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autoCompressPictures="0" defaultThemeVersion="124226"/>
  <mc:AlternateContent xmlns:mc="http://schemas.openxmlformats.org/markup-compatibility/2006">
    <mc:Choice Requires="x15">
      <x15ac:absPath xmlns:x15ac="http://schemas.microsoft.com/office/spreadsheetml/2010/11/ac" url="C:\Users\Alan\Box\POBb\Excel Templates\"/>
    </mc:Choice>
  </mc:AlternateContent>
  <xr:revisionPtr revIDLastSave="0" documentId="13_ncr:1_{827EE2E5-48A6-4FDB-9621-5AEAF65EF705}" xr6:coauthVersionLast="47" xr6:coauthVersionMax="47" xr10:uidLastSave="{00000000-0000-0000-0000-000000000000}"/>
  <bookViews>
    <workbookView xWindow="3885" yWindow="1980" windowWidth="21960" windowHeight="13170" tabRatio="909" activeTab="2" xr2:uid="{00000000-000D-0000-FFFF-FFFF00000000}"/>
  </bookViews>
  <sheets>
    <sheet name="PitchedBallTrajectory" sheetId="20" r:id="rId1"/>
    <sheet name="BattedBallTrajectory-2" sheetId="18" r:id="rId2"/>
    <sheet name="BattedBallTrajectory-1" sheetId="13" r:id="rId3"/>
    <sheet name="Tables" sheetId="19" r:id="rId4"/>
    <sheet name="Elevations" sheetId="15" r:id="rId5"/>
    <sheet name="ReadMe" sheetId="17" r:id="rId6"/>
  </sheets>
  <definedNames>
    <definedName name="_Re100" localSheetId="1">#REF!</definedName>
    <definedName name="_Re100" localSheetId="0">#REF!</definedName>
    <definedName name="_Re100">#REF!</definedName>
    <definedName name="backspin" localSheetId="1">'BattedBallTrajectory-2'!$G$4</definedName>
    <definedName name="backspin" localSheetId="0">PitchedBallTrajectory!$G$4</definedName>
    <definedName name="backspin">'BattedBallTrajectory-1'!$G$4</definedName>
    <definedName name="batterhand" localSheetId="1">'BattedBallTrajectory-2'!$B$9</definedName>
    <definedName name="batterhand" localSheetId="0">PitchedBallTrajectory!$B$9</definedName>
    <definedName name="batterhand">'BattedBallTrajectory-1'!$B$9</definedName>
    <definedName name="beta" localSheetId="2">'BattedBallTrajectory-1'!$D$5</definedName>
    <definedName name="beta" localSheetId="1">'BattedBallTrajectory-2'!$D$5</definedName>
    <definedName name="beta" localSheetId="0">PitchedBallTrajectory!$D$5</definedName>
    <definedName name="beta">#REF!</definedName>
    <definedName name="c0" localSheetId="2">'BattedBallTrajectory-1'!$D$4</definedName>
    <definedName name="c0" localSheetId="1">'BattedBallTrajectory-2'!$D$4</definedName>
    <definedName name="c0" localSheetId="0">PitchedBallTrajectory!$D$4</definedName>
    <definedName name="c0">#REF!</definedName>
    <definedName name="cd" localSheetId="2">#REF!</definedName>
    <definedName name="cd" localSheetId="1">#REF!</definedName>
    <definedName name="cd" localSheetId="0">#REF!</definedName>
    <definedName name="cd">#REF!</definedName>
    <definedName name="cd0" localSheetId="1">'BattedBallTrajectory-2'!$G$2</definedName>
    <definedName name="cd0" localSheetId="0">PitchedBallTrajectory!$G$2</definedName>
    <definedName name="cd0">'BattedBallTrajectory-1'!$G$2</definedName>
    <definedName name="cda" localSheetId="2">'BattedBallTrajectory-1'!#REF!</definedName>
    <definedName name="cda" localSheetId="1">'BattedBallTrajectory-2'!#REF!</definedName>
    <definedName name="cda" localSheetId="0">PitchedBallTrajectory!#REF!</definedName>
    <definedName name="cda">#REF!</definedName>
    <definedName name="cdb" localSheetId="2">'BattedBallTrajectory-1'!#REF!</definedName>
    <definedName name="cdb" localSheetId="1">'BattedBallTrajectory-2'!#REF!</definedName>
    <definedName name="cdb" localSheetId="0">PitchedBallTrajectory!#REF!</definedName>
    <definedName name="cdb">#REF!</definedName>
    <definedName name="cddot" localSheetId="1">'BattedBallTrajectory-2'!#REF!</definedName>
    <definedName name="cddot" localSheetId="0">PitchedBallTrajectory!#REF!</definedName>
    <definedName name="cddot">'BattedBallTrajectory-1'!#REF!</definedName>
    <definedName name="cdfit" localSheetId="1">#REF!</definedName>
    <definedName name="cdfit" localSheetId="0">#REF!</definedName>
    <definedName name="cdfit">#REF!</definedName>
    <definedName name="cdno" localSheetId="2">#REF!</definedName>
    <definedName name="cdno" localSheetId="1">#REF!</definedName>
    <definedName name="cdno" localSheetId="0">#REF!</definedName>
    <definedName name="cdno">#REF!</definedName>
    <definedName name="cdspin" localSheetId="1">'BattedBallTrajectory-2'!$G$3</definedName>
    <definedName name="cdspin" localSheetId="0">PitchedBallTrajectory!$G$3</definedName>
    <definedName name="cdspin">'BattedBallTrajectory-1'!$G$3</definedName>
    <definedName name="circ" localSheetId="2">'BattedBallTrajectory-1'!$B$2</definedName>
    <definedName name="circ" localSheetId="1">'BattedBallTrajectory-2'!$B$2</definedName>
    <definedName name="circ" localSheetId="0">PitchedBallTrajectory!$B$2</definedName>
    <definedName name="circ">#REF!</definedName>
    <definedName name="cl0" localSheetId="1">'BattedBallTrajectory-2'!$G$6</definedName>
    <definedName name="cl0" localSheetId="0">PitchedBallTrajectory!$G$6</definedName>
    <definedName name="cl0">'BattedBallTrajectory-1'!$G$6</definedName>
    <definedName name="cl1_" localSheetId="1">'BattedBallTrajectory-2'!$G$7</definedName>
    <definedName name="cl1_" localSheetId="0">PitchedBallTrajectory!$G$7</definedName>
    <definedName name="cl1_">'BattedBallTrajectory-1'!$G$7</definedName>
    <definedName name="cl2_" localSheetId="1">'BattedBallTrajectory-2'!$G$8</definedName>
    <definedName name="cl2_" localSheetId="0">PitchedBallTrajectory!$G$8</definedName>
    <definedName name="cl2_">'BattedBallTrajectory-1'!$G$8</definedName>
    <definedName name="cm" localSheetId="2">#REF!</definedName>
    <definedName name="cm" localSheetId="1">#REF!</definedName>
    <definedName name="cm" localSheetId="0">#REF!</definedName>
    <definedName name="cm">#REF!</definedName>
    <definedName name="const" localSheetId="2">'BattedBallTrajectory-1'!$D$3</definedName>
    <definedName name="const" localSheetId="1">'BattedBallTrajectory-2'!$D$3</definedName>
    <definedName name="const" localSheetId="0">PitchedBallTrajectory!$D$3</definedName>
    <definedName name="const">#REF!</definedName>
    <definedName name="const1" localSheetId="2">#REF!</definedName>
    <definedName name="const1" localSheetId="1">#REF!</definedName>
    <definedName name="const1" localSheetId="0">#REF!</definedName>
    <definedName name="const1">#REF!</definedName>
    <definedName name="distance" localSheetId="2">'BattedBallTrajectory-1'!$H$20</definedName>
    <definedName name="distance" localSheetId="1">'BattedBallTrajectory-2'!$H$20</definedName>
    <definedName name="distance" localSheetId="0">PitchedBallTrajectory!$H$20</definedName>
    <definedName name="drag" localSheetId="2">'BattedBallTrajectory-1'!#REF!</definedName>
    <definedName name="drag" localSheetId="1">'BattedBallTrajectory-2'!#REF!</definedName>
    <definedName name="drag" localSheetId="0">PitchedBallTrajectory!#REF!</definedName>
    <definedName name="drag">#REF!</definedName>
    <definedName name="dt" localSheetId="2">'BattedBallTrajectory-1'!$B$14</definedName>
    <definedName name="dt" localSheetId="1">'BattedBallTrajectory-2'!$B$14</definedName>
    <definedName name="dt" localSheetId="0">PitchedBallTrajectory!$B$14</definedName>
    <definedName name="dt">#REF!</definedName>
    <definedName name="dv" localSheetId="2">'BattedBallTrajectory-1'!#REF!</definedName>
    <definedName name="dv" localSheetId="1">'BattedBallTrajectory-2'!#REF!</definedName>
    <definedName name="dv" localSheetId="0">PitchedBallTrajectory!#REF!</definedName>
    <definedName name="dv">#REF!</definedName>
    <definedName name="elev" localSheetId="2">'BattedBallTrajectory-1'!$D$16</definedName>
    <definedName name="elev" localSheetId="1">'BattedBallTrajectory-2'!$D$16</definedName>
    <definedName name="elev" localSheetId="0">PitchedBallTrajectory!$D$16</definedName>
    <definedName name="elev">#REF!</definedName>
    <definedName name="elevft" localSheetId="2">'BattedBallTrajectory-1'!$B$16</definedName>
    <definedName name="elevft" localSheetId="1">'BattedBallTrajectory-2'!$B$16</definedName>
    <definedName name="elevft" localSheetId="0">PitchedBallTrajectory!$B$16</definedName>
    <definedName name="elevft">#REF!</definedName>
    <definedName name="flag" localSheetId="1">'BattedBallTrajectory-2'!$G$10</definedName>
    <definedName name="flag" localSheetId="0">PitchedBallTrajectory!$G$10</definedName>
    <definedName name="flag">'BattedBallTrajectory-1'!$G$10</definedName>
    <definedName name="frac" localSheetId="1">#REF!</definedName>
    <definedName name="frac" localSheetId="0">#REF!</definedName>
    <definedName name="frac">#REF!</definedName>
    <definedName name="frac1" localSheetId="1">#REF!</definedName>
    <definedName name="frac1" localSheetId="0">#REF!</definedName>
    <definedName name="frac1">#REF!</definedName>
    <definedName name="g" localSheetId="2">#REF!</definedName>
    <definedName name="g" localSheetId="1">#REF!</definedName>
    <definedName name="g" localSheetId="0">#REF!</definedName>
    <definedName name="g">#REF!</definedName>
    <definedName name="hand" localSheetId="1">'BattedBallTrajectory-2'!$G$6</definedName>
    <definedName name="hand" localSheetId="0">PitchedBallTrajectory!$G$6</definedName>
    <definedName name="hand">'BattedBallTrajectory-1'!$G$6</definedName>
    <definedName name="height" localSheetId="2">'BattedBallTrajectory-1'!$H$21</definedName>
    <definedName name="height" localSheetId="1">'BattedBallTrajectory-2'!$H$21</definedName>
    <definedName name="height" localSheetId="0">PitchedBallTrajectory!$H$21</definedName>
    <definedName name="hwind" localSheetId="2">'BattedBallTrajectory-1'!$B$19</definedName>
    <definedName name="hwind" localSheetId="1">'BattedBallTrajectory-2'!$B$19</definedName>
    <definedName name="hwind" localSheetId="0">PitchedBallTrajectory!$B$19</definedName>
    <definedName name="hwind">#REF!</definedName>
    <definedName name="Magnus" localSheetId="2">'BattedBallTrajectory-1'!#REF!</definedName>
    <definedName name="Magnus" localSheetId="1">'BattedBallTrajectory-2'!#REF!</definedName>
    <definedName name="Magnus" localSheetId="0">PitchedBallTrajectory!#REF!</definedName>
    <definedName name="Magnus">#REF!</definedName>
    <definedName name="Magnus_option" localSheetId="2">'BattedBallTrajectory-1'!$J$16</definedName>
    <definedName name="Magnus_option" localSheetId="1">'BattedBallTrajectory-2'!$J$16</definedName>
    <definedName name="Magnus_option" localSheetId="0">PitchedBallTrajectory!$J$16</definedName>
    <definedName name="Magnus_option">#REF!</definedName>
    <definedName name="mass" localSheetId="2">'BattedBallTrajectory-1'!$B$1</definedName>
    <definedName name="mass" localSheetId="1">'BattedBallTrajectory-2'!$B$1</definedName>
    <definedName name="mass" localSheetId="0">PitchedBallTrajectory!$B$1</definedName>
    <definedName name="mass">#REF!</definedName>
    <definedName name="omega" localSheetId="2">'BattedBallTrajectory-1'!$D$13</definedName>
    <definedName name="omega" localSheetId="1">'BattedBallTrajectory-2'!$D$13</definedName>
    <definedName name="omega" localSheetId="0">PitchedBallTrajectory!$D$13</definedName>
    <definedName name="omega">#REF!</definedName>
    <definedName name="phi" localSheetId="2">'BattedBallTrajectory-1'!$B$8</definedName>
    <definedName name="phi" localSheetId="1">'BattedBallTrajectory-2'!$B$8</definedName>
    <definedName name="phi" localSheetId="0">PitchedBallTrajectory!$B$8</definedName>
    <definedName name="phi">#REF!</definedName>
    <definedName name="phiwind" localSheetId="2">'BattedBallTrajectory-1'!$B$18</definedName>
    <definedName name="phiwind" localSheetId="1">'BattedBallTrajectory-2'!$B$18</definedName>
    <definedName name="phiwind" localSheetId="0">PitchedBallTrajectory!$B$18</definedName>
    <definedName name="phiwind">#REF!</definedName>
    <definedName name="pressure" localSheetId="2">'BattedBallTrajectory-1'!$D$21</definedName>
    <definedName name="pressure" localSheetId="1">'BattedBallTrajectory-2'!$D$21</definedName>
    <definedName name="pressure" localSheetId="0">PitchedBallTrajectory!$D$21</definedName>
    <definedName name="pressure">#REF!</definedName>
    <definedName name="Re_100" localSheetId="2">'BattedBallTrajectory-1'!$D$22</definedName>
    <definedName name="Re_100" localSheetId="1">'BattedBallTrajectory-2'!$D$22</definedName>
    <definedName name="Re_100" localSheetId="0">PitchedBallTrajectory!$D$22</definedName>
    <definedName name="Re_100">#REF!</definedName>
    <definedName name="RH" localSheetId="2">'BattedBallTrajectory-1'!$B$20</definedName>
    <definedName name="RH" localSheetId="1">'BattedBallTrajectory-2'!$B$20</definedName>
    <definedName name="RH" localSheetId="0">PitchedBallTrajectory!$B$20</definedName>
    <definedName name="RH">#REF!</definedName>
    <definedName name="rho" localSheetId="2">'BattedBallTrajectory-1'!$D$1</definedName>
    <definedName name="rho" localSheetId="1">'BattedBallTrajectory-2'!$D$1</definedName>
    <definedName name="rho" localSheetId="0">PitchedBallTrajectory!$D$1</definedName>
    <definedName name="rho">#REF!</definedName>
    <definedName name="rms" localSheetId="2">'BattedBallTrajectory-1'!$H$23</definedName>
    <definedName name="rms" localSheetId="1">'BattedBallTrajectory-2'!$H$23</definedName>
    <definedName name="rms" localSheetId="0">PitchedBallTrajectory!$H$23</definedName>
    <definedName name="rms">#REF!</definedName>
    <definedName name="romega" localSheetId="2">'BattedBallTrajectory-1'!$D$14</definedName>
    <definedName name="romega" localSheetId="1">'BattedBallTrajectory-2'!$D$14</definedName>
    <definedName name="romega" localSheetId="0">PitchedBallTrajectory!$D$14</definedName>
    <definedName name="romega">#REF!</definedName>
    <definedName name="sidespin" localSheetId="1">'BattedBallTrajectory-2'!$G$5</definedName>
    <definedName name="sidespin" localSheetId="0">PitchedBallTrajectory!$G$5</definedName>
    <definedName name="sidespin">'BattedBallTrajectory-1'!$G$5</definedName>
    <definedName name="sign" localSheetId="1">'BattedBallTrajectory-2'!$D$19</definedName>
    <definedName name="sign" localSheetId="0">PitchedBallTrajectory!$D$19</definedName>
    <definedName name="sign">'BattedBallTrajectory-1'!$D$19</definedName>
    <definedName name="solver_adj" localSheetId="2" hidden="1">'BattedBallTrajectory-1'!$B$6</definedName>
    <definedName name="solver_adj" localSheetId="1" hidden="1">'BattedBallTrajectory-2'!$B$6</definedName>
    <definedName name="solver_adj" localSheetId="0" hidden="1">PitchedBallTrajectory!$B$6</definedName>
    <definedName name="solver_cvg" localSheetId="2" hidden="1">0.0001</definedName>
    <definedName name="solver_cvg" localSheetId="1" hidden="1">0.0001</definedName>
    <definedName name="solver_cvg" localSheetId="0" hidden="1">0.0001</definedName>
    <definedName name="solver_drv" localSheetId="2" hidden="1">2</definedName>
    <definedName name="solver_drv" localSheetId="1" hidden="1">2</definedName>
    <definedName name="solver_drv" localSheetId="0" hidden="1">2</definedName>
    <definedName name="solver_eng" localSheetId="2" hidden="1">1</definedName>
    <definedName name="solver_eng" localSheetId="1" hidden="1">1</definedName>
    <definedName name="solver_eng" localSheetId="0" hidden="1">1</definedName>
    <definedName name="solver_est" localSheetId="2" hidden="1">1</definedName>
    <definedName name="solver_est" localSheetId="1" hidden="1">1</definedName>
    <definedName name="solver_est" localSheetId="0" hidden="1">1</definedName>
    <definedName name="solver_itr" localSheetId="2" hidden="1">2147483647</definedName>
    <definedName name="solver_itr" localSheetId="1" hidden="1">2147483647</definedName>
    <definedName name="solver_itr" localSheetId="0" hidden="1">2147483647</definedName>
    <definedName name="solver_mip" localSheetId="2" hidden="1">2147483647</definedName>
    <definedName name="solver_mip" localSheetId="1" hidden="1">2147483647</definedName>
    <definedName name="solver_mip" localSheetId="0" hidden="1">2147483647</definedName>
    <definedName name="solver_mni" localSheetId="2" hidden="1">30</definedName>
    <definedName name="solver_mni" localSheetId="1" hidden="1">30</definedName>
    <definedName name="solver_mni" localSheetId="0" hidden="1">30</definedName>
    <definedName name="solver_mrt" localSheetId="2" hidden="1">0.075</definedName>
    <definedName name="solver_mrt" localSheetId="1" hidden="1">0.075</definedName>
    <definedName name="solver_mrt" localSheetId="0" hidden="1">0.075</definedName>
    <definedName name="solver_msl" localSheetId="2" hidden="1">2</definedName>
    <definedName name="solver_msl" localSheetId="1" hidden="1">2</definedName>
    <definedName name="solver_msl" localSheetId="0" hidden="1">2</definedName>
    <definedName name="solver_neg" localSheetId="2" hidden="1">1</definedName>
    <definedName name="solver_neg" localSheetId="1" hidden="1">1</definedName>
    <definedName name="solver_neg" localSheetId="0" hidden="1">1</definedName>
    <definedName name="solver_nod" localSheetId="2" hidden="1">2147483647</definedName>
    <definedName name="solver_nod" localSheetId="1" hidden="1">2147483647</definedName>
    <definedName name="solver_nod" localSheetId="0" hidden="1">2147483647</definedName>
    <definedName name="solver_num" localSheetId="2" hidden="1">0</definedName>
    <definedName name="solver_num" localSheetId="1" hidden="1">0</definedName>
    <definedName name="solver_num" localSheetId="0" hidden="1">0</definedName>
    <definedName name="solver_nwt" localSheetId="2" hidden="1">1</definedName>
    <definedName name="solver_nwt" localSheetId="1" hidden="1">1</definedName>
    <definedName name="solver_nwt" localSheetId="0" hidden="1">1</definedName>
    <definedName name="solver_opt" localSheetId="2" hidden="1">'BattedBallTrajectory-1'!$H$23</definedName>
    <definedName name="solver_opt" localSheetId="1" hidden="1">'BattedBallTrajectory-2'!$H$23</definedName>
    <definedName name="solver_opt" localSheetId="0" hidden="1">PitchedBallTrajectory!$H$23</definedName>
    <definedName name="solver_pre" localSheetId="2" hidden="1">0.000001</definedName>
    <definedName name="solver_pre" localSheetId="1" hidden="1">0.000001</definedName>
    <definedName name="solver_pre" localSheetId="0" hidden="1">0.000001</definedName>
    <definedName name="solver_rbv" localSheetId="2" hidden="1">2</definedName>
    <definedName name="solver_rbv" localSheetId="1" hidden="1">2</definedName>
    <definedName name="solver_rbv" localSheetId="0" hidden="1">2</definedName>
    <definedName name="solver_rlx" localSheetId="2" hidden="1">2</definedName>
    <definedName name="solver_rlx" localSheetId="1" hidden="1">2</definedName>
    <definedName name="solver_rlx" localSheetId="0" hidden="1">2</definedName>
    <definedName name="solver_rsd" localSheetId="2" hidden="1">0</definedName>
    <definedName name="solver_rsd" localSheetId="1" hidden="1">0</definedName>
    <definedName name="solver_rsd" localSheetId="0" hidden="1">0</definedName>
    <definedName name="solver_scl" localSheetId="2" hidden="1">2</definedName>
    <definedName name="solver_scl" localSheetId="1" hidden="1">2</definedName>
    <definedName name="solver_scl" localSheetId="0" hidden="1">2</definedName>
    <definedName name="solver_sho" localSheetId="2" hidden="1">2</definedName>
    <definedName name="solver_sho" localSheetId="1" hidden="1">2</definedName>
    <definedName name="solver_sho" localSheetId="0" hidden="1">2</definedName>
    <definedName name="solver_ssz" localSheetId="2" hidden="1">100</definedName>
    <definedName name="solver_ssz" localSheetId="1" hidden="1">100</definedName>
    <definedName name="solver_ssz" localSheetId="0" hidden="1">100</definedName>
    <definedName name="solver_tim" localSheetId="2" hidden="1">2147483647</definedName>
    <definedName name="solver_tim" localSheetId="1" hidden="1">2147483647</definedName>
    <definedName name="solver_tim" localSheetId="0" hidden="1">2147483647</definedName>
    <definedName name="solver_tol" localSheetId="2" hidden="1">0.01</definedName>
    <definedName name="solver_tol" localSheetId="1" hidden="1">0.01</definedName>
    <definedName name="solver_tol" localSheetId="0" hidden="1">0.01</definedName>
    <definedName name="solver_typ" localSheetId="2" hidden="1">2</definedName>
    <definedName name="solver_typ" localSheetId="1" hidden="1">2</definedName>
    <definedName name="solver_typ" localSheetId="0" hidden="1">2</definedName>
    <definedName name="solver_val" localSheetId="2" hidden="1">0</definedName>
    <definedName name="solver_val" localSheetId="1" hidden="1">0</definedName>
    <definedName name="solver_val" localSheetId="0" hidden="1">0</definedName>
    <definedName name="solver_ver" localSheetId="2" hidden="1">3</definedName>
    <definedName name="solver_ver" localSheetId="1" hidden="1">3</definedName>
    <definedName name="solver_ver" localSheetId="0" hidden="1">3</definedName>
    <definedName name="spin" localSheetId="1">'BattedBallTrajectory-2'!$I$5</definedName>
    <definedName name="spin" localSheetId="0">PitchedBallTrajectory!$I$5</definedName>
    <definedName name="spin">'BattedBallTrajectory-1'!$I$5</definedName>
    <definedName name="SVP" localSheetId="2">'BattedBallTrajectory-1'!$D$20</definedName>
    <definedName name="SVP" localSheetId="1">'BattedBallTrajectory-2'!$D$20</definedName>
    <definedName name="SVP" localSheetId="0">PitchedBallTrajectory!$D$20</definedName>
    <definedName name="SVP">#REF!</definedName>
    <definedName name="tau" localSheetId="2">'BattedBallTrajectory-1'!$B$13</definedName>
    <definedName name="tau" localSheetId="1">'BattedBallTrajectory-2'!$B$13</definedName>
    <definedName name="tau" localSheetId="0">PitchedBallTrajectory!$B$13</definedName>
    <definedName name="tau">#REF!</definedName>
    <definedName name="tau0" localSheetId="1">'BattedBallTrajectory-2'!$G$7</definedName>
    <definedName name="tau0" localSheetId="0">PitchedBallTrajectory!$G$7</definedName>
    <definedName name="tau0">'BattedBallTrajectory-1'!$G$7</definedName>
    <definedName name="temp" localSheetId="2">'BattedBallTrajectory-1'!$D$15</definedName>
    <definedName name="temp" localSheetId="1">'BattedBallTrajectory-2'!$D$15</definedName>
    <definedName name="temp" localSheetId="0">PitchedBallTrajectory!$D$15</definedName>
    <definedName name="temp">#REF!</definedName>
    <definedName name="theta" localSheetId="2">'BattedBallTrajectory-1'!$B$7</definedName>
    <definedName name="theta" localSheetId="1">'BattedBallTrajectory-2'!$B$7</definedName>
    <definedName name="theta" localSheetId="0">PitchedBallTrajectory!$B$7</definedName>
    <definedName name="theta">#REF!</definedName>
    <definedName name="theta0" localSheetId="1">'BattedBallTrajectory-2'!$G$6</definedName>
    <definedName name="theta0" localSheetId="0">PitchedBallTrajectory!$G$6</definedName>
    <definedName name="theta0">'BattedBallTrajectory-1'!$G$6</definedName>
    <definedName name="TK" localSheetId="2">'BattedBallTrajectory-1'!$D$15</definedName>
    <definedName name="TK" localSheetId="1">'BattedBallTrajectory-2'!$D$15</definedName>
    <definedName name="TK" localSheetId="0">PitchedBallTrajectory!$D$15</definedName>
    <definedName name="TK">#REF!</definedName>
    <definedName name="ttarget" localSheetId="1">#REF!</definedName>
    <definedName name="ttarget" localSheetId="0">#REF!</definedName>
    <definedName name="ttarget">#REF!</definedName>
    <definedName name="v0" localSheetId="2">'BattedBallTrajectory-1'!$B$6</definedName>
    <definedName name="v0" localSheetId="1">'BattedBallTrajectory-2'!$B$6</definedName>
    <definedName name="v0" localSheetId="0">PitchedBallTrajectory!$B$6</definedName>
    <definedName name="v0">#REF!</definedName>
    <definedName name="v0x" localSheetId="2">'BattedBallTrajectory-1'!$D$7</definedName>
    <definedName name="v0x" localSheetId="1">'BattedBallTrajectory-2'!$D$7</definedName>
    <definedName name="v0x" localSheetId="0">PitchedBallTrajectory!$D$7</definedName>
    <definedName name="v0x">#REF!</definedName>
    <definedName name="v0y" localSheetId="2">'BattedBallTrajectory-1'!$D$8</definedName>
    <definedName name="v0y" localSheetId="1">'BattedBallTrajectory-2'!$D$8</definedName>
    <definedName name="v0y" localSheetId="0">PitchedBallTrajectory!$D$8</definedName>
    <definedName name="v0y">#REF!</definedName>
    <definedName name="v0z" localSheetId="2">'BattedBallTrajectory-1'!$D$9</definedName>
    <definedName name="v0z" localSheetId="1">'BattedBallTrajectory-2'!$D$9</definedName>
    <definedName name="v0z" localSheetId="0">PitchedBallTrajectory!$D$9</definedName>
    <definedName name="v0z">#REF!</definedName>
    <definedName name="vel" localSheetId="2">'BattedBallTrajectory-1'!#REF!</definedName>
    <definedName name="vel" localSheetId="1">'BattedBallTrajectory-2'!#REF!</definedName>
    <definedName name="vel" localSheetId="0">PitchedBallTrajectory!#REF!</definedName>
    <definedName name="vel">#REF!</definedName>
    <definedName name="vwind" localSheetId="2">'BattedBallTrajectory-1'!$B$17</definedName>
    <definedName name="vwind" localSheetId="1">'BattedBallTrajectory-2'!$B$17</definedName>
    <definedName name="vwind" localSheetId="0">PitchedBallTrajectory!$B$17</definedName>
    <definedName name="vwind">#REF!</definedName>
    <definedName name="vx0" localSheetId="2">#REF!</definedName>
    <definedName name="vx0" localSheetId="1">#REF!</definedName>
    <definedName name="vx0" localSheetId="0">#REF!</definedName>
    <definedName name="vx0">#REF!</definedName>
    <definedName name="vxw" localSheetId="2">'BattedBallTrajectory-1'!$D$17</definedName>
    <definedName name="vxw" localSheetId="1">'BattedBallTrajectory-2'!$D$17</definedName>
    <definedName name="vxw" localSheetId="0">PitchedBallTrajectory!$D$17</definedName>
    <definedName name="vxw">#REF!</definedName>
    <definedName name="vy0" localSheetId="2">#REF!</definedName>
    <definedName name="vy0" localSheetId="1">#REF!</definedName>
    <definedName name="vy0" localSheetId="0">#REF!</definedName>
    <definedName name="vy0">#REF!</definedName>
    <definedName name="vyw" localSheetId="2">'BattedBallTrajectory-1'!$D$18</definedName>
    <definedName name="vyw" localSheetId="1">'BattedBallTrajectory-2'!$D$18</definedName>
    <definedName name="vyw" localSheetId="0">PitchedBallTrajectory!$D$18</definedName>
    <definedName name="vyw">#REF!</definedName>
    <definedName name="w0" localSheetId="1">'BattedBallTrajectory-2'!$G$5</definedName>
    <definedName name="w0" localSheetId="0">PitchedBallTrajectory!$G$5</definedName>
    <definedName name="w0">'BattedBallTrajectory-1'!$G$5</definedName>
    <definedName name="wb" localSheetId="2">'BattedBallTrajectory-1'!$B$10</definedName>
    <definedName name="wb" localSheetId="1">'BattedBallTrajectory-2'!$B$10</definedName>
    <definedName name="wb" localSheetId="0">PitchedBallTrajectory!$B$10</definedName>
    <definedName name="wb">#REF!</definedName>
    <definedName name="wg" localSheetId="2">'BattedBallTrajectory-1'!$B$12</definedName>
    <definedName name="wg" localSheetId="1">'BattedBallTrajectory-2'!$B$12</definedName>
    <definedName name="wg" localSheetId="0">PitchedBallTrajectory!$B$12</definedName>
    <definedName name="wg">#REF!</definedName>
    <definedName name="ws" localSheetId="2">'BattedBallTrajectory-1'!$B$11</definedName>
    <definedName name="ws" localSheetId="1">'BattedBallTrajectory-2'!$B$11</definedName>
    <definedName name="ws" localSheetId="0">PitchedBallTrajectory!$B$11</definedName>
    <definedName name="ws">#REF!</definedName>
    <definedName name="wx" localSheetId="2">'BattedBallTrajectory-1'!$D$10</definedName>
    <definedName name="wx" localSheetId="1">'BattedBallTrajectory-2'!$D$10</definedName>
    <definedName name="wx" localSheetId="0">PitchedBallTrajectory!$D$10</definedName>
    <definedName name="wx">#REF!</definedName>
    <definedName name="wy" localSheetId="2">'BattedBallTrajectory-1'!$D$11</definedName>
    <definedName name="wy" localSheetId="1">'BattedBallTrajectory-2'!$D$11</definedName>
    <definedName name="wy" localSheetId="0">PitchedBallTrajectory!$D$11</definedName>
    <definedName name="wy">#REF!</definedName>
    <definedName name="wz" localSheetId="2">'BattedBallTrajectory-1'!$D$12</definedName>
    <definedName name="wz" localSheetId="1">'BattedBallTrajectory-2'!$D$12</definedName>
    <definedName name="wz" localSheetId="0">PitchedBallTrajectory!$D$12</definedName>
    <definedName name="wz">#REF!</definedName>
    <definedName name="x0" localSheetId="2">'BattedBallTrajectory-1'!$B$3</definedName>
    <definedName name="x0" localSheetId="1">'BattedBallTrajectory-2'!$B$3</definedName>
    <definedName name="x0" localSheetId="0">PitchedBallTrajectory!$B$3</definedName>
    <definedName name="x0">#REF!</definedName>
    <definedName name="xf" localSheetId="1">#REF!</definedName>
    <definedName name="xf" localSheetId="0">#REF!</definedName>
    <definedName name="xf">#REF!</definedName>
    <definedName name="xtarget" localSheetId="1">#REF!</definedName>
    <definedName name="xtarget" localSheetId="0">#REF!</definedName>
    <definedName name="xtarget">#REF!</definedName>
    <definedName name="xxx" localSheetId="1">#REF!</definedName>
    <definedName name="xxx" localSheetId="0">#REF!</definedName>
    <definedName name="xxx">#REF!</definedName>
    <definedName name="xxxx" localSheetId="1">#REF!</definedName>
    <definedName name="xxxx" localSheetId="0">#REF!</definedName>
    <definedName name="xxxx">#REF!</definedName>
    <definedName name="y0" localSheetId="2">'BattedBallTrajectory-1'!$B$4</definedName>
    <definedName name="y0" localSheetId="1">'BattedBallTrajectory-2'!$B$4</definedName>
    <definedName name="y0" localSheetId="0">PitchedBallTrajectory!$B$4</definedName>
    <definedName name="y0">#REF!</definedName>
    <definedName name="yf" localSheetId="1">#REF!</definedName>
    <definedName name="yf" localSheetId="0">#REF!</definedName>
    <definedName name="yf">#REF!</definedName>
    <definedName name="ytarget" localSheetId="1">#REF!</definedName>
    <definedName name="ytarget" localSheetId="0">#REF!</definedName>
    <definedName name="ytarget">#REF!</definedName>
    <definedName name="z0" localSheetId="2">'BattedBallTrajectory-1'!$B$5</definedName>
    <definedName name="z0" localSheetId="1">'BattedBallTrajectory-2'!$B$5</definedName>
    <definedName name="z0" localSheetId="0">PitchedBallTrajectory!$B$5</definedName>
    <definedName name="z0">#REF!</definedName>
    <definedName name="zf" localSheetId="1">#REF!</definedName>
    <definedName name="zf" localSheetId="0">#REF!</definedName>
    <definedName name="zf">#REF!</definedName>
    <definedName name="ztarget" localSheetId="1">#REF!</definedName>
    <definedName name="ztarget" localSheetId="0">#REF!</definedName>
    <definedName name="ztarg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11" i="13" l="1"/>
  <c r="K23" i="20"/>
  <c r="K22" i="20"/>
  <c r="K21" i="20"/>
  <c r="K20" i="20"/>
  <c r="K19" i="20"/>
  <c r="K18" i="20"/>
  <c r="D8" i="20"/>
  <c r="L32" i="18"/>
  <c r="G5" i="13"/>
  <c r="D13" i="20"/>
  <c r="I5" i="20"/>
  <c r="H21" i="20"/>
  <c r="H20" i="20"/>
  <c r="H18" i="20"/>
  <c r="A34" i="20" l="1"/>
  <c r="D33" i="20"/>
  <c r="C33" i="20"/>
  <c r="B33" i="20"/>
  <c r="E33" i="20" s="1"/>
  <c r="D21" i="20"/>
  <c r="D20" i="20"/>
  <c r="D19" i="20"/>
  <c r="D18" i="20"/>
  <c r="D17" i="20"/>
  <c r="D16" i="20"/>
  <c r="D15" i="20"/>
  <c r="D9" i="20"/>
  <c r="I33" i="20" s="1"/>
  <c r="D7" i="20"/>
  <c r="G33" i="20" s="1"/>
  <c r="D6" i="20"/>
  <c r="I6" i="20"/>
  <c r="B2" i="20"/>
  <c r="D14" i="20" s="1"/>
  <c r="B1" i="20"/>
  <c r="I5" i="18"/>
  <c r="A35" i="20" l="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132" i="20" s="1"/>
  <c r="A133" i="20" s="1"/>
  <c r="A134" i="20" s="1"/>
  <c r="A135" i="20" s="1"/>
  <c r="A136" i="20" s="1"/>
  <c r="A137" i="20" s="1"/>
  <c r="A138" i="20" s="1"/>
  <c r="A139" i="20" s="1"/>
  <c r="A140" i="20" s="1"/>
  <c r="A141" i="20" s="1"/>
  <c r="A142" i="20" s="1"/>
  <c r="A143" i="20" s="1"/>
  <c r="A144" i="20" s="1"/>
  <c r="A145" i="20" s="1"/>
  <c r="A146" i="20" s="1"/>
  <c r="A147" i="20" s="1"/>
  <c r="A148" i="20" s="1"/>
  <c r="A149" i="20" s="1"/>
  <c r="A150" i="20" s="1"/>
  <c r="A151" i="20" s="1"/>
  <c r="A152" i="20" s="1"/>
  <c r="A153" i="20" s="1"/>
  <c r="A154" i="20" s="1"/>
  <c r="A155" i="20" s="1"/>
  <c r="A156" i="20" s="1"/>
  <c r="A157" i="20" s="1"/>
  <c r="A158" i="20" s="1"/>
  <c r="A159" i="20" s="1"/>
  <c r="A160" i="20" s="1"/>
  <c r="A161" i="20" s="1"/>
  <c r="A162" i="20" s="1"/>
  <c r="A163" i="20" s="1"/>
  <c r="A164" i="20" s="1"/>
  <c r="A165" i="20" s="1"/>
  <c r="A166" i="20" s="1"/>
  <c r="A167" i="20" s="1"/>
  <c r="A168" i="20" s="1"/>
  <c r="A169" i="20" s="1"/>
  <c r="A170" i="20" s="1"/>
  <c r="A171" i="20" s="1"/>
  <c r="A172" i="20" s="1"/>
  <c r="A173" i="20" s="1"/>
  <c r="A174" i="20" s="1"/>
  <c r="A175" i="20" s="1"/>
  <c r="A176" i="20" s="1"/>
  <c r="A177" i="20" s="1"/>
  <c r="A178" i="20" s="1"/>
  <c r="A179" i="20" s="1"/>
  <c r="A180" i="20" s="1"/>
  <c r="A181" i="20" s="1"/>
  <c r="A182" i="20" s="1"/>
  <c r="A183" i="20" s="1"/>
  <c r="A184" i="20" s="1"/>
  <c r="A185" i="20" s="1"/>
  <c r="A186" i="20" s="1"/>
  <c r="A187" i="20" s="1"/>
  <c r="A188" i="20" s="1"/>
  <c r="A189" i="20" s="1"/>
  <c r="A190" i="20" s="1"/>
  <c r="A191" i="20" s="1"/>
  <c r="A192" i="20" s="1"/>
  <c r="A193" i="20" s="1"/>
  <c r="A194" i="20" s="1"/>
  <c r="A195" i="20" s="1"/>
  <c r="A196" i="20" s="1"/>
  <c r="A197" i="20" s="1"/>
  <c r="A198" i="20" s="1"/>
  <c r="A199" i="20" s="1"/>
  <c r="A200" i="20" s="1"/>
  <c r="A201" i="20" s="1"/>
  <c r="A202" i="20" s="1"/>
  <c r="A203" i="20" s="1"/>
  <c r="A204" i="20" s="1"/>
  <c r="A205" i="20" s="1"/>
  <c r="A206" i="20" s="1"/>
  <c r="A207" i="20" s="1"/>
  <c r="A208" i="20" s="1"/>
  <c r="A209" i="20" s="1"/>
  <c r="A210" i="20" s="1"/>
  <c r="A211" i="20" s="1"/>
  <c r="A212" i="20" s="1"/>
  <c r="A213" i="20" s="1"/>
  <c r="A214" i="20" s="1"/>
  <c r="A215" i="20" s="1"/>
  <c r="A216" i="20" s="1"/>
  <c r="A217" i="20" s="1"/>
  <c r="A218" i="20" s="1"/>
  <c r="A219" i="20" s="1"/>
  <c r="A220" i="20" s="1"/>
  <c r="A221" i="20" s="1"/>
  <c r="A222" i="20" s="1"/>
  <c r="A223" i="20" s="1"/>
  <c r="A224" i="20" s="1"/>
  <c r="A225" i="20" s="1"/>
  <c r="A226" i="20" s="1"/>
  <c r="A227" i="20" s="1"/>
  <c r="A228" i="20" s="1"/>
  <c r="A229" i="20" s="1"/>
  <c r="A230" i="20" s="1"/>
  <c r="A231" i="20" s="1"/>
  <c r="A232" i="20" s="1"/>
  <c r="A233" i="20" s="1"/>
  <c r="A234" i="20" s="1"/>
  <c r="A235" i="20" s="1"/>
  <c r="A236" i="20" s="1"/>
  <c r="A237" i="20" s="1"/>
  <c r="A238" i="20" s="1"/>
  <c r="A239" i="20" s="1"/>
  <c r="A240" i="20" s="1"/>
  <c r="A241" i="20" s="1"/>
  <c r="A242" i="20" s="1"/>
  <c r="A243" i="20" s="1"/>
  <c r="A244" i="20" s="1"/>
  <c r="A245" i="20" s="1"/>
  <c r="A246" i="20" s="1"/>
  <c r="A247" i="20" s="1"/>
  <c r="A248" i="20" s="1"/>
  <c r="A249" i="20" s="1"/>
  <c r="A250" i="20" s="1"/>
  <c r="A251" i="20" s="1"/>
  <c r="A252" i="20" s="1"/>
  <c r="A253" i="20" s="1"/>
  <c r="A254" i="20" s="1"/>
  <c r="A255" i="20" s="1"/>
  <c r="A256" i="20" s="1"/>
  <c r="A257" i="20" s="1"/>
  <c r="A258" i="20" s="1"/>
  <c r="A259" i="20" s="1"/>
  <c r="A260" i="20" s="1"/>
  <c r="A261" i="20" s="1"/>
  <c r="A262" i="20" s="1"/>
  <c r="A263" i="20" s="1"/>
  <c r="A264" i="20" s="1"/>
  <c r="A265" i="20" s="1"/>
  <c r="A266" i="20" s="1"/>
  <c r="A267" i="20" s="1"/>
  <c r="A268" i="20" s="1"/>
  <c r="A269" i="20" s="1"/>
  <c r="A270" i="20" s="1"/>
  <c r="A271" i="20" s="1"/>
  <c r="A272" i="20" s="1"/>
  <c r="A273" i="20" s="1"/>
  <c r="A274" i="20" s="1"/>
  <c r="A275" i="20" s="1"/>
  <c r="A276" i="20" s="1"/>
  <c r="A277" i="20" s="1"/>
  <c r="A278" i="20" s="1"/>
  <c r="A279" i="20" s="1"/>
  <c r="A280" i="20" s="1"/>
  <c r="A281" i="20" s="1"/>
  <c r="A282" i="20" s="1"/>
  <c r="A283" i="20" s="1"/>
  <c r="A284" i="20" s="1"/>
  <c r="A285" i="20" s="1"/>
  <c r="A286" i="20" s="1"/>
  <c r="A287" i="20" s="1"/>
  <c r="A288" i="20" s="1"/>
  <c r="A289" i="20" s="1"/>
  <c r="A290" i="20" s="1"/>
  <c r="A291" i="20" s="1"/>
  <c r="A292" i="20" s="1"/>
  <c r="A293" i="20" s="1"/>
  <c r="A294" i="20" s="1"/>
  <c r="A295" i="20" s="1"/>
  <c r="A296" i="20" s="1"/>
  <c r="A297" i="20" s="1"/>
  <c r="A298" i="20" s="1"/>
  <c r="A299" i="20" s="1"/>
  <c r="A300" i="20" s="1"/>
  <c r="A301" i="20" s="1"/>
  <c r="A302" i="20" s="1"/>
  <c r="A303" i="20" s="1"/>
  <c r="A304" i="20" s="1"/>
  <c r="A305" i="20" s="1"/>
  <c r="A306" i="20" s="1"/>
  <c r="A307" i="20" s="1"/>
  <c r="A308" i="20" s="1"/>
  <c r="A309" i="20" s="1"/>
  <c r="A310" i="20" s="1"/>
  <c r="A311" i="20" s="1"/>
  <c r="A312" i="20" s="1"/>
  <c r="A313" i="20" s="1"/>
  <c r="A314" i="20" s="1"/>
  <c r="A315" i="20" s="1"/>
  <c r="A316" i="20" s="1"/>
  <c r="A317" i="20" s="1"/>
  <c r="A318" i="20" s="1"/>
  <c r="A319" i="20" s="1"/>
  <c r="A320" i="20" s="1"/>
  <c r="A321" i="20" s="1"/>
  <c r="A322" i="20" s="1"/>
  <c r="A323" i="20" s="1"/>
  <c r="A324" i="20" s="1"/>
  <c r="A325" i="20" s="1"/>
  <c r="A326" i="20" s="1"/>
  <c r="A327" i="20" s="1"/>
  <c r="A328" i="20" s="1"/>
  <c r="A329" i="20" s="1"/>
  <c r="A330" i="20" s="1"/>
  <c r="A331" i="20" s="1"/>
  <c r="A332" i="20" s="1"/>
  <c r="A333" i="20" s="1"/>
  <c r="A334" i="20" s="1"/>
  <c r="A335" i="20" s="1"/>
  <c r="A336" i="20" s="1"/>
  <c r="A337" i="20" s="1"/>
  <c r="A338" i="20" s="1"/>
  <c r="A339" i="20" s="1"/>
  <c r="A340" i="20" s="1"/>
  <c r="A341" i="20" s="1"/>
  <c r="A342" i="20" s="1"/>
  <c r="A343" i="20" s="1"/>
  <c r="A344" i="20" s="1"/>
  <c r="A345" i="20" s="1"/>
  <c r="A346" i="20" s="1"/>
  <c r="A347" i="20" s="1"/>
  <c r="A348" i="20" s="1"/>
  <c r="A349" i="20" s="1"/>
  <c r="A350" i="20" s="1"/>
  <c r="A351" i="20" s="1"/>
  <c r="A352" i="20" s="1"/>
  <c r="A353" i="20" s="1"/>
  <c r="A354" i="20" s="1"/>
  <c r="A355" i="20" s="1"/>
  <c r="A356" i="20" s="1"/>
  <c r="A357" i="20" s="1"/>
  <c r="A358" i="20" s="1"/>
  <c r="A359" i="20" s="1"/>
  <c r="A360" i="20" s="1"/>
  <c r="A361" i="20" s="1"/>
  <c r="A362" i="20" s="1"/>
  <c r="A363" i="20" s="1"/>
  <c r="A364" i="20" s="1"/>
  <c r="A365" i="20" s="1"/>
  <c r="A366" i="20" s="1"/>
  <c r="A367" i="20" s="1"/>
  <c r="A368" i="20" s="1"/>
  <c r="A369" i="20" s="1"/>
  <c r="A370" i="20" s="1"/>
  <c r="A371" i="20" s="1"/>
  <c r="A372" i="20" s="1"/>
  <c r="A373" i="20" s="1"/>
  <c r="A374" i="20" s="1"/>
  <c r="A375" i="20" s="1"/>
  <c r="A376" i="20" s="1"/>
  <c r="A377" i="20" s="1"/>
  <c r="A378" i="20" s="1"/>
  <c r="A379" i="20" s="1"/>
  <c r="A380" i="20" s="1"/>
  <c r="A381" i="20" s="1"/>
  <c r="A382" i="20" s="1"/>
  <c r="A383" i="20" s="1"/>
  <c r="A384" i="20" s="1"/>
  <c r="A385" i="20" s="1"/>
  <c r="A386" i="20" s="1"/>
  <c r="A387" i="20" s="1"/>
  <c r="A388" i="20" s="1"/>
  <c r="A389" i="20" s="1"/>
  <c r="A390" i="20" s="1"/>
  <c r="A391" i="20" s="1"/>
  <c r="A392" i="20" s="1"/>
  <c r="A393" i="20" s="1"/>
  <c r="A394" i="20" s="1"/>
  <c r="A395" i="20" s="1"/>
  <c r="A396" i="20" s="1"/>
  <c r="A397" i="20" s="1"/>
  <c r="A398" i="20" s="1"/>
  <c r="A399" i="20" s="1"/>
  <c r="A400" i="20" s="1"/>
  <c r="A401" i="20" s="1"/>
  <c r="A402" i="20" s="1"/>
  <c r="A403" i="20" s="1"/>
  <c r="A404" i="20" s="1"/>
  <c r="A405" i="20" s="1"/>
  <c r="A406" i="20" s="1"/>
  <c r="A407" i="20" s="1"/>
  <c r="A408" i="20" s="1"/>
  <c r="A409" i="20" s="1"/>
  <c r="A410" i="20" s="1"/>
  <c r="A411" i="20" s="1"/>
  <c r="A412" i="20" s="1"/>
  <c r="A413" i="20" s="1"/>
  <c r="A414" i="20" s="1"/>
  <c r="A415" i="20" s="1"/>
  <c r="A416" i="20" s="1"/>
  <c r="A417" i="20" s="1"/>
  <c r="A418" i="20" s="1"/>
  <c r="A419" i="20" s="1"/>
  <c r="A420" i="20" s="1"/>
  <c r="A421" i="20" s="1"/>
  <c r="A422" i="20" s="1"/>
  <c r="A423" i="20" s="1"/>
  <c r="A424" i="20" s="1"/>
  <c r="A425" i="20" s="1"/>
  <c r="A426" i="20" s="1"/>
  <c r="A427" i="20" s="1"/>
  <c r="A428" i="20" s="1"/>
  <c r="A429" i="20" s="1"/>
  <c r="A430" i="20" s="1"/>
  <c r="A431" i="20" s="1"/>
  <c r="A432" i="20" s="1"/>
  <c r="A433" i="20" s="1"/>
  <c r="A434" i="20" s="1"/>
  <c r="A435" i="20" s="1"/>
  <c r="A436" i="20" s="1"/>
  <c r="A437" i="20" s="1"/>
  <c r="A438" i="20" s="1"/>
  <c r="A439" i="20" s="1"/>
  <c r="A440" i="20" s="1"/>
  <c r="A441" i="20" s="1"/>
  <c r="A442" i="20" s="1"/>
  <c r="A443" i="20" s="1"/>
  <c r="A444" i="20" s="1"/>
  <c r="A445" i="20" s="1"/>
  <c r="A446" i="20" s="1"/>
  <c r="A447" i="20" s="1"/>
  <c r="A448" i="20" s="1"/>
  <c r="A449" i="20" s="1"/>
  <c r="A450" i="20" s="1"/>
  <c r="A451" i="20" s="1"/>
  <c r="A452" i="20" s="1"/>
  <c r="A453" i="20" s="1"/>
  <c r="A454" i="20" s="1"/>
  <c r="A455" i="20" s="1"/>
  <c r="A456" i="20" s="1"/>
  <c r="A457" i="20" s="1"/>
  <c r="A458" i="20" s="1"/>
  <c r="A459" i="20" s="1"/>
  <c r="A460" i="20" s="1"/>
  <c r="A461" i="20" s="1"/>
  <c r="A462" i="20" s="1"/>
  <c r="A463" i="20" s="1"/>
  <c r="A464" i="20" s="1"/>
  <c r="A465" i="20" s="1"/>
  <c r="A466" i="20" s="1"/>
  <c r="A467" i="20" s="1"/>
  <c r="A468" i="20" s="1"/>
  <c r="A469" i="20" s="1"/>
  <c r="A470" i="20" s="1"/>
  <c r="A471" i="20" s="1"/>
  <c r="A472" i="20" s="1"/>
  <c r="A473" i="20" s="1"/>
  <c r="A474" i="20" s="1"/>
  <c r="A475" i="20" s="1"/>
  <c r="A476" i="20" s="1"/>
  <c r="A477" i="20" s="1"/>
  <c r="A478" i="20" s="1"/>
  <c r="A479" i="20" s="1"/>
  <c r="A480" i="20" s="1"/>
  <c r="A481" i="20" s="1"/>
  <c r="A482" i="20" s="1"/>
  <c r="A483" i="20" s="1"/>
  <c r="A484" i="20" s="1"/>
  <c r="A485" i="20" s="1"/>
  <c r="A486" i="20" s="1"/>
  <c r="A487" i="20" s="1"/>
  <c r="A488" i="20" s="1"/>
  <c r="A489" i="20" s="1"/>
  <c r="A490" i="20" s="1"/>
  <c r="A491" i="20" s="1"/>
  <c r="A492" i="20" s="1"/>
  <c r="A493" i="20" s="1"/>
  <c r="A494" i="20" s="1"/>
  <c r="A495" i="20" s="1"/>
  <c r="A496" i="20" s="1"/>
  <c r="A497" i="20" s="1"/>
  <c r="A498" i="20" s="1"/>
  <c r="A499" i="20" s="1"/>
  <c r="A500" i="20" s="1"/>
  <c r="A501" i="20" s="1"/>
  <c r="A502" i="20" s="1"/>
  <c r="A503" i="20" s="1"/>
  <c r="A504" i="20" s="1"/>
  <c r="A505" i="20" s="1"/>
  <c r="A506" i="20" s="1"/>
  <c r="A507" i="20" s="1"/>
  <c r="A508" i="20" s="1"/>
  <c r="A509" i="20" s="1"/>
  <c r="A510" i="20" s="1"/>
  <c r="A511" i="20" s="1"/>
  <c r="A512" i="20" s="1"/>
  <c r="A513" i="20" s="1"/>
  <c r="A514" i="20" s="1"/>
  <c r="A515" i="20" s="1"/>
  <c r="A516" i="20" s="1"/>
  <c r="A517" i="20" s="1"/>
  <c r="A518" i="20" s="1"/>
  <c r="A519" i="20" s="1"/>
  <c r="A520" i="20" s="1"/>
  <c r="A521" i="20" s="1"/>
  <c r="A522" i="20" s="1"/>
  <c r="A523" i="20" s="1"/>
  <c r="A524" i="20" s="1"/>
  <c r="A525" i="20" s="1"/>
  <c r="A526" i="20" s="1"/>
  <c r="A527" i="20" s="1"/>
  <c r="A528" i="20" s="1"/>
  <c r="A529" i="20" s="1"/>
  <c r="A530" i="20" s="1"/>
  <c r="A531" i="20" s="1"/>
  <c r="A532" i="20" s="1"/>
  <c r="A533" i="20" s="1"/>
  <c r="A534" i="20" s="1"/>
  <c r="A535" i="20" s="1"/>
  <c r="A536" i="20" s="1"/>
  <c r="A537" i="20" s="1"/>
  <c r="A538" i="20" s="1"/>
  <c r="A539" i="20" s="1"/>
  <c r="A540" i="20" s="1"/>
  <c r="A541" i="20" s="1"/>
  <c r="A542" i="20" s="1"/>
  <c r="A543" i="20" s="1"/>
  <c r="A544" i="20" s="1"/>
  <c r="A545" i="20" s="1"/>
  <c r="A546" i="20" s="1"/>
  <c r="A547" i="20" s="1"/>
  <c r="A548" i="20" s="1"/>
  <c r="A549" i="20" s="1"/>
  <c r="A550" i="20" s="1"/>
  <c r="A551" i="20" s="1"/>
  <c r="A552" i="20" s="1"/>
  <c r="A553" i="20" s="1"/>
  <c r="A554" i="20" s="1"/>
  <c r="A555" i="20" s="1"/>
  <c r="A556" i="20" s="1"/>
  <c r="A557" i="20" s="1"/>
  <c r="A558" i="20" s="1"/>
  <c r="A559" i="20" s="1"/>
  <c r="A560" i="20" s="1"/>
  <c r="A561" i="20" s="1"/>
  <c r="A562" i="20" s="1"/>
  <c r="A563" i="20" s="1"/>
  <c r="A564" i="20" s="1"/>
  <c r="A565" i="20" s="1"/>
  <c r="A566" i="20" s="1"/>
  <c r="A567" i="20" s="1"/>
  <c r="A568" i="20" s="1"/>
  <c r="A569" i="20" s="1"/>
  <c r="A570" i="20" s="1"/>
  <c r="A571" i="20" s="1"/>
  <c r="A572" i="20" s="1"/>
  <c r="A573" i="20" s="1"/>
  <c r="A574" i="20" s="1"/>
  <c r="A575" i="20" s="1"/>
  <c r="A576" i="20" s="1"/>
  <c r="A577" i="20" s="1"/>
  <c r="A578" i="20" s="1"/>
  <c r="A579" i="20" s="1"/>
  <c r="A580" i="20" s="1"/>
  <c r="A581" i="20" s="1"/>
  <c r="A582" i="20" s="1"/>
  <c r="A583" i="20" s="1"/>
  <c r="A584" i="20" s="1"/>
  <c r="A585" i="20" s="1"/>
  <c r="A586" i="20" s="1"/>
  <c r="A587" i="20" s="1"/>
  <c r="A588" i="20" s="1"/>
  <c r="A589" i="20" s="1"/>
  <c r="A590" i="20" s="1"/>
  <c r="A591" i="20" s="1"/>
  <c r="A592" i="20" s="1"/>
  <c r="A593" i="20" s="1"/>
  <c r="A594" i="20" s="1"/>
  <c r="A595" i="20" s="1"/>
  <c r="A596" i="20" s="1"/>
  <c r="A597" i="20" s="1"/>
  <c r="A598" i="20" s="1"/>
  <c r="A599" i="20" s="1"/>
  <c r="A600" i="20" s="1"/>
  <c r="A601" i="20" s="1"/>
  <c r="A602" i="20" s="1"/>
  <c r="A603" i="20" s="1"/>
  <c r="A604" i="20" s="1"/>
  <c r="A605" i="20" s="1"/>
  <c r="A606" i="20" s="1"/>
  <c r="A607" i="20" s="1"/>
  <c r="A608" i="20" s="1"/>
  <c r="A609" i="20" s="1"/>
  <c r="A610" i="20" s="1"/>
  <c r="A611" i="20" s="1"/>
  <c r="A612" i="20" s="1"/>
  <c r="A613" i="20" s="1"/>
  <c r="A614" i="20" s="1"/>
  <c r="A615" i="20" s="1"/>
  <c r="A616" i="20" s="1"/>
  <c r="A617" i="20" s="1"/>
  <c r="A618" i="20" s="1"/>
  <c r="A619" i="20" s="1"/>
  <c r="A620" i="20" s="1"/>
  <c r="A621" i="20" s="1"/>
  <c r="A622" i="20" s="1"/>
  <c r="A623" i="20" s="1"/>
  <c r="A624" i="20" s="1"/>
  <c r="A625" i="20" s="1"/>
  <c r="A626" i="20" s="1"/>
  <c r="A627" i="20" s="1"/>
  <c r="A628" i="20" s="1"/>
  <c r="A629" i="20" s="1"/>
  <c r="A630" i="20" s="1"/>
  <c r="A631" i="20" s="1"/>
  <c r="A632" i="20" s="1"/>
  <c r="A633" i="20" s="1"/>
  <c r="A634" i="20" s="1"/>
  <c r="A635" i="20" s="1"/>
  <c r="A636" i="20" s="1"/>
  <c r="A637" i="20" s="1"/>
  <c r="A638" i="20" s="1"/>
  <c r="A639" i="20" s="1"/>
  <c r="A640" i="20" s="1"/>
  <c r="A641" i="20" s="1"/>
  <c r="A642" i="20" s="1"/>
  <c r="A643" i="20" s="1"/>
  <c r="A644" i="20" s="1"/>
  <c r="A645" i="20" s="1"/>
  <c r="A646" i="20" s="1"/>
  <c r="A647" i="20" s="1"/>
  <c r="A648" i="20" s="1"/>
  <c r="A649" i="20" s="1"/>
  <c r="A650" i="20" s="1"/>
  <c r="A651" i="20" s="1"/>
  <c r="A652" i="20" s="1"/>
  <c r="A653" i="20" s="1"/>
  <c r="A654" i="20" s="1"/>
  <c r="A655" i="20" s="1"/>
  <c r="A656" i="20" s="1"/>
  <c r="A657" i="20" s="1"/>
  <c r="A658" i="20" s="1"/>
  <c r="A659" i="20" s="1"/>
  <c r="A660" i="20" s="1"/>
  <c r="A661" i="20" s="1"/>
  <c r="A662" i="20" s="1"/>
  <c r="A663" i="20" s="1"/>
  <c r="A664" i="20" s="1"/>
  <c r="A665" i="20" s="1"/>
  <c r="A666" i="20" s="1"/>
  <c r="A667" i="20" s="1"/>
  <c r="A668" i="20" s="1"/>
  <c r="A669" i="20" s="1"/>
  <c r="A670" i="20" s="1"/>
  <c r="A671" i="20" s="1"/>
  <c r="A672" i="20" s="1"/>
  <c r="A673" i="20" s="1"/>
  <c r="A674" i="20" s="1"/>
  <c r="A675" i="20" s="1"/>
  <c r="A676" i="20" s="1"/>
  <c r="A677" i="20" s="1"/>
  <c r="A678" i="20" s="1"/>
  <c r="A679" i="20" s="1"/>
  <c r="A680" i="20" s="1"/>
  <c r="A681" i="20" s="1"/>
  <c r="A682" i="20" s="1"/>
  <c r="A683" i="20" s="1"/>
  <c r="A684" i="20" s="1"/>
  <c r="A685" i="20" s="1"/>
  <c r="A686" i="20" s="1"/>
  <c r="A687" i="20" s="1"/>
  <c r="A688" i="20" s="1"/>
  <c r="A689" i="20" s="1"/>
  <c r="A690" i="20" s="1"/>
  <c r="A691" i="20" s="1"/>
  <c r="A692" i="20" s="1"/>
  <c r="A693" i="20" s="1"/>
  <c r="A694" i="20" s="1"/>
  <c r="A695" i="20" s="1"/>
  <c r="A696" i="20" s="1"/>
  <c r="A697" i="20" s="1"/>
  <c r="A698" i="20" s="1"/>
  <c r="A699" i="20" s="1"/>
  <c r="A700" i="20" s="1"/>
  <c r="A701" i="20" s="1"/>
  <c r="A702" i="20" s="1"/>
  <c r="A703" i="20" s="1"/>
  <c r="A704" i="20" s="1"/>
  <c r="A705" i="20" s="1"/>
  <c r="A706" i="20" s="1"/>
  <c r="A707" i="20" s="1"/>
  <c r="A708" i="20" s="1"/>
  <c r="A709" i="20" s="1"/>
  <c r="A710" i="20" s="1"/>
  <c r="A711" i="20" s="1"/>
  <c r="A712" i="20" s="1"/>
  <c r="A713" i="20" s="1"/>
  <c r="A714" i="20" s="1"/>
  <c r="A715" i="20" s="1"/>
  <c r="A716" i="20" s="1"/>
  <c r="A717" i="20" s="1"/>
  <c r="A718" i="20" s="1"/>
  <c r="A719" i="20" s="1"/>
  <c r="A720" i="20" s="1"/>
  <c r="A721" i="20" s="1"/>
  <c r="A722" i="20" s="1"/>
  <c r="A723" i="20" s="1"/>
  <c r="A724" i="20" s="1"/>
  <c r="A725" i="20" s="1"/>
  <c r="A726" i="20" s="1"/>
  <c r="A727" i="20" s="1"/>
  <c r="A728" i="20" s="1"/>
  <c r="A729" i="20" s="1"/>
  <c r="A730" i="20" s="1"/>
  <c r="A731" i="20" s="1"/>
  <c r="A732" i="20" s="1"/>
  <c r="A733" i="20" s="1"/>
  <c r="A734" i="20" s="1"/>
  <c r="A735" i="20" s="1"/>
  <c r="A736" i="20" s="1"/>
  <c r="A737" i="20" s="1"/>
  <c r="A738" i="20" s="1"/>
  <c r="A739" i="20" s="1"/>
  <c r="A740" i="20" s="1"/>
  <c r="A741" i="20" s="1"/>
  <c r="A742" i="20" s="1"/>
  <c r="A743" i="20" s="1"/>
  <c r="A744" i="20" s="1"/>
  <c r="A745" i="20" s="1"/>
  <c r="A746" i="20" s="1"/>
  <c r="A747" i="20" s="1"/>
  <c r="A748" i="20" s="1"/>
  <c r="A749" i="20" s="1"/>
  <c r="A750" i="20" s="1"/>
  <c r="A751" i="20" s="1"/>
  <c r="A752" i="20" s="1"/>
  <c r="A753" i="20" s="1"/>
  <c r="A754" i="20" s="1"/>
  <c r="A755" i="20" s="1"/>
  <c r="A756" i="20" s="1"/>
  <c r="A757" i="20" s="1"/>
  <c r="A758" i="20" s="1"/>
  <c r="A759" i="20" s="1"/>
  <c r="A760" i="20" s="1"/>
  <c r="A761" i="20" s="1"/>
  <c r="A762" i="20" s="1"/>
  <c r="A763" i="20" s="1"/>
  <c r="A764" i="20" s="1"/>
  <c r="A765" i="20" s="1"/>
  <c r="A766" i="20" s="1"/>
  <c r="A767" i="20" s="1"/>
  <c r="A768" i="20" s="1"/>
  <c r="A769" i="20" s="1"/>
  <c r="A770" i="20" s="1"/>
  <c r="A771" i="20" s="1"/>
  <c r="A772" i="20" s="1"/>
  <c r="A773" i="20" s="1"/>
  <c r="A774" i="20" s="1"/>
  <c r="A775" i="20" s="1"/>
  <c r="A776" i="20" s="1"/>
  <c r="A777" i="20" s="1"/>
  <c r="A778" i="20" s="1"/>
  <c r="A779" i="20" s="1"/>
  <c r="A780" i="20" s="1"/>
  <c r="A781" i="20" s="1"/>
  <c r="A782" i="20" s="1"/>
  <c r="A783" i="20" s="1"/>
  <c r="A784" i="20" s="1"/>
  <c r="A785" i="20" s="1"/>
  <c r="A786" i="20" s="1"/>
  <c r="A787" i="20" s="1"/>
  <c r="A788" i="20" s="1"/>
  <c r="A789" i="20" s="1"/>
  <c r="A790" i="20" s="1"/>
  <c r="A791" i="20" s="1"/>
  <c r="A792" i="20" s="1"/>
  <c r="A793" i="20" s="1"/>
  <c r="A794" i="20" s="1"/>
  <c r="A795" i="20" s="1"/>
  <c r="A796" i="20" s="1"/>
  <c r="A797" i="20" s="1"/>
  <c r="A798" i="20" s="1"/>
  <c r="A799" i="20" s="1"/>
  <c r="A800" i="20" s="1"/>
  <c r="A801" i="20" s="1"/>
  <c r="A802" i="20" s="1"/>
  <c r="A803" i="20" s="1"/>
  <c r="A804" i="20" s="1"/>
  <c r="A805" i="20" s="1"/>
  <c r="A806" i="20" s="1"/>
  <c r="A807" i="20" s="1"/>
  <c r="A808" i="20" s="1"/>
  <c r="A809" i="20" s="1"/>
  <c r="A810" i="20" s="1"/>
  <c r="A811" i="20" s="1"/>
  <c r="A812" i="20" s="1"/>
  <c r="A813" i="20" s="1"/>
  <c r="A814" i="20" s="1"/>
  <c r="A815" i="20" s="1"/>
  <c r="A816" i="20" s="1"/>
  <c r="A817" i="20" s="1"/>
  <c r="A818" i="20" s="1"/>
  <c r="A819" i="20" s="1"/>
  <c r="A820" i="20" s="1"/>
  <c r="A821" i="20" s="1"/>
  <c r="A822" i="20" s="1"/>
  <c r="A823" i="20" s="1"/>
  <c r="A824" i="20" s="1"/>
  <c r="A825" i="20" s="1"/>
  <c r="A826" i="20" s="1"/>
  <c r="A827" i="20" s="1"/>
  <c r="A828" i="20" s="1"/>
  <c r="A829" i="20" s="1"/>
  <c r="A830" i="20" s="1"/>
  <c r="A831" i="20" s="1"/>
  <c r="A832" i="20" s="1"/>
  <c r="A833" i="20" s="1"/>
  <c r="A834" i="20" s="1"/>
  <c r="A835" i="20" s="1"/>
  <c r="A836" i="20" s="1"/>
  <c r="A837" i="20" s="1"/>
  <c r="A838" i="20" s="1"/>
  <c r="A839" i="20" s="1"/>
  <c r="A840" i="20" s="1"/>
  <c r="A841" i="20" s="1"/>
  <c r="A842" i="20" s="1"/>
  <c r="A843" i="20" s="1"/>
  <c r="A844" i="20" s="1"/>
  <c r="A845" i="20" s="1"/>
  <c r="A846" i="20" s="1"/>
  <c r="A847" i="20" s="1"/>
  <c r="A848" i="20" s="1"/>
  <c r="A849" i="20" s="1"/>
  <c r="A850" i="20" s="1"/>
  <c r="A851" i="20" s="1"/>
  <c r="A852" i="20" s="1"/>
  <c r="A853" i="20" s="1"/>
  <c r="A854" i="20" s="1"/>
  <c r="A855" i="20" s="1"/>
  <c r="A856" i="20" s="1"/>
  <c r="A857" i="20" s="1"/>
  <c r="A858" i="20" s="1"/>
  <c r="A859" i="20" s="1"/>
  <c r="A860" i="20" s="1"/>
  <c r="A861" i="20" s="1"/>
  <c r="A862" i="20" s="1"/>
  <c r="A863" i="20" s="1"/>
  <c r="A864" i="20" s="1"/>
  <c r="A865" i="20" s="1"/>
  <c r="A866" i="20" s="1"/>
  <c r="A867" i="20" s="1"/>
  <c r="A868" i="20" s="1"/>
  <c r="A869" i="20" s="1"/>
  <c r="A870" i="20" s="1"/>
  <c r="A871" i="20" s="1"/>
  <c r="A872" i="20" s="1"/>
  <c r="A873" i="20" s="1"/>
  <c r="A874" i="20" s="1"/>
  <c r="A875" i="20" s="1"/>
  <c r="A876" i="20" s="1"/>
  <c r="A877" i="20" s="1"/>
  <c r="A878" i="20" s="1"/>
  <c r="A879" i="20" s="1"/>
  <c r="A880" i="20" s="1"/>
  <c r="A881" i="20" s="1"/>
  <c r="A882" i="20" s="1"/>
  <c r="A883" i="20" s="1"/>
  <c r="A884" i="20" s="1"/>
  <c r="A885" i="20" s="1"/>
  <c r="A886" i="20" s="1"/>
  <c r="A887" i="20" s="1"/>
  <c r="A888" i="20" s="1"/>
  <c r="A889" i="20" s="1"/>
  <c r="A890" i="20" s="1"/>
  <c r="A891" i="20" s="1"/>
  <c r="A892" i="20" s="1"/>
  <c r="A893" i="20" s="1"/>
  <c r="A894" i="20" s="1"/>
  <c r="A895" i="20" s="1"/>
  <c r="A896" i="20" s="1"/>
  <c r="A897" i="20" s="1"/>
  <c r="A898" i="20" s="1"/>
  <c r="A899" i="20" s="1"/>
  <c r="A900" i="20" s="1"/>
  <c r="A901" i="20" s="1"/>
  <c r="A902" i="20" s="1"/>
  <c r="A903" i="20" s="1"/>
  <c r="A904" i="20" s="1"/>
  <c r="A905" i="20" s="1"/>
  <c r="A906" i="20" s="1"/>
  <c r="A907" i="20" s="1"/>
  <c r="A908" i="20" s="1"/>
  <c r="A909" i="20" s="1"/>
  <c r="A910" i="20" s="1"/>
  <c r="A911" i="20" s="1"/>
  <c r="A912" i="20" s="1"/>
  <c r="A913" i="20" s="1"/>
  <c r="A914" i="20" s="1"/>
  <c r="A915" i="20" s="1"/>
  <c r="A916" i="20" s="1"/>
  <c r="A917" i="20" s="1"/>
  <c r="A918" i="20" s="1"/>
  <c r="A919" i="20" s="1"/>
  <c r="A920" i="20" s="1"/>
  <c r="A921" i="20" s="1"/>
  <c r="A922" i="20" s="1"/>
  <c r="A923" i="20" s="1"/>
  <c r="A924" i="20" s="1"/>
  <c r="A925" i="20" s="1"/>
  <c r="A926" i="20" s="1"/>
  <c r="A927" i="20" s="1"/>
  <c r="A928" i="20" s="1"/>
  <c r="A929" i="20" s="1"/>
  <c r="A930" i="20" s="1"/>
  <c r="A931" i="20" s="1"/>
  <c r="A932" i="20" s="1"/>
  <c r="A933" i="20" s="1"/>
  <c r="A934" i="20" s="1"/>
  <c r="A935" i="20" s="1"/>
  <c r="A936" i="20" s="1"/>
  <c r="A937" i="20" s="1"/>
  <c r="A938" i="20" s="1"/>
  <c r="A939" i="20" s="1"/>
  <c r="A940" i="20" s="1"/>
  <c r="A941" i="20" s="1"/>
  <c r="A942" i="20" s="1"/>
  <c r="A943" i="20" s="1"/>
  <c r="A944" i="20" s="1"/>
  <c r="A945" i="20" s="1"/>
  <c r="A946" i="20" s="1"/>
  <c r="A947" i="20" s="1"/>
  <c r="A948" i="20" s="1"/>
  <c r="A949" i="20" s="1"/>
  <c r="A950" i="20" s="1"/>
  <c r="A951" i="20" s="1"/>
  <c r="A952" i="20" s="1"/>
  <c r="A953" i="20" s="1"/>
  <c r="A954" i="20" s="1"/>
  <c r="A955" i="20" s="1"/>
  <c r="A956" i="20" s="1"/>
  <c r="A957" i="20" s="1"/>
  <c r="A958" i="20" s="1"/>
  <c r="A959" i="20" s="1"/>
  <c r="A960" i="20" s="1"/>
  <c r="A961" i="20" s="1"/>
  <c r="A962" i="20" s="1"/>
  <c r="A963" i="20" s="1"/>
  <c r="A964" i="20" s="1"/>
  <c r="A965" i="20" s="1"/>
  <c r="A966" i="20" s="1"/>
  <c r="A967" i="20" s="1"/>
  <c r="A968" i="20" s="1"/>
  <c r="A969" i="20" s="1"/>
  <c r="A970" i="20" s="1"/>
  <c r="A971" i="20" s="1"/>
  <c r="A972" i="20" s="1"/>
  <c r="A973" i="20" s="1"/>
  <c r="A974" i="20" s="1"/>
  <c r="A975" i="20" s="1"/>
  <c r="A976" i="20" s="1"/>
  <c r="A977" i="20" s="1"/>
  <c r="A978" i="20" s="1"/>
  <c r="A979" i="20" s="1"/>
  <c r="A980" i="20" s="1"/>
  <c r="A981" i="20" s="1"/>
  <c r="A982" i="20" s="1"/>
  <c r="A983" i="20" s="1"/>
  <c r="A984" i="20" s="1"/>
  <c r="A985" i="20" s="1"/>
  <c r="A986" i="20" s="1"/>
  <c r="A987" i="20" s="1"/>
  <c r="A988" i="20" s="1"/>
  <c r="A989" i="20" s="1"/>
  <c r="A990" i="20" s="1"/>
  <c r="A991" i="20" s="1"/>
  <c r="A992" i="20" s="1"/>
  <c r="A993" i="20" s="1"/>
  <c r="A994" i="20" s="1"/>
  <c r="A995" i="20" s="1"/>
  <c r="A996" i="20" s="1"/>
  <c r="A997" i="20" s="1"/>
  <c r="A998" i="20" s="1"/>
  <c r="A999" i="20" s="1"/>
  <c r="A1000" i="20" s="1"/>
  <c r="A1001" i="20" s="1"/>
  <c r="A1002" i="20" s="1"/>
  <c r="A1003" i="20" s="1"/>
  <c r="A1004" i="20" s="1"/>
  <c r="A1005" i="20" s="1"/>
  <c r="A1006" i="20" s="1"/>
  <c r="A1007" i="20" s="1"/>
  <c r="A1008" i="20" s="1"/>
  <c r="A1009" i="20" s="1"/>
  <c r="A1010" i="20" s="1"/>
  <c r="A1011" i="20" s="1"/>
  <c r="A1012" i="20" s="1"/>
  <c r="A1013" i="20" s="1"/>
  <c r="A1014" i="20" s="1"/>
  <c r="A1015" i="20" s="1"/>
  <c r="A1016" i="20" s="1"/>
  <c r="A1017" i="20" s="1"/>
  <c r="A1018" i="20" s="1"/>
  <c r="A1019" i="20" s="1"/>
  <c r="A1020" i="20" s="1"/>
  <c r="A1021" i="20" s="1"/>
  <c r="A1022" i="20" s="1"/>
  <c r="A1023" i="20" s="1"/>
  <c r="A1024" i="20" s="1"/>
  <c r="A1025" i="20" s="1"/>
  <c r="A1026" i="20" s="1"/>
  <c r="A1027" i="20" s="1"/>
  <c r="A1028" i="20" s="1"/>
  <c r="A1029" i="20" s="1"/>
  <c r="A1030" i="20" s="1"/>
  <c r="A1031" i="20" s="1"/>
  <c r="A1032" i="20" s="1"/>
  <c r="A1033" i="20" s="1"/>
  <c r="A1034" i="20" s="1"/>
  <c r="A1035" i="20" s="1"/>
  <c r="A1036" i="20" s="1"/>
  <c r="A1037" i="20" s="1"/>
  <c r="A1038" i="20" s="1"/>
  <c r="A1039" i="20" s="1"/>
  <c r="A1040" i="20" s="1"/>
  <c r="A1041" i="20" s="1"/>
  <c r="A1042" i="20" s="1"/>
  <c r="A1043" i="20" s="1"/>
  <c r="A1044" i="20" s="1"/>
  <c r="A1045" i="20" s="1"/>
  <c r="A1046" i="20" s="1"/>
  <c r="A1047" i="20" s="1"/>
  <c r="A1048" i="20" s="1"/>
  <c r="A1049" i="20" s="1"/>
  <c r="A1050" i="20" s="1"/>
  <c r="A1051" i="20" s="1"/>
  <c r="A1052" i="20" s="1"/>
  <c r="A1053" i="20" s="1"/>
  <c r="A1054" i="20" s="1"/>
  <c r="A1055" i="20" s="1"/>
  <c r="A1056" i="20" s="1"/>
  <c r="A1057" i="20" s="1"/>
  <c r="A1058" i="20" s="1"/>
  <c r="A1059" i="20" s="1"/>
  <c r="A1060" i="20" s="1"/>
  <c r="A1061" i="20" s="1"/>
  <c r="A1062" i="20" s="1"/>
  <c r="A1063" i="20" s="1"/>
  <c r="A1064" i="20" s="1"/>
  <c r="A1065" i="20" s="1"/>
  <c r="A1066" i="20" s="1"/>
  <c r="A1067" i="20" s="1"/>
  <c r="A1068" i="20" s="1"/>
  <c r="A1069" i="20" s="1"/>
  <c r="A1070" i="20" s="1"/>
  <c r="A1071" i="20" s="1"/>
  <c r="A1072" i="20" s="1"/>
  <c r="A1073" i="20" s="1"/>
  <c r="A1074" i="20" s="1"/>
  <c r="A1075" i="20" s="1"/>
  <c r="A1076" i="20" s="1"/>
  <c r="A1077" i="20" s="1"/>
  <c r="A1078" i="20" s="1"/>
  <c r="A1079" i="20" s="1"/>
  <c r="A1080" i="20" s="1"/>
  <c r="A1081" i="20" s="1"/>
  <c r="A1082" i="20" s="1"/>
  <c r="A1083" i="20" s="1"/>
  <c r="A1084" i="20" s="1"/>
  <c r="A1085" i="20" s="1"/>
  <c r="A1086" i="20" s="1"/>
  <c r="A1087" i="20" s="1"/>
  <c r="A1088" i="20" s="1"/>
  <c r="A1089" i="20" s="1"/>
  <c r="A1090" i="20" s="1"/>
  <c r="A1091" i="20" s="1"/>
  <c r="A1092" i="20" s="1"/>
  <c r="A1093" i="20" s="1"/>
  <c r="A1094" i="20" s="1"/>
  <c r="A1095" i="20" s="1"/>
  <c r="A1096" i="20" s="1"/>
  <c r="A1097" i="20" s="1"/>
  <c r="A1098" i="20" s="1"/>
  <c r="A1099" i="20" s="1"/>
  <c r="A1100" i="20" s="1"/>
  <c r="A1101" i="20" s="1"/>
  <c r="A1102" i="20" s="1"/>
  <c r="A1103" i="20" s="1"/>
  <c r="A1104" i="20" s="1"/>
  <c r="A1105" i="20" s="1"/>
  <c r="A1106" i="20" s="1"/>
  <c r="A1107" i="20" s="1"/>
  <c r="A1108" i="20" s="1"/>
  <c r="A1109" i="20" s="1"/>
  <c r="A1110" i="20" s="1"/>
  <c r="A1111" i="20" s="1"/>
  <c r="A1112" i="20" s="1"/>
  <c r="A1113" i="20" s="1"/>
  <c r="A1114" i="20" s="1"/>
  <c r="A1115" i="20" s="1"/>
  <c r="A1116" i="20" s="1"/>
  <c r="A1117" i="20" s="1"/>
  <c r="A1118" i="20" s="1"/>
  <c r="A1119" i="20" s="1"/>
  <c r="A1120" i="20" s="1"/>
  <c r="A1121" i="20" s="1"/>
  <c r="A1122" i="20" s="1"/>
  <c r="A1123" i="20" s="1"/>
  <c r="A1124" i="20" s="1"/>
  <c r="A1125" i="20" s="1"/>
  <c r="A1126" i="20" s="1"/>
  <c r="A1127" i="20" s="1"/>
  <c r="A1128" i="20" s="1"/>
  <c r="A1129" i="20" s="1"/>
  <c r="A1130" i="20" s="1"/>
  <c r="A1131" i="20" s="1"/>
  <c r="A1132" i="20" s="1"/>
  <c r="A1133" i="20" s="1"/>
  <c r="A1134" i="20" s="1"/>
  <c r="A1135" i="20" s="1"/>
  <c r="A1136" i="20" s="1"/>
  <c r="A1137" i="20" s="1"/>
  <c r="A1138" i="20" s="1"/>
  <c r="A1139" i="20" s="1"/>
  <c r="A1140" i="20" s="1"/>
  <c r="A1141" i="20" s="1"/>
  <c r="A1142" i="20" s="1"/>
  <c r="A1143" i="20" s="1"/>
  <c r="A1144" i="20" s="1"/>
  <c r="A1145" i="20" s="1"/>
  <c r="A1146" i="20" s="1"/>
  <c r="A1147" i="20" s="1"/>
  <c r="A1148" i="20" s="1"/>
  <c r="A1149" i="20" s="1"/>
  <c r="A1150" i="20" s="1"/>
  <c r="A1151" i="20" s="1"/>
  <c r="A1152" i="20" s="1"/>
  <c r="A1153" i="20" s="1"/>
  <c r="A1154" i="20" s="1"/>
  <c r="A1155" i="20" s="1"/>
  <c r="A1156" i="20" s="1"/>
  <c r="A1157" i="20" s="1"/>
  <c r="A1158" i="20" s="1"/>
  <c r="A1159" i="20" s="1"/>
  <c r="D10" i="20"/>
  <c r="D12" i="20"/>
  <c r="D11" i="20"/>
  <c r="D2" i="20"/>
  <c r="D1" i="20" s="1"/>
  <c r="D4" i="20" s="1"/>
  <c r="D3" i="20" s="1"/>
  <c r="S33" i="20"/>
  <c r="H33" i="20"/>
  <c r="J33" i="20" s="1"/>
  <c r="T33" i="20"/>
  <c r="A19" i="19"/>
  <c r="N33" i="20" l="1"/>
  <c r="L33" i="20" s="1"/>
  <c r="D22" i="20"/>
  <c r="O33" i="20"/>
  <c r="K33" i="20"/>
  <c r="D13" i="18"/>
  <c r="A33" i="18"/>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578" i="18" s="1"/>
  <c r="A579" i="18" s="1"/>
  <c r="A580" i="18" s="1"/>
  <c r="A581" i="18" s="1"/>
  <c r="A582" i="18" s="1"/>
  <c r="A583" i="18" s="1"/>
  <c r="A584" i="18" s="1"/>
  <c r="A585" i="18" s="1"/>
  <c r="A586" i="18" s="1"/>
  <c r="A587" i="18" s="1"/>
  <c r="A588" i="18" s="1"/>
  <c r="A589" i="18" s="1"/>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610" i="18" s="1"/>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s="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681" i="18" s="1"/>
  <c r="A682" i="18" s="1"/>
  <c r="A683" i="18" s="1"/>
  <c r="A684" i="18" s="1"/>
  <c r="A685" i="18" s="1"/>
  <c r="A686" i="18" s="1"/>
  <c r="A687" i="18" s="1"/>
  <c r="A688" i="18" s="1"/>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751" i="18" s="1"/>
  <c r="A752" i="18" s="1"/>
  <c r="A753" i="18" s="1"/>
  <c r="A754" i="18" s="1"/>
  <c r="A755" i="18" s="1"/>
  <c r="A756" i="18" s="1"/>
  <c r="A757" i="18" s="1"/>
  <c r="A758" i="18" s="1"/>
  <c r="A759" i="18" s="1"/>
  <c r="A760" i="18" s="1"/>
  <c r="A761" i="18" s="1"/>
  <c r="A762" i="18" s="1"/>
  <c r="A763" i="18" s="1"/>
  <c r="A764" i="18" s="1"/>
  <c r="A765" i="18" s="1"/>
  <c r="A766" i="18" s="1"/>
  <c r="A767" i="18" s="1"/>
  <c r="A768" i="18" s="1"/>
  <c r="A769" i="18" s="1"/>
  <c r="A770" i="18" s="1"/>
  <c r="A771" i="18" s="1"/>
  <c r="A772" i="18" s="1"/>
  <c r="A773" i="18" s="1"/>
  <c r="A774" i="18" s="1"/>
  <c r="A775" i="18" s="1"/>
  <c r="A776" i="18" s="1"/>
  <c r="A777" i="18" s="1"/>
  <c r="A778" i="18" s="1"/>
  <c r="A779" i="18" s="1"/>
  <c r="A780" i="18" s="1"/>
  <c r="A781" i="18" s="1"/>
  <c r="A782" i="18" s="1"/>
  <c r="A783" i="18" s="1"/>
  <c r="A784" i="18" s="1"/>
  <c r="A785" i="18" s="1"/>
  <c r="A786" i="18" s="1"/>
  <c r="A787" i="18" s="1"/>
  <c r="A788" i="18" s="1"/>
  <c r="A789" i="18" s="1"/>
  <c r="A790" i="18" s="1"/>
  <c r="A791" i="18" s="1"/>
  <c r="A792" i="18" s="1"/>
  <c r="A793" i="18" s="1"/>
  <c r="A794" i="18" s="1"/>
  <c r="A795" i="18" s="1"/>
  <c r="A796" i="18" s="1"/>
  <c r="A797" i="18" s="1"/>
  <c r="A798" i="18" s="1"/>
  <c r="A799" i="18" s="1"/>
  <c r="A800" i="18" s="1"/>
  <c r="A801" i="18" s="1"/>
  <c r="A802" i="18" s="1"/>
  <c r="A803" i="18" s="1"/>
  <c r="A804" i="18" s="1"/>
  <c r="A805" i="18" s="1"/>
  <c r="A806" i="18" s="1"/>
  <c r="A807" i="18" s="1"/>
  <c r="A808" i="18" s="1"/>
  <c r="A809" i="18" s="1"/>
  <c r="A810" i="18" s="1"/>
  <c r="A811" i="18" s="1"/>
  <c r="A812" i="18" s="1"/>
  <c r="A813" i="18" s="1"/>
  <c r="A814" i="18" s="1"/>
  <c r="A815" i="18" s="1"/>
  <c r="A816" i="18" s="1"/>
  <c r="A817" i="18" s="1"/>
  <c r="A818" i="18" s="1"/>
  <c r="A819" i="18" s="1"/>
  <c r="A820" i="18" s="1"/>
  <c r="A821" i="18" s="1"/>
  <c r="A822" i="18" s="1"/>
  <c r="A823" i="18" s="1"/>
  <c r="A824" i="18" s="1"/>
  <c r="A825" i="18" s="1"/>
  <c r="A826" i="18" s="1"/>
  <c r="A827" i="18" s="1"/>
  <c r="A828" i="18" s="1"/>
  <c r="A829" i="18" s="1"/>
  <c r="A830" i="18" s="1"/>
  <c r="A831" i="18" s="1"/>
  <c r="A832" i="18" s="1"/>
  <c r="A833" i="18" s="1"/>
  <c r="A834" i="18" s="1"/>
  <c r="A835" i="18" s="1"/>
  <c r="A836" i="18" s="1"/>
  <c r="A837" i="18" s="1"/>
  <c r="A838" i="18" s="1"/>
  <c r="A839" i="18" s="1"/>
  <c r="A840" i="18" s="1"/>
  <c r="A841" i="18" s="1"/>
  <c r="A842" i="18" s="1"/>
  <c r="A843" i="18" s="1"/>
  <c r="A844" i="18" s="1"/>
  <c r="A845" i="18" s="1"/>
  <c r="A846" i="18" s="1"/>
  <c r="A847" i="18" s="1"/>
  <c r="A848" i="18" s="1"/>
  <c r="A849" i="18" s="1"/>
  <c r="A850" i="18" s="1"/>
  <c r="A851" i="18" s="1"/>
  <c r="A852" i="18" s="1"/>
  <c r="A853" i="18" s="1"/>
  <c r="A854" i="18" s="1"/>
  <c r="A855" i="18" s="1"/>
  <c r="A856" i="18" s="1"/>
  <c r="A857" i="18" s="1"/>
  <c r="A858" i="18" s="1"/>
  <c r="A859" i="18" s="1"/>
  <c r="A860" i="18" s="1"/>
  <c r="A861" i="18" s="1"/>
  <c r="A862" i="18" s="1"/>
  <c r="A863" i="18" s="1"/>
  <c r="A864" i="18" s="1"/>
  <c r="A865" i="18" s="1"/>
  <c r="A866" i="18" s="1"/>
  <c r="A867" i="18" s="1"/>
  <c r="A868" i="18" s="1"/>
  <c r="A869" i="18" s="1"/>
  <c r="A870" i="18" s="1"/>
  <c r="A871" i="18" s="1"/>
  <c r="A872" i="18" s="1"/>
  <c r="A873" i="18" s="1"/>
  <c r="A874" i="18" s="1"/>
  <c r="A875" i="18" s="1"/>
  <c r="A876" i="18" s="1"/>
  <c r="A877" i="18" s="1"/>
  <c r="A878" i="18" s="1"/>
  <c r="A879" i="18" s="1"/>
  <c r="A880" i="18" s="1"/>
  <c r="A881" i="18" s="1"/>
  <c r="A882" i="18" s="1"/>
  <c r="A883" i="18" s="1"/>
  <c r="A884" i="18" s="1"/>
  <c r="A885" i="18" s="1"/>
  <c r="A886" i="18" s="1"/>
  <c r="A887" i="18" s="1"/>
  <c r="A888" i="18" s="1"/>
  <c r="A889" i="18" s="1"/>
  <c r="A890" i="18" s="1"/>
  <c r="A891" i="18" s="1"/>
  <c r="A892" i="18" s="1"/>
  <c r="A893" i="18" s="1"/>
  <c r="A894" i="18" s="1"/>
  <c r="A895" i="18" s="1"/>
  <c r="A896" i="18" s="1"/>
  <c r="A897" i="18" s="1"/>
  <c r="A898" i="18" s="1"/>
  <c r="A899" i="18" s="1"/>
  <c r="A900" i="18" s="1"/>
  <c r="A901" i="18" s="1"/>
  <c r="A902" i="18" s="1"/>
  <c r="A903" i="18" s="1"/>
  <c r="A904" i="18" s="1"/>
  <c r="A905" i="18" s="1"/>
  <c r="A906" i="18" s="1"/>
  <c r="A907" i="18" s="1"/>
  <c r="A908" i="18" s="1"/>
  <c r="A909" i="18" s="1"/>
  <c r="A910" i="18" s="1"/>
  <c r="A911" i="18" s="1"/>
  <c r="A912" i="18" s="1"/>
  <c r="A913" i="18" s="1"/>
  <c r="A914" i="18" s="1"/>
  <c r="A915" i="18" s="1"/>
  <c r="A916" i="18" s="1"/>
  <c r="A917" i="18" s="1"/>
  <c r="A918" i="18" s="1"/>
  <c r="A919" i="18" s="1"/>
  <c r="A920" i="18" s="1"/>
  <c r="A921" i="18" s="1"/>
  <c r="A922" i="18" s="1"/>
  <c r="A923" i="18" s="1"/>
  <c r="A924" i="18" s="1"/>
  <c r="A925" i="18" s="1"/>
  <c r="A926" i="18" s="1"/>
  <c r="A927" i="18" s="1"/>
  <c r="A928" i="18" s="1"/>
  <c r="A929" i="18" s="1"/>
  <c r="A930" i="18" s="1"/>
  <c r="A931" i="18" s="1"/>
  <c r="A932" i="18" s="1"/>
  <c r="A933" i="18" s="1"/>
  <c r="A934" i="18" s="1"/>
  <c r="A935" i="18" s="1"/>
  <c r="A936" i="18" s="1"/>
  <c r="A937" i="18" s="1"/>
  <c r="A938" i="18" s="1"/>
  <c r="A939" i="18" s="1"/>
  <c r="A940" i="18" s="1"/>
  <c r="A941" i="18" s="1"/>
  <c r="A942" i="18" s="1"/>
  <c r="A943" i="18" s="1"/>
  <c r="A944" i="18" s="1"/>
  <c r="A945" i="18" s="1"/>
  <c r="A946" i="18" s="1"/>
  <c r="A947" i="18" s="1"/>
  <c r="A948" i="18" s="1"/>
  <c r="A949" i="18" s="1"/>
  <c r="A950" i="18" s="1"/>
  <c r="A951" i="18" s="1"/>
  <c r="A952" i="18" s="1"/>
  <c r="A953" i="18" s="1"/>
  <c r="A954" i="18" s="1"/>
  <c r="A955" i="18" s="1"/>
  <c r="A956" i="18" s="1"/>
  <c r="A957" i="18" s="1"/>
  <c r="A958" i="18" s="1"/>
  <c r="A959" i="18" s="1"/>
  <c r="A960" i="18" s="1"/>
  <c r="A961" i="18" s="1"/>
  <c r="A962" i="18" s="1"/>
  <c r="A963" i="18" s="1"/>
  <c r="A964" i="18" s="1"/>
  <c r="A965" i="18" s="1"/>
  <c r="A966" i="18" s="1"/>
  <c r="A967" i="18" s="1"/>
  <c r="A968" i="18" s="1"/>
  <c r="A969" i="18" s="1"/>
  <c r="A970" i="18" s="1"/>
  <c r="A971" i="18" s="1"/>
  <c r="A972" i="18" s="1"/>
  <c r="A973" i="18" s="1"/>
  <c r="A974" i="18" s="1"/>
  <c r="A975" i="18" s="1"/>
  <c r="A976" i="18" s="1"/>
  <c r="A977" i="18" s="1"/>
  <c r="A978" i="18" s="1"/>
  <c r="A979" i="18" s="1"/>
  <c r="A980" i="18" s="1"/>
  <c r="A981" i="18" s="1"/>
  <c r="A982" i="18" s="1"/>
  <c r="A983" i="18" s="1"/>
  <c r="A984" i="18" s="1"/>
  <c r="A985" i="18" s="1"/>
  <c r="A986" i="18" s="1"/>
  <c r="A987" i="18" s="1"/>
  <c r="A988" i="18" s="1"/>
  <c r="A989" i="18" s="1"/>
  <c r="A990" i="18" s="1"/>
  <c r="A991" i="18" s="1"/>
  <c r="A992" i="18" s="1"/>
  <c r="A993" i="18" s="1"/>
  <c r="A994" i="18" s="1"/>
  <c r="A995" i="18" s="1"/>
  <c r="A996" i="18" s="1"/>
  <c r="A997" i="18" s="1"/>
  <c r="A998" i="18" s="1"/>
  <c r="A999" i="18" s="1"/>
  <c r="A1000" i="18" s="1"/>
  <c r="A1001" i="18" s="1"/>
  <c r="A1002" i="18" s="1"/>
  <c r="A1003" i="18" s="1"/>
  <c r="A1004" i="18" s="1"/>
  <c r="A1005" i="18" s="1"/>
  <c r="A1006" i="18" s="1"/>
  <c r="A1007" i="18" s="1"/>
  <c r="A1008" i="18" s="1"/>
  <c r="A1009" i="18" s="1"/>
  <c r="A1010" i="18" s="1"/>
  <c r="A1011" i="18" s="1"/>
  <c r="A1012" i="18" s="1"/>
  <c r="A1013" i="18" s="1"/>
  <c r="A1014" i="18" s="1"/>
  <c r="A1015" i="18" s="1"/>
  <c r="A1016" i="18" s="1"/>
  <c r="A1017" i="18" s="1"/>
  <c r="A1018" i="18" s="1"/>
  <c r="A1019" i="18" s="1"/>
  <c r="A1020" i="18" s="1"/>
  <c r="A1021" i="18" s="1"/>
  <c r="A1022" i="18" s="1"/>
  <c r="A1023" i="18" s="1"/>
  <c r="A1024" i="18" s="1"/>
  <c r="A1025" i="18" s="1"/>
  <c r="A1026" i="18" s="1"/>
  <c r="A1027" i="18" s="1"/>
  <c r="A1028" i="18" s="1"/>
  <c r="A1029" i="18" s="1"/>
  <c r="A1030" i="18" s="1"/>
  <c r="A1031" i="18" s="1"/>
  <c r="A1032" i="18" s="1"/>
  <c r="A1033" i="18" s="1"/>
  <c r="A1034" i="18" s="1"/>
  <c r="A1035" i="18" s="1"/>
  <c r="A1036" i="18" s="1"/>
  <c r="A1037" i="18" s="1"/>
  <c r="A1038" i="18" s="1"/>
  <c r="A1039" i="18" s="1"/>
  <c r="A1040" i="18" s="1"/>
  <c r="A1041" i="18" s="1"/>
  <c r="A1042" i="18" s="1"/>
  <c r="A1043" i="18" s="1"/>
  <c r="A1044" i="18" s="1"/>
  <c r="A1045" i="18" s="1"/>
  <c r="A1046" i="18" s="1"/>
  <c r="A1047" i="18" s="1"/>
  <c r="A1048" i="18" s="1"/>
  <c r="A1049" i="18" s="1"/>
  <c r="A1050" i="18" s="1"/>
  <c r="A1051" i="18" s="1"/>
  <c r="A1052" i="18" s="1"/>
  <c r="A1053" i="18" s="1"/>
  <c r="A1054" i="18" s="1"/>
  <c r="A1055" i="18" s="1"/>
  <c r="A1056" i="18" s="1"/>
  <c r="A1057" i="18" s="1"/>
  <c r="A1058" i="18" s="1"/>
  <c r="A1059" i="18" s="1"/>
  <c r="A1060" i="18" s="1"/>
  <c r="A1061" i="18" s="1"/>
  <c r="A1062" i="18" s="1"/>
  <c r="A1063" i="18" s="1"/>
  <c r="A1064" i="18" s="1"/>
  <c r="A1065" i="18" s="1"/>
  <c r="A1066" i="18" s="1"/>
  <c r="A1067" i="18" s="1"/>
  <c r="A1068" i="18" s="1"/>
  <c r="A1069" i="18" s="1"/>
  <c r="A1070" i="18" s="1"/>
  <c r="A1071" i="18" s="1"/>
  <c r="A1072" i="18" s="1"/>
  <c r="A1073" i="18" s="1"/>
  <c r="A1074" i="18" s="1"/>
  <c r="A1075" i="18" s="1"/>
  <c r="A1076" i="18" s="1"/>
  <c r="A1077" i="18" s="1"/>
  <c r="A1078" i="18" s="1"/>
  <c r="A1079" i="18" s="1"/>
  <c r="A1080" i="18" s="1"/>
  <c r="A1081" i="18" s="1"/>
  <c r="A1082" i="18" s="1"/>
  <c r="A1083" i="18" s="1"/>
  <c r="A1084" i="18" s="1"/>
  <c r="A1085" i="18" s="1"/>
  <c r="A1086" i="18" s="1"/>
  <c r="A1087" i="18" s="1"/>
  <c r="A1088" i="18" s="1"/>
  <c r="A1089" i="18" s="1"/>
  <c r="A1090" i="18" s="1"/>
  <c r="A1091" i="18" s="1"/>
  <c r="A1092" i="18" s="1"/>
  <c r="A1093" i="18" s="1"/>
  <c r="A1094" i="18" s="1"/>
  <c r="A1095" i="18" s="1"/>
  <c r="A1096" i="18" s="1"/>
  <c r="A1097" i="18" s="1"/>
  <c r="A1098" i="18" s="1"/>
  <c r="A1099" i="18" s="1"/>
  <c r="A1100" i="18" s="1"/>
  <c r="A1101" i="18" s="1"/>
  <c r="A1102" i="18" s="1"/>
  <c r="A1103" i="18" s="1"/>
  <c r="A1104" i="18" s="1"/>
  <c r="A1105" i="18" s="1"/>
  <c r="A1106" i="18" s="1"/>
  <c r="A1107" i="18" s="1"/>
  <c r="A1108" i="18" s="1"/>
  <c r="A1109" i="18" s="1"/>
  <c r="A1110" i="18" s="1"/>
  <c r="A1111" i="18" s="1"/>
  <c r="A1112" i="18" s="1"/>
  <c r="A1113" i="18" s="1"/>
  <c r="A1114" i="18" s="1"/>
  <c r="A1115" i="18" s="1"/>
  <c r="A1116" i="18" s="1"/>
  <c r="A1117" i="18" s="1"/>
  <c r="A1118" i="18" s="1"/>
  <c r="A1119" i="18" s="1"/>
  <c r="A1120" i="18" s="1"/>
  <c r="A1121" i="18" s="1"/>
  <c r="A1122" i="18" s="1"/>
  <c r="A1123" i="18" s="1"/>
  <c r="A1124" i="18" s="1"/>
  <c r="A1125" i="18" s="1"/>
  <c r="A1126" i="18" s="1"/>
  <c r="A1127" i="18" s="1"/>
  <c r="A1128" i="18" s="1"/>
  <c r="A1129" i="18" s="1"/>
  <c r="A1130" i="18" s="1"/>
  <c r="A1131" i="18" s="1"/>
  <c r="A1132" i="18" s="1"/>
  <c r="A1133" i="18" s="1"/>
  <c r="A1134" i="18" s="1"/>
  <c r="A1135" i="18" s="1"/>
  <c r="A1136" i="18" s="1"/>
  <c r="A1137" i="18" s="1"/>
  <c r="A1138" i="18" s="1"/>
  <c r="A1139" i="18" s="1"/>
  <c r="A1140" i="18" s="1"/>
  <c r="A1141" i="18" s="1"/>
  <c r="A1142" i="18" s="1"/>
  <c r="A1143" i="18" s="1"/>
  <c r="A1144" i="18" s="1"/>
  <c r="A1145" i="18" s="1"/>
  <c r="A1146" i="18" s="1"/>
  <c r="A1147" i="18" s="1"/>
  <c r="A1148" i="18" s="1"/>
  <c r="A1149" i="18" s="1"/>
  <c r="A1150" i="18" s="1"/>
  <c r="A1151" i="18" s="1"/>
  <c r="A1152" i="18" s="1"/>
  <c r="A1153" i="18" s="1"/>
  <c r="A1154" i="18" s="1"/>
  <c r="A1155" i="18" s="1"/>
  <c r="A1156" i="18" s="1"/>
  <c r="A1157" i="18" s="1"/>
  <c r="A1158" i="18" s="1"/>
  <c r="D32" i="18"/>
  <c r="C32" i="18"/>
  <c r="B32" i="18"/>
  <c r="D21" i="18"/>
  <c r="D19" i="18"/>
  <c r="D18" i="18"/>
  <c r="D17" i="18"/>
  <c r="D16" i="18"/>
  <c r="D15" i="18"/>
  <c r="D9" i="18"/>
  <c r="I32" i="18" s="1"/>
  <c r="D8" i="18"/>
  <c r="H32" i="18" s="1"/>
  <c r="D7" i="18"/>
  <c r="G32" i="18" s="1"/>
  <c r="D6" i="18"/>
  <c r="B2" i="18"/>
  <c r="B1" i="18"/>
  <c r="M33" i="20" l="1"/>
  <c r="Q33" i="20" s="1"/>
  <c r="P33" i="20"/>
  <c r="T32" i="18"/>
  <c r="E32" i="18"/>
  <c r="S32" i="18"/>
  <c r="D12" i="18"/>
  <c r="N32" i="18"/>
  <c r="J32" i="18"/>
  <c r="D20" i="18"/>
  <c r="D2" i="18" s="1"/>
  <c r="V33" i="20" l="1"/>
  <c r="W33" i="20"/>
  <c r="U33" i="20"/>
  <c r="X33" i="20"/>
  <c r="R33" i="20"/>
  <c r="D1" i="18"/>
  <c r="D4" i="18" s="1"/>
  <c r="D3" i="18" s="1"/>
  <c r="D22" i="18"/>
  <c r="O32" i="18"/>
  <c r="K32" i="18"/>
  <c r="AA33" i="20" l="1"/>
  <c r="Z33" i="20"/>
  <c r="Y33" i="20"/>
  <c r="D14" i="18"/>
  <c r="D11" i="18"/>
  <c r="D10" i="18"/>
  <c r="P32" i="18" s="1"/>
  <c r="D19" i="13"/>
  <c r="AC33" i="20" l="1"/>
  <c r="AD33" i="20"/>
  <c r="AB33" i="20"/>
  <c r="I6" i="18"/>
  <c r="G4" i="13"/>
  <c r="B10" i="13" s="1"/>
  <c r="B34" i="20" l="1"/>
  <c r="C34" i="20"/>
  <c r="I34" i="20"/>
  <c r="H34" i="20"/>
  <c r="G34" i="20"/>
  <c r="D34" i="20"/>
  <c r="M32" i="18"/>
  <c r="X32" i="18" s="1"/>
  <c r="B32" i="13"/>
  <c r="AE33" i="20" l="1"/>
  <c r="F34" i="20"/>
  <c r="E34" i="20"/>
  <c r="J34" i="20"/>
  <c r="T34" i="20"/>
  <c r="N34" i="20"/>
  <c r="S34" i="20"/>
  <c r="Q32" i="18"/>
  <c r="W32" i="18"/>
  <c r="V32" i="18"/>
  <c r="U32" i="18"/>
  <c r="I5" i="13"/>
  <c r="D13" i="13"/>
  <c r="L34" i="20" l="1"/>
  <c r="K34" i="20"/>
  <c r="O34" i="20"/>
  <c r="R32" i="18"/>
  <c r="I6" i="13"/>
  <c r="B2" i="13"/>
  <c r="D14" i="13" s="1"/>
  <c r="B1" i="13"/>
  <c r="P34" i="20" l="1"/>
  <c r="M34" i="20"/>
  <c r="Q34" i="20" s="1"/>
  <c r="AA32" i="18"/>
  <c r="Z32" i="18"/>
  <c r="Y32" i="18"/>
  <c r="A33" i="13"/>
  <c r="A34" i="13" s="1"/>
  <c r="D32" i="13"/>
  <c r="C32" i="13"/>
  <c r="D21" i="13"/>
  <c r="D18" i="13"/>
  <c r="D17" i="13"/>
  <c r="D16" i="13"/>
  <c r="D15" i="13"/>
  <c r="D20" i="13" s="1"/>
  <c r="D9" i="13"/>
  <c r="I32" i="13" s="1"/>
  <c r="D8" i="13"/>
  <c r="D7" i="13"/>
  <c r="G32" i="13" s="1"/>
  <c r="D6" i="13"/>
  <c r="W34" i="20" l="1"/>
  <c r="V34" i="20"/>
  <c r="U34" i="20"/>
  <c r="R34" i="20"/>
  <c r="X34" i="20"/>
  <c r="AB32" i="18"/>
  <c r="AD32" i="18"/>
  <c r="I33" i="18" s="1"/>
  <c r="AC32" i="18"/>
  <c r="C33" i="18" s="1"/>
  <c r="S32" i="13"/>
  <c r="A35" i="13"/>
  <c r="T32" i="13"/>
  <c r="H32" i="13"/>
  <c r="D11" i="13"/>
  <c r="D2" i="13"/>
  <c r="D1" i="13" s="1"/>
  <c r="D4" i="13" s="1"/>
  <c r="D3" i="13" s="1"/>
  <c r="D12" i="13"/>
  <c r="D10" i="13"/>
  <c r="E32" i="13"/>
  <c r="Z34" i="20" l="1"/>
  <c r="Y34" i="20"/>
  <c r="AA34" i="20"/>
  <c r="D33" i="18"/>
  <c r="T33" i="18" s="1"/>
  <c r="G33" i="18"/>
  <c r="B33" i="18"/>
  <c r="H33" i="18"/>
  <c r="S33" i="18"/>
  <c r="A36" i="13"/>
  <c r="J32" i="13"/>
  <c r="N32" i="13"/>
  <c r="D22" i="13"/>
  <c r="AB34" i="20" l="1"/>
  <c r="AC34" i="20"/>
  <c r="AD34" i="20"/>
  <c r="N33" i="18"/>
  <c r="F33" i="18"/>
  <c r="E33" i="18"/>
  <c r="J33" i="18"/>
  <c r="L32" i="13"/>
  <c r="O32" i="13"/>
  <c r="K32" i="13"/>
  <c r="A37" i="13"/>
  <c r="B35" i="20" l="1"/>
  <c r="H35" i="20"/>
  <c r="C35" i="20"/>
  <c r="G35" i="20"/>
  <c r="D35" i="20"/>
  <c r="I35" i="20"/>
  <c r="L33" i="18"/>
  <c r="P33" i="18" s="1"/>
  <c r="O33" i="18"/>
  <c r="K33" i="18"/>
  <c r="P32" i="13"/>
  <c r="M32" i="13"/>
  <c r="A38" i="13"/>
  <c r="AE34" i="20" l="1"/>
  <c r="F35" i="20"/>
  <c r="E35" i="20"/>
  <c r="J35" i="20"/>
  <c r="N35" i="20"/>
  <c r="T35" i="20"/>
  <c r="S35" i="20"/>
  <c r="V33" i="18"/>
  <c r="U33" i="18"/>
  <c r="W33" i="18"/>
  <c r="M33" i="18"/>
  <c r="X33" i="18" s="1"/>
  <c r="Q32" i="13"/>
  <c r="X32" i="13"/>
  <c r="U32" i="13"/>
  <c r="A39" i="13"/>
  <c r="L35" i="20" l="1"/>
  <c r="K35" i="20"/>
  <c r="O35" i="20"/>
  <c r="Q33" i="18"/>
  <c r="R32" i="13"/>
  <c r="A40" i="13"/>
  <c r="W32" i="13"/>
  <c r="V32" i="13"/>
  <c r="P35" i="20" l="1"/>
  <c r="M35" i="20"/>
  <c r="Q35" i="20" s="1"/>
  <c r="AA32" i="13"/>
  <c r="Z32" i="13"/>
  <c r="Y32" i="13"/>
  <c r="R33" i="18"/>
  <c r="A41" i="13"/>
  <c r="U35" i="20" l="1"/>
  <c r="R35" i="20"/>
  <c r="V35" i="20"/>
  <c r="W35" i="20"/>
  <c r="X35" i="20"/>
  <c r="Z33" i="18"/>
  <c r="AA33" i="18"/>
  <c r="Y33" i="18"/>
  <c r="AB32" i="13"/>
  <c r="G33" i="13" s="1"/>
  <c r="AD33" i="18"/>
  <c r="AC33" i="18"/>
  <c r="AC32" i="13"/>
  <c r="C33" i="13" s="1"/>
  <c r="AD32" i="13"/>
  <c r="I33" i="13" s="1"/>
  <c r="A42" i="13"/>
  <c r="AA35" i="20" l="1"/>
  <c r="Y35" i="20"/>
  <c r="AB35" i="20" s="1"/>
  <c r="Z35" i="20"/>
  <c r="AB33" i="18"/>
  <c r="B33" i="13"/>
  <c r="G34" i="18"/>
  <c r="H34" i="18"/>
  <c r="D34" i="18"/>
  <c r="C34" i="18"/>
  <c r="I34" i="18"/>
  <c r="D33" i="13"/>
  <c r="H33" i="13"/>
  <c r="A43" i="13"/>
  <c r="AD35" i="20" l="1"/>
  <c r="G36" i="20"/>
  <c r="AC35" i="20"/>
  <c r="B36" i="20"/>
  <c r="B34" i="18"/>
  <c r="F33" i="13"/>
  <c r="E33" i="13"/>
  <c r="T34" i="18"/>
  <c r="S34" i="18"/>
  <c r="N34" i="18"/>
  <c r="J34" i="18"/>
  <c r="S33" i="13"/>
  <c r="N33" i="13"/>
  <c r="T33" i="13"/>
  <c r="J33" i="13"/>
  <c r="A44" i="13"/>
  <c r="I36" i="20" l="1"/>
  <c r="D36" i="20"/>
  <c r="H36" i="20"/>
  <c r="C36" i="20"/>
  <c r="E34" i="18"/>
  <c r="F34" i="18"/>
  <c r="L34" i="18"/>
  <c r="P34" i="18" s="1"/>
  <c r="O34" i="18"/>
  <c r="K34" i="18"/>
  <c r="L33" i="13"/>
  <c r="O33" i="13"/>
  <c r="K33" i="13"/>
  <c r="A45" i="13"/>
  <c r="S36" i="20" l="1"/>
  <c r="N36" i="20"/>
  <c r="E36" i="20"/>
  <c r="J36" i="20"/>
  <c r="T36" i="20"/>
  <c r="F36" i="20"/>
  <c r="AE35" i="20"/>
  <c r="M34" i="18"/>
  <c r="X34" i="18" s="1"/>
  <c r="V34" i="18"/>
  <c r="U34" i="18"/>
  <c r="W34" i="18"/>
  <c r="P33" i="13"/>
  <c r="U33" i="13" s="1"/>
  <c r="M33" i="13"/>
  <c r="A46" i="13"/>
  <c r="K36" i="20" l="1"/>
  <c r="O36" i="20"/>
  <c r="L36" i="20"/>
  <c r="Q34" i="18"/>
  <c r="R34" i="18" s="1"/>
  <c r="X33" i="13"/>
  <c r="V33" i="13"/>
  <c r="Q33" i="13"/>
  <c r="W33" i="13"/>
  <c r="A47" i="13"/>
  <c r="M36" i="20" l="1"/>
  <c r="P36" i="20"/>
  <c r="Y34" i="18"/>
  <c r="Z34" i="18"/>
  <c r="AA34" i="18"/>
  <c r="AB34" i="18"/>
  <c r="AC34" i="18"/>
  <c r="R33" i="13"/>
  <c r="A48" i="13"/>
  <c r="X36" i="20" l="1"/>
  <c r="Q36" i="20"/>
  <c r="R36" i="20" s="1"/>
  <c r="U36" i="20"/>
  <c r="W36" i="20"/>
  <c r="V36" i="20"/>
  <c r="AD34" i="18"/>
  <c r="Y33" i="13"/>
  <c r="Z33" i="13"/>
  <c r="AA33" i="13"/>
  <c r="H35" i="18"/>
  <c r="B35" i="18"/>
  <c r="G35" i="18"/>
  <c r="D35" i="18"/>
  <c r="I35" i="18"/>
  <c r="C35" i="18"/>
  <c r="A49" i="13"/>
  <c r="Z36" i="20" l="1"/>
  <c r="AC36" i="20" s="1"/>
  <c r="Y36" i="20"/>
  <c r="AB36" i="20" s="1"/>
  <c r="AA36" i="20"/>
  <c r="AD36" i="20" s="1"/>
  <c r="AD33" i="13"/>
  <c r="I34" i="13" s="1"/>
  <c r="AC33" i="13"/>
  <c r="H34" i="13" s="1"/>
  <c r="AB33" i="13"/>
  <c r="G34" i="13" s="1"/>
  <c r="E35" i="18"/>
  <c r="F35" i="18"/>
  <c r="J35" i="18"/>
  <c r="N35" i="18"/>
  <c r="S35" i="18"/>
  <c r="T35" i="18"/>
  <c r="A50" i="13"/>
  <c r="C37" i="20" l="1"/>
  <c r="G37" i="20"/>
  <c r="H37" i="20"/>
  <c r="B37" i="20"/>
  <c r="I37" i="20"/>
  <c r="D37" i="20"/>
  <c r="C34" i="13"/>
  <c r="J34" i="13"/>
  <c r="D34" i="13"/>
  <c r="N34" i="13" s="1"/>
  <c r="B34" i="13"/>
  <c r="K35" i="18"/>
  <c r="O35" i="18"/>
  <c r="L35" i="18"/>
  <c r="P35" i="18" s="1"/>
  <c r="A51" i="13"/>
  <c r="F37" i="20" l="1"/>
  <c r="J37" i="20"/>
  <c r="AE36" i="20"/>
  <c r="K37" i="20"/>
  <c r="O37" i="20"/>
  <c r="E37" i="20"/>
  <c r="N37" i="20"/>
  <c r="S37" i="20"/>
  <c r="T37" i="20"/>
  <c r="K34" i="13"/>
  <c r="O34" i="13"/>
  <c r="L34" i="13"/>
  <c r="T34" i="13"/>
  <c r="S34" i="13"/>
  <c r="F34" i="13"/>
  <c r="E34" i="13"/>
  <c r="V35" i="18"/>
  <c r="M35" i="18"/>
  <c r="X35" i="18" s="1"/>
  <c r="W35" i="18"/>
  <c r="U35" i="18"/>
  <c r="A52" i="13"/>
  <c r="L37" i="20" l="1"/>
  <c r="M34" i="13"/>
  <c r="X34" i="13" s="1"/>
  <c r="P34" i="13"/>
  <c r="W34" i="13" s="1"/>
  <c r="Q35" i="18"/>
  <c r="R35" i="18" s="1"/>
  <c r="A53" i="13"/>
  <c r="M37" i="20" l="1"/>
  <c r="P37" i="20"/>
  <c r="Q37" i="20"/>
  <c r="R37" i="20" s="1"/>
  <c r="Q34" i="13"/>
  <c r="R34" i="13" s="1"/>
  <c r="U34" i="13"/>
  <c r="V34" i="13"/>
  <c r="Y35" i="18"/>
  <c r="Z35" i="18"/>
  <c r="AA35" i="18"/>
  <c r="AB35" i="18"/>
  <c r="A54" i="13"/>
  <c r="U37" i="20" l="1"/>
  <c r="X37" i="20"/>
  <c r="V37" i="20"/>
  <c r="W37" i="20"/>
  <c r="Z37" i="20"/>
  <c r="Y37" i="20"/>
  <c r="AB37" i="20" s="1"/>
  <c r="AA37" i="20"/>
  <c r="AD37" i="20" s="1"/>
  <c r="Y34" i="13"/>
  <c r="Z34" i="13"/>
  <c r="AA34" i="13"/>
  <c r="AC35" i="18"/>
  <c r="AD35" i="18"/>
  <c r="I36" i="18" s="1"/>
  <c r="G36" i="18"/>
  <c r="B36" i="18"/>
  <c r="A55" i="13"/>
  <c r="AC37" i="20" l="1"/>
  <c r="I38" i="20"/>
  <c r="D38" i="20"/>
  <c r="H38" i="20"/>
  <c r="G38" i="20"/>
  <c r="B38" i="20"/>
  <c r="H36" i="18"/>
  <c r="AB34" i="13"/>
  <c r="AD34" i="13"/>
  <c r="D35" i="13" s="1"/>
  <c r="S35" i="13" s="1"/>
  <c r="AC34" i="13"/>
  <c r="H35" i="13" s="1"/>
  <c r="C36" i="18"/>
  <c r="D36" i="18"/>
  <c r="J36" i="18"/>
  <c r="A56" i="13"/>
  <c r="C38" i="20" l="1"/>
  <c r="N38" i="20"/>
  <c r="AE37" i="20"/>
  <c r="J38" i="20"/>
  <c r="L38" i="20" s="1"/>
  <c r="S38" i="20"/>
  <c r="T38" i="20"/>
  <c r="E38" i="20"/>
  <c r="F38" i="20"/>
  <c r="E36" i="18"/>
  <c r="G35" i="13"/>
  <c r="B35" i="13"/>
  <c r="C35" i="13"/>
  <c r="T35" i="13"/>
  <c r="I35" i="13"/>
  <c r="S36" i="18"/>
  <c r="F36" i="18"/>
  <c r="T36" i="18"/>
  <c r="K36" i="18"/>
  <c r="O36" i="18"/>
  <c r="N36" i="18"/>
  <c r="L36" i="18" s="1"/>
  <c r="P36" i="18" s="1"/>
  <c r="A57" i="13"/>
  <c r="O38" i="20" l="1"/>
  <c r="K38" i="20"/>
  <c r="M38" i="20"/>
  <c r="P38" i="20"/>
  <c r="N35" i="13"/>
  <c r="J35" i="13"/>
  <c r="F35" i="13"/>
  <c r="E35" i="13"/>
  <c r="W36" i="18"/>
  <c r="U36" i="18"/>
  <c r="V36" i="18"/>
  <c r="M36" i="18"/>
  <c r="X36" i="18" s="1"/>
  <c r="A58" i="13"/>
  <c r="X38" i="20" l="1"/>
  <c r="Q38" i="20"/>
  <c r="R38" i="20" s="1"/>
  <c r="V38" i="20"/>
  <c r="W38" i="20"/>
  <c r="U38" i="20"/>
  <c r="L35" i="13"/>
  <c r="O35" i="13"/>
  <c r="K35" i="13"/>
  <c r="Q36" i="18"/>
  <c r="R36" i="18" s="1"/>
  <c r="A59" i="13"/>
  <c r="Z38" i="20" l="1"/>
  <c r="AC38" i="20" s="1"/>
  <c r="Y38" i="20"/>
  <c r="AB38" i="20" s="1"/>
  <c r="AA38" i="20"/>
  <c r="P35" i="13"/>
  <c r="W35" i="13" s="1"/>
  <c r="M35" i="13"/>
  <c r="AA36" i="18"/>
  <c r="AD36" i="18" s="1"/>
  <c r="Z36" i="18"/>
  <c r="AC36" i="18" s="1"/>
  <c r="C37" i="18" s="1"/>
  <c r="Y36" i="18"/>
  <c r="AB36" i="18" s="1"/>
  <c r="G37" i="18" s="1"/>
  <c r="A60" i="13"/>
  <c r="G39" i="20" l="1"/>
  <c r="B39" i="20"/>
  <c r="C39" i="20"/>
  <c r="AE38" i="20" s="1"/>
  <c r="H39" i="20"/>
  <c r="AD38" i="20"/>
  <c r="D39" i="20"/>
  <c r="I39" i="20"/>
  <c r="U35" i="13"/>
  <c r="V35" i="13"/>
  <c r="X35" i="13"/>
  <c r="Q35" i="13"/>
  <c r="R35" i="13" s="1"/>
  <c r="Y35" i="13" s="1"/>
  <c r="B37" i="18"/>
  <c r="I37" i="18"/>
  <c r="D37" i="18"/>
  <c r="H37" i="18"/>
  <c r="A61" i="13"/>
  <c r="F39" i="20" l="1"/>
  <c r="E39" i="20"/>
  <c r="S39" i="20"/>
  <c r="T39" i="20"/>
  <c r="N39" i="20"/>
  <c r="J39" i="20"/>
  <c r="Z35" i="13"/>
  <c r="AB35" i="13"/>
  <c r="AA35" i="13"/>
  <c r="AD35" i="13" s="1"/>
  <c r="F37" i="18"/>
  <c r="J37" i="18"/>
  <c r="E37" i="18"/>
  <c r="N37" i="18"/>
  <c r="T37" i="18"/>
  <c r="S37" i="18"/>
  <c r="A62" i="13"/>
  <c r="O39" i="20" l="1"/>
  <c r="K39" i="20"/>
  <c r="L39" i="20"/>
  <c r="AC35" i="13"/>
  <c r="H36" i="13" s="1"/>
  <c r="C36" i="13"/>
  <c r="G36" i="13"/>
  <c r="B36" i="13"/>
  <c r="D36" i="13"/>
  <c r="I36" i="13"/>
  <c r="L37" i="18"/>
  <c r="O37" i="18"/>
  <c r="K37" i="18"/>
  <c r="A63" i="13"/>
  <c r="M39" i="20" l="1"/>
  <c r="P39" i="20"/>
  <c r="E36" i="13"/>
  <c r="F36" i="13"/>
  <c r="J36" i="13"/>
  <c r="T36" i="13"/>
  <c r="N36" i="13"/>
  <c r="S36" i="13"/>
  <c r="M37" i="18"/>
  <c r="P37" i="18"/>
  <c r="A64" i="13"/>
  <c r="X39" i="20" l="1"/>
  <c r="Q39" i="20"/>
  <c r="R39" i="20" s="1"/>
  <c r="V39" i="20"/>
  <c r="W39" i="20"/>
  <c r="U39" i="20"/>
  <c r="K36" i="13"/>
  <c r="O36" i="13"/>
  <c r="L36" i="13"/>
  <c r="Q37" i="18"/>
  <c r="R37" i="18" s="1"/>
  <c r="X37" i="18"/>
  <c r="U37" i="18"/>
  <c r="V37" i="18"/>
  <c r="W37" i="18"/>
  <c r="A65" i="13"/>
  <c r="Z39" i="20" l="1"/>
  <c r="AC39" i="20" s="1"/>
  <c r="AA39" i="20"/>
  <c r="AD39" i="20" s="1"/>
  <c r="Y39" i="20"/>
  <c r="AB39" i="20" s="1"/>
  <c r="M36" i="13"/>
  <c r="P36" i="13"/>
  <c r="AA37" i="18"/>
  <c r="AD37" i="18" s="1"/>
  <c r="Z37" i="18"/>
  <c r="Y37" i="18"/>
  <c r="AB37" i="18" s="1"/>
  <c r="AC37" i="18"/>
  <c r="A66" i="13"/>
  <c r="H40" i="20" l="1"/>
  <c r="C40" i="20"/>
  <c r="D40" i="20"/>
  <c r="I40" i="20"/>
  <c r="G40" i="20"/>
  <c r="B40" i="20"/>
  <c r="X36" i="13"/>
  <c r="Q36" i="13"/>
  <c r="R36" i="13" s="1"/>
  <c r="W36" i="13"/>
  <c r="V36" i="13"/>
  <c r="U36" i="13"/>
  <c r="D38" i="18"/>
  <c r="I38" i="18"/>
  <c r="G38" i="18"/>
  <c r="H38" i="18"/>
  <c r="C38" i="18"/>
  <c r="B38" i="18"/>
  <c r="A67" i="13"/>
  <c r="E40" i="20" l="1"/>
  <c r="AE39" i="20"/>
  <c r="F40" i="20"/>
  <c r="T40" i="20"/>
  <c r="S40" i="20"/>
  <c r="N40" i="20"/>
  <c r="J40" i="20"/>
  <c r="Y36" i="13"/>
  <c r="AB36" i="13" s="1"/>
  <c r="Z36" i="13"/>
  <c r="AC36" i="13" s="1"/>
  <c r="H37" i="13" s="1"/>
  <c r="AA36" i="13"/>
  <c r="AD36" i="13" s="1"/>
  <c r="I37" i="13" s="1"/>
  <c r="N38" i="18"/>
  <c r="T38" i="18"/>
  <c r="S38" i="18"/>
  <c r="J38" i="18"/>
  <c r="F38" i="18"/>
  <c r="E38" i="18"/>
  <c r="A68" i="13"/>
  <c r="L40" i="20" l="1"/>
  <c r="K40" i="20"/>
  <c r="O40" i="20"/>
  <c r="C37" i="13"/>
  <c r="G37" i="13"/>
  <c r="J37" i="13" s="1"/>
  <c r="B37" i="13"/>
  <c r="E37" i="13" s="1"/>
  <c r="D37" i="13"/>
  <c r="L38" i="18"/>
  <c r="O38" i="18"/>
  <c r="K38" i="18"/>
  <c r="A69" i="13"/>
  <c r="P40" i="20" l="1"/>
  <c r="M40" i="20"/>
  <c r="O37" i="13"/>
  <c r="K37" i="13"/>
  <c r="N37" i="13"/>
  <c r="L37" i="13" s="1"/>
  <c r="P37" i="13" s="1"/>
  <c r="W37" i="13" s="1"/>
  <c r="T37" i="13"/>
  <c r="S37" i="13"/>
  <c r="F37" i="13"/>
  <c r="P38" i="18"/>
  <c r="M38" i="18"/>
  <c r="A70" i="13"/>
  <c r="V40" i="20" l="1"/>
  <c r="Q40" i="20"/>
  <c r="R40" i="20" s="1"/>
  <c r="U40" i="20"/>
  <c r="X40" i="20"/>
  <c r="W40" i="20"/>
  <c r="V37" i="13"/>
  <c r="M37" i="13"/>
  <c r="X37" i="13" s="1"/>
  <c r="U37" i="13"/>
  <c r="U38" i="18"/>
  <c r="V38" i="18"/>
  <c r="W38" i="18"/>
  <c r="Q38" i="18"/>
  <c r="R38" i="18" s="1"/>
  <c r="X38" i="18"/>
  <c r="A71" i="13"/>
  <c r="Y40" i="20" l="1"/>
  <c r="AB40" i="20" s="1"/>
  <c r="Z40" i="20"/>
  <c r="AC40" i="20" s="1"/>
  <c r="AA40" i="20"/>
  <c r="AD40" i="20" s="1"/>
  <c r="Q37" i="13"/>
  <c r="R37" i="13" s="1"/>
  <c r="Z37" i="13" s="1"/>
  <c r="AC37" i="13" s="1"/>
  <c r="AA38" i="18"/>
  <c r="Z38" i="18"/>
  <c r="Y38" i="18"/>
  <c r="AD38" i="18"/>
  <c r="I39" i="18" s="1"/>
  <c r="A72" i="13"/>
  <c r="G41" i="20" l="1"/>
  <c r="H41" i="20"/>
  <c r="B41" i="20"/>
  <c r="C41" i="20"/>
  <c r="D41" i="20"/>
  <c r="I41" i="20"/>
  <c r="C38" i="13"/>
  <c r="AA37" i="13"/>
  <c r="AD37" i="13" s="1"/>
  <c r="Y37" i="13"/>
  <c r="AB37" i="13" s="1"/>
  <c r="H38" i="13"/>
  <c r="AB38" i="18"/>
  <c r="AC38" i="18"/>
  <c r="D39" i="18"/>
  <c r="G39" i="18"/>
  <c r="B39" i="18"/>
  <c r="T39" i="18"/>
  <c r="A73" i="13"/>
  <c r="E41" i="20" l="1"/>
  <c r="S41" i="20"/>
  <c r="T41" i="20"/>
  <c r="AE40" i="20"/>
  <c r="F41" i="20"/>
  <c r="J41" i="20"/>
  <c r="N41" i="20"/>
  <c r="L41" i="20"/>
  <c r="K41" i="20"/>
  <c r="D38" i="13"/>
  <c r="I38" i="13"/>
  <c r="B38" i="13"/>
  <c r="E38" i="13" s="1"/>
  <c r="G38" i="13"/>
  <c r="C39" i="18"/>
  <c r="H39" i="18"/>
  <c r="S39" i="18"/>
  <c r="A74" i="13"/>
  <c r="O41" i="20" l="1"/>
  <c r="P41" i="20"/>
  <c r="M41" i="20"/>
  <c r="S38" i="13"/>
  <c r="T38" i="13"/>
  <c r="F38" i="13"/>
  <c r="N38" i="13"/>
  <c r="J38" i="13"/>
  <c r="E39" i="18"/>
  <c r="F39" i="18"/>
  <c r="J39" i="18"/>
  <c r="N39" i="18"/>
  <c r="A75" i="13"/>
  <c r="O38" i="13" l="1"/>
  <c r="W41" i="20"/>
  <c r="U41" i="20"/>
  <c r="V41" i="20"/>
  <c r="X41" i="20"/>
  <c r="Q41" i="20"/>
  <c r="R41" i="20" s="1"/>
  <c r="K38" i="13"/>
  <c r="L38" i="13"/>
  <c r="K39" i="18"/>
  <c r="O39" i="18"/>
  <c r="L39" i="18"/>
  <c r="A76" i="13"/>
  <c r="AA41" i="20" l="1"/>
  <c r="AD41" i="20" s="1"/>
  <c r="Y41" i="20"/>
  <c r="Z41" i="20"/>
  <c r="AC41" i="20" s="1"/>
  <c r="P38" i="13"/>
  <c r="M38" i="13"/>
  <c r="Q38" i="13" s="1"/>
  <c r="R38" i="13" s="1"/>
  <c r="P39" i="18"/>
  <c r="M39" i="18"/>
  <c r="A77" i="13"/>
  <c r="AB41" i="20" l="1"/>
  <c r="I42" i="20"/>
  <c r="D42" i="20"/>
  <c r="H42" i="20"/>
  <c r="C42" i="20"/>
  <c r="V38" i="13"/>
  <c r="U38" i="13"/>
  <c r="W38" i="13"/>
  <c r="X38" i="13"/>
  <c r="AA38" i="13"/>
  <c r="Z38" i="13"/>
  <c r="Y38" i="13"/>
  <c r="U39" i="18"/>
  <c r="W39" i="18"/>
  <c r="V39" i="18"/>
  <c r="Q39" i="18"/>
  <c r="R39" i="18" s="1"/>
  <c r="X39" i="18"/>
  <c r="A78" i="13"/>
  <c r="G42" i="20" l="1"/>
  <c r="B42" i="20"/>
  <c r="S42" i="20"/>
  <c r="T42" i="20"/>
  <c r="E42" i="20"/>
  <c r="AE41" i="20"/>
  <c r="J42" i="20"/>
  <c r="N42" i="20"/>
  <c r="F42" i="20"/>
  <c r="AD38" i="13"/>
  <c r="AC38" i="13"/>
  <c r="AB38" i="13"/>
  <c r="G39" i="13"/>
  <c r="B39" i="13"/>
  <c r="Y39" i="18"/>
  <c r="AB39" i="18" s="1"/>
  <c r="AA39" i="18"/>
  <c r="AD39" i="18" s="1"/>
  <c r="I40" i="18" s="1"/>
  <c r="Z39" i="18"/>
  <c r="AC39" i="18" s="1"/>
  <c r="A79" i="13"/>
  <c r="O42" i="20" l="1"/>
  <c r="K42" i="20"/>
  <c r="L42" i="20"/>
  <c r="C39" i="13"/>
  <c r="H39" i="13"/>
  <c r="D39" i="13"/>
  <c r="I39" i="13"/>
  <c r="C40" i="18"/>
  <c r="H40" i="18"/>
  <c r="B40" i="18"/>
  <c r="E40" i="18" s="1"/>
  <c r="G40" i="18"/>
  <c r="D40" i="18"/>
  <c r="A80" i="13"/>
  <c r="N39" i="13" l="1"/>
  <c r="M42" i="20"/>
  <c r="P42" i="20"/>
  <c r="J39" i="13"/>
  <c r="E39" i="13"/>
  <c r="F39" i="13"/>
  <c r="S39" i="13"/>
  <c r="T39" i="13"/>
  <c r="S40" i="18"/>
  <c r="N40" i="18"/>
  <c r="T40" i="18"/>
  <c r="J40" i="18"/>
  <c r="F40" i="18"/>
  <c r="A81" i="13"/>
  <c r="X42" i="20" l="1"/>
  <c r="Q42" i="20"/>
  <c r="R42" i="20" s="1"/>
  <c r="W42" i="20"/>
  <c r="U42" i="20"/>
  <c r="V42" i="20"/>
  <c r="L39" i="13"/>
  <c r="K39" i="13"/>
  <c r="O39" i="13"/>
  <c r="K40" i="18"/>
  <c r="O40" i="18"/>
  <c r="L40" i="18"/>
  <c r="A82" i="13"/>
  <c r="Z42" i="20" l="1"/>
  <c r="AC42" i="20" s="1"/>
  <c r="Y42" i="20"/>
  <c r="AB42" i="20" s="1"/>
  <c r="AA42" i="20"/>
  <c r="AD42" i="20" s="1"/>
  <c r="M39" i="13"/>
  <c r="Q39" i="13" s="1"/>
  <c r="R39" i="13" s="1"/>
  <c r="P39" i="13"/>
  <c r="P40" i="18"/>
  <c r="M40" i="18"/>
  <c r="A83" i="13"/>
  <c r="W39" i="13" l="1"/>
  <c r="B43" i="20"/>
  <c r="G43" i="20"/>
  <c r="H43" i="20"/>
  <c r="C43" i="20"/>
  <c r="I43" i="20"/>
  <c r="D43" i="20"/>
  <c r="U39" i="13"/>
  <c r="X39" i="13"/>
  <c r="V39" i="13"/>
  <c r="AA39" i="13"/>
  <c r="Y39" i="13"/>
  <c r="Z39" i="13"/>
  <c r="W40" i="18"/>
  <c r="U40" i="18"/>
  <c r="V40" i="18"/>
  <c r="Q40" i="18"/>
  <c r="R40" i="18" s="1"/>
  <c r="X40" i="18"/>
  <c r="A84" i="13"/>
  <c r="AB39" i="13" l="1"/>
  <c r="B40" i="13" s="1"/>
  <c r="AE42" i="20"/>
  <c r="F43" i="20"/>
  <c r="E43" i="20"/>
  <c r="N43" i="20"/>
  <c r="T43" i="20"/>
  <c r="S43" i="20"/>
  <c r="J43" i="20"/>
  <c r="AD39" i="13"/>
  <c r="AC39" i="13"/>
  <c r="G40" i="13"/>
  <c r="I40" i="13"/>
  <c r="Z40" i="18"/>
  <c r="Y40" i="18"/>
  <c r="AB40" i="18" s="1"/>
  <c r="AA40" i="18"/>
  <c r="A85" i="13"/>
  <c r="L43" i="20" l="1"/>
  <c r="O43" i="20"/>
  <c r="K43" i="20"/>
  <c r="C40" i="13"/>
  <c r="H40" i="13"/>
  <c r="J40" i="13" s="1"/>
  <c r="D40" i="13"/>
  <c r="AC40" i="18"/>
  <c r="B41" i="18"/>
  <c r="G41" i="18"/>
  <c r="AD40" i="18"/>
  <c r="A86" i="13"/>
  <c r="O40" i="13" l="1"/>
  <c r="M43" i="20"/>
  <c r="P43" i="20"/>
  <c r="Q43" i="20"/>
  <c r="R43" i="20" s="1"/>
  <c r="F40" i="13"/>
  <c r="E40" i="13"/>
  <c r="K40" i="13"/>
  <c r="T40" i="13"/>
  <c r="S40" i="13"/>
  <c r="N40" i="13"/>
  <c r="L40" i="13" s="1"/>
  <c r="H41" i="18"/>
  <c r="C41" i="18"/>
  <c r="F41" i="18" s="1"/>
  <c r="I41" i="18"/>
  <c r="D41" i="18"/>
  <c r="A87" i="13"/>
  <c r="P40" i="13" l="1"/>
  <c r="M40" i="13"/>
  <c r="Q40" i="13" s="1"/>
  <c r="R40" i="13" s="1"/>
  <c r="X43" i="20"/>
  <c r="V43" i="20"/>
  <c r="W43" i="20"/>
  <c r="U43" i="20"/>
  <c r="Z43" i="20"/>
  <c r="AC43" i="20" s="1"/>
  <c r="AA43" i="20"/>
  <c r="Y43" i="20"/>
  <c r="E41" i="18"/>
  <c r="J41" i="18"/>
  <c r="L41" i="18"/>
  <c r="N41" i="18"/>
  <c r="S41" i="18"/>
  <c r="T41" i="18"/>
  <c r="A88" i="13"/>
  <c r="W40" i="13" l="1"/>
  <c r="V40" i="13"/>
  <c r="X40" i="13"/>
  <c r="AA40" i="13"/>
  <c r="Z40" i="13"/>
  <c r="Y40" i="13"/>
  <c r="U40" i="13"/>
  <c r="AB40" i="13" s="1"/>
  <c r="G41" i="13" s="1"/>
  <c r="AD43" i="20"/>
  <c r="AB43" i="20"/>
  <c r="C44" i="20"/>
  <c r="H44" i="20"/>
  <c r="I44" i="20"/>
  <c r="D44" i="20"/>
  <c r="B44" i="20"/>
  <c r="E44" i="20" s="1"/>
  <c r="G44" i="20"/>
  <c r="K41" i="18"/>
  <c r="O41" i="18"/>
  <c r="M41" i="18"/>
  <c r="P41" i="18"/>
  <c r="A89" i="13"/>
  <c r="AC40" i="13" l="1"/>
  <c r="C41" i="13" s="1"/>
  <c r="AD40" i="13"/>
  <c r="I41" i="13" s="1"/>
  <c r="B41" i="13"/>
  <c r="D41" i="13"/>
  <c r="J44" i="20"/>
  <c r="AE43" i="20"/>
  <c r="F44" i="20"/>
  <c r="T44" i="20"/>
  <c r="N44" i="20"/>
  <c r="L44" i="20" s="1"/>
  <c r="S44" i="20"/>
  <c r="H41" i="13"/>
  <c r="J41" i="13" s="1"/>
  <c r="Q41" i="18"/>
  <c r="R41" i="18" s="1"/>
  <c r="X41" i="18"/>
  <c r="W41" i="18"/>
  <c r="V41" i="18"/>
  <c r="U41" i="18"/>
  <c r="A90" i="13"/>
  <c r="E41" i="13" l="1"/>
  <c r="F41" i="13"/>
  <c r="N41" i="13"/>
  <c r="L41" i="13" s="1"/>
  <c r="S41" i="13"/>
  <c r="T41" i="13"/>
  <c r="O41" i="13"/>
  <c r="K41" i="13"/>
  <c r="K44" i="20"/>
  <c r="O44" i="20"/>
  <c r="M44" i="20"/>
  <c r="P44" i="20"/>
  <c r="Z41" i="18"/>
  <c r="AC41" i="18" s="1"/>
  <c r="C42" i="18" s="1"/>
  <c r="Y41" i="18"/>
  <c r="AB41" i="18" s="1"/>
  <c r="AA41" i="18"/>
  <c r="AD41" i="18" s="1"/>
  <c r="I42" i="18" s="1"/>
  <c r="A91" i="13"/>
  <c r="M41" i="13" l="1"/>
  <c r="P41" i="13"/>
  <c r="Q44" i="20"/>
  <c r="R44" i="20" s="1"/>
  <c r="X44" i="20"/>
  <c r="W44" i="20"/>
  <c r="U44" i="20"/>
  <c r="V44" i="20"/>
  <c r="X41" i="13"/>
  <c r="G42" i="18"/>
  <c r="B42" i="18"/>
  <c r="D42" i="18"/>
  <c r="H42" i="18"/>
  <c r="A92" i="13"/>
  <c r="Q41" i="13" l="1"/>
  <c r="R41" i="13" s="1"/>
  <c r="W41" i="13"/>
  <c r="U41" i="13"/>
  <c r="V41" i="13"/>
  <c r="Z44" i="20"/>
  <c r="Y44" i="20"/>
  <c r="AB44" i="20" s="1"/>
  <c r="AA44" i="20"/>
  <c r="AD44" i="20" s="1"/>
  <c r="J42" i="18"/>
  <c r="F42" i="18"/>
  <c r="E42" i="18"/>
  <c r="N42" i="18"/>
  <c r="T42" i="18"/>
  <c r="S42" i="18"/>
  <c r="A93" i="13"/>
  <c r="AA41" i="13" l="1"/>
  <c r="Z41" i="13"/>
  <c r="AC41" i="13" s="1"/>
  <c r="Y41" i="13"/>
  <c r="B45" i="20"/>
  <c r="G45" i="20"/>
  <c r="AC44" i="20"/>
  <c r="C45" i="20" s="1"/>
  <c r="D45" i="20"/>
  <c r="S45" i="20" s="1"/>
  <c r="I45" i="20"/>
  <c r="AD41" i="13"/>
  <c r="K42" i="18"/>
  <c r="O42" i="18"/>
  <c r="L42" i="18"/>
  <c r="A94" i="13"/>
  <c r="H42" i="13" l="1"/>
  <c r="C42" i="13"/>
  <c r="AB41" i="13"/>
  <c r="H45" i="20"/>
  <c r="T45" i="20"/>
  <c r="AE44" i="20"/>
  <c r="J45" i="20"/>
  <c r="E45" i="20"/>
  <c r="N45" i="20"/>
  <c r="F45" i="20"/>
  <c r="L45" i="20"/>
  <c r="K45" i="20"/>
  <c r="I42" i="13"/>
  <c r="D42" i="13"/>
  <c r="G42" i="13"/>
  <c r="J42" i="13" s="1"/>
  <c r="B42" i="13"/>
  <c r="E42" i="13" s="1"/>
  <c r="M42" i="18"/>
  <c r="P42" i="18"/>
  <c r="A95" i="13"/>
  <c r="O45" i="20" l="1"/>
  <c r="P45" i="20"/>
  <c r="M45" i="20"/>
  <c r="F42" i="13"/>
  <c r="K42" i="13"/>
  <c r="O42" i="13"/>
  <c r="T42" i="13"/>
  <c r="S42" i="13"/>
  <c r="N42" i="13"/>
  <c r="L42" i="13" s="1"/>
  <c r="Q42" i="18"/>
  <c r="R42" i="18" s="1"/>
  <c r="X42" i="18"/>
  <c r="W42" i="18"/>
  <c r="U42" i="18"/>
  <c r="V42" i="18"/>
  <c r="A96" i="13"/>
  <c r="W45" i="20" l="1"/>
  <c r="V45" i="20"/>
  <c r="U45" i="20"/>
  <c r="X45" i="20"/>
  <c r="Q45" i="20"/>
  <c r="R45" i="20" s="1"/>
  <c r="P42" i="13"/>
  <c r="M42" i="13"/>
  <c r="AA42" i="18"/>
  <c r="AD42" i="18" s="1"/>
  <c r="Z42" i="18"/>
  <c r="AC42" i="18" s="1"/>
  <c r="Y42" i="18"/>
  <c r="AB42" i="18" s="1"/>
  <c r="D43" i="18"/>
  <c r="A97" i="13"/>
  <c r="Y45" i="20" l="1"/>
  <c r="AB45" i="20" s="1"/>
  <c r="AA45" i="20"/>
  <c r="AD45" i="20" s="1"/>
  <c r="Z45" i="20"/>
  <c r="AC45" i="20" s="1"/>
  <c r="I43" i="18"/>
  <c r="W42" i="13"/>
  <c r="U42" i="13"/>
  <c r="X42" i="13"/>
  <c r="V42" i="13"/>
  <c r="Q42" i="13"/>
  <c r="R42" i="13" s="1"/>
  <c r="S43" i="18"/>
  <c r="T43" i="18"/>
  <c r="G43" i="18"/>
  <c r="B43" i="18"/>
  <c r="C43" i="18"/>
  <c r="F43" i="18" s="1"/>
  <c r="H43" i="18"/>
  <c r="A98" i="13"/>
  <c r="I46" i="20" l="1"/>
  <c r="D46" i="20"/>
  <c r="B46" i="20"/>
  <c r="G46" i="20"/>
  <c r="C46" i="20"/>
  <c r="H46" i="20"/>
  <c r="S46" i="20"/>
  <c r="N46" i="20"/>
  <c r="J46" i="20"/>
  <c r="Y42" i="13"/>
  <c r="AB42" i="13" s="1"/>
  <c r="AA42" i="13"/>
  <c r="AD42" i="13" s="1"/>
  <c r="Z42" i="13"/>
  <c r="AC42" i="13" s="1"/>
  <c r="J43" i="18"/>
  <c r="N43" i="18"/>
  <c r="E43" i="18"/>
  <c r="A99" i="13"/>
  <c r="T46" i="20" l="1"/>
  <c r="F46" i="20"/>
  <c r="AE45" i="20"/>
  <c r="E46" i="20"/>
  <c r="K46" i="20"/>
  <c r="O46" i="20"/>
  <c r="L46" i="20"/>
  <c r="D43" i="13"/>
  <c r="I43" i="13"/>
  <c r="G43" i="13"/>
  <c r="B43" i="13"/>
  <c r="H43" i="13"/>
  <c r="C43" i="13"/>
  <c r="O43" i="18"/>
  <c r="K43" i="18"/>
  <c r="L43" i="18"/>
  <c r="A100" i="13"/>
  <c r="M46" i="20" l="1"/>
  <c r="P46" i="20"/>
  <c r="N43" i="13"/>
  <c r="J43" i="13"/>
  <c r="E43" i="13"/>
  <c r="F43" i="13"/>
  <c r="S43" i="13"/>
  <c r="T43" i="13"/>
  <c r="P43" i="18"/>
  <c r="M43" i="18"/>
  <c r="A101" i="13"/>
  <c r="X46" i="20" l="1"/>
  <c r="Q46" i="20"/>
  <c r="R46" i="20" s="1"/>
  <c r="U46" i="20"/>
  <c r="W46" i="20"/>
  <c r="V46" i="20"/>
  <c r="L43" i="13"/>
  <c r="K43" i="13"/>
  <c r="O43" i="13"/>
  <c r="W43" i="18"/>
  <c r="U43" i="18"/>
  <c r="V43" i="18"/>
  <c r="Q43" i="18"/>
  <c r="R43" i="18" s="1"/>
  <c r="X43" i="18"/>
  <c r="A102" i="13"/>
  <c r="Z46" i="20" l="1"/>
  <c r="AC46" i="20" s="1"/>
  <c r="Y46" i="20"/>
  <c r="AB46" i="20" s="1"/>
  <c r="AA46" i="20"/>
  <c r="AD46" i="20" s="1"/>
  <c r="P43" i="13"/>
  <c r="U43" i="13" s="1"/>
  <c r="M43" i="13"/>
  <c r="AA43" i="18"/>
  <c r="AD43" i="18" s="1"/>
  <c r="Z43" i="18"/>
  <c r="AC43" i="18" s="1"/>
  <c r="Y43" i="18"/>
  <c r="AB43" i="18" s="1"/>
  <c r="A103" i="13"/>
  <c r="C47" i="20" l="1"/>
  <c r="H47" i="20"/>
  <c r="G47" i="20"/>
  <c r="B47" i="20"/>
  <c r="E47" i="20" s="1"/>
  <c r="I47" i="20"/>
  <c r="D47" i="20"/>
  <c r="X43" i="13"/>
  <c r="V43" i="13"/>
  <c r="W43" i="13"/>
  <c r="Q43" i="13"/>
  <c r="R43" i="13"/>
  <c r="I44" i="18"/>
  <c r="D44" i="18"/>
  <c r="C44" i="18"/>
  <c r="H44" i="18"/>
  <c r="B44" i="18"/>
  <c r="G44" i="18"/>
  <c r="A104" i="13"/>
  <c r="J47" i="20" l="1"/>
  <c r="F47" i="20"/>
  <c r="AE46" i="20"/>
  <c r="S47" i="20"/>
  <c r="T47" i="20"/>
  <c r="N47" i="20"/>
  <c r="L47" i="20" s="1"/>
  <c r="Z43" i="13"/>
  <c r="AC43" i="13" s="1"/>
  <c r="AA43" i="13"/>
  <c r="AD43" i="13" s="1"/>
  <c r="Y43" i="13"/>
  <c r="AB43" i="13" s="1"/>
  <c r="B44" i="13" s="1"/>
  <c r="E44" i="18"/>
  <c r="F44" i="18"/>
  <c r="T44" i="18"/>
  <c r="S44" i="18"/>
  <c r="N44" i="18"/>
  <c r="J44" i="18"/>
  <c r="A105" i="13"/>
  <c r="K47" i="20" l="1"/>
  <c r="O47" i="20"/>
  <c r="P47" i="20"/>
  <c r="M47" i="20"/>
  <c r="D44" i="13"/>
  <c r="C44" i="13"/>
  <c r="H44" i="13"/>
  <c r="I44" i="13"/>
  <c r="G44" i="13"/>
  <c r="K44" i="18"/>
  <c r="O44" i="18"/>
  <c r="L44" i="18"/>
  <c r="A106" i="13"/>
  <c r="W47" i="20" l="1"/>
  <c r="V47" i="20"/>
  <c r="U47" i="20"/>
  <c r="X47" i="20"/>
  <c r="Q47" i="20"/>
  <c r="R47" i="20" s="1"/>
  <c r="N44" i="13"/>
  <c r="T44" i="13"/>
  <c r="S44" i="13"/>
  <c r="E44" i="13"/>
  <c r="F44" i="13"/>
  <c r="J44" i="13"/>
  <c r="P44" i="18"/>
  <c r="M44" i="18"/>
  <c r="A107" i="13"/>
  <c r="L44" i="13" l="1"/>
  <c r="K44" i="13"/>
  <c r="Y47" i="20"/>
  <c r="AA47" i="20"/>
  <c r="Z47" i="20"/>
  <c r="O44" i="13"/>
  <c r="V44" i="18"/>
  <c r="U44" i="18"/>
  <c r="W44" i="18"/>
  <c r="Q44" i="18"/>
  <c r="R44" i="18" s="1"/>
  <c r="X44" i="18"/>
  <c r="A108" i="13"/>
  <c r="P44" i="13" l="1"/>
  <c r="M44" i="13"/>
  <c r="AB47" i="20"/>
  <c r="AC47" i="20"/>
  <c r="AD47" i="20"/>
  <c r="C48" i="20"/>
  <c r="AA44" i="18"/>
  <c r="AD44" i="18" s="1"/>
  <c r="Z44" i="18"/>
  <c r="AC44" i="18" s="1"/>
  <c r="Y44" i="18"/>
  <c r="AB44" i="18" s="1"/>
  <c r="A109" i="13"/>
  <c r="V44" i="13" l="1"/>
  <c r="Q44" i="13"/>
  <c r="R44" i="13" s="1"/>
  <c r="W44" i="13"/>
  <c r="U44" i="13"/>
  <c r="X44" i="13"/>
  <c r="H48" i="20"/>
  <c r="B48" i="20"/>
  <c r="G48" i="20"/>
  <c r="AE47" i="20"/>
  <c r="I48" i="20"/>
  <c r="D48" i="20"/>
  <c r="I45" i="18"/>
  <c r="D45" i="18"/>
  <c r="H45" i="18"/>
  <c r="C45" i="18"/>
  <c r="B45" i="18"/>
  <c r="G45" i="18"/>
  <c r="A110" i="13"/>
  <c r="Z44" i="13" l="1"/>
  <c r="AC44" i="13" s="1"/>
  <c r="Y44" i="13"/>
  <c r="AA44" i="13"/>
  <c r="E48" i="20"/>
  <c r="F48" i="20"/>
  <c r="J48" i="20"/>
  <c r="N48" i="20"/>
  <c r="S48" i="20"/>
  <c r="T48" i="20"/>
  <c r="H45" i="13"/>
  <c r="C45" i="13"/>
  <c r="E45" i="18"/>
  <c r="N45" i="18"/>
  <c r="T45" i="18"/>
  <c r="S45" i="18"/>
  <c r="J45" i="18"/>
  <c r="F45" i="18"/>
  <c r="A111" i="13"/>
  <c r="AB44" i="13" l="1"/>
  <c r="AD44" i="13"/>
  <c r="K48" i="20"/>
  <c r="O48" i="20"/>
  <c r="L48" i="20"/>
  <c r="G45" i="13"/>
  <c r="B45" i="13"/>
  <c r="D45" i="13"/>
  <c r="K45" i="18"/>
  <c r="O45" i="18"/>
  <c r="L45" i="18"/>
  <c r="A112" i="13"/>
  <c r="I45" i="13" l="1"/>
  <c r="M48" i="20"/>
  <c r="P48" i="20"/>
  <c r="F45" i="13"/>
  <c r="J45" i="13"/>
  <c r="N45" i="13"/>
  <c r="E45" i="13"/>
  <c r="T45" i="13"/>
  <c r="S45" i="13"/>
  <c r="M45" i="18"/>
  <c r="P45" i="18"/>
  <c r="A113" i="13"/>
  <c r="Q48" i="20" l="1"/>
  <c r="R48" i="20" s="1"/>
  <c r="X48" i="20"/>
  <c r="U48" i="20"/>
  <c r="V48" i="20"/>
  <c r="W48" i="20"/>
  <c r="Y48" i="20"/>
  <c r="AA48" i="20"/>
  <c r="AD48" i="20" s="1"/>
  <c r="L45" i="13"/>
  <c r="K45" i="13"/>
  <c r="O45" i="13"/>
  <c r="Q45" i="18"/>
  <c r="R45" i="18" s="1"/>
  <c r="X45" i="18"/>
  <c r="V45" i="18"/>
  <c r="W45" i="18"/>
  <c r="U45" i="18"/>
  <c r="A114" i="13"/>
  <c r="Z48" i="20" l="1"/>
  <c r="AC48" i="20" s="1"/>
  <c r="H49" i="20" s="1"/>
  <c r="AB48" i="20"/>
  <c r="D49" i="20"/>
  <c r="I49" i="20"/>
  <c r="B49" i="20"/>
  <c r="M45" i="13"/>
  <c r="P45" i="13"/>
  <c r="W45" i="13" s="1"/>
  <c r="AA45" i="18"/>
  <c r="AD45" i="18" s="1"/>
  <c r="Z45" i="18"/>
  <c r="AC45" i="18" s="1"/>
  <c r="Y45" i="18"/>
  <c r="AB45" i="18" s="1"/>
  <c r="A115" i="13"/>
  <c r="Q45" i="13" l="1"/>
  <c r="R45" i="13" s="1"/>
  <c r="C49" i="20"/>
  <c r="AE48" i="20" s="1"/>
  <c r="G49" i="20"/>
  <c r="N49" i="20"/>
  <c r="S49" i="20"/>
  <c r="T49" i="20"/>
  <c r="E49" i="20"/>
  <c r="X45" i="13"/>
  <c r="U45" i="13"/>
  <c r="V45" i="13"/>
  <c r="AA45" i="13"/>
  <c r="Y45" i="13"/>
  <c r="Z45" i="13"/>
  <c r="I46" i="18"/>
  <c r="D46" i="18"/>
  <c r="C46" i="18"/>
  <c r="H46" i="18"/>
  <c r="B46" i="18"/>
  <c r="G46" i="18"/>
  <c r="A116" i="13"/>
  <c r="F49" i="20" l="1"/>
  <c r="J49" i="20"/>
  <c r="L49" i="20"/>
  <c r="M49" i="20" s="1"/>
  <c r="Q49" i="20" s="1"/>
  <c r="AB45" i="13"/>
  <c r="AD45" i="13"/>
  <c r="I46" i="13" s="1"/>
  <c r="AC45" i="13"/>
  <c r="E46" i="18"/>
  <c r="N46" i="18"/>
  <c r="S46" i="18"/>
  <c r="T46" i="18"/>
  <c r="F46" i="18"/>
  <c r="J46" i="18"/>
  <c r="A117" i="13"/>
  <c r="G46" i="13" l="1"/>
  <c r="D46" i="13"/>
  <c r="K49" i="20"/>
  <c r="O49" i="20"/>
  <c r="X49" i="20"/>
  <c r="P49" i="20"/>
  <c r="R49" i="20"/>
  <c r="Y49" i="20" s="1"/>
  <c r="B46" i="13"/>
  <c r="H46" i="13"/>
  <c r="C46" i="13"/>
  <c r="J46" i="13"/>
  <c r="S46" i="13"/>
  <c r="N46" i="13"/>
  <c r="T46" i="13"/>
  <c r="O46" i="18"/>
  <c r="K46" i="18"/>
  <c r="L46" i="18"/>
  <c r="A118" i="13"/>
  <c r="F46" i="13" l="1"/>
  <c r="Z49" i="20"/>
  <c r="V49" i="20"/>
  <c r="AA49" i="20"/>
  <c r="U49" i="20"/>
  <c r="AB49" i="20" s="1"/>
  <c r="W49" i="20"/>
  <c r="E46" i="13"/>
  <c r="K46" i="13"/>
  <c r="O46" i="13"/>
  <c r="L46" i="13"/>
  <c r="M46" i="18"/>
  <c r="P46" i="18"/>
  <c r="A119" i="13"/>
  <c r="AC49" i="20" l="1"/>
  <c r="B50" i="20"/>
  <c r="G50" i="20"/>
  <c r="AD49" i="20"/>
  <c r="M46" i="13"/>
  <c r="P46" i="13"/>
  <c r="Q46" i="18"/>
  <c r="R46" i="18" s="1"/>
  <c r="X46" i="18"/>
  <c r="V46" i="18"/>
  <c r="W46" i="18"/>
  <c r="U46" i="18"/>
  <c r="A120" i="13"/>
  <c r="H50" i="20" l="1"/>
  <c r="C50" i="20"/>
  <c r="D50" i="20"/>
  <c r="I50" i="20"/>
  <c r="W46" i="13"/>
  <c r="X46" i="13"/>
  <c r="Q46" i="13"/>
  <c r="R46" i="13" s="1"/>
  <c r="U46" i="13"/>
  <c r="V46" i="13"/>
  <c r="Y46" i="18"/>
  <c r="AB46" i="18" s="1"/>
  <c r="AA46" i="18"/>
  <c r="AD46" i="18" s="1"/>
  <c r="Z46" i="18"/>
  <c r="AC46" i="18" s="1"/>
  <c r="A121" i="13"/>
  <c r="AE49" i="20" l="1"/>
  <c r="F50" i="20"/>
  <c r="N50" i="20"/>
  <c r="S50" i="20"/>
  <c r="T50" i="20"/>
  <c r="J50" i="20"/>
  <c r="E50" i="20"/>
  <c r="O50" i="20"/>
  <c r="Y46" i="13"/>
  <c r="Z46" i="13"/>
  <c r="AA46" i="13"/>
  <c r="G47" i="18"/>
  <c r="B47" i="18"/>
  <c r="D47" i="18"/>
  <c r="I47" i="18"/>
  <c r="C47" i="18"/>
  <c r="H47" i="18"/>
  <c r="A122" i="13"/>
  <c r="L50" i="20" l="1"/>
  <c r="K50" i="20"/>
  <c r="AD46" i="13"/>
  <c r="AB46" i="13"/>
  <c r="AC46" i="13"/>
  <c r="F47" i="18"/>
  <c r="J47" i="18"/>
  <c r="N47" i="18"/>
  <c r="S47" i="18"/>
  <c r="T47" i="18"/>
  <c r="E47" i="18"/>
  <c r="A123" i="13"/>
  <c r="D47" i="13" l="1"/>
  <c r="I47" i="13"/>
  <c r="P50" i="20"/>
  <c r="M50" i="20"/>
  <c r="Q50" i="20" s="1"/>
  <c r="C47" i="13"/>
  <c r="B47" i="13"/>
  <c r="G47" i="13"/>
  <c r="H47" i="13"/>
  <c r="T47" i="13"/>
  <c r="S47" i="13"/>
  <c r="K47" i="18"/>
  <c r="O47" i="18"/>
  <c r="L47" i="18"/>
  <c r="A124" i="13"/>
  <c r="X50" i="20" l="1"/>
  <c r="V50" i="20"/>
  <c r="U50" i="20"/>
  <c r="W50" i="20"/>
  <c r="R50" i="20"/>
  <c r="N47" i="13"/>
  <c r="E47" i="13"/>
  <c r="F47" i="13"/>
  <c r="J47" i="13"/>
  <c r="M47" i="18"/>
  <c r="P47" i="18"/>
  <c r="A125" i="13"/>
  <c r="Y50" i="20" l="1"/>
  <c r="Z50" i="20"/>
  <c r="AC50" i="20" s="1"/>
  <c r="AA50" i="20"/>
  <c r="AD50" i="20" s="1"/>
  <c r="K47" i="13"/>
  <c r="L47" i="13"/>
  <c r="O47" i="13"/>
  <c r="Q47" i="18"/>
  <c r="R47" i="18" s="1"/>
  <c r="X47" i="18"/>
  <c r="V47" i="18"/>
  <c r="W47" i="18"/>
  <c r="U47" i="18"/>
  <c r="A126" i="13"/>
  <c r="AB50" i="20" l="1"/>
  <c r="C51" i="20"/>
  <c r="AE50" i="20" s="1"/>
  <c r="H51" i="20"/>
  <c r="I51" i="20"/>
  <c r="D51" i="20"/>
  <c r="M47" i="13"/>
  <c r="X47" i="13" s="1"/>
  <c r="P47" i="13"/>
  <c r="V47" i="13" s="1"/>
  <c r="AA47" i="18"/>
  <c r="AD47" i="18" s="1"/>
  <c r="Z47" i="18"/>
  <c r="AC47" i="18" s="1"/>
  <c r="Y47" i="18"/>
  <c r="AB47" i="18" s="1"/>
  <c r="A127" i="13"/>
  <c r="G51" i="20" l="1"/>
  <c r="J51" i="20" s="1"/>
  <c r="B51" i="20"/>
  <c r="E51" i="20" s="1"/>
  <c r="T51" i="20"/>
  <c r="S51" i="20"/>
  <c r="Q47" i="13"/>
  <c r="R47" i="13" s="1"/>
  <c r="W47" i="13"/>
  <c r="U47" i="13"/>
  <c r="H48" i="18"/>
  <c r="C48" i="18"/>
  <c r="G48" i="18"/>
  <c r="B48" i="18"/>
  <c r="E48" i="18" s="1"/>
  <c r="D48" i="18"/>
  <c r="I48" i="18"/>
  <c r="A128" i="13"/>
  <c r="F51" i="20" l="1"/>
  <c r="N51" i="20"/>
  <c r="L51" i="20" s="1"/>
  <c r="O51" i="20"/>
  <c r="K51" i="20"/>
  <c r="AA47" i="13"/>
  <c r="AD47" i="13" s="1"/>
  <c r="Z47" i="13"/>
  <c r="AC47" i="13" s="1"/>
  <c r="Y47" i="13"/>
  <c r="J48" i="18"/>
  <c r="T48" i="18"/>
  <c r="S48" i="18"/>
  <c r="N48" i="18"/>
  <c r="L48" i="18" s="1"/>
  <c r="F48" i="18"/>
  <c r="A129" i="13"/>
  <c r="M51" i="20" l="1"/>
  <c r="P51" i="20"/>
  <c r="D48" i="13"/>
  <c r="I48" i="13"/>
  <c r="H48" i="13"/>
  <c r="AB47" i="13"/>
  <c r="B48" i="13" s="1"/>
  <c r="C48" i="13"/>
  <c r="K48" i="18"/>
  <c r="O48" i="18"/>
  <c r="P48" i="18"/>
  <c r="M48" i="18"/>
  <c r="A130" i="13"/>
  <c r="Q51" i="20" l="1"/>
  <c r="R51" i="20" s="1"/>
  <c r="X51" i="20"/>
  <c r="V51" i="20"/>
  <c r="W51" i="20"/>
  <c r="U51" i="20"/>
  <c r="S48" i="13"/>
  <c r="T48" i="13"/>
  <c r="G48" i="13"/>
  <c r="E48" i="13"/>
  <c r="F48" i="13"/>
  <c r="U48" i="18"/>
  <c r="W48" i="18"/>
  <c r="V48" i="18"/>
  <c r="Q48" i="18"/>
  <c r="R48" i="18" s="1"/>
  <c r="X48" i="18"/>
  <c r="A131" i="13"/>
  <c r="Z51" i="20" l="1"/>
  <c r="AC51" i="20" s="1"/>
  <c r="Y51" i="20"/>
  <c r="AB51" i="20" s="1"/>
  <c r="AA51" i="20"/>
  <c r="AD51" i="20" s="1"/>
  <c r="N48" i="13"/>
  <c r="J48" i="13"/>
  <c r="Z48" i="18"/>
  <c r="Y48" i="18"/>
  <c r="AB48" i="18" s="1"/>
  <c r="AA48" i="18"/>
  <c r="AD48" i="18" s="1"/>
  <c r="A132" i="13"/>
  <c r="C52" i="20" l="1"/>
  <c r="H52" i="20"/>
  <c r="B52" i="20"/>
  <c r="E52" i="20" s="1"/>
  <c r="G52" i="20"/>
  <c r="D52" i="20"/>
  <c r="I52" i="20"/>
  <c r="L48" i="13"/>
  <c r="O48" i="13"/>
  <c r="K48" i="13"/>
  <c r="AC48" i="18"/>
  <c r="G49" i="18"/>
  <c r="B49" i="18"/>
  <c r="C49" i="18"/>
  <c r="F49" i="18" s="1"/>
  <c r="I49" i="18"/>
  <c r="D49" i="18"/>
  <c r="A133" i="13"/>
  <c r="F52" i="20" l="1"/>
  <c r="AE51" i="20"/>
  <c r="J52" i="20"/>
  <c r="S52" i="20"/>
  <c r="T52" i="20"/>
  <c r="N52" i="20"/>
  <c r="P48" i="13"/>
  <c r="M48" i="13"/>
  <c r="H49" i="18"/>
  <c r="T49" i="18"/>
  <c r="N49" i="18"/>
  <c r="S49" i="18"/>
  <c r="E49" i="18"/>
  <c r="J49" i="18"/>
  <c r="L49" i="18"/>
  <c r="A134" i="13"/>
  <c r="O52" i="20" l="1"/>
  <c r="K52" i="20"/>
  <c r="L52" i="20"/>
  <c r="W48" i="13"/>
  <c r="V48" i="13"/>
  <c r="U48" i="13"/>
  <c r="Q48" i="13"/>
  <c r="R48" i="13" s="1"/>
  <c r="X48" i="13"/>
  <c r="P49" i="18"/>
  <c r="K49" i="18"/>
  <c r="O49" i="18"/>
  <c r="M49" i="18"/>
  <c r="A135" i="13"/>
  <c r="AA48" i="13" l="1"/>
  <c r="AD48" i="13" s="1"/>
  <c r="M52" i="20"/>
  <c r="P52" i="20"/>
  <c r="Y48" i="13"/>
  <c r="AB48" i="13" s="1"/>
  <c r="B49" i="13" s="1"/>
  <c r="Z48" i="13"/>
  <c r="W49" i="18"/>
  <c r="U49" i="18"/>
  <c r="V49" i="18"/>
  <c r="Q49" i="18"/>
  <c r="R49" i="18" s="1"/>
  <c r="X49" i="18"/>
  <c r="A136" i="13"/>
  <c r="D49" i="13" l="1"/>
  <c r="I49" i="13"/>
  <c r="Q52" i="20"/>
  <c r="R52" i="20" s="1"/>
  <c r="X52" i="20"/>
  <c r="U52" i="20"/>
  <c r="W52" i="20"/>
  <c r="V52" i="20"/>
  <c r="AC48" i="13"/>
  <c r="H49" i="13" s="1"/>
  <c r="G49" i="13"/>
  <c r="Z49" i="18"/>
  <c r="AC49" i="18" s="1"/>
  <c r="C50" i="18" s="1"/>
  <c r="Y49" i="18"/>
  <c r="AB49" i="18" s="1"/>
  <c r="AA49" i="18"/>
  <c r="AD49" i="18" s="1"/>
  <c r="A137" i="13"/>
  <c r="C49" i="13" l="1"/>
  <c r="T49" i="13"/>
  <c r="S49" i="13"/>
  <c r="AA52" i="20"/>
  <c r="AD52" i="20" s="1"/>
  <c r="Y52" i="20"/>
  <c r="AB52" i="20" s="1"/>
  <c r="Z52" i="20"/>
  <c r="AC52" i="20" s="1"/>
  <c r="J49" i="13"/>
  <c r="N49" i="13"/>
  <c r="F49" i="13"/>
  <c r="E49" i="13"/>
  <c r="I50" i="18"/>
  <c r="D50" i="18"/>
  <c r="H50" i="18"/>
  <c r="G50" i="18"/>
  <c r="J50" i="18" s="1"/>
  <c r="B50" i="18"/>
  <c r="A138" i="13"/>
  <c r="I53" i="20" l="1"/>
  <c r="D53" i="20"/>
  <c r="G53" i="20"/>
  <c r="B53" i="20"/>
  <c r="C53" i="20"/>
  <c r="H53" i="20"/>
  <c r="O49" i="13"/>
  <c r="K49" i="13"/>
  <c r="L49" i="13"/>
  <c r="T50" i="18"/>
  <c r="S50" i="18"/>
  <c r="N50" i="18"/>
  <c r="E50" i="18"/>
  <c r="F50" i="18"/>
  <c r="K50" i="18"/>
  <c r="O50" i="18"/>
  <c r="A139" i="13"/>
  <c r="J53" i="20" l="1"/>
  <c r="E53" i="20"/>
  <c r="N53" i="20"/>
  <c r="L53" i="20" s="1"/>
  <c r="T53" i="20"/>
  <c r="S53" i="20"/>
  <c r="O53" i="20"/>
  <c r="F53" i="20"/>
  <c r="AE52" i="20"/>
  <c r="M49" i="13"/>
  <c r="P49" i="13"/>
  <c r="W49" i="13" s="1"/>
  <c r="L50" i="18"/>
  <c r="A140" i="13"/>
  <c r="K53" i="20" l="1"/>
  <c r="M53" i="20"/>
  <c r="P53" i="20"/>
  <c r="Q49" i="13"/>
  <c r="R49" i="13" s="1"/>
  <c r="X49" i="13"/>
  <c r="U49" i="13"/>
  <c r="V49" i="13"/>
  <c r="P50" i="18"/>
  <c r="M50" i="18"/>
  <c r="W50" i="18"/>
  <c r="A141" i="13"/>
  <c r="Q53" i="20" l="1"/>
  <c r="R53" i="20" s="1"/>
  <c r="X53" i="20"/>
  <c r="V53" i="20"/>
  <c r="U53" i="20"/>
  <c r="W53" i="20"/>
  <c r="Z49" i="13"/>
  <c r="AC49" i="13" s="1"/>
  <c r="Y49" i="13"/>
  <c r="AB49" i="13" s="1"/>
  <c r="G50" i="13" s="1"/>
  <c r="AA49" i="13"/>
  <c r="AD49" i="13" s="1"/>
  <c r="U50" i="18"/>
  <c r="V50" i="18"/>
  <c r="Q50" i="18"/>
  <c r="R50" i="18" s="1"/>
  <c r="X50" i="18"/>
  <c r="A142" i="13"/>
  <c r="Z53" i="20" l="1"/>
  <c r="AC53" i="20" s="1"/>
  <c r="Y53" i="20"/>
  <c r="AB53" i="20" s="1"/>
  <c r="AA53" i="20"/>
  <c r="AD53" i="20" s="1"/>
  <c r="B50" i="13"/>
  <c r="C50" i="13"/>
  <c r="F50" i="13" s="1"/>
  <c r="H50" i="13"/>
  <c r="D50" i="13"/>
  <c r="I50" i="13"/>
  <c r="Y50" i="18"/>
  <c r="AB50" i="18" s="1"/>
  <c r="AA50" i="18"/>
  <c r="AD50" i="18" s="1"/>
  <c r="D51" i="18" s="1"/>
  <c r="Z50" i="18"/>
  <c r="AC50" i="18" s="1"/>
  <c r="G51" i="18"/>
  <c r="A143" i="13"/>
  <c r="C54" i="20" l="1"/>
  <c r="H54" i="20"/>
  <c r="G54" i="20"/>
  <c r="B54" i="20"/>
  <c r="E54" i="20" s="1"/>
  <c r="D54" i="20"/>
  <c r="I54" i="20"/>
  <c r="J50" i="13"/>
  <c r="E50" i="13"/>
  <c r="T50" i="13"/>
  <c r="S50" i="13"/>
  <c r="N50" i="13"/>
  <c r="L50" i="13" s="1"/>
  <c r="B51" i="18"/>
  <c r="I51" i="18"/>
  <c r="T51" i="18"/>
  <c r="S51" i="18"/>
  <c r="H51" i="18"/>
  <c r="C51" i="18"/>
  <c r="E51" i="18" s="1"/>
  <c r="A144" i="13"/>
  <c r="AE53" i="20" l="1"/>
  <c r="F54" i="20"/>
  <c r="J54" i="20"/>
  <c r="N54" i="20"/>
  <c r="S54" i="20"/>
  <c r="T54" i="20"/>
  <c r="F51" i="18"/>
  <c r="K50" i="13"/>
  <c r="O50" i="13"/>
  <c r="M50" i="13"/>
  <c r="P50" i="13"/>
  <c r="J51" i="18"/>
  <c r="N51" i="18"/>
  <c r="A145" i="13"/>
  <c r="K54" i="20" l="1"/>
  <c r="O54" i="20"/>
  <c r="L54" i="20"/>
  <c r="X50" i="13"/>
  <c r="Q50" i="13"/>
  <c r="R50" i="13" s="1"/>
  <c r="V50" i="13"/>
  <c r="W50" i="13"/>
  <c r="U50" i="13"/>
  <c r="L51" i="18"/>
  <c r="O51" i="18"/>
  <c r="K51" i="18"/>
  <c r="A146" i="13"/>
  <c r="M54" i="20" l="1"/>
  <c r="P54" i="20"/>
  <c r="Z50" i="13"/>
  <c r="AC50" i="13" s="1"/>
  <c r="AA50" i="13"/>
  <c r="AD50" i="13" s="1"/>
  <c r="Y50" i="13"/>
  <c r="AB50" i="13" s="1"/>
  <c r="M51" i="18"/>
  <c r="P51" i="18"/>
  <c r="A147" i="13"/>
  <c r="X54" i="20" l="1"/>
  <c r="Q54" i="20"/>
  <c r="R54" i="20" s="1"/>
  <c r="W54" i="20"/>
  <c r="V54" i="20"/>
  <c r="U54" i="20"/>
  <c r="H51" i="13"/>
  <c r="C51" i="13"/>
  <c r="G51" i="13"/>
  <c r="B51" i="13"/>
  <c r="E51" i="13" s="1"/>
  <c r="I51" i="13"/>
  <c r="D51" i="13"/>
  <c r="Q51" i="18"/>
  <c r="R51" i="18" s="1"/>
  <c r="X51" i="18"/>
  <c r="U51" i="18"/>
  <c r="W51" i="18"/>
  <c r="V51" i="18"/>
  <c r="A148" i="13"/>
  <c r="S51" i="13" l="1"/>
  <c r="T51" i="13"/>
  <c r="Y54" i="20"/>
  <c r="AB54" i="20" s="1"/>
  <c r="Z54" i="20"/>
  <c r="AC54" i="20" s="1"/>
  <c r="AA54" i="20"/>
  <c r="AD54" i="20" s="1"/>
  <c r="N51" i="13"/>
  <c r="J51" i="13"/>
  <c r="F51" i="13"/>
  <c r="L51" i="13"/>
  <c r="AA51" i="18"/>
  <c r="Z51" i="18"/>
  <c r="AC51" i="18" s="1"/>
  <c r="C52" i="18" s="1"/>
  <c r="Y51" i="18"/>
  <c r="AB51" i="18" s="1"/>
  <c r="A149" i="13"/>
  <c r="D55" i="20" l="1"/>
  <c r="I55" i="20"/>
  <c r="C55" i="20"/>
  <c r="H55" i="20"/>
  <c r="B55" i="20"/>
  <c r="G55" i="20"/>
  <c r="K51" i="13"/>
  <c r="O51" i="13"/>
  <c r="P51" i="13"/>
  <c r="M51" i="13"/>
  <c r="Q51" i="13" s="1"/>
  <c r="R51" i="13" s="1"/>
  <c r="B52" i="18"/>
  <c r="E52" i="18" s="1"/>
  <c r="G52" i="18"/>
  <c r="AD51" i="18"/>
  <c r="H52" i="18"/>
  <c r="A150" i="13"/>
  <c r="E55" i="20" l="1"/>
  <c r="N55" i="20"/>
  <c r="T55" i="20"/>
  <c r="S55" i="20"/>
  <c r="AE54" i="20"/>
  <c r="F55" i="20"/>
  <c r="J55" i="20"/>
  <c r="V51" i="13"/>
  <c r="U51" i="13"/>
  <c r="W51" i="13"/>
  <c r="Y51" i="13"/>
  <c r="Z51" i="13"/>
  <c r="AA51" i="13"/>
  <c r="X51" i="13"/>
  <c r="AB51" i="13"/>
  <c r="B52" i="13" s="1"/>
  <c r="F52" i="18"/>
  <c r="D52" i="18"/>
  <c r="I52" i="18"/>
  <c r="J52" i="18" s="1"/>
  <c r="A151" i="13"/>
  <c r="O55" i="20" l="1"/>
  <c r="K55" i="20"/>
  <c r="L55" i="20"/>
  <c r="AC51" i="13"/>
  <c r="AD51" i="13"/>
  <c r="G52" i="13"/>
  <c r="D52" i="13"/>
  <c r="H52" i="13"/>
  <c r="N52" i="18"/>
  <c r="L52" i="18" s="1"/>
  <c r="T52" i="18"/>
  <c r="S52" i="18"/>
  <c r="K52" i="18"/>
  <c r="O52" i="18"/>
  <c r="A152" i="13"/>
  <c r="P55" i="20" l="1"/>
  <c r="M55" i="20"/>
  <c r="C52" i="13"/>
  <c r="F52" i="13" s="1"/>
  <c r="I52" i="13"/>
  <c r="T52" i="13"/>
  <c r="S52" i="13"/>
  <c r="E52" i="13"/>
  <c r="N52" i="13"/>
  <c r="M52" i="18"/>
  <c r="P52" i="18"/>
  <c r="A153" i="13"/>
  <c r="V55" i="20" l="1"/>
  <c r="U55" i="20"/>
  <c r="W55" i="20"/>
  <c r="Q55" i="20"/>
  <c r="R55" i="20" s="1"/>
  <c r="X55" i="20"/>
  <c r="J52" i="13"/>
  <c r="K52" i="13"/>
  <c r="L52" i="13"/>
  <c r="Q52" i="18"/>
  <c r="R52" i="18" s="1"/>
  <c r="X52" i="18"/>
  <c r="W52" i="18"/>
  <c r="V52" i="18"/>
  <c r="U52" i="18"/>
  <c r="A154" i="13"/>
  <c r="Y55" i="20" l="1"/>
  <c r="AB55" i="20" s="1"/>
  <c r="Z55" i="20"/>
  <c r="AC55" i="20" s="1"/>
  <c r="AA55" i="20"/>
  <c r="AD55" i="20" s="1"/>
  <c r="O52" i="13"/>
  <c r="M52" i="13"/>
  <c r="P52" i="13"/>
  <c r="AA52" i="18"/>
  <c r="AD52" i="18" s="1"/>
  <c r="D53" i="18" s="1"/>
  <c r="Z52" i="18"/>
  <c r="AC52" i="18" s="1"/>
  <c r="Y52" i="18"/>
  <c r="AB52" i="18" s="1"/>
  <c r="A155" i="13"/>
  <c r="G56" i="20" l="1"/>
  <c r="B56" i="20"/>
  <c r="C56" i="20"/>
  <c r="H56" i="20"/>
  <c r="I56" i="20"/>
  <c r="D56" i="20"/>
  <c r="V52" i="13"/>
  <c r="X52" i="13"/>
  <c r="Q52" i="13"/>
  <c r="R52" i="13" s="1"/>
  <c r="U52" i="13"/>
  <c r="W52" i="13"/>
  <c r="G53" i="18"/>
  <c r="B53" i="18"/>
  <c r="C53" i="18"/>
  <c r="F53" i="18" s="1"/>
  <c r="H53" i="18"/>
  <c r="I53" i="18"/>
  <c r="S53" i="18"/>
  <c r="T53" i="18"/>
  <c r="A156" i="13"/>
  <c r="J56" i="20" l="1"/>
  <c r="F56" i="20"/>
  <c r="AE55" i="20"/>
  <c r="T56" i="20"/>
  <c r="S56" i="20"/>
  <c r="N56" i="20"/>
  <c r="E56" i="20"/>
  <c r="AA52" i="13"/>
  <c r="Z52" i="13"/>
  <c r="AC52" i="13" s="1"/>
  <c r="Y52" i="13"/>
  <c r="AB52" i="13" s="1"/>
  <c r="J53" i="18"/>
  <c r="N53" i="18"/>
  <c r="E53" i="18"/>
  <c r="A157" i="13"/>
  <c r="O56" i="20" l="1"/>
  <c r="K56" i="20"/>
  <c r="L56" i="20"/>
  <c r="G53" i="13"/>
  <c r="H53" i="13"/>
  <c r="AD52" i="13"/>
  <c r="B53" i="13"/>
  <c r="C53" i="13"/>
  <c r="O53" i="18"/>
  <c r="K53" i="18"/>
  <c r="L53" i="18"/>
  <c r="A158" i="13"/>
  <c r="P56" i="20" l="1"/>
  <c r="M56" i="20"/>
  <c r="D53" i="13"/>
  <c r="I53" i="13"/>
  <c r="F53" i="13"/>
  <c r="E53" i="13"/>
  <c r="M53" i="18"/>
  <c r="P53" i="18"/>
  <c r="A159" i="13"/>
  <c r="W56" i="20" l="1"/>
  <c r="V56" i="20"/>
  <c r="U56" i="20"/>
  <c r="Q56" i="20"/>
  <c r="R56" i="20" s="1"/>
  <c r="X56" i="20"/>
  <c r="T53" i="13"/>
  <c r="N53" i="13"/>
  <c r="J53" i="13"/>
  <c r="S53" i="13"/>
  <c r="Q53" i="18"/>
  <c r="R53" i="18" s="1"/>
  <c r="X53" i="18"/>
  <c r="U53" i="18"/>
  <c r="W53" i="18"/>
  <c r="V53" i="18"/>
  <c r="A160" i="13"/>
  <c r="Z56" i="20" l="1"/>
  <c r="AC56" i="20" s="1"/>
  <c r="Y56" i="20"/>
  <c r="AB56" i="20" s="1"/>
  <c r="AA56" i="20"/>
  <c r="AD56" i="20" s="1"/>
  <c r="K53" i="13"/>
  <c r="O53" i="13"/>
  <c r="L53" i="13"/>
  <c r="AA53" i="18"/>
  <c r="AD53" i="18" s="1"/>
  <c r="Z53" i="18"/>
  <c r="AC53" i="18" s="1"/>
  <c r="Y53" i="18"/>
  <c r="AB53" i="18" s="1"/>
  <c r="G54" i="18" s="1"/>
  <c r="A161" i="13"/>
  <c r="C57" i="20" l="1"/>
  <c r="H57" i="20"/>
  <c r="B57" i="20"/>
  <c r="E57" i="20" s="1"/>
  <c r="G57" i="20"/>
  <c r="I57" i="20"/>
  <c r="D57" i="20"/>
  <c r="P53" i="13"/>
  <c r="M53" i="13"/>
  <c r="D54" i="18"/>
  <c r="I54" i="18"/>
  <c r="H54" i="18"/>
  <c r="C54" i="18"/>
  <c r="B54" i="18"/>
  <c r="A162" i="13"/>
  <c r="Q53" i="13" l="1"/>
  <c r="R53" i="13" s="1"/>
  <c r="AA53" i="13" s="1"/>
  <c r="AE56" i="20"/>
  <c r="F57" i="20"/>
  <c r="J57" i="20"/>
  <c r="S57" i="20"/>
  <c r="N57" i="20"/>
  <c r="T57" i="20"/>
  <c r="F54" i="18"/>
  <c r="W53" i="13"/>
  <c r="U53" i="13"/>
  <c r="V53" i="13"/>
  <c r="X53" i="13"/>
  <c r="Z53" i="13"/>
  <c r="Y53" i="13"/>
  <c r="AD53" i="13"/>
  <c r="S54" i="18"/>
  <c r="N54" i="18"/>
  <c r="L54" i="18" s="1"/>
  <c r="T54" i="18"/>
  <c r="E54" i="18"/>
  <c r="J54" i="18"/>
  <c r="A163" i="13"/>
  <c r="K57" i="20" l="1"/>
  <c r="O57" i="20"/>
  <c r="L57" i="20"/>
  <c r="AC53" i="13"/>
  <c r="C54" i="13"/>
  <c r="H54" i="13"/>
  <c r="D54" i="13"/>
  <c r="I54" i="13"/>
  <c r="AB53" i="13"/>
  <c r="M54" i="18"/>
  <c r="P54" i="18"/>
  <c r="K54" i="18"/>
  <c r="O54" i="18"/>
  <c r="A164" i="13"/>
  <c r="M57" i="20" l="1"/>
  <c r="P57" i="20"/>
  <c r="S54" i="13"/>
  <c r="B54" i="13"/>
  <c r="G54" i="13"/>
  <c r="J54" i="13" s="1"/>
  <c r="T54" i="13"/>
  <c r="Q54" i="18"/>
  <c r="R54" i="18" s="1"/>
  <c r="X54" i="18"/>
  <c r="U54" i="18"/>
  <c r="W54" i="18"/>
  <c r="V54" i="18"/>
  <c r="A165" i="13"/>
  <c r="Q57" i="20" l="1"/>
  <c r="R57" i="20" s="1"/>
  <c r="X57" i="20"/>
  <c r="W57" i="20"/>
  <c r="U57" i="20"/>
  <c r="V57" i="20"/>
  <c r="N54" i="13"/>
  <c r="F54" i="13"/>
  <c r="E54" i="13"/>
  <c r="O54" i="13"/>
  <c r="K54" i="13"/>
  <c r="AA54" i="18"/>
  <c r="AD54" i="18" s="1"/>
  <c r="I55" i="18" s="1"/>
  <c r="Z54" i="18"/>
  <c r="AC54" i="18" s="1"/>
  <c r="C55" i="18" s="1"/>
  <c r="Y54" i="18"/>
  <c r="AB54" i="18" s="1"/>
  <c r="B55" i="18" s="1"/>
  <c r="A166" i="13"/>
  <c r="G55" i="18" l="1"/>
  <c r="Y57" i="20"/>
  <c r="AB57" i="20" s="1"/>
  <c r="Z57" i="20"/>
  <c r="AC57" i="20" s="1"/>
  <c r="AA57" i="20"/>
  <c r="AD57" i="20" s="1"/>
  <c r="L54" i="13"/>
  <c r="D55" i="18"/>
  <c r="F55" i="18"/>
  <c r="E55" i="18"/>
  <c r="H55" i="18"/>
  <c r="S55" i="18"/>
  <c r="T55" i="18"/>
  <c r="A167" i="13"/>
  <c r="G58" i="20" l="1"/>
  <c r="B58" i="20"/>
  <c r="C58" i="20"/>
  <c r="H58" i="20"/>
  <c r="D58" i="20"/>
  <c r="I58" i="20"/>
  <c r="N55" i="18"/>
  <c r="M54" i="13"/>
  <c r="P54" i="13"/>
  <c r="J55" i="18"/>
  <c r="L55" i="18"/>
  <c r="A168" i="13"/>
  <c r="J58" i="20" l="1"/>
  <c r="F58" i="20"/>
  <c r="AE57" i="20"/>
  <c r="T58" i="20"/>
  <c r="N58" i="20"/>
  <c r="S58" i="20"/>
  <c r="E58" i="20"/>
  <c r="Q54" i="13"/>
  <c r="R54" i="13" s="1"/>
  <c r="X54" i="13"/>
  <c r="V54" i="13"/>
  <c r="U54" i="13"/>
  <c r="W54" i="13"/>
  <c r="O55" i="18"/>
  <c r="K55" i="18"/>
  <c r="P55" i="18"/>
  <c r="M55" i="18"/>
  <c r="X55" i="18" s="1"/>
  <c r="A169" i="13"/>
  <c r="AA54" i="13" l="1"/>
  <c r="O58" i="20"/>
  <c r="K58" i="20"/>
  <c r="L58" i="20"/>
  <c r="Y54" i="13"/>
  <c r="Z54" i="13"/>
  <c r="W55" i="18"/>
  <c r="V55" i="18"/>
  <c r="U55" i="18"/>
  <c r="Q55" i="18"/>
  <c r="R55" i="18" s="1"/>
  <c r="A170" i="13"/>
  <c r="AC54" i="13" l="1"/>
  <c r="AB54" i="13"/>
  <c r="AD54" i="13"/>
  <c r="P58" i="20"/>
  <c r="M58" i="20"/>
  <c r="Y55" i="18"/>
  <c r="Z55" i="18"/>
  <c r="AA55" i="18"/>
  <c r="A171" i="13"/>
  <c r="H55" i="13" l="1"/>
  <c r="C55" i="13"/>
  <c r="I55" i="13"/>
  <c r="G55" i="13"/>
  <c r="J55" i="13" s="1"/>
  <c r="B55" i="13"/>
  <c r="D55" i="13"/>
  <c r="V58" i="20"/>
  <c r="W58" i="20"/>
  <c r="U58" i="20"/>
  <c r="Q58" i="20"/>
  <c r="R58" i="20" s="1"/>
  <c r="X58" i="20"/>
  <c r="AC55" i="18"/>
  <c r="AD55" i="18"/>
  <c r="AB55" i="18"/>
  <c r="D56" i="18"/>
  <c r="A172" i="13"/>
  <c r="E55" i="13" l="1"/>
  <c r="F55" i="13"/>
  <c r="S55" i="13"/>
  <c r="N55" i="13"/>
  <c r="T55" i="13"/>
  <c r="K55" i="13"/>
  <c r="O55" i="13"/>
  <c r="Z58" i="20"/>
  <c r="AC58" i="20" s="1"/>
  <c r="AA58" i="20"/>
  <c r="AD58" i="20" s="1"/>
  <c r="Y58" i="20"/>
  <c r="AB58" i="20" s="1"/>
  <c r="C56" i="18"/>
  <c r="G56" i="18"/>
  <c r="B56" i="18"/>
  <c r="H56" i="18"/>
  <c r="I56" i="18"/>
  <c r="T56" i="18"/>
  <c r="S56" i="18"/>
  <c r="A173" i="13"/>
  <c r="L55" i="13" l="1"/>
  <c r="H59" i="20"/>
  <c r="C59" i="20"/>
  <c r="D59" i="20"/>
  <c r="I59" i="20"/>
  <c r="B59" i="20"/>
  <c r="G59" i="20"/>
  <c r="N56" i="18"/>
  <c r="J56" i="18"/>
  <c r="E56" i="18"/>
  <c r="F56" i="18"/>
  <c r="O56" i="18"/>
  <c r="A174" i="13"/>
  <c r="M55" i="13" l="1"/>
  <c r="P55" i="13"/>
  <c r="W55" i="13" s="1"/>
  <c r="L56" i="18"/>
  <c r="E59" i="20"/>
  <c r="AE58" i="20"/>
  <c r="F59" i="20"/>
  <c r="S59" i="20"/>
  <c r="T59" i="20"/>
  <c r="N59" i="20"/>
  <c r="J59" i="20"/>
  <c r="K56" i="18"/>
  <c r="A175" i="13"/>
  <c r="U55" i="13" l="1"/>
  <c r="V55" i="13"/>
  <c r="Q55" i="13"/>
  <c r="R55" i="13" s="1"/>
  <c r="X55" i="13"/>
  <c r="M56" i="18"/>
  <c r="P56" i="18"/>
  <c r="L59" i="20"/>
  <c r="O59" i="20"/>
  <c r="K59" i="20"/>
  <c r="A176" i="13"/>
  <c r="Y55" i="13" l="1"/>
  <c r="Z55" i="13"/>
  <c r="AA55" i="13"/>
  <c r="W56" i="18"/>
  <c r="V56" i="18"/>
  <c r="X56" i="18"/>
  <c r="U56" i="18"/>
  <c r="Q56" i="18"/>
  <c r="R56" i="18" s="1"/>
  <c r="AA56" i="18" s="1"/>
  <c r="P59" i="20"/>
  <c r="M59" i="20"/>
  <c r="A177" i="13"/>
  <c r="W59" i="20" l="1"/>
  <c r="AB55" i="13"/>
  <c r="AD55" i="13"/>
  <c r="AC55" i="13"/>
  <c r="AD56" i="18"/>
  <c r="Y56" i="18"/>
  <c r="Z56" i="18"/>
  <c r="AC56" i="18" s="1"/>
  <c r="U59" i="20"/>
  <c r="Q59" i="20"/>
  <c r="R59" i="20" s="1"/>
  <c r="X59" i="20"/>
  <c r="V59" i="20"/>
  <c r="A178" i="13"/>
  <c r="Z59" i="20" l="1"/>
  <c r="AC59" i="20" s="1"/>
  <c r="C60" i="20" s="1"/>
  <c r="B56" i="13"/>
  <c r="G56" i="13"/>
  <c r="D56" i="13"/>
  <c r="I56" i="13"/>
  <c r="H56" i="13"/>
  <c r="C56" i="13"/>
  <c r="F56" i="13" s="1"/>
  <c r="H57" i="18"/>
  <c r="AB56" i="18"/>
  <c r="I57" i="18"/>
  <c r="D57" i="18"/>
  <c r="C57" i="18"/>
  <c r="AA59" i="20"/>
  <c r="AD59" i="20" s="1"/>
  <c r="Y59" i="20"/>
  <c r="AB59" i="20" s="1"/>
  <c r="D60" i="20"/>
  <c r="I60" i="20"/>
  <c r="A179" i="13"/>
  <c r="AE59" i="20" l="1"/>
  <c r="H60" i="20"/>
  <c r="B60" i="20"/>
  <c r="S56" i="13"/>
  <c r="T56" i="13"/>
  <c r="N56" i="13"/>
  <c r="J56" i="13"/>
  <c r="E56" i="13"/>
  <c r="B57" i="18"/>
  <c r="E57" i="18" s="1"/>
  <c r="G57" i="18"/>
  <c r="S57" i="18"/>
  <c r="T57" i="18"/>
  <c r="F57" i="18"/>
  <c r="G60" i="20"/>
  <c r="S60" i="20"/>
  <c r="T60" i="20"/>
  <c r="A180" i="13"/>
  <c r="L56" i="13" l="1"/>
  <c r="J60" i="20"/>
  <c r="N60" i="20"/>
  <c r="L60" i="20" s="1"/>
  <c r="F60" i="20"/>
  <c r="E60" i="20"/>
  <c r="K56" i="13"/>
  <c r="O56" i="13"/>
  <c r="J57" i="18"/>
  <c r="N57" i="18"/>
  <c r="A181" i="13"/>
  <c r="M56" i="13" l="1"/>
  <c r="X56" i="13" s="1"/>
  <c r="P56" i="13"/>
  <c r="M60" i="20"/>
  <c r="K60" i="20"/>
  <c r="O60" i="20"/>
  <c r="P60" i="20"/>
  <c r="Q56" i="13"/>
  <c r="R56" i="13" s="1"/>
  <c r="O57" i="18"/>
  <c r="K57" i="18"/>
  <c r="L57" i="18"/>
  <c r="A182" i="13"/>
  <c r="W56" i="13" l="1"/>
  <c r="U56" i="13"/>
  <c r="V56" i="13"/>
  <c r="Q60" i="20"/>
  <c r="R60" i="20" s="1"/>
  <c r="AA60" i="20" s="1"/>
  <c r="AD60" i="20" s="1"/>
  <c r="X60" i="20"/>
  <c r="U60" i="20"/>
  <c r="V60" i="20"/>
  <c r="W60" i="20"/>
  <c r="Z56" i="13"/>
  <c r="Y56" i="13"/>
  <c r="AA56" i="13"/>
  <c r="P57" i="18"/>
  <c r="M57" i="18"/>
  <c r="A183" i="13"/>
  <c r="AC56" i="13" l="1"/>
  <c r="AB56" i="13"/>
  <c r="Z60" i="20"/>
  <c r="Y60" i="20"/>
  <c r="AB60" i="20" s="1"/>
  <c r="B61" i="20" s="1"/>
  <c r="AC60" i="20"/>
  <c r="I61" i="20"/>
  <c r="D61" i="20"/>
  <c r="AD56" i="13"/>
  <c r="C57" i="13"/>
  <c r="B57" i="13"/>
  <c r="W57" i="18"/>
  <c r="V57" i="18"/>
  <c r="U57" i="18"/>
  <c r="Q57" i="18"/>
  <c r="R57" i="18" s="1"/>
  <c r="X57" i="18"/>
  <c r="A184" i="13"/>
  <c r="H57" i="13" l="1"/>
  <c r="G57" i="13"/>
  <c r="S61" i="20"/>
  <c r="G61" i="20"/>
  <c r="H61" i="20"/>
  <c r="C61" i="20"/>
  <c r="T61" i="20"/>
  <c r="I57" i="13"/>
  <c r="J57" i="13" s="1"/>
  <c r="D57" i="13"/>
  <c r="E57" i="13"/>
  <c r="F57" i="13"/>
  <c r="AA57" i="18"/>
  <c r="AD57" i="18" s="1"/>
  <c r="Z57" i="18"/>
  <c r="AC57" i="18" s="1"/>
  <c r="Y57" i="18"/>
  <c r="AB57" i="18" s="1"/>
  <c r="A185" i="13"/>
  <c r="O57" i="13" l="1"/>
  <c r="K57" i="13"/>
  <c r="AE60" i="20"/>
  <c r="F61" i="20"/>
  <c r="E61" i="20"/>
  <c r="J61" i="20"/>
  <c r="N61" i="20"/>
  <c r="T57" i="13"/>
  <c r="N57" i="13"/>
  <c r="L57" i="13" s="1"/>
  <c r="S57" i="13"/>
  <c r="D58" i="18"/>
  <c r="I58" i="18"/>
  <c r="H58" i="18"/>
  <c r="C58" i="18"/>
  <c r="G58" i="18"/>
  <c r="J58" i="18" s="1"/>
  <c r="B58" i="18"/>
  <c r="E58" i="18" s="1"/>
  <c r="A186" i="13"/>
  <c r="O61" i="20" l="1"/>
  <c r="K61" i="20"/>
  <c r="L61" i="20"/>
  <c r="P57" i="13"/>
  <c r="M57" i="13"/>
  <c r="N58" i="18"/>
  <c r="T58" i="18"/>
  <c r="S58" i="18"/>
  <c r="F58" i="18"/>
  <c r="L58" i="18"/>
  <c r="O58" i="18"/>
  <c r="K58" i="18"/>
  <c r="A187" i="13"/>
  <c r="M61" i="20" l="1"/>
  <c r="P61" i="20"/>
  <c r="U57" i="13"/>
  <c r="W57" i="13"/>
  <c r="V57" i="13"/>
  <c r="X57" i="13"/>
  <c r="Q57" i="13"/>
  <c r="R57" i="13" s="1"/>
  <c r="P58" i="18"/>
  <c r="M58" i="18"/>
  <c r="V58" i="18"/>
  <c r="U58" i="18"/>
  <c r="W58" i="18"/>
  <c r="Q58" i="18"/>
  <c r="R58" i="18" s="1"/>
  <c r="X58" i="18"/>
  <c r="A188" i="13"/>
  <c r="X61" i="20" l="1"/>
  <c r="Q61" i="20"/>
  <c r="R61" i="20" s="1"/>
  <c r="U61" i="20"/>
  <c r="W61" i="20"/>
  <c r="V61" i="20"/>
  <c r="Z57" i="13"/>
  <c r="AA57" i="13"/>
  <c r="Y57" i="13"/>
  <c r="AB57" i="13" s="1"/>
  <c r="AA58" i="18"/>
  <c r="AD58" i="18" s="1"/>
  <c r="Y58" i="18"/>
  <c r="AB58" i="18" s="1"/>
  <c r="B59" i="18" s="1"/>
  <c r="Z58" i="18"/>
  <c r="AC58" i="18" s="1"/>
  <c r="A189" i="13"/>
  <c r="AC57" i="13" l="1"/>
  <c r="AD57" i="13"/>
  <c r="AA61" i="20"/>
  <c r="AD61" i="20" s="1"/>
  <c r="Y61" i="20"/>
  <c r="AB61" i="20" s="1"/>
  <c r="Z61" i="20"/>
  <c r="AC61" i="20" s="1"/>
  <c r="H58" i="13"/>
  <c r="C58" i="13"/>
  <c r="I58" i="13"/>
  <c r="D58" i="13"/>
  <c r="B58" i="13"/>
  <c r="E58" i="13" s="1"/>
  <c r="G58" i="13"/>
  <c r="J58" i="13" s="1"/>
  <c r="I59" i="18"/>
  <c r="D59" i="18"/>
  <c r="C59" i="18"/>
  <c r="F59" i="18" s="1"/>
  <c r="H59" i="18"/>
  <c r="G59" i="18"/>
  <c r="A190" i="13"/>
  <c r="D62" i="20" l="1"/>
  <c r="I62" i="20"/>
  <c r="G62" i="20"/>
  <c r="J62" i="20" s="1"/>
  <c r="B62" i="20"/>
  <c r="H62" i="20"/>
  <c r="C62" i="20"/>
  <c r="T58" i="13"/>
  <c r="N58" i="13"/>
  <c r="S58" i="13"/>
  <c r="K58" i="13"/>
  <c r="O58" i="13"/>
  <c r="L58" i="13"/>
  <c r="F58" i="13"/>
  <c r="E59" i="18"/>
  <c r="J59" i="18"/>
  <c r="N59" i="18"/>
  <c r="L59" i="18" s="1"/>
  <c r="S59" i="18"/>
  <c r="T59" i="18"/>
  <c r="A191" i="13"/>
  <c r="S62" i="20" l="1"/>
  <c r="N62" i="20"/>
  <c r="T62" i="20"/>
  <c r="F62" i="20"/>
  <c r="AE61" i="20"/>
  <c r="E62" i="20"/>
  <c r="L62" i="20"/>
  <c r="O62" i="20"/>
  <c r="K62" i="20"/>
  <c r="P58" i="13"/>
  <c r="M58" i="13"/>
  <c r="Q58" i="13" s="1"/>
  <c r="R58" i="13" s="1"/>
  <c r="O59" i="18"/>
  <c r="K59" i="18"/>
  <c r="P59" i="18"/>
  <c r="W59" i="18" s="1"/>
  <c r="M59" i="18"/>
  <c r="X59" i="18" s="1"/>
  <c r="A192" i="13"/>
  <c r="X58" i="13" l="1"/>
  <c r="Z58" i="13"/>
  <c r="U58" i="13"/>
  <c r="Y58" i="13"/>
  <c r="P62" i="20"/>
  <c r="M62" i="20"/>
  <c r="V58" i="13"/>
  <c r="W58" i="13"/>
  <c r="AA58" i="13"/>
  <c r="Q59" i="18"/>
  <c r="R59" i="18" s="1"/>
  <c r="V59" i="18"/>
  <c r="U59" i="18"/>
  <c r="AA59" i="18"/>
  <c r="A193" i="13"/>
  <c r="AB58" i="13" l="1"/>
  <c r="W62" i="20"/>
  <c r="V62" i="20"/>
  <c r="U62" i="20"/>
  <c r="Q62" i="20"/>
  <c r="R62" i="20" s="1"/>
  <c r="X62" i="20"/>
  <c r="AD58" i="13"/>
  <c r="AC58" i="13"/>
  <c r="C59" i="13" s="1"/>
  <c r="Y59" i="18"/>
  <c r="Z59" i="18"/>
  <c r="G59" i="13"/>
  <c r="B59" i="13"/>
  <c r="AD59" i="18"/>
  <c r="A194" i="13"/>
  <c r="AA62" i="20" l="1"/>
  <c r="AD62" i="20" s="1"/>
  <c r="Y62" i="20"/>
  <c r="AB62" i="20" s="1"/>
  <c r="Z62" i="20"/>
  <c r="AC62" i="20" s="1"/>
  <c r="H59" i="13"/>
  <c r="D59" i="13"/>
  <c r="N59" i="13" s="1"/>
  <c r="I59" i="13"/>
  <c r="AC59" i="18"/>
  <c r="AB59" i="18"/>
  <c r="F59" i="13"/>
  <c r="E59" i="13"/>
  <c r="I60" i="18"/>
  <c r="C60" i="18"/>
  <c r="D60" i="18"/>
  <c r="H60" i="18"/>
  <c r="A195" i="13"/>
  <c r="G63" i="20" l="1"/>
  <c r="I63" i="20"/>
  <c r="B63" i="20"/>
  <c r="C63" i="20"/>
  <c r="D63" i="20"/>
  <c r="H63" i="20"/>
  <c r="T59" i="13"/>
  <c r="S59" i="13"/>
  <c r="J59" i="13"/>
  <c r="B60" i="18"/>
  <c r="G60" i="18"/>
  <c r="T60" i="18"/>
  <c r="S60" i="18"/>
  <c r="A196" i="13"/>
  <c r="S63" i="20" l="1"/>
  <c r="N63" i="20"/>
  <c r="AE62" i="20"/>
  <c r="T63" i="20"/>
  <c r="J63" i="20"/>
  <c r="E63" i="20"/>
  <c r="F63" i="20"/>
  <c r="O59" i="13"/>
  <c r="K59" i="13"/>
  <c r="L59" i="13"/>
  <c r="E60" i="18"/>
  <c r="F60" i="18"/>
  <c r="N60" i="18"/>
  <c r="J60" i="18"/>
  <c r="L60" i="18"/>
  <c r="K60" i="18"/>
  <c r="A197" i="13"/>
  <c r="K63" i="20" l="1"/>
  <c r="O63" i="20"/>
  <c r="L63" i="20"/>
  <c r="P59" i="13"/>
  <c r="W59" i="13" s="1"/>
  <c r="M59" i="13"/>
  <c r="Q59" i="13" s="1"/>
  <c r="R59" i="13" s="1"/>
  <c r="O60" i="18"/>
  <c r="M60" i="18"/>
  <c r="X60" i="18" s="1"/>
  <c r="P60" i="18"/>
  <c r="W60" i="18" s="1"/>
  <c r="A198" i="13"/>
  <c r="M63" i="20" l="1"/>
  <c r="P63" i="20"/>
  <c r="U59" i="13"/>
  <c r="V59" i="13"/>
  <c r="X59" i="13"/>
  <c r="AA59" i="13"/>
  <c r="AD59" i="13" s="1"/>
  <c r="Z59" i="13"/>
  <c r="Y59" i="13"/>
  <c r="AB59" i="13" s="1"/>
  <c r="U60" i="18"/>
  <c r="Q60" i="18"/>
  <c r="R60" i="18" s="1"/>
  <c r="V60" i="18"/>
  <c r="A199" i="13"/>
  <c r="Q63" i="20" l="1"/>
  <c r="R63" i="20" s="1"/>
  <c r="X63" i="20"/>
  <c r="W63" i="20"/>
  <c r="U63" i="20"/>
  <c r="V63" i="20"/>
  <c r="AC59" i="13"/>
  <c r="B60" i="13"/>
  <c r="G60" i="13"/>
  <c r="I60" i="13"/>
  <c r="D60" i="13"/>
  <c r="H60" i="13"/>
  <c r="AA60" i="18"/>
  <c r="Y60" i="18"/>
  <c r="Z60" i="18"/>
  <c r="A200" i="13"/>
  <c r="Z63" i="20" l="1"/>
  <c r="AC63" i="20" s="1"/>
  <c r="Y63" i="20"/>
  <c r="AB63" i="20" s="1"/>
  <c r="AA63" i="20"/>
  <c r="AD63" i="20" s="1"/>
  <c r="T60" i="13"/>
  <c r="S60" i="13"/>
  <c r="C60" i="13"/>
  <c r="F60" i="13" s="1"/>
  <c r="N60" i="13"/>
  <c r="J60" i="13"/>
  <c r="AB60" i="18"/>
  <c r="G61" i="18" s="1"/>
  <c r="AC60" i="18"/>
  <c r="AD60" i="18"/>
  <c r="I61" i="18" s="1"/>
  <c r="A201" i="13"/>
  <c r="H64" i="20" l="1"/>
  <c r="C64" i="20"/>
  <c r="B64" i="20"/>
  <c r="E64" i="20" s="1"/>
  <c r="G64" i="20"/>
  <c r="J64" i="20" s="1"/>
  <c r="O64" i="20" s="1"/>
  <c r="D64" i="20"/>
  <c r="I64" i="20"/>
  <c r="E60" i="13"/>
  <c r="L60" i="13"/>
  <c r="K60" i="13"/>
  <c r="O60" i="13"/>
  <c r="B61" i="18"/>
  <c r="D61" i="18"/>
  <c r="C61" i="18"/>
  <c r="H61" i="18"/>
  <c r="A202" i="13"/>
  <c r="F64" i="20" l="1"/>
  <c r="AE63" i="20"/>
  <c r="N64" i="20"/>
  <c r="T64" i="20"/>
  <c r="S64" i="20"/>
  <c r="L64" i="20"/>
  <c r="K64" i="20"/>
  <c r="M60" i="13"/>
  <c r="P60" i="13"/>
  <c r="F61" i="18"/>
  <c r="T61" i="18"/>
  <c r="S61" i="18"/>
  <c r="J61" i="18"/>
  <c r="E61" i="18"/>
  <c r="N61" i="18"/>
  <c r="A203" i="13"/>
  <c r="P64" i="20" l="1"/>
  <c r="W64" i="20" s="1"/>
  <c r="M64" i="20"/>
  <c r="Q60" i="13"/>
  <c r="R60" i="13" s="1"/>
  <c r="X60" i="13"/>
  <c r="W60" i="13"/>
  <c r="U60" i="13"/>
  <c r="V60" i="13"/>
  <c r="L61" i="18"/>
  <c r="K61" i="18"/>
  <c r="O61" i="18"/>
  <c r="A204" i="13"/>
  <c r="V64" i="20" l="1"/>
  <c r="X64" i="20"/>
  <c r="U64" i="20"/>
  <c r="Q64" i="20"/>
  <c r="R64" i="20" s="1"/>
  <c r="Z60" i="13"/>
  <c r="AC60" i="13" s="1"/>
  <c r="AA60" i="13"/>
  <c r="AD60" i="13" s="1"/>
  <c r="Y60" i="13"/>
  <c r="AB60" i="13" s="1"/>
  <c r="P61" i="18"/>
  <c r="M61" i="18"/>
  <c r="X61" i="18" s="1"/>
  <c r="A205" i="13"/>
  <c r="Z64" i="20" l="1"/>
  <c r="AC64" i="20" s="1"/>
  <c r="AA64" i="20"/>
  <c r="AD64" i="20" s="1"/>
  <c r="Y64" i="20"/>
  <c r="AB64" i="20" s="1"/>
  <c r="H61" i="13"/>
  <c r="C61" i="13"/>
  <c r="I61" i="13"/>
  <c r="D61" i="13"/>
  <c r="G61" i="13"/>
  <c r="B61" i="13"/>
  <c r="U61" i="18"/>
  <c r="W61" i="18"/>
  <c r="V61" i="18"/>
  <c r="Q61" i="18"/>
  <c r="R61" i="18" s="1"/>
  <c r="A206" i="13"/>
  <c r="H65" i="20" l="1"/>
  <c r="C65" i="20"/>
  <c r="AE64" i="20" s="1"/>
  <c r="I65" i="20"/>
  <c r="D65" i="20"/>
  <c r="G65" i="20"/>
  <c r="B65" i="20"/>
  <c r="J61" i="13"/>
  <c r="J65" i="20"/>
  <c r="E65" i="20"/>
  <c r="E61" i="13"/>
  <c r="N61" i="13"/>
  <c r="S61" i="13"/>
  <c r="T61" i="13"/>
  <c r="F61" i="13"/>
  <c r="O61" i="13"/>
  <c r="K61" i="13"/>
  <c r="Y61" i="18"/>
  <c r="Z61" i="18"/>
  <c r="AA61" i="18"/>
  <c r="A207" i="13"/>
  <c r="T65" i="20" l="1"/>
  <c r="S65" i="20"/>
  <c r="N65" i="20"/>
  <c r="F65" i="20"/>
  <c r="L61" i="13"/>
  <c r="O65" i="20"/>
  <c r="K65" i="20"/>
  <c r="L65" i="20"/>
  <c r="AB61" i="18"/>
  <c r="AD61" i="18"/>
  <c r="D62" i="18" s="1"/>
  <c r="AC61" i="18"/>
  <c r="C62" i="18" s="1"/>
  <c r="B62" i="18"/>
  <c r="G62" i="18"/>
  <c r="A208" i="13"/>
  <c r="M61" i="13" l="1"/>
  <c r="P61" i="13"/>
  <c r="P65" i="20"/>
  <c r="M65" i="20"/>
  <c r="X61" i="13"/>
  <c r="Q61" i="13"/>
  <c r="R61" i="13" s="1"/>
  <c r="W61" i="13"/>
  <c r="V61" i="13"/>
  <c r="I62" i="18"/>
  <c r="H62" i="18"/>
  <c r="S62" i="18"/>
  <c r="T62" i="18"/>
  <c r="F62" i="18"/>
  <c r="E62" i="18"/>
  <c r="N62" i="18"/>
  <c r="J62" i="18"/>
  <c r="A209" i="13"/>
  <c r="U61" i="13" l="1"/>
  <c r="U65" i="20"/>
  <c r="V65" i="20"/>
  <c r="W65" i="20"/>
  <c r="X65" i="20"/>
  <c r="Q65" i="20"/>
  <c r="R65" i="20" s="1"/>
  <c r="AA61" i="13"/>
  <c r="AD61" i="13" s="1"/>
  <c r="Z61" i="13"/>
  <c r="AC61" i="13" s="1"/>
  <c r="Y61" i="13"/>
  <c r="AB61" i="13" s="1"/>
  <c r="L62" i="18"/>
  <c r="O62" i="18"/>
  <c r="K62" i="18"/>
  <c r="A210" i="13"/>
  <c r="AA65" i="20" l="1"/>
  <c r="AD65" i="20" s="1"/>
  <c r="Y65" i="20"/>
  <c r="AB65" i="20" s="1"/>
  <c r="G66" i="20" s="1"/>
  <c r="Z65" i="20"/>
  <c r="AC65" i="20" s="1"/>
  <c r="D62" i="13"/>
  <c r="I62" i="13"/>
  <c r="H62" i="13"/>
  <c r="C62" i="13"/>
  <c r="B62" i="13"/>
  <c r="G62" i="13"/>
  <c r="M62" i="18"/>
  <c r="X62" i="18" s="1"/>
  <c r="P62" i="18"/>
  <c r="A211" i="13"/>
  <c r="C66" i="20" l="1"/>
  <c r="H66" i="20"/>
  <c r="B66" i="20"/>
  <c r="E66" i="20" s="1"/>
  <c r="I66" i="20"/>
  <c r="D66" i="20"/>
  <c r="V62" i="18"/>
  <c r="F62" i="13"/>
  <c r="E62" i="13"/>
  <c r="S62" i="13"/>
  <c r="T62" i="13"/>
  <c r="N62" i="13"/>
  <c r="J62" i="13"/>
  <c r="Q62" i="18"/>
  <c r="R62" i="18" s="1"/>
  <c r="W62" i="18"/>
  <c r="U62" i="18"/>
  <c r="A212" i="13"/>
  <c r="F66" i="20" l="1"/>
  <c r="AE65" i="20"/>
  <c r="N66" i="20"/>
  <c r="S66" i="20"/>
  <c r="T66" i="20"/>
  <c r="J66" i="20"/>
  <c r="K62" i="13"/>
  <c r="O62" i="13"/>
  <c r="L62" i="13"/>
  <c r="Y62" i="18"/>
  <c r="AB62" i="18" s="1"/>
  <c r="AA62" i="18"/>
  <c r="Z62" i="18"/>
  <c r="A213" i="13"/>
  <c r="O66" i="20" l="1"/>
  <c r="K66" i="20"/>
  <c r="L66" i="20"/>
  <c r="P62" i="13"/>
  <c r="M62" i="13"/>
  <c r="G63" i="18"/>
  <c r="B63" i="18"/>
  <c r="AD62" i="18"/>
  <c r="AC62" i="18"/>
  <c r="A214" i="13"/>
  <c r="V62" i="13" l="1"/>
  <c r="M66" i="20"/>
  <c r="P66" i="20"/>
  <c r="U62" i="13"/>
  <c r="W62" i="13"/>
  <c r="X62" i="13"/>
  <c r="Q62" i="13"/>
  <c r="R62" i="13" s="1"/>
  <c r="D63" i="18"/>
  <c r="I63" i="18"/>
  <c r="H63" i="18"/>
  <c r="C63" i="18"/>
  <c r="F63" i="18" s="1"/>
  <c r="J63" i="18"/>
  <c r="A215" i="13"/>
  <c r="S63" i="18" l="1"/>
  <c r="E63" i="18"/>
  <c r="X66" i="20"/>
  <c r="Q66" i="20"/>
  <c r="R66" i="20" s="1"/>
  <c r="V66" i="20"/>
  <c r="U66" i="20"/>
  <c r="W66" i="20"/>
  <c r="T63" i="18"/>
  <c r="AA62" i="13"/>
  <c r="AD62" i="13" s="1"/>
  <c r="Z62" i="13"/>
  <c r="AC62" i="13" s="1"/>
  <c r="Y62" i="13"/>
  <c r="AB62" i="13" s="1"/>
  <c r="N63" i="18"/>
  <c r="L63" i="18"/>
  <c r="K63" i="18"/>
  <c r="O63" i="18"/>
  <c r="A216" i="13"/>
  <c r="AA66" i="20" l="1"/>
  <c r="AD66" i="20" s="1"/>
  <c r="Y66" i="20"/>
  <c r="AB66" i="20" s="1"/>
  <c r="G67" i="20" s="1"/>
  <c r="Z66" i="20"/>
  <c r="AC66" i="20" s="1"/>
  <c r="I63" i="13"/>
  <c r="D63" i="13"/>
  <c r="C63" i="13"/>
  <c r="H63" i="13"/>
  <c r="G63" i="13"/>
  <c r="B63" i="13"/>
  <c r="M63" i="18"/>
  <c r="X63" i="18" s="1"/>
  <c r="P63" i="18"/>
  <c r="A217" i="13"/>
  <c r="I67" i="20" l="1"/>
  <c r="D67" i="20"/>
  <c r="C67" i="20"/>
  <c r="H67" i="20"/>
  <c r="B67" i="20"/>
  <c r="E67" i="20" s="1"/>
  <c r="J63" i="13"/>
  <c r="T63" i="13"/>
  <c r="S63" i="13"/>
  <c r="N63" i="13"/>
  <c r="F63" i="13"/>
  <c r="E63" i="13"/>
  <c r="K63" i="13"/>
  <c r="Q63" i="18"/>
  <c r="R63" i="18" s="1"/>
  <c r="V63" i="18"/>
  <c r="W63" i="18"/>
  <c r="U63" i="18"/>
  <c r="A218" i="13"/>
  <c r="O63" i="13" l="1"/>
  <c r="N67" i="20"/>
  <c r="S67" i="20"/>
  <c r="T67" i="20"/>
  <c r="F67" i="20"/>
  <c r="AE66" i="20"/>
  <c r="J67" i="20"/>
  <c r="L63" i="13"/>
  <c r="AA63" i="18"/>
  <c r="AD63" i="18" s="1"/>
  <c r="Y63" i="18"/>
  <c r="Z63" i="18"/>
  <c r="AB63" i="18"/>
  <c r="A219" i="13"/>
  <c r="D64" i="18" l="1"/>
  <c r="T64" i="18" s="1"/>
  <c r="I64" i="18"/>
  <c r="L67" i="20"/>
  <c r="K67" i="20"/>
  <c r="O67" i="20"/>
  <c r="M63" i="13"/>
  <c r="X63" i="13" s="1"/>
  <c r="P63" i="13"/>
  <c r="AC63" i="18"/>
  <c r="C64" i="18" s="1"/>
  <c r="B64" i="18"/>
  <c r="G64" i="18"/>
  <c r="A220" i="13"/>
  <c r="S64" i="18" l="1"/>
  <c r="P67" i="20"/>
  <c r="M67" i="20"/>
  <c r="Q63" i="13"/>
  <c r="R63" i="13" s="1"/>
  <c r="U63" i="13"/>
  <c r="W63" i="13"/>
  <c r="V63" i="13"/>
  <c r="H64" i="18"/>
  <c r="F64" i="18"/>
  <c r="E64" i="18"/>
  <c r="A221" i="13"/>
  <c r="U67" i="20" l="1"/>
  <c r="Y63" i="13"/>
  <c r="V67" i="20"/>
  <c r="X67" i="20"/>
  <c r="Q67" i="20"/>
  <c r="R67" i="20" s="1"/>
  <c r="W67" i="20"/>
  <c r="AA63" i="13"/>
  <c r="Z63" i="13"/>
  <c r="N64" i="18"/>
  <c r="J64" i="18"/>
  <c r="A222" i="13"/>
  <c r="AD63" i="13" l="1"/>
  <c r="I64" i="13" s="1"/>
  <c r="AB63" i="13"/>
  <c r="AA67" i="20"/>
  <c r="AD67" i="20" s="1"/>
  <c r="D68" i="20" s="1"/>
  <c r="Z67" i="20"/>
  <c r="Y67" i="20"/>
  <c r="AC63" i="13"/>
  <c r="L64" i="18"/>
  <c r="O64" i="18"/>
  <c r="K64" i="18"/>
  <c r="A223" i="13"/>
  <c r="D64" i="13" l="1"/>
  <c r="B64" i="13"/>
  <c r="G64" i="13"/>
  <c r="I68" i="20"/>
  <c r="S68" i="20"/>
  <c r="T68" i="20"/>
  <c r="AB67" i="20"/>
  <c r="AC67" i="20"/>
  <c r="C64" i="13"/>
  <c r="H64" i="13"/>
  <c r="T64" i="13"/>
  <c r="P64" i="18"/>
  <c r="M64" i="18"/>
  <c r="W64" i="18"/>
  <c r="V64" i="18"/>
  <c r="A224" i="13"/>
  <c r="S64" i="13" l="1"/>
  <c r="N64" i="13"/>
  <c r="F64" i="13"/>
  <c r="E64" i="13"/>
  <c r="J64" i="13"/>
  <c r="U64" i="18"/>
  <c r="C68" i="20"/>
  <c r="G68" i="20"/>
  <c r="B68" i="20"/>
  <c r="H68" i="20"/>
  <c r="Q64" i="18"/>
  <c r="R64" i="18" s="1"/>
  <c r="X64" i="18"/>
  <c r="A225" i="13"/>
  <c r="L64" i="13" l="1"/>
  <c r="K64" i="13"/>
  <c r="O64" i="13"/>
  <c r="AE67" i="20"/>
  <c r="N68" i="20"/>
  <c r="J68" i="20"/>
  <c r="F68" i="20"/>
  <c r="E68" i="20"/>
  <c r="Z64" i="18"/>
  <c r="AC64" i="18" s="1"/>
  <c r="Y64" i="18"/>
  <c r="AB64" i="18" s="1"/>
  <c r="AA64" i="18"/>
  <c r="AD64" i="18" s="1"/>
  <c r="A226" i="13"/>
  <c r="M64" i="13" l="1"/>
  <c r="P64" i="13"/>
  <c r="K68" i="20"/>
  <c r="O68" i="20"/>
  <c r="L68" i="20"/>
  <c r="C65" i="18"/>
  <c r="H65" i="18"/>
  <c r="G65" i="18"/>
  <c r="B65" i="18"/>
  <c r="E65" i="18" s="1"/>
  <c r="I65" i="18"/>
  <c r="D65" i="18"/>
  <c r="A227" i="13"/>
  <c r="Q64" i="13" l="1"/>
  <c r="R64" i="13" s="1"/>
  <c r="X64" i="13"/>
  <c r="V64" i="13"/>
  <c r="U64" i="13"/>
  <c r="W64" i="13"/>
  <c r="Y64" i="13"/>
  <c r="AA64" i="13"/>
  <c r="M68" i="20"/>
  <c r="P68" i="20"/>
  <c r="X68" i="20"/>
  <c r="Q68" i="20"/>
  <c r="R68" i="20" s="1"/>
  <c r="T65" i="18"/>
  <c r="S65" i="18"/>
  <c r="N65" i="18"/>
  <c r="F65" i="18"/>
  <c r="J65" i="18"/>
  <c r="A228" i="13"/>
  <c r="Z64" i="13" l="1"/>
  <c r="AB64" i="13"/>
  <c r="AD64" i="13"/>
  <c r="U68" i="20"/>
  <c r="W68" i="20"/>
  <c r="V68" i="20"/>
  <c r="Y68" i="20"/>
  <c r="AB68" i="20" s="1"/>
  <c r="Z68" i="20"/>
  <c r="AC68" i="20" s="1"/>
  <c r="AA68" i="20"/>
  <c r="AD68" i="20" s="1"/>
  <c r="G65" i="13"/>
  <c r="K65" i="18"/>
  <c r="O65" i="18"/>
  <c r="L65" i="18"/>
  <c r="A229" i="13"/>
  <c r="AC64" i="13" l="1"/>
  <c r="B65" i="13"/>
  <c r="D65" i="13"/>
  <c r="I65" i="13"/>
  <c r="I69" i="20"/>
  <c r="D69" i="20"/>
  <c r="G69" i="20"/>
  <c r="B69" i="20"/>
  <c r="C69" i="20"/>
  <c r="H69" i="20"/>
  <c r="M65" i="18"/>
  <c r="P65" i="18"/>
  <c r="A230" i="13"/>
  <c r="H65" i="13" l="1"/>
  <c r="J65" i="13" s="1"/>
  <c r="C65" i="13"/>
  <c r="F65" i="13" s="1"/>
  <c r="E65" i="13"/>
  <c r="T65" i="13"/>
  <c r="S65" i="13"/>
  <c r="N65" i="13"/>
  <c r="T69" i="20"/>
  <c r="S69" i="20"/>
  <c r="AE68" i="20"/>
  <c r="F69" i="20"/>
  <c r="N69" i="20"/>
  <c r="J69" i="20"/>
  <c r="E69" i="20"/>
  <c r="K65" i="13"/>
  <c r="O65" i="13"/>
  <c r="X65" i="18"/>
  <c r="Q65" i="18"/>
  <c r="R65" i="18" s="1"/>
  <c r="W65" i="18"/>
  <c r="U65" i="18"/>
  <c r="V65" i="18"/>
  <c r="A231" i="13"/>
  <c r="L65" i="13" l="1"/>
  <c r="L69" i="20"/>
  <c r="K69" i="20"/>
  <c r="O69" i="20"/>
  <c r="Y65" i="18"/>
  <c r="AB65" i="18" s="1"/>
  <c r="AA65" i="18"/>
  <c r="AD65" i="18" s="1"/>
  <c r="Z65" i="18"/>
  <c r="AC65" i="18" s="1"/>
  <c r="A232" i="13"/>
  <c r="M65" i="13" l="1"/>
  <c r="P65" i="13"/>
  <c r="M69" i="20"/>
  <c r="P69" i="20"/>
  <c r="Q69" i="20"/>
  <c r="R69" i="20" s="1"/>
  <c r="V65" i="13"/>
  <c r="U65" i="13"/>
  <c r="W65" i="13"/>
  <c r="X65" i="13"/>
  <c r="G66" i="18"/>
  <c r="B66" i="18"/>
  <c r="D66" i="18"/>
  <c r="I66" i="18"/>
  <c r="H66" i="18"/>
  <c r="C66" i="18"/>
  <c r="A233" i="13"/>
  <c r="Q65" i="13" l="1"/>
  <c r="R65" i="13" s="1"/>
  <c r="J66" i="18"/>
  <c r="X69" i="20"/>
  <c r="V69" i="20"/>
  <c r="U69" i="20"/>
  <c r="W69" i="20"/>
  <c r="Z69" i="20"/>
  <c r="AA69" i="20"/>
  <c r="Y69" i="20"/>
  <c r="AB69" i="20" s="1"/>
  <c r="AA65" i="13"/>
  <c r="AD65" i="13" s="1"/>
  <c r="Y65" i="13"/>
  <c r="AB65" i="13" s="1"/>
  <c r="F66" i="18"/>
  <c r="E66" i="18"/>
  <c r="T66" i="18"/>
  <c r="S66" i="18"/>
  <c r="N66" i="18"/>
  <c r="L66" i="18" s="1"/>
  <c r="K66" i="18"/>
  <c r="O66" i="18"/>
  <c r="A234" i="13"/>
  <c r="Z65" i="13" l="1"/>
  <c r="AD69" i="20"/>
  <c r="AC69" i="20"/>
  <c r="H70" i="20"/>
  <c r="C70" i="20"/>
  <c r="G70" i="20"/>
  <c r="B70" i="20"/>
  <c r="D70" i="20"/>
  <c r="I70" i="20"/>
  <c r="D66" i="13"/>
  <c r="I66" i="13"/>
  <c r="G66" i="13"/>
  <c r="B66" i="13"/>
  <c r="P66" i="18"/>
  <c r="M66" i="18"/>
  <c r="A235" i="13"/>
  <c r="AC65" i="13" l="1"/>
  <c r="C66" i="13" s="1"/>
  <c r="V66" i="18"/>
  <c r="W66" i="18"/>
  <c r="Q66" i="18"/>
  <c r="R66" i="18" s="1"/>
  <c r="E70" i="20"/>
  <c r="AE69" i="20"/>
  <c r="J70" i="20"/>
  <c r="F70" i="20"/>
  <c r="N70" i="20"/>
  <c r="L70" i="20" s="1"/>
  <c r="T70" i="20"/>
  <c r="S70" i="20"/>
  <c r="U66" i="18"/>
  <c r="H66" i="13"/>
  <c r="J66" i="13" s="1"/>
  <c r="O66" i="13" s="1"/>
  <c r="F66" i="13"/>
  <c r="S66" i="13"/>
  <c r="T66" i="13"/>
  <c r="X66" i="18"/>
  <c r="E66" i="13"/>
  <c r="AA66" i="18"/>
  <c r="AD66" i="18" s="1"/>
  <c r="Z66" i="18"/>
  <c r="AC66" i="18" s="1"/>
  <c r="Y66" i="18"/>
  <c r="A236" i="13"/>
  <c r="N66" i="13" l="1"/>
  <c r="K66" i="13"/>
  <c r="L66" i="13"/>
  <c r="O70" i="20"/>
  <c r="K70" i="20"/>
  <c r="P70" i="20"/>
  <c r="M70" i="20"/>
  <c r="D67" i="18"/>
  <c r="I67" i="18"/>
  <c r="H67" i="18"/>
  <c r="C67" i="18"/>
  <c r="AB66" i="18"/>
  <c r="A237" i="13"/>
  <c r="P66" i="13" l="1"/>
  <c r="M66" i="13"/>
  <c r="U70" i="20"/>
  <c r="W70" i="20"/>
  <c r="V70" i="20"/>
  <c r="Q70" i="20"/>
  <c r="R70" i="20" s="1"/>
  <c r="X70" i="20"/>
  <c r="S67" i="18"/>
  <c r="T67" i="18"/>
  <c r="B67" i="18"/>
  <c r="E67" i="18" s="1"/>
  <c r="G67" i="18"/>
  <c r="J67" i="18" s="1"/>
  <c r="A238" i="13"/>
  <c r="U66" i="13" l="1"/>
  <c r="W66" i="13"/>
  <c r="X66" i="13"/>
  <c r="Q66" i="13"/>
  <c r="R66" i="13" s="1"/>
  <c r="V66" i="13"/>
  <c r="Y70" i="20"/>
  <c r="AB70" i="20" s="1"/>
  <c r="Z70" i="20"/>
  <c r="AC70" i="20" s="1"/>
  <c r="AA70" i="20"/>
  <c r="AD70" i="20" s="1"/>
  <c r="N67" i="18"/>
  <c r="F67" i="18"/>
  <c r="K67" i="18"/>
  <c r="O67" i="18"/>
  <c r="L67" i="18"/>
  <c r="A239" i="13"/>
  <c r="AA66" i="13" l="1"/>
  <c r="Z66" i="13"/>
  <c r="AC66" i="13" s="1"/>
  <c r="Y66" i="13"/>
  <c r="AB66" i="13" s="1"/>
  <c r="B71" i="20"/>
  <c r="G71" i="20"/>
  <c r="C71" i="20"/>
  <c r="H71" i="20"/>
  <c r="I71" i="20"/>
  <c r="D71" i="20"/>
  <c r="M67" i="18"/>
  <c r="X67" i="18" s="1"/>
  <c r="P67" i="18"/>
  <c r="V67" i="18" s="1"/>
  <c r="A240" i="13"/>
  <c r="AD66" i="13" l="1"/>
  <c r="I67" i="13" s="1"/>
  <c r="G67" i="13"/>
  <c r="B67" i="13"/>
  <c r="C67" i="13"/>
  <c r="F67" i="13" s="1"/>
  <c r="H67" i="13"/>
  <c r="J71" i="20"/>
  <c r="F71" i="20"/>
  <c r="AE70" i="20"/>
  <c r="N71" i="20"/>
  <c r="T71" i="20"/>
  <c r="S71" i="20"/>
  <c r="E71" i="20"/>
  <c r="D67" i="13"/>
  <c r="S67" i="13"/>
  <c r="T67" i="13"/>
  <c r="W67" i="18"/>
  <c r="U67" i="18"/>
  <c r="Q67" i="18"/>
  <c r="R67" i="18" s="1"/>
  <c r="A241" i="13"/>
  <c r="N67" i="13" l="1"/>
  <c r="J67" i="13"/>
  <c r="E67" i="13"/>
  <c r="O71" i="20"/>
  <c r="K71" i="20"/>
  <c r="L71" i="20"/>
  <c r="L67" i="13"/>
  <c r="Z67" i="18"/>
  <c r="AC67" i="18" s="1"/>
  <c r="AA67" i="18"/>
  <c r="AD67" i="18" s="1"/>
  <c r="Y67" i="18"/>
  <c r="AB67" i="18" s="1"/>
  <c r="B68" i="18" s="1"/>
  <c r="A242" i="13"/>
  <c r="K67" i="13" l="1"/>
  <c r="O67" i="13"/>
  <c r="M71" i="20"/>
  <c r="P71" i="20"/>
  <c r="C68" i="18"/>
  <c r="H68" i="18"/>
  <c r="M67" i="13"/>
  <c r="P67" i="13"/>
  <c r="D68" i="18"/>
  <c r="X67" i="13"/>
  <c r="I68" i="18"/>
  <c r="G68" i="18"/>
  <c r="J68" i="18" s="1"/>
  <c r="E68" i="18"/>
  <c r="F68" i="18"/>
  <c r="S68" i="18"/>
  <c r="T68" i="18"/>
  <c r="N68" i="18"/>
  <c r="K68" i="18"/>
  <c r="L68" i="18"/>
  <c r="A243" i="13"/>
  <c r="O68" i="18" l="1"/>
  <c r="X71" i="20"/>
  <c r="Q71" i="20"/>
  <c r="R71" i="20" s="1"/>
  <c r="W71" i="20"/>
  <c r="V71" i="20"/>
  <c r="U71" i="20"/>
  <c r="V67" i="13"/>
  <c r="U67" i="13"/>
  <c r="W67" i="13"/>
  <c r="Q67" i="13"/>
  <c r="R67" i="13" s="1"/>
  <c r="P68" i="18"/>
  <c r="M68" i="18"/>
  <c r="A244" i="13"/>
  <c r="Y71" i="20" l="1"/>
  <c r="AB71" i="20" s="1"/>
  <c r="Z71" i="20"/>
  <c r="AC71" i="20" s="1"/>
  <c r="AA71" i="20"/>
  <c r="AD71" i="20" s="1"/>
  <c r="Z67" i="13"/>
  <c r="AC67" i="13" s="1"/>
  <c r="Y67" i="13"/>
  <c r="AB67" i="13" s="1"/>
  <c r="AA67" i="13"/>
  <c r="V68" i="18"/>
  <c r="U68" i="18"/>
  <c r="W68" i="18"/>
  <c r="Q68" i="18"/>
  <c r="R68" i="18" s="1"/>
  <c r="X68" i="18"/>
  <c r="A245" i="13"/>
  <c r="I72" i="20" l="1"/>
  <c r="D72" i="20"/>
  <c r="C72" i="20"/>
  <c r="H72" i="20"/>
  <c r="B72" i="20"/>
  <c r="G72" i="20"/>
  <c r="H68" i="13"/>
  <c r="B68" i="13"/>
  <c r="C68" i="13"/>
  <c r="G68" i="13"/>
  <c r="AD67" i="13"/>
  <c r="Y68" i="18"/>
  <c r="AB68" i="18" s="1"/>
  <c r="Z68" i="18"/>
  <c r="AA68" i="18"/>
  <c r="A246" i="13"/>
  <c r="E72" i="20" l="1"/>
  <c r="T72" i="20"/>
  <c r="S72" i="20"/>
  <c r="N72" i="20"/>
  <c r="AE71" i="20"/>
  <c r="F72" i="20"/>
  <c r="J72" i="20"/>
  <c r="F68" i="13"/>
  <c r="E68" i="13"/>
  <c r="I68" i="13"/>
  <c r="D68" i="13"/>
  <c r="G69" i="18"/>
  <c r="AD68" i="18"/>
  <c r="AC68" i="18"/>
  <c r="B69" i="18"/>
  <c r="A247" i="13"/>
  <c r="K72" i="20" l="1"/>
  <c r="O72" i="20"/>
  <c r="L72" i="20"/>
  <c r="N68" i="13"/>
  <c r="S68" i="13"/>
  <c r="T68" i="13"/>
  <c r="J68" i="13"/>
  <c r="I69" i="18"/>
  <c r="D69" i="18"/>
  <c r="H69" i="18"/>
  <c r="C69" i="18"/>
  <c r="A248" i="13"/>
  <c r="P72" i="20" l="1"/>
  <c r="M72" i="20"/>
  <c r="O68" i="13"/>
  <c r="K68" i="13"/>
  <c r="L68" i="13"/>
  <c r="N69" i="18"/>
  <c r="J69" i="18"/>
  <c r="E69" i="18"/>
  <c r="F69" i="18"/>
  <c r="T69" i="18"/>
  <c r="S69" i="18"/>
  <c r="A249" i="13"/>
  <c r="U72" i="20" l="1"/>
  <c r="W72" i="20"/>
  <c r="V72" i="20"/>
  <c r="Q72" i="20"/>
  <c r="R72" i="20" s="1"/>
  <c r="X72" i="20"/>
  <c r="M68" i="13"/>
  <c r="P68" i="13"/>
  <c r="L69" i="18"/>
  <c r="O69" i="18"/>
  <c r="K69" i="18"/>
  <c r="A250" i="13"/>
  <c r="Y72" i="20" l="1"/>
  <c r="AB72" i="20" s="1"/>
  <c r="Z72" i="20"/>
  <c r="AC72" i="20" s="1"/>
  <c r="AA72" i="20"/>
  <c r="AD72" i="20" s="1"/>
  <c r="Q68" i="13"/>
  <c r="R68" i="13" s="1"/>
  <c r="X68" i="13"/>
  <c r="U68" i="13"/>
  <c r="V68" i="13"/>
  <c r="W68" i="13"/>
  <c r="M69" i="18"/>
  <c r="X69" i="18" s="1"/>
  <c r="P69" i="18"/>
  <c r="W69" i="18"/>
  <c r="Q69" i="18"/>
  <c r="R69" i="18" s="1"/>
  <c r="A251" i="13"/>
  <c r="B73" i="20" l="1"/>
  <c r="G73" i="20"/>
  <c r="H73" i="20"/>
  <c r="C73" i="20"/>
  <c r="D73" i="20"/>
  <c r="I73" i="20"/>
  <c r="U69" i="18"/>
  <c r="Y68" i="13"/>
  <c r="AA68" i="13"/>
  <c r="Z68" i="13"/>
  <c r="V69" i="18"/>
  <c r="Y69" i="18"/>
  <c r="Z69" i="18"/>
  <c r="AA69" i="18"/>
  <c r="A252" i="13"/>
  <c r="J73" i="20" l="1"/>
  <c r="F73" i="20"/>
  <c r="AE72" i="20"/>
  <c r="T73" i="20"/>
  <c r="S73" i="20"/>
  <c r="N73" i="20"/>
  <c r="E73" i="20"/>
  <c r="AB68" i="13"/>
  <c r="G69" i="13" s="1"/>
  <c r="AD68" i="13"/>
  <c r="AC68" i="13"/>
  <c r="B69" i="13"/>
  <c r="AB69" i="18"/>
  <c r="AD69" i="18"/>
  <c r="AC69" i="18"/>
  <c r="A253" i="13"/>
  <c r="L73" i="20" l="1"/>
  <c r="O73" i="20"/>
  <c r="K73" i="20"/>
  <c r="I69" i="13"/>
  <c r="D69" i="13"/>
  <c r="D70" i="18"/>
  <c r="C69" i="13"/>
  <c r="H69" i="13"/>
  <c r="C70" i="18"/>
  <c r="H70" i="18"/>
  <c r="G70" i="18"/>
  <c r="B70" i="18"/>
  <c r="I70" i="18"/>
  <c r="AE69" i="18"/>
  <c r="A254" i="13"/>
  <c r="M73" i="20" l="1"/>
  <c r="P73" i="20"/>
  <c r="X73" i="20"/>
  <c r="S69" i="13"/>
  <c r="N69" i="13"/>
  <c r="T69" i="13"/>
  <c r="T70" i="18"/>
  <c r="S70" i="18"/>
  <c r="E69" i="13"/>
  <c r="F69" i="13"/>
  <c r="J69" i="13"/>
  <c r="J70" i="18"/>
  <c r="O70" i="18" s="1"/>
  <c r="F70" i="18"/>
  <c r="E70" i="18"/>
  <c r="N70" i="18"/>
  <c r="L70" i="18" s="1"/>
  <c r="A255" i="13"/>
  <c r="Q73" i="20" l="1"/>
  <c r="R73" i="20" s="1"/>
  <c r="W73" i="20"/>
  <c r="U73" i="20"/>
  <c r="V73" i="20"/>
  <c r="L69" i="13"/>
  <c r="K69" i="13"/>
  <c r="O69" i="13"/>
  <c r="K70" i="18"/>
  <c r="P70" i="18"/>
  <c r="U70" i="18" s="1"/>
  <c r="M70" i="18"/>
  <c r="X70" i="18" s="1"/>
  <c r="A256" i="13"/>
  <c r="AA73" i="20" l="1"/>
  <c r="AD73" i="20" s="1"/>
  <c r="Y73" i="20"/>
  <c r="AB73" i="20" s="1"/>
  <c r="Z73" i="20"/>
  <c r="M69" i="13"/>
  <c r="P69" i="13"/>
  <c r="W70" i="18"/>
  <c r="V70" i="18"/>
  <c r="Q70" i="18"/>
  <c r="R70" i="18" s="1"/>
  <c r="A257" i="13"/>
  <c r="Q69" i="13" l="1"/>
  <c r="R69" i="13" s="1"/>
  <c r="X69" i="13"/>
  <c r="D74" i="20"/>
  <c r="I74" i="20"/>
  <c r="B74" i="20"/>
  <c r="G74" i="20"/>
  <c r="AC73" i="20"/>
  <c r="C74" i="20" s="1"/>
  <c r="S74" i="20"/>
  <c r="T74" i="20"/>
  <c r="V69" i="13"/>
  <c r="U69" i="13"/>
  <c r="W69" i="13"/>
  <c r="Z69" i="13"/>
  <c r="Y69" i="13"/>
  <c r="AB69" i="13" s="1"/>
  <c r="AA70" i="18"/>
  <c r="Z70" i="18"/>
  <c r="Y70" i="18"/>
  <c r="AB70" i="18" s="1"/>
  <c r="A258" i="13"/>
  <c r="AA69" i="13" l="1"/>
  <c r="AD69" i="13" s="1"/>
  <c r="E74" i="20"/>
  <c r="F74" i="20"/>
  <c r="H74" i="20"/>
  <c r="AE73" i="20"/>
  <c r="AC69" i="13"/>
  <c r="H70" i="13"/>
  <c r="C70" i="13"/>
  <c r="G70" i="13"/>
  <c r="B70" i="13"/>
  <c r="AD70" i="18"/>
  <c r="AC70" i="18"/>
  <c r="B71" i="18"/>
  <c r="G71" i="18"/>
  <c r="D71" i="18"/>
  <c r="I71" i="18"/>
  <c r="A259" i="13"/>
  <c r="D70" i="13" l="1"/>
  <c r="I70" i="13"/>
  <c r="N74" i="20"/>
  <c r="J74" i="20"/>
  <c r="E70" i="13"/>
  <c r="AE69" i="13"/>
  <c r="T70" i="13"/>
  <c r="N70" i="13"/>
  <c r="F70" i="13"/>
  <c r="C71" i="18"/>
  <c r="H71" i="18"/>
  <c r="AE70" i="18"/>
  <c r="T71" i="18"/>
  <c r="S71" i="18"/>
  <c r="A260" i="13"/>
  <c r="S70" i="13" l="1"/>
  <c r="J70" i="13"/>
  <c r="O74" i="20"/>
  <c r="K74" i="20"/>
  <c r="L74" i="20"/>
  <c r="N71" i="18"/>
  <c r="J71" i="18"/>
  <c r="E71" i="18"/>
  <c r="F71" i="18"/>
  <c r="K70" i="13"/>
  <c r="A261" i="13"/>
  <c r="O70" i="13" l="1"/>
  <c r="L70" i="13"/>
  <c r="M74" i="20"/>
  <c r="P74" i="20"/>
  <c r="K71" i="18"/>
  <c r="O71" i="18"/>
  <c r="L71" i="18"/>
  <c r="A262" i="13"/>
  <c r="M70" i="13" l="1"/>
  <c r="P70" i="13"/>
  <c r="Q74" i="20"/>
  <c r="R74" i="20" s="1"/>
  <c r="X74" i="20"/>
  <c r="U74" i="20"/>
  <c r="W74" i="20"/>
  <c r="V74" i="20"/>
  <c r="M71" i="18"/>
  <c r="X71" i="18" s="1"/>
  <c r="P71" i="18"/>
  <c r="Q70" i="13"/>
  <c r="R70" i="13" s="1"/>
  <c r="X70" i="13"/>
  <c r="W70" i="13"/>
  <c r="V70" i="13"/>
  <c r="U70" i="13"/>
  <c r="A263" i="13"/>
  <c r="Y74" i="20" l="1"/>
  <c r="AB74" i="20" s="1"/>
  <c r="AA74" i="20"/>
  <c r="AD74" i="20" s="1"/>
  <c r="Z74" i="20"/>
  <c r="AC74" i="20" s="1"/>
  <c r="Q71" i="18"/>
  <c r="R71" i="18" s="1"/>
  <c r="W71" i="18"/>
  <c r="V71" i="18"/>
  <c r="U71" i="18"/>
  <c r="Z70" i="13"/>
  <c r="AC70" i="13" s="1"/>
  <c r="H71" i="13" s="1"/>
  <c r="AA70" i="13"/>
  <c r="Y70" i="13"/>
  <c r="AB70" i="13" s="1"/>
  <c r="G71" i="13" s="1"/>
  <c r="A264" i="13"/>
  <c r="Y71" i="18" l="1"/>
  <c r="Z71" i="18"/>
  <c r="G75" i="20"/>
  <c r="B75" i="20"/>
  <c r="D75" i="20"/>
  <c r="I75" i="20"/>
  <c r="H75" i="20"/>
  <c r="C75" i="20"/>
  <c r="AA71" i="18"/>
  <c r="AD71" i="18" s="1"/>
  <c r="C71" i="13"/>
  <c r="AD70" i="13"/>
  <c r="B71" i="13"/>
  <c r="I72" i="18"/>
  <c r="A265" i="13"/>
  <c r="AB71" i="18" l="1"/>
  <c r="AC71" i="18"/>
  <c r="D72" i="18"/>
  <c r="E75" i="20"/>
  <c r="J75" i="20"/>
  <c r="N75" i="20"/>
  <c r="S75" i="20"/>
  <c r="T75" i="20"/>
  <c r="F75" i="20"/>
  <c r="AE74" i="20"/>
  <c r="F71" i="13"/>
  <c r="E71" i="13"/>
  <c r="H72" i="18"/>
  <c r="C72" i="18"/>
  <c r="D71" i="13"/>
  <c r="I71" i="13"/>
  <c r="AE71" i="18"/>
  <c r="A266" i="13"/>
  <c r="G72" i="18" l="1"/>
  <c r="J72" i="18" s="1"/>
  <c r="B72" i="18"/>
  <c r="E72" i="18" s="1"/>
  <c r="N72" i="18"/>
  <c r="T72" i="18"/>
  <c r="S72" i="18"/>
  <c r="F72" i="18"/>
  <c r="L75" i="20"/>
  <c r="K75" i="20"/>
  <c r="O75" i="20"/>
  <c r="N71" i="13"/>
  <c r="S71" i="13"/>
  <c r="AE70" i="13"/>
  <c r="T71" i="13"/>
  <c r="J71" i="13"/>
  <c r="O72" i="18"/>
  <c r="K72" i="18"/>
  <c r="A267" i="13"/>
  <c r="L72" i="18" l="1"/>
  <c r="P75" i="20"/>
  <c r="M75" i="20"/>
  <c r="W75" i="20"/>
  <c r="Q75" i="20"/>
  <c r="R75" i="20" s="1"/>
  <c r="O71" i="13"/>
  <c r="K71" i="13"/>
  <c r="L71" i="13"/>
  <c r="A268" i="13"/>
  <c r="P72" i="18" l="1"/>
  <c r="M72" i="18"/>
  <c r="X72" i="18" s="1"/>
  <c r="V75" i="20"/>
  <c r="U75" i="20"/>
  <c r="X75" i="20"/>
  <c r="Y75" i="20"/>
  <c r="AB75" i="20" s="1"/>
  <c r="AA75" i="20"/>
  <c r="AD75" i="20" s="1"/>
  <c r="Z75" i="20"/>
  <c r="AC75" i="20" s="1"/>
  <c r="P71" i="13"/>
  <c r="M71" i="13"/>
  <c r="V72" i="18"/>
  <c r="W72" i="18"/>
  <c r="Q72" i="18"/>
  <c r="R72" i="18" s="1"/>
  <c r="U72" i="18"/>
  <c r="A269" i="13"/>
  <c r="G76" i="20" l="1"/>
  <c r="B76" i="20"/>
  <c r="D76" i="20"/>
  <c r="I76" i="20"/>
  <c r="C76" i="20"/>
  <c r="H76" i="20"/>
  <c r="V71" i="13"/>
  <c r="W71" i="13"/>
  <c r="U71" i="13"/>
  <c r="X71" i="13"/>
  <c r="Q71" i="13"/>
  <c r="R71" i="13" s="1"/>
  <c r="AA72" i="18"/>
  <c r="Y72" i="18"/>
  <c r="Z72" i="18"/>
  <c r="A270" i="13"/>
  <c r="N76" i="20" l="1"/>
  <c r="S76" i="20"/>
  <c r="T76" i="20"/>
  <c r="AE75" i="20"/>
  <c r="F76" i="20"/>
  <c r="E76" i="20"/>
  <c r="J76" i="20"/>
  <c r="L76" i="20"/>
  <c r="Z71" i="13"/>
  <c r="AC71" i="13" s="1"/>
  <c r="Y71" i="13"/>
  <c r="AB71" i="13" s="1"/>
  <c r="AA71" i="13"/>
  <c r="AD71" i="13" s="1"/>
  <c r="AC72" i="18"/>
  <c r="C73" i="18" s="1"/>
  <c r="AD72" i="18"/>
  <c r="I73" i="18" s="1"/>
  <c r="AB72" i="18"/>
  <c r="H73" i="18"/>
  <c r="A271" i="13"/>
  <c r="O76" i="20" l="1"/>
  <c r="K76" i="20"/>
  <c r="M76" i="20"/>
  <c r="P76" i="20"/>
  <c r="D73" i="18"/>
  <c r="C72" i="13"/>
  <c r="H72" i="13"/>
  <c r="B72" i="13"/>
  <c r="G72" i="13"/>
  <c r="I72" i="13"/>
  <c r="D72" i="13"/>
  <c r="G73" i="18"/>
  <c r="B73" i="18"/>
  <c r="T73" i="18"/>
  <c r="A272" i="13"/>
  <c r="X76" i="20" l="1"/>
  <c r="Q76" i="20"/>
  <c r="R76" i="20" s="1"/>
  <c r="V76" i="20"/>
  <c r="U76" i="20"/>
  <c r="W76" i="20"/>
  <c r="AE72" i="18"/>
  <c r="S73" i="18"/>
  <c r="E72" i="13"/>
  <c r="F72" i="13"/>
  <c r="J72" i="13"/>
  <c r="N72" i="13"/>
  <c r="S72" i="13"/>
  <c r="T72" i="13"/>
  <c r="AE71" i="13"/>
  <c r="N73" i="18"/>
  <c r="J73" i="18"/>
  <c r="E73" i="18"/>
  <c r="F73" i="18"/>
  <c r="A273" i="13"/>
  <c r="Y76" i="20" l="1"/>
  <c r="AB76" i="20" s="1"/>
  <c r="Z76" i="20"/>
  <c r="AC76" i="20" s="1"/>
  <c r="AA76" i="20"/>
  <c r="AD76" i="20" s="1"/>
  <c r="K72" i="13"/>
  <c r="O72" i="13"/>
  <c r="L72" i="13"/>
  <c r="O73" i="18"/>
  <c r="L73" i="18"/>
  <c r="K73" i="18"/>
  <c r="A274" i="13"/>
  <c r="B77" i="20" l="1"/>
  <c r="G77" i="20"/>
  <c r="H77" i="20"/>
  <c r="C77" i="20"/>
  <c r="I77" i="20"/>
  <c r="D77" i="20"/>
  <c r="P72" i="13"/>
  <c r="M72" i="13"/>
  <c r="M73" i="18"/>
  <c r="P73" i="18"/>
  <c r="A275" i="13"/>
  <c r="J77" i="20" l="1"/>
  <c r="F77" i="20"/>
  <c r="AE76" i="20"/>
  <c r="S77" i="20"/>
  <c r="N77" i="20"/>
  <c r="T77" i="20"/>
  <c r="E77" i="20"/>
  <c r="W72" i="13"/>
  <c r="V72" i="13"/>
  <c r="U72" i="13"/>
  <c r="Q72" i="13"/>
  <c r="R72" i="13" s="1"/>
  <c r="X72" i="13"/>
  <c r="Q73" i="18"/>
  <c r="R73" i="18" s="1"/>
  <c r="X73" i="18"/>
  <c r="U73" i="18"/>
  <c r="W73" i="18"/>
  <c r="V73" i="18"/>
  <c r="A276" i="13"/>
  <c r="O77" i="20" l="1"/>
  <c r="K77" i="20"/>
  <c r="L77" i="20"/>
  <c r="Z72" i="13"/>
  <c r="AC72" i="13" s="1"/>
  <c r="Y72" i="13"/>
  <c r="AB72" i="13" s="1"/>
  <c r="AA72" i="13"/>
  <c r="AD72" i="13" s="1"/>
  <c r="Z73" i="18"/>
  <c r="AA73" i="18"/>
  <c r="Y73" i="18"/>
  <c r="AB73" i="18" s="1"/>
  <c r="A277" i="13"/>
  <c r="P77" i="20" l="1"/>
  <c r="M77" i="20"/>
  <c r="AC73" i="18"/>
  <c r="H73" i="13"/>
  <c r="C73" i="13"/>
  <c r="B73" i="13"/>
  <c r="E73" i="13" s="1"/>
  <c r="G73" i="13"/>
  <c r="D73" i="13"/>
  <c r="I73" i="13"/>
  <c r="G74" i="18"/>
  <c r="B74" i="18"/>
  <c r="H74" i="18"/>
  <c r="C74" i="18"/>
  <c r="AD73" i="18"/>
  <c r="A278" i="13"/>
  <c r="W77" i="20" l="1"/>
  <c r="U77" i="20"/>
  <c r="V77" i="20"/>
  <c r="X77" i="20"/>
  <c r="Q77" i="20"/>
  <c r="R77" i="20" s="1"/>
  <c r="J73" i="13"/>
  <c r="T73" i="13"/>
  <c r="S73" i="13"/>
  <c r="AE72" i="13"/>
  <c r="N73" i="13"/>
  <c r="F73" i="13"/>
  <c r="F74" i="18"/>
  <c r="E74" i="18"/>
  <c r="I74" i="18"/>
  <c r="D74" i="18"/>
  <c r="A279" i="13"/>
  <c r="Y77" i="20" l="1"/>
  <c r="AB77" i="20" s="1"/>
  <c r="Z77" i="20"/>
  <c r="AC77" i="20" s="1"/>
  <c r="AA77" i="20"/>
  <c r="AD77" i="20" s="1"/>
  <c r="K73" i="13"/>
  <c r="O73" i="13"/>
  <c r="L73" i="13"/>
  <c r="J74" i="18"/>
  <c r="N74" i="18"/>
  <c r="L74" i="18" s="1"/>
  <c r="S74" i="18"/>
  <c r="T74" i="18"/>
  <c r="AE73" i="18"/>
  <c r="O74" i="18"/>
  <c r="A280" i="13"/>
  <c r="B78" i="20" l="1"/>
  <c r="G78" i="20"/>
  <c r="C78" i="20"/>
  <c r="H78" i="20"/>
  <c r="I78" i="20"/>
  <c r="D78" i="20"/>
  <c r="K74" i="18"/>
  <c r="M73" i="13"/>
  <c r="P73" i="13"/>
  <c r="M74" i="18"/>
  <c r="P74" i="18"/>
  <c r="A281" i="13"/>
  <c r="J78" i="20" l="1"/>
  <c r="AE77" i="20"/>
  <c r="F78" i="20"/>
  <c r="T78" i="20"/>
  <c r="S78" i="20"/>
  <c r="N78" i="20"/>
  <c r="E78" i="20"/>
  <c r="X73" i="13"/>
  <c r="Q73" i="13"/>
  <c r="R73" i="13" s="1"/>
  <c r="U73" i="13"/>
  <c r="V73" i="13"/>
  <c r="W73" i="13"/>
  <c r="Q74" i="18"/>
  <c r="R74" i="18" s="1"/>
  <c r="X74" i="18"/>
  <c r="W74" i="18"/>
  <c r="V74" i="18"/>
  <c r="U74" i="18"/>
  <c r="A282" i="13"/>
  <c r="O78" i="20" l="1"/>
  <c r="K78" i="20"/>
  <c r="L78" i="20"/>
  <c r="Y73" i="13"/>
  <c r="AB73" i="13" s="1"/>
  <c r="G74" i="13" s="1"/>
  <c r="Z73" i="13"/>
  <c r="AC73" i="13" s="1"/>
  <c r="AA73" i="13"/>
  <c r="AD73" i="13" s="1"/>
  <c r="Z74" i="18"/>
  <c r="AC74" i="18" s="1"/>
  <c r="AA74" i="18"/>
  <c r="AD74" i="18" s="1"/>
  <c r="D75" i="18" s="1"/>
  <c r="AE74" i="18" s="1"/>
  <c r="Y74" i="18"/>
  <c r="AB74" i="18" s="1"/>
  <c r="A283" i="13"/>
  <c r="C75" i="18" l="1"/>
  <c r="P78" i="20"/>
  <c r="M78" i="20"/>
  <c r="B74" i="13"/>
  <c r="H75" i="18"/>
  <c r="C74" i="13"/>
  <c r="H74" i="13"/>
  <c r="D74" i="13"/>
  <c r="I74" i="13"/>
  <c r="T75" i="18"/>
  <c r="G75" i="18"/>
  <c r="B75" i="18"/>
  <c r="I75" i="18"/>
  <c r="S75" i="18"/>
  <c r="A284" i="13"/>
  <c r="U78" i="20" l="1"/>
  <c r="W78" i="20"/>
  <c r="V78" i="20"/>
  <c r="X78" i="20"/>
  <c r="Q78" i="20"/>
  <c r="R78" i="20" s="1"/>
  <c r="N75" i="18"/>
  <c r="E74" i="13"/>
  <c r="F74" i="13"/>
  <c r="J74" i="13"/>
  <c r="N74" i="13"/>
  <c r="T74" i="13"/>
  <c r="S74" i="13"/>
  <c r="AE73" i="13"/>
  <c r="J75" i="18"/>
  <c r="L75" i="18" s="1"/>
  <c r="E75" i="18"/>
  <c r="F75" i="18"/>
  <c r="K75" i="18"/>
  <c r="O75" i="18"/>
  <c r="A285" i="13"/>
  <c r="Y78" i="20" l="1"/>
  <c r="AB78" i="20" s="1"/>
  <c r="AA78" i="20"/>
  <c r="AD78" i="20" s="1"/>
  <c r="Z78" i="20"/>
  <c r="AC78" i="20" s="1"/>
  <c r="P75" i="18"/>
  <c r="K74" i="13"/>
  <c r="O74" i="13"/>
  <c r="L74" i="13"/>
  <c r="M75" i="18"/>
  <c r="W75" i="18"/>
  <c r="V75" i="18"/>
  <c r="A286" i="13"/>
  <c r="B79" i="20" l="1"/>
  <c r="G79" i="20"/>
  <c r="D79" i="20"/>
  <c r="I79" i="20"/>
  <c r="H79" i="20"/>
  <c r="C79" i="20"/>
  <c r="U75" i="18"/>
  <c r="M74" i="13"/>
  <c r="P74" i="13"/>
  <c r="X75" i="18"/>
  <c r="Q75" i="18"/>
  <c r="R75" i="18" s="1"/>
  <c r="A287" i="13"/>
  <c r="J79" i="20" l="1"/>
  <c r="T79" i="20"/>
  <c r="N79" i="20"/>
  <c r="S79" i="20"/>
  <c r="AE78" i="20"/>
  <c r="F79" i="20"/>
  <c r="E79" i="20"/>
  <c r="Y75" i="18"/>
  <c r="AB75" i="18" s="1"/>
  <c r="Z75" i="18"/>
  <c r="AC75" i="18" s="1"/>
  <c r="X74" i="13"/>
  <c r="Q74" i="13"/>
  <c r="R74" i="13" s="1"/>
  <c r="W74" i="13"/>
  <c r="V74" i="13"/>
  <c r="U74" i="13"/>
  <c r="AA75" i="18"/>
  <c r="AD75" i="18" s="1"/>
  <c r="A288" i="13"/>
  <c r="K79" i="20" l="1"/>
  <c r="O79" i="20"/>
  <c r="L79" i="20"/>
  <c r="C76" i="18"/>
  <c r="H76" i="18"/>
  <c r="G76" i="18"/>
  <c r="B76" i="18"/>
  <c r="E76" i="18" s="1"/>
  <c r="D76" i="18"/>
  <c r="I76" i="18"/>
  <c r="Z74" i="13"/>
  <c r="AC74" i="13" s="1"/>
  <c r="AA74" i="13"/>
  <c r="AD74" i="13" s="1"/>
  <c r="Y74" i="13"/>
  <c r="AB74" i="13" s="1"/>
  <c r="A289" i="13"/>
  <c r="M79" i="20" l="1"/>
  <c r="P79" i="20"/>
  <c r="D75" i="13"/>
  <c r="B75" i="13"/>
  <c r="G75" i="13"/>
  <c r="I75" i="13"/>
  <c r="H75" i="13"/>
  <c r="C75" i="13"/>
  <c r="T76" i="18"/>
  <c r="J76" i="18"/>
  <c r="S76" i="18"/>
  <c r="AE75" i="18"/>
  <c r="N76" i="18"/>
  <c r="F76" i="18"/>
  <c r="A290" i="13"/>
  <c r="Q79" i="20" l="1"/>
  <c r="R79" i="20" s="1"/>
  <c r="X79" i="20"/>
  <c r="W79" i="20"/>
  <c r="V79" i="20"/>
  <c r="U79" i="20"/>
  <c r="T75" i="13"/>
  <c r="S75" i="13"/>
  <c r="AE74" i="13"/>
  <c r="K76" i="18"/>
  <c r="O76" i="18"/>
  <c r="E75" i="13"/>
  <c r="F75" i="13"/>
  <c r="N75" i="13"/>
  <c r="J75" i="13"/>
  <c r="L76" i="18"/>
  <c r="A291" i="13"/>
  <c r="AA79" i="20" l="1"/>
  <c r="AD79" i="20" s="1"/>
  <c r="Y79" i="20"/>
  <c r="AB79" i="20" s="1"/>
  <c r="Z79" i="20"/>
  <c r="AC79" i="20" s="1"/>
  <c r="K75" i="13"/>
  <c r="L75" i="13"/>
  <c r="O75" i="13"/>
  <c r="P76" i="18"/>
  <c r="M76" i="18"/>
  <c r="W76" i="18"/>
  <c r="X76" i="18"/>
  <c r="A292" i="13"/>
  <c r="I80" i="20" l="1"/>
  <c r="D80" i="20"/>
  <c r="G80" i="20"/>
  <c r="B80" i="20"/>
  <c r="H80" i="20"/>
  <c r="C80" i="20"/>
  <c r="P75" i="13"/>
  <c r="M75" i="13"/>
  <c r="X75" i="13" s="1"/>
  <c r="V76" i="18"/>
  <c r="U76" i="18"/>
  <c r="Q76" i="18"/>
  <c r="R76" i="18" s="1"/>
  <c r="A293" i="13"/>
  <c r="S80" i="20" l="1"/>
  <c r="T80" i="20"/>
  <c r="N80" i="20"/>
  <c r="J80" i="20"/>
  <c r="L80" i="20"/>
  <c r="F80" i="20"/>
  <c r="AE79" i="20"/>
  <c r="E80" i="20"/>
  <c r="AA76" i="18"/>
  <c r="W75" i="13"/>
  <c r="U75" i="13"/>
  <c r="V75" i="13"/>
  <c r="Q75" i="13"/>
  <c r="R75" i="13" s="1"/>
  <c r="Z76" i="18"/>
  <c r="AC76" i="18" s="1"/>
  <c r="Y76" i="18"/>
  <c r="AB76" i="18" s="1"/>
  <c r="G77" i="18" s="1"/>
  <c r="AD76" i="18"/>
  <c r="D77" i="18"/>
  <c r="A294" i="13"/>
  <c r="K80" i="20" l="1"/>
  <c r="O80" i="20"/>
  <c r="M80" i="20"/>
  <c r="P80" i="20"/>
  <c r="Z75" i="13"/>
  <c r="AC75" i="13" s="1"/>
  <c r="Y75" i="13"/>
  <c r="AB75" i="13" s="1"/>
  <c r="AA75" i="13"/>
  <c r="AD75" i="13" s="1"/>
  <c r="C77" i="18"/>
  <c r="B77" i="18"/>
  <c r="H77" i="18"/>
  <c r="I77" i="18"/>
  <c r="S77" i="18"/>
  <c r="T77" i="18"/>
  <c r="AE76" i="18"/>
  <c r="F77" i="18"/>
  <c r="E77" i="18"/>
  <c r="A295" i="13"/>
  <c r="X80" i="20" l="1"/>
  <c r="Q80" i="20"/>
  <c r="R80" i="20" s="1"/>
  <c r="V80" i="20"/>
  <c r="W80" i="20"/>
  <c r="U80" i="20"/>
  <c r="J77" i="18"/>
  <c r="H76" i="13"/>
  <c r="C76" i="13"/>
  <c r="G76" i="13"/>
  <c r="B76" i="13"/>
  <c r="E76" i="13" s="1"/>
  <c r="D76" i="13"/>
  <c r="I76" i="13"/>
  <c r="N77" i="18"/>
  <c r="L77" i="18" s="1"/>
  <c r="A296" i="13"/>
  <c r="Y80" i="20" l="1"/>
  <c r="AB80" i="20" s="1"/>
  <c r="AA80" i="20"/>
  <c r="AD80" i="20" s="1"/>
  <c r="Z80" i="20"/>
  <c r="AC80" i="20" s="1"/>
  <c r="O77" i="18"/>
  <c r="K77" i="18"/>
  <c r="J76" i="13"/>
  <c r="S76" i="13"/>
  <c r="T76" i="13"/>
  <c r="AE75" i="13"/>
  <c r="N76" i="13"/>
  <c r="F76" i="13"/>
  <c r="M77" i="18"/>
  <c r="X77" i="18" s="1"/>
  <c r="P77" i="18"/>
  <c r="A297" i="13"/>
  <c r="Q77" i="18" l="1"/>
  <c r="R77" i="18" s="1"/>
  <c r="Y77" i="18" s="1"/>
  <c r="G81" i="20"/>
  <c r="B81" i="20"/>
  <c r="D81" i="20"/>
  <c r="I81" i="20"/>
  <c r="H81" i="20"/>
  <c r="C81" i="20"/>
  <c r="K76" i="13"/>
  <c r="O76" i="13"/>
  <c r="L76" i="13"/>
  <c r="U77" i="18"/>
  <c r="V77" i="18"/>
  <c r="W77" i="18"/>
  <c r="Z77" i="18"/>
  <c r="AA77" i="18"/>
  <c r="A298" i="13"/>
  <c r="AB77" i="18" l="1"/>
  <c r="G78" i="18" s="1"/>
  <c r="J81" i="20"/>
  <c r="T81" i="20"/>
  <c r="S81" i="20"/>
  <c r="N81" i="20"/>
  <c r="F81" i="20"/>
  <c r="AE80" i="20"/>
  <c r="E81" i="20"/>
  <c r="P76" i="13"/>
  <c r="M76" i="13"/>
  <c r="B78" i="18"/>
  <c r="AC77" i="18"/>
  <c r="AD77" i="18"/>
  <c r="I78" i="18"/>
  <c r="A299" i="13"/>
  <c r="O81" i="20" l="1"/>
  <c r="K81" i="20"/>
  <c r="L81" i="20"/>
  <c r="W76" i="13"/>
  <c r="U76" i="13"/>
  <c r="V76" i="13"/>
  <c r="Q76" i="13"/>
  <c r="R76" i="13" s="1"/>
  <c r="X76" i="13"/>
  <c r="C78" i="18"/>
  <c r="H78" i="18"/>
  <c r="D78" i="18"/>
  <c r="A300" i="13"/>
  <c r="F78" i="18" l="1"/>
  <c r="P81" i="20"/>
  <c r="M81" i="20"/>
  <c r="AA76" i="13"/>
  <c r="AD76" i="13" s="1"/>
  <c r="Z76" i="13"/>
  <c r="AC76" i="13" s="1"/>
  <c r="Y76" i="13"/>
  <c r="AB76" i="13" s="1"/>
  <c r="E78" i="18"/>
  <c r="J78" i="18"/>
  <c r="S78" i="18"/>
  <c r="T78" i="18"/>
  <c r="AE77" i="18"/>
  <c r="N78" i="18"/>
  <c r="K78" i="18"/>
  <c r="O78" i="18"/>
  <c r="A301" i="13"/>
  <c r="L78" i="18" l="1"/>
  <c r="V81" i="20"/>
  <c r="U81" i="20"/>
  <c r="W81" i="20"/>
  <c r="Q81" i="20"/>
  <c r="R81" i="20" s="1"/>
  <c r="X81" i="20"/>
  <c r="D77" i="13"/>
  <c r="I77" i="13"/>
  <c r="C77" i="13"/>
  <c r="H77" i="13"/>
  <c r="B77" i="13"/>
  <c r="G77" i="13"/>
  <c r="A302" i="13"/>
  <c r="P78" i="18" l="1"/>
  <c r="W78" i="18" s="1"/>
  <c r="M78" i="18"/>
  <c r="X78" i="18" s="1"/>
  <c r="Y81" i="20"/>
  <c r="AB81" i="20" s="1"/>
  <c r="AA81" i="20"/>
  <c r="AD81" i="20" s="1"/>
  <c r="Z81" i="20"/>
  <c r="AC81" i="20" s="1"/>
  <c r="E77" i="13"/>
  <c r="AE76" i="13"/>
  <c r="S77" i="13"/>
  <c r="N77" i="13"/>
  <c r="T77" i="13"/>
  <c r="J77" i="13"/>
  <c r="F77" i="13"/>
  <c r="A303" i="13"/>
  <c r="V78" i="18" l="1"/>
  <c r="U78" i="18"/>
  <c r="Q78" i="18"/>
  <c r="R78" i="18" s="1"/>
  <c r="G82" i="20"/>
  <c r="B82" i="20"/>
  <c r="D82" i="20"/>
  <c r="I82" i="20"/>
  <c r="C82" i="20"/>
  <c r="H82" i="20"/>
  <c r="K77" i="13"/>
  <c r="O77" i="13"/>
  <c r="L77" i="13"/>
  <c r="A304" i="13"/>
  <c r="AA78" i="18" l="1"/>
  <c r="AD78" i="18" s="1"/>
  <c r="Y78" i="18"/>
  <c r="Z78" i="18"/>
  <c r="AC78" i="18" s="1"/>
  <c r="E82" i="20"/>
  <c r="J82" i="20"/>
  <c r="T82" i="20"/>
  <c r="N82" i="20"/>
  <c r="L82" i="20" s="1"/>
  <c r="S82" i="20"/>
  <c r="AE81" i="20"/>
  <c r="F82" i="20"/>
  <c r="P77" i="13"/>
  <c r="M77" i="13"/>
  <c r="A305" i="13"/>
  <c r="D79" i="18" l="1"/>
  <c r="AB78" i="18"/>
  <c r="G79" i="18" s="1"/>
  <c r="H79" i="18"/>
  <c r="I79" i="18"/>
  <c r="C79" i="18"/>
  <c r="K82" i="20"/>
  <c r="O82" i="20"/>
  <c r="M82" i="20"/>
  <c r="P82" i="20"/>
  <c r="U77" i="13"/>
  <c r="V77" i="13"/>
  <c r="W77" i="13"/>
  <c r="Q77" i="13"/>
  <c r="R77" i="13" s="1"/>
  <c r="X77" i="13"/>
  <c r="A306" i="13"/>
  <c r="AE78" i="18" l="1"/>
  <c r="T79" i="18"/>
  <c r="S79" i="18"/>
  <c r="B79" i="18"/>
  <c r="E79" i="18" s="1"/>
  <c r="J79" i="18"/>
  <c r="N79" i="18"/>
  <c r="F79" i="18"/>
  <c r="L79" i="18"/>
  <c r="Q82" i="20"/>
  <c r="R82" i="20" s="1"/>
  <c r="X82" i="20"/>
  <c r="W82" i="20"/>
  <c r="U82" i="20"/>
  <c r="V82" i="20"/>
  <c r="AA77" i="13"/>
  <c r="AD77" i="13" s="1"/>
  <c r="Z77" i="13"/>
  <c r="AC77" i="13" s="1"/>
  <c r="Y77" i="13"/>
  <c r="AB77" i="13" s="1"/>
  <c r="A307" i="13"/>
  <c r="O79" i="18" l="1"/>
  <c r="K79" i="18"/>
  <c r="M79" i="18"/>
  <c r="X79" i="18" s="1"/>
  <c r="P79" i="18"/>
  <c r="U79" i="18" s="1"/>
  <c r="AA82" i="20"/>
  <c r="AD82" i="20" s="1"/>
  <c r="Z82" i="20"/>
  <c r="AC82" i="20" s="1"/>
  <c r="Y82" i="20"/>
  <c r="AB82" i="20" s="1"/>
  <c r="I78" i="13"/>
  <c r="D78" i="13"/>
  <c r="H78" i="13"/>
  <c r="C78" i="13"/>
  <c r="G78" i="13"/>
  <c r="B78" i="13"/>
  <c r="Q79" i="18"/>
  <c r="R79" i="18" s="1"/>
  <c r="A308" i="13"/>
  <c r="V79" i="18" l="1"/>
  <c r="W79" i="18"/>
  <c r="I83" i="20"/>
  <c r="D83" i="20"/>
  <c r="H83" i="20"/>
  <c r="C83" i="20"/>
  <c r="G83" i="20"/>
  <c r="B83" i="20"/>
  <c r="E78" i="13"/>
  <c r="N78" i="13"/>
  <c r="S78" i="13"/>
  <c r="T78" i="13"/>
  <c r="AE77" i="13"/>
  <c r="J78" i="13"/>
  <c r="F78" i="13"/>
  <c r="Y79" i="18"/>
  <c r="Z79" i="18"/>
  <c r="AA79" i="18"/>
  <c r="A309" i="13"/>
  <c r="T83" i="20" l="1"/>
  <c r="S83" i="20"/>
  <c r="N83" i="20"/>
  <c r="AE82" i="20"/>
  <c r="F83" i="20"/>
  <c r="E83" i="20"/>
  <c r="J83" i="20"/>
  <c r="K78" i="13"/>
  <c r="O78" i="13"/>
  <c r="L78" i="13"/>
  <c r="AB79" i="18"/>
  <c r="AD79" i="18"/>
  <c r="D80" i="18" s="1"/>
  <c r="AC79" i="18"/>
  <c r="A310" i="13"/>
  <c r="O83" i="20" l="1"/>
  <c r="K83" i="20"/>
  <c r="L83" i="20"/>
  <c r="P78" i="13"/>
  <c r="M78" i="13"/>
  <c r="G80" i="18"/>
  <c r="B80" i="18"/>
  <c r="I80" i="18"/>
  <c r="C80" i="18"/>
  <c r="AE79" i="18"/>
  <c r="S80" i="18"/>
  <c r="T80" i="18"/>
  <c r="H80" i="18"/>
  <c r="A311" i="13"/>
  <c r="P83" i="20" l="1"/>
  <c r="M83" i="20"/>
  <c r="V78" i="13"/>
  <c r="W78" i="13"/>
  <c r="U78" i="13"/>
  <c r="Q78" i="13"/>
  <c r="R78" i="13" s="1"/>
  <c r="X78" i="13"/>
  <c r="F80" i="18"/>
  <c r="E80" i="18"/>
  <c r="J80" i="18"/>
  <c r="N80" i="18"/>
  <c r="A312" i="13"/>
  <c r="U83" i="20" l="1"/>
  <c r="W83" i="20"/>
  <c r="V83" i="20"/>
  <c r="Q83" i="20"/>
  <c r="R83" i="20" s="1"/>
  <c r="X83" i="20"/>
  <c r="Y78" i="13"/>
  <c r="AB78" i="13" s="1"/>
  <c r="Z78" i="13"/>
  <c r="AC78" i="13" s="1"/>
  <c r="AA78" i="13"/>
  <c r="AD78" i="13" s="1"/>
  <c r="L80" i="18"/>
  <c r="K80" i="18"/>
  <c r="O80" i="18"/>
  <c r="A313" i="13"/>
  <c r="Y83" i="20" l="1"/>
  <c r="AB83" i="20" s="1"/>
  <c r="Z83" i="20"/>
  <c r="AC83" i="20" s="1"/>
  <c r="AA83" i="20"/>
  <c r="AD83" i="20" s="1"/>
  <c r="G79" i="13"/>
  <c r="B79" i="13"/>
  <c r="H79" i="13"/>
  <c r="C79" i="13"/>
  <c r="I79" i="13"/>
  <c r="D79" i="13"/>
  <c r="P80" i="18"/>
  <c r="W80" i="18" s="1"/>
  <c r="M80" i="18"/>
  <c r="X80" i="18" s="1"/>
  <c r="A314" i="13"/>
  <c r="F79" i="13" l="1"/>
  <c r="U80" i="18"/>
  <c r="B84" i="20"/>
  <c r="G84" i="20"/>
  <c r="C84" i="20"/>
  <c r="H84" i="20"/>
  <c r="D84" i="20"/>
  <c r="I84" i="20"/>
  <c r="J79" i="13"/>
  <c r="N79" i="13"/>
  <c r="S79" i="13"/>
  <c r="T79" i="13"/>
  <c r="AE78" i="13"/>
  <c r="E79" i="13"/>
  <c r="V80" i="18"/>
  <c r="Q80" i="18"/>
  <c r="R80" i="18" s="1"/>
  <c r="A315" i="13"/>
  <c r="J84" i="20" l="1"/>
  <c r="AE83" i="20"/>
  <c r="F84" i="20"/>
  <c r="N84" i="20"/>
  <c r="S84" i="20"/>
  <c r="T84" i="20"/>
  <c r="E84" i="20"/>
  <c r="K79" i="13"/>
  <c r="O79" i="13"/>
  <c r="L79" i="13"/>
  <c r="AA80" i="18"/>
  <c r="AD80" i="18" s="1"/>
  <c r="Y80" i="18"/>
  <c r="AB80" i="18" s="1"/>
  <c r="Z80" i="18"/>
  <c r="I81" i="18"/>
  <c r="D81" i="18"/>
  <c r="A316" i="13"/>
  <c r="K84" i="20" l="1"/>
  <c r="O84" i="20"/>
  <c r="L84" i="20"/>
  <c r="M79" i="13"/>
  <c r="P79" i="13"/>
  <c r="B81" i="18"/>
  <c r="G81" i="18"/>
  <c r="AC80" i="18"/>
  <c r="S81" i="18"/>
  <c r="AE80" i="18"/>
  <c r="T81" i="18"/>
  <c r="C81" i="18"/>
  <c r="A317" i="13"/>
  <c r="H81" i="18" l="1"/>
  <c r="P84" i="20"/>
  <c r="M84" i="20"/>
  <c r="Q79" i="13"/>
  <c r="R79" i="13" s="1"/>
  <c r="X79" i="13"/>
  <c r="V79" i="13"/>
  <c r="W79" i="13"/>
  <c r="U79" i="13"/>
  <c r="E81" i="18"/>
  <c r="F81" i="18"/>
  <c r="A318" i="13"/>
  <c r="J81" i="18" l="1"/>
  <c r="N81" i="18"/>
  <c r="W84" i="20"/>
  <c r="U84" i="20"/>
  <c r="V84" i="20"/>
  <c r="X84" i="20"/>
  <c r="Q84" i="20"/>
  <c r="R84" i="20" s="1"/>
  <c r="Y79" i="13"/>
  <c r="AB79" i="13" s="1"/>
  <c r="Z79" i="13"/>
  <c r="AC79" i="13" s="1"/>
  <c r="AA79" i="13"/>
  <c r="AD79" i="13" s="1"/>
  <c r="O81" i="18"/>
  <c r="K81" i="18"/>
  <c r="A319" i="13"/>
  <c r="L81" i="18" l="1"/>
  <c r="Z84" i="20"/>
  <c r="AC84" i="20" s="1"/>
  <c r="AA84" i="20"/>
  <c r="AD84" i="20" s="1"/>
  <c r="Y84" i="20"/>
  <c r="AB84" i="20" s="1"/>
  <c r="B80" i="13"/>
  <c r="G80" i="13"/>
  <c r="C80" i="13"/>
  <c r="F80" i="13" s="1"/>
  <c r="H80" i="13"/>
  <c r="I80" i="13"/>
  <c r="D80" i="13"/>
  <c r="A320" i="13"/>
  <c r="P81" i="18" l="1"/>
  <c r="M81" i="18"/>
  <c r="C85" i="20"/>
  <c r="H85" i="20"/>
  <c r="I85" i="20"/>
  <c r="D85" i="20"/>
  <c r="B85" i="20"/>
  <c r="E85" i="20" s="1"/>
  <c r="G85" i="20"/>
  <c r="T80" i="13"/>
  <c r="S80" i="13"/>
  <c r="N80" i="13"/>
  <c r="AE79" i="13"/>
  <c r="J80" i="13"/>
  <c r="E80" i="13"/>
  <c r="V81" i="18"/>
  <c r="A321" i="13"/>
  <c r="U81" i="18" l="1"/>
  <c r="W81" i="18"/>
  <c r="Q81" i="18"/>
  <c r="R81" i="18" s="1"/>
  <c r="X81" i="18"/>
  <c r="F85" i="20"/>
  <c r="AE84" i="20"/>
  <c r="N85" i="20"/>
  <c r="S85" i="20"/>
  <c r="T85" i="20"/>
  <c r="J85" i="20"/>
  <c r="K80" i="13"/>
  <c r="O80" i="13"/>
  <c r="L80" i="13"/>
  <c r="Z81" i="18"/>
  <c r="AC81" i="18" s="1"/>
  <c r="A322" i="13"/>
  <c r="Y81" i="18" l="1"/>
  <c r="AA81" i="18"/>
  <c r="AD81" i="18" s="1"/>
  <c r="O85" i="20"/>
  <c r="K85" i="20"/>
  <c r="L85" i="20"/>
  <c r="M80" i="13"/>
  <c r="P80" i="13"/>
  <c r="H82" i="18"/>
  <c r="C82" i="18"/>
  <c r="A323" i="13"/>
  <c r="AB81" i="18" l="1"/>
  <c r="D82" i="18"/>
  <c r="I82" i="18"/>
  <c r="P85" i="20"/>
  <c r="M85" i="20"/>
  <c r="X80" i="13"/>
  <c r="Q80" i="13"/>
  <c r="R80" i="13" s="1"/>
  <c r="V80" i="13"/>
  <c r="W80" i="13"/>
  <c r="U80" i="13"/>
  <c r="S82" i="18"/>
  <c r="A324" i="13"/>
  <c r="B82" i="18" l="1"/>
  <c r="G82" i="18"/>
  <c r="T82" i="18"/>
  <c r="AE81" i="18"/>
  <c r="W85" i="20"/>
  <c r="U85" i="20"/>
  <c r="V85" i="20"/>
  <c r="X85" i="20"/>
  <c r="Q85" i="20"/>
  <c r="R85" i="20" s="1"/>
  <c r="Y80" i="13"/>
  <c r="AB80" i="13" s="1"/>
  <c r="Z80" i="13"/>
  <c r="AC80" i="13" s="1"/>
  <c r="AA80" i="13"/>
  <c r="AD80" i="13" s="1"/>
  <c r="A325" i="13"/>
  <c r="F82" i="18" l="1"/>
  <c r="E82" i="18"/>
  <c r="N82" i="18"/>
  <c r="J82" i="18"/>
  <c r="Y85" i="20"/>
  <c r="AB85" i="20" s="1"/>
  <c r="AA85" i="20"/>
  <c r="AD85" i="20" s="1"/>
  <c r="Z85" i="20"/>
  <c r="AC85" i="20" s="1"/>
  <c r="B81" i="13"/>
  <c r="G81" i="13"/>
  <c r="I81" i="13"/>
  <c r="D81" i="13"/>
  <c r="C81" i="13"/>
  <c r="H81" i="13"/>
  <c r="A326" i="13"/>
  <c r="K82" i="18" l="1"/>
  <c r="L82" i="18"/>
  <c r="O82" i="18"/>
  <c r="G86" i="20"/>
  <c r="B86" i="20"/>
  <c r="D86" i="20"/>
  <c r="I86" i="20"/>
  <c r="H86" i="20"/>
  <c r="C86" i="20"/>
  <c r="F81" i="13"/>
  <c r="J81" i="13"/>
  <c r="N81" i="13"/>
  <c r="T81" i="13"/>
  <c r="AE80" i="13"/>
  <c r="S81" i="13"/>
  <c r="E81" i="13"/>
  <c r="A327" i="13"/>
  <c r="P82" i="18" l="1"/>
  <c r="M82" i="18"/>
  <c r="J86" i="20"/>
  <c r="N86" i="20"/>
  <c r="S86" i="20"/>
  <c r="T86" i="20"/>
  <c r="F86" i="20"/>
  <c r="AE85" i="20"/>
  <c r="E86" i="20"/>
  <c r="O81" i="13"/>
  <c r="K81" i="13"/>
  <c r="L81" i="13"/>
  <c r="A328" i="13"/>
  <c r="V82" i="18" l="1"/>
  <c r="W82" i="18"/>
  <c r="U82" i="18"/>
  <c r="X82" i="18"/>
  <c r="Q82" i="18"/>
  <c r="R82" i="18" s="1"/>
  <c r="K86" i="20"/>
  <c r="O86" i="20"/>
  <c r="L86" i="20"/>
  <c r="M81" i="13"/>
  <c r="P81" i="13"/>
  <c r="A329" i="13"/>
  <c r="Y82" i="18" l="1"/>
  <c r="AB82" i="18" s="1"/>
  <c r="AA82" i="18"/>
  <c r="AD82" i="18" s="1"/>
  <c r="Z82" i="18"/>
  <c r="AC82" i="18" s="1"/>
  <c r="M86" i="20"/>
  <c r="P86" i="20"/>
  <c r="Q81" i="13"/>
  <c r="R81" i="13" s="1"/>
  <c r="X81" i="13"/>
  <c r="U81" i="13"/>
  <c r="V81" i="13"/>
  <c r="W81" i="13"/>
  <c r="A330" i="13"/>
  <c r="B83" i="18" l="1"/>
  <c r="G83" i="18"/>
  <c r="I83" i="18"/>
  <c r="D83" i="18"/>
  <c r="H83" i="18"/>
  <c r="C83" i="18"/>
  <c r="F83" i="18" s="1"/>
  <c r="X86" i="20"/>
  <c r="Q86" i="20"/>
  <c r="R86" i="20" s="1"/>
  <c r="V86" i="20"/>
  <c r="U86" i="20"/>
  <c r="W86" i="20"/>
  <c r="Y81" i="13"/>
  <c r="AB81" i="13" s="1"/>
  <c r="Z81" i="13"/>
  <c r="AC81" i="13" s="1"/>
  <c r="AA81" i="13"/>
  <c r="AD81" i="13" s="1"/>
  <c r="A331" i="13"/>
  <c r="T83" i="18" l="1"/>
  <c r="AE82" i="18"/>
  <c r="S83" i="18"/>
  <c r="N83" i="18"/>
  <c r="L83" i="18" s="1"/>
  <c r="E83" i="18"/>
  <c r="J83" i="18"/>
  <c r="Y86" i="20"/>
  <c r="AB86" i="20" s="1"/>
  <c r="Z86" i="20"/>
  <c r="AC86" i="20" s="1"/>
  <c r="AA86" i="20"/>
  <c r="AD86" i="20" s="1"/>
  <c r="B82" i="13"/>
  <c r="G82" i="13"/>
  <c r="C82" i="13"/>
  <c r="F82" i="13" s="1"/>
  <c r="H82" i="13"/>
  <c r="D82" i="13"/>
  <c r="I82" i="13"/>
  <c r="A332" i="13"/>
  <c r="P83" i="18" l="1"/>
  <c r="M83" i="18"/>
  <c r="O83" i="18"/>
  <c r="K83" i="18"/>
  <c r="B87" i="20"/>
  <c r="G87" i="20"/>
  <c r="H87" i="20"/>
  <c r="C87" i="20"/>
  <c r="I87" i="20"/>
  <c r="D87" i="20"/>
  <c r="J82" i="13"/>
  <c r="AE81" i="13"/>
  <c r="T82" i="13"/>
  <c r="N82" i="13"/>
  <c r="S82" i="13"/>
  <c r="E82" i="13"/>
  <c r="A333" i="13"/>
  <c r="U83" i="18" l="1"/>
  <c r="W83" i="18"/>
  <c r="V83" i="18"/>
  <c r="Q83" i="18"/>
  <c r="R83" i="18" s="1"/>
  <c r="X83" i="18"/>
  <c r="J87" i="20"/>
  <c r="E87" i="20"/>
  <c r="F87" i="20"/>
  <c r="AE86" i="20"/>
  <c r="N87" i="20"/>
  <c r="L87" i="20" s="1"/>
  <c r="S87" i="20"/>
  <c r="T87" i="20"/>
  <c r="O87" i="20"/>
  <c r="K87" i="20"/>
  <c r="K82" i="13"/>
  <c r="O82" i="13"/>
  <c r="L82" i="13"/>
  <c r="A334" i="13"/>
  <c r="AA83" i="18" l="1"/>
  <c r="Z83" i="18"/>
  <c r="Y83" i="18"/>
  <c r="P87" i="20"/>
  <c r="M87" i="20"/>
  <c r="M82" i="13"/>
  <c r="P82" i="13"/>
  <c r="A335" i="13"/>
  <c r="AB83" i="18" l="1"/>
  <c r="AC83" i="18"/>
  <c r="AD83" i="18"/>
  <c r="U87" i="20"/>
  <c r="W87" i="20"/>
  <c r="V87" i="20"/>
  <c r="X87" i="20"/>
  <c r="Q87" i="20"/>
  <c r="R87" i="20" s="1"/>
  <c r="X82" i="13"/>
  <c r="Q82" i="13"/>
  <c r="R82" i="13" s="1"/>
  <c r="V82" i="13"/>
  <c r="W82" i="13"/>
  <c r="U82" i="13"/>
  <c r="A336" i="13"/>
  <c r="B84" i="18" l="1"/>
  <c r="G84" i="18"/>
  <c r="H84" i="18"/>
  <c r="C84" i="18"/>
  <c r="F84" i="18" s="1"/>
  <c r="D84" i="18"/>
  <c r="I84" i="18"/>
  <c r="AA87" i="20"/>
  <c r="AD87" i="20" s="1"/>
  <c r="Y87" i="20"/>
  <c r="AB87" i="20" s="1"/>
  <c r="Z87" i="20"/>
  <c r="AC87" i="20" s="1"/>
  <c r="Z82" i="13"/>
  <c r="AC82" i="13" s="1"/>
  <c r="Y82" i="13"/>
  <c r="AB82" i="13" s="1"/>
  <c r="AA82" i="13"/>
  <c r="AD82" i="13" s="1"/>
  <c r="A337" i="13"/>
  <c r="N84" i="18" l="1"/>
  <c r="T84" i="18"/>
  <c r="S84" i="18"/>
  <c r="AE83" i="18"/>
  <c r="E84" i="18"/>
  <c r="J84" i="18"/>
  <c r="D88" i="20"/>
  <c r="I88" i="20"/>
  <c r="B88" i="20"/>
  <c r="G88" i="20"/>
  <c r="H88" i="20"/>
  <c r="C88" i="20"/>
  <c r="C83" i="13"/>
  <c r="H83" i="13"/>
  <c r="G83" i="13"/>
  <c r="B83" i="13"/>
  <c r="I83" i="13"/>
  <c r="D83" i="13"/>
  <c r="A338" i="13"/>
  <c r="K84" i="18" l="1"/>
  <c r="O84" i="18"/>
  <c r="L84" i="18"/>
  <c r="S88" i="20"/>
  <c r="N88" i="20"/>
  <c r="T88" i="20"/>
  <c r="J88" i="20"/>
  <c r="AE87" i="20"/>
  <c r="F88" i="20"/>
  <c r="E88" i="20"/>
  <c r="F83" i="13"/>
  <c r="J83" i="13"/>
  <c r="E83" i="13"/>
  <c r="T83" i="13"/>
  <c r="N83" i="13"/>
  <c r="AE82" i="13"/>
  <c r="S83" i="13"/>
  <c r="A339" i="13"/>
  <c r="P84" i="18" l="1"/>
  <c r="M84" i="18"/>
  <c r="K88" i="20"/>
  <c r="O88" i="20"/>
  <c r="L88" i="20"/>
  <c r="K83" i="13"/>
  <c r="O83" i="13"/>
  <c r="L83" i="13"/>
  <c r="A340" i="13"/>
  <c r="U84" i="18" l="1"/>
  <c r="V84" i="18"/>
  <c r="W84" i="18"/>
  <c r="X84" i="18"/>
  <c r="Q84" i="18"/>
  <c r="R84" i="18" s="1"/>
  <c r="M88" i="20"/>
  <c r="P88" i="20"/>
  <c r="P83" i="13"/>
  <c r="M83" i="13"/>
  <c r="A341" i="13"/>
  <c r="AA84" i="18" l="1"/>
  <c r="AD84" i="18" s="1"/>
  <c r="Z84" i="18"/>
  <c r="AC84" i="18" s="1"/>
  <c r="Y84" i="18"/>
  <c r="AB84" i="18" s="1"/>
  <c r="X88" i="20"/>
  <c r="Q88" i="20"/>
  <c r="R88" i="20" s="1"/>
  <c r="U88" i="20"/>
  <c r="V88" i="20"/>
  <c r="W88" i="20"/>
  <c r="V83" i="13"/>
  <c r="U83" i="13"/>
  <c r="W83" i="13"/>
  <c r="X83" i="13"/>
  <c r="Q83" i="13"/>
  <c r="R83" i="13" s="1"/>
  <c r="A342" i="13"/>
  <c r="D85" i="18" l="1"/>
  <c r="I85" i="18"/>
  <c r="C85" i="18"/>
  <c r="H85" i="18"/>
  <c r="B85" i="18"/>
  <c r="E85" i="18" s="1"/>
  <c r="G85" i="18"/>
  <c r="J85" i="18" s="1"/>
  <c r="Z88" i="20"/>
  <c r="AC88" i="20" s="1"/>
  <c r="AA88" i="20"/>
  <c r="AD88" i="20" s="1"/>
  <c r="Y88" i="20"/>
  <c r="AB88" i="20" s="1"/>
  <c r="Z83" i="13"/>
  <c r="AC83" i="13" s="1"/>
  <c r="AA83" i="13"/>
  <c r="AD83" i="13" s="1"/>
  <c r="Y83" i="13"/>
  <c r="AB83" i="13" s="1"/>
  <c r="A343" i="13"/>
  <c r="T85" i="18" l="1"/>
  <c r="S85" i="18"/>
  <c r="N85" i="18"/>
  <c r="AE84" i="18"/>
  <c r="O85" i="18"/>
  <c r="K85" i="18"/>
  <c r="L85" i="18"/>
  <c r="F85" i="18"/>
  <c r="C89" i="20"/>
  <c r="H89" i="20"/>
  <c r="I89" i="20"/>
  <c r="D89" i="20"/>
  <c r="G89" i="20"/>
  <c r="B89" i="20"/>
  <c r="E89" i="20" s="1"/>
  <c r="C84" i="13"/>
  <c r="H84" i="13"/>
  <c r="D84" i="13"/>
  <c r="I84" i="13"/>
  <c r="B84" i="13"/>
  <c r="G84" i="13"/>
  <c r="A344" i="13"/>
  <c r="M85" i="18" l="1"/>
  <c r="P85" i="18"/>
  <c r="F89" i="20"/>
  <c r="AE88" i="20"/>
  <c r="N89" i="20"/>
  <c r="S89" i="20"/>
  <c r="T89" i="20"/>
  <c r="J89" i="20"/>
  <c r="T84" i="13"/>
  <c r="AE83" i="13"/>
  <c r="S84" i="13"/>
  <c r="N84" i="13"/>
  <c r="F84" i="13"/>
  <c r="E84" i="13"/>
  <c r="J84" i="13"/>
  <c r="A345" i="13"/>
  <c r="Q85" i="18" l="1"/>
  <c r="R85" i="18" s="1"/>
  <c r="X85" i="18"/>
  <c r="V85" i="18"/>
  <c r="U85" i="18"/>
  <c r="W85" i="18"/>
  <c r="L89" i="20"/>
  <c r="O89" i="20"/>
  <c r="K89" i="20"/>
  <c r="K84" i="13"/>
  <c r="O84" i="13"/>
  <c r="L84" i="13"/>
  <c r="Z85" i="18"/>
  <c r="AC85" i="18" s="1"/>
  <c r="AA85" i="18"/>
  <c r="AD85" i="18" s="1"/>
  <c r="A346" i="13"/>
  <c r="Y85" i="18" l="1"/>
  <c r="AB85" i="18" s="1"/>
  <c r="C86" i="18"/>
  <c r="M89" i="20"/>
  <c r="P89" i="20"/>
  <c r="Q89" i="20"/>
  <c r="R89" i="20" s="1"/>
  <c r="M84" i="13"/>
  <c r="P84" i="13"/>
  <c r="I86" i="18"/>
  <c r="D86" i="18"/>
  <c r="H86" i="18"/>
  <c r="A347" i="13"/>
  <c r="G86" i="18" l="1"/>
  <c r="B86" i="18"/>
  <c r="X89" i="20"/>
  <c r="W89" i="20"/>
  <c r="U89" i="20"/>
  <c r="V89" i="20"/>
  <c r="Y89" i="20"/>
  <c r="AB89" i="20" s="1"/>
  <c r="Z89" i="20"/>
  <c r="AA89" i="20"/>
  <c r="AD89" i="20" s="1"/>
  <c r="X84" i="13"/>
  <c r="Q84" i="13"/>
  <c r="R84" i="13" s="1"/>
  <c r="V84" i="13"/>
  <c r="W84" i="13"/>
  <c r="U84" i="13"/>
  <c r="T86" i="18"/>
  <c r="S86" i="18"/>
  <c r="AE85" i="18"/>
  <c r="A348" i="13"/>
  <c r="F86" i="18" l="1"/>
  <c r="N86" i="18"/>
  <c r="E86" i="18"/>
  <c r="J86" i="18"/>
  <c r="AC89" i="20"/>
  <c r="B90" i="20"/>
  <c r="G90" i="20"/>
  <c r="C90" i="20"/>
  <c r="H90" i="20"/>
  <c r="I90" i="20"/>
  <c r="D90" i="20"/>
  <c r="Y84" i="13"/>
  <c r="AB84" i="13" s="1"/>
  <c r="Z84" i="13"/>
  <c r="AC84" i="13" s="1"/>
  <c r="AA84" i="13"/>
  <c r="AD84" i="13" s="1"/>
  <c r="A349" i="13"/>
  <c r="O86" i="18" l="1"/>
  <c r="L86" i="18"/>
  <c r="K86" i="18"/>
  <c r="J90" i="20"/>
  <c r="AE89" i="20"/>
  <c r="F90" i="20"/>
  <c r="N90" i="20"/>
  <c r="S90" i="20"/>
  <c r="T90" i="20"/>
  <c r="E90" i="20"/>
  <c r="G85" i="13"/>
  <c r="B85" i="13"/>
  <c r="C85" i="13"/>
  <c r="H85" i="13"/>
  <c r="D85" i="13"/>
  <c r="I85" i="13"/>
  <c r="A350" i="13"/>
  <c r="K90" i="20" l="1"/>
  <c r="L90" i="20"/>
  <c r="P86" i="18"/>
  <c r="M86" i="18"/>
  <c r="O90" i="20"/>
  <c r="J85" i="13"/>
  <c r="E85" i="13"/>
  <c r="F85" i="13"/>
  <c r="AE84" i="13"/>
  <c r="T85" i="13"/>
  <c r="S85" i="13"/>
  <c r="N85" i="13"/>
  <c r="U86" i="18"/>
  <c r="V86" i="18"/>
  <c r="W86" i="18"/>
  <c r="X86" i="18"/>
  <c r="Q86" i="18"/>
  <c r="R86" i="18" s="1"/>
  <c r="A351" i="13"/>
  <c r="M90" i="20" l="1"/>
  <c r="P90" i="20"/>
  <c r="U90" i="20"/>
  <c r="V90" i="20"/>
  <c r="Q90" i="20"/>
  <c r="R90" i="20" s="1"/>
  <c r="X90" i="20"/>
  <c r="O85" i="13"/>
  <c r="K85" i="13"/>
  <c r="L85" i="13"/>
  <c r="AA86" i="18"/>
  <c r="AD86" i="18" s="1"/>
  <c r="Z86" i="18"/>
  <c r="AC86" i="18" s="1"/>
  <c r="Y86" i="18"/>
  <c r="AB86" i="18" s="1"/>
  <c r="A352" i="13"/>
  <c r="W90" i="20" l="1"/>
  <c r="Y90" i="20"/>
  <c r="AB90" i="20" s="1"/>
  <c r="AA90" i="20"/>
  <c r="AD90" i="20" s="1"/>
  <c r="Z90" i="20"/>
  <c r="AC90" i="20" s="1"/>
  <c r="M85" i="13"/>
  <c r="P85" i="13"/>
  <c r="D87" i="18"/>
  <c r="I87" i="18"/>
  <c r="H87" i="18"/>
  <c r="C87" i="18"/>
  <c r="B87" i="18"/>
  <c r="E87" i="18" s="1"/>
  <c r="G87" i="18"/>
  <c r="A353" i="13"/>
  <c r="B91" i="20" l="1"/>
  <c r="G91" i="20"/>
  <c r="H91" i="20"/>
  <c r="D91" i="20"/>
  <c r="I91" i="20"/>
  <c r="C91" i="20"/>
  <c r="X85" i="13"/>
  <c r="Q85" i="13"/>
  <c r="R85" i="13" s="1"/>
  <c r="W85" i="13"/>
  <c r="U85" i="13"/>
  <c r="V85" i="13"/>
  <c r="F87" i="18"/>
  <c r="S87" i="18"/>
  <c r="T87" i="18"/>
  <c r="AE86" i="18"/>
  <c r="N87" i="18"/>
  <c r="J87" i="18"/>
  <c r="A354" i="13"/>
  <c r="T91" i="20" l="1"/>
  <c r="S91" i="20"/>
  <c r="J91" i="20"/>
  <c r="AE90" i="20"/>
  <c r="N91" i="20"/>
  <c r="F91" i="20"/>
  <c r="E91" i="20"/>
  <c r="Y85" i="13"/>
  <c r="AB85" i="13" s="1"/>
  <c r="Z85" i="13"/>
  <c r="AC85" i="13" s="1"/>
  <c r="AA85" i="13"/>
  <c r="AD85" i="13" s="1"/>
  <c r="L87" i="18"/>
  <c r="O87" i="18"/>
  <c r="K87" i="18"/>
  <c r="A355" i="13"/>
  <c r="K91" i="20" l="1"/>
  <c r="O91" i="20"/>
  <c r="L91" i="20"/>
  <c r="B86" i="13"/>
  <c r="G86" i="13"/>
  <c r="C86" i="13"/>
  <c r="H86" i="13"/>
  <c r="I86" i="13"/>
  <c r="D86" i="13"/>
  <c r="P87" i="18"/>
  <c r="M87" i="18"/>
  <c r="V87" i="18"/>
  <c r="U87" i="18"/>
  <c r="W87" i="18"/>
  <c r="A356" i="13"/>
  <c r="P91" i="20" l="1"/>
  <c r="M91" i="20"/>
  <c r="W91" i="20"/>
  <c r="U91" i="20"/>
  <c r="E86" i="13"/>
  <c r="J86" i="13"/>
  <c r="F86" i="13"/>
  <c r="AE85" i="13"/>
  <c r="N86" i="13"/>
  <c r="S86" i="13"/>
  <c r="T86" i="13"/>
  <c r="Q87" i="18"/>
  <c r="R87" i="18" s="1"/>
  <c r="X87" i="18"/>
  <c r="AA87" i="18"/>
  <c r="AD87" i="18" s="1"/>
  <c r="A357" i="13"/>
  <c r="Z87" i="18" l="1"/>
  <c r="AC87" i="18" s="1"/>
  <c r="Y87" i="18"/>
  <c r="AB87" i="18" s="1"/>
  <c r="V91" i="20"/>
  <c r="X91" i="20"/>
  <c r="Q91" i="20"/>
  <c r="R91" i="20" s="1"/>
  <c r="K86" i="13"/>
  <c r="O86" i="13"/>
  <c r="L86" i="13"/>
  <c r="H88" i="18"/>
  <c r="C88" i="18"/>
  <c r="G88" i="18"/>
  <c r="D88" i="18"/>
  <c r="I88" i="18"/>
  <c r="A358" i="13"/>
  <c r="B88" i="18" l="1"/>
  <c r="E88" i="18" s="1"/>
  <c r="Z91" i="20"/>
  <c r="AC91" i="20" s="1"/>
  <c r="Y91" i="20"/>
  <c r="AB91" i="20" s="1"/>
  <c r="AA91" i="20"/>
  <c r="AD91" i="20" s="1"/>
  <c r="P86" i="13"/>
  <c r="M86" i="13"/>
  <c r="N88" i="18"/>
  <c r="S88" i="18"/>
  <c r="AE87" i="18"/>
  <c r="T88" i="18"/>
  <c r="J88" i="18"/>
  <c r="F88" i="18"/>
  <c r="A359" i="13"/>
  <c r="C92" i="20" l="1"/>
  <c r="H92" i="20"/>
  <c r="G92" i="20"/>
  <c r="B92" i="20"/>
  <c r="D92" i="20"/>
  <c r="I92" i="20"/>
  <c r="S92" i="20"/>
  <c r="AE91" i="20"/>
  <c r="U86" i="13"/>
  <c r="V86" i="13"/>
  <c r="W86" i="13"/>
  <c r="X86" i="13"/>
  <c r="Q86" i="13"/>
  <c r="R86" i="13" s="1"/>
  <c r="L88" i="18"/>
  <c r="K88" i="18"/>
  <c r="O88" i="18"/>
  <c r="A360" i="13"/>
  <c r="F92" i="20" l="1"/>
  <c r="J92" i="20"/>
  <c r="E92" i="20"/>
  <c r="T92" i="20"/>
  <c r="N92" i="20"/>
  <c r="Y86" i="13"/>
  <c r="AB86" i="13" s="1"/>
  <c r="Z86" i="13"/>
  <c r="AC86" i="13" s="1"/>
  <c r="AA86" i="13"/>
  <c r="AD86" i="13" s="1"/>
  <c r="M88" i="18"/>
  <c r="P88" i="18"/>
  <c r="A361" i="13"/>
  <c r="O92" i="20" l="1"/>
  <c r="K92" i="20"/>
  <c r="L92" i="20"/>
  <c r="G87" i="13"/>
  <c r="B87" i="13"/>
  <c r="C87" i="13"/>
  <c r="H87" i="13"/>
  <c r="D87" i="13"/>
  <c r="I87" i="13"/>
  <c r="X88" i="18"/>
  <c r="Q88" i="18"/>
  <c r="R88" i="18" s="1"/>
  <c r="W88" i="18"/>
  <c r="V88" i="18"/>
  <c r="U88" i="18"/>
  <c r="A362" i="13"/>
  <c r="P92" i="20" l="1"/>
  <c r="M92" i="20"/>
  <c r="Q92" i="20" s="1"/>
  <c r="R92" i="20" s="1"/>
  <c r="J87" i="13"/>
  <c r="E87" i="13"/>
  <c r="F87" i="13"/>
  <c r="AE86" i="13"/>
  <c r="N87" i="13"/>
  <c r="S87" i="13"/>
  <c r="T87" i="13"/>
  <c r="Z88" i="18"/>
  <c r="AC88" i="18" s="1"/>
  <c r="Y88" i="18"/>
  <c r="AB88" i="18" s="1"/>
  <c r="AA88" i="18"/>
  <c r="AD88" i="18" s="1"/>
  <c r="A363" i="13"/>
  <c r="W92" i="20" l="1"/>
  <c r="U92" i="20"/>
  <c r="X92" i="20"/>
  <c r="V92" i="20"/>
  <c r="Z92" i="20"/>
  <c r="AC92" i="20" s="1"/>
  <c r="Y92" i="20"/>
  <c r="AA92" i="20"/>
  <c r="AD92" i="20" s="1"/>
  <c r="O87" i="13"/>
  <c r="K87" i="13"/>
  <c r="L87" i="13"/>
  <c r="D89" i="18"/>
  <c r="H89" i="18"/>
  <c r="C89" i="18"/>
  <c r="B89" i="18"/>
  <c r="G89" i="18"/>
  <c r="I89" i="18"/>
  <c r="A364" i="13"/>
  <c r="E89" i="18" l="1"/>
  <c r="AB92" i="20"/>
  <c r="G93" i="20" s="1"/>
  <c r="I93" i="20"/>
  <c r="D93" i="20"/>
  <c r="H93" i="20"/>
  <c r="C93" i="20"/>
  <c r="P87" i="13"/>
  <c r="M87" i="13"/>
  <c r="T89" i="18"/>
  <c r="AE88" i="18"/>
  <c r="S89" i="18"/>
  <c r="J89" i="18"/>
  <c r="F89" i="18"/>
  <c r="N89" i="18"/>
  <c r="A365" i="13"/>
  <c r="B93" i="20" l="1"/>
  <c r="E93" i="20" s="1"/>
  <c r="S93" i="20"/>
  <c r="T93" i="20"/>
  <c r="AE92" i="20"/>
  <c r="N93" i="20"/>
  <c r="J93" i="20"/>
  <c r="L93" i="20"/>
  <c r="F93" i="20"/>
  <c r="U87" i="13"/>
  <c r="W87" i="13"/>
  <c r="V87" i="13"/>
  <c r="X87" i="13"/>
  <c r="Q87" i="13"/>
  <c r="R87" i="13" s="1"/>
  <c r="K89" i="18"/>
  <c r="O89" i="18"/>
  <c r="L89" i="18"/>
  <c r="A366" i="13"/>
  <c r="O93" i="20" l="1"/>
  <c r="K93" i="20"/>
  <c r="P93" i="20"/>
  <c r="M93" i="20"/>
  <c r="Y87" i="13"/>
  <c r="AB87" i="13" s="1"/>
  <c r="Z87" i="13"/>
  <c r="AC87" i="13" s="1"/>
  <c r="AA87" i="13"/>
  <c r="AD87" i="13" s="1"/>
  <c r="M89" i="18"/>
  <c r="P89" i="18"/>
  <c r="A367" i="13"/>
  <c r="X93" i="20" l="1"/>
  <c r="V93" i="20"/>
  <c r="U93" i="20"/>
  <c r="W93" i="20"/>
  <c r="Q93" i="20"/>
  <c r="R93" i="20" s="1"/>
  <c r="B88" i="13"/>
  <c r="G88" i="13"/>
  <c r="C88" i="13"/>
  <c r="H88" i="13"/>
  <c r="D88" i="13"/>
  <c r="I88" i="13"/>
  <c r="X89" i="18"/>
  <c r="Q89" i="18"/>
  <c r="R89" i="18" s="1"/>
  <c r="V89" i="18"/>
  <c r="W89" i="18"/>
  <c r="U89" i="18"/>
  <c r="A368" i="13"/>
  <c r="Y93" i="20" l="1"/>
  <c r="AB93" i="20" s="1"/>
  <c r="Z93" i="20"/>
  <c r="AC93" i="20" s="1"/>
  <c r="AA93" i="20"/>
  <c r="AD93" i="20" s="1"/>
  <c r="B94" i="20"/>
  <c r="G94" i="20"/>
  <c r="E88" i="13"/>
  <c r="J88" i="13"/>
  <c r="F88" i="13"/>
  <c r="AE87" i="13"/>
  <c r="T88" i="13"/>
  <c r="S88" i="13"/>
  <c r="N88" i="13"/>
  <c r="L88" i="13" s="1"/>
  <c r="AA89" i="18"/>
  <c r="AD89" i="18" s="1"/>
  <c r="Y89" i="18"/>
  <c r="AB89" i="18" s="1"/>
  <c r="Z89" i="18"/>
  <c r="AC89" i="18" s="1"/>
  <c r="A369" i="13"/>
  <c r="H94" i="20" l="1"/>
  <c r="C94" i="20"/>
  <c r="E94" i="20" s="1"/>
  <c r="I94" i="20"/>
  <c r="D94" i="20"/>
  <c r="O88" i="13"/>
  <c r="K88" i="13"/>
  <c r="M88" i="13"/>
  <c r="P88" i="13"/>
  <c r="D90" i="18"/>
  <c r="I90" i="18"/>
  <c r="B90" i="18"/>
  <c r="G90" i="18"/>
  <c r="C90" i="18"/>
  <c r="H90" i="18"/>
  <c r="A370" i="13"/>
  <c r="T94" i="20" l="1"/>
  <c r="J94" i="20"/>
  <c r="F94" i="20"/>
  <c r="AE93" i="20"/>
  <c r="F90" i="18"/>
  <c r="S94" i="20"/>
  <c r="N94" i="20"/>
  <c r="L94" i="20"/>
  <c r="K94" i="20"/>
  <c r="O94" i="20"/>
  <c r="X88" i="13"/>
  <c r="Q88" i="13"/>
  <c r="R88" i="13" s="1"/>
  <c r="U88" i="13"/>
  <c r="V88" i="13"/>
  <c r="W88" i="13"/>
  <c r="T90" i="18"/>
  <c r="N90" i="18"/>
  <c r="AE89" i="18"/>
  <c r="S90" i="18"/>
  <c r="J90" i="18"/>
  <c r="E90" i="18"/>
  <c r="A371" i="13"/>
  <c r="M94" i="20" l="1"/>
  <c r="P94" i="20"/>
  <c r="X94" i="20"/>
  <c r="Q94" i="20"/>
  <c r="R94" i="20" s="1"/>
  <c r="Y88" i="13"/>
  <c r="AB88" i="13" s="1"/>
  <c r="Z88" i="13"/>
  <c r="AC88" i="13" s="1"/>
  <c r="AA88" i="13"/>
  <c r="AD88" i="13" s="1"/>
  <c r="L90" i="18"/>
  <c r="K90" i="18"/>
  <c r="O90" i="18"/>
  <c r="A372" i="13"/>
  <c r="U94" i="20" l="1"/>
  <c r="W94" i="20"/>
  <c r="V94" i="20"/>
  <c r="Z94" i="20"/>
  <c r="AC94" i="20" s="1"/>
  <c r="Y94" i="20"/>
  <c r="AB94" i="20" s="1"/>
  <c r="AA94" i="20"/>
  <c r="AD94" i="20" s="1"/>
  <c r="G89" i="13"/>
  <c r="B89" i="13"/>
  <c r="C89" i="13"/>
  <c r="H89" i="13"/>
  <c r="D89" i="13"/>
  <c r="I89" i="13"/>
  <c r="M90" i="18"/>
  <c r="P90" i="18"/>
  <c r="Q90" i="18"/>
  <c r="R90" i="18" s="1"/>
  <c r="A373" i="13"/>
  <c r="B95" i="20" l="1"/>
  <c r="G95" i="20"/>
  <c r="I95" i="20"/>
  <c r="H95" i="20"/>
  <c r="C95" i="20"/>
  <c r="D95" i="20"/>
  <c r="J89" i="13"/>
  <c r="E89" i="13"/>
  <c r="F89" i="13"/>
  <c r="AE88" i="13"/>
  <c r="T89" i="13"/>
  <c r="N89" i="13"/>
  <c r="S89" i="13"/>
  <c r="X90" i="18"/>
  <c r="W90" i="18"/>
  <c r="V90" i="18"/>
  <c r="U90" i="18"/>
  <c r="Z90" i="18"/>
  <c r="AC90" i="18" s="1"/>
  <c r="Y90" i="18"/>
  <c r="AB90" i="18" s="1"/>
  <c r="AA90" i="18"/>
  <c r="AD90" i="18" s="1"/>
  <c r="A374" i="13"/>
  <c r="J95" i="20" l="1"/>
  <c r="E95" i="20"/>
  <c r="F95" i="20"/>
  <c r="AE94" i="20"/>
  <c r="K95" i="20"/>
  <c r="N95" i="20"/>
  <c r="L95" i="20" s="1"/>
  <c r="T95" i="20"/>
  <c r="S95" i="20"/>
  <c r="K89" i="13"/>
  <c r="O89" i="13"/>
  <c r="L89" i="13"/>
  <c r="I91" i="18"/>
  <c r="C91" i="18"/>
  <c r="H91" i="18"/>
  <c r="G91" i="18"/>
  <c r="B91" i="18"/>
  <c r="E91" i="18" s="1"/>
  <c r="D91" i="18"/>
  <c r="A375" i="13"/>
  <c r="O95" i="20" l="1"/>
  <c r="M95" i="20"/>
  <c r="P95" i="20"/>
  <c r="P89" i="13"/>
  <c r="M89" i="13"/>
  <c r="J91" i="18"/>
  <c r="AE90" i="18"/>
  <c r="T91" i="18"/>
  <c r="S91" i="18"/>
  <c r="N91" i="18"/>
  <c r="F91" i="18"/>
  <c r="A376" i="13"/>
  <c r="Q95" i="20" l="1"/>
  <c r="R95" i="20" s="1"/>
  <c r="X95" i="20"/>
  <c r="V95" i="20"/>
  <c r="W95" i="20"/>
  <c r="U95" i="20"/>
  <c r="W89" i="13"/>
  <c r="U89" i="13"/>
  <c r="V89" i="13"/>
  <c r="X89" i="13"/>
  <c r="Q89" i="13"/>
  <c r="R89" i="13" s="1"/>
  <c r="O91" i="18"/>
  <c r="K91" i="18"/>
  <c r="L91" i="18"/>
  <c r="A377" i="13"/>
  <c r="Z95" i="20" l="1"/>
  <c r="AC95" i="20" s="1"/>
  <c r="AA95" i="20"/>
  <c r="AD95" i="20" s="1"/>
  <c r="Y95" i="20"/>
  <c r="AB95" i="20" s="1"/>
  <c r="Y89" i="13"/>
  <c r="AB89" i="13" s="1"/>
  <c r="Z89" i="13"/>
  <c r="AC89" i="13" s="1"/>
  <c r="AA89" i="13"/>
  <c r="AD89" i="13" s="1"/>
  <c r="M91" i="18"/>
  <c r="P91" i="18"/>
  <c r="A378" i="13"/>
  <c r="H96" i="20" l="1"/>
  <c r="C96" i="20"/>
  <c r="D96" i="20"/>
  <c r="I96" i="20"/>
  <c r="G96" i="20"/>
  <c r="J96" i="20" s="1"/>
  <c r="K96" i="20" s="1"/>
  <c r="B96" i="20"/>
  <c r="B90" i="13"/>
  <c r="G90" i="13"/>
  <c r="C90" i="13"/>
  <c r="H90" i="13"/>
  <c r="D90" i="13"/>
  <c r="I90" i="13"/>
  <c r="X91" i="18"/>
  <c r="Q91" i="18"/>
  <c r="R91" i="18" s="1"/>
  <c r="V91" i="18"/>
  <c r="W91" i="18"/>
  <c r="U91" i="18"/>
  <c r="A379" i="13"/>
  <c r="E96" i="20" l="1"/>
  <c r="AE95" i="20"/>
  <c r="T96" i="20"/>
  <c r="S96" i="20"/>
  <c r="N96" i="20"/>
  <c r="O96" i="20"/>
  <c r="F96" i="20"/>
  <c r="E90" i="13"/>
  <c r="J90" i="13"/>
  <c r="F90" i="13"/>
  <c r="AE89" i="13"/>
  <c r="T90" i="13"/>
  <c r="S90" i="13"/>
  <c r="N90" i="13"/>
  <c r="Y91" i="18"/>
  <c r="AB91" i="18" s="1"/>
  <c r="AA91" i="18"/>
  <c r="AD91" i="18" s="1"/>
  <c r="D92" i="18" s="1"/>
  <c r="Z91" i="18"/>
  <c r="AC91" i="18" s="1"/>
  <c r="A380" i="13"/>
  <c r="L96" i="20" l="1"/>
  <c r="O90" i="13"/>
  <c r="K90" i="13"/>
  <c r="L90" i="13"/>
  <c r="B92" i="18"/>
  <c r="G92" i="18"/>
  <c r="C92" i="18"/>
  <c r="F92" i="18" s="1"/>
  <c r="AE91" i="18"/>
  <c r="I92" i="18"/>
  <c r="H92" i="18"/>
  <c r="S92" i="18"/>
  <c r="T92" i="18"/>
  <c r="A381" i="13"/>
  <c r="M96" i="20" l="1"/>
  <c r="P96" i="20"/>
  <c r="P90" i="13"/>
  <c r="M90" i="13"/>
  <c r="J92" i="18"/>
  <c r="N92" i="18"/>
  <c r="L92" i="18" s="1"/>
  <c r="E92" i="18"/>
  <c r="A382" i="13"/>
  <c r="K92" i="18" l="1"/>
  <c r="Q96" i="20"/>
  <c r="R96" i="20" s="1"/>
  <c r="X96" i="20"/>
  <c r="W96" i="20"/>
  <c r="V96" i="20"/>
  <c r="U96" i="20"/>
  <c r="O92" i="18"/>
  <c r="W90" i="13"/>
  <c r="V90" i="13"/>
  <c r="U90" i="13"/>
  <c r="X90" i="13"/>
  <c r="Q90" i="13"/>
  <c r="R90" i="13" s="1"/>
  <c r="M92" i="18"/>
  <c r="P92" i="18"/>
  <c r="A383" i="13"/>
  <c r="AA96" i="20" l="1"/>
  <c r="AD96" i="20" s="1"/>
  <c r="D97" i="20" s="1"/>
  <c r="Y96" i="20"/>
  <c r="AB96" i="20" s="1"/>
  <c r="Z96" i="20"/>
  <c r="Y90" i="13"/>
  <c r="AB90" i="13" s="1"/>
  <c r="Z90" i="13"/>
  <c r="AC90" i="13" s="1"/>
  <c r="AA90" i="13"/>
  <c r="AD90" i="13" s="1"/>
  <c r="Q92" i="18"/>
  <c r="R92" i="18" s="1"/>
  <c r="X92" i="18"/>
  <c r="U92" i="18"/>
  <c r="W92" i="18"/>
  <c r="V92" i="18"/>
  <c r="A384" i="13"/>
  <c r="B97" i="20" l="1"/>
  <c r="G97" i="20"/>
  <c r="I97" i="20"/>
  <c r="T97" i="20"/>
  <c r="S97" i="20"/>
  <c r="AC96" i="20"/>
  <c r="G91" i="13"/>
  <c r="B91" i="13"/>
  <c r="C91" i="13"/>
  <c r="H91" i="13"/>
  <c r="D91" i="13"/>
  <c r="I91" i="13"/>
  <c r="Y92" i="18"/>
  <c r="AB92" i="18" s="1"/>
  <c r="AA92" i="18"/>
  <c r="AD92" i="18" s="1"/>
  <c r="Z92" i="18"/>
  <c r="AC92" i="18" s="1"/>
  <c r="A385" i="13"/>
  <c r="H97" i="20" l="1"/>
  <c r="C97" i="20"/>
  <c r="J91" i="13"/>
  <c r="E91" i="13"/>
  <c r="F91" i="13"/>
  <c r="AE90" i="13"/>
  <c r="N91" i="13"/>
  <c r="T91" i="13"/>
  <c r="S91" i="13"/>
  <c r="B93" i="18"/>
  <c r="G93" i="18"/>
  <c r="D93" i="18"/>
  <c r="I93" i="18"/>
  <c r="H93" i="18"/>
  <c r="C93" i="18"/>
  <c r="A386" i="13"/>
  <c r="N97" i="20" l="1"/>
  <c r="J97" i="20"/>
  <c r="AE96" i="20"/>
  <c r="F97" i="20"/>
  <c r="E97" i="20"/>
  <c r="K91" i="13"/>
  <c r="O91" i="13"/>
  <c r="L91" i="13"/>
  <c r="E93" i="18"/>
  <c r="AE92" i="18"/>
  <c r="T93" i="18"/>
  <c r="S93" i="18"/>
  <c r="N93" i="18"/>
  <c r="F93" i="18"/>
  <c r="J93" i="18"/>
  <c r="A387" i="13"/>
  <c r="L97" i="20" l="1"/>
  <c r="O97" i="20"/>
  <c r="K97" i="20"/>
  <c r="M91" i="13"/>
  <c r="P91" i="13"/>
  <c r="L93" i="18"/>
  <c r="K93" i="18"/>
  <c r="O93" i="18"/>
  <c r="A388" i="13"/>
  <c r="M97" i="20" l="1"/>
  <c r="P97" i="20"/>
  <c r="Q91" i="13"/>
  <c r="R91" i="13" s="1"/>
  <c r="X91" i="13"/>
  <c r="W91" i="13"/>
  <c r="V91" i="13"/>
  <c r="U91" i="13"/>
  <c r="P93" i="18"/>
  <c r="M93" i="18"/>
  <c r="A389" i="13"/>
  <c r="U93" i="18" l="1"/>
  <c r="Q97" i="20"/>
  <c r="R97" i="20" s="1"/>
  <c r="X97" i="20"/>
  <c r="V97" i="20"/>
  <c r="U97" i="20"/>
  <c r="W97" i="20"/>
  <c r="Y91" i="13"/>
  <c r="AB91" i="13" s="1"/>
  <c r="Z91" i="13"/>
  <c r="AC91" i="13" s="1"/>
  <c r="AA91" i="13"/>
  <c r="AD91" i="13" s="1"/>
  <c r="V93" i="18"/>
  <c r="W93" i="18"/>
  <c r="Q93" i="18"/>
  <c r="R93" i="18" s="1"/>
  <c r="X93" i="18"/>
  <c r="A390" i="13"/>
  <c r="AA97" i="20" l="1"/>
  <c r="AD97" i="20" s="1"/>
  <c r="Y97" i="20"/>
  <c r="AB97" i="20" s="1"/>
  <c r="Z97" i="20"/>
  <c r="AC97" i="20" s="1"/>
  <c r="B92" i="13"/>
  <c r="G92" i="13"/>
  <c r="C92" i="13"/>
  <c r="H92" i="13"/>
  <c r="D92" i="13"/>
  <c r="I92" i="13"/>
  <c r="AA93" i="18"/>
  <c r="AD93" i="18" s="1"/>
  <c r="Z93" i="18"/>
  <c r="AC93" i="18" s="1"/>
  <c r="Y93" i="18"/>
  <c r="AB93" i="18" s="1"/>
  <c r="A391" i="13"/>
  <c r="I98" i="20" l="1"/>
  <c r="D98" i="20"/>
  <c r="B98" i="20"/>
  <c r="G98" i="20"/>
  <c r="C98" i="20"/>
  <c r="H98" i="20"/>
  <c r="E92" i="13"/>
  <c r="J92" i="13"/>
  <c r="F92" i="13"/>
  <c r="AE91" i="13"/>
  <c r="N92" i="13"/>
  <c r="T92" i="13"/>
  <c r="S92" i="13"/>
  <c r="I94" i="18"/>
  <c r="D94" i="18"/>
  <c r="H94" i="18"/>
  <c r="C94" i="18"/>
  <c r="G94" i="18"/>
  <c r="B94" i="18"/>
  <c r="T94" i="18"/>
  <c r="AE93" i="18"/>
  <c r="J94" i="18"/>
  <c r="E94" i="18"/>
  <c r="A392" i="13"/>
  <c r="T98" i="20" l="1"/>
  <c r="S98" i="20"/>
  <c r="N98" i="20"/>
  <c r="AE97" i="20"/>
  <c r="F98" i="20"/>
  <c r="E98" i="20"/>
  <c r="J98" i="20"/>
  <c r="N94" i="18"/>
  <c r="K92" i="13"/>
  <c r="O92" i="13"/>
  <c r="L92" i="13"/>
  <c r="F94" i="18"/>
  <c r="S94" i="18"/>
  <c r="L94" i="18"/>
  <c r="O94" i="18"/>
  <c r="K94" i="18"/>
  <c r="A393" i="13"/>
  <c r="K98" i="20" l="1"/>
  <c r="L98" i="20"/>
  <c r="O98" i="20"/>
  <c r="M92" i="13"/>
  <c r="P92" i="13"/>
  <c r="M94" i="18"/>
  <c r="P94" i="18"/>
  <c r="U94" i="18"/>
  <c r="A394" i="13"/>
  <c r="Q94" i="18" l="1"/>
  <c r="R94" i="18" s="1"/>
  <c r="P98" i="20"/>
  <c r="M98" i="20"/>
  <c r="X92" i="13"/>
  <c r="Q92" i="13"/>
  <c r="R92" i="13" s="1"/>
  <c r="U92" i="13"/>
  <c r="V92" i="13"/>
  <c r="W92" i="13"/>
  <c r="V94" i="18"/>
  <c r="W94" i="18"/>
  <c r="X94" i="18"/>
  <c r="A395" i="13"/>
  <c r="AA94" i="18" l="1"/>
  <c r="AD94" i="18" s="1"/>
  <c r="Z94" i="18"/>
  <c r="AC94" i="18" s="1"/>
  <c r="Y94" i="18"/>
  <c r="AB94" i="18" s="1"/>
  <c r="G95" i="18" s="1"/>
  <c r="U98" i="20"/>
  <c r="W98" i="20"/>
  <c r="V98" i="20"/>
  <c r="Q98" i="20"/>
  <c r="R98" i="20" s="1"/>
  <c r="X98" i="20"/>
  <c r="Y92" i="13"/>
  <c r="AB92" i="13" s="1"/>
  <c r="Z92" i="13"/>
  <c r="AC92" i="13" s="1"/>
  <c r="AA92" i="13"/>
  <c r="AD92" i="13" s="1"/>
  <c r="A396" i="13"/>
  <c r="I95" i="18" l="1"/>
  <c r="H95" i="18"/>
  <c r="J95" i="18" s="1"/>
  <c r="C95" i="18"/>
  <c r="D95" i="18"/>
  <c r="B95" i="18"/>
  <c r="Z98" i="20"/>
  <c r="AC98" i="20" s="1"/>
  <c r="Y98" i="20"/>
  <c r="AB98" i="20" s="1"/>
  <c r="AA98" i="20"/>
  <c r="AD98" i="20" s="1"/>
  <c r="G93" i="13"/>
  <c r="B93" i="13"/>
  <c r="C93" i="13"/>
  <c r="H93" i="13"/>
  <c r="D93" i="13"/>
  <c r="I93" i="13"/>
  <c r="A397" i="13"/>
  <c r="E95" i="18" l="1"/>
  <c r="AE94" i="18"/>
  <c r="S95" i="18"/>
  <c r="T95" i="18"/>
  <c r="N95" i="18"/>
  <c r="L95" i="18" s="1"/>
  <c r="K95" i="18"/>
  <c r="O95" i="18"/>
  <c r="F95" i="18"/>
  <c r="H99" i="20"/>
  <c r="C99" i="20"/>
  <c r="G99" i="20"/>
  <c r="B99" i="20"/>
  <c r="E99" i="20" s="1"/>
  <c r="D99" i="20"/>
  <c r="I99" i="20"/>
  <c r="J93" i="13"/>
  <c r="E93" i="13"/>
  <c r="F93" i="13"/>
  <c r="AE92" i="13"/>
  <c r="N93" i="13"/>
  <c r="S93" i="13"/>
  <c r="T93" i="13"/>
  <c r="A398" i="13"/>
  <c r="P95" i="18" l="1"/>
  <c r="M95" i="18"/>
  <c r="F99" i="20"/>
  <c r="AE98" i="20"/>
  <c r="N99" i="20"/>
  <c r="S99" i="20"/>
  <c r="T99" i="20"/>
  <c r="J99" i="20"/>
  <c r="K93" i="13"/>
  <c r="O93" i="13"/>
  <c r="L93" i="13"/>
  <c r="W95" i="18"/>
  <c r="A399" i="13"/>
  <c r="U95" i="18" l="1"/>
  <c r="V95" i="18"/>
  <c r="Q95" i="18"/>
  <c r="R95" i="18" s="1"/>
  <c r="X95" i="18"/>
  <c r="L99" i="20"/>
  <c r="O99" i="20"/>
  <c r="K99" i="20"/>
  <c r="M93" i="13"/>
  <c r="P93" i="13"/>
  <c r="A400" i="13"/>
  <c r="Z95" i="18" l="1"/>
  <c r="Y95" i="18"/>
  <c r="AB95" i="18" s="1"/>
  <c r="G96" i="18" s="1"/>
  <c r="AA95" i="18"/>
  <c r="M99" i="20"/>
  <c r="X99" i="20" s="1"/>
  <c r="P99" i="20"/>
  <c r="W99" i="20" s="1"/>
  <c r="X93" i="13"/>
  <c r="Q93" i="13"/>
  <c r="R93" i="13" s="1"/>
  <c r="W93" i="13"/>
  <c r="V93" i="13"/>
  <c r="U93" i="13"/>
  <c r="A401" i="13"/>
  <c r="B96" i="18" l="1"/>
  <c r="AC95" i="18"/>
  <c r="H96" i="18" s="1"/>
  <c r="AD95" i="18"/>
  <c r="Q99" i="20"/>
  <c r="R99" i="20" s="1"/>
  <c r="V99" i="20"/>
  <c r="U99" i="20"/>
  <c r="Y93" i="13"/>
  <c r="AB93" i="13" s="1"/>
  <c r="Z93" i="13"/>
  <c r="AC93" i="13" s="1"/>
  <c r="AA93" i="13"/>
  <c r="AD93" i="13" s="1"/>
  <c r="A402" i="13"/>
  <c r="C96" i="18" l="1"/>
  <c r="F96" i="18" s="1"/>
  <c r="I96" i="18"/>
  <c r="D96" i="18"/>
  <c r="Y99" i="20"/>
  <c r="AB99" i="20" s="1"/>
  <c r="B100" i="20" s="1"/>
  <c r="Z99" i="20"/>
  <c r="AC99" i="20" s="1"/>
  <c r="AA99" i="20"/>
  <c r="AD99" i="20" s="1"/>
  <c r="E96" i="18"/>
  <c r="H94" i="13"/>
  <c r="C94" i="13"/>
  <c r="G94" i="13"/>
  <c r="B94" i="13"/>
  <c r="I94" i="13"/>
  <c r="D94" i="13"/>
  <c r="A403" i="13"/>
  <c r="J96" i="18" l="1"/>
  <c r="S96" i="18"/>
  <c r="T96" i="18"/>
  <c r="N96" i="18"/>
  <c r="AE95" i="18"/>
  <c r="G100" i="20"/>
  <c r="H100" i="20"/>
  <c r="C100" i="20"/>
  <c r="D100" i="20"/>
  <c r="I100" i="20"/>
  <c r="F94" i="13"/>
  <c r="J94" i="13"/>
  <c r="E94" i="13"/>
  <c r="N94" i="13"/>
  <c r="T94" i="13"/>
  <c r="S94" i="13"/>
  <c r="AE93" i="13"/>
  <c r="A404" i="13"/>
  <c r="K96" i="18" l="1"/>
  <c r="O96" i="18"/>
  <c r="L96" i="18"/>
  <c r="E100" i="20"/>
  <c r="N100" i="20"/>
  <c r="J100" i="20"/>
  <c r="S100" i="20"/>
  <c r="T100" i="20"/>
  <c r="F100" i="20"/>
  <c r="AE99" i="20"/>
  <c r="O94" i="13"/>
  <c r="K94" i="13"/>
  <c r="L94" i="13"/>
  <c r="A405" i="13"/>
  <c r="M96" i="18" l="1"/>
  <c r="P96" i="18"/>
  <c r="L100" i="20"/>
  <c r="O100" i="20"/>
  <c r="K100" i="20"/>
  <c r="M94" i="13"/>
  <c r="P94" i="13"/>
  <c r="Q96" i="18"/>
  <c r="R96" i="18" s="1"/>
  <c r="X96" i="18"/>
  <c r="V96" i="18"/>
  <c r="A406" i="13"/>
  <c r="U96" i="18" l="1"/>
  <c r="W96" i="18"/>
  <c r="P100" i="20"/>
  <c r="M100" i="20"/>
  <c r="Q94" i="13"/>
  <c r="R94" i="13" s="1"/>
  <c r="X94" i="13"/>
  <c r="U94" i="13"/>
  <c r="W94" i="13"/>
  <c r="V94" i="13"/>
  <c r="AA96" i="18"/>
  <c r="AD96" i="18" s="1"/>
  <c r="Z96" i="18"/>
  <c r="AC96" i="18" s="1"/>
  <c r="Y96" i="18"/>
  <c r="AB96" i="18" s="1"/>
  <c r="G97" i="18" s="1"/>
  <c r="A407" i="13"/>
  <c r="W100" i="20" l="1"/>
  <c r="U100" i="20"/>
  <c r="V100" i="20"/>
  <c r="Q100" i="20"/>
  <c r="R100" i="20" s="1"/>
  <c r="X100" i="20"/>
  <c r="Y94" i="13"/>
  <c r="AB94" i="13" s="1"/>
  <c r="Z94" i="13"/>
  <c r="AC94" i="13" s="1"/>
  <c r="AA94" i="13"/>
  <c r="AD94" i="13" s="1"/>
  <c r="I97" i="18"/>
  <c r="D97" i="18"/>
  <c r="H97" i="18"/>
  <c r="C97" i="18"/>
  <c r="B97" i="18"/>
  <c r="A408" i="13"/>
  <c r="AA100" i="20" l="1"/>
  <c r="AD100" i="20" s="1"/>
  <c r="Y100" i="20"/>
  <c r="AB100" i="20" s="1"/>
  <c r="Z100" i="20"/>
  <c r="AC100" i="20" s="1"/>
  <c r="H101" i="20" s="1"/>
  <c r="G95" i="13"/>
  <c r="B95" i="13"/>
  <c r="C95" i="13"/>
  <c r="H95" i="13"/>
  <c r="D95" i="13"/>
  <c r="I95" i="13"/>
  <c r="F97" i="18"/>
  <c r="E97" i="18"/>
  <c r="N97" i="18"/>
  <c r="AE96" i="18"/>
  <c r="S97" i="18"/>
  <c r="T97" i="18"/>
  <c r="J97" i="18"/>
  <c r="L97" i="18"/>
  <c r="A409" i="13"/>
  <c r="D101" i="20" l="1"/>
  <c r="G101" i="20"/>
  <c r="C101" i="20"/>
  <c r="I101" i="20"/>
  <c r="B101" i="20"/>
  <c r="J95" i="13"/>
  <c r="E95" i="13"/>
  <c r="F95" i="13"/>
  <c r="N95" i="13"/>
  <c r="S95" i="13"/>
  <c r="T95" i="13"/>
  <c r="AE94" i="13"/>
  <c r="K97" i="18"/>
  <c r="O97" i="18"/>
  <c r="M97" i="18"/>
  <c r="Q97" i="18" s="1"/>
  <c r="R97" i="18" s="1"/>
  <c r="P97" i="18"/>
  <c r="U97" i="18" s="1"/>
  <c r="A410" i="13"/>
  <c r="AE100" i="20" l="1"/>
  <c r="N101" i="20"/>
  <c r="T101" i="20"/>
  <c r="S101" i="20"/>
  <c r="J101" i="20"/>
  <c r="E101" i="20"/>
  <c r="F101" i="20"/>
  <c r="K101" i="20"/>
  <c r="L101" i="20"/>
  <c r="O95" i="13"/>
  <c r="K95" i="13"/>
  <c r="L95" i="13"/>
  <c r="X97" i="18"/>
  <c r="Y97" i="18"/>
  <c r="Z97" i="18"/>
  <c r="AA97" i="18"/>
  <c r="W97" i="18"/>
  <c r="V97" i="18"/>
  <c r="A411" i="13"/>
  <c r="O101" i="20" l="1"/>
  <c r="P101" i="20"/>
  <c r="M101" i="20"/>
  <c r="P95" i="13"/>
  <c r="M95" i="13"/>
  <c r="AB97" i="18"/>
  <c r="AC97" i="18"/>
  <c r="AD97" i="18"/>
  <c r="A412" i="13"/>
  <c r="U101" i="20" l="1"/>
  <c r="W101" i="20"/>
  <c r="V101" i="20"/>
  <c r="Q101" i="20"/>
  <c r="R101" i="20" s="1"/>
  <c r="X101" i="20"/>
  <c r="V95" i="13"/>
  <c r="U95" i="13"/>
  <c r="W95" i="13"/>
  <c r="X95" i="13"/>
  <c r="Q95" i="13"/>
  <c r="R95" i="13" s="1"/>
  <c r="C98" i="18"/>
  <c r="I98" i="18"/>
  <c r="D98" i="18"/>
  <c r="H98" i="18"/>
  <c r="G98" i="18"/>
  <c r="B98" i="18"/>
  <c r="T98" i="18"/>
  <c r="S98" i="18"/>
  <c r="A413" i="13"/>
  <c r="Y101" i="20" l="1"/>
  <c r="AB101" i="20" s="1"/>
  <c r="AA101" i="20"/>
  <c r="AD101" i="20" s="1"/>
  <c r="Z101" i="20"/>
  <c r="AC101" i="20" s="1"/>
  <c r="AA95" i="13"/>
  <c r="AD95" i="13" s="1"/>
  <c r="Y95" i="13"/>
  <c r="AB95" i="13" s="1"/>
  <c r="Z95" i="13"/>
  <c r="AC95" i="13" s="1"/>
  <c r="AE97" i="18"/>
  <c r="J98" i="18"/>
  <c r="K98" i="18" s="1"/>
  <c r="N98" i="18"/>
  <c r="F98" i="18"/>
  <c r="E98" i="18"/>
  <c r="L98" i="18"/>
  <c r="A414" i="13"/>
  <c r="G102" i="20" l="1"/>
  <c r="D102" i="20"/>
  <c r="I102" i="20"/>
  <c r="H102" i="20"/>
  <c r="C102" i="20"/>
  <c r="B102" i="20"/>
  <c r="E102" i="20" s="1"/>
  <c r="D96" i="13"/>
  <c r="I96" i="13"/>
  <c r="B96" i="13"/>
  <c r="G96" i="13"/>
  <c r="C96" i="13"/>
  <c r="H96" i="13"/>
  <c r="O98" i="18"/>
  <c r="M98" i="18"/>
  <c r="P98" i="18"/>
  <c r="W98" i="18" s="1"/>
  <c r="A415" i="13"/>
  <c r="S102" i="20" l="1"/>
  <c r="T102" i="20"/>
  <c r="N102" i="20"/>
  <c r="F102" i="20"/>
  <c r="AE101" i="20"/>
  <c r="J102" i="20"/>
  <c r="AE95" i="13"/>
  <c r="N96" i="13"/>
  <c r="T96" i="13"/>
  <c r="S96" i="13"/>
  <c r="E96" i="13"/>
  <c r="J96" i="13"/>
  <c r="F96" i="13"/>
  <c r="Q98" i="18"/>
  <c r="R98" i="18" s="1"/>
  <c r="X98" i="18"/>
  <c r="V98" i="18"/>
  <c r="U98" i="18"/>
  <c r="Y98" i="18"/>
  <c r="A416" i="13"/>
  <c r="L102" i="20" l="1"/>
  <c r="M102" i="20" s="1"/>
  <c r="O102" i="20"/>
  <c r="K102" i="20"/>
  <c r="Z98" i="18"/>
  <c r="L96" i="13"/>
  <c r="O96" i="13"/>
  <c r="K96" i="13"/>
  <c r="AA98" i="18"/>
  <c r="AB98" i="18"/>
  <c r="A417" i="13"/>
  <c r="AC98" i="18" l="1"/>
  <c r="P102" i="20"/>
  <c r="X102" i="20"/>
  <c r="Q102" i="20"/>
  <c r="R102" i="20" s="1"/>
  <c r="P96" i="13"/>
  <c r="M96" i="13"/>
  <c r="AD98" i="18"/>
  <c r="H99" i="18"/>
  <c r="C99" i="18"/>
  <c r="G99" i="18"/>
  <c r="B99" i="18"/>
  <c r="I99" i="18"/>
  <c r="A418" i="13"/>
  <c r="V102" i="20" l="1"/>
  <c r="AA102" i="20"/>
  <c r="Z102" i="20"/>
  <c r="U102" i="20"/>
  <c r="Y102" i="20"/>
  <c r="W102" i="20"/>
  <c r="AD102" i="20" s="1"/>
  <c r="D99" i="18"/>
  <c r="V96" i="13"/>
  <c r="U96" i="13"/>
  <c r="W96" i="13"/>
  <c r="Q96" i="13"/>
  <c r="R96" i="13" s="1"/>
  <c r="X96" i="13"/>
  <c r="F99" i="18"/>
  <c r="E99" i="18"/>
  <c r="N99" i="18"/>
  <c r="J99" i="18"/>
  <c r="T99" i="18"/>
  <c r="AE98" i="18"/>
  <c r="S99" i="18"/>
  <c r="A419" i="13"/>
  <c r="AC102" i="20" l="1"/>
  <c r="C103" i="20" s="1"/>
  <c r="AB102" i="20"/>
  <c r="D103" i="20"/>
  <c r="I103" i="20"/>
  <c r="AA96" i="13"/>
  <c r="AD96" i="13" s="1"/>
  <c r="Z96" i="13"/>
  <c r="AC96" i="13" s="1"/>
  <c r="Y96" i="13"/>
  <c r="AB96" i="13" s="1"/>
  <c r="L99" i="18"/>
  <c r="K99" i="18"/>
  <c r="O99" i="18"/>
  <c r="A420" i="13"/>
  <c r="H103" i="20" l="1"/>
  <c r="G103" i="20"/>
  <c r="B103" i="20"/>
  <c r="E103" i="20" s="1"/>
  <c r="S103" i="20"/>
  <c r="T103" i="20"/>
  <c r="AE102" i="20"/>
  <c r="N103" i="20"/>
  <c r="J103" i="20"/>
  <c r="F103" i="20"/>
  <c r="L103" i="20"/>
  <c r="I97" i="13"/>
  <c r="D97" i="13"/>
  <c r="H97" i="13"/>
  <c r="C97" i="13"/>
  <c r="B97" i="13"/>
  <c r="G97" i="13"/>
  <c r="P99" i="18"/>
  <c r="M99" i="18"/>
  <c r="X99" i="18" s="1"/>
  <c r="U99" i="18"/>
  <c r="W99" i="18"/>
  <c r="V99" i="18"/>
  <c r="A421" i="13"/>
  <c r="M103" i="20" l="1"/>
  <c r="O103" i="20"/>
  <c r="K103" i="20"/>
  <c r="P103" i="20"/>
  <c r="N97" i="13"/>
  <c r="S97" i="13"/>
  <c r="T97" i="13"/>
  <c r="AE96" i="13"/>
  <c r="F97" i="13"/>
  <c r="E97" i="13"/>
  <c r="J97" i="13"/>
  <c r="Q99" i="18"/>
  <c r="R99" i="18" s="1"/>
  <c r="AA99" i="18" s="1"/>
  <c r="A422" i="13"/>
  <c r="O97" i="13" l="1"/>
  <c r="K97" i="13"/>
  <c r="Q103" i="20"/>
  <c r="R103" i="20" s="1"/>
  <c r="X103" i="20"/>
  <c r="W103" i="20"/>
  <c r="V103" i="20"/>
  <c r="U103" i="20"/>
  <c r="L97" i="13"/>
  <c r="Z99" i="18"/>
  <c r="Y99" i="18"/>
  <c r="AD99" i="18"/>
  <c r="A423" i="13"/>
  <c r="Z103" i="20" l="1"/>
  <c r="AC103" i="20" s="1"/>
  <c r="Y103" i="20"/>
  <c r="AA103" i="20"/>
  <c r="M97" i="13"/>
  <c r="P97" i="13"/>
  <c r="X97" i="13"/>
  <c r="Q97" i="13"/>
  <c r="R97" i="13" s="1"/>
  <c r="AC99" i="18"/>
  <c r="AB99" i="18"/>
  <c r="G100" i="18" s="1"/>
  <c r="B100" i="18"/>
  <c r="I100" i="18"/>
  <c r="D100" i="18"/>
  <c r="AE99" i="18" s="1"/>
  <c r="H100" i="18"/>
  <c r="C100" i="18"/>
  <c r="A424" i="13"/>
  <c r="AB103" i="20" l="1"/>
  <c r="B104" i="20" s="1"/>
  <c r="C104" i="20"/>
  <c r="H104" i="20"/>
  <c r="AD103" i="20"/>
  <c r="F104" i="20"/>
  <c r="G104" i="20"/>
  <c r="V97" i="13"/>
  <c r="U97" i="13"/>
  <c r="W97" i="13"/>
  <c r="Y97" i="13"/>
  <c r="AB97" i="13" s="1"/>
  <c r="Z97" i="13"/>
  <c r="AC97" i="13" s="1"/>
  <c r="AA97" i="13"/>
  <c r="S100" i="18"/>
  <c r="T100" i="18"/>
  <c r="J100" i="18"/>
  <c r="N100" i="18"/>
  <c r="E100" i="18"/>
  <c r="F100" i="18"/>
  <c r="A425" i="13"/>
  <c r="D104" i="20" l="1"/>
  <c r="I104" i="20"/>
  <c r="E104" i="20"/>
  <c r="AE103" i="20"/>
  <c r="J104" i="20"/>
  <c r="S104" i="20"/>
  <c r="T104" i="20"/>
  <c r="N104" i="20"/>
  <c r="L104" i="20" s="1"/>
  <c r="K104" i="20"/>
  <c r="AD97" i="13"/>
  <c r="G98" i="13"/>
  <c r="B98" i="13"/>
  <c r="C98" i="13"/>
  <c r="H98" i="13"/>
  <c r="L100" i="18"/>
  <c r="O100" i="18"/>
  <c r="K100" i="18"/>
  <c r="A426" i="13"/>
  <c r="O104" i="20" l="1"/>
  <c r="D98" i="13"/>
  <c r="I98" i="13"/>
  <c r="P104" i="20"/>
  <c r="V104" i="20" s="1"/>
  <c r="M104" i="20"/>
  <c r="E98" i="13"/>
  <c r="F98" i="13"/>
  <c r="M100" i="18"/>
  <c r="P100" i="18"/>
  <c r="A427" i="13"/>
  <c r="J98" i="13" l="1"/>
  <c r="S98" i="13"/>
  <c r="T98" i="13"/>
  <c r="N98" i="13"/>
  <c r="AE97" i="13"/>
  <c r="U104" i="20"/>
  <c r="W104" i="20"/>
  <c r="X104" i="20"/>
  <c r="Q104" i="20"/>
  <c r="R104" i="20" s="1"/>
  <c r="Q100" i="18"/>
  <c r="R100" i="18" s="1"/>
  <c r="X100" i="18"/>
  <c r="W100" i="18"/>
  <c r="V100" i="18"/>
  <c r="U100" i="18"/>
  <c r="A428" i="13"/>
  <c r="O98" i="13" l="1"/>
  <c r="K98" i="13"/>
  <c r="L98" i="13"/>
  <c r="Z104" i="20"/>
  <c r="AC104" i="20" s="1"/>
  <c r="AA104" i="20"/>
  <c r="AD104" i="20" s="1"/>
  <c r="Y104" i="20"/>
  <c r="AB104" i="20" s="1"/>
  <c r="H105" i="20"/>
  <c r="C105" i="20"/>
  <c r="AE104" i="20" s="1"/>
  <c r="AA100" i="18"/>
  <c r="AD100" i="18" s="1"/>
  <c r="Z100" i="18"/>
  <c r="AC100" i="18" s="1"/>
  <c r="C101" i="18" s="1"/>
  <c r="Y100" i="18"/>
  <c r="A429" i="13"/>
  <c r="P98" i="13" l="1"/>
  <c r="M98" i="13"/>
  <c r="I105" i="20"/>
  <c r="D105" i="20"/>
  <c r="B105" i="20"/>
  <c r="E105" i="20" s="1"/>
  <c r="G105" i="20"/>
  <c r="V98" i="13"/>
  <c r="U98" i="13"/>
  <c r="I101" i="18"/>
  <c r="D101" i="18"/>
  <c r="AB100" i="18"/>
  <c r="H101" i="18"/>
  <c r="A430" i="13"/>
  <c r="X98" i="13" l="1"/>
  <c r="W98" i="13"/>
  <c r="Q98" i="13"/>
  <c r="R98" i="13" s="1"/>
  <c r="S105" i="20"/>
  <c r="T105" i="20"/>
  <c r="J105" i="20"/>
  <c r="F105" i="20"/>
  <c r="N105" i="20"/>
  <c r="L105" i="20" s="1"/>
  <c r="AA98" i="13"/>
  <c r="AD98" i="13" s="1"/>
  <c r="T101" i="18"/>
  <c r="S101" i="18"/>
  <c r="AE100" i="18"/>
  <c r="G101" i="18"/>
  <c r="B101" i="18"/>
  <c r="A431" i="13"/>
  <c r="Z98" i="13" l="1"/>
  <c r="AC98" i="13" s="1"/>
  <c r="Y98" i="13"/>
  <c r="AB98" i="13" s="1"/>
  <c r="I99" i="13"/>
  <c r="O105" i="20"/>
  <c r="K105" i="20"/>
  <c r="P105" i="20"/>
  <c r="M105" i="20"/>
  <c r="D99" i="13"/>
  <c r="J101" i="18"/>
  <c r="N101" i="18"/>
  <c r="F101" i="18"/>
  <c r="E101" i="18"/>
  <c r="A432" i="13"/>
  <c r="C99" i="13" l="1"/>
  <c r="H99" i="13"/>
  <c r="G99" i="13"/>
  <c r="B99" i="13"/>
  <c r="U105" i="20"/>
  <c r="W105" i="20"/>
  <c r="V105" i="20"/>
  <c r="Q105" i="20"/>
  <c r="R105" i="20" s="1"/>
  <c r="X105" i="20"/>
  <c r="T99" i="13"/>
  <c r="S99" i="13"/>
  <c r="AE98" i="13"/>
  <c r="J99" i="13"/>
  <c r="N99" i="13"/>
  <c r="L99" i="13" s="1"/>
  <c r="F99" i="13"/>
  <c r="E99" i="13"/>
  <c r="O101" i="18"/>
  <c r="K101" i="18"/>
  <c r="L101" i="18"/>
  <c r="A433" i="13"/>
  <c r="Z105" i="20" l="1"/>
  <c r="AC105" i="20" s="1"/>
  <c r="Y105" i="20"/>
  <c r="AB105" i="20" s="1"/>
  <c r="AA105" i="20"/>
  <c r="AD105" i="20" s="1"/>
  <c r="K99" i="13"/>
  <c r="O99" i="13"/>
  <c r="P99" i="13"/>
  <c r="M99" i="13"/>
  <c r="Q99" i="13" s="1"/>
  <c r="R99" i="13" s="1"/>
  <c r="P101" i="18"/>
  <c r="M101" i="18"/>
  <c r="A434" i="13"/>
  <c r="C106" i="20" l="1"/>
  <c r="H106" i="20"/>
  <c r="I106" i="20"/>
  <c r="D106" i="20"/>
  <c r="B106" i="20"/>
  <c r="E106" i="20" s="1"/>
  <c r="G106" i="20"/>
  <c r="U99" i="13"/>
  <c r="W99" i="13"/>
  <c r="V99" i="13"/>
  <c r="X99" i="13"/>
  <c r="AA99" i="13"/>
  <c r="AD99" i="13" s="1"/>
  <c r="Z99" i="13"/>
  <c r="Y99" i="13"/>
  <c r="AB99" i="13" s="1"/>
  <c r="V101" i="18"/>
  <c r="W101" i="18"/>
  <c r="U101" i="18"/>
  <c r="Q101" i="18"/>
  <c r="R101" i="18" s="1"/>
  <c r="X101" i="18"/>
  <c r="A435" i="13"/>
  <c r="J106" i="20" l="1"/>
  <c r="O106" i="20" s="1"/>
  <c r="AE105" i="20"/>
  <c r="F106" i="20"/>
  <c r="N106" i="20"/>
  <c r="L106" i="20" s="1"/>
  <c r="T106" i="20"/>
  <c r="S106" i="20"/>
  <c r="K106" i="20"/>
  <c r="AC99" i="13"/>
  <c r="C100" i="13"/>
  <c r="I100" i="13"/>
  <c r="D100" i="13"/>
  <c r="H100" i="13"/>
  <c r="G100" i="13"/>
  <c r="B100" i="13"/>
  <c r="AA101" i="18"/>
  <c r="AD101" i="18" s="1"/>
  <c r="Z101" i="18"/>
  <c r="AC101" i="18" s="1"/>
  <c r="Y101" i="18"/>
  <c r="AB101" i="18" s="1"/>
  <c r="A436" i="13"/>
  <c r="P106" i="20" l="1"/>
  <c r="M106" i="20"/>
  <c r="T100" i="13"/>
  <c r="AE99" i="13"/>
  <c r="F100" i="13"/>
  <c r="E100" i="13"/>
  <c r="J100" i="13"/>
  <c r="S100" i="13"/>
  <c r="N100" i="13"/>
  <c r="D102" i="18"/>
  <c r="I102" i="18"/>
  <c r="C102" i="18"/>
  <c r="H102" i="18"/>
  <c r="B102" i="18"/>
  <c r="G102" i="18"/>
  <c r="J102" i="18" s="1"/>
  <c r="A437" i="13"/>
  <c r="V106" i="20" l="1"/>
  <c r="W106" i="20"/>
  <c r="U106" i="20"/>
  <c r="X106" i="20"/>
  <c r="Q106" i="20"/>
  <c r="R106" i="20" s="1"/>
  <c r="L100" i="13"/>
  <c r="K100" i="13"/>
  <c r="O100" i="13"/>
  <c r="E102" i="18"/>
  <c r="F102" i="18"/>
  <c r="N102" i="18"/>
  <c r="L102" i="18" s="1"/>
  <c r="AE101" i="18"/>
  <c r="S102" i="18"/>
  <c r="T102" i="18"/>
  <c r="K102" i="18"/>
  <c r="O102" i="18"/>
  <c r="A438" i="13"/>
  <c r="AA106" i="20" l="1"/>
  <c r="AD106" i="20" s="1"/>
  <c r="Z106" i="20"/>
  <c r="AC106" i="20" s="1"/>
  <c r="Y106" i="20"/>
  <c r="AB106" i="20" s="1"/>
  <c r="M100" i="13"/>
  <c r="P100" i="13"/>
  <c r="Q100" i="13"/>
  <c r="R100" i="13" s="1"/>
  <c r="M102" i="18"/>
  <c r="P102" i="18"/>
  <c r="A439" i="13"/>
  <c r="V100" i="13" l="1"/>
  <c r="D107" i="20"/>
  <c r="I107" i="20"/>
  <c r="C107" i="20"/>
  <c r="H107" i="20"/>
  <c r="B107" i="20"/>
  <c r="G107" i="20"/>
  <c r="X100" i="13"/>
  <c r="W100" i="13"/>
  <c r="U100" i="13"/>
  <c r="Z100" i="13"/>
  <c r="AC100" i="13" s="1"/>
  <c r="Y100" i="13"/>
  <c r="AA100" i="13"/>
  <c r="Q102" i="18"/>
  <c r="R102" i="18" s="1"/>
  <c r="X102" i="18"/>
  <c r="V102" i="18"/>
  <c r="U102" i="18"/>
  <c r="W102" i="18"/>
  <c r="A440" i="13"/>
  <c r="E107" i="20" l="1"/>
  <c r="AB100" i="13"/>
  <c r="N107" i="20"/>
  <c r="T107" i="20"/>
  <c r="S107" i="20"/>
  <c r="F107" i="20"/>
  <c r="AE106" i="20"/>
  <c r="J107" i="20"/>
  <c r="H101" i="13"/>
  <c r="C101" i="13"/>
  <c r="AD100" i="13"/>
  <c r="AA102" i="18"/>
  <c r="AD102" i="18" s="1"/>
  <c r="Z102" i="18"/>
  <c r="AC102" i="18" s="1"/>
  <c r="Y102" i="18"/>
  <c r="AB102" i="18" s="1"/>
  <c r="A441" i="13"/>
  <c r="B101" i="13" l="1"/>
  <c r="G101" i="13"/>
  <c r="O107" i="20"/>
  <c r="K107" i="20"/>
  <c r="L107" i="20"/>
  <c r="D101" i="13"/>
  <c r="I101" i="13"/>
  <c r="C103" i="18"/>
  <c r="D103" i="18"/>
  <c r="I103" i="18"/>
  <c r="H103" i="18"/>
  <c r="B103" i="18"/>
  <c r="G103" i="18"/>
  <c r="A442" i="13"/>
  <c r="F101" i="13" l="1"/>
  <c r="E101" i="13"/>
  <c r="J101" i="13"/>
  <c r="M107" i="20"/>
  <c r="P107" i="20"/>
  <c r="S101" i="13"/>
  <c r="AE100" i="13"/>
  <c r="N101" i="13"/>
  <c r="L101" i="13" s="1"/>
  <c r="T101" i="13"/>
  <c r="AE102" i="18"/>
  <c r="T103" i="18"/>
  <c r="S103" i="18"/>
  <c r="N103" i="18"/>
  <c r="F103" i="18"/>
  <c r="E103" i="18"/>
  <c r="J103" i="18"/>
  <c r="A443" i="13"/>
  <c r="K101" i="13" l="1"/>
  <c r="O101" i="13"/>
  <c r="Q107" i="20"/>
  <c r="R107" i="20" s="1"/>
  <c r="X107" i="20"/>
  <c r="W107" i="20"/>
  <c r="U107" i="20"/>
  <c r="V107" i="20"/>
  <c r="P101" i="13"/>
  <c r="M101" i="13"/>
  <c r="L103" i="18"/>
  <c r="K103" i="18"/>
  <c r="O103" i="18"/>
  <c r="A444" i="13"/>
  <c r="Z107" i="20" l="1"/>
  <c r="AC107" i="20" s="1"/>
  <c r="Y107" i="20"/>
  <c r="AB107" i="20" s="1"/>
  <c r="AA107" i="20"/>
  <c r="AD107" i="20" s="1"/>
  <c r="W101" i="13"/>
  <c r="V101" i="13"/>
  <c r="U101" i="13"/>
  <c r="X101" i="13"/>
  <c r="Q101" i="13"/>
  <c r="R101" i="13" s="1"/>
  <c r="M103" i="18"/>
  <c r="P103" i="18"/>
  <c r="A445" i="13"/>
  <c r="D108" i="20" l="1"/>
  <c r="I108" i="20"/>
  <c r="G108" i="20"/>
  <c r="B108" i="20"/>
  <c r="C108" i="20"/>
  <c r="H108" i="20"/>
  <c r="Y101" i="13"/>
  <c r="AB101" i="13" s="1"/>
  <c r="Z101" i="13"/>
  <c r="AC101" i="13" s="1"/>
  <c r="AA101" i="13"/>
  <c r="AD101" i="13" s="1"/>
  <c r="Q103" i="18"/>
  <c r="R103" i="18" s="1"/>
  <c r="W103" i="18"/>
  <c r="X103" i="18"/>
  <c r="V103" i="18"/>
  <c r="U103" i="18"/>
  <c r="A446" i="13"/>
  <c r="T108" i="20" l="1"/>
  <c r="S108" i="20"/>
  <c r="N108" i="20"/>
  <c r="J108" i="20"/>
  <c r="L108" i="20"/>
  <c r="F108" i="20"/>
  <c r="AE107" i="20"/>
  <c r="E108" i="20"/>
  <c r="G102" i="13"/>
  <c r="B102" i="13"/>
  <c r="C102" i="13"/>
  <c r="F102" i="13" s="1"/>
  <c r="H102" i="13"/>
  <c r="D102" i="13"/>
  <c r="I102" i="13"/>
  <c r="AA103" i="18"/>
  <c r="AD103" i="18" s="1"/>
  <c r="Y103" i="18"/>
  <c r="AB103" i="18" s="1"/>
  <c r="Z103" i="18"/>
  <c r="AC103" i="18" s="1"/>
  <c r="A447" i="13"/>
  <c r="K108" i="20" l="1"/>
  <c r="O108" i="20"/>
  <c r="M108" i="20"/>
  <c r="P108" i="20"/>
  <c r="T102" i="13"/>
  <c r="N102" i="13"/>
  <c r="S102" i="13"/>
  <c r="AE101" i="13"/>
  <c r="J102" i="13"/>
  <c r="E102" i="13"/>
  <c r="D104" i="18"/>
  <c r="I104" i="18"/>
  <c r="G104" i="18"/>
  <c r="B104" i="18"/>
  <c r="H104" i="18"/>
  <c r="C104" i="18"/>
  <c r="A448" i="13"/>
  <c r="X108" i="20" l="1"/>
  <c r="Q108" i="20"/>
  <c r="R108" i="20" s="1"/>
  <c r="V108" i="20"/>
  <c r="U108" i="20"/>
  <c r="W108" i="20"/>
  <c r="F104" i="18"/>
  <c r="S104" i="18"/>
  <c r="E104" i="18"/>
  <c r="J104" i="18"/>
  <c r="L102" i="13"/>
  <c r="K102" i="13"/>
  <c r="O102" i="13"/>
  <c r="AE103" i="18"/>
  <c r="T104" i="18"/>
  <c r="N104" i="18"/>
  <c r="L104" i="18" s="1"/>
  <c r="A449" i="13"/>
  <c r="Y108" i="20" l="1"/>
  <c r="AB108" i="20" s="1"/>
  <c r="Z108" i="20"/>
  <c r="AC108" i="20" s="1"/>
  <c r="AA108" i="20"/>
  <c r="AD108" i="20" s="1"/>
  <c r="K104" i="18"/>
  <c r="O104" i="18"/>
  <c r="P102" i="13"/>
  <c r="M102" i="13"/>
  <c r="V102" i="13"/>
  <c r="P104" i="18"/>
  <c r="M104" i="18"/>
  <c r="A450" i="13"/>
  <c r="U102" i="13" l="1"/>
  <c r="W102" i="13"/>
  <c r="W104" i="18"/>
  <c r="U104" i="18"/>
  <c r="V104" i="18"/>
  <c r="Q104" i="18"/>
  <c r="R104" i="18" s="1"/>
  <c r="B109" i="20"/>
  <c r="C109" i="20"/>
  <c r="H109" i="20"/>
  <c r="D109" i="20"/>
  <c r="I109" i="20"/>
  <c r="G109" i="20"/>
  <c r="X102" i="13"/>
  <c r="Q102" i="13"/>
  <c r="R102" i="13" s="1"/>
  <c r="X104" i="18"/>
  <c r="Z104" i="18"/>
  <c r="AC104" i="18" s="1"/>
  <c r="A451" i="13"/>
  <c r="Y102" i="13" l="1"/>
  <c r="AB102" i="13" s="1"/>
  <c r="Z102" i="13"/>
  <c r="AC102" i="13" s="1"/>
  <c r="AA104" i="18"/>
  <c r="AD104" i="18" s="1"/>
  <c r="Y104" i="18"/>
  <c r="AB104" i="18" s="1"/>
  <c r="J109" i="20"/>
  <c r="F109" i="20"/>
  <c r="AE108" i="20"/>
  <c r="N109" i="20"/>
  <c r="T109" i="20"/>
  <c r="S109" i="20"/>
  <c r="E109" i="20"/>
  <c r="O109" i="20"/>
  <c r="K109" i="20"/>
  <c r="AA102" i="13"/>
  <c r="AD102" i="13" s="1"/>
  <c r="I105" i="18"/>
  <c r="B105" i="18"/>
  <c r="C105" i="18"/>
  <c r="H105" i="18"/>
  <c r="A452" i="13"/>
  <c r="G103" i="13" l="1"/>
  <c r="B103" i="13"/>
  <c r="C103" i="13"/>
  <c r="H103" i="13"/>
  <c r="D105" i="18"/>
  <c r="G105" i="18"/>
  <c r="L109" i="20"/>
  <c r="I103" i="13"/>
  <c r="D103" i="13"/>
  <c r="E103" i="13"/>
  <c r="F103" i="13"/>
  <c r="E105" i="18"/>
  <c r="F105" i="18"/>
  <c r="N105" i="18"/>
  <c r="A453" i="13"/>
  <c r="J103" i="13" l="1"/>
  <c r="J105" i="18"/>
  <c r="S105" i="18"/>
  <c r="AE104" i="18"/>
  <c r="T105" i="18"/>
  <c r="P109" i="20"/>
  <c r="M109" i="20"/>
  <c r="T103" i="13"/>
  <c r="S103" i="13"/>
  <c r="N103" i="13"/>
  <c r="L103" i="13" s="1"/>
  <c r="AE102" i="13"/>
  <c r="A454" i="13"/>
  <c r="K103" i="13" l="1"/>
  <c r="O103" i="13"/>
  <c r="L105" i="18"/>
  <c r="K105" i="18"/>
  <c r="O105" i="18"/>
  <c r="V109" i="20"/>
  <c r="U109" i="20"/>
  <c r="W109" i="20"/>
  <c r="Q109" i="20"/>
  <c r="R109" i="20" s="1"/>
  <c r="X109" i="20"/>
  <c r="P103" i="13"/>
  <c r="M103" i="13"/>
  <c r="A455" i="13"/>
  <c r="U103" i="13" l="1"/>
  <c r="V103" i="13"/>
  <c r="W103" i="13"/>
  <c r="P105" i="18"/>
  <c r="M105" i="18"/>
  <c r="Z109" i="20"/>
  <c r="AC109" i="20" s="1"/>
  <c r="AA109" i="20"/>
  <c r="AD109" i="20" s="1"/>
  <c r="Y109" i="20"/>
  <c r="AB109" i="20" s="1"/>
  <c r="X103" i="13"/>
  <c r="Q103" i="13"/>
  <c r="R103" i="13" s="1"/>
  <c r="A456" i="13"/>
  <c r="Y103" i="13" l="1"/>
  <c r="AB103" i="13" s="1"/>
  <c r="V105" i="18"/>
  <c r="W105" i="18"/>
  <c r="U105" i="18"/>
  <c r="X105" i="18"/>
  <c r="Q105" i="18"/>
  <c r="R105" i="18" s="1"/>
  <c r="C110" i="20"/>
  <c r="H110" i="20"/>
  <c r="I110" i="20"/>
  <c r="D110" i="20"/>
  <c r="G110" i="20"/>
  <c r="B110" i="20"/>
  <c r="AA103" i="13"/>
  <c r="AD103" i="13" s="1"/>
  <c r="Z103" i="13"/>
  <c r="AC103" i="13" s="1"/>
  <c r="A457" i="13"/>
  <c r="B104" i="13" l="1"/>
  <c r="G104" i="13"/>
  <c r="Y105" i="18"/>
  <c r="AB105" i="18" s="1"/>
  <c r="Z105" i="18"/>
  <c r="AC105" i="18" s="1"/>
  <c r="AA105" i="18"/>
  <c r="AD105" i="18" s="1"/>
  <c r="E110" i="20"/>
  <c r="F110" i="20"/>
  <c r="AE109" i="20"/>
  <c r="N110" i="20"/>
  <c r="S110" i="20"/>
  <c r="T110" i="20"/>
  <c r="J110" i="20"/>
  <c r="C104" i="13"/>
  <c r="H104" i="13"/>
  <c r="D104" i="13"/>
  <c r="I104" i="13"/>
  <c r="A458" i="13"/>
  <c r="F104" i="13" l="1"/>
  <c r="G106" i="18"/>
  <c r="B106" i="18"/>
  <c r="C106" i="18"/>
  <c r="F106" i="18" s="1"/>
  <c r="H106" i="18"/>
  <c r="D106" i="18"/>
  <c r="I106" i="18"/>
  <c r="O110" i="20"/>
  <c r="K110" i="20"/>
  <c r="L110" i="20"/>
  <c r="S104" i="13"/>
  <c r="T104" i="13"/>
  <c r="N104" i="13"/>
  <c r="AE103" i="13"/>
  <c r="E104" i="13"/>
  <c r="J104" i="13"/>
  <c r="A459" i="13"/>
  <c r="T106" i="18" l="1"/>
  <c r="S106" i="18"/>
  <c r="N106" i="18"/>
  <c r="AE105" i="18"/>
  <c r="J106" i="18"/>
  <c r="E106" i="18"/>
  <c r="L106" i="18"/>
  <c r="P110" i="20"/>
  <c r="M110" i="20"/>
  <c r="K104" i="13"/>
  <c r="O104" i="13"/>
  <c r="L104" i="13"/>
  <c r="A460" i="13"/>
  <c r="K106" i="18" l="1"/>
  <c r="O106" i="18"/>
  <c r="P106" i="18"/>
  <c r="M106" i="18"/>
  <c r="W110" i="20"/>
  <c r="U110" i="20"/>
  <c r="V110" i="20"/>
  <c r="Q110" i="20"/>
  <c r="R110" i="20" s="1"/>
  <c r="X110" i="20"/>
  <c r="M104" i="13"/>
  <c r="P104" i="13"/>
  <c r="A461" i="13"/>
  <c r="U106" i="18" l="1"/>
  <c r="W106" i="18"/>
  <c r="Q106" i="18"/>
  <c r="R106" i="18" s="1"/>
  <c r="V106" i="18"/>
  <c r="X106" i="18"/>
  <c r="AA110" i="20"/>
  <c r="AD110" i="20" s="1"/>
  <c r="Y110" i="20"/>
  <c r="AB110" i="20" s="1"/>
  <c r="Z110" i="20"/>
  <c r="AC110" i="20" s="1"/>
  <c r="X104" i="13"/>
  <c r="Q104" i="13"/>
  <c r="R104" i="13" s="1"/>
  <c r="V104" i="13"/>
  <c r="W104" i="13"/>
  <c r="U104" i="13"/>
  <c r="A462" i="13"/>
  <c r="Z106" i="18" l="1"/>
  <c r="AC106" i="18" s="1"/>
  <c r="C107" i="18" s="1"/>
  <c r="AA106" i="18"/>
  <c r="AD106" i="18" s="1"/>
  <c r="D107" i="18" s="1"/>
  <c r="Y106" i="18"/>
  <c r="AB106" i="18" s="1"/>
  <c r="D111" i="20"/>
  <c r="I111" i="20"/>
  <c r="B111" i="20"/>
  <c r="G111" i="20"/>
  <c r="H111" i="20"/>
  <c r="C111" i="20"/>
  <c r="Z104" i="13"/>
  <c r="AC104" i="13" s="1"/>
  <c r="Y104" i="13"/>
  <c r="AB104" i="13" s="1"/>
  <c r="AA104" i="13"/>
  <c r="AD104" i="13" s="1"/>
  <c r="H107" i="18"/>
  <c r="A463" i="13"/>
  <c r="G107" i="18" l="1"/>
  <c r="T107" i="18"/>
  <c r="AE106" i="18"/>
  <c r="B107" i="18"/>
  <c r="E107" i="18" s="1"/>
  <c r="I107" i="18"/>
  <c r="S107" i="18"/>
  <c r="T111" i="20"/>
  <c r="N111" i="20"/>
  <c r="S111" i="20"/>
  <c r="F111" i="20"/>
  <c r="AE110" i="20"/>
  <c r="E111" i="20"/>
  <c r="J111" i="20"/>
  <c r="H105" i="13"/>
  <c r="C105" i="13"/>
  <c r="G105" i="13"/>
  <c r="B105" i="13"/>
  <c r="I105" i="13"/>
  <c r="D105" i="13"/>
  <c r="A464" i="13"/>
  <c r="F105" i="13" l="1"/>
  <c r="J105" i="13"/>
  <c r="F107" i="18"/>
  <c r="N107" i="18"/>
  <c r="J107" i="18"/>
  <c r="O111" i="20"/>
  <c r="K111" i="20"/>
  <c r="L111" i="20"/>
  <c r="N105" i="13"/>
  <c r="T105" i="13"/>
  <c r="S105" i="13"/>
  <c r="AE104" i="13"/>
  <c r="E105" i="13"/>
  <c r="A465" i="13"/>
  <c r="O105" i="13" l="1"/>
  <c r="K105" i="13"/>
  <c r="L105" i="13"/>
  <c r="P105" i="13" s="1"/>
  <c r="K107" i="18"/>
  <c r="O107" i="18"/>
  <c r="L107" i="18"/>
  <c r="P111" i="20"/>
  <c r="M111" i="20"/>
  <c r="A466" i="13"/>
  <c r="M105" i="13" l="1"/>
  <c r="U105" i="13"/>
  <c r="W105" i="13"/>
  <c r="V105" i="13"/>
  <c r="P107" i="18"/>
  <c r="M107" i="18"/>
  <c r="U111" i="20"/>
  <c r="W111" i="20"/>
  <c r="V111" i="20"/>
  <c r="Q111" i="20"/>
  <c r="R111" i="20" s="1"/>
  <c r="X111" i="20"/>
  <c r="V107" i="18"/>
  <c r="W107" i="18"/>
  <c r="U107" i="18"/>
  <c r="Q107" i="18"/>
  <c r="R107" i="18" s="1"/>
  <c r="X107" i="18"/>
  <c r="A467" i="13"/>
  <c r="Q105" i="13" l="1"/>
  <c r="R105" i="13" s="1"/>
  <c r="X105" i="13"/>
  <c r="Y111" i="20"/>
  <c r="AB111" i="20" s="1"/>
  <c r="AA111" i="20"/>
  <c r="AD111" i="20" s="1"/>
  <c r="D112" i="20" s="1"/>
  <c r="Z111" i="20"/>
  <c r="AC111" i="20" s="1"/>
  <c r="AA107" i="18"/>
  <c r="AD107" i="18" s="1"/>
  <c r="Z107" i="18"/>
  <c r="AC107" i="18" s="1"/>
  <c r="Y107" i="18"/>
  <c r="AB107" i="18" s="1"/>
  <c r="A468" i="13"/>
  <c r="Y105" i="13" l="1"/>
  <c r="AB105" i="13" s="1"/>
  <c r="Z105" i="13"/>
  <c r="AC105" i="13" s="1"/>
  <c r="AA105" i="13"/>
  <c r="AD105" i="13" s="1"/>
  <c r="I112" i="20"/>
  <c r="S112" i="20"/>
  <c r="T112" i="20"/>
  <c r="G112" i="20"/>
  <c r="B112" i="20"/>
  <c r="H112" i="20"/>
  <c r="C112" i="20"/>
  <c r="I108" i="18"/>
  <c r="D108" i="18"/>
  <c r="H108" i="18"/>
  <c r="C108" i="18"/>
  <c r="G108" i="18"/>
  <c r="B108" i="18"/>
  <c r="A469" i="13"/>
  <c r="G106" i="13" l="1"/>
  <c r="B106" i="13"/>
  <c r="H106" i="13"/>
  <c r="C106" i="13"/>
  <c r="F106" i="13" s="1"/>
  <c r="I106" i="13"/>
  <c r="D106" i="13"/>
  <c r="J112" i="20"/>
  <c r="N112" i="20"/>
  <c r="AE111" i="20"/>
  <c r="F112" i="20"/>
  <c r="E112" i="20"/>
  <c r="F108" i="18"/>
  <c r="N108" i="18"/>
  <c r="AE107" i="18"/>
  <c r="T108" i="18"/>
  <c r="S108" i="18"/>
  <c r="J108" i="18"/>
  <c r="E108" i="18"/>
  <c r="A470" i="13"/>
  <c r="J106" i="13" l="1"/>
  <c r="AE105" i="13"/>
  <c r="S106" i="13"/>
  <c r="T106" i="13"/>
  <c r="N106" i="13"/>
  <c r="E106" i="13"/>
  <c r="L112" i="20"/>
  <c r="O112" i="20"/>
  <c r="K112" i="20"/>
  <c r="L108" i="18"/>
  <c r="O108" i="18"/>
  <c r="K108" i="18"/>
  <c r="A471" i="13"/>
  <c r="K106" i="13" l="1"/>
  <c r="O106" i="13"/>
  <c r="L106" i="13"/>
  <c r="M112" i="20"/>
  <c r="P112" i="20"/>
  <c r="M108" i="18"/>
  <c r="P108" i="18"/>
  <c r="A472" i="13"/>
  <c r="P106" i="13" l="1"/>
  <c r="M106" i="13"/>
  <c r="X112" i="20"/>
  <c r="Q112" i="20"/>
  <c r="R112" i="20" s="1"/>
  <c r="W112" i="20"/>
  <c r="V112" i="20"/>
  <c r="U112" i="20"/>
  <c r="Q108" i="18"/>
  <c r="R108" i="18" s="1"/>
  <c r="V108" i="18"/>
  <c r="U108" i="18"/>
  <c r="X108" i="18"/>
  <c r="W108" i="18"/>
  <c r="A473" i="13"/>
  <c r="W106" i="13" l="1"/>
  <c r="V106" i="13"/>
  <c r="U106" i="13"/>
  <c r="Q106" i="13"/>
  <c r="R106" i="13" s="1"/>
  <c r="X106" i="13"/>
  <c r="Y108" i="18"/>
  <c r="AB108" i="18" s="1"/>
  <c r="AA112" i="20"/>
  <c r="AD112" i="20" s="1"/>
  <c r="Y112" i="20"/>
  <c r="AB112" i="20" s="1"/>
  <c r="G113" i="20" s="1"/>
  <c r="Z112" i="20"/>
  <c r="AC112" i="20" s="1"/>
  <c r="Z108" i="18"/>
  <c r="AC108" i="18" s="1"/>
  <c r="AA108" i="18"/>
  <c r="AD108" i="18" s="1"/>
  <c r="B109" i="18"/>
  <c r="G109" i="18"/>
  <c r="C109" i="18"/>
  <c r="A474" i="13"/>
  <c r="AA106" i="13" l="1"/>
  <c r="AD106" i="13" s="1"/>
  <c r="Z106" i="13"/>
  <c r="AC106" i="13" s="1"/>
  <c r="Y106" i="13"/>
  <c r="AB106" i="13" s="1"/>
  <c r="I113" i="20"/>
  <c r="D113" i="20"/>
  <c r="H113" i="20"/>
  <c r="C113" i="20"/>
  <c r="B113" i="20"/>
  <c r="H109" i="18"/>
  <c r="D109" i="18"/>
  <c r="I109" i="18"/>
  <c r="E109" i="18"/>
  <c r="F109" i="18"/>
  <c r="A475" i="13"/>
  <c r="I107" i="13" l="1"/>
  <c r="D107" i="13"/>
  <c r="C107" i="13"/>
  <c r="H107" i="13"/>
  <c r="B107" i="13"/>
  <c r="E107" i="13" s="1"/>
  <c r="G107" i="13"/>
  <c r="J109" i="18"/>
  <c r="E113" i="20"/>
  <c r="N113" i="20"/>
  <c r="T113" i="20"/>
  <c r="S113" i="20"/>
  <c r="AE112" i="20"/>
  <c r="F113" i="20"/>
  <c r="J113" i="20"/>
  <c r="T109" i="18"/>
  <c r="AE108" i="18"/>
  <c r="N109" i="18"/>
  <c r="S109" i="18"/>
  <c r="O109" i="18"/>
  <c r="K109" i="18"/>
  <c r="A476" i="13"/>
  <c r="AE106" i="13" l="1"/>
  <c r="N107" i="13"/>
  <c r="T107" i="13"/>
  <c r="S107" i="13"/>
  <c r="J107" i="13"/>
  <c r="F107" i="13"/>
  <c r="O113" i="20"/>
  <c r="K113" i="20"/>
  <c r="L113" i="20"/>
  <c r="L109" i="18"/>
  <c r="A477" i="13"/>
  <c r="L107" i="13" l="1"/>
  <c r="K107" i="13"/>
  <c r="O107" i="13"/>
  <c r="P113" i="20"/>
  <c r="M113" i="20"/>
  <c r="P109" i="18"/>
  <c r="M109" i="18"/>
  <c r="A478" i="13"/>
  <c r="P107" i="13" l="1"/>
  <c r="M107" i="13"/>
  <c r="V107" i="13"/>
  <c r="U107" i="13"/>
  <c r="W107" i="13"/>
  <c r="X107" i="13"/>
  <c r="W109" i="18"/>
  <c r="V109" i="18"/>
  <c r="U109" i="18"/>
  <c r="U113" i="20"/>
  <c r="W113" i="20"/>
  <c r="V113" i="20"/>
  <c r="Q113" i="20"/>
  <c r="R113" i="20" s="1"/>
  <c r="X113" i="20"/>
  <c r="Q109" i="18"/>
  <c r="R109" i="18" s="1"/>
  <c r="X109" i="18"/>
  <c r="Z109" i="18"/>
  <c r="Y109" i="18"/>
  <c r="A479" i="13"/>
  <c r="Q107" i="13" l="1"/>
  <c r="R107" i="13" s="1"/>
  <c r="Y107" i="13"/>
  <c r="AB107" i="13" s="1"/>
  <c r="AB109" i="18"/>
  <c r="AC109" i="18"/>
  <c r="Y113" i="20"/>
  <c r="AB113" i="20" s="1"/>
  <c r="Z113" i="20"/>
  <c r="AC113" i="20" s="1"/>
  <c r="AA113" i="20"/>
  <c r="AD113" i="20" s="1"/>
  <c r="AA109" i="18"/>
  <c r="AD109" i="18" s="1"/>
  <c r="H110" i="18"/>
  <c r="C110" i="18"/>
  <c r="G110" i="18"/>
  <c r="B110" i="18"/>
  <c r="A480" i="13"/>
  <c r="AA107" i="13" l="1"/>
  <c r="AD107" i="13" s="1"/>
  <c r="Z107" i="13"/>
  <c r="AC107" i="13" s="1"/>
  <c r="I108" i="13"/>
  <c r="D108" i="13"/>
  <c r="B108" i="13"/>
  <c r="G108" i="13"/>
  <c r="B114" i="20"/>
  <c r="G114" i="20"/>
  <c r="C114" i="20"/>
  <c r="H114" i="20"/>
  <c r="D114" i="20"/>
  <c r="I114" i="20"/>
  <c r="I110" i="18"/>
  <c r="D110" i="18"/>
  <c r="E110" i="18"/>
  <c r="F110" i="18"/>
  <c r="A481" i="13"/>
  <c r="H108" i="13" l="1"/>
  <c r="C108" i="13"/>
  <c r="F108" i="13" s="1"/>
  <c r="AE107" i="13"/>
  <c r="T108" i="13"/>
  <c r="N108" i="13"/>
  <c r="S108" i="13"/>
  <c r="L108" i="13"/>
  <c r="J108" i="13"/>
  <c r="E108" i="13"/>
  <c r="AE109" i="18"/>
  <c r="S110" i="18"/>
  <c r="T110" i="18"/>
  <c r="J114" i="20"/>
  <c r="F114" i="20"/>
  <c r="AE113" i="20"/>
  <c r="T114" i="20"/>
  <c r="N114" i="20"/>
  <c r="S114" i="20"/>
  <c r="E114" i="20"/>
  <c r="N110" i="18"/>
  <c r="J110" i="18"/>
  <c r="A482" i="13"/>
  <c r="P108" i="13" l="1"/>
  <c r="M108" i="13"/>
  <c r="O108" i="13"/>
  <c r="K108" i="13"/>
  <c r="L110" i="18"/>
  <c r="K114" i="20"/>
  <c r="O114" i="20"/>
  <c r="L114" i="20"/>
  <c r="K110" i="18"/>
  <c r="O110" i="18"/>
  <c r="A483" i="13"/>
  <c r="W108" i="13" l="1"/>
  <c r="U108" i="13"/>
  <c r="V108" i="13"/>
  <c r="X108" i="13"/>
  <c r="Q108" i="13"/>
  <c r="R108" i="13" s="1"/>
  <c r="M110" i="18"/>
  <c r="P110" i="18"/>
  <c r="P114" i="20"/>
  <c r="M114" i="20"/>
  <c r="Q110" i="18"/>
  <c r="R110" i="18" s="1"/>
  <c r="X110" i="18"/>
  <c r="U110" i="18"/>
  <c r="W110" i="18"/>
  <c r="V110" i="18"/>
  <c r="A484" i="13"/>
  <c r="Z108" i="13" l="1"/>
  <c r="AC108" i="13" s="1"/>
  <c r="Y108" i="13"/>
  <c r="AB108" i="13" s="1"/>
  <c r="AA108" i="13"/>
  <c r="AD108" i="13" s="1"/>
  <c r="W114" i="20"/>
  <c r="V114" i="20"/>
  <c r="U114" i="20"/>
  <c r="X114" i="20"/>
  <c r="Q114" i="20"/>
  <c r="R114" i="20" s="1"/>
  <c r="Y110" i="18"/>
  <c r="AA110" i="18"/>
  <c r="AD110" i="18" s="1"/>
  <c r="Z110" i="18"/>
  <c r="AC110" i="18" s="1"/>
  <c r="H111" i="18" s="1"/>
  <c r="A485" i="13"/>
  <c r="H109" i="13" l="1"/>
  <c r="C109" i="13"/>
  <c r="B109" i="13"/>
  <c r="E109" i="13" s="1"/>
  <c r="G109" i="13"/>
  <c r="I109" i="13"/>
  <c r="D109" i="13"/>
  <c r="AA114" i="20"/>
  <c r="AD114" i="20" s="1"/>
  <c r="Z114" i="20"/>
  <c r="AC114" i="20" s="1"/>
  <c r="Y114" i="20"/>
  <c r="AB114" i="20" s="1"/>
  <c r="AB110" i="18"/>
  <c r="G111" i="18" s="1"/>
  <c r="I111" i="18"/>
  <c r="D111" i="18"/>
  <c r="C111" i="18"/>
  <c r="B111" i="18"/>
  <c r="J111" i="18"/>
  <c r="S111" i="18"/>
  <c r="T111" i="18"/>
  <c r="A486" i="13"/>
  <c r="AE108" i="13" l="1"/>
  <c r="S109" i="13"/>
  <c r="N109" i="13"/>
  <c r="T109" i="13"/>
  <c r="L109" i="13"/>
  <c r="J109" i="13"/>
  <c r="F109" i="13"/>
  <c r="AE110" i="18"/>
  <c r="N111" i="18"/>
  <c r="E111" i="18"/>
  <c r="F111" i="18"/>
  <c r="K111" i="18"/>
  <c r="O111" i="18"/>
  <c r="D115" i="20"/>
  <c r="I115" i="20"/>
  <c r="C115" i="20"/>
  <c r="H115" i="20"/>
  <c r="B115" i="20"/>
  <c r="G115" i="20"/>
  <c r="L111" i="18"/>
  <c r="A487" i="13"/>
  <c r="O109" i="13" l="1"/>
  <c r="K109" i="13"/>
  <c r="M109" i="13"/>
  <c r="P109" i="13"/>
  <c r="N115" i="20"/>
  <c r="S115" i="20"/>
  <c r="T115" i="20"/>
  <c r="F115" i="20"/>
  <c r="AE114" i="20"/>
  <c r="J115" i="20"/>
  <c r="E115" i="20"/>
  <c r="M111" i="18"/>
  <c r="Q111" i="18" s="1"/>
  <c r="R111" i="18" s="1"/>
  <c r="P111" i="18"/>
  <c r="A488" i="13"/>
  <c r="X109" i="13" l="1"/>
  <c r="Q109" i="13"/>
  <c r="R109" i="13" s="1"/>
  <c r="U109" i="13"/>
  <c r="W109" i="13"/>
  <c r="V109" i="13"/>
  <c r="L115" i="20"/>
  <c r="O115" i="20"/>
  <c r="K115" i="20"/>
  <c r="U111" i="18"/>
  <c r="V111" i="18"/>
  <c r="X111" i="18"/>
  <c r="Z111" i="18"/>
  <c r="AC111" i="18" s="1"/>
  <c r="C112" i="18" s="1"/>
  <c r="AA111" i="18"/>
  <c r="Y111" i="18"/>
  <c r="AB111" i="18" s="1"/>
  <c r="W111" i="18"/>
  <c r="A489" i="13"/>
  <c r="AA109" i="13" l="1"/>
  <c r="AD109" i="13" s="1"/>
  <c r="Z109" i="13"/>
  <c r="AC109" i="13" s="1"/>
  <c r="Y109" i="13"/>
  <c r="AB109" i="13" s="1"/>
  <c r="M115" i="20"/>
  <c r="P115" i="20"/>
  <c r="Q115" i="20"/>
  <c r="R115" i="20" s="1"/>
  <c r="H112" i="18"/>
  <c r="AD111" i="18"/>
  <c r="B112" i="18"/>
  <c r="G112" i="18"/>
  <c r="A490" i="13"/>
  <c r="I110" i="13" l="1"/>
  <c r="D110" i="13"/>
  <c r="C110" i="13"/>
  <c r="H110" i="13"/>
  <c r="B110" i="13"/>
  <c r="G110" i="13"/>
  <c r="AE109" i="13"/>
  <c r="V115" i="20"/>
  <c r="W115" i="20"/>
  <c r="U115" i="20"/>
  <c r="X115" i="20"/>
  <c r="AA115" i="20"/>
  <c r="AD115" i="20" s="1"/>
  <c r="Z115" i="20"/>
  <c r="AC115" i="20" s="1"/>
  <c r="Y115" i="20"/>
  <c r="AB115" i="20" s="1"/>
  <c r="F112" i="18"/>
  <c r="E112" i="18"/>
  <c r="D112" i="18"/>
  <c r="I112" i="18"/>
  <c r="J112" i="18" s="1"/>
  <c r="A491" i="13"/>
  <c r="T110" i="13" l="1"/>
  <c r="S110" i="13"/>
  <c r="F110" i="13"/>
  <c r="E110" i="13"/>
  <c r="J110" i="13"/>
  <c r="N110" i="13"/>
  <c r="L110" i="13"/>
  <c r="D116" i="20"/>
  <c r="I116" i="20"/>
  <c r="C116" i="20"/>
  <c r="H116" i="20"/>
  <c r="G116" i="20"/>
  <c r="B116" i="20"/>
  <c r="S112" i="18"/>
  <c r="AE111" i="18"/>
  <c r="N112" i="18"/>
  <c r="T112" i="18"/>
  <c r="K112" i="18"/>
  <c r="O112" i="18"/>
  <c r="A492" i="13"/>
  <c r="O110" i="13" l="1"/>
  <c r="K110" i="13"/>
  <c r="P110" i="13"/>
  <c r="M110" i="13"/>
  <c r="L112" i="18"/>
  <c r="J116" i="20"/>
  <c r="E116" i="20"/>
  <c r="T116" i="20"/>
  <c r="N116" i="20"/>
  <c r="L116" i="20" s="1"/>
  <c r="S116" i="20"/>
  <c r="F116" i="20"/>
  <c r="AE115" i="20"/>
  <c r="O116" i="20"/>
  <c r="K116" i="20"/>
  <c r="A493" i="13"/>
  <c r="W110" i="13" l="1"/>
  <c r="U110" i="13"/>
  <c r="X110" i="13"/>
  <c r="V110" i="13"/>
  <c r="Q110" i="13"/>
  <c r="R110" i="13" s="1"/>
  <c r="M112" i="18"/>
  <c r="P112" i="18"/>
  <c r="V112" i="18" s="1"/>
  <c r="M116" i="20"/>
  <c r="P116" i="20"/>
  <c r="U112" i="18"/>
  <c r="A494" i="13"/>
  <c r="AA110" i="13" l="1"/>
  <c r="AD110" i="13" s="1"/>
  <c r="Y110" i="13"/>
  <c r="AB110" i="13" s="1"/>
  <c r="Z110" i="13"/>
  <c r="AC110" i="13" s="1"/>
  <c r="X112" i="18"/>
  <c r="Q112" i="18"/>
  <c r="R112" i="18" s="1"/>
  <c r="W112" i="18"/>
  <c r="X116" i="20"/>
  <c r="Q116" i="20"/>
  <c r="R116" i="20" s="1"/>
  <c r="V116" i="20"/>
  <c r="U116" i="20"/>
  <c r="W116" i="20"/>
  <c r="A495" i="13"/>
  <c r="D111" i="13" l="1"/>
  <c r="G111" i="13"/>
  <c r="B111" i="13"/>
  <c r="H111" i="13"/>
  <c r="I111" i="13"/>
  <c r="C111" i="13"/>
  <c r="Z112" i="18"/>
  <c r="AC112" i="18" s="1"/>
  <c r="Y112" i="18"/>
  <c r="AB112" i="18" s="1"/>
  <c r="AA112" i="18"/>
  <c r="AD112" i="18"/>
  <c r="Z116" i="20"/>
  <c r="AC116" i="20" s="1"/>
  <c r="AA116" i="20"/>
  <c r="AD116" i="20" s="1"/>
  <c r="Y116" i="20"/>
  <c r="AB116" i="20" s="1"/>
  <c r="C113" i="18"/>
  <c r="H113" i="18"/>
  <c r="A496" i="13"/>
  <c r="S111" i="13" l="1"/>
  <c r="T111" i="13"/>
  <c r="AE110" i="13"/>
  <c r="F111" i="13"/>
  <c r="N111" i="13"/>
  <c r="E111" i="13"/>
  <c r="J111" i="13"/>
  <c r="B113" i="18"/>
  <c r="G113" i="18"/>
  <c r="I113" i="18"/>
  <c r="D113" i="18"/>
  <c r="C117" i="20"/>
  <c r="G117" i="20"/>
  <c r="D117" i="20"/>
  <c r="I117" i="20"/>
  <c r="H117" i="20"/>
  <c r="B117" i="20"/>
  <c r="F113" i="18"/>
  <c r="A497" i="13"/>
  <c r="O111" i="13" l="1"/>
  <c r="K111" i="13"/>
  <c r="L111" i="13"/>
  <c r="AE112" i="18"/>
  <c r="S113" i="18"/>
  <c r="T113" i="18"/>
  <c r="N113" i="18"/>
  <c r="J113" i="18"/>
  <c r="L113" i="18"/>
  <c r="E113" i="18"/>
  <c r="AE116" i="20"/>
  <c r="T117" i="20"/>
  <c r="S117" i="20"/>
  <c r="J117" i="20"/>
  <c r="E117" i="20"/>
  <c r="N117" i="20"/>
  <c r="F117" i="20"/>
  <c r="A498" i="13"/>
  <c r="M111" i="13" l="1"/>
  <c r="Q111" i="13" s="1"/>
  <c r="R111" i="13" s="1"/>
  <c r="P111" i="13"/>
  <c r="U111" i="13" s="1"/>
  <c r="K113" i="18"/>
  <c r="O113" i="18"/>
  <c r="P113" i="18"/>
  <c r="U113" i="18" s="1"/>
  <c r="M113" i="18"/>
  <c r="K117" i="20"/>
  <c r="O117" i="20"/>
  <c r="L117" i="20"/>
  <c r="W113" i="18"/>
  <c r="A499" i="13"/>
  <c r="X111" i="13" l="1"/>
  <c r="W111" i="13"/>
  <c r="V111" i="13"/>
  <c r="Z111" i="13"/>
  <c r="AC111" i="13" s="1"/>
  <c r="Y111" i="13"/>
  <c r="AB111" i="13" s="1"/>
  <c r="AA111" i="13"/>
  <c r="V113" i="18"/>
  <c r="Q113" i="18"/>
  <c r="R113" i="18" s="1"/>
  <c r="X113" i="18"/>
  <c r="P117" i="20"/>
  <c r="M117" i="20"/>
  <c r="Z113" i="18"/>
  <c r="AC113" i="18" s="1"/>
  <c r="AA113" i="18"/>
  <c r="AD113" i="18" s="1"/>
  <c r="Y113" i="18"/>
  <c r="AB113" i="18" s="1"/>
  <c r="A500" i="13"/>
  <c r="AD111" i="13" l="1"/>
  <c r="G112" i="13"/>
  <c r="H112" i="13"/>
  <c r="C112" i="13"/>
  <c r="B112" i="13"/>
  <c r="E112" i="13" s="1"/>
  <c r="U117" i="20"/>
  <c r="W117" i="20"/>
  <c r="V117" i="20"/>
  <c r="X117" i="20"/>
  <c r="Q117" i="20"/>
  <c r="R117" i="20" s="1"/>
  <c r="H114" i="18"/>
  <c r="C114" i="18"/>
  <c r="B114" i="18"/>
  <c r="E114" i="18" s="1"/>
  <c r="I114" i="18"/>
  <c r="D114" i="18"/>
  <c r="G114" i="18"/>
  <c r="A501" i="13"/>
  <c r="D112" i="13" l="1"/>
  <c r="I112" i="13"/>
  <c r="F112" i="13"/>
  <c r="J112" i="13"/>
  <c r="AA117" i="20"/>
  <c r="AD117" i="20" s="1"/>
  <c r="Z117" i="20"/>
  <c r="AC117" i="20" s="1"/>
  <c r="Y117" i="20"/>
  <c r="AB117" i="20" s="1"/>
  <c r="F114" i="18"/>
  <c r="AE113" i="18"/>
  <c r="T114" i="18"/>
  <c r="J114" i="18"/>
  <c r="K114" i="18" s="1"/>
  <c r="N114" i="18"/>
  <c r="S114" i="18"/>
  <c r="A502" i="13"/>
  <c r="T112" i="13" l="1"/>
  <c r="AE111" i="13"/>
  <c r="N112" i="13"/>
  <c r="S112" i="13"/>
  <c r="K112" i="13"/>
  <c r="O112" i="13"/>
  <c r="L114" i="18"/>
  <c r="I118" i="20"/>
  <c r="D118" i="20"/>
  <c r="C118" i="20"/>
  <c r="H118" i="20"/>
  <c r="B118" i="20"/>
  <c r="G118" i="20"/>
  <c r="O114" i="18"/>
  <c r="A503" i="13"/>
  <c r="L112" i="13" l="1"/>
  <c r="M114" i="18"/>
  <c r="X114" i="18" s="1"/>
  <c r="P114" i="18"/>
  <c r="E118" i="20"/>
  <c r="N118" i="20"/>
  <c r="S118" i="20"/>
  <c r="T118" i="20"/>
  <c r="AE117" i="20"/>
  <c r="F118" i="20"/>
  <c r="J118" i="20"/>
  <c r="L118" i="20"/>
  <c r="K118" i="20"/>
  <c r="O118" i="20"/>
  <c r="Q114" i="18"/>
  <c r="R114" i="18" s="1"/>
  <c r="U114" i="18"/>
  <c r="W114" i="18"/>
  <c r="V114" i="18"/>
  <c r="A504" i="13"/>
  <c r="M112" i="13" l="1"/>
  <c r="P112" i="13"/>
  <c r="X112" i="13"/>
  <c r="Q112" i="13"/>
  <c r="R112" i="13" s="1"/>
  <c r="U112" i="13"/>
  <c r="V112" i="13"/>
  <c r="P118" i="20"/>
  <c r="M118" i="20"/>
  <c r="AA114" i="18"/>
  <c r="Y114" i="18"/>
  <c r="Z114" i="18"/>
  <c r="A505" i="13"/>
  <c r="W112" i="13" l="1"/>
  <c r="Z112" i="13"/>
  <c r="AA112" i="13"/>
  <c r="AD112" i="13" s="1"/>
  <c r="Y112" i="13"/>
  <c r="AC112" i="13"/>
  <c r="V118" i="20"/>
  <c r="U118" i="20"/>
  <c r="W118" i="20"/>
  <c r="X118" i="20"/>
  <c r="Q118" i="20"/>
  <c r="R118" i="20" s="1"/>
  <c r="AD114" i="18"/>
  <c r="AB114" i="18"/>
  <c r="G115" i="18" s="1"/>
  <c r="AC114" i="18"/>
  <c r="A506" i="13"/>
  <c r="I113" i="13" l="1"/>
  <c r="D113" i="13"/>
  <c r="H113" i="13"/>
  <c r="C113" i="13"/>
  <c r="AB112" i="13"/>
  <c r="Y118" i="20"/>
  <c r="AB118" i="20" s="1"/>
  <c r="AA118" i="20"/>
  <c r="AD118" i="20" s="1"/>
  <c r="Z118" i="20"/>
  <c r="AC118" i="20" s="1"/>
  <c r="I115" i="18"/>
  <c r="D115" i="18"/>
  <c r="B115" i="18"/>
  <c r="H115" i="18"/>
  <c r="C115" i="18"/>
  <c r="J115" i="18"/>
  <c r="N115" i="18"/>
  <c r="L115" i="18" s="1"/>
  <c r="A507" i="13"/>
  <c r="S113" i="13" l="1"/>
  <c r="T113" i="13"/>
  <c r="AE112" i="13"/>
  <c r="B113" i="13"/>
  <c r="G113" i="13"/>
  <c r="G119" i="20"/>
  <c r="B119" i="20"/>
  <c r="D119" i="20"/>
  <c r="I119" i="20"/>
  <c r="H119" i="20"/>
  <c r="C119" i="20"/>
  <c r="AE114" i="18"/>
  <c r="S115" i="18"/>
  <c r="T115" i="18"/>
  <c r="E115" i="18"/>
  <c r="F115" i="18"/>
  <c r="O115" i="18"/>
  <c r="K115" i="18"/>
  <c r="M115" i="18"/>
  <c r="X115" i="18" s="1"/>
  <c r="P115" i="18"/>
  <c r="W115" i="18"/>
  <c r="A508" i="13"/>
  <c r="F113" i="13" l="1"/>
  <c r="E113" i="13"/>
  <c r="L113" i="13"/>
  <c r="J113" i="13"/>
  <c r="N113" i="13"/>
  <c r="N119" i="20"/>
  <c r="S119" i="20"/>
  <c r="T119" i="20"/>
  <c r="F119" i="20"/>
  <c r="AE118" i="20"/>
  <c r="J119" i="20"/>
  <c r="E119" i="20"/>
  <c r="Q115" i="18"/>
  <c r="R115" i="18" s="1"/>
  <c r="V115" i="18"/>
  <c r="U115" i="18"/>
  <c r="A509" i="13"/>
  <c r="P113" i="13" l="1"/>
  <c r="M113" i="13"/>
  <c r="O113" i="13"/>
  <c r="K113" i="13"/>
  <c r="L119" i="20"/>
  <c r="K119" i="20"/>
  <c r="O119" i="20"/>
  <c r="AA115" i="18"/>
  <c r="Y115" i="18"/>
  <c r="Z115" i="18"/>
  <c r="A510" i="13"/>
  <c r="U113" i="13" l="1"/>
  <c r="W113" i="13"/>
  <c r="V113" i="13"/>
  <c r="Q113" i="13"/>
  <c r="R113" i="13" s="1"/>
  <c r="X113" i="13"/>
  <c r="P119" i="20"/>
  <c r="M119" i="20"/>
  <c r="W119" i="20"/>
  <c r="V119" i="20"/>
  <c r="AB115" i="18"/>
  <c r="AD115" i="18"/>
  <c r="AC115" i="18"/>
  <c r="A511" i="13"/>
  <c r="Y113" i="13" l="1"/>
  <c r="AB113" i="13" s="1"/>
  <c r="G114" i="13" s="1"/>
  <c r="Z113" i="13"/>
  <c r="AC113" i="13" s="1"/>
  <c r="AA113" i="13"/>
  <c r="AD113" i="13" s="1"/>
  <c r="B114" i="13"/>
  <c r="U119" i="20"/>
  <c r="X119" i="20"/>
  <c r="Q119" i="20"/>
  <c r="R119" i="20" s="1"/>
  <c r="B116" i="18"/>
  <c r="G116" i="18"/>
  <c r="D116" i="18"/>
  <c r="I116" i="18"/>
  <c r="C116" i="18"/>
  <c r="H116" i="18"/>
  <c r="A512" i="13"/>
  <c r="H114" i="13" l="1"/>
  <c r="C114" i="13"/>
  <c r="D114" i="13"/>
  <c r="I114" i="13"/>
  <c r="Y119" i="20"/>
  <c r="AB119" i="20" s="1"/>
  <c r="AA119" i="20"/>
  <c r="Z119" i="20"/>
  <c r="F116" i="18"/>
  <c r="N116" i="18"/>
  <c r="S116" i="18"/>
  <c r="AE115" i="18"/>
  <c r="T116" i="18"/>
  <c r="E116" i="18"/>
  <c r="J116" i="18"/>
  <c r="K116" i="18" s="1"/>
  <c r="A513" i="13"/>
  <c r="E114" i="13" l="1"/>
  <c r="F114" i="13"/>
  <c r="T114" i="13"/>
  <c r="S114" i="13"/>
  <c r="N114" i="13"/>
  <c r="AE113" i="13"/>
  <c r="J114" i="13"/>
  <c r="B120" i="20"/>
  <c r="G120" i="20"/>
  <c r="AD119" i="20"/>
  <c r="AC119" i="20"/>
  <c r="D120" i="20"/>
  <c r="L116" i="18"/>
  <c r="O116" i="18"/>
  <c r="A514" i="13"/>
  <c r="L114" i="13" l="1"/>
  <c r="O114" i="13"/>
  <c r="K114" i="13"/>
  <c r="H120" i="20"/>
  <c r="C120" i="20"/>
  <c r="I120" i="20"/>
  <c r="S120" i="20"/>
  <c r="T120" i="20"/>
  <c r="J120" i="20"/>
  <c r="M116" i="18"/>
  <c r="P116" i="18"/>
  <c r="A515" i="13"/>
  <c r="E120" i="20" l="1"/>
  <c r="M114" i="13"/>
  <c r="P114" i="13"/>
  <c r="F120" i="20"/>
  <c r="AE119" i="20"/>
  <c r="N120" i="20"/>
  <c r="L120" i="20"/>
  <c r="O120" i="20"/>
  <c r="K120" i="20"/>
  <c r="Q116" i="18"/>
  <c r="R116" i="18" s="1"/>
  <c r="X116" i="18"/>
  <c r="U116" i="18"/>
  <c r="V116" i="18"/>
  <c r="W116" i="18"/>
  <c r="A516" i="13"/>
  <c r="X114" i="13" l="1"/>
  <c r="Q114" i="13"/>
  <c r="R114" i="13" s="1"/>
  <c r="V114" i="13"/>
  <c r="U114" i="13"/>
  <c r="W114" i="13"/>
  <c r="P120" i="20"/>
  <c r="M120" i="20"/>
  <c r="Z116" i="18"/>
  <c r="AA116" i="18"/>
  <c r="AD116" i="18" s="1"/>
  <c r="Y116" i="18"/>
  <c r="AC116" i="18"/>
  <c r="H117" i="18" s="1"/>
  <c r="A517" i="13"/>
  <c r="V120" i="20" l="1"/>
  <c r="Y114" i="13"/>
  <c r="AB114" i="13" s="1"/>
  <c r="Z114" i="13"/>
  <c r="AC114" i="13" s="1"/>
  <c r="AA114" i="13"/>
  <c r="AD114" i="13" s="1"/>
  <c r="W120" i="20"/>
  <c r="U120" i="20"/>
  <c r="X120" i="20"/>
  <c r="Q120" i="20"/>
  <c r="R120" i="20" s="1"/>
  <c r="AB116" i="18"/>
  <c r="D117" i="18"/>
  <c r="I117" i="18"/>
  <c r="C117" i="18"/>
  <c r="A518" i="13"/>
  <c r="B115" i="13" l="1"/>
  <c r="G115" i="13"/>
  <c r="C115" i="13"/>
  <c r="F115" i="13" s="1"/>
  <c r="H115" i="13"/>
  <c r="I115" i="13"/>
  <c r="D115" i="13"/>
  <c r="AA120" i="20"/>
  <c r="AD120" i="20" s="1"/>
  <c r="Y120" i="20"/>
  <c r="AB120" i="20" s="1"/>
  <c r="G121" i="20" s="1"/>
  <c r="Z120" i="20"/>
  <c r="I121" i="20"/>
  <c r="D121" i="20"/>
  <c r="B117" i="18"/>
  <c r="E117" i="18" s="1"/>
  <c r="G117" i="18"/>
  <c r="AE116" i="18"/>
  <c r="T117" i="18"/>
  <c r="S117" i="18"/>
  <c r="F117" i="18"/>
  <c r="A519" i="13"/>
  <c r="J115" i="13" l="1"/>
  <c r="S115" i="13"/>
  <c r="T115" i="13"/>
  <c r="AE114" i="13"/>
  <c r="N115" i="13"/>
  <c r="E115" i="13"/>
  <c r="N117" i="18"/>
  <c r="B121" i="20"/>
  <c r="AC120" i="20"/>
  <c r="C121" i="20"/>
  <c r="S121" i="20"/>
  <c r="T121" i="20"/>
  <c r="J117" i="18"/>
  <c r="A520" i="13"/>
  <c r="K115" i="13" l="1"/>
  <c r="O115" i="13"/>
  <c r="L115" i="13"/>
  <c r="H121" i="20"/>
  <c r="N121" i="20"/>
  <c r="E121" i="20"/>
  <c r="AE120" i="20"/>
  <c r="F121" i="20"/>
  <c r="J121" i="20"/>
  <c r="O117" i="18"/>
  <c r="K117" i="18"/>
  <c r="L117" i="18"/>
  <c r="A521" i="13"/>
  <c r="P115" i="13" l="1"/>
  <c r="M115" i="13"/>
  <c r="L121" i="20"/>
  <c r="O121" i="20"/>
  <c r="K121" i="20"/>
  <c r="M117" i="18"/>
  <c r="P117" i="18"/>
  <c r="A522" i="13"/>
  <c r="V115" i="13" l="1"/>
  <c r="W115" i="13"/>
  <c r="U115" i="13"/>
  <c r="Q115" i="13"/>
  <c r="R115" i="13" s="1"/>
  <c r="X115" i="13"/>
  <c r="M121" i="20"/>
  <c r="P121" i="20"/>
  <c r="X117" i="18"/>
  <c r="Q117" i="18"/>
  <c r="R117" i="18" s="1"/>
  <c r="V117" i="18"/>
  <c r="U117" i="18"/>
  <c r="W117" i="18"/>
  <c r="A523" i="13"/>
  <c r="Z115" i="13" l="1"/>
  <c r="AC115" i="13" s="1"/>
  <c r="Y115" i="13"/>
  <c r="AB115" i="13" s="1"/>
  <c r="AA115" i="13"/>
  <c r="AD115" i="13" s="1"/>
  <c r="U121" i="20"/>
  <c r="V121" i="20"/>
  <c r="X121" i="20"/>
  <c r="Q121" i="20"/>
  <c r="R121" i="20" s="1"/>
  <c r="W121" i="20"/>
  <c r="Y117" i="18"/>
  <c r="AB117" i="18" s="1"/>
  <c r="Z117" i="18"/>
  <c r="AC117" i="18" s="1"/>
  <c r="AA117" i="18"/>
  <c r="AD117" i="18" s="1"/>
  <c r="A524" i="13"/>
  <c r="H116" i="13" l="1"/>
  <c r="C116" i="13"/>
  <c r="B116" i="13"/>
  <c r="E116" i="13" s="1"/>
  <c r="G116" i="13"/>
  <c r="D116" i="13"/>
  <c r="I116" i="13"/>
  <c r="AA121" i="20"/>
  <c r="Z121" i="20"/>
  <c r="Y121" i="20"/>
  <c r="AB121" i="20" s="1"/>
  <c r="B122" i="20" s="1"/>
  <c r="G118" i="18"/>
  <c r="B118" i="18"/>
  <c r="H118" i="18"/>
  <c r="J118" i="18" s="1"/>
  <c r="C118" i="18"/>
  <c r="F118" i="18" s="1"/>
  <c r="D118" i="18"/>
  <c r="I118" i="18"/>
  <c r="A525" i="13"/>
  <c r="F116" i="13" l="1"/>
  <c r="J116" i="13"/>
  <c r="T116" i="13"/>
  <c r="AE115" i="13"/>
  <c r="S116" i="13"/>
  <c r="N116" i="13"/>
  <c r="AD121" i="20"/>
  <c r="AC121" i="20"/>
  <c r="G122" i="20"/>
  <c r="C122" i="20"/>
  <c r="O118" i="18"/>
  <c r="K118" i="18"/>
  <c r="AE117" i="18"/>
  <c r="N118" i="18"/>
  <c r="L118" i="18" s="1"/>
  <c r="S118" i="18"/>
  <c r="T118" i="18"/>
  <c r="E118" i="18"/>
  <c r="A526" i="13"/>
  <c r="H122" i="20" l="1"/>
  <c r="K116" i="13"/>
  <c r="O116" i="13"/>
  <c r="L116" i="13"/>
  <c r="I122" i="20"/>
  <c r="D122" i="20"/>
  <c r="E122" i="20"/>
  <c r="AE121" i="20"/>
  <c r="F122" i="20"/>
  <c r="J122" i="20"/>
  <c r="N122" i="20"/>
  <c r="S122" i="20"/>
  <c r="T122" i="20"/>
  <c r="P118" i="18"/>
  <c r="M118" i="18"/>
  <c r="A527" i="13"/>
  <c r="P116" i="13" l="1"/>
  <c r="M116" i="13"/>
  <c r="L122" i="20"/>
  <c r="O122" i="20"/>
  <c r="K122" i="20"/>
  <c r="W118" i="18"/>
  <c r="V118" i="18"/>
  <c r="U118" i="18"/>
  <c r="Q118" i="18"/>
  <c r="R118" i="18" s="1"/>
  <c r="X118" i="18"/>
  <c r="A528" i="13"/>
  <c r="W116" i="13" l="1"/>
  <c r="U116" i="13"/>
  <c r="V116" i="13"/>
  <c r="Q116" i="13"/>
  <c r="R116" i="13" s="1"/>
  <c r="X116" i="13"/>
  <c r="P122" i="20"/>
  <c r="M122" i="20"/>
  <c r="U122" i="20"/>
  <c r="Y118" i="18"/>
  <c r="AB118" i="18" s="1"/>
  <c r="AA118" i="18"/>
  <c r="AD118" i="18" s="1"/>
  <c r="Z118" i="18"/>
  <c r="AC118" i="18" s="1"/>
  <c r="C119" i="18" s="1"/>
  <c r="A529" i="13"/>
  <c r="AA116" i="13" l="1"/>
  <c r="AD116" i="13" s="1"/>
  <c r="Z116" i="13"/>
  <c r="AC116" i="13" s="1"/>
  <c r="Y116" i="13"/>
  <c r="AB116" i="13" s="1"/>
  <c r="V122" i="20"/>
  <c r="X122" i="20"/>
  <c r="Q122" i="20"/>
  <c r="R122" i="20" s="1"/>
  <c r="W122" i="20"/>
  <c r="B119" i="18"/>
  <c r="E119" i="18" s="1"/>
  <c r="G119" i="18"/>
  <c r="D119" i="18"/>
  <c r="I119" i="18"/>
  <c r="H119" i="18"/>
  <c r="F119" i="18"/>
  <c r="A530" i="13"/>
  <c r="D117" i="13" l="1"/>
  <c r="I117" i="13"/>
  <c r="H117" i="13"/>
  <c r="C117" i="13"/>
  <c r="G117" i="13"/>
  <c r="B117" i="13"/>
  <c r="Y122" i="20"/>
  <c r="AB122" i="20" s="1"/>
  <c r="AA122" i="20"/>
  <c r="AD122" i="20" s="1"/>
  <c r="Z122" i="20"/>
  <c r="AC122" i="20" s="1"/>
  <c r="G123" i="20"/>
  <c r="B123" i="20"/>
  <c r="N119" i="18"/>
  <c r="T119" i="18"/>
  <c r="AE118" i="18"/>
  <c r="S119" i="18"/>
  <c r="J119" i="18"/>
  <c r="A531" i="13"/>
  <c r="E117" i="13" l="1"/>
  <c r="AE116" i="13"/>
  <c r="N117" i="13"/>
  <c r="S117" i="13"/>
  <c r="T117" i="13"/>
  <c r="J117" i="13"/>
  <c r="F117" i="13"/>
  <c r="I123" i="20"/>
  <c r="D123" i="20"/>
  <c r="C123" i="20"/>
  <c r="H123" i="20"/>
  <c r="L119" i="18"/>
  <c r="K119" i="18"/>
  <c r="O119" i="18"/>
  <c r="A532" i="13"/>
  <c r="L117" i="13" l="1"/>
  <c r="O117" i="13"/>
  <c r="K117" i="13"/>
  <c r="N123" i="20"/>
  <c r="S123" i="20"/>
  <c r="T123" i="20"/>
  <c r="F123" i="20"/>
  <c r="AE122" i="20"/>
  <c r="E123" i="20"/>
  <c r="J123" i="20"/>
  <c r="P119" i="18"/>
  <c r="M119" i="18"/>
  <c r="A533" i="13"/>
  <c r="M117" i="13" l="1"/>
  <c r="P117" i="13"/>
  <c r="O123" i="20"/>
  <c r="X117" i="13"/>
  <c r="W117" i="13"/>
  <c r="L123" i="20"/>
  <c r="K123" i="20"/>
  <c r="U119" i="18"/>
  <c r="V119" i="18"/>
  <c r="W119" i="18"/>
  <c r="Q119" i="18"/>
  <c r="R119" i="18" s="1"/>
  <c r="X119" i="18"/>
  <c r="A534" i="13"/>
  <c r="Q117" i="13" l="1"/>
  <c r="R117" i="13" s="1"/>
  <c r="V117" i="13"/>
  <c r="U117" i="13"/>
  <c r="AA117" i="13"/>
  <c r="AD117" i="13" s="1"/>
  <c r="Y117" i="13"/>
  <c r="AB117" i="13" s="1"/>
  <c r="Z117" i="13"/>
  <c r="AC117" i="13" s="1"/>
  <c r="P123" i="20"/>
  <c r="M123" i="20"/>
  <c r="W123" i="20"/>
  <c r="V123" i="20"/>
  <c r="U123" i="20"/>
  <c r="Y119" i="18"/>
  <c r="AB119" i="18" s="1"/>
  <c r="AA119" i="18"/>
  <c r="AD119" i="18" s="1"/>
  <c r="Z119" i="18"/>
  <c r="AC119" i="18" s="1"/>
  <c r="A535" i="13"/>
  <c r="I118" i="13" l="1"/>
  <c r="D118" i="13"/>
  <c r="B118" i="13"/>
  <c r="G118" i="13"/>
  <c r="C118" i="13"/>
  <c r="H118" i="13"/>
  <c r="X123" i="20"/>
  <c r="Q123" i="20"/>
  <c r="R123" i="20" s="1"/>
  <c r="G120" i="18"/>
  <c r="B120" i="18"/>
  <c r="D120" i="18"/>
  <c r="I120" i="18"/>
  <c r="C120" i="18"/>
  <c r="F120" i="18" s="1"/>
  <c r="H120" i="18"/>
  <c r="A536" i="13"/>
  <c r="F118" i="13" l="1"/>
  <c r="Y123" i="20"/>
  <c r="AB123" i="20" s="1"/>
  <c r="AA123" i="20"/>
  <c r="AD123" i="20" s="1"/>
  <c r="S118" i="13"/>
  <c r="N118" i="13"/>
  <c r="T118" i="13"/>
  <c r="AE117" i="13"/>
  <c r="J118" i="13"/>
  <c r="L118" i="13"/>
  <c r="E118" i="13"/>
  <c r="Z123" i="20"/>
  <c r="AC123" i="20" s="1"/>
  <c r="C124" i="20" s="1"/>
  <c r="G124" i="20"/>
  <c r="B124" i="20"/>
  <c r="D124" i="20"/>
  <c r="H124" i="20"/>
  <c r="F124" i="20"/>
  <c r="J120" i="18"/>
  <c r="T120" i="18"/>
  <c r="N120" i="18"/>
  <c r="S120" i="18"/>
  <c r="AE119" i="18"/>
  <c r="E120" i="18"/>
  <c r="A537" i="13"/>
  <c r="I124" i="20" l="1"/>
  <c r="K118" i="13"/>
  <c r="O118" i="13"/>
  <c r="M118" i="13"/>
  <c r="P118" i="13"/>
  <c r="E124" i="20"/>
  <c r="AE123" i="20"/>
  <c r="J124" i="20"/>
  <c r="T124" i="20"/>
  <c r="N124" i="20"/>
  <c r="S124" i="20"/>
  <c r="O120" i="18"/>
  <c r="K120" i="18"/>
  <c r="L120" i="18"/>
  <c r="A538" i="13"/>
  <c r="X118" i="13" l="1"/>
  <c r="Q118" i="13"/>
  <c r="R118" i="13" s="1"/>
  <c r="V118" i="13"/>
  <c r="W118" i="13"/>
  <c r="U118" i="13"/>
  <c r="K124" i="20"/>
  <c r="O124" i="20"/>
  <c r="L124" i="20"/>
  <c r="M120" i="18"/>
  <c r="P120" i="18"/>
  <c r="A539" i="13"/>
  <c r="Y118" i="13" l="1"/>
  <c r="AB118" i="13" s="1"/>
  <c r="AA118" i="13"/>
  <c r="AD118" i="13" s="1"/>
  <c r="Z118" i="13"/>
  <c r="AC118" i="13" s="1"/>
  <c r="M124" i="20"/>
  <c r="P124" i="20"/>
  <c r="Q120" i="18"/>
  <c r="R120" i="18" s="1"/>
  <c r="X120" i="18"/>
  <c r="V120" i="18"/>
  <c r="U120" i="18"/>
  <c r="W120" i="18"/>
  <c r="A540" i="13"/>
  <c r="B119" i="13" l="1"/>
  <c r="G119" i="13"/>
  <c r="C119" i="13"/>
  <c r="F119" i="13" s="1"/>
  <c r="H119" i="13"/>
  <c r="D119" i="13"/>
  <c r="I119" i="13"/>
  <c r="X124" i="20"/>
  <c r="Q124" i="20"/>
  <c r="R124" i="20" s="1"/>
  <c r="U124" i="20"/>
  <c r="V124" i="20"/>
  <c r="W124" i="20"/>
  <c r="Z120" i="18"/>
  <c r="AC120" i="18" s="1"/>
  <c r="AA120" i="18"/>
  <c r="AD120" i="18" s="1"/>
  <c r="Y120" i="18"/>
  <c r="AB120" i="18" s="1"/>
  <c r="H121" i="18"/>
  <c r="A541" i="13"/>
  <c r="AE118" i="13" l="1"/>
  <c r="J119" i="13"/>
  <c r="N119" i="13"/>
  <c r="S119" i="13"/>
  <c r="T119" i="13"/>
  <c r="E119" i="13"/>
  <c r="AA124" i="20"/>
  <c r="AD124" i="20" s="1"/>
  <c r="Z124" i="20"/>
  <c r="AC124" i="20" s="1"/>
  <c r="Y124" i="20"/>
  <c r="AB124" i="20" s="1"/>
  <c r="B125" i="20" s="1"/>
  <c r="C121" i="18"/>
  <c r="G121" i="18"/>
  <c r="B121" i="18"/>
  <c r="E121" i="18" s="1"/>
  <c r="I121" i="18"/>
  <c r="J121" i="18" s="1"/>
  <c r="D121" i="18"/>
  <c r="A542" i="13"/>
  <c r="O119" i="13" l="1"/>
  <c r="K119" i="13"/>
  <c r="L119" i="13"/>
  <c r="I125" i="20"/>
  <c r="D125" i="20"/>
  <c r="G125" i="20"/>
  <c r="C125" i="20"/>
  <c r="H125" i="20"/>
  <c r="K121" i="18"/>
  <c r="O121" i="18"/>
  <c r="AE120" i="18"/>
  <c r="N121" i="18"/>
  <c r="L121" i="18" s="1"/>
  <c r="S121" i="18"/>
  <c r="T121" i="18"/>
  <c r="F121" i="18"/>
  <c r="A543" i="13"/>
  <c r="P119" i="13" l="1"/>
  <c r="M119" i="13"/>
  <c r="E125" i="20"/>
  <c r="N125" i="20"/>
  <c r="S125" i="20"/>
  <c r="T125" i="20"/>
  <c r="F125" i="20"/>
  <c r="AE124" i="20"/>
  <c r="J125" i="20"/>
  <c r="P121" i="18"/>
  <c r="M121" i="18"/>
  <c r="A544" i="13"/>
  <c r="W119" i="13" l="1"/>
  <c r="V119" i="13"/>
  <c r="Q119" i="13"/>
  <c r="R119" i="13" s="1"/>
  <c r="U119" i="13"/>
  <c r="X119" i="13"/>
  <c r="L125" i="20"/>
  <c r="K125" i="20"/>
  <c r="O125" i="20"/>
  <c r="W121" i="18"/>
  <c r="U121" i="18"/>
  <c r="V121" i="18"/>
  <c r="Q121" i="18"/>
  <c r="R121" i="18" s="1"/>
  <c r="X121" i="18"/>
  <c r="A545" i="13"/>
  <c r="Y119" i="13" l="1"/>
  <c r="AB119" i="13" s="1"/>
  <c r="AA119" i="13"/>
  <c r="AD119" i="13" s="1"/>
  <c r="Z119" i="13"/>
  <c r="AC119" i="13" s="1"/>
  <c r="M125" i="20"/>
  <c r="P125" i="20"/>
  <c r="Y121" i="18"/>
  <c r="AB121" i="18" s="1"/>
  <c r="Z121" i="18"/>
  <c r="AC121" i="18" s="1"/>
  <c r="AA121" i="18"/>
  <c r="AD121" i="18" s="1"/>
  <c r="A546" i="13"/>
  <c r="B120" i="13" l="1"/>
  <c r="H120" i="13"/>
  <c r="G120" i="13"/>
  <c r="I120" i="13"/>
  <c r="D120" i="13"/>
  <c r="C120" i="13"/>
  <c r="Q125" i="20"/>
  <c r="R125" i="20" s="1"/>
  <c r="X125" i="20"/>
  <c r="V125" i="20"/>
  <c r="U125" i="20"/>
  <c r="W125" i="20"/>
  <c r="H122" i="18"/>
  <c r="C122" i="18"/>
  <c r="I122" i="18"/>
  <c r="D122" i="18"/>
  <c r="G122" i="18"/>
  <c r="J122" i="18" s="1"/>
  <c r="B122" i="18"/>
  <c r="E122" i="18" s="1"/>
  <c r="A547" i="13"/>
  <c r="AA125" i="20" l="1"/>
  <c r="Z125" i="20"/>
  <c r="Y125" i="20"/>
  <c r="N120" i="13"/>
  <c r="J120" i="13"/>
  <c r="F120" i="13"/>
  <c r="AE119" i="13"/>
  <c r="T120" i="13"/>
  <c r="S120" i="13"/>
  <c r="E120" i="13"/>
  <c r="AD125" i="20"/>
  <c r="AC125" i="20"/>
  <c r="S122" i="18"/>
  <c r="T122" i="18"/>
  <c r="AE121" i="18"/>
  <c r="N122" i="18"/>
  <c r="L122" i="18" s="1"/>
  <c r="O122" i="18"/>
  <c r="K122" i="18"/>
  <c r="F122" i="18"/>
  <c r="A548" i="13"/>
  <c r="AB125" i="20" l="1"/>
  <c r="D126" i="20"/>
  <c r="I126" i="20"/>
  <c r="O120" i="13"/>
  <c r="K120" i="13"/>
  <c r="L120" i="13"/>
  <c r="S126" i="20"/>
  <c r="C126" i="20"/>
  <c r="H126" i="20"/>
  <c r="B126" i="20"/>
  <c r="G126" i="20"/>
  <c r="P122" i="18"/>
  <c r="M122" i="18"/>
  <c r="A549" i="13"/>
  <c r="T126" i="20" l="1"/>
  <c r="M120" i="13"/>
  <c r="P120" i="13"/>
  <c r="E126" i="20"/>
  <c r="F126" i="20"/>
  <c r="AE125" i="20"/>
  <c r="N126" i="20"/>
  <c r="J126" i="20"/>
  <c r="W122" i="18"/>
  <c r="V122" i="18"/>
  <c r="U122" i="18"/>
  <c r="Q122" i="18"/>
  <c r="R122" i="18" s="1"/>
  <c r="X122" i="18"/>
  <c r="A550" i="13"/>
  <c r="X120" i="13" l="1"/>
  <c r="Q120" i="13"/>
  <c r="R120" i="13" s="1"/>
  <c r="V120" i="13"/>
  <c r="W120" i="13"/>
  <c r="U120" i="13"/>
  <c r="K126" i="20"/>
  <c r="O126" i="20"/>
  <c r="L126" i="20"/>
  <c r="Y122" i="18"/>
  <c r="AB122" i="18" s="1"/>
  <c r="G123" i="18" s="1"/>
  <c r="AA122" i="18"/>
  <c r="AD122" i="18" s="1"/>
  <c r="Z122" i="18"/>
  <c r="AC122" i="18" s="1"/>
  <c r="A551" i="13"/>
  <c r="Z120" i="13" l="1"/>
  <c r="AC120" i="13" s="1"/>
  <c r="AA120" i="13"/>
  <c r="AD120" i="13" s="1"/>
  <c r="Y120" i="13"/>
  <c r="AB120" i="13" s="1"/>
  <c r="P126" i="20"/>
  <c r="M126" i="20"/>
  <c r="D123" i="18"/>
  <c r="I123" i="18"/>
  <c r="C123" i="18"/>
  <c r="H123" i="18"/>
  <c r="B123" i="18"/>
  <c r="E123" i="18" s="1"/>
  <c r="J123" i="18"/>
  <c r="A552" i="13"/>
  <c r="H121" i="13" l="1"/>
  <c r="G121" i="13"/>
  <c r="C121" i="13"/>
  <c r="D121" i="13"/>
  <c r="I121" i="13"/>
  <c r="B121" i="13"/>
  <c r="F123" i="18"/>
  <c r="V126" i="20"/>
  <c r="W126" i="20"/>
  <c r="U126" i="20"/>
  <c r="X126" i="20"/>
  <c r="Q126" i="20"/>
  <c r="R126" i="20" s="1"/>
  <c r="N123" i="18"/>
  <c r="L123" i="18" s="1"/>
  <c r="AE122" i="18"/>
  <c r="S123" i="18"/>
  <c r="T123" i="18"/>
  <c r="K123" i="18"/>
  <c r="O123" i="18"/>
  <c r="A553" i="13"/>
  <c r="E121" i="13" l="1"/>
  <c r="J121" i="13"/>
  <c r="N121" i="13"/>
  <c r="T121" i="13"/>
  <c r="S121" i="13"/>
  <c r="AE120" i="13"/>
  <c r="F121" i="13"/>
  <c r="Z126" i="20"/>
  <c r="AC126" i="20" s="1"/>
  <c r="Y126" i="20"/>
  <c r="AB126" i="20" s="1"/>
  <c r="AA126" i="20"/>
  <c r="AD126" i="20" s="1"/>
  <c r="P123" i="18"/>
  <c r="M123" i="18"/>
  <c r="A554" i="13"/>
  <c r="K121" i="13" l="1"/>
  <c r="O121" i="13"/>
  <c r="L121" i="13"/>
  <c r="C127" i="20"/>
  <c r="AE126" i="20" s="1"/>
  <c r="H127" i="20"/>
  <c r="I127" i="20"/>
  <c r="D127" i="20"/>
  <c r="G127" i="20"/>
  <c r="B127" i="20"/>
  <c r="W123" i="18"/>
  <c r="U123" i="18"/>
  <c r="V123" i="18"/>
  <c r="Q123" i="18"/>
  <c r="R123" i="18" s="1"/>
  <c r="X123" i="18"/>
  <c r="A555" i="13"/>
  <c r="M121" i="13" l="1"/>
  <c r="P121" i="13"/>
  <c r="E127" i="20"/>
  <c r="F127" i="20"/>
  <c r="S127" i="20"/>
  <c r="T127" i="20"/>
  <c r="J127" i="20"/>
  <c r="N127" i="20"/>
  <c r="Z123" i="18"/>
  <c r="AA123" i="18"/>
  <c r="AD123" i="18" s="1"/>
  <c r="D124" i="18" s="1"/>
  <c r="T124" i="18" s="1"/>
  <c r="Y123" i="18"/>
  <c r="A556" i="13"/>
  <c r="V121" i="13" l="1"/>
  <c r="U121" i="13"/>
  <c r="Q121" i="13"/>
  <c r="R121" i="13" s="1"/>
  <c r="X121" i="13"/>
  <c r="W121" i="13"/>
  <c r="L127" i="20"/>
  <c r="K127" i="20"/>
  <c r="O127" i="20"/>
  <c r="AC123" i="18"/>
  <c r="I124" i="18"/>
  <c r="S124" i="18"/>
  <c r="AE123" i="18"/>
  <c r="AB123" i="18"/>
  <c r="A557" i="13"/>
  <c r="Y121" i="13" l="1"/>
  <c r="AB121" i="13" s="1"/>
  <c r="Z121" i="13"/>
  <c r="AC121" i="13" s="1"/>
  <c r="AA121" i="13"/>
  <c r="AD121" i="13" s="1"/>
  <c r="P127" i="20"/>
  <c r="M127" i="20"/>
  <c r="V127" i="20"/>
  <c r="U127" i="20"/>
  <c r="H124" i="18"/>
  <c r="C124" i="18"/>
  <c r="B124" i="18"/>
  <c r="G124" i="18"/>
  <c r="A558" i="13"/>
  <c r="B122" i="13" l="1"/>
  <c r="G122" i="13"/>
  <c r="H122" i="13"/>
  <c r="C122" i="13"/>
  <c r="I122" i="13"/>
  <c r="D122" i="13"/>
  <c r="F124" i="18"/>
  <c r="W127" i="20"/>
  <c r="Q127" i="20"/>
  <c r="R127" i="20" s="1"/>
  <c r="X127" i="20"/>
  <c r="N124" i="18"/>
  <c r="J124" i="18"/>
  <c r="E124" i="18"/>
  <c r="A559" i="13"/>
  <c r="F122" i="13" l="1"/>
  <c r="J122" i="13"/>
  <c r="AE121" i="13"/>
  <c r="T122" i="13"/>
  <c r="S122" i="13"/>
  <c r="N122" i="13"/>
  <c r="E122" i="13"/>
  <c r="Z127" i="20"/>
  <c r="Y127" i="20"/>
  <c r="AB127" i="20" s="1"/>
  <c r="AA127" i="20"/>
  <c r="K124" i="18"/>
  <c r="O124" i="18"/>
  <c r="L124" i="18"/>
  <c r="A560" i="13"/>
  <c r="K122" i="13" l="1"/>
  <c r="O122" i="13"/>
  <c r="L122" i="13"/>
  <c r="AC127" i="20"/>
  <c r="H128" i="20" s="1"/>
  <c r="AD127" i="20"/>
  <c r="G128" i="20"/>
  <c r="B128" i="20"/>
  <c r="P124" i="18"/>
  <c r="M124" i="18"/>
  <c r="A561" i="13"/>
  <c r="M122" i="13" l="1"/>
  <c r="P122" i="13"/>
  <c r="C128" i="20"/>
  <c r="D128" i="20"/>
  <c r="I128" i="20"/>
  <c r="J128" i="20" s="1"/>
  <c r="AE127" i="20"/>
  <c r="W124" i="18"/>
  <c r="U124" i="18"/>
  <c r="V124" i="18"/>
  <c r="X124" i="18"/>
  <c r="Q124" i="18"/>
  <c r="R124" i="18" s="1"/>
  <c r="A562" i="13"/>
  <c r="F128" i="20" l="1"/>
  <c r="Q122" i="13"/>
  <c r="R122" i="13" s="1"/>
  <c r="V122" i="13"/>
  <c r="X122" i="13"/>
  <c r="W122" i="13"/>
  <c r="U122" i="13"/>
  <c r="E128" i="20"/>
  <c r="K128" i="20"/>
  <c r="O128" i="20"/>
  <c r="N128" i="20"/>
  <c r="L128" i="20" s="1"/>
  <c r="T128" i="20"/>
  <c r="S128" i="20"/>
  <c r="Z124" i="18"/>
  <c r="AC124" i="18" s="1"/>
  <c r="AA124" i="18"/>
  <c r="AD124" i="18" s="1"/>
  <c r="Y124" i="18"/>
  <c r="AB124" i="18" s="1"/>
  <c r="A563" i="13"/>
  <c r="Y122" i="13" l="1"/>
  <c r="AB122" i="13" s="1"/>
  <c r="AA122" i="13"/>
  <c r="AD122" i="13" s="1"/>
  <c r="Z122" i="13"/>
  <c r="AC122" i="13" s="1"/>
  <c r="M128" i="20"/>
  <c r="P128" i="20"/>
  <c r="C125" i="18"/>
  <c r="H125" i="18"/>
  <c r="D125" i="18"/>
  <c r="I125" i="18"/>
  <c r="G125" i="18"/>
  <c r="J125" i="18" s="1"/>
  <c r="B125" i="18"/>
  <c r="E125" i="18" s="1"/>
  <c r="A564" i="13"/>
  <c r="U128" i="20" l="1"/>
  <c r="Q128" i="20"/>
  <c r="R128" i="20" s="1"/>
  <c r="W128" i="20"/>
  <c r="V128" i="20"/>
  <c r="I123" i="13"/>
  <c r="C123" i="13"/>
  <c r="B123" i="13"/>
  <c r="G123" i="13"/>
  <c r="D123" i="13"/>
  <c r="H123" i="13"/>
  <c r="X128" i="20"/>
  <c r="Y128" i="20"/>
  <c r="AB128" i="20" s="1"/>
  <c r="G129" i="20" s="1"/>
  <c r="Z128" i="20"/>
  <c r="AC128" i="20" s="1"/>
  <c r="T125" i="18"/>
  <c r="S125" i="18"/>
  <c r="AE124" i="18"/>
  <c r="N125" i="18"/>
  <c r="L125" i="18" s="1"/>
  <c r="O125" i="18"/>
  <c r="K125" i="18"/>
  <c r="F125" i="18"/>
  <c r="A565" i="13"/>
  <c r="AA128" i="20" l="1"/>
  <c r="AD128" i="20" s="1"/>
  <c r="E123" i="13"/>
  <c r="J123" i="13"/>
  <c r="T123" i="13"/>
  <c r="N123" i="13"/>
  <c r="S123" i="13"/>
  <c r="F123" i="13"/>
  <c r="AE122" i="13"/>
  <c r="B129" i="20"/>
  <c r="H129" i="20"/>
  <c r="C129" i="20"/>
  <c r="P125" i="18"/>
  <c r="M125" i="18"/>
  <c r="A566" i="13"/>
  <c r="I129" i="20" l="1"/>
  <c r="J129" i="20" s="1"/>
  <c r="D129" i="20"/>
  <c r="O123" i="13"/>
  <c r="K123" i="13"/>
  <c r="L123" i="13"/>
  <c r="E129" i="20"/>
  <c r="S129" i="20"/>
  <c r="T129" i="20"/>
  <c r="F129" i="20"/>
  <c r="AE128" i="20"/>
  <c r="O129" i="20"/>
  <c r="K129" i="20"/>
  <c r="W125" i="18"/>
  <c r="U125" i="18"/>
  <c r="V125" i="18"/>
  <c r="Q125" i="18"/>
  <c r="R125" i="18" s="1"/>
  <c r="X125" i="18"/>
  <c r="A567" i="13"/>
  <c r="N129" i="20" l="1"/>
  <c r="L129" i="20" s="1"/>
  <c r="P123" i="13"/>
  <c r="M123" i="13"/>
  <c r="Y125" i="18"/>
  <c r="AB125" i="18" s="1"/>
  <c r="AA125" i="18"/>
  <c r="AD125" i="18" s="1"/>
  <c r="I126" i="18" s="1"/>
  <c r="Z125" i="18"/>
  <c r="AC125" i="18" s="1"/>
  <c r="A568" i="13"/>
  <c r="P129" i="20" l="1"/>
  <c r="M129" i="20"/>
  <c r="V123" i="13"/>
  <c r="U123" i="13"/>
  <c r="X123" i="13"/>
  <c r="W123" i="13"/>
  <c r="Q123" i="13"/>
  <c r="R123" i="13" s="1"/>
  <c r="V129" i="20"/>
  <c r="W129" i="20"/>
  <c r="G126" i="18"/>
  <c r="B126" i="18"/>
  <c r="C126" i="18"/>
  <c r="F126" i="18" s="1"/>
  <c r="H126" i="18"/>
  <c r="D126" i="18"/>
  <c r="A569" i="13"/>
  <c r="U129" i="20" l="1"/>
  <c r="X129" i="20"/>
  <c r="Q129" i="20"/>
  <c r="R129" i="20" s="1"/>
  <c r="AA123" i="13"/>
  <c r="AD123" i="13" s="1"/>
  <c r="Y123" i="13"/>
  <c r="AB123" i="13" s="1"/>
  <c r="Z123" i="13"/>
  <c r="AC123" i="13" s="1"/>
  <c r="AA129" i="20"/>
  <c r="AD129" i="20" s="1"/>
  <c r="Z129" i="20"/>
  <c r="AC129" i="20" s="1"/>
  <c r="C130" i="20" s="1"/>
  <c r="Y129" i="20"/>
  <c r="AB129" i="20" s="1"/>
  <c r="J126" i="18"/>
  <c r="T126" i="18"/>
  <c r="AE125" i="18"/>
  <c r="N126" i="18"/>
  <c r="S126" i="18"/>
  <c r="E126" i="18"/>
  <c r="A570" i="13"/>
  <c r="C124" i="13" l="1"/>
  <c r="D124" i="13"/>
  <c r="I124" i="13"/>
  <c r="H124" i="13"/>
  <c r="G124" i="13"/>
  <c r="B124" i="13"/>
  <c r="B130" i="20"/>
  <c r="E130" i="20" s="1"/>
  <c r="G130" i="20"/>
  <c r="H130" i="20"/>
  <c r="AE129" i="20"/>
  <c r="D130" i="20"/>
  <c r="I130" i="20"/>
  <c r="K126" i="18"/>
  <c r="O126" i="18"/>
  <c r="L126" i="18"/>
  <c r="A571" i="13"/>
  <c r="T124" i="13" l="1"/>
  <c r="N124" i="13"/>
  <c r="E124" i="13"/>
  <c r="S124" i="13"/>
  <c r="AE123" i="13"/>
  <c r="F124" i="13"/>
  <c r="J124" i="13"/>
  <c r="F130" i="20"/>
  <c r="S130" i="20"/>
  <c r="N130" i="20"/>
  <c r="T130" i="20"/>
  <c r="J130" i="20"/>
  <c r="K130" i="20" s="1"/>
  <c r="P126" i="18"/>
  <c r="M126" i="18"/>
  <c r="A572" i="13"/>
  <c r="K124" i="13" l="1"/>
  <c r="O124" i="13"/>
  <c r="L124" i="13"/>
  <c r="L130" i="20"/>
  <c r="O130" i="20"/>
  <c r="U126" i="18"/>
  <c r="V126" i="18"/>
  <c r="W126" i="18"/>
  <c r="Q126" i="18"/>
  <c r="R126" i="18" s="1"/>
  <c r="X126" i="18"/>
  <c r="A573" i="13"/>
  <c r="P124" i="13" l="1"/>
  <c r="M124" i="13"/>
  <c r="P130" i="20"/>
  <c r="M130" i="20"/>
  <c r="Q130" i="20" s="1"/>
  <c r="Y126" i="18"/>
  <c r="AB126" i="18" s="1"/>
  <c r="AA126" i="18"/>
  <c r="AD126" i="18" s="1"/>
  <c r="Z126" i="18"/>
  <c r="AC126" i="18" s="1"/>
  <c r="C127" i="18" s="1"/>
  <c r="I127" i="18"/>
  <c r="D127" i="18"/>
  <c r="A574" i="13"/>
  <c r="V124" i="13" l="1"/>
  <c r="W124" i="13"/>
  <c r="Q124" i="13"/>
  <c r="R124" i="13" s="1"/>
  <c r="U124" i="13"/>
  <c r="X124" i="13"/>
  <c r="G127" i="18"/>
  <c r="V130" i="20"/>
  <c r="X130" i="20"/>
  <c r="R130" i="20"/>
  <c r="U130" i="20"/>
  <c r="W130" i="20"/>
  <c r="T127" i="18"/>
  <c r="S127" i="18"/>
  <c r="H127" i="18"/>
  <c r="J127" i="18" s="1"/>
  <c r="B127" i="18"/>
  <c r="E127" i="18" s="1"/>
  <c r="AE126" i="18"/>
  <c r="A575" i="13"/>
  <c r="Z124" i="13" l="1"/>
  <c r="AC124" i="13" s="1"/>
  <c r="Y124" i="13"/>
  <c r="AB124" i="13" s="1"/>
  <c r="AA124" i="13"/>
  <c r="AD124" i="13" s="1"/>
  <c r="Z130" i="20"/>
  <c r="Y130" i="20"/>
  <c r="AB130" i="20" s="1"/>
  <c r="AA130" i="20"/>
  <c r="K127" i="18"/>
  <c r="O127" i="18"/>
  <c r="F127" i="18"/>
  <c r="N127" i="18"/>
  <c r="A576" i="13"/>
  <c r="C125" i="13" l="1"/>
  <c r="B125" i="13"/>
  <c r="H125" i="13"/>
  <c r="D125" i="13"/>
  <c r="I125" i="13"/>
  <c r="G125" i="13"/>
  <c r="AC130" i="20"/>
  <c r="H131" i="20"/>
  <c r="B131" i="20"/>
  <c r="G131" i="20"/>
  <c r="AD130" i="20"/>
  <c r="C131" i="20"/>
  <c r="L127" i="18"/>
  <c r="A577" i="13"/>
  <c r="F125" i="13" l="1"/>
  <c r="AE124" i="13"/>
  <c r="T125" i="13"/>
  <c r="N125" i="13"/>
  <c r="S125" i="13"/>
  <c r="E125" i="13"/>
  <c r="J125" i="13"/>
  <c r="I131" i="20"/>
  <c r="D131" i="20"/>
  <c r="AE130" i="20"/>
  <c r="F131" i="20"/>
  <c r="E131" i="20"/>
  <c r="M127" i="18"/>
  <c r="P127" i="18"/>
  <c r="A578" i="13"/>
  <c r="K125" i="13" l="1"/>
  <c r="O125" i="13"/>
  <c r="L125" i="13"/>
  <c r="J131" i="20"/>
  <c r="N131" i="20"/>
  <c r="T131" i="20"/>
  <c r="S131" i="20"/>
  <c r="X127" i="18"/>
  <c r="Q127" i="18"/>
  <c r="R127" i="18" s="1"/>
  <c r="W127" i="18"/>
  <c r="V127" i="18"/>
  <c r="U127" i="18"/>
  <c r="A579" i="13"/>
  <c r="M125" i="13" l="1"/>
  <c r="P125" i="13"/>
  <c r="O131" i="20"/>
  <c r="K131" i="20"/>
  <c r="L131" i="20"/>
  <c r="AA127" i="18"/>
  <c r="AD127" i="18" s="1"/>
  <c r="Y127" i="18"/>
  <c r="AB127" i="18" s="1"/>
  <c r="Z127" i="18"/>
  <c r="AC127" i="18" s="1"/>
  <c r="A580" i="13"/>
  <c r="U125" i="13" l="1"/>
  <c r="W125" i="13"/>
  <c r="V125" i="13"/>
  <c r="X125" i="13"/>
  <c r="Q125" i="13"/>
  <c r="R125" i="13" s="1"/>
  <c r="M131" i="20"/>
  <c r="P131" i="20"/>
  <c r="I128" i="18"/>
  <c r="D128" i="18"/>
  <c r="G128" i="18"/>
  <c r="B128" i="18"/>
  <c r="E128" i="18" s="1"/>
  <c r="C128" i="18"/>
  <c r="H128" i="18"/>
  <c r="A581" i="13"/>
  <c r="Z125" i="13" l="1"/>
  <c r="AC125" i="13" s="1"/>
  <c r="Y125" i="13"/>
  <c r="AB125" i="13" s="1"/>
  <c r="AA125" i="13"/>
  <c r="AD125" i="13" s="1"/>
  <c r="X131" i="20"/>
  <c r="Q131" i="20"/>
  <c r="R131" i="20" s="1"/>
  <c r="V131" i="20"/>
  <c r="U131" i="20"/>
  <c r="W131" i="20"/>
  <c r="T128" i="18"/>
  <c r="N128" i="18"/>
  <c r="S128" i="18"/>
  <c r="AE127" i="18"/>
  <c r="L128" i="18"/>
  <c r="J128" i="18"/>
  <c r="F128" i="18"/>
  <c r="A582" i="13"/>
  <c r="B126" i="13" l="1"/>
  <c r="I126" i="13"/>
  <c r="C126" i="13"/>
  <c r="H126" i="13"/>
  <c r="G126" i="13"/>
  <c r="D126" i="13"/>
  <c r="AA131" i="20"/>
  <c r="AD131" i="20" s="1"/>
  <c r="I132" i="20" s="1"/>
  <c r="Z131" i="20"/>
  <c r="AC131" i="20" s="1"/>
  <c r="Y131" i="20"/>
  <c r="AB131" i="20" s="1"/>
  <c r="M128" i="18"/>
  <c r="P128" i="18"/>
  <c r="K128" i="18"/>
  <c r="O128" i="18"/>
  <c r="A583" i="13"/>
  <c r="F126" i="13" l="1"/>
  <c r="J126" i="13"/>
  <c r="E126" i="13"/>
  <c r="S126" i="13"/>
  <c r="T126" i="13"/>
  <c r="N126" i="13"/>
  <c r="AE125" i="13"/>
  <c r="D132" i="20"/>
  <c r="H132" i="20"/>
  <c r="C132" i="20"/>
  <c r="B132" i="20"/>
  <c r="G132" i="20"/>
  <c r="X128" i="18"/>
  <c r="Q128" i="18"/>
  <c r="R128" i="18" s="1"/>
  <c r="V128" i="18"/>
  <c r="U128" i="18"/>
  <c r="W128" i="18"/>
  <c r="A584" i="13"/>
  <c r="T132" i="20" l="1"/>
  <c r="O126" i="13"/>
  <c r="K126" i="13"/>
  <c r="L126" i="13"/>
  <c r="S132" i="20"/>
  <c r="E132" i="20"/>
  <c r="F132" i="20"/>
  <c r="AE131" i="20"/>
  <c r="N132" i="20"/>
  <c r="J132" i="20"/>
  <c r="Z128" i="18"/>
  <c r="AC128" i="18" s="1"/>
  <c r="AA128" i="18"/>
  <c r="AD128" i="18" s="1"/>
  <c r="Y128" i="18"/>
  <c r="AB128" i="18" s="1"/>
  <c r="A585" i="13"/>
  <c r="P126" i="13" l="1"/>
  <c r="M126" i="13"/>
  <c r="L132" i="20"/>
  <c r="O132" i="20"/>
  <c r="K132" i="20"/>
  <c r="C129" i="18"/>
  <c r="H129" i="18"/>
  <c r="I129" i="18"/>
  <c r="D129" i="18"/>
  <c r="B129" i="18"/>
  <c r="E129" i="18" s="1"/>
  <c r="G129" i="18"/>
  <c r="A586" i="13"/>
  <c r="U126" i="13" l="1"/>
  <c r="W126" i="13"/>
  <c r="V126" i="13"/>
  <c r="Q126" i="13"/>
  <c r="R126" i="13" s="1"/>
  <c r="X126" i="13"/>
  <c r="M132" i="20"/>
  <c r="P132" i="20"/>
  <c r="Q132" i="20"/>
  <c r="R132" i="20" s="1"/>
  <c r="N129" i="18"/>
  <c r="T129" i="18"/>
  <c r="AE128" i="18"/>
  <c r="S129" i="18"/>
  <c r="J129" i="18"/>
  <c r="F129" i="18"/>
  <c r="A587" i="13"/>
  <c r="X132" i="20" l="1"/>
  <c r="Y126" i="13"/>
  <c r="AB126" i="13" s="1"/>
  <c r="AA126" i="13"/>
  <c r="AD126" i="13" s="1"/>
  <c r="Z126" i="13"/>
  <c r="AC126" i="13" s="1"/>
  <c r="W132" i="20"/>
  <c r="V132" i="20"/>
  <c r="U132" i="20"/>
  <c r="Z132" i="20"/>
  <c r="AC132" i="20" s="1"/>
  <c r="AA132" i="20"/>
  <c r="AD132" i="20" s="1"/>
  <c r="Y132" i="20"/>
  <c r="AB132" i="20" s="1"/>
  <c r="L129" i="18"/>
  <c r="O129" i="18"/>
  <c r="K129" i="18"/>
  <c r="A588" i="13"/>
  <c r="B127" i="13" l="1"/>
  <c r="G127" i="13"/>
  <c r="I127" i="13"/>
  <c r="C127" i="13"/>
  <c r="D127" i="13"/>
  <c r="H127" i="13"/>
  <c r="C133" i="20"/>
  <c r="H133" i="20"/>
  <c r="D133" i="20"/>
  <c r="I133" i="20"/>
  <c r="G133" i="20"/>
  <c r="B133" i="20"/>
  <c r="M129" i="18"/>
  <c r="P129" i="18"/>
  <c r="A589" i="13"/>
  <c r="E127" i="13" l="1"/>
  <c r="J127" i="13"/>
  <c r="AE126" i="13"/>
  <c r="N127" i="13"/>
  <c r="F127" i="13"/>
  <c r="S127" i="13"/>
  <c r="T127" i="13"/>
  <c r="E133" i="20"/>
  <c r="J133" i="20"/>
  <c r="AE132" i="20"/>
  <c r="F133" i="20"/>
  <c r="N133" i="20"/>
  <c r="L133" i="20" s="1"/>
  <c r="T133" i="20"/>
  <c r="S133" i="20"/>
  <c r="K133" i="20"/>
  <c r="O133" i="20"/>
  <c r="X129" i="18"/>
  <c r="Q129" i="18"/>
  <c r="R129" i="18" s="1"/>
  <c r="W129" i="18"/>
  <c r="V129" i="18"/>
  <c r="U129" i="18"/>
  <c r="A590" i="13"/>
  <c r="O127" i="13" l="1"/>
  <c r="K127" i="13"/>
  <c r="L127" i="13"/>
  <c r="P133" i="20"/>
  <c r="M133" i="20"/>
  <c r="Y129" i="18"/>
  <c r="AB129" i="18" s="1"/>
  <c r="Z129" i="18"/>
  <c r="AC129" i="18" s="1"/>
  <c r="AA129" i="18"/>
  <c r="AD129" i="18" s="1"/>
  <c r="A591" i="13"/>
  <c r="M127" i="13" l="1"/>
  <c r="P127" i="13"/>
  <c r="U133" i="20"/>
  <c r="V133" i="20"/>
  <c r="W133" i="20"/>
  <c r="Q133" i="20"/>
  <c r="R133" i="20" s="1"/>
  <c r="X133" i="20"/>
  <c r="B130" i="18"/>
  <c r="G130" i="18"/>
  <c r="H130" i="18"/>
  <c r="C130" i="18"/>
  <c r="F130" i="18" s="1"/>
  <c r="I130" i="18"/>
  <c r="D130" i="18"/>
  <c r="A592" i="13"/>
  <c r="Q127" i="13" l="1"/>
  <c r="R127" i="13" s="1"/>
  <c r="X127" i="13"/>
  <c r="V127" i="13"/>
  <c r="W127" i="13"/>
  <c r="U127" i="13"/>
  <c r="Y133" i="20"/>
  <c r="AB133" i="20" s="1"/>
  <c r="Z133" i="20"/>
  <c r="AC133" i="20" s="1"/>
  <c r="C134" i="20" s="1"/>
  <c r="AA133" i="20"/>
  <c r="AD133" i="20" s="1"/>
  <c r="S130" i="18"/>
  <c r="T130" i="18"/>
  <c r="N130" i="18"/>
  <c r="AE129" i="18"/>
  <c r="L130" i="18"/>
  <c r="J130" i="18"/>
  <c r="E130" i="18"/>
  <c r="A593" i="13"/>
  <c r="Y127" i="13" l="1"/>
  <c r="AB127" i="13" s="1"/>
  <c r="Z127" i="13"/>
  <c r="AC127" i="13" s="1"/>
  <c r="AA127" i="13"/>
  <c r="AD127" i="13" s="1"/>
  <c r="G134" i="20"/>
  <c r="B134" i="20"/>
  <c r="E134" i="20" s="1"/>
  <c r="I134" i="20"/>
  <c r="D134" i="20"/>
  <c r="H134" i="20"/>
  <c r="AE133" i="20"/>
  <c r="F134" i="20"/>
  <c r="K130" i="18"/>
  <c r="O130" i="18"/>
  <c r="P130" i="18"/>
  <c r="M130" i="18"/>
  <c r="A594" i="13"/>
  <c r="D128" i="13" l="1"/>
  <c r="C128" i="13"/>
  <c r="H128" i="13"/>
  <c r="I128" i="13"/>
  <c r="G128" i="13"/>
  <c r="B128" i="13"/>
  <c r="T134" i="20"/>
  <c r="S134" i="20"/>
  <c r="N134" i="20"/>
  <c r="J134" i="20"/>
  <c r="V130" i="18"/>
  <c r="W130" i="18"/>
  <c r="U130" i="18"/>
  <c r="Q130" i="18"/>
  <c r="R130" i="18" s="1"/>
  <c r="X130" i="18"/>
  <c r="A595" i="13"/>
  <c r="F128" i="13" l="1"/>
  <c r="AE127" i="13"/>
  <c r="T128" i="13"/>
  <c r="S128" i="13"/>
  <c r="N128" i="13"/>
  <c r="J128" i="13"/>
  <c r="E128" i="13"/>
  <c r="L134" i="20"/>
  <c r="O134" i="20"/>
  <c r="K134" i="20"/>
  <c r="Y130" i="18"/>
  <c r="AB130" i="18" s="1"/>
  <c r="AA130" i="18"/>
  <c r="AD130" i="18" s="1"/>
  <c r="Z130" i="18"/>
  <c r="AC130" i="18" s="1"/>
  <c r="A596" i="13"/>
  <c r="K128" i="13" l="1"/>
  <c r="O128" i="13"/>
  <c r="L128" i="13"/>
  <c r="M134" i="20"/>
  <c r="P134" i="20"/>
  <c r="B131" i="18"/>
  <c r="G131" i="18"/>
  <c r="I131" i="18"/>
  <c r="D131" i="18"/>
  <c r="H131" i="18"/>
  <c r="C131" i="18"/>
  <c r="F131" i="18" s="1"/>
  <c r="A597" i="13"/>
  <c r="P128" i="13" l="1"/>
  <c r="M128" i="13"/>
  <c r="E131" i="18"/>
  <c r="Q134" i="20"/>
  <c r="R134" i="20" s="1"/>
  <c r="X134" i="20"/>
  <c r="W134" i="20"/>
  <c r="V134" i="20"/>
  <c r="U134" i="20"/>
  <c r="T131" i="18"/>
  <c r="AE130" i="18"/>
  <c r="S131" i="18"/>
  <c r="N131" i="18"/>
  <c r="J131" i="18"/>
  <c r="O131" i="18" s="1"/>
  <c r="A598" i="13"/>
  <c r="U128" i="13" l="1"/>
  <c r="V128" i="13"/>
  <c r="W128" i="13"/>
  <c r="Q128" i="13"/>
  <c r="R128" i="13" s="1"/>
  <c r="X128" i="13"/>
  <c r="Z134" i="20"/>
  <c r="AC134" i="20" s="1"/>
  <c r="Y134" i="20"/>
  <c r="AB134" i="20" s="1"/>
  <c r="AA134" i="20"/>
  <c r="AD134" i="20" s="1"/>
  <c r="L131" i="18"/>
  <c r="K131" i="18"/>
  <c r="A599" i="13"/>
  <c r="Y128" i="13" l="1"/>
  <c r="AB128" i="13" s="1"/>
  <c r="Z128" i="13"/>
  <c r="AC128" i="13" s="1"/>
  <c r="AA128" i="13"/>
  <c r="AD128" i="13" s="1"/>
  <c r="C135" i="20"/>
  <c r="H135" i="20"/>
  <c r="B135" i="20"/>
  <c r="E135" i="20" s="1"/>
  <c r="G135" i="20"/>
  <c r="D135" i="20"/>
  <c r="I135" i="20"/>
  <c r="P131" i="18"/>
  <c r="M131" i="18"/>
  <c r="A600" i="13"/>
  <c r="B129" i="13" l="1"/>
  <c r="G129" i="13"/>
  <c r="H129" i="13"/>
  <c r="D129" i="13"/>
  <c r="C129" i="13"/>
  <c r="I129" i="13"/>
  <c r="F135" i="20"/>
  <c r="AE134" i="20"/>
  <c r="N135" i="20"/>
  <c r="T135" i="20"/>
  <c r="S135" i="20"/>
  <c r="J135" i="20"/>
  <c r="V131" i="18"/>
  <c r="W131" i="18"/>
  <c r="U131" i="18"/>
  <c r="X131" i="18"/>
  <c r="Q131" i="18"/>
  <c r="R131" i="18" s="1"/>
  <c r="A601" i="13"/>
  <c r="E129" i="13" l="1"/>
  <c r="F129" i="13"/>
  <c r="S129" i="13"/>
  <c r="N129" i="13"/>
  <c r="T129" i="13"/>
  <c r="J129" i="13"/>
  <c r="AE128" i="13"/>
  <c r="L135" i="20"/>
  <c r="K135" i="20"/>
  <c r="O135" i="20"/>
  <c r="AA131" i="18"/>
  <c r="AD131" i="18" s="1"/>
  <c r="Z131" i="18"/>
  <c r="AC131" i="18" s="1"/>
  <c r="Y131" i="18"/>
  <c r="AB131" i="18" s="1"/>
  <c r="A602" i="13"/>
  <c r="K129" i="13" l="1"/>
  <c r="O129" i="13"/>
  <c r="L129" i="13"/>
  <c r="P135" i="20"/>
  <c r="M135" i="20"/>
  <c r="D132" i="18"/>
  <c r="I132" i="18"/>
  <c r="H132" i="18"/>
  <c r="C132" i="18"/>
  <c r="G132" i="18"/>
  <c r="J132" i="18" s="1"/>
  <c r="B132" i="18"/>
  <c r="E132" i="18" s="1"/>
  <c r="A603" i="13"/>
  <c r="M129" i="13" l="1"/>
  <c r="P129" i="13"/>
  <c r="Q135" i="20"/>
  <c r="R135" i="20" s="1"/>
  <c r="U135" i="20"/>
  <c r="X135" i="20"/>
  <c r="V135" i="20"/>
  <c r="W135" i="20"/>
  <c r="Z135" i="20"/>
  <c r="AC135" i="20" s="1"/>
  <c r="N132" i="18"/>
  <c r="L132" i="18" s="1"/>
  <c r="S132" i="18"/>
  <c r="AE131" i="18"/>
  <c r="T132" i="18"/>
  <c r="O132" i="18"/>
  <c r="K132" i="18"/>
  <c r="F132" i="18"/>
  <c r="A604" i="13"/>
  <c r="Q129" i="13" l="1"/>
  <c r="R129" i="13" s="1"/>
  <c r="X129" i="13"/>
  <c r="U129" i="13"/>
  <c r="V129" i="13"/>
  <c r="W129" i="13"/>
  <c r="Y135" i="20"/>
  <c r="AB135" i="20" s="1"/>
  <c r="AA135" i="20"/>
  <c r="AD135" i="20" s="1"/>
  <c r="H136" i="20"/>
  <c r="C136" i="20"/>
  <c r="B136" i="20"/>
  <c r="P132" i="18"/>
  <c r="M132" i="18"/>
  <c r="A605" i="13"/>
  <c r="G136" i="20" l="1"/>
  <c r="D136" i="20"/>
  <c r="I136" i="20"/>
  <c r="AA129" i="13"/>
  <c r="Z129" i="13"/>
  <c r="AC129" i="13" s="1"/>
  <c r="Y129" i="13"/>
  <c r="AB129" i="13" s="1"/>
  <c r="AD129" i="13"/>
  <c r="J136" i="20"/>
  <c r="F136" i="20"/>
  <c r="AE135" i="20"/>
  <c r="S136" i="20"/>
  <c r="N136" i="20"/>
  <c r="L136" i="20" s="1"/>
  <c r="E136" i="20"/>
  <c r="V132" i="18"/>
  <c r="U132" i="18"/>
  <c r="W132" i="18"/>
  <c r="Q132" i="18"/>
  <c r="R132" i="18" s="1"/>
  <c r="X132" i="18"/>
  <c r="A606" i="13"/>
  <c r="T136" i="20" l="1"/>
  <c r="C130" i="13"/>
  <c r="H130" i="13"/>
  <c r="B130" i="13"/>
  <c r="E130" i="13" s="1"/>
  <c r="G130" i="13"/>
  <c r="I130" i="13"/>
  <c r="D130" i="13"/>
  <c r="O136" i="20"/>
  <c r="K136" i="20"/>
  <c r="M136" i="20"/>
  <c r="P136" i="20"/>
  <c r="Y132" i="18"/>
  <c r="Z132" i="18"/>
  <c r="AC132" i="18" s="1"/>
  <c r="C133" i="18" s="1"/>
  <c r="AA132" i="18"/>
  <c r="AD132" i="18" s="1"/>
  <c r="A607" i="13"/>
  <c r="S130" i="13" l="1"/>
  <c r="T130" i="13"/>
  <c r="AE129" i="13"/>
  <c r="N130" i="13"/>
  <c r="F130" i="13"/>
  <c r="L130" i="13"/>
  <c r="J130" i="13"/>
  <c r="Q136" i="20"/>
  <c r="R136" i="20" s="1"/>
  <c r="X136" i="20"/>
  <c r="V136" i="20"/>
  <c r="W136" i="20"/>
  <c r="U136" i="20"/>
  <c r="I133" i="18"/>
  <c r="D133" i="18"/>
  <c r="H133" i="18"/>
  <c r="AB132" i="18"/>
  <c r="A608" i="13"/>
  <c r="K130" i="13" l="1"/>
  <c r="O130" i="13"/>
  <c r="P130" i="13"/>
  <c r="M130" i="13"/>
  <c r="Z136" i="20"/>
  <c r="AC136" i="20" s="1"/>
  <c r="AA136" i="20"/>
  <c r="AD136" i="20" s="1"/>
  <c r="Y136" i="20"/>
  <c r="AB136" i="20" s="1"/>
  <c r="S133" i="18"/>
  <c r="T133" i="18"/>
  <c r="AE132" i="18"/>
  <c r="G133" i="18"/>
  <c r="B133" i="18"/>
  <c r="A609" i="13"/>
  <c r="U130" i="13" l="1"/>
  <c r="V130" i="13"/>
  <c r="W130" i="13"/>
  <c r="X130" i="13"/>
  <c r="Q130" i="13"/>
  <c r="R130" i="13" s="1"/>
  <c r="H137" i="20"/>
  <c r="C137" i="20"/>
  <c r="D137" i="20"/>
  <c r="I137" i="20"/>
  <c r="G137" i="20"/>
  <c r="B137" i="20"/>
  <c r="J133" i="18"/>
  <c r="N133" i="18"/>
  <c r="F133" i="18"/>
  <c r="E133" i="18"/>
  <c r="A610" i="13"/>
  <c r="AA130" i="13" l="1"/>
  <c r="AD130" i="13" s="1"/>
  <c r="Y130" i="13"/>
  <c r="AB130" i="13" s="1"/>
  <c r="Z130" i="13"/>
  <c r="AC130" i="13" s="1"/>
  <c r="J137" i="20"/>
  <c r="AE136" i="20"/>
  <c r="F137" i="20"/>
  <c r="T137" i="20"/>
  <c r="N137" i="20"/>
  <c r="L137" i="20" s="1"/>
  <c r="S137" i="20"/>
  <c r="K137" i="20"/>
  <c r="E137" i="20"/>
  <c r="O133" i="18"/>
  <c r="K133" i="18"/>
  <c r="L133" i="18"/>
  <c r="A611" i="13"/>
  <c r="B131" i="13" l="1"/>
  <c r="H131" i="13"/>
  <c r="D131" i="13"/>
  <c r="I131" i="13"/>
  <c r="G131" i="13"/>
  <c r="C131" i="13"/>
  <c r="O137" i="20"/>
  <c r="M137" i="20"/>
  <c r="P137" i="20"/>
  <c r="M133" i="18"/>
  <c r="P133" i="18"/>
  <c r="A612" i="13"/>
  <c r="S131" i="13" l="1"/>
  <c r="T131" i="13"/>
  <c r="N131" i="13"/>
  <c r="AE130" i="13"/>
  <c r="J131" i="13"/>
  <c r="E131" i="13"/>
  <c r="F131" i="13"/>
  <c r="Q137" i="20"/>
  <c r="R137" i="20" s="1"/>
  <c r="X137" i="20"/>
  <c r="U137" i="20"/>
  <c r="V137" i="20"/>
  <c r="W137" i="20"/>
  <c r="X133" i="18"/>
  <c r="Q133" i="18"/>
  <c r="R133" i="18" s="1"/>
  <c r="W133" i="18"/>
  <c r="U133" i="18"/>
  <c r="V133" i="18"/>
  <c r="A613" i="13"/>
  <c r="K131" i="13" l="1"/>
  <c r="O131" i="13"/>
  <c r="L131" i="13"/>
  <c r="Z137" i="20"/>
  <c r="AC137" i="20" s="1"/>
  <c r="Y137" i="20"/>
  <c r="AB137" i="20" s="1"/>
  <c r="AA137" i="20"/>
  <c r="AD137" i="20" s="1"/>
  <c r="Y133" i="18"/>
  <c r="AB133" i="18" s="1"/>
  <c r="Z133" i="18"/>
  <c r="AC133" i="18" s="1"/>
  <c r="AA133" i="18"/>
  <c r="AD133" i="18" s="1"/>
  <c r="A614" i="13"/>
  <c r="P131" i="13" l="1"/>
  <c r="M131" i="13"/>
  <c r="H138" i="20"/>
  <c r="C138" i="20"/>
  <c r="G138" i="20"/>
  <c r="B138" i="20"/>
  <c r="E138" i="20" s="1"/>
  <c r="D138" i="20"/>
  <c r="I138" i="20"/>
  <c r="G134" i="18"/>
  <c r="B134" i="18"/>
  <c r="H134" i="18"/>
  <c r="C134" i="18"/>
  <c r="F134" i="18" s="1"/>
  <c r="D134" i="18"/>
  <c r="I134" i="18"/>
  <c r="A615" i="13"/>
  <c r="W131" i="13" l="1"/>
  <c r="V131" i="13"/>
  <c r="U131" i="13"/>
  <c r="X131" i="13"/>
  <c r="Q131" i="13"/>
  <c r="R131" i="13" s="1"/>
  <c r="J138" i="20"/>
  <c r="AE137" i="20"/>
  <c r="F138" i="20"/>
  <c r="K138" i="20"/>
  <c r="O138" i="20"/>
  <c r="T138" i="20"/>
  <c r="S138" i="20"/>
  <c r="N138" i="20"/>
  <c r="L138" i="20" s="1"/>
  <c r="N134" i="18"/>
  <c r="T134" i="18"/>
  <c r="S134" i="18"/>
  <c r="AE133" i="18"/>
  <c r="E134" i="18"/>
  <c r="J134" i="18"/>
  <c r="A616" i="13"/>
  <c r="AA131" i="13" l="1"/>
  <c r="AD131" i="13" s="1"/>
  <c r="Z131" i="13"/>
  <c r="AC131" i="13" s="1"/>
  <c r="Y131" i="13"/>
  <c r="AB131" i="13" s="1"/>
  <c r="L134" i="18"/>
  <c r="P138" i="20"/>
  <c r="M138" i="20"/>
  <c r="O134" i="18"/>
  <c r="K134" i="18"/>
  <c r="A617" i="13"/>
  <c r="C132" i="13" l="1"/>
  <c r="H132" i="13"/>
  <c r="I132" i="13"/>
  <c r="B132" i="13"/>
  <c r="G132" i="13"/>
  <c r="D132" i="13"/>
  <c r="P134" i="18"/>
  <c r="M134" i="18"/>
  <c r="W138" i="20"/>
  <c r="U138" i="20"/>
  <c r="V138" i="20"/>
  <c r="X138" i="20"/>
  <c r="Q138" i="20"/>
  <c r="R138" i="20" s="1"/>
  <c r="V134" i="18"/>
  <c r="U134" i="18"/>
  <c r="W134" i="18"/>
  <c r="X134" i="18"/>
  <c r="Q134" i="18"/>
  <c r="R134" i="18" s="1"/>
  <c r="A618" i="13"/>
  <c r="F132" i="13" l="1"/>
  <c r="N132" i="13"/>
  <c r="E132" i="13"/>
  <c r="J132" i="13"/>
  <c r="AE131" i="13"/>
  <c r="S132" i="13"/>
  <c r="T132" i="13"/>
  <c r="Y138" i="20"/>
  <c r="AB138" i="20" s="1"/>
  <c r="AA138" i="20"/>
  <c r="AD138" i="20" s="1"/>
  <c r="Z138" i="20"/>
  <c r="AC138" i="20" s="1"/>
  <c r="Y134" i="18"/>
  <c r="AB134" i="18" s="1"/>
  <c r="Z134" i="18"/>
  <c r="AC134" i="18" s="1"/>
  <c r="AA134" i="18"/>
  <c r="AD134" i="18" s="1"/>
  <c r="A619" i="13"/>
  <c r="L132" i="13" l="1"/>
  <c r="O132" i="13"/>
  <c r="K132" i="13"/>
  <c r="I139" i="20"/>
  <c r="H139" i="20"/>
  <c r="C139" i="20"/>
  <c r="D139" i="20"/>
  <c r="G139" i="20"/>
  <c r="B139" i="20"/>
  <c r="G135" i="18"/>
  <c r="B135" i="18"/>
  <c r="C135" i="18"/>
  <c r="F135" i="18" s="1"/>
  <c r="H135" i="18"/>
  <c r="D135" i="18"/>
  <c r="I135" i="18"/>
  <c r="A620" i="13"/>
  <c r="M132" i="13" l="1"/>
  <c r="P132" i="13"/>
  <c r="E135" i="18"/>
  <c r="J135" i="18"/>
  <c r="E139" i="20"/>
  <c r="F139" i="20"/>
  <c r="AE138" i="20"/>
  <c r="N139" i="20"/>
  <c r="T139" i="20"/>
  <c r="S139" i="20"/>
  <c r="J139" i="20"/>
  <c r="O135" i="18"/>
  <c r="S135" i="18"/>
  <c r="N135" i="18"/>
  <c r="L135" i="18" s="1"/>
  <c r="AE134" i="18"/>
  <c r="T135" i="18"/>
  <c r="A621" i="13"/>
  <c r="X132" i="13" l="1"/>
  <c r="Q132" i="13"/>
  <c r="R132" i="13" s="1"/>
  <c r="U132" i="13"/>
  <c r="W132" i="13"/>
  <c r="V132" i="13"/>
  <c r="K135" i="18"/>
  <c r="L139" i="20"/>
  <c r="O139" i="20"/>
  <c r="K139" i="20"/>
  <c r="M135" i="18"/>
  <c r="P135" i="18"/>
  <c r="A622" i="13"/>
  <c r="Z132" i="13" l="1"/>
  <c r="AC132" i="13" s="1"/>
  <c r="AA132" i="13"/>
  <c r="AD132" i="13" s="1"/>
  <c r="Y132" i="13"/>
  <c r="AB132" i="13" s="1"/>
  <c r="P139" i="20"/>
  <c r="M139" i="20"/>
  <c r="W139" i="20"/>
  <c r="U139" i="20"/>
  <c r="Q135" i="18"/>
  <c r="R135" i="18" s="1"/>
  <c r="X135" i="18"/>
  <c r="V135" i="18"/>
  <c r="W135" i="18"/>
  <c r="U135" i="18"/>
  <c r="A623" i="13"/>
  <c r="H133" i="13" l="1"/>
  <c r="C133" i="13"/>
  <c r="I133" i="13"/>
  <c r="D133" i="13"/>
  <c r="B133" i="13"/>
  <c r="E133" i="13" s="1"/>
  <c r="G133" i="13"/>
  <c r="J133" i="13" s="1"/>
  <c r="V139" i="20"/>
  <c r="Q139" i="20"/>
  <c r="R139" i="20" s="1"/>
  <c r="X139" i="20"/>
  <c r="AA135" i="18"/>
  <c r="AD135" i="18" s="1"/>
  <c r="Z135" i="18"/>
  <c r="AC135" i="18" s="1"/>
  <c r="Y135" i="18"/>
  <c r="AB135" i="18" s="1"/>
  <c r="C136" i="18"/>
  <c r="H136" i="18"/>
  <c r="A624" i="13"/>
  <c r="AE132" i="13" l="1"/>
  <c r="N133" i="13"/>
  <c r="L133" i="13" s="1"/>
  <c r="T133" i="13"/>
  <c r="S133" i="13"/>
  <c r="O133" i="13"/>
  <c r="K133" i="13"/>
  <c r="F133" i="13"/>
  <c r="AA139" i="20"/>
  <c r="AD139" i="20" s="1"/>
  <c r="Y139" i="20"/>
  <c r="Z139" i="20"/>
  <c r="AC139" i="20" s="1"/>
  <c r="I136" i="18"/>
  <c r="D136" i="18"/>
  <c r="G136" i="18"/>
  <c r="J136" i="18" s="1"/>
  <c r="B136" i="18"/>
  <c r="A625" i="13"/>
  <c r="P133" i="13" l="1"/>
  <c r="M133" i="13"/>
  <c r="AB139" i="20"/>
  <c r="G140" i="20" s="1"/>
  <c r="I140" i="20"/>
  <c r="D140" i="20"/>
  <c r="C140" i="20"/>
  <c r="H140" i="20"/>
  <c r="B140" i="20"/>
  <c r="N136" i="18"/>
  <c r="T136" i="18"/>
  <c r="S136" i="18"/>
  <c r="AE135" i="18"/>
  <c r="E136" i="18"/>
  <c r="F136" i="18"/>
  <c r="L136" i="18"/>
  <c r="O136" i="18"/>
  <c r="K136" i="18"/>
  <c r="A626" i="13"/>
  <c r="W133" i="13" l="1"/>
  <c r="V133" i="13"/>
  <c r="U133" i="13"/>
  <c r="Q133" i="13"/>
  <c r="R133" i="13" s="1"/>
  <c r="X133" i="13"/>
  <c r="T140" i="20"/>
  <c r="N140" i="20"/>
  <c r="S140" i="20"/>
  <c r="F140" i="20"/>
  <c r="AE139" i="20"/>
  <c r="J140" i="20"/>
  <c r="E140" i="20"/>
  <c r="O140" i="20"/>
  <c r="K140" i="20"/>
  <c r="L140" i="20"/>
  <c r="P136" i="18"/>
  <c r="M136" i="18"/>
  <c r="X136" i="18" s="1"/>
  <c r="A627" i="13"/>
  <c r="Z133" i="13" l="1"/>
  <c r="AC133" i="13" s="1"/>
  <c r="Y133" i="13"/>
  <c r="AB133" i="13" s="1"/>
  <c r="AA133" i="13"/>
  <c r="AD133" i="13" s="1"/>
  <c r="M140" i="20"/>
  <c r="P140" i="20"/>
  <c r="V136" i="18"/>
  <c r="U136" i="18"/>
  <c r="W136" i="18"/>
  <c r="Q136" i="18"/>
  <c r="R136" i="18" s="1"/>
  <c r="AA136" i="18" s="1"/>
  <c r="A628" i="13"/>
  <c r="H134" i="13" l="1"/>
  <c r="C134" i="13"/>
  <c r="B134" i="13"/>
  <c r="E134" i="13" s="1"/>
  <c r="G134" i="13"/>
  <c r="I134" i="13"/>
  <c r="D134" i="13"/>
  <c r="X140" i="20"/>
  <c r="Q140" i="20"/>
  <c r="R140" i="20" s="1"/>
  <c r="U140" i="20"/>
  <c r="V140" i="20"/>
  <c r="W140" i="20"/>
  <c r="Z136" i="18"/>
  <c r="AC136" i="18" s="1"/>
  <c r="AD136" i="18"/>
  <c r="Y136" i="18"/>
  <c r="I137" i="18"/>
  <c r="A629" i="13"/>
  <c r="J134" i="13" l="1"/>
  <c r="AE133" i="13"/>
  <c r="S134" i="13"/>
  <c r="T134" i="13"/>
  <c r="N134" i="13"/>
  <c r="F134" i="13"/>
  <c r="Y140" i="20"/>
  <c r="AB140" i="20" s="1"/>
  <c r="AA140" i="20"/>
  <c r="AD140" i="20" s="1"/>
  <c r="Z140" i="20"/>
  <c r="AC140" i="20" s="1"/>
  <c r="C137" i="18"/>
  <c r="H137" i="18"/>
  <c r="D137" i="18"/>
  <c r="AB136" i="18"/>
  <c r="A630" i="13"/>
  <c r="O134" i="13" l="1"/>
  <c r="K134" i="13"/>
  <c r="L134" i="13"/>
  <c r="G141" i="20"/>
  <c r="B141" i="20"/>
  <c r="D141" i="20"/>
  <c r="I141" i="20"/>
  <c r="C141" i="20"/>
  <c r="H141" i="20"/>
  <c r="AE136" i="18"/>
  <c r="S137" i="18"/>
  <c r="T137" i="18"/>
  <c r="B137" i="18"/>
  <c r="G137" i="18"/>
  <c r="A631" i="13"/>
  <c r="M134" i="13" l="1"/>
  <c r="P134" i="13"/>
  <c r="J141" i="20"/>
  <c r="N141" i="20"/>
  <c r="T141" i="20"/>
  <c r="S141" i="20"/>
  <c r="AE140" i="20"/>
  <c r="F141" i="20"/>
  <c r="E141" i="20"/>
  <c r="E137" i="18"/>
  <c r="F137" i="18"/>
  <c r="J137" i="18"/>
  <c r="N137" i="18"/>
  <c r="L137" i="18"/>
  <c r="A632" i="13"/>
  <c r="Q134" i="13" l="1"/>
  <c r="R134" i="13" s="1"/>
  <c r="X134" i="13"/>
  <c r="U134" i="13"/>
  <c r="W134" i="13"/>
  <c r="V134" i="13"/>
  <c r="K141" i="20"/>
  <c r="O141" i="20"/>
  <c r="L141" i="20"/>
  <c r="O137" i="18"/>
  <c r="K137" i="18"/>
  <c r="P137" i="18"/>
  <c r="M137" i="18"/>
  <c r="A633" i="13"/>
  <c r="AA134" i="13" l="1"/>
  <c r="AD134" i="13" s="1"/>
  <c r="Y134" i="13"/>
  <c r="AB134" i="13" s="1"/>
  <c r="Z134" i="13"/>
  <c r="AC134" i="13" s="1"/>
  <c r="M141" i="20"/>
  <c r="P141" i="20"/>
  <c r="U137" i="18"/>
  <c r="W137" i="18"/>
  <c r="V137" i="18"/>
  <c r="Q137" i="18"/>
  <c r="R137" i="18" s="1"/>
  <c r="X137" i="18"/>
  <c r="A634" i="13"/>
  <c r="D135" i="13" l="1"/>
  <c r="I135" i="13"/>
  <c r="G135" i="13"/>
  <c r="B135" i="13"/>
  <c r="H135" i="13"/>
  <c r="C135" i="13"/>
  <c r="Q141" i="20"/>
  <c r="R141" i="20" s="1"/>
  <c r="X141" i="20"/>
  <c r="U141" i="20"/>
  <c r="V141" i="20"/>
  <c r="W141" i="20"/>
  <c r="AA137" i="18"/>
  <c r="Z137" i="18"/>
  <c r="Y137" i="18"/>
  <c r="AB137" i="18" s="1"/>
  <c r="G138" i="18" s="1"/>
  <c r="AD137" i="18"/>
  <c r="A635" i="13"/>
  <c r="E135" i="13" l="1"/>
  <c r="F135" i="13"/>
  <c r="S135" i="13"/>
  <c r="N135" i="13"/>
  <c r="AE134" i="13"/>
  <c r="T135" i="13"/>
  <c r="J135" i="13"/>
  <c r="D138" i="18"/>
  <c r="I138" i="18"/>
  <c r="Y141" i="20"/>
  <c r="AB141" i="20" s="1"/>
  <c r="AA141" i="20"/>
  <c r="AD141" i="20" s="1"/>
  <c r="Z141" i="20"/>
  <c r="AC141" i="20" s="1"/>
  <c r="AC137" i="18"/>
  <c r="B138" i="18"/>
  <c r="A636" i="13"/>
  <c r="L135" i="13" l="1"/>
  <c r="O135" i="13"/>
  <c r="K135" i="13"/>
  <c r="AE137" i="18"/>
  <c r="T138" i="18"/>
  <c r="S138" i="18"/>
  <c r="B142" i="20"/>
  <c r="G142" i="20"/>
  <c r="I142" i="20"/>
  <c r="D142" i="20"/>
  <c r="C142" i="20"/>
  <c r="H142" i="20"/>
  <c r="H138" i="18"/>
  <c r="C138" i="18"/>
  <c r="F138" i="18" s="1"/>
  <c r="E138" i="18"/>
  <c r="A637" i="13"/>
  <c r="M135" i="13" l="1"/>
  <c r="P135" i="13"/>
  <c r="Q135" i="13"/>
  <c r="R135" i="13" s="1"/>
  <c r="X135" i="13"/>
  <c r="E142" i="20"/>
  <c r="J142" i="20"/>
  <c r="N142" i="20"/>
  <c r="L142" i="20" s="1"/>
  <c r="T142" i="20"/>
  <c r="S142" i="20"/>
  <c r="F142" i="20"/>
  <c r="AE141" i="20"/>
  <c r="K142" i="20"/>
  <c r="N138" i="18"/>
  <c r="J138" i="18"/>
  <c r="A638" i="13"/>
  <c r="V135" i="13" l="1"/>
  <c r="W135" i="13"/>
  <c r="U135" i="13"/>
  <c r="AA135" i="13"/>
  <c r="AD135" i="13" s="1"/>
  <c r="Y135" i="13"/>
  <c r="AB135" i="13" s="1"/>
  <c r="Z135" i="13"/>
  <c r="AC135" i="13" s="1"/>
  <c r="O142" i="20"/>
  <c r="M142" i="20"/>
  <c r="P142" i="20"/>
  <c r="L138" i="18"/>
  <c r="O138" i="18"/>
  <c r="K138" i="18"/>
  <c r="A639" i="13"/>
  <c r="D136" i="13" l="1"/>
  <c r="I136" i="13"/>
  <c r="B136" i="13"/>
  <c r="G136" i="13"/>
  <c r="H136" i="13"/>
  <c r="C136" i="13"/>
  <c r="X142" i="20"/>
  <c r="Q142" i="20"/>
  <c r="R142" i="20" s="1"/>
  <c r="V142" i="20"/>
  <c r="U142" i="20"/>
  <c r="W142" i="20"/>
  <c r="M138" i="18"/>
  <c r="P138" i="18"/>
  <c r="A640" i="13"/>
  <c r="F136" i="13" l="1"/>
  <c r="S136" i="13"/>
  <c r="T136" i="13"/>
  <c r="N136" i="13"/>
  <c r="AE135" i="13"/>
  <c r="E136" i="13"/>
  <c r="J136" i="13"/>
  <c r="Y142" i="20"/>
  <c r="AB142" i="20" s="1"/>
  <c r="B143" i="20" s="1"/>
  <c r="Z142" i="20"/>
  <c r="AC142" i="20" s="1"/>
  <c r="AA142" i="20"/>
  <c r="AD142" i="20" s="1"/>
  <c r="G143" i="20"/>
  <c r="Q138" i="18"/>
  <c r="R138" i="18" s="1"/>
  <c r="X138" i="18"/>
  <c r="V138" i="18"/>
  <c r="U138" i="18"/>
  <c r="W138" i="18"/>
  <c r="A641" i="13"/>
  <c r="L136" i="13" l="1"/>
  <c r="O136" i="13"/>
  <c r="K136" i="13"/>
  <c r="H143" i="20"/>
  <c r="D143" i="20"/>
  <c r="I143" i="20"/>
  <c r="C143" i="20"/>
  <c r="Z138" i="18"/>
  <c r="AC138" i="18" s="1"/>
  <c r="Y138" i="18"/>
  <c r="AB138" i="18" s="1"/>
  <c r="AA138" i="18"/>
  <c r="AD138" i="18" s="1"/>
  <c r="A642" i="13"/>
  <c r="P136" i="13" l="1"/>
  <c r="M136" i="13"/>
  <c r="Q136" i="13" s="1"/>
  <c r="R136" i="13" s="1"/>
  <c r="J143" i="20"/>
  <c r="V136" i="13"/>
  <c r="W136" i="13"/>
  <c r="U136" i="13"/>
  <c r="K143" i="20"/>
  <c r="N143" i="20"/>
  <c r="T143" i="20"/>
  <c r="S143" i="20"/>
  <c r="F143" i="20"/>
  <c r="AE142" i="20"/>
  <c r="E143" i="20"/>
  <c r="O143" i="20"/>
  <c r="H139" i="18"/>
  <c r="C139" i="18"/>
  <c r="B139" i="18"/>
  <c r="E139" i="18" s="1"/>
  <c r="G139" i="18"/>
  <c r="D139" i="18"/>
  <c r="I139" i="18"/>
  <c r="A643" i="13"/>
  <c r="X136" i="13" l="1"/>
  <c r="Z136" i="13"/>
  <c r="AC136" i="13" s="1"/>
  <c r="Y136" i="13"/>
  <c r="AB136" i="13" s="1"/>
  <c r="AA136" i="13"/>
  <c r="AD136" i="13" s="1"/>
  <c r="G137" i="13"/>
  <c r="I137" i="13"/>
  <c r="H137" i="13"/>
  <c r="J139" i="18"/>
  <c r="L143" i="20"/>
  <c r="AE138" i="18"/>
  <c r="S139" i="18"/>
  <c r="N139" i="18"/>
  <c r="L139" i="18" s="1"/>
  <c r="T139" i="18"/>
  <c r="F139" i="18"/>
  <c r="O139" i="18"/>
  <c r="K139" i="18"/>
  <c r="A644" i="13"/>
  <c r="C137" i="13" l="1"/>
  <c r="B137" i="13"/>
  <c r="D137" i="13"/>
  <c r="F137" i="13"/>
  <c r="J137" i="13"/>
  <c r="N137" i="13"/>
  <c r="M143" i="20"/>
  <c r="Q143" i="20" s="1"/>
  <c r="R143" i="20" s="1"/>
  <c r="P143" i="20"/>
  <c r="P139" i="18"/>
  <c r="M139" i="18"/>
  <c r="A645" i="13"/>
  <c r="E137" i="13" l="1"/>
  <c r="S137" i="13"/>
  <c r="T137" i="13"/>
  <c r="AE136" i="13"/>
  <c r="X143" i="20"/>
  <c r="L137" i="13"/>
  <c r="O137" i="13"/>
  <c r="K137" i="13"/>
  <c r="Z143" i="20"/>
  <c r="AA143" i="20"/>
  <c r="Y143" i="20"/>
  <c r="W143" i="20"/>
  <c r="AD143" i="20" s="1"/>
  <c r="V143" i="20"/>
  <c r="U143" i="20"/>
  <c r="U139" i="18"/>
  <c r="W139" i="18"/>
  <c r="V139" i="18"/>
  <c r="Q139" i="18"/>
  <c r="R139" i="18" s="1"/>
  <c r="X139" i="18"/>
  <c r="A646" i="13"/>
  <c r="M137" i="13" l="1"/>
  <c r="P137" i="13"/>
  <c r="AC143" i="20"/>
  <c r="D144" i="20"/>
  <c r="I144" i="20"/>
  <c r="AB143" i="20"/>
  <c r="H144" i="20"/>
  <c r="C144" i="20"/>
  <c r="B144" i="20"/>
  <c r="G144" i="20"/>
  <c r="AA139" i="18"/>
  <c r="AD139" i="18" s="1"/>
  <c r="I140" i="18" s="1"/>
  <c r="Z139" i="18"/>
  <c r="AC139" i="18" s="1"/>
  <c r="Y139" i="18"/>
  <c r="AB139" i="18" s="1"/>
  <c r="A647" i="13"/>
  <c r="AE143" i="20" l="1"/>
  <c r="T144" i="20"/>
  <c r="S144" i="20"/>
  <c r="X137" i="13"/>
  <c r="Q137" i="13"/>
  <c r="R137" i="13" s="1"/>
  <c r="U137" i="13"/>
  <c r="W137" i="13"/>
  <c r="V137" i="13"/>
  <c r="E144" i="20"/>
  <c r="F144" i="20"/>
  <c r="N144" i="20"/>
  <c r="J144" i="20"/>
  <c r="L144" i="20"/>
  <c r="H140" i="18"/>
  <c r="C140" i="18"/>
  <c r="B140" i="18"/>
  <c r="E140" i="18" s="1"/>
  <c r="D140" i="18"/>
  <c r="G140" i="18"/>
  <c r="J140" i="18" s="1"/>
  <c r="A648" i="13"/>
  <c r="Z137" i="13" l="1"/>
  <c r="AC137" i="13" s="1"/>
  <c r="AA137" i="13"/>
  <c r="AD137" i="13" s="1"/>
  <c r="Y137" i="13"/>
  <c r="AB137" i="13"/>
  <c r="K140" i="18"/>
  <c r="O140" i="18"/>
  <c r="O144" i="20"/>
  <c r="K144" i="20"/>
  <c r="M144" i="20"/>
  <c r="P144" i="20"/>
  <c r="T140" i="18"/>
  <c r="AE139" i="18"/>
  <c r="N140" i="18"/>
  <c r="L140" i="18" s="1"/>
  <c r="S140" i="18"/>
  <c r="F140" i="18"/>
  <c r="A649" i="13"/>
  <c r="H138" i="13" l="1"/>
  <c r="C138" i="13"/>
  <c r="I138" i="13"/>
  <c r="D138" i="13"/>
  <c r="B138" i="13"/>
  <c r="E138" i="13" s="1"/>
  <c r="G138" i="13"/>
  <c r="J138" i="13" s="1"/>
  <c r="X144" i="20"/>
  <c r="Q144" i="20"/>
  <c r="R144" i="20" s="1"/>
  <c r="U144" i="20"/>
  <c r="W144" i="20"/>
  <c r="V144" i="20"/>
  <c r="M140" i="18"/>
  <c r="P140" i="18"/>
  <c r="A650" i="13"/>
  <c r="T138" i="13" l="1"/>
  <c r="S138" i="13"/>
  <c r="N138" i="13"/>
  <c r="AE137" i="13"/>
  <c r="F138" i="13"/>
  <c r="K138" i="13"/>
  <c r="O138" i="13"/>
  <c r="Y144" i="20"/>
  <c r="AB144" i="20" s="1"/>
  <c r="AA144" i="20"/>
  <c r="Z144" i="20"/>
  <c r="AC144" i="20" s="1"/>
  <c r="Q140" i="18"/>
  <c r="R140" i="18" s="1"/>
  <c r="X140" i="18"/>
  <c r="W140" i="18"/>
  <c r="U140" i="18"/>
  <c r="V140" i="18"/>
  <c r="A651" i="13"/>
  <c r="L138" i="13" l="1"/>
  <c r="G145" i="20"/>
  <c r="B145" i="20"/>
  <c r="AD144" i="20"/>
  <c r="H145" i="20"/>
  <c r="C145" i="20"/>
  <c r="Y140" i="18"/>
  <c r="AB140" i="18" s="1"/>
  <c r="AA140" i="18"/>
  <c r="AD140" i="18" s="1"/>
  <c r="Z140" i="18"/>
  <c r="AC140" i="18" s="1"/>
  <c r="A652" i="13"/>
  <c r="P138" i="13" l="1"/>
  <c r="M138" i="13"/>
  <c r="U138" i="13"/>
  <c r="W138" i="13"/>
  <c r="Q138" i="13"/>
  <c r="R138" i="13" s="1"/>
  <c r="I145" i="20"/>
  <c r="D145" i="20"/>
  <c r="J145" i="20"/>
  <c r="E145" i="20"/>
  <c r="AE144" i="20"/>
  <c r="F145" i="20"/>
  <c r="D141" i="18"/>
  <c r="I141" i="18"/>
  <c r="G141" i="18"/>
  <c r="B141" i="18"/>
  <c r="H141" i="18"/>
  <c r="C141" i="18"/>
  <c r="A653" i="13"/>
  <c r="V138" i="13" l="1"/>
  <c r="X138" i="13"/>
  <c r="Z138" i="13"/>
  <c r="AC138" i="13" s="1"/>
  <c r="Y138" i="13"/>
  <c r="AB138" i="13" s="1"/>
  <c r="AA138" i="13"/>
  <c r="AD138" i="13" s="1"/>
  <c r="J141" i="18"/>
  <c r="E141" i="18"/>
  <c r="T145" i="20"/>
  <c r="N145" i="20"/>
  <c r="L145" i="20" s="1"/>
  <c r="K145" i="20"/>
  <c r="S145" i="20"/>
  <c r="O145" i="20"/>
  <c r="N141" i="18"/>
  <c r="L141" i="18" s="1"/>
  <c r="S141" i="18"/>
  <c r="T141" i="18"/>
  <c r="AE140" i="18"/>
  <c r="F141" i="18"/>
  <c r="A654" i="13"/>
  <c r="D139" i="13" l="1"/>
  <c r="B139" i="13"/>
  <c r="C139" i="13"/>
  <c r="H139" i="13"/>
  <c r="I139" i="13"/>
  <c r="G139" i="13"/>
  <c r="K141" i="18"/>
  <c r="O141" i="18"/>
  <c r="M145" i="20"/>
  <c r="P145" i="20"/>
  <c r="Q145" i="20"/>
  <c r="R145" i="20" s="1"/>
  <c r="P141" i="18"/>
  <c r="M141" i="18"/>
  <c r="U141" i="18"/>
  <c r="V141" i="18"/>
  <c r="W141" i="18"/>
  <c r="Q141" i="18"/>
  <c r="R141" i="18" s="1"/>
  <c r="X141" i="18"/>
  <c r="A655" i="13"/>
  <c r="AE138" i="13" l="1"/>
  <c r="T139" i="13"/>
  <c r="S139" i="13"/>
  <c r="F139" i="13"/>
  <c r="N139" i="13"/>
  <c r="J139" i="13"/>
  <c r="E139" i="13"/>
  <c r="W145" i="20"/>
  <c r="V145" i="20"/>
  <c r="X145" i="20"/>
  <c r="U145" i="20"/>
  <c r="AA145" i="20"/>
  <c r="AD145" i="20" s="1"/>
  <c r="Z145" i="20"/>
  <c r="Y145" i="20"/>
  <c r="AB145" i="20" s="1"/>
  <c r="G146" i="20" s="1"/>
  <c r="Y141" i="18"/>
  <c r="AB141" i="18" s="1"/>
  <c r="Z141" i="18"/>
  <c r="AC141" i="18" s="1"/>
  <c r="AA141" i="18"/>
  <c r="AD141" i="18" s="1"/>
  <c r="A656" i="13"/>
  <c r="L139" i="13" l="1"/>
  <c r="O139" i="13"/>
  <c r="K139" i="13"/>
  <c r="AC145" i="20"/>
  <c r="I146" i="20"/>
  <c r="D146" i="20"/>
  <c r="B146" i="20"/>
  <c r="D142" i="18"/>
  <c r="I142" i="18"/>
  <c r="C142" i="18"/>
  <c r="H142" i="18"/>
  <c r="G142" i="18"/>
  <c r="B142" i="18"/>
  <c r="A657" i="13"/>
  <c r="P139" i="13" l="1"/>
  <c r="M139" i="13"/>
  <c r="C146" i="20"/>
  <c r="H146" i="20"/>
  <c r="N146" i="20"/>
  <c r="S146" i="20"/>
  <c r="T146" i="20"/>
  <c r="V139" i="13"/>
  <c r="F142" i="18"/>
  <c r="S142" i="18"/>
  <c r="N142" i="18"/>
  <c r="AE141" i="18"/>
  <c r="T142" i="18"/>
  <c r="J142" i="18"/>
  <c r="E142" i="18"/>
  <c r="A658" i="13"/>
  <c r="X139" i="13" l="1"/>
  <c r="U139" i="13"/>
  <c r="W139" i="13"/>
  <c r="Q139" i="13"/>
  <c r="R139" i="13" s="1"/>
  <c r="J146" i="20"/>
  <c r="F146" i="20"/>
  <c r="AE145" i="20"/>
  <c r="E146" i="20"/>
  <c r="K146" i="20"/>
  <c r="O146" i="20"/>
  <c r="O142" i="18"/>
  <c r="K142" i="18"/>
  <c r="L142" i="18"/>
  <c r="A659" i="13"/>
  <c r="AA139" i="13" l="1"/>
  <c r="AD139" i="13" s="1"/>
  <c r="Z139" i="13"/>
  <c r="AC139" i="13" s="1"/>
  <c r="Y139" i="13"/>
  <c r="AB139" i="13" s="1"/>
  <c r="G140" i="13" s="1"/>
  <c r="L146" i="20"/>
  <c r="P142" i="18"/>
  <c r="M142" i="18"/>
  <c r="A660" i="13"/>
  <c r="B140" i="13" l="1"/>
  <c r="I140" i="13"/>
  <c r="D140" i="13"/>
  <c r="C140" i="13"/>
  <c r="E140" i="13" s="1"/>
  <c r="H140" i="13"/>
  <c r="M146" i="20"/>
  <c r="P146" i="20"/>
  <c r="V146" i="20"/>
  <c r="X146" i="20"/>
  <c r="U142" i="18"/>
  <c r="V142" i="18"/>
  <c r="W142" i="18"/>
  <c r="Q142" i="18"/>
  <c r="R142" i="18" s="1"/>
  <c r="X142" i="18"/>
  <c r="A661" i="13"/>
  <c r="J140" i="13" l="1"/>
  <c r="S140" i="13"/>
  <c r="T140" i="13"/>
  <c r="AE139" i="13"/>
  <c r="F140" i="13"/>
  <c r="N140" i="13"/>
  <c r="Q146" i="20"/>
  <c r="R146" i="20" s="1"/>
  <c r="U146" i="20"/>
  <c r="W146" i="20"/>
  <c r="Z146" i="20"/>
  <c r="AC146" i="20" s="1"/>
  <c r="K140" i="13"/>
  <c r="O140" i="13"/>
  <c r="AA142" i="18"/>
  <c r="AD142" i="18" s="1"/>
  <c r="I143" i="18" s="1"/>
  <c r="Z142" i="18"/>
  <c r="AC142" i="18" s="1"/>
  <c r="Y142" i="18"/>
  <c r="AB142" i="18" s="1"/>
  <c r="A662" i="13"/>
  <c r="L140" i="13" l="1"/>
  <c r="Y146" i="20"/>
  <c r="AB146" i="20" s="1"/>
  <c r="AA146" i="20"/>
  <c r="AD146" i="20" s="1"/>
  <c r="C147" i="20"/>
  <c r="B147" i="20"/>
  <c r="H147" i="20"/>
  <c r="I147" i="20"/>
  <c r="AE146" i="20"/>
  <c r="B143" i="18"/>
  <c r="G143" i="18"/>
  <c r="D143" i="18"/>
  <c r="C143" i="18"/>
  <c r="H143" i="18"/>
  <c r="A663" i="13"/>
  <c r="P140" i="13" l="1"/>
  <c r="M140" i="13"/>
  <c r="G147" i="20"/>
  <c r="D147" i="20"/>
  <c r="F147" i="20"/>
  <c r="E147" i="20"/>
  <c r="N147" i="20"/>
  <c r="S147" i="20"/>
  <c r="T147" i="20"/>
  <c r="J147" i="20"/>
  <c r="Q140" i="13"/>
  <c r="R140" i="13" s="1"/>
  <c r="F143" i="18"/>
  <c r="J143" i="18"/>
  <c r="AE142" i="18"/>
  <c r="T143" i="18"/>
  <c r="N143" i="18"/>
  <c r="S143" i="18"/>
  <c r="E143" i="18"/>
  <c r="A664" i="13"/>
  <c r="X140" i="13" l="1"/>
  <c r="Z140" i="13"/>
  <c r="V140" i="13"/>
  <c r="AC140" i="13" s="1"/>
  <c r="U140" i="13"/>
  <c r="W140" i="13"/>
  <c r="L147" i="20"/>
  <c r="O147" i="20"/>
  <c r="K147" i="20"/>
  <c r="AA140" i="13"/>
  <c r="AD140" i="13" s="1"/>
  <c r="Y140" i="13"/>
  <c r="O143" i="18"/>
  <c r="K143" i="18"/>
  <c r="L143" i="18"/>
  <c r="A665" i="13"/>
  <c r="AB140" i="13" l="1"/>
  <c r="B141" i="13" s="1"/>
  <c r="C141" i="13"/>
  <c r="H141" i="13"/>
  <c r="I141" i="13"/>
  <c r="P147" i="20"/>
  <c r="M147" i="20"/>
  <c r="D141" i="13"/>
  <c r="G141" i="13"/>
  <c r="F141" i="13"/>
  <c r="N141" i="13"/>
  <c r="E141" i="13"/>
  <c r="P143" i="18"/>
  <c r="M143" i="18"/>
  <c r="A666" i="13"/>
  <c r="U147" i="20" l="1"/>
  <c r="W147" i="20"/>
  <c r="X147" i="20"/>
  <c r="Q147" i="20"/>
  <c r="R147" i="20" s="1"/>
  <c r="V147" i="20"/>
  <c r="AE140" i="13"/>
  <c r="T141" i="13"/>
  <c r="S141" i="13"/>
  <c r="J141" i="13"/>
  <c r="W143" i="18"/>
  <c r="V143" i="18"/>
  <c r="U143" i="18"/>
  <c r="Q143" i="18"/>
  <c r="R143" i="18" s="1"/>
  <c r="X143" i="18"/>
  <c r="A667" i="13"/>
  <c r="Z147" i="20" l="1"/>
  <c r="AC147" i="20" s="1"/>
  <c r="AA147" i="20"/>
  <c r="AD147" i="20" s="1"/>
  <c r="Y147" i="20"/>
  <c r="AB147" i="20" s="1"/>
  <c r="B148" i="20" s="1"/>
  <c r="C148" i="20"/>
  <c r="H148" i="20"/>
  <c r="O141" i="13"/>
  <c r="L141" i="13"/>
  <c r="K141" i="13"/>
  <c r="Y143" i="18"/>
  <c r="AB143" i="18" s="1"/>
  <c r="AA143" i="18"/>
  <c r="AD143" i="18" s="1"/>
  <c r="Z143" i="18"/>
  <c r="AC143" i="18" s="1"/>
  <c r="A668" i="13"/>
  <c r="D148" i="20" l="1"/>
  <c r="S148" i="20" s="1"/>
  <c r="G148" i="20"/>
  <c r="I148" i="20"/>
  <c r="T148" i="20"/>
  <c r="AE147" i="20"/>
  <c r="E148" i="20"/>
  <c r="F148" i="20"/>
  <c r="P141" i="13"/>
  <c r="M141" i="13"/>
  <c r="W141" i="13"/>
  <c r="B144" i="18"/>
  <c r="G144" i="18"/>
  <c r="I144" i="18"/>
  <c r="D144" i="18"/>
  <c r="C144" i="18"/>
  <c r="H144" i="18"/>
  <c r="A669" i="13"/>
  <c r="V141" i="13" l="1"/>
  <c r="U141" i="13"/>
  <c r="Q141" i="13"/>
  <c r="R141" i="13" s="1"/>
  <c r="J148" i="20"/>
  <c r="N148" i="20"/>
  <c r="K148" i="20"/>
  <c r="O148" i="20"/>
  <c r="L148" i="20"/>
  <c r="X141" i="13"/>
  <c r="AA141" i="13"/>
  <c r="AD141" i="13" s="1"/>
  <c r="F144" i="18"/>
  <c r="J144" i="18"/>
  <c r="S144" i="18"/>
  <c r="N144" i="18"/>
  <c r="AE143" i="18"/>
  <c r="T144" i="18"/>
  <c r="E144" i="18"/>
  <c r="A670" i="13"/>
  <c r="Y141" i="13" l="1"/>
  <c r="AB141" i="13" s="1"/>
  <c r="Z141" i="13"/>
  <c r="AC141" i="13" s="1"/>
  <c r="P148" i="20"/>
  <c r="M148" i="20"/>
  <c r="D142" i="13"/>
  <c r="I142" i="13"/>
  <c r="G142" i="13"/>
  <c r="O144" i="18"/>
  <c r="K144" i="18"/>
  <c r="L144" i="18"/>
  <c r="A671" i="13"/>
  <c r="B142" i="13" l="1"/>
  <c r="C142" i="13"/>
  <c r="H142" i="13"/>
  <c r="W148" i="20"/>
  <c r="U148" i="20"/>
  <c r="V148" i="20"/>
  <c r="X148" i="20"/>
  <c r="Q148" i="20"/>
  <c r="R148" i="20" s="1"/>
  <c r="T142" i="13"/>
  <c r="S142" i="13"/>
  <c r="AE141" i="13"/>
  <c r="E142" i="13"/>
  <c r="J142" i="13"/>
  <c r="F142" i="13"/>
  <c r="P144" i="18"/>
  <c r="M144" i="18"/>
  <c r="A672" i="13"/>
  <c r="N142" i="13" l="1"/>
  <c r="Z148" i="20"/>
  <c r="AC148" i="20" s="1"/>
  <c r="Y148" i="20"/>
  <c r="AB148" i="20" s="1"/>
  <c r="AA148" i="20"/>
  <c r="AD148" i="20" s="1"/>
  <c r="O142" i="13"/>
  <c r="K142" i="13"/>
  <c r="L142" i="13"/>
  <c r="V144" i="18"/>
  <c r="W144" i="18"/>
  <c r="U144" i="18"/>
  <c r="Q144" i="18"/>
  <c r="R144" i="18" s="1"/>
  <c r="X144" i="18"/>
  <c r="A673" i="13"/>
  <c r="C149" i="20" l="1"/>
  <c r="H149" i="20"/>
  <c r="G149" i="20"/>
  <c r="B149" i="20"/>
  <c r="E149" i="20" s="1"/>
  <c r="I149" i="20"/>
  <c r="D149" i="20"/>
  <c r="M142" i="13"/>
  <c r="P142" i="13"/>
  <c r="AA144" i="18"/>
  <c r="AD144" i="18" s="1"/>
  <c r="D145" i="18" s="1"/>
  <c r="T145" i="18" s="1"/>
  <c r="Z144" i="18"/>
  <c r="AC144" i="18" s="1"/>
  <c r="C145" i="18" s="1"/>
  <c r="Y144" i="18"/>
  <c r="AB144" i="18" s="1"/>
  <c r="A674" i="13"/>
  <c r="F149" i="20" l="1"/>
  <c r="AE148" i="20"/>
  <c r="J149" i="20"/>
  <c r="T149" i="20"/>
  <c r="S149" i="20"/>
  <c r="N149" i="20"/>
  <c r="Q142" i="13"/>
  <c r="R142" i="13" s="1"/>
  <c r="X142" i="13"/>
  <c r="U142" i="13"/>
  <c r="W142" i="13"/>
  <c r="V142" i="13"/>
  <c r="B145" i="18"/>
  <c r="E145" i="18" s="1"/>
  <c r="G145" i="18"/>
  <c r="I145" i="18"/>
  <c r="H145" i="18"/>
  <c r="S145" i="18"/>
  <c r="AE144" i="18"/>
  <c r="A675" i="13"/>
  <c r="O149" i="20" l="1"/>
  <c r="K149" i="20"/>
  <c r="L149" i="20"/>
  <c r="Y142" i="13"/>
  <c r="AB142" i="13" s="1"/>
  <c r="Z142" i="13"/>
  <c r="AC142" i="13" s="1"/>
  <c r="AA142" i="13"/>
  <c r="AD142" i="13" s="1"/>
  <c r="F145" i="18"/>
  <c r="J145" i="18"/>
  <c r="N145" i="18"/>
  <c r="A676" i="13"/>
  <c r="M149" i="20" l="1"/>
  <c r="P149" i="20"/>
  <c r="B143" i="13"/>
  <c r="G143" i="13"/>
  <c r="C143" i="13"/>
  <c r="H143" i="13"/>
  <c r="D143" i="13"/>
  <c r="I143" i="13"/>
  <c r="O145" i="18"/>
  <c r="K145" i="18"/>
  <c r="L145" i="18"/>
  <c r="A677" i="13"/>
  <c r="Q149" i="20" l="1"/>
  <c r="R149" i="20" s="1"/>
  <c r="X149" i="20"/>
  <c r="U149" i="20"/>
  <c r="V149" i="20"/>
  <c r="W149" i="20"/>
  <c r="E143" i="13"/>
  <c r="J143" i="13"/>
  <c r="F143" i="13"/>
  <c r="N143" i="13"/>
  <c r="T143" i="13"/>
  <c r="AE142" i="13"/>
  <c r="S143" i="13"/>
  <c r="P145" i="18"/>
  <c r="M145" i="18"/>
  <c r="A678" i="13"/>
  <c r="AA149" i="20" l="1"/>
  <c r="AD149" i="20" s="1"/>
  <c r="Z149" i="20"/>
  <c r="AC149" i="20" s="1"/>
  <c r="Y149" i="20"/>
  <c r="AB149" i="20" s="1"/>
  <c r="L143" i="13"/>
  <c r="O143" i="13"/>
  <c r="K143" i="13"/>
  <c r="V145" i="18"/>
  <c r="W145" i="18"/>
  <c r="U145" i="18"/>
  <c r="Q145" i="18"/>
  <c r="R145" i="18" s="1"/>
  <c r="X145" i="18"/>
  <c r="A679" i="13"/>
  <c r="I150" i="20" l="1"/>
  <c r="D150" i="20"/>
  <c r="G150" i="20"/>
  <c r="B150" i="20"/>
  <c r="H150" i="20"/>
  <c r="C150" i="20"/>
  <c r="P143" i="13"/>
  <c r="M143" i="13"/>
  <c r="U143" i="13"/>
  <c r="Y145" i="18"/>
  <c r="AB145" i="18" s="1"/>
  <c r="B146" i="18" s="1"/>
  <c r="AA145" i="18"/>
  <c r="AD145" i="18" s="1"/>
  <c r="Z145" i="18"/>
  <c r="AC145" i="18" s="1"/>
  <c r="C146" i="18" s="1"/>
  <c r="A680" i="13"/>
  <c r="W143" i="13" l="1"/>
  <c r="V143" i="13"/>
  <c r="X143" i="13"/>
  <c r="E150" i="20"/>
  <c r="T150" i="20"/>
  <c r="S150" i="20"/>
  <c r="J150" i="20"/>
  <c r="AE149" i="20"/>
  <c r="F150" i="20"/>
  <c r="N150" i="20"/>
  <c r="Q143" i="13"/>
  <c r="R143" i="13" s="1"/>
  <c r="G146" i="18"/>
  <c r="I146" i="18"/>
  <c r="F146" i="18"/>
  <c r="E146" i="18"/>
  <c r="H146" i="18"/>
  <c r="D146" i="18"/>
  <c r="A681" i="13"/>
  <c r="Y143" i="13" l="1"/>
  <c r="AB143" i="13" s="1"/>
  <c r="Z143" i="13"/>
  <c r="AC143" i="13" s="1"/>
  <c r="AA143" i="13"/>
  <c r="AD143" i="13" s="1"/>
  <c r="O150" i="20"/>
  <c r="K150" i="20"/>
  <c r="L150" i="20"/>
  <c r="J146" i="18"/>
  <c r="N146" i="18"/>
  <c r="AE145" i="18"/>
  <c r="S146" i="18"/>
  <c r="T146" i="18"/>
  <c r="A682" i="13"/>
  <c r="G144" i="13" l="1"/>
  <c r="B144" i="13"/>
  <c r="C144" i="13"/>
  <c r="H144" i="13"/>
  <c r="I144" i="13"/>
  <c r="D144" i="13"/>
  <c r="P150" i="20"/>
  <c r="M150" i="20"/>
  <c r="E144" i="13"/>
  <c r="F144" i="13"/>
  <c r="O146" i="18"/>
  <c r="K146" i="18"/>
  <c r="L146" i="18"/>
  <c r="A683" i="13"/>
  <c r="T144" i="13" l="1"/>
  <c r="J144" i="13"/>
  <c r="AE143" i="13"/>
  <c r="S144" i="13"/>
  <c r="N144" i="13"/>
  <c r="W150" i="20"/>
  <c r="U150" i="20"/>
  <c r="V150" i="20"/>
  <c r="Q150" i="20"/>
  <c r="R150" i="20" s="1"/>
  <c r="X150" i="20"/>
  <c r="M146" i="18"/>
  <c r="P146" i="18"/>
  <c r="A684" i="13"/>
  <c r="L144" i="13" l="1"/>
  <c r="K144" i="13"/>
  <c r="O144" i="13"/>
  <c r="AA150" i="20"/>
  <c r="AD150" i="20" s="1"/>
  <c r="Z150" i="20"/>
  <c r="AC150" i="20" s="1"/>
  <c r="Y150" i="20"/>
  <c r="AB150" i="20" s="1"/>
  <c r="Q146" i="18"/>
  <c r="R146" i="18" s="1"/>
  <c r="X146" i="18"/>
  <c r="U146" i="18"/>
  <c r="W146" i="18"/>
  <c r="V146" i="18"/>
  <c r="A685" i="13"/>
  <c r="P144" i="13" l="1"/>
  <c r="M144" i="13"/>
  <c r="I151" i="20"/>
  <c r="D151" i="20"/>
  <c r="C151" i="20"/>
  <c r="H151" i="20"/>
  <c r="B151" i="20"/>
  <c r="E151" i="20" s="1"/>
  <c r="G151" i="20"/>
  <c r="V144" i="13"/>
  <c r="Q144" i="13"/>
  <c r="R144" i="13" s="1"/>
  <c r="U144" i="13"/>
  <c r="AA146" i="18"/>
  <c r="AD146" i="18" s="1"/>
  <c r="Z146" i="18"/>
  <c r="AC146" i="18" s="1"/>
  <c r="Y146" i="18"/>
  <c r="AB146" i="18" s="1"/>
  <c r="A686" i="13"/>
  <c r="W144" i="13" l="1"/>
  <c r="X144" i="13"/>
  <c r="Y144" i="13"/>
  <c r="Z144" i="13"/>
  <c r="AC144" i="13" s="1"/>
  <c r="T151" i="20"/>
  <c r="N151" i="20"/>
  <c r="S151" i="20"/>
  <c r="AE150" i="20"/>
  <c r="F151" i="20"/>
  <c r="J151" i="20"/>
  <c r="AA144" i="13"/>
  <c r="AD144" i="13" s="1"/>
  <c r="G147" i="18"/>
  <c r="D147" i="18"/>
  <c r="I147" i="18"/>
  <c r="C147" i="18"/>
  <c r="H147" i="18"/>
  <c r="B147" i="18"/>
  <c r="E147" i="18" s="1"/>
  <c r="A687" i="13"/>
  <c r="AB144" i="13" l="1"/>
  <c r="I145" i="13"/>
  <c r="C145" i="13"/>
  <c r="H145" i="13"/>
  <c r="D145" i="13"/>
  <c r="O151" i="20"/>
  <c r="K151" i="20"/>
  <c r="L151" i="20"/>
  <c r="G145" i="13"/>
  <c r="B145" i="13"/>
  <c r="AE144" i="13"/>
  <c r="T145" i="13"/>
  <c r="J147" i="18"/>
  <c r="N147" i="18"/>
  <c r="S147" i="18"/>
  <c r="T147" i="18"/>
  <c r="AE146" i="18"/>
  <c r="F147" i="18"/>
  <c r="A688" i="13"/>
  <c r="N145" i="13" l="1"/>
  <c r="S145" i="13"/>
  <c r="J145" i="13"/>
  <c r="E145" i="13"/>
  <c r="F145" i="13"/>
  <c r="P151" i="20"/>
  <c r="M151" i="20"/>
  <c r="L145" i="13"/>
  <c r="O147" i="18"/>
  <c r="K147" i="18"/>
  <c r="L147" i="18"/>
  <c r="A689" i="13"/>
  <c r="O145" i="13" l="1"/>
  <c r="K145" i="13"/>
  <c r="U151" i="20"/>
  <c r="V151" i="20"/>
  <c r="W151" i="20"/>
  <c r="X151" i="20"/>
  <c r="Q151" i="20"/>
  <c r="R151" i="20" s="1"/>
  <c r="M145" i="13"/>
  <c r="P145" i="13"/>
  <c r="P147" i="18"/>
  <c r="M147" i="18"/>
  <c r="A690" i="13"/>
  <c r="Y151" i="20" l="1"/>
  <c r="AB151" i="20" s="1"/>
  <c r="AA151" i="20"/>
  <c r="AD151" i="20" s="1"/>
  <c r="Z151" i="20"/>
  <c r="AC151" i="20" s="1"/>
  <c r="Q145" i="13"/>
  <c r="R145" i="13" s="1"/>
  <c r="X145" i="13"/>
  <c r="W145" i="13"/>
  <c r="V145" i="13"/>
  <c r="U145" i="13"/>
  <c r="W147" i="18"/>
  <c r="V147" i="18"/>
  <c r="U147" i="18"/>
  <c r="Q147" i="18"/>
  <c r="R147" i="18" s="1"/>
  <c r="X147" i="18"/>
  <c r="A691" i="13"/>
  <c r="B152" i="20" l="1"/>
  <c r="G152" i="20"/>
  <c r="D152" i="20"/>
  <c r="I152" i="20"/>
  <c r="C152" i="20"/>
  <c r="H152" i="20"/>
  <c r="Y145" i="13"/>
  <c r="AB145" i="13" s="1"/>
  <c r="Z145" i="13"/>
  <c r="AC145" i="13" s="1"/>
  <c r="AA145" i="13"/>
  <c r="AD145" i="13" s="1"/>
  <c r="Z147" i="18"/>
  <c r="AC147" i="18" s="1"/>
  <c r="Y147" i="18"/>
  <c r="AB147" i="18" s="1"/>
  <c r="AA147" i="18"/>
  <c r="AD147" i="18" s="1"/>
  <c r="A692" i="13"/>
  <c r="J152" i="20" l="1"/>
  <c r="N152" i="20"/>
  <c r="S152" i="20"/>
  <c r="T152" i="20"/>
  <c r="AE151" i="20"/>
  <c r="F152" i="20"/>
  <c r="E152" i="20"/>
  <c r="G146" i="13"/>
  <c r="B146" i="13"/>
  <c r="C146" i="13"/>
  <c r="H146" i="13"/>
  <c r="D146" i="13"/>
  <c r="I146" i="13"/>
  <c r="H148" i="18"/>
  <c r="C148" i="18"/>
  <c r="G148" i="18"/>
  <c r="B148" i="18"/>
  <c r="I148" i="18"/>
  <c r="D148" i="18"/>
  <c r="A693" i="13"/>
  <c r="O152" i="20" l="1"/>
  <c r="K152" i="20"/>
  <c r="L152" i="20"/>
  <c r="J146" i="13"/>
  <c r="E146" i="13"/>
  <c r="F146" i="13"/>
  <c r="AE145" i="13"/>
  <c r="T146" i="13"/>
  <c r="S146" i="13"/>
  <c r="N146" i="13"/>
  <c r="E148" i="18"/>
  <c r="S148" i="18"/>
  <c r="AE147" i="18"/>
  <c r="T148" i="18"/>
  <c r="N148" i="18"/>
  <c r="F148" i="18"/>
  <c r="J148" i="18"/>
  <c r="A694" i="13"/>
  <c r="M152" i="20" l="1"/>
  <c r="P152" i="20"/>
  <c r="L146" i="13"/>
  <c r="K146" i="13"/>
  <c r="O146" i="13"/>
  <c r="L148" i="18"/>
  <c r="O148" i="18"/>
  <c r="K148" i="18"/>
  <c r="A695" i="13"/>
  <c r="Q152" i="20" l="1"/>
  <c r="R152" i="20" s="1"/>
  <c r="X152" i="20"/>
  <c r="W152" i="20"/>
  <c r="V152" i="20"/>
  <c r="U152" i="20"/>
  <c r="P146" i="13"/>
  <c r="M146" i="13"/>
  <c r="P148" i="18"/>
  <c r="M148" i="18"/>
  <c r="A696" i="13"/>
  <c r="AA152" i="20" l="1"/>
  <c r="AD152" i="20" s="1"/>
  <c r="Z152" i="20"/>
  <c r="AC152" i="20" s="1"/>
  <c r="Y152" i="20"/>
  <c r="AB152" i="20" s="1"/>
  <c r="Q146" i="13"/>
  <c r="R146" i="13" s="1"/>
  <c r="X146" i="13"/>
  <c r="V146" i="13"/>
  <c r="W146" i="13"/>
  <c r="U146" i="13"/>
  <c r="AA146" i="13"/>
  <c r="AD146" i="13" s="1"/>
  <c r="W148" i="18"/>
  <c r="V148" i="18"/>
  <c r="U148" i="18"/>
  <c r="Q148" i="18"/>
  <c r="R148" i="18" s="1"/>
  <c r="X148" i="18"/>
  <c r="A697" i="13"/>
  <c r="I153" i="20" l="1"/>
  <c r="D153" i="20"/>
  <c r="H153" i="20"/>
  <c r="C153" i="20"/>
  <c r="G153" i="20"/>
  <c r="B153" i="20"/>
  <c r="Y146" i="13"/>
  <c r="Z146" i="13"/>
  <c r="AC146" i="13" s="1"/>
  <c r="I147" i="13"/>
  <c r="D147" i="13"/>
  <c r="AA148" i="18"/>
  <c r="AD148" i="18" s="1"/>
  <c r="Y148" i="18"/>
  <c r="AB148" i="18" s="1"/>
  <c r="Z148" i="18"/>
  <c r="AC148" i="18" s="1"/>
  <c r="A698" i="13"/>
  <c r="AB146" i="13" l="1"/>
  <c r="E153" i="20"/>
  <c r="N153" i="20"/>
  <c r="T153" i="20"/>
  <c r="S153" i="20"/>
  <c r="F153" i="20"/>
  <c r="AE152" i="20"/>
  <c r="J153" i="20"/>
  <c r="H147" i="13"/>
  <c r="C147" i="13"/>
  <c r="B147" i="13"/>
  <c r="G147" i="13"/>
  <c r="F147" i="13"/>
  <c r="AE146" i="13"/>
  <c r="S147" i="13"/>
  <c r="T147" i="13"/>
  <c r="D149" i="18"/>
  <c r="I149" i="18"/>
  <c r="G149" i="18"/>
  <c r="B149" i="18"/>
  <c r="H149" i="18"/>
  <c r="C149" i="18"/>
  <c r="F149" i="18" s="1"/>
  <c r="A699" i="13"/>
  <c r="E147" i="13" l="1"/>
  <c r="J147" i="13"/>
  <c r="N147" i="13"/>
  <c r="O153" i="20"/>
  <c r="K153" i="20"/>
  <c r="L153" i="20"/>
  <c r="L147" i="13"/>
  <c r="O147" i="13"/>
  <c r="K147" i="13"/>
  <c r="T149" i="18"/>
  <c r="S149" i="18"/>
  <c r="AE148" i="18"/>
  <c r="E149" i="18"/>
  <c r="J149" i="18"/>
  <c r="N149" i="18"/>
  <c r="K149" i="18"/>
  <c r="A700" i="13"/>
  <c r="M153" i="20" l="1"/>
  <c r="P153" i="20"/>
  <c r="M147" i="13"/>
  <c r="P147" i="13"/>
  <c r="Q147" i="13"/>
  <c r="R147" i="13" s="1"/>
  <c r="L149" i="18"/>
  <c r="O149" i="18"/>
  <c r="A701" i="13"/>
  <c r="X153" i="20" l="1"/>
  <c r="Q153" i="20"/>
  <c r="R153" i="20" s="1"/>
  <c r="V153" i="20"/>
  <c r="W153" i="20"/>
  <c r="U153" i="20"/>
  <c r="V147" i="13"/>
  <c r="W147" i="13"/>
  <c r="U147" i="13"/>
  <c r="X147" i="13"/>
  <c r="AA147" i="13"/>
  <c r="AD147" i="13" s="1"/>
  <c r="Y147" i="13"/>
  <c r="AB147" i="13" s="1"/>
  <c r="Z147" i="13"/>
  <c r="AC147" i="13" s="1"/>
  <c r="M149" i="18"/>
  <c r="P149" i="18"/>
  <c r="Q149" i="18"/>
  <c r="R149" i="18" s="1"/>
  <c r="X149" i="18"/>
  <c r="A702" i="13"/>
  <c r="Y153" i="20" l="1"/>
  <c r="AA153" i="20"/>
  <c r="AD153" i="20" s="1"/>
  <c r="Z153" i="20"/>
  <c r="AC153" i="20" s="1"/>
  <c r="V149" i="18"/>
  <c r="W149" i="18"/>
  <c r="U149" i="18"/>
  <c r="D148" i="13"/>
  <c r="I148" i="13"/>
  <c r="G148" i="13"/>
  <c r="B148" i="13"/>
  <c r="C148" i="13"/>
  <c r="H148" i="13"/>
  <c r="AA149" i="18"/>
  <c r="AD149" i="18" s="1"/>
  <c r="Z149" i="18"/>
  <c r="AC149" i="18" s="1"/>
  <c r="Y149" i="18"/>
  <c r="AB149" i="18" s="1"/>
  <c r="A703" i="13"/>
  <c r="AB153" i="20" l="1"/>
  <c r="D154" i="20"/>
  <c r="I154" i="20"/>
  <c r="C154" i="20"/>
  <c r="H154" i="20"/>
  <c r="AE147" i="13"/>
  <c r="T148" i="13"/>
  <c r="S148" i="13"/>
  <c r="N148" i="13"/>
  <c r="E148" i="13"/>
  <c r="F148" i="13"/>
  <c r="J148" i="13"/>
  <c r="H150" i="18"/>
  <c r="C150" i="18"/>
  <c r="I150" i="18"/>
  <c r="D150" i="18"/>
  <c r="B150" i="18"/>
  <c r="G150" i="18"/>
  <c r="A704" i="13"/>
  <c r="G154" i="20" l="1"/>
  <c r="B154" i="20"/>
  <c r="T154" i="20"/>
  <c r="S154" i="20"/>
  <c r="AE153" i="20"/>
  <c r="L148" i="13"/>
  <c r="K148" i="13"/>
  <c r="O148" i="13"/>
  <c r="N150" i="18"/>
  <c r="T150" i="18"/>
  <c r="S150" i="18"/>
  <c r="AE149" i="18"/>
  <c r="F150" i="18"/>
  <c r="E150" i="18"/>
  <c r="J150" i="18"/>
  <c r="A705" i="13"/>
  <c r="M148" i="13" l="1"/>
  <c r="P148" i="13"/>
  <c r="J154" i="20"/>
  <c r="N154" i="20"/>
  <c r="E154" i="20"/>
  <c r="F154" i="20"/>
  <c r="O150" i="18"/>
  <c r="K150" i="18"/>
  <c r="L150" i="18"/>
  <c r="A706" i="13"/>
  <c r="Q148" i="13" l="1"/>
  <c r="R148" i="13" s="1"/>
  <c r="X148" i="13"/>
  <c r="V148" i="13"/>
  <c r="U148" i="13"/>
  <c r="W148" i="13"/>
  <c r="O154" i="20"/>
  <c r="K154" i="20"/>
  <c r="L154" i="20"/>
  <c r="Y148" i="13"/>
  <c r="P150" i="18"/>
  <c r="M150" i="18"/>
  <c r="A707" i="13"/>
  <c r="AA148" i="13" l="1"/>
  <c r="AD148" i="13" s="1"/>
  <c r="AB148" i="13"/>
  <c r="Z148" i="13"/>
  <c r="AC148" i="13" s="1"/>
  <c r="M154" i="20"/>
  <c r="P154" i="20"/>
  <c r="D149" i="13"/>
  <c r="I149" i="13"/>
  <c r="B149" i="13"/>
  <c r="V150" i="18"/>
  <c r="W150" i="18"/>
  <c r="U150" i="18"/>
  <c r="Q150" i="18"/>
  <c r="R150" i="18" s="1"/>
  <c r="X150" i="18"/>
  <c r="A708" i="13"/>
  <c r="G149" i="13" l="1"/>
  <c r="H149" i="13"/>
  <c r="C149" i="13"/>
  <c r="Q154" i="20"/>
  <c r="R154" i="20" s="1"/>
  <c r="X154" i="20"/>
  <c r="W154" i="20"/>
  <c r="V154" i="20"/>
  <c r="U154" i="20"/>
  <c r="AE148" i="13"/>
  <c r="T149" i="13"/>
  <c r="N149" i="13"/>
  <c r="S149" i="13"/>
  <c r="E149" i="13"/>
  <c r="J149" i="13"/>
  <c r="L149" i="13"/>
  <c r="F149" i="13"/>
  <c r="AA150" i="18"/>
  <c r="AD150" i="18" s="1"/>
  <c r="Z150" i="18"/>
  <c r="AC150" i="18" s="1"/>
  <c r="Y150" i="18"/>
  <c r="AB150" i="18" s="1"/>
  <c r="A709" i="13"/>
  <c r="Z154" i="20" l="1"/>
  <c r="AC154" i="20" s="1"/>
  <c r="AA154" i="20"/>
  <c r="AD154" i="20" s="1"/>
  <c r="Y154" i="20"/>
  <c r="AB154" i="20" s="1"/>
  <c r="O149" i="13"/>
  <c r="K149" i="13"/>
  <c r="P149" i="13"/>
  <c r="M149" i="13"/>
  <c r="D151" i="18"/>
  <c r="I151" i="18"/>
  <c r="C151" i="18"/>
  <c r="H151" i="18"/>
  <c r="B151" i="18"/>
  <c r="G151" i="18"/>
  <c r="A710" i="13"/>
  <c r="H155" i="20" l="1"/>
  <c r="C155" i="20"/>
  <c r="I155" i="20"/>
  <c r="D155" i="20"/>
  <c r="B155" i="20"/>
  <c r="E155" i="20" s="1"/>
  <c r="G155" i="20"/>
  <c r="U149" i="13"/>
  <c r="W149" i="13"/>
  <c r="V149" i="13"/>
  <c r="Q149" i="13"/>
  <c r="R149" i="13" s="1"/>
  <c r="X149" i="13"/>
  <c r="E151" i="18"/>
  <c r="N151" i="18"/>
  <c r="T151" i="18"/>
  <c r="AE150" i="18"/>
  <c r="S151" i="18"/>
  <c r="J151" i="18"/>
  <c r="F151" i="18"/>
  <c r="A711" i="13"/>
  <c r="AE154" i="20" l="1"/>
  <c r="F155" i="20"/>
  <c r="N155" i="20"/>
  <c r="S155" i="20"/>
  <c r="T155" i="20"/>
  <c r="J155" i="20"/>
  <c r="AA149" i="13"/>
  <c r="AD149" i="13" s="1"/>
  <c r="Z149" i="13"/>
  <c r="AC149" i="13" s="1"/>
  <c r="Y149" i="13"/>
  <c r="AB149" i="13" s="1"/>
  <c r="L151" i="18"/>
  <c r="K151" i="18"/>
  <c r="O151" i="18"/>
  <c r="A712" i="13"/>
  <c r="L155" i="20" l="1"/>
  <c r="O155" i="20"/>
  <c r="K155" i="20"/>
  <c r="D150" i="13"/>
  <c r="I150" i="13"/>
  <c r="C150" i="13"/>
  <c r="H150" i="13"/>
  <c r="G150" i="13"/>
  <c r="B150" i="13"/>
  <c r="M151" i="18"/>
  <c r="P151" i="18"/>
  <c r="A713" i="13"/>
  <c r="M155" i="20" l="1"/>
  <c r="P155" i="20"/>
  <c r="X155" i="20"/>
  <c r="Q155" i="20"/>
  <c r="R155" i="20" s="1"/>
  <c r="AE149" i="13"/>
  <c r="N150" i="13"/>
  <c r="S150" i="13"/>
  <c r="T150" i="13"/>
  <c r="F150" i="13"/>
  <c r="J150" i="13"/>
  <c r="E150" i="13"/>
  <c r="X151" i="18"/>
  <c r="U151" i="18"/>
  <c r="W151" i="18"/>
  <c r="V151" i="18"/>
  <c r="Q151" i="18"/>
  <c r="R151" i="18" s="1"/>
  <c r="A714" i="13"/>
  <c r="L150" i="13" l="1"/>
  <c r="V155" i="20"/>
  <c r="W155" i="20"/>
  <c r="U155" i="20"/>
  <c r="AA155" i="20"/>
  <c r="AD155" i="20" s="1"/>
  <c r="Z155" i="20"/>
  <c r="AC155" i="20" s="1"/>
  <c r="Y155" i="20"/>
  <c r="AB155" i="20" s="1"/>
  <c r="O150" i="13"/>
  <c r="K150" i="13"/>
  <c r="Y151" i="18"/>
  <c r="AB151" i="18" s="1"/>
  <c r="AA151" i="18"/>
  <c r="AD151" i="18" s="1"/>
  <c r="Z151" i="18"/>
  <c r="AC151" i="18" s="1"/>
  <c r="G152" i="18"/>
  <c r="A715" i="13"/>
  <c r="P150" i="13" l="1"/>
  <c r="M150" i="13"/>
  <c r="I156" i="20"/>
  <c r="D156" i="20"/>
  <c r="C156" i="20"/>
  <c r="H156" i="20"/>
  <c r="G156" i="20"/>
  <c r="B156" i="20"/>
  <c r="U150" i="13"/>
  <c r="V150" i="13"/>
  <c r="B152" i="18"/>
  <c r="D152" i="18"/>
  <c r="I152" i="18"/>
  <c r="H152" i="18"/>
  <c r="C152" i="18"/>
  <c r="A716" i="13"/>
  <c r="W150" i="13" l="1"/>
  <c r="Q150" i="13"/>
  <c r="R150" i="13" s="1"/>
  <c r="X150" i="13"/>
  <c r="J156" i="20"/>
  <c r="E156" i="20"/>
  <c r="K156" i="20"/>
  <c r="O156" i="20"/>
  <c r="N156" i="20"/>
  <c r="L156" i="20" s="1"/>
  <c r="S156" i="20"/>
  <c r="T156" i="20"/>
  <c r="F156" i="20"/>
  <c r="AE155" i="20"/>
  <c r="AA150" i="13"/>
  <c r="AD150" i="13" s="1"/>
  <c r="N152" i="18"/>
  <c r="AE151" i="18"/>
  <c r="E152" i="18"/>
  <c r="J152" i="18"/>
  <c r="S152" i="18"/>
  <c r="L152" i="18"/>
  <c r="T152" i="18"/>
  <c r="F152" i="18"/>
  <c r="A717" i="13"/>
  <c r="Z150" i="13" l="1"/>
  <c r="AC150" i="13" s="1"/>
  <c r="Y150" i="13"/>
  <c r="AB150" i="13" s="1"/>
  <c r="M156" i="20"/>
  <c r="X156" i="20" s="1"/>
  <c r="P156" i="20"/>
  <c r="C151" i="13"/>
  <c r="H151" i="13"/>
  <c r="B151" i="13"/>
  <c r="I151" i="13"/>
  <c r="D151" i="13"/>
  <c r="O152" i="18"/>
  <c r="K152" i="18"/>
  <c r="P152" i="18"/>
  <c r="M152" i="18"/>
  <c r="W152" i="18"/>
  <c r="V152" i="18"/>
  <c r="A718" i="13"/>
  <c r="G151" i="13" l="1"/>
  <c r="U152" i="18"/>
  <c r="Q156" i="20"/>
  <c r="R156" i="20" s="1"/>
  <c r="U156" i="20"/>
  <c r="V156" i="20"/>
  <c r="W156" i="20"/>
  <c r="F151" i="13"/>
  <c r="E151" i="13"/>
  <c r="J151" i="13"/>
  <c r="AE150" i="13"/>
  <c r="T151" i="13"/>
  <c r="S151" i="13"/>
  <c r="N151" i="13"/>
  <c r="Q152" i="18"/>
  <c r="R152" i="18" s="1"/>
  <c r="X152" i="18"/>
  <c r="A719" i="13"/>
  <c r="Z156" i="20" l="1"/>
  <c r="AA156" i="20"/>
  <c r="AD156" i="20" s="1"/>
  <c r="Y156" i="20"/>
  <c r="AB156" i="20" s="1"/>
  <c r="L151" i="13"/>
  <c r="O151" i="13"/>
  <c r="K151" i="13"/>
  <c r="Z152" i="18"/>
  <c r="AC152" i="18" s="1"/>
  <c r="AA152" i="18"/>
  <c r="AD152" i="18" s="1"/>
  <c r="Y152" i="18"/>
  <c r="AB152" i="18" s="1"/>
  <c r="A720" i="13"/>
  <c r="D157" i="20" l="1"/>
  <c r="AC156" i="20"/>
  <c r="I157" i="20"/>
  <c r="B157" i="20"/>
  <c r="G157" i="20"/>
  <c r="P151" i="13"/>
  <c r="M151" i="13"/>
  <c r="U151" i="13"/>
  <c r="W151" i="13"/>
  <c r="H153" i="18"/>
  <c r="C153" i="18"/>
  <c r="I153" i="18"/>
  <c r="D153" i="18"/>
  <c r="B153" i="18"/>
  <c r="G153" i="18"/>
  <c r="A721" i="13"/>
  <c r="Q151" i="13" l="1"/>
  <c r="R151" i="13" s="1"/>
  <c r="S157" i="20"/>
  <c r="T157" i="20"/>
  <c r="E153" i="18"/>
  <c r="H157" i="20"/>
  <c r="C157" i="20"/>
  <c r="AE156" i="20" s="1"/>
  <c r="X151" i="13"/>
  <c r="V151" i="13"/>
  <c r="AA151" i="13"/>
  <c r="AD151" i="13" s="1"/>
  <c r="AE152" i="18"/>
  <c r="N153" i="18"/>
  <c r="F153" i="18"/>
  <c r="S153" i="18"/>
  <c r="T153" i="18"/>
  <c r="J153" i="18"/>
  <c r="A722" i="13"/>
  <c r="Y151" i="13" l="1"/>
  <c r="AB151" i="13" s="1"/>
  <c r="Z151" i="13"/>
  <c r="AC151" i="13" s="1"/>
  <c r="J157" i="20"/>
  <c r="F157" i="20"/>
  <c r="N157" i="20"/>
  <c r="E157" i="20"/>
  <c r="O157" i="20"/>
  <c r="D152" i="13"/>
  <c r="I152" i="13"/>
  <c r="G152" i="13"/>
  <c r="B152" i="13"/>
  <c r="C152" i="13"/>
  <c r="H152" i="13"/>
  <c r="O153" i="18"/>
  <c r="K153" i="18"/>
  <c r="L153" i="18"/>
  <c r="A723" i="13"/>
  <c r="L157" i="20" l="1"/>
  <c r="K157" i="20"/>
  <c r="N152" i="13"/>
  <c r="T152" i="13"/>
  <c r="S152" i="13"/>
  <c r="AE151" i="13"/>
  <c r="J152" i="13"/>
  <c r="E152" i="13"/>
  <c r="F152" i="13"/>
  <c r="P153" i="18"/>
  <c r="M153" i="18"/>
  <c r="W153" i="18"/>
  <c r="V153" i="18"/>
  <c r="A724" i="13"/>
  <c r="L152" i="13" l="1"/>
  <c r="P157" i="20"/>
  <c r="M157" i="20"/>
  <c r="U153" i="18"/>
  <c r="O152" i="13"/>
  <c r="K152" i="13"/>
  <c r="X153" i="18"/>
  <c r="Q153" i="18"/>
  <c r="R153" i="18" s="1"/>
  <c r="Z153" i="18" s="1"/>
  <c r="AC153" i="18" s="1"/>
  <c r="A725" i="13"/>
  <c r="P152" i="13" l="1"/>
  <c r="M152" i="13"/>
  <c r="U157" i="20"/>
  <c r="W157" i="20"/>
  <c r="V157" i="20"/>
  <c r="X157" i="20"/>
  <c r="Q157" i="20"/>
  <c r="R157" i="20" s="1"/>
  <c r="X152" i="13"/>
  <c r="Q152" i="13"/>
  <c r="R152" i="13" s="1"/>
  <c r="V152" i="13"/>
  <c r="U152" i="13"/>
  <c r="Y153" i="18"/>
  <c r="AB153" i="18" s="1"/>
  <c r="AA153" i="18"/>
  <c r="AD153" i="18" s="1"/>
  <c r="H154" i="18"/>
  <c r="C154" i="18"/>
  <c r="A726" i="13"/>
  <c r="W152" i="13" l="1"/>
  <c r="AA157" i="20"/>
  <c r="AD157" i="20" s="1"/>
  <c r="Z157" i="20"/>
  <c r="AC157" i="20" s="1"/>
  <c r="Y157" i="20"/>
  <c r="AB157" i="20" s="1"/>
  <c r="Z152" i="13"/>
  <c r="AC152" i="13" s="1"/>
  <c r="AA152" i="13"/>
  <c r="AD152" i="13" s="1"/>
  <c r="Y152" i="13"/>
  <c r="AB152" i="13" s="1"/>
  <c r="B154" i="18"/>
  <c r="E154" i="18" s="1"/>
  <c r="G154" i="18"/>
  <c r="I154" i="18"/>
  <c r="D154" i="18"/>
  <c r="F154" i="18"/>
  <c r="A727" i="13"/>
  <c r="I158" i="20" l="1"/>
  <c r="D158" i="20"/>
  <c r="C158" i="20"/>
  <c r="H158" i="20"/>
  <c r="G158" i="20"/>
  <c r="B158" i="20"/>
  <c r="E158" i="20" s="1"/>
  <c r="D153" i="13"/>
  <c r="I153" i="13"/>
  <c r="C153" i="13"/>
  <c r="H153" i="13"/>
  <c r="B153" i="13"/>
  <c r="E153" i="13" s="1"/>
  <c r="G153" i="13"/>
  <c r="S153" i="13"/>
  <c r="T153" i="13"/>
  <c r="N153" i="13"/>
  <c r="J153" i="13"/>
  <c r="N154" i="18"/>
  <c r="AE153" i="18"/>
  <c r="T154" i="18"/>
  <c r="S154" i="18"/>
  <c r="J154" i="18"/>
  <c r="A728" i="13"/>
  <c r="T158" i="20" l="1"/>
  <c r="S158" i="20"/>
  <c r="N158" i="20"/>
  <c r="AE157" i="20"/>
  <c r="F158" i="20"/>
  <c r="J158" i="20"/>
  <c r="AE152" i="13"/>
  <c r="L153" i="13"/>
  <c r="F153" i="13"/>
  <c r="K153" i="13"/>
  <c r="O153" i="13"/>
  <c r="O154" i="18"/>
  <c r="K154" i="18"/>
  <c r="L154" i="18"/>
  <c r="A729" i="13"/>
  <c r="K158" i="20" l="1"/>
  <c r="O158" i="20"/>
  <c r="L158" i="20"/>
  <c r="M153" i="13"/>
  <c r="P153" i="13"/>
  <c r="M154" i="18"/>
  <c r="P154" i="18"/>
  <c r="A730" i="13"/>
  <c r="M158" i="20" l="1"/>
  <c r="P158" i="20"/>
  <c r="Q153" i="13"/>
  <c r="R153" i="13" s="1"/>
  <c r="X153" i="13"/>
  <c r="V153" i="13"/>
  <c r="U153" i="13"/>
  <c r="W153" i="13"/>
  <c r="AA153" i="13"/>
  <c r="X154" i="18"/>
  <c r="Q154" i="18"/>
  <c r="R154" i="18" s="1"/>
  <c r="U154" i="18"/>
  <c r="V154" i="18"/>
  <c r="W154" i="18"/>
  <c r="A731" i="13"/>
  <c r="Y153" i="13" l="1"/>
  <c r="Z153" i="13"/>
  <c r="AC153" i="13" s="1"/>
  <c r="X158" i="20"/>
  <c r="Q158" i="20"/>
  <c r="R158" i="20" s="1"/>
  <c r="U158" i="20"/>
  <c r="V158" i="20"/>
  <c r="W158" i="20"/>
  <c r="AD153" i="13"/>
  <c r="D154" i="13"/>
  <c r="AB153" i="13"/>
  <c r="H154" i="13"/>
  <c r="Y154" i="18"/>
  <c r="AB154" i="18" s="1"/>
  <c r="Z154" i="18"/>
  <c r="AC154" i="18" s="1"/>
  <c r="AA154" i="18"/>
  <c r="AD154" i="18" s="1"/>
  <c r="A732" i="13"/>
  <c r="G154" i="13" l="1"/>
  <c r="B154" i="13"/>
  <c r="I154" i="13"/>
  <c r="C154" i="13"/>
  <c r="Y158" i="20"/>
  <c r="AB158" i="20" s="1"/>
  <c r="AA158" i="20"/>
  <c r="AD158" i="20" s="1"/>
  <c r="Z158" i="20"/>
  <c r="AC158" i="20" s="1"/>
  <c r="E154" i="13"/>
  <c r="T154" i="13"/>
  <c r="AE153" i="13"/>
  <c r="S154" i="13"/>
  <c r="F154" i="13"/>
  <c r="J154" i="13"/>
  <c r="N154" i="13"/>
  <c r="B155" i="18"/>
  <c r="G155" i="18"/>
  <c r="C155" i="18"/>
  <c r="F155" i="18" s="1"/>
  <c r="H155" i="18"/>
  <c r="D155" i="18"/>
  <c r="I155" i="18"/>
  <c r="A733" i="13"/>
  <c r="B159" i="20" l="1"/>
  <c r="G159" i="20"/>
  <c r="D159" i="20"/>
  <c r="I159" i="20"/>
  <c r="H159" i="20"/>
  <c r="C159" i="20"/>
  <c r="O154" i="13"/>
  <c r="K154" i="13"/>
  <c r="L154" i="13"/>
  <c r="J155" i="18"/>
  <c r="T155" i="18"/>
  <c r="AE154" i="18"/>
  <c r="S155" i="18"/>
  <c r="N155" i="18"/>
  <c r="E155" i="18"/>
  <c r="O155" i="18"/>
  <c r="K155" i="18"/>
  <c r="A734" i="13"/>
  <c r="J159" i="20" l="1"/>
  <c r="S159" i="20"/>
  <c r="N159" i="20"/>
  <c r="T159" i="20"/>
  <c r="F159" i="20"/>
  <c r="AE158" i="20"/>
  <c r="E159" i="20"/>
  <c r="M154" i="13"/>
  <c r="P154" i="13"/>
  <c r="L155" i="18"/>
  <c r="A735" i="13"/>
  <c r="K159" i="20" l="1"/>
  <c r="O159" i="20"/>
  <c r="L159" i="20"/>
  <c r="X154" i="13"/>
  <c r="Q154" i="13"/>
  <c r="R154" i="13" s="1"/>
  <c r="W154" i="13"/>
  <c r="V154" i="13"/>
  <c r="U154" i="13"/>
  <c r="P155" i="18"/>
  <c r="M155" i="18"/>
  <c r="A736" i="13"/>
  <c r="M159" i="20" l="1"/>
  <c r="P159" i="20"/>
  <c r="AA154" i="13"/>
  <c r="AD154" i="13" s="1"/>
  <c r="Z154" i="13"/>
  <c r="AC154" i="13" s="1"/>
  <c r="Y154" i="13"/>
  <c r="AB154" i="13" s="1"/>
  <c r="V155" i="18"/>
  <c r="U155" i="18"/>
  <c r="W155" i="18"/>
  <c r="X155" i="18"/>
  <c r="Q155" i="18"/>
  <c r="R155" i="18" s="1"/>
  <c r="A737" i="13"/>
  <c r="X159" i="20" l="1"/>
  <c r="Q159" i="20"/>
  <c r="R159" i="20" s="1"/>
  <c r="V159" i="20"/>
  <c r="W159" i="20"/>
  <c r="U159" i="20"/>
  <c r="I155" i="13"/>
  <c r="D155" i="13"/>
  <c r="C155" i="13"/>
  <c r="H155" i="13"/>
  <c r="B155" i="13"/>
  <c r="G155" i="13"/>
  <c r="Y155" i="18"/>
  <c r="AB155" i="18" s="1"/>
  <c r="Z155" i="18"/>
  <c r="AC155" i="18" s="1"/>
  <c r="AA155" i="18"/>
  <c r="AD155" i="18" s="1"/>
  <c r="A738" i="13"/>
  <c r="AA159" i="20" l="1"/>
  <c r="AD159" i="20" s="1"/>
  <c r="Y159" i="20"/>
  <c r="AB159" i="20" s="1"/>
  <c r="Z159" i="20"/>
  <c r="AC159" i="20" s="1"/>
  <c r="J155" i="13"/>
  <c r="S155" i="13"/>
  <c r="AE154" i="13"/>
  <c r="N155" i="13"/>
  <c r="L155" i="13" s="1"/>
  <c r="T155" i="13"/>
  <c r="F155" i="13"/>
  <c r="E155" i="13"/>
  <c r="K155" i="13"/>
  <c r="O155" i="13"/>
  <c r="B156" i="18"/>
  <c r="G156" i="18"/>
  <c r="C156" i="18"/>
  <c r="H156" i="18"/>
  <c r="D156" i="18"/>
  <c r="I156" i="18"/>
  <c r="A739" i="13"/>
  <c r="I160" i="20" l="1"/>
  <c r="D160" i="20"/>
  <c r="B160" i="20"/>
  <c r="E160" i="20" s="1"/>
  <c r="G160" i="20"/>
  <c r="H160" i="20"/>
  <c r="C160" i="20"/>
  <c r="F156" i="18"/>
  <c r="M155" i="13"/>
  <c r="P155" i="13"/>
  <c r="Q155" i="13"/>
  <c r="R155" i="13" s="1"/>
  <c r="J156" i="18"/>
  <c r="AE155" i="18"/>
  <c r="S156" i="18"/>
  <c r="N156" i="18"/>
  <c r="T156" i="18"/>
  <c r="E156" i="18"/>
  <c r="A740" i="13"/>
  <c r="X155" i="13" l="1"/>
  <c r="S160" i="20"/>
  <c r="T160" i="20"/>
  <c r="N160" i="20"/>
  <c r="J160" i="20"/>
  <c r="L160" i="20"/>
  <c r="F160" i="20"/>
  <c r="AE159" i="20"/>
  <c r="V155" i="13"/>
  <c r="W155" i="13"/>
  <c r="U155" i="13"/>
  <c r="Z155" i="13"/>
  <c r="AC155" i="13" s="1"/>
  <c r="AA155" i="13"/>
  <c r="AD155" i="13" s="1"/>
  <c r="Y155" i="13"/>
  <c r="K156" i="18"/>
  <c r="O156" i="18"/>
  <c r="L156" i="18"/>
  <c r="A741" i="13"/>
  <c r="O160" i="20" l="1"/>
  <c r="K160" i="20"/>
  <c r="P160" i="20"/>
  <c r="M160" i="20"/>
  <c r="AB155" i="13"/>
  <c r="C156" i="13"/>
  <c r="H156" i="13"/>
  <c r="D156" i="13"/>
  <c r="I156" i="13"/>
  <c r="G156" i="13"/>
  <c r="B156" i="13"/>
  <c r="M156" i="18"/>
  <c r="P156" i="18"/>
  <c r="A742" i="13"/>
  <c r="U160" i="20" l="1"/>
  <c r="V160" i="20"/>
  <c r="W160" i="20"/>
  <c r="X160" i="20"/>
  <c r="Q160" i="20"/>
  <c r="R160" i="20" s="1"/>
  <c r="S156" i="13"/>
  <c r="T156" i="13"/>
  <c r="AE155" i="13"/>
  <c r="J156" i="13"/>
  <c r="F156" i="13"/>
  <c r="E156" i="13"/>
  <c r="N156" i="13"/>
  <c r="X156" i="18"/>
  <c r="Q156" i="18"/>
  <c r="R156" i="18" s="1"/>
  <c r="V156" i="18"/>
  <c r="W156" i="18"/>
  <c r="U156" i="18"/>
  <c r="A743" i="13"/>
  <c r="AA160" i="20" l="1"/>
  <c r="AD160" i="20" s="1"/>
  <c r="Z160" i="20"/>
  <c r="AC160" i="20" s="1"/>
  <c r="Y160" i="20"/>
  <c r="AB160" i="20" s="1"/>
  <c r="K156" i="13"/>
  <c r="O156" i="13"/>
  <c r="L156" i="13"/>
  <c r="Y156" i="18"/>
  <c r="AB156" i="18" s="1"/>
  <c r="Z156" i="18"/>
  <c r="AC156" i="18" s="1"/>
  <c r="AA156" i="18"/>
  <c r="AD156" i="18" s="1"/>
  <c r="A744" i="13"/>
  <c r="I161" i="20" l="1"/>
  <c r="D161" i="20"/>
  <c r="C161" i="20"/>
  <c r="H161" i="20"/>
  <c r="B161" i="20"/>
  <c r="G161" i="20"/>
  <c r="P156" i="13"/>
  <c r="M156" i="13"/>
  <c r="G157" i="18"/>
  <c r="B157" i="18"/>
  <c r="H157" i="18"/>
  <c r="C157" i="18"/>
  <c r="F157" i="18" s="1"/>
  <c r="D157" i="18"/>
  <c r="I157" i="18"/>
  <c r="A745" i="13"/>
  <c r="S161" i="20" l="1"/>
  <c r="T161" i="20"/>
  <c r="N161" i="20"/>
  <c r="F161" i="20"/>
  <c r="AE160" i="20"/>
  <c r="L161" i="20"/>
  <c r="J161" i="20"/>
  <c r="E161" i="20"/>
  <c r="W156" i="13"/>
  <c r="U156" i="13"/>
  <c r="V156" i="13"/>
  <c r="Q156" i="13"/>
  <c r="R156" i="13" s="1"/>
  <c r="X156" i="13"/>
  <c r="J157" i="18"/>
  <c r="N157" i="18"/>
  <c r="AE156" i="18"/>
  <c r="S157" i="18"/>
  <c r="T157" i="18"/>
  <c r="E157" i="18"/>
  <c r="A746" i="13"/>
  <c r="P161" i="20" l="1"/>
  <c r="M161" i="20"/>
  <c r="K161" i="20"/>
  <c r="O161" i="20"/>
  <c r="AA156" i="13"/>
  <c r="AD156" i="13" s="1"/>
  <c r="Z156" i="13"/>
  <c r="AC156" i="13" s="1"/>
  <c r="Y156" i="13"/>
  <c r="AB156" i="13" s="1"/>
  <c r="O157" i="18"/>
  <c r="K157" i="18"/>
  <c r="L157" i="18"/>
  <c r="A747" i="13"/>
  <c r="W161" i="20" l="1"/>
  <c r="U161" i="20"/>
  <c r="V161" i="20"/>
  <c r="X161" i="20"/>
  <c r="Q161" i="20"/>
  <c r="R161" i="20" s="1"/>
  <c r="D157" i="13"/>
  <c r="I157" i="13"/>
  <c r="H157" i="13"/>
  <c r="C157" i="13"/>
  <c r="B157" i="13"/>
  <c r="G157" i="13"/>
  <c r="P157" i="18"/>
  <c r="M157" i="18"/>
  <c r="A748" i="13"/>
  <c r="Y161" i="20" l="1"/>
  <c r="AB161" i="20" s="1"/>
  <c r="AA161" i="20"/>
  <c r="AD161" i="20" s="1"/>
  <c r="Z161" i="20"/>
  <c r="AC161" i="20" s="1"/>
  <c r="E157" i="13"/>
  <c r="N157" i="13"/>
  <c r="T157" i="13"/>
  <c r="S157" i="13"/>
  <c r="AE156" i="13"/>
  <c r="J157" i="13"/>
  <c r="F157" i="13"/>
  <c r="V157" i="18"/>
  <c r="U157" i="18"/>
  <c r="W157" i="18"/>
  <c r="Q157" i="18"/>
  <c r="R157" i="18" s="1"/>
  <c r="X157" i="18"/>
  <c r="A749" i="13"/>
  <c r="B162" i="20" l="1"/>
  <c r="G162" i="20"/>
  <c r="I162" i="20"/>
  <c r="D162" i="20"/>
  <c r="H162" i="20"/>
  <c r="C162" i="20"/>
  <c r="L157" i="13"/>
  <c r="O157" i="13"/>
  <c r="K157" i="13"/>
  <c r="Z157" i="18"/>
  <c r="AC157" i="18" s="1"/>
  <c r="Y157" i="18"/>
  <c r="AB157" i="18" s="1"/>
  <c r="AA157" i="18"/>
  <c r="AD157" i="18" s="1"/>
  <c r="A750" i="13"/>
  <c r="N162" i="20" l="1"/>
  <c r="T162" i="20"/>
  <c r="S162" i="20"/>
  <c r="F162" i="20"/>
  <c r="AE161" i="20"/>
  <c r="J162" i="20"/>
  <c r="E162" i="20"/>
  <c r="M157" i="13"/>
  <c r="P157" i="13"/>
  <c r="X157" i="13"/>
  <c r="H158" i="18"/>
  <c r="C158" i="18"/>
  <c r="B158" i="18"/>
  <c r="E158" i="18" s="1"/>
  <c r="G158" i="18"/>
  <c r="D158" i="18"/>
  <c r="I158" i="18"/>
  <c r="A751" i="13"/>
  <c r="Q157" i="13" l="1"/>
  <c r="R157" i="13" s="1"/>
  <c r="O162" i="20"/>
  <c r="K162" i="20"/>
  <c r="L162" i="20"/>
  <c r="U157" i="13"/>
  <c r="W157" i="13"/>
  <c r="V157" i="13"/>
  <c r="Z157" i="13"/>
  <c r="AC157" i="13" s="1"/>
  <c r="AA157" i="13"/>
  <c r="AD157" i="13" s="1"/>
  <c r="F158" i="18"/>
  <c r="J158" i="18"/>
  <c r="T158" i="18"/>
  <c r="S158" i="18"/>
  <c r="N158" i="18"/>
  <c r="AE157" i="18"/>
  <c r="A752" i="13"/>
  <c r="Y157" i="13" l="1"/>
  <c r="AB157" i="13" s="1"/>
  <c r="P162" i="20"/>
  <c r="M162" i="20"/>
  <c r="H158" i="13"/>
  <c r="C158" i="13"/>
  <c r="G158" i="13"/>
  <c r="D158" i="13"/>
  <c r="I158" i="13"/>
  <c r="K158" i="18"/>
  <c r="O158" i="18"/>
  <c r="L158" i="18"/>
  <c r="A753" i="13"/>
  <c r="B158" i="13" l="1"/>
  <c r="E158" i="13" s="1"/>
  <c r="V162" i="20"/>
  <c r="U162" i="20"/>
  <c r="W162" i="20"/>
  <c r="X162" i="20"/>
  <c r="Q162" i="20"/>
  <c r="R162" i="20" s="1"/>
  <c r="N158" i="13"/>
  <c r="S158" i="13"/>
  <c r="T158" i="13"/>
  <c r="AE157" i="13"/>
  <c r="F158" i="13"/>
  <c r="J158" i="13"/>
  <c r="M158" i="18"/>
  <c r="P158" i="18"/>
  <c r="A754" i="13"/>
  <c r="Y162" i="20" l="1"/>
  <c r="AB162" i="20" s="1"/>
  <c r="Z162" i="20"/>
  <c r="AC162" i="20" s="1"/>
  <c r="AA162" i="20"/>
  <c r="AD162" i="20" s="1"/>
  <c r="O158" i="13"/>
  <c r="K158" i="13"/>
  <c r="L158" i="13"/>
  <c r="Q158" i="18"/>
  <c r="R158" i="18" s="1"/>
  <c r="X158" i="18"/>
  <c r="W158" i="18"/>
  <c r="U158" i="18"/>
  <c r="V158" i="18"/>
  <c r="A755" i="13"/>
  <c r="G163" i="20" l="1"/>
  <c r="B163" i="20"/>
  <c r="E163" i="20" s="1"/>
  <c r="C163" i="20"/>
  <c r="H163" i="20"/>
  <c r="I163" i="20"/>
  <c r="D163" i="20"/>
  <c r="M158" i="13"/>
  <c r="P158" i="13"/>
  <c r="Y158" i="18"/>
  <c r="AB158" i="18" s="1"/>
  <c r="Z158" i="18"/>
  <c r="AC158" i="18" s="1"/>
  <c r="AA158" i="18"/>
  <c r="AD158" i="18" s="1"/>
  <c r="A756" i="13"/>
  <c r="J163" i="20" l="1"/>
  <c r="F163" i="20"/>
  <c r="AE162" i="20"/>
  <c r="S163" i="20"/>
  <c r="T163" i="20"/>
  <c r="N163" i="20"/>
  <c r="Q158" i="13"/>
  <c r="R158" i="13" s="1"/>
  <c r="X158" i="13"/>
  <c r="U158" i="13"/>
  <c r="V158" i="13"/>
  <c r="W158" i="13"/>
  <c r="B159" i="18"/>
  <c r="G159" i="18"/>
  <c r="C159" i="18"/>
  <c r="F159" i="18" s="1"/>
  <c r="H159" i="18"/>
  <c r="I159" i="18"/>
  <c r="D159" i="18"/>
  <c r="A757" i="13"/>
  <c r="K163" i="20" l="1"/>
  <c r="O163" i="20"/>
  <c r="L163" i="20"/>
  <c r="Y158" i="13"/>
  <c r="AB158" i="13" s="1"/>
  <c r="AA158" i="13"/>
  <c r="AD158" i="13" s="1"/>
  <c r="Z158" i="13"/>
  <c r="AC158" i="13" s="1"/>
  <c r="N159" i="18"/>
  <c r="T159" i="18"/>
  <c r="S159" i="18"/>
  <c r="AE158" i="18"/>
  <c r="E159" i="18"/>
  <c r="J159" i="18"/>
  <c r="A758" i="13"/>
  <c r="P163" i="20" l="1"/>
  <c r="M163" i="20"/>
  <c r="B159" i="13"/>
  <c r="G159" i="13"/>
  <c r="D159" i="13"/>
  <c r="I159" i="13"/>
  <c r="H159" i="13"/>
  <c r="C159" i="13"/>
  <c r="F159" i="13" s="1"/>
  <c r="L159" i="18"/>
  <c r="K159" i="18"/>
  <c r="O159" i="18"/>
  <c r="A759" i="13"/>
  <c r="U163" i="20" l="1"/>
  <c r="V163" i="20"/>
  <c r="W163" i="20"/>
  <c r="X163" i="20"/>
  <c r="Q163" i="20"/>
  <c r="R163" i="20" s="1"/>
  <c r="T159" i="13"/>
  <c r="S159" i="13"/>
  <c r="AE158" i="13"/>
  <c r="N159" i="13"/>
  <c r="E159" i="13"/>
  <c r="J159" i="13"/>
  <c r="M159" i="18"/>
  <c r="P159" i="18"/>
  <c r="Q159" i="18"/>
  <c r="R159" i="18" s="1"/>
  <c r="W159" i="18"/>
  <c r="A760" i="13"/>
  <c r="Y163" i="20" l="1"/>
  <c r="AB163" i="20" s="1"/>
  <c r="Z163" i="20"/>
  <c r="AC163" i="20" s="1"/>
  <c r="AA163" i="20"/>
  <c r="AD163" i="20" s="1"/>
  <c r="X159" i="18"/>
  <c r="U159" i="18"/>
  <c r="V159" i="18"/>
  <c r="L159" i="13"/>
  <c r="K159" i="13"/>
  <c r="O159" i="13"/>
  <c r="Y159" i="18"/>
  <c r="Z159" i="18"/>
  <c r="AC159" i="18" s="1"/>
  <c r="AA159" i="18"/>
  <c r="AD159" i="18" s="1"/>
  <c r="A761" i="13"/>
  <c r="B164" i="20" l="1"/>
  <c r="G164" i="20"/>
  <c r="C164" i="20"/>
  <c r="H164" i="20"/>
  <c r="I164" i="20"/>
  <c r="D164" i="20"/>
  <c r="AB159" i="18"/>
  <c r="M159" i="13"/>
  <c r="P159" i="13"/>
  <c r="G160" i="18"/>
  <c r="B160" i="18"/>
  <c r="H160" i="18"/>
  <c r="C160" i="18"/>
  <c r="F160" i="18" s="1"/>
  <c r="I160" i="18"/>
  <c r="D160" i="18"/>
  <c r="A762" i="13"/>
  <c r="J164" i="20" l="1"/>
  <c r="F164" i="20"/>
  <c r="AE163" i="20"/>
  <c r="T164" i="20"/>
  <c r="N164" i="20"/>
  <c r="S164" i="20"/>
  <c r="E164" i="20"/>
  <c r="Q159" i="13"/>
  <c r="R159" i="13" s="1"/>
  <c r="X159" i="13"/>
  <c r="V159" i="13"/>
  <c r="W159" i="13"/>
  <c r="U159" i="13"/>
  <c r="J160" i="18"/>
  <c r="AE159" i="18"/>
  <c r="N160" i="18"/>
  <c r="S160" i="18"/>
  <c r="T160" i="18"/>
  <c r="E160" i="18"/>
  <c r="A763" i="13"/>
  <c r="K164" i="20" l="1"/>
  <c r="O164" i="20"/>
  <c r="L164" i="20"/>
  <c r="Z159" i="13"/>
  <c r="AC159" i="13" s="1"/>
  <c r="AA159" i="13"/>
  <c r="AD159" i="13" s="1"/>
  <c r="Y159" i="13"/>
  <c r="AB159" i="13" s="1"/>
  <c r="K160" i="18"/>
  <c r="O160" i="18"/>
  <c r="L160" i="18"/>
  <c r="A764" i="13"/>
  <c r="P164" i="20" l="1"/>
  <c r="M164" i="20"/>
  <c r="H160" i="13"/>
  <c r="C160" i="13"/>
  <c r="I160" i="13"/>
  <c r="D160" i="13"/>
  <c r="G160" i="13"/>
  <c r="B160" i="13"/>
  <c r="M160" i="18"/>
  <c r="P160" i="18"/>
  <c r="A765" i="13"/>
  <c r="W164" i="20" l="1"/>
  <c r="V164" i="20"/>
  <c r="U164" i="20"/>
  <c r="X164" i="20"/>
  <c r="Q164" i="20"/>
  <c r="R164" i="20" s="1"/>
  <c r="F160" i="13"/>
  <c r="T160" i="13"/>
  <c r="S160" i="13"/>
  <c r="AE159" i="13"/>
  <c r="N160" i="13"/>
  <c r="J160" i="13"/>
  <c r="E160" i="13"/>
  <c r="X160" i="18"/>
  <c r="Q160" i="18"/>
  <c r="R160" i="18" s="1"/>
  <c r="V160" i="18"/>
  <c r="W160" i="18"/>
  <c r="U160" i="18"/>
  <c r="A766" i="13"/>
  <c r="AA164" i="20" l="1"/>
  <c r="AD164" i="20" s="1"/>
  <c r="Z164" i="20"/>
  <c r="AC164" i="20" s="1"/>
  <c r="Y164" i="20"/>
  <c r="AB164" i="20" s="1"/>
  <c r="L160" i="13"/>
  <c r="K160" i="13"/>
  <c r="O160" i="13"/>
  <c r="Y160" i="18"/>
  <c r="AB160" i="18" s="1"/>
  <c r="Z160" i="18"/>
  <c r="AC160" i="18" s="1"/>
  <c r="AA160" i="18"/>
  <c r="AD160" i="18" s="1"/>
  <c r="A767" i="13"/>
  <c r="D165" i="20" l="1"/>
  <c r="I165" i="20"/>
  <c r="C165" i="20"/>
  <c r="H165" i="20"/>
  <c r="B165" i="20"/>
  <c r="E165" i="20" s="1"/>
  <c r="G165" i="20"/>
  <c r="M160" i="13"/>
  <c r="P160" i="13"/>
  <c r="X160" i="13"/>
  <c r="G161" i="18"/>
  <c r="B161" i="18"/>
  <c r="H161" i="18"/>
  <c r="C161" i="18"/>
  <c r="F161" i="18" s="1"/>
  <c r="I161" i="18"/>
  <c r="D161" i="18"/>
  <c r="A768" i="13"/>
  <c r="Q160" i="13" l="1"/>
  <c r="R160" i="13" s="1"/>
  <c r="N165" i="20"/>
  <c r="S165" i="20"/>
  <c r="T165" i="20"/>
  <c r="AE164" i="20"/>
  <c r="F165" i="20"/>
  <c r="L165" i="20"/>
  <c r="J165" i="20"/>
  <c r="W160" i="13"/>
  <c r="U160" i="13"/>
  <c r="V160" i="13"/>
  <c r="Z160" i="13"/>
  <c r="Y160" i="13"/>
  <c r="AA160" i="13"/>
  <c r="AD160" i="13" s="1"/>
  <c r="J161" i="18"/>
  <c r="N161" i="18"/>
  <c r="AE160" i="18"/>
  <c r="S161" i="18"/>
  <c r="T161" i="18"/>
  <c r="E161" i="18"/>
  <c r="A769" i="13"/>
  <c r="AC160" i="13" l="1"/>
  <c r="P165" i="20"/>
  <c r="M165" i="20"/>
  <c r="O165" i="20"/>
  <c r="K165" i="20"/>
  <c r="AB160" i="13"/>
  <c r="H161" i="13"/>
  <c r="D161" i="13"/>
  <c r="I161" i="13"/>
  <c r="O161" i="18"/>
  <c r="K161" i="18"/>
  <c r="L161" i="18"/>
  <c r="A770" i="13"/>
  <c r="C161" i="13" l="1"/>
  <c r="W165" i="20"/>
  <c r="U165" i="20"/>
  <c r="V165" i="20"/>
  <c r="X165" i="20"/>
  <c r="Q165" i="20"/>
  <c r="R165" i="20" s="1"/>
  <c r="G161" i="13"/>
  <c r="B161" i="13"/>
  <c r="E161" i="13" s="1"/>
  <c r="S161" i="13"/>
  <c r="T161" i="13"/>
  <c r="AE160" i="13"/>
  <c r="M161" i="18"/>
  <c r="P161" i="18"/>
  <c r="A771" i="13"/>
  <c r="J161" i="13" l="1"/>
  <c r="K161" i="13" s="1"/>
  <c r="N161" i="13"/>
  <c r="L161" i="13" s="1"/>
  <c r="Z165" i="20"/>
  <c r="AC165" i="20" s="1"/>
  <c r="AA165" i="20"/>
  <c r="AD165" i="20" s="1"/>
  <c r="D166" i="20" s="1"/>
  <c r="T166" i="20" s="1"/>
  <c r="Y165" i="20"/>
  <c r="AB165" i="20" s="1"/>
  <c r="O161" i="13"/>
  <c r="F161" i="13"/>
  <c r="X161" i="18"/>
  <c r="Q161" i="18"/>
  <c r="R161" i="18" s="1"/>
  <c r="U161" i="18"/>
  <c r="V161" i="18"/>
  <c r="W161" i="18"/>
  <c r="A772" i="13"/>
  <c r="M161" i="13" l="1"/>
  <c r="P161" i="13"/>
  <c r="H166" i="20"/>
  <c r="C166" i="20"/>
  <c r="G166" i="20"/>
  <c r="B166" i="20"/>
  <c r="E166" i="20" s="1"/>
  <c r="I166" i="20"/>
  <c r="J166" i="20" s="1"/>
  <c r="K166" i="20" s="1"/>
  <c r="S166" i="20"/>
  <c r="N166" i="20"/>
  <c r="L166" i="20" s="1"/>
  <c r="M166" i="20" s="1"/>
  <c r="O166" i="20"/>
  <c r="Q161" i="13"/>
  <c r="R161" i="13" s="1"/>
  <c r="AA161" i="18"/>
  <c r="AD161" i="18" s="1"/>
  <c r="Y161" i="18"/>
  <c r="AB161" i="18" s="1"/>
  <c r="Z161" i="18"/>
  <c r="AC161" i="18" s="1"/>
  <c r="A773" i="13"/>
  <c r="X161" i="13" l="1"/>
  <c r="U161" i="13"/>
  <c r="V161" i="13"/>
  <c r="W161" i="13"/>
  <c r="AE165" i="20"/>
  <c r="F166" i="20"/>
  <c r="X166" i="20"/>
  <c r="Q166" i="20"/>
  <c r="R166" i="20" s="1"/>
  <c r="P166" i="20"/>
  <c r="Y166" i="20"/>
  <c r="AA166" i="20"/>
  <c r="Y161" i="13"/>
  <c r="AA161" i="13"/>
  <c r="Z161" i="13"/>
  <c r="I162" i="18"/>
  <c r="D162" i="18"/>
  <c r="C162" i="18"/>
  <c r="H162" i="18"/>
  <c r="B162" i="18"/>
  <c r="E162" i="18" s="1"/>
  <c r="G162" i="18"/>
  <c r="A774" i="13"/>
  <c r="AD161" i="13" l="1"/>
  <c r="AB161" i="13"/>
  <c r="G162" i="13" s="1"/>
  <c r="Z166" i="20"/>
  <c r="V166" i="20"/>
  <c r="U166" i="20"/>
  <c r="W166" i="20"/>
  <c r="AB166" i="20"/>
  <c r="B167" i="20" s="1"/>
  <c r="AC166" i="20"/>
  <c r="AC161" i="13"/>
  <c r="C162" i="13" s="1"/>
  <c r="I162" i="13"/>
  <c r="D162" i="13"/>
  <c r="AE161" i="13" s="1"/>
  <c r="B162" i="13"/>
  <c r="S162" i="13"/>
  <c r="T162" i="13"/>
  <c r="N162" i="18"/>
  <c r="T162" i="18"/>
  <c r="AE161" i="18"/>
  <c r="S162" i="18"/>
  <c r="J162" i="18"/>
  <c r="F162" i="18"/>
  <c r="A775" i="13"/>
  <c r="AD166" i="20" l="1"/>
  <c r="D167" i="20" s="1"/>
  <c r="G167" i="20"/>
  <c r="H167" i="20"/>
  <c r="C167" i="20"/>
  <c r="I167" i="20"/>
  <c r="S167" i="20"/>
  <c r="T167" i="20"/>
  <c r="F167" i="20"/>
  <c r="L162" i="18"/>
  <c r="H162" i="13"/>
  <c r="E162" i="13"/>
  <c r="F162" i="13"/>
  <c r="K162" i="18"/>
  <c r="O162" i="18"/>
  <c r="A776" i="13"/>
  <c r="AE166" i="20" l="1"/>
  <c r="E167" i="20"/>
  <c r="N167" i="20"/>
  <c r="J167" i="20"/>
  <c r="L167" i="20"/>
  <c r="P162" i="18"/>
  <c r="M162" i="18"/>
  <c r="N162" i="13"/>
  <c r="J162" i="13"/>
  <c r="W162" i="18"/>
  <c r="U162" i="18"/>
  <c r="V162" i="18"/>
  <c r="Q162" i="18"/>
  <c r="R162" i="18" s="1"/>
  <c r="X162" i="18"/>
  <c r="A777" i="13"/>
  <c r="O167" i="20" l="1"/>
  <c r="K167" i="20"/>
  <c r="M167" i="20"/>
  <c r="P167" i="20"/>
  <c r="O162" i="13"/>
  <c r="L162" i="13"/>
  <c r="K162" i="13"/>
  <c r="Y162" i="18"/>
  <c r="AB162" i="18" s="1"/>
  <c r="AA162" i="18"/>
  <c r="AD162" i="18" s="1"/>
  <c r="Z162" i="18"/>
  <c r="AC162" i="18" s="1"/>
  <c r="A778" i="13"/>
  <c r="X167" i="20" l="1"/>
  <c r="Q167" i="20"/>
  <c r="R167" i="20" s="1"/>
  <c r="W167" i="20"/>
  <c r="U167" i="20"/>
  <c r="V167" i="20"/>
  <c r="M162" i="13"/>
  <c r="P162" i="13"/>
  <c r="B163" i="18"/>
  <c r="G163" i="18"/>
  <c r="I163" i="18"/>
  <c r="D163" i="18"/>
  <c r="C163" i="18"/>
  <c r="H163" i="18"/>
  <c r="A779" i="13"/>
  <c r="AA167" i="20" l="1"/>
  <c r="Z167" i="20"/>
  <c r="Y167" i="20"/>
  <c r="AD167" i="20"/>
  <c r="F163" i="18"/>
  <c r="Q162" i="13"/>
  <c r="R162" i="13" s="1"/>
  <c r="AA162" i="13" s="1"/>
  <c r="X162" i="13"/>
  <c r="U162" i="13"/>
  <c r="W162" i="13"/>
  <c r="V162" i="13"/>
  <c r="E163" i="18"/>
  <c r="J163" i="18"/>
  <c r="K163" i="18" s="1"/>
  <c r="T163" i="18"/>
  <c r="AE162" i="18"/>
  <c r="S163" i="18"/>
  <c r="N163" i="18"/>
  <c r="A780" i="13"/>
  <c r="Y162" i="13" l="1"/>
  <c r="AB162" i="13" s="1"/>
  <c r="Z162" i="13"/>
  <c r="AC162" i="13" s="1"/>
  <c r="AC167" i="20"/>
  <c r="AB167" i="20"/>
  <c r="B168" i="20"/>
  <c r="I168" i="20"/>
  <c r="D168" i="20"/>
  <c r="AD162" i="13"/>
  <c r="O163" i="18"/>
  <c r="L163" i="18"/>
  <c r="A781" i="13"/>
  <c r="H163" i="13" l="1"/>
  <c r="G163" i="13"/>
  <c r="B163" i="13"/>
  <c r="C163" i="13"/>
  <c r="E163" i="13" s="1"/>
  <c r="G168" i="20"/>
  <c r="H168" i="20"/>
  <c r="C168" i="20"/>
  <c r="J168" i="20"/>
  <c r="S168" i="20"/>
  <c r="T168" i="20"/>
  <c r="I163" i="13"/>
  <c r="D163" i="13"/>
  <c r="J163" i="13"/>
  <c r="O163" i="13" s="1"/>
  <c r="P163" i="18"/>
  <c r="M163" i="18"/>
  <c r="Q163" i="18" s="1"/>
  <c r="R163" i="18" s="1"/>
  <c r="A782" i="13"/>
  <c r="F163" i="13" l="1"/>
  <c r="K163" i="13"/>
  <c r="N168" i="20"/>
  <c r="L168" i="20" s="1"/>
  <c r="F168" i="20"/>
  <c r="E168" i="20"/>
  <c r="AE167" i="20"/>
  <c r="O168" i="20"/>
  <c r="K168" i="20"/>
  <c r="X163" i="18"/>
  <c r="N163" i="13"/>
  <c r="L163" i="13" s="1"/>
  <c r="AE162" i="13"/>
  <c r="S163" i="13"/>
  <c r="T163" i="13"/>
  <c r="W163" i="18"/>
  <c r="U163" i="18"/>
  <c r="V163" i="18"/>
  <c r="AA163" i="18"/>
  <c r="AD163" i="18" s="1"/>
  <c r="Z163" i="18"/>
  <c r="Y163" i="18"/>
  <c r="AB163" i="18" s="1"/>
  <c r="A783" i="13"/>
  <c r="AC163" i="18" l="1"/>
  <c r="P168" i="20"/>
  <c r="M168" i="20"/>
  <c r="V168" i="20"/>
  <c r="X168" i="20"/>
  <c r="M163" i="13"/>
  <c r="P163" i="13"/>
  <c r="Q163" i="13"/>
  <c r="R163" i="13" s="1"/>
  <c r="X163" i="13"/>
  <c r="W163" i="13"/>
  <c r="D164" i="18"/>
  <c r="I164" i="18"/>
  <c r="H164" i="18"/>
  <c r="C164" i="18"/>
  <c r="B164" i="18"/>
  <c r="G164" i="18"/>
  <c r="N164" i="18"/>
  <c r="A784" i="13"/>
  <c r="U163" i="13" l="1"/>
  <c r="V163" i="13"/>
  <c r="Z163" i="13"/>
  <c r="AA163" i="13"/>
  <c r="U168" i="20"/>
  <c r="Q168" i="20"/>
  <c r="R168" i="20" s="1"/>
  <c r="W168" i="20"/>
  <c r="Y168" i="20"/>
  <c r="AB168" i="20" s="1"/>
  <c r="Y163" i="13"/>
  <c r="AE163" i="18"/>
  <c r="S164" i="18"/>
  <c r="T164" i="18"/>
  <c r="E164" i="18"/>
  <c r="F164" i="18"/>
  <c r="J164" i="18"/>
  <c r="L164" i="18"/>
  <c r="A785" i="13"/>
  <c r="AC163" i="13" l="1"/>
  <c r="AD163" i="13"/>
  <c r="AA168" i="20"/>
  <c r="Z168" i="20"/>
  <c r="AD168" i="20"/>
  <c r="B169" i="20"/>
  <c r="G169" i="20"/>
  <c r="AB163" i="13"/>
  <c r="C164" i="13"/>
  <c r="H164" i="13"/>
  <c r="D164" i="13"/>
  <c r="I164" i="13"/>
  <c r="K164" i="18"/>
  <c r="O164" i="18"/>
  <c r="M164" i="18"/>
  <c r="P164" i="18"/>
  <c r="A786" i="13"/>
  <c r="AC168" i="20" l="1"/>
  <c r="D169" i="20"/>
  <c r="I169" i="20"/>
  <c r="S169" i="20"/>
  <c r="H169" i="20"/>
  <c r="N169" i="20" s="1"/>
  <c r="C169" i="20"/>
  <c r="G164" i="13"/>
  <c r="B164" i="13"/>
  <c r="E164" i="13" s="1"/>
  <c r="J164" i="13"/>
  <c r="F164" i="13"/>
  <c r="T164" i="13"/>
  <c r="AE163" i="13"/>
  <c r="S164" i="13"/>
  <c r="X164" i="18"/>
  <c r="Q164" i="18"/>
  <c r="R164" i="18" s="1"/>
  <c r="W164" i="18"/>
  <c r="U164" i="18"/>
  <c r="V164" i="18"/>
  <c r="A787" i="13"/>
  <c r="N164" i="13" l="1"/>
  <c r="L164" i="13" s="1"/>
  <c r="T169" i="20"/>
  <c r="J169" i="20"/>
  <c r="L169" i="20" s="1"/>
  <c r="E169" i="20"/>
  <c r="F169" i="20"/>
  <c r="AE168" i="20"/>
  <c r="K169" i="20"/>
  <c r="O169" i="20"/>
  <c r="K164" i="13"/>
  <c r="O164" i="13"/>
  <c r="AA164" i="18"/>
  <c r="AD164" i="18" s="1"/>
  <c r="Z164" i="18"/>
  <c r="AC164" i="18" s="1"/>
  <c r="Y164" i="18"/>
  <c r="AB164" i="18" s="1"/>
  <c r="A788" i="13"/>
  <c r="P164" i="13" l="1"/>
  <c r="M164" i="13"/>
  <c r="M169" i="20"/>
  <c r="P169" i="20"/>
  <c r="X169" i="20"/>
  <c r="W164" i="13"/>
  <c r="X164" i="13"/>
  <c r="U164" i="13"/>
  <c r="V164" i="13"/>
  <c r="I165" i="18"/>
  <c r="D165" i="18"/>
  <c r="B165" i="18"/>
  <c r="G165" i="18"/>
  <c r="C165" i="18"/>
  <c r="H165" i="18"/>
  <c r="A789" i="13"/>
  <c r="Q164" i="13" l="1"/>
  <c r="Q169" i="20"/>
  <c r="R169" i="20" s="1"/>
  <c r="V169" i="20"/>
  <c r="W169" i="20"/>
  <c r="Z169" i="20"/>
  <c r="AA169" i="20"/>
  <c r="U169" i="20"/>
  <c r="Y169" i="20"/>
  <c r="AC169" i="20"/>
  <c r="AE164" i="18"/>
  <c r="T165" i="18"/>
  <c r="S165" i="18"/>
  <c r="N165" i="18"/>
  <c r="L165" i="18" s="1"/>
  <c r="E165" i="18"/>
  <c r="F165" i="18"/>
  <c r="J165" i="18"/>
  <c r="A790" i="13"/>
  <c r="R164" i="13" l="1"/>
  <c r="AD169" i="20"/>
  <c r="AB169" i="20"/>
  <c r="H170" i="20"/>
  <c r="B170" i="20"/>
  <c r="I170" i="20"/>
  <c r="G170" i="20"/>
  <c r="C170" i="20"/>
  <c r="D170" i="20"/>
  <c r="Z164" i="13"/>
  <c r="AC164" i="13" s="1"/>
  <c r="AA164" i="13"/>
  <c r="AD164" i="13" s="1"/>
  <c r="M165" i="18"/>
  <c r="P165" i="18"/>
  <c r="K165" i="18"/>
  <c r="O165" i="18"/>
  <c r="A791" i="13"/>
  <c r="Y164" i="13" l="1"/>
  <c r="AB164" i="13" s="1"/>
  <c r="H165" i="13"/>
  <c r="C165" i="13"/>
  <c r="I165" i="13"/>
  <c r="D165" i="13"/>
  <c r="AE164" i="13" s="1"/>
  <c r="F170" i="20"/>
  <c r="T170" i="20"/>
  <c r="J170" i="20"/>
  <c r="N170" i="20"/>
  <c r="AE169" i="20"/>
  <c r="S170" i="20"/>
  <c r="E170" i="20"/>
  <c r="X165" i="18"/>
  <c r="Q165" i="18"/>
  <c r="R165" i="18" s="1"/>
  <c r="W165" i="18"/>
  <c r="U165" i="18"/>
  <c r="V165" i="18"/>
  <c r="A792" i="13"/>
  <c r="G165" i="13" l="1"/>
  <c r="J165" i="13" s="1"/>
  <c r="B165" i="13"/>
  <c r="T165" i="13"/>
  <c r="S165" i="13"/>
  <c r="N165" i="13"/>
  <c r="L170" i="20"/>
  <c r="O170" i="20"/>
  <c r="K170" i="20"/>
  <c r="F165" i="13"/>
  <c r="K165" i="13"/>
  <c r="O165" i="13"/>
  <c r="AA165" i="18"/>
  <c r="AD165" i="18" s="1"/>
  <c r="Z165" i="18"/>
  <c r="AC165" i="18" s="1"/>
  <c r="Y165" i="18"/>
  <c r="AB165" i="18" s="1"/>
  <c r="A793" i="13"/>
  <c r="E165" i="13" l="1"/>
  <c r="L165" i="13"/>
  <c r="M170" i="20"/>
  <c r="P170" i="20"/>
  <c r="Q170" i="20"/>
  <c r="R170" i="20" s="1"/>
  <c r="D166" i="18"/>
  <c r="I166" i="18"/>
  <c r="H166" i="18"/>
  <c r="C166" i="18"/>
  <c r="B166" i="18"/>
  <c r="G166" i="18"/>
  <c r="AE165" i="18"/>
  <c r="A794" i="13"/>
  <c r="P165" i="13" l="1"/>
  <c r="M165" i="13"/>
  <c r="S166" i="18"/>
  <c r="X170" i="20"/>
  <c r="U170" i="20"/>
  <c r="V170" i="20"/>
  <c r="W170" i="20"/>
  <c r="Y170" i="20"/>
  <c r="Z170" i="20"/>
  <c r="AA170" i="20"/>
  <c r="X165" i="13"/>
  <c r="U165" i="13"/>
  <c r="T166" i="18"/>
  <c r="N166" i="18"/>
  <c r="F166" i="18"/>
  <c r="E166" i="18"/>
  <c r="J166" i="18"/>
  <c r="A795" i="13"/>
  <c r="V165" i="13" l="1"/>
  <c r="W165" i="13"/>
  <c r="Q165" i="13"/>
  <c r="R165" i="13" s="1"/>
  <c r="AC170" i="20"/>
  <c r="AB170" i="20"/>
  <c r="AD170" i="20"/>
  <c r="L166" i="18"/>
  <c r="O166" i="18"/>
  <c r="K166" i="18"/>
  <c r="A796" i="13"/>
  <c r="AA165" i="13" l="1"/>
  <c r="Z165" i="13"/>
  <c r="Y165" i="13"/>
  <c r="AB165" i="13" s="1"/>
  <c r="C171" i="20"/>
  <c r="H171" i="20"/>
  <c r="B171" i="20"/>
  <c r="D171" i="20"/>
  <c r="I171" i="20"/>
  <c r="G171" i="20"/>
  <c r="AD165" i="13"/>
  <c r="M166" i="18"/>
  <c r="P166" i="18"/>
  <c r="A797" i="13"/>
  <c r="B166" i="13" l="1"/>
  <c r="AC165" i="13"/>
  <c r="C166" i="13" s="1"/>
  <c r="G166" i="13"/>
  <c r="X166" i="18"/>
  <c r="Q166" i="18"/>
  <c r="R166" i="18" s="1"/>
  <c r="J171" i="20"/>
  <c r="AE170" i="20"/>
  <c r="F171" i="20"/>
  <c r="E171" i="20"/>
  <c r="T171" i="20"/>
  <c r="N171" i="20"/>
  <c r="S171" i="20"/>
  <c r="I166" i="13"/>
  <c r="D166" i="13"/>
  <c r="V166" i="18"/>
  <c r="W166" i="18"/>
  <c r="U166" i="18"/>
  <c r="A798" i="13"/>
  <c r="H166" i="13" l="1"/>
  <c r="F166" i="13"/>
  <c r="E166" i="13"/>
  <c r="AE165" i="13"/>
  <c r="N166" i="13"/>
  <c r="S166" i="13"/>
  <c r="T166" i="13"/>
  <c r="AA166" i="18"/>
  <c r="AD166" i="18" s="1"/>
  <c r="Z166" i="18"/>
  <c r="AC166" i="18" s="1"/>
  <c r="Y166" i="18"/>
  <c r="AB166" i="18" s="1"/>
  <c r="L171" i="20"/>
  <c r="O171" i="20"/>
  <c r="K171" i="20"/>
  <c r="D167" i="18"/>
  <c r="A799" i="13"/>
  <c r="J166" i="13" l="1"/>
  <c r="L166" i="13" s="1"/>
  <c r="O166" i="13"/>
  <c r="B167" i="18"/>
  <c r="I167" i="18"/>
  <c r="G167" i="18"/>
  <c r="H167" i="18"/>
  <c r="C167" i="18"/>
  <c r="P171" i="20"/>
  <c r="M171" i="20"/>
  <c r="U171" i="20"/>
  <c r="S167" i="18"/>
  <c r="T167" i="18"/>
  <c r="AE166" i="18"/>
  <c r="A800" i="13"/>
  <c r="M166" i="13" l="1"/>
  <c r="Q166" i="13" s="1"/>
  <c r="R166" i="13" s="1"/>
  <c r="P166" i="13"/>
  <c r="K166" i="13"/>
  <c r="W171" i="20"/>
  <c r="V171" i="20"/>
  <c r="J167" i="18"/>
  <c r="N167" i="18"/>
  <c r="L167" i="18" s="1"/>
  <c r="E167" i="18"/>
  <c r="F167" i="18"/>
  <c r="X171" i="20"/>
  <c r="Q171" i="20"/>
  <c r="R171" i="20" s="1"/>
  <c r="A801" i="13"/>
  <c r="X166" i="13" l="1"/>
  <c r="Y166" i="13"/>
  <c r="Z166" i="13"/>
  <c r="U166" i="13"/>
  <c r="W166" i="13"/>
  <c r="V166" i="13"/>
  <c r="AA166" i="13"/>
  <c r="K167" i="18"/>
  <c r="O167" i="18"/>
  <c r="M167" i="18"/>
  <c r="X167" i="18" s="1"/>
  <c r="P167" i="18"/>
  <c r="Y171" i="20"/>
  <c r="AA171" i="20"/>
  <c r="Z171" i="20"/>
  <c r="AB171" i="20"/>
  <c r="Q167" i="18"/>
  <c r="R167" i="18" s="1"/>
  <c r="A802" i="13"/>
  <c r="AC166" i="13" l="1"/>
  <c r="C167" i="13" s="1"/>
  <c r="AD166" i="13"/>
  <c r="AB166" i="13"/>
  <c r="H167" i="13"/>
  <c r="AD171" i="20"/>
  <c r="AC171" i="20"/>
  <c r="AA167" i="18"/>
  <c r="V167" i="18"/>
  <c r="W167" i="18"/>
  <c r="U167" i="18"/>
  <c r="Y167" i="18"/>
  <c r="Z167" i="18"/>
  <c r="C172" i="20"/>
  <c r="H172" i="20"/>
  <c r="D172" i="20"/>
  <c r="B172" i="20"/>
  <c r="E172" i="20" s="1"/>
  <c r="G172" i="20"/>
  <c r="AE171" i="20"/>
  <c r="I172" i="20"/>
  <c r="A803" i="13"/>
  <c r="G167" i="13" l="1"/>
  <c r="I167" i="13"/>
  <c r="D167" i="13"/>
  <c r="B167" i="13"/>
  <c r="E167" i="13" s="1"/>
  <c r="AD167" i="18"/>
  <c r="AC167" i="18"/>
  <c r="AB167" i="18"/>
  <c r="G168" i="18" s="1"/>
  <c r="N172" i="20"/>
  <c r="F172" i="20"/>
  <c r="S172" i="20"/>
  <c r="T172" i="20"/>
  <c r="J172" i="20"/>
  <c r="K172" i="20" s="1"/>
  <c r="A804" i="13"/>
  <c r="J167" i="13" l="1"/>
  <c r="F167" i="13"/>
  <c r="N167" i="13"/>
  <c r="L167" i="13" s="1"/>
  <c r="T167" i="13"/>
  <c r="AE166" i="13"/>
  <c r="S167" i="13"/>
  <c r="I168" i="18"/>
  <c r="D168" i="18"/>
  <c r="B168" i="18"/>
  <c r="H168" i="18"/>
  <c r="C168" i="18"/>
  <c r="L172" i="20"/>
  <c r="O172" i="20"/>
  <c r="N168" i="18"/>
  <c r="F168" i="18"/>
  <c r="J168" i="18"/>
  <c r="L168" i="18"/>
  <c r="E168" i="18"/>
  <c r="A805" i="13"/>
  <c r="K167" i="13" l="1"/>
  <c r="O167" i="13"/>
  <c r="M167" i="13"/>
  <c r="P167" i="13"/>
  <c r="AE167" i="18"/>
  <c r="T168" i="18"/>
  <c r="S168" i="18"/>
  <c r="M172" i="20"/>
  <c r="Q172" i="20" s="1"/>
  <c r="R172" i="20" s="1"/>
  <c r="P172" i="20"/>
  <c r="O168" i="18"/>
  <c r="K168" i="18"/>
  <c r="M168" i="18"/>
  <c r="P168" i="18"/>
  <c r="A806" i="13"/>
  <c r="Q167" i="13" l="1"/>
  <c r="R167" i="13" s="1"/>
  <c r="X167" i="13"/>
  <c r="W167" i="13"/>
  <c r="V167" i="13"/>
  <c r="U167" i="13"/>
  <c r="X172" i="20"/>
  <c r="Y172" i="20"/>
  <c r="Z172" i="20"/>
  <c r="AA172" i="20"/>
  <c r="U172" i="20"/>
  <c r="W172" i="20"/>
  <c r="V172" i="20"/>
  <c r="Q168" i="18"/>
  <c r="R168" i="18" s="1"/>
  <c r="X168" i="18"/>
  <c r="V168" i="18"/>
  <c r="U168" i="18"/>
  <c r="W168" i="18"/>
  <c r="A807" i="13"/>
  <c r="Y167" i="13" l="1"/>
  <c r="Z167" i="13"/>
  <c r="AA167" i="13"/>
  <c r="AC167" i="13"/>
  <c r="AB167" i="13"/>
  <c r="AB172" i="20"/>
  <c r="AC172" i="20"/>
  <c r="AD172" i="20"/>
  <c r="G173" i="20"/>
  <c r="Z168" i="18"/>
  <c r="AA168" i="18"/>
  <c r="Y168" i="18"/>
  <c r="A808" i="13"/>
  <c r="B168" i="13" l="1"/>
  <c r="G168" i="13"/>
  <c r="C168" i="13"/>
  <c r="AD167" i="13"/>
  <c r="H168" i="13"/>
  <c r="B173" i="20"/>
  <c r="H173" i="20"/>
  <c r="C173" i="20"/>
  <c r="I173" i="20"/>
  <c r="D173" i="20"/>
  <c r="F173" i="20"/>
  <c r="E168" i="13"/>
  <c r="AC168" i="18"/>
  <c r="H169" i="18" s="1"/>
  <c r="AD168" i="18"/>
  <c r="AB168" i="18"/>
  <c r="C169" i="18"/>
  <c r="D169" i="18"/>
  <c r="I169" i="18"/>
  <c r="B169" i="18"/>
  <c r="G169" i="18"/>
  <c r="A809" i="13"/>
  <c r="D168" i="13" l="1"/>
  <c r="I168" i="13"/>
  <c r="J168" i="13" s="1"/>
  <c r="F168" i="13"/>
  <c r="AE172" i="20"/>
  <c r="E173" i="20"/>
  <c r="T173" i="20"/>
  <c r="N173" i="20"/>
  <c r="S173" i="20"/>
  <c r="J173" i="20"/>
  <c r="O173" i="20"/>
  <c r="L173" i="20"/>
  <c r="S169" i="18"/>
  <c r="AE168" i="18"/>
  <c r="N169" i="18"/>
  <c r="J169" i="18"/>
  <c r="F169" i="18"/>
  <c r="T169" i="18"/>
  <c r="E169" i="18"/>
  <c r="A810" i="13"/>
  <c r="T168" i="13" l="1"/>
  <c r="N168" i="13"/>
  <c r="AE167" i="13"/>
  <c r="S168" i="13"/>
  <c r="K168" i="13"/>
  <c r="O168" i="13"/>
  <c r="L168" i="13"/>
  <c r="K173" i="20"/>
  <c r="M173" i="20"/>
  <c r="P173" i="20"/>
  <c r="L169" i="18"/>
  <c r="K169" i="18"/>
  <c r="O169" i="18"/>
  <c r="A811" i="13"/>
  <c r="P168" i="13" l="1"/>
  <c r="M168" i="13"/>
  <c r="Q173" i="20"/>
  <c r="R173" i="20" s="1"/>
  <c r="X173" i="20"/>
  <c r="V173" i="20"/>
  <c r="U173" i="20"/>
  <c r="W173" i="20"/>
  <c r="M169" i="18"/>
  <c r="P169" i="18"/>
  <c r="A812" i="13"/>
  <c r="X168" i="13" l="1"/>
  <c r="U168" i="13"/>
  <c r="Q168" i="13"/>
  <c r="R168" i="13" s="1"/>
  <c r="W168" i="13"/>
  <c r="V168" i="13"/>
  <c r="AA173" i="20"/>
  <c r="AD173" i="20" s="1"/>
  <c r="Z173" i="20"/>
  <c r="AC173" i="20" s="1"/>
  <c r="Y173" i="20"/>
  <c r="AB173" i="20" s="1"/>
  <c r="W169" i="18"/>
  <c r="Q169" i="18"/>
  <c r="R169" i="18" s="1"/>
  <c r="X169" i="18"/>
  <c r="U169" i="18"/>
  <c r="V169" i="18"/>
  <c r="A813" i="13"/>
  <c r="Y168" i="13" l="1"/>
  <c r="AB168" i="13" s="1"/>
  <c r="Z168" i="13"/>
  <c r="AA168" i="13"/>
  <c r="AC168" i="13"/>
  <c r="H169" i="13" s="1"/>
  <c r="I174" i="20"/>
  <c r="D174" i="20"/>
  <c r="C174" i="20"/>
  <c r="H174" i="20"/>
  <c r="G174" i="20"/>
  <c r="J174" i="20" s="1"/>
  <c r="B174" i="20"/>
  <c r="AA169" i="18"/>
  <c r="AD169" i="18" s="1"/>
  <c r="Y169" i="18"/>
  <c r="Z169" i="18"/>
  <c r="D170" i="18"/>
  <c r="I170" i="18"/>
  <c r="A814" i="13"/>
  <c r="G169" i="13" l="1"/>
  <c r="B169" i="13"/>
  <c r="AD168" i="13"/>
  <c r="C169" i="13"/>
  <c r="F169" i="13" s="1"/>
  <c r="E174" i="20"/>
  <c r="O174" i="20"/>
  <c r="T174" i="20"/>
  <c r="N174" i="20"/>
  <c r="L174" i="20" s="1"/>
  <c r="S174" i="20"/>
  <c r="F174" i="20"/>
  <c r="AE173" i="20"/>
  <c r="K174" i="20"/>
  <c r="AB169" i="18"/>
  <c r="B170" i="18" s="1"/>
  <c r="AC169" i="18"/>
  <c r="C170" i="18"/>
  <c r="AE169" i="18"/>
  <c r="S170" i="18"/>
  <c r="T170" i="18"/>
  <c r="A815" i="13"/>
  <c r="D169" i="13" l="1"/>
  <c r="I169" i="13"/>
  <c r="J169" i="13" s="1"/>
  <c r="O169" i="13" s="1"/>
  <c r="E169" i="13"/>
  <c r="G170" i="18"/>
  <c r="M174" i="20"/>
  <c r="P174" i="20"/>
  <c r="H170" i="18"/>
  <c r="J170" i="18"/>
  <c r="E170" i="18"/>
  <c r="F170" i="18"/>
  <c r="A816" i="13"/>
  <c r="N169" i="13" l="1"/>
  <c r="L169" i="13" s="1"/>
  <c r="T169" i="13"/>
  <c r="S169" i="13"/>
  <c r="AE168" i="13"/>
  <c r="K169" i="13"/>
  <c r="N170" i="18"/>
  <c r="L170" i="18" s="1"/>
  <c r="U174" i="20"/>
  <c r="Q174" i="20"/>
  <c r="R174" i="20" s="1"/>
  <c r="X174" i="20"/>
  <c r="V174" i="20"/>
  <c r="W174" i="20"/>
  <c r="O170" i="18"/>
  <c r="K170" i="18"/>
  <c r="A817" i="13"/>
  <c r="P169" i="13" l="1"/>
  <c r="M169" i="13"/>
  <c r="M170" i="18"/>
  <c r="P170" i="18"/>
  <c r="AA174" i="20"/>
  <c r="AD174" i="20" s="1"/>
  <c r="D175" i="20" s="1"/>
  <c r="Y174" i="20"/>
  <c r="AB174" i="20" s="1"/>
  <c r="Z174" i="20"/>
  <c r="AC174" i="20" s="1"/>
  <c r="X170" i="18"/>
  <c r="V170" i="18"/>
  <c r="Q170" i="18"/>
  <c r="R170" i="18" s="1"/>
  <c r="U170" i="18"/>
  <c r="A818" i="13"/>
  <c r="U169" i="13" l="1"/>
  <c r="V169" i="13"/>
  <c r="W169" i="13"/>
  <c r="Q169" i="13"/>
  <c r="R169" i="13" s="1"/>
  <c r="X169" i="13"/>
  <c r="W170" i="18"/>
  <c r="I175" i="20"/>
  <c r="B175" i="20"/>
  <c r="G175" i="20"/>
  <c r="S175" i="20"/>
  <c r="T175" i="20"/>
  <c r="C175" i="20"/>
  <c r="H175" i="20"/>
  <c r="Y170" i="18"/>
  <c r="Z170" i="18"/>
  <c r="AA170" i="18"/>
  <c r="A819" i="13"/>
  <c r="AA169" i="13" l="1"/>
  <c r="AD169" i="13" s="1"/>
  <c r="Z169" i="13"/>
  <c r="AC169" i="13" s="1"/>
  <c r="Y169" i="13"/>
  <c r="AB169" i="13" s="1"/>
  <c r="G170" i="13"/>
  <c r="N175" i="20"/>
  <c r="E175" i="20"/>
  <c r="AE174" i="20"/>
  <c r="F175" i="20"/>
  <c r="J175" i="20"/>
  <c r="AB170" i="18"/>
  <c r="AC170" i="18"/>
  <c r="AD170" i="18"/>
  <c r="C171" i="18"/>
  <c r="G171" i="18"/>
  <c r="B171" i="18"/>
  <c r="H171" i="18"/>
  <c r="A820" i="13"/>
  <c r="D170" i="13" l="1"/>
  <c r="I170" i="13"/>
  <c r="H170" i="13"/>
  <c r="C170" i="13"/>
  <c r="J170" i="13"/>
  <c r="B170" i="13"/>
  <c r="E170" i="13" s="1"/>
  <c r="L175" i="20"/>
  <c r="O175" i="20"/>
  <c r="K175" i="20"/>
  <c r="D171" i="18"/>
  <c r="I171" i="18"/>
  <c r="E171" i="18"/>
  <c r="F171" i="18"/>
  <c r="A821" i="13"/>
  <c r="S170" i="13" l="1"/>
  <c r="N170" i="13"/>
  <c r="T170" i="13"/>
  <c r="AE169" i="13"/>
  <c r="O170" i="13"/>
  <c r="L170" i="13"/>
  <c r="M170" i="13" s="1"/>
  <c r="K170" i="13"/>
  <c r="F170" i="13"/>
  <c r="P175" i="20"/>
  <c r="M175" i="20"/>
  <c r="T171" i="18"/>
  <c r="S171" i="18"/>
  <c r="AE170" i="18"/>
  <c r="N171" i="18"/>
  <c r="J171" i="18"/>
  <c r="A822" i="13"/>
  <c r="X170" i="13" l="1"/>
  <c r="P170" i="13"/>
  <c r="Q170" i="13"/>
  <c r="R170" i="13" s="1"/>
  <c r="W175" i="20"/>
  <c r="U175" i="20"/>
  <c r="V175" i="20"/>
  <c r="Q175" i="20"/>
  <c r="R175" i="20" s="1"/>
  <c r="X175" i="20"/>
  <c r="L171" i="18"/>
  <c r="O171" i="18"/>
  <c r="K171" i="18"/>
  <c r="A823" i="13"/>
  <c r="Y170" i="13" l="1"/>
  <c r="Z170" i="13"/>
  <c r="AA170" i="13"/>
  <c r="U170" i="13"/>
  <c r="W170" i="13"/>
  <c r="V170" i="13"/>
  <c r="AA175" i="20"/>
  <c r="AD175" i="20" s="1"/>
  <c r="Z175" i="20"/>
  <c r="AC175" i="20" s="1"/>
  <c r="Y175" i="20"/>
  <c r="AB175" i="20" s="1"/>
  <c r="P171" i="18"/>
  <c r="W171" i="18" s="1"/>
  <c r="M171" i="18"/>
  <c r="A824" i="13"/>
  <c r="AD170" i="13" l="1"/>
  <c r="AC170" i="13"/>
  <c r="C171" i="13" s="1"/>
  <c r="AB170" i="13"/>
  <c r="U171" i="18"/>
  <c r="I176" i="20"/>
  <c r="D176" i="20"/>
  <c r="H176" i="20"/>
  <c r="C176" i="20"/>
  <c r="G176" i="20"/>
  <c r="B176" i="20"/>
  <c r="H171" i="13"/>
  <c r="I171" i="13"/>
  <c r="D171" i="13"/>
  <c r="V171" i="18"/>
  <c r="X171" i="18"/>
  <c r="Q171" i="18"/>
  <c r="R171" i="18" s="1"/>
  <c r="Y171" i="18" s="1"/>
  <c r="A825" i="13"/>
  <c r="G171" i="13" l="1"/>
  <c r="J171" i="13" s="1"/>
  <c r="B171" i="13"/>
  <c r="E171" i="13" s="1"/>
  <c r="F171" i="13"/>
  <c r="T176" i="20"/>
  <c r="S176" i="20"/>
  <c r="N176" i="20"/>
  <c r="AE175" i="20"/>
  <c r="F176" i="20"/>
  <c r="J176" i="20"/>
  <c r="E176" i="20"/>
  <c r="O171" i="13"/>
  <c r="T171" i="13"/>
  <c r="AE170" i="13"/>
  <c r="S171" i="13"/>
  <c r="Z171" i="18"/>
  <c r="AC171" i="18" s="1"/>
  <c r="AA171" i="18"/>
  <c r="AB171" i="18"/>
  <c r="C172" i="18"/>
  <c r="G172" i="18"/>
  <c r="A826" i="13"/>
  <c r="K171" i="13" l="1"/>
  <c r="N171" i="13"/>
  <c r="L171" i="13" s="1"/>
  <c r="L176" i="20"/>
  <c r="K176" i="20"/>
  <c r="O176" i="20"/>
  <c r="AD171" i="18"/>
  <c r="H172" i="18"/>
  <c r="B172" i="18"/>
  <c r="A827" i="13"/>
  <c r="P171" i="13" l="1"/>
  <c r="M171" i="13"/>
  <c r="X171" i="13" s="1"/>
  <c r="Q171" i="13"/>
  <c r="R171" i="13" s="1"/>
  <c r="M176" i="20"/>
  <c r="P176" i="20"/>
  <c r="X176" i="20"/>
  <c r="Q176" i="20"/>
  <c r="R176" i="20" s="1"/>
  <c r="W171" i="13"/>
  <c r="U171" i="13"/>
  <c r="D172" i="18"/>
  <c r="I172" i="18"/>
  <c r="E172" i="18"/>
  <c r="J172" i="18"/>
  <c r="F172" i="18"/>
  <c r="A828" i="13"/>
  <c r="V171" i="13" l="1"/>
  <c r="Y171" i="13"/>
  <c r="Z171" i="13"/>
  <c r="AA171" i="13"/>
  <c r="U176" i="20"/>
  <c r="W176" i="20"/>
  <c r="V176" i="20"/>
  <c r="AA176" i="20"/>
  <c r="AD176" i="20" s="1"/>
  <c r="D177" i="20" s="1"/>
  <c r="Z176" i="20"/>
  <c r="Y176" i="20"/>
  <c r="AB176" i="20" s="1"/>
  <c r="N172" i="18"/>
  <c r="L172" i="18" s="1"/>
  <c r="T172" i="18"/>
  <c r="S172" i="18"/>
  <c r="AE171" i="18"/>
  <c r="O172" i="18"/>
  <c r="K172" i="18"/>
  <c r="A829" i="13"/>
  <c r="AB171" i="13" l="1"/>
  <c r="AC171" i="13"/>
  <c r="AD171" i="13"/>
  <c r="AC176" i="20"/>
  <c r="I177" i="20"/>
  <c r="T177" i="20"/>
  <c r="S177" i="20"/>
  <c r="C177" i="20"/>
  <c r="G177" i="20"/>
  <c r="H177" i="20"/>
  <c r="B177" i="20"/>
  <c r="G172" i="13"/>
  <c r="P172" i="18"/>
  <c r="V172" i="18" s="1"/>
  <c r="M172" i="18"/>
  <c r="U172" i="18"/>
  <c r="W172" i="18"/>
  <c r="A830" i="13"/>
  <c r="B172" i="13" l="1"/>
  <c r="H172" i="13"/>
  <c r="C172" i="13"/>
  <c r="D172" i="13"/>
  <c r="I172" i="13"/>
  <c r="E177" i="20"/>
  <c r="F177" i="20"/>
  <c r="AE176" i="20"/>
  <c r="N177" i="20"/>
  <c r="J177" i="20"/>
  <c r="X172" i="18"/>
  <c r="Q172" i="18"/>
  <c r="R172" i="18" s="1"/>
  <c r="A831" i="13"/>
  <c r="F172" i="13" l="1"/>
  <c r="J172" i="13"/>
  <c r="E172" i="13"/>
  <c r="N172" i="13"/>
  <c r="L172" i="13" s="1"/>
  <c r="AE171" i="13"/>
  <c r="S172" i="13"/>
  <c r="T172" i="13"/>
  <c r="O177" i="20"/>
  <c r="K177" i="20"/>
  <c r="L177" i="20"/>
  <c r="Y172" i="18"/>
  <c r="AB172" i="18" s="1"/>
  <c r="AA172" i="18"/>
  <c r="AD172" i="18" s="1"/>
  <c r="Z172" i="18"/>
  <c r="AC172" i="18" s="1"/>
  <c r="A832" i="13"/>
  <c r="O172" i="13" l="1"/>
  <c r="K172" i="13"/>
  <c r="M172" i="13"/>
  <c r="P172" i="13"/>
  <c r="P177" i="20"/>
  <c r="M177" i="20"/>
  <c r="G173" i="18"/>
  <c r="B173" i="18"/>
  <c r="D173" i="18"/>
  <c r="I173" i="18"/>
  <c r="C173" i="18"/>
  <c r="H173" i="18"/>
  <c r="A833" i="13"/>
  <c r="X172" i="13" l="1"/>
  <c r="Q172" i="13"/>
  <c r="R172" i="13" s="1"/>
  <c r="W172" i="13"/>
  <c r="U172" i="13"/>
  <c r="V172" i="13"/>
  <c r="Z172" i="13"/>
  <c r="W177" i="20"/>
  <c r="U177" i="20"/>
  <c r="V177" i="20"/>
  <c r="Q177" i="20"/>
  <c r="R177" i="20" s="1"/>
  <c r="X177" i="20"/>
  <c r="N173" i="18"/>
  <c r="AE172" i="18"/>
  <c r="T173" i="18"/>
  <c r="S173" i="18"/>
  <c r="F173" i="18"/>
  <c r="J173" i="18"/>
  <c r="E173" i="18"/>
  <c r="A834" i="13"/>
  <c r="Y172" i="13" l="1"/>
  <c r="AA172" i="13"/>
  <c r="AC172" i="13"/>
  <c r="AA177" i="20"/>
  <c r="AD177" i="20" s="1"/>
  <c r="Z177" i="20"/>
  <c r="AC177" i="20" s="1"/>
  <c r="Y177" i="20"/>
  <c r="AB177" i="20" s="1"/>
  <c r="O173" i="18"/>
  <c r="L173" i="18"/>
  <c r="K173" i="18"/>
  <c r="A835" i="13"/>
  <c r="AB172" i="13" l="1"/>
  <c r="AD172" i="13"/>
  <c r="H173" i="13"/>
  <c r="C173" i="13"/>
  <c r="I173" i="13"/>
  <c r="G173" i="13"/>
  <c r="H178" i="20"/>
  <c r="D178" i="20"/>
  <c r="I178" i="20"/>
  <c r="G178" i="20"/>
  <c r="C178" i="20"/>
  <c r="B178" i="20"/>
  <c r="P173" i="18"/>
  <c r="M173" i="18"/>
  <c r="A836" i="13"/>
  <c r="B173" i="13" l="1"/>
  <c r="D173" i="13"/>
  <c r="F173" i="13"/>
  <c r="E178" i="20"/>
  <c r="J173" i="13"/>
  <c r="E173" i="13"/>
  <c r="AE172" i="13"/>
  <c r="T178" i="20"/>
  <c r="S178" i="20"/>
  <c r="N178" i="20"/>
  <c r="J178" i="20"/>
  <c r="F178" i="20"/>
  <c r="AE177" i="20"/>
  <c r="W173" i="18"/>
  <c r="V173" i="18"/>
  <c r="U173" i="18"/>
  <c r="Q173" i="18"/>
  <c r="R173" i="18" s="1"/>
  <c r="X173" i="18"/>
  <c r="A837" i="13"/>
  <c r="S173" i="13" l="1"/>
  <c r="T173" i="13"/>
  <c r="N173" i="13"/>
  <c r="L173" i="13" s="1"/>
  <c r="K173" i="13"/>
  <c r="O173" i="13"/>
  <c r="L178" i="20"/>
  <c r="K178" i="20"/>
  <c r="O178" i="20"/>
  <c r="Z173" i="18"/>
  <c r="AA173" i="18"/>
  <c r="AD173" i="18" s="1"/>
  <c r="Y173" i="18"/>
  <c r="AB173" i="18" s="1"/>
  <c r="AC173" i="18"/>
  <c r="A838" i="13"/>
  <c r="P173" i="13" l="1"/>
  <c r="U173" i="13" s="1"/>
  <c r="M173" i="13"/>
  <c r="P178" i="20"/>
  <c r="M178" i="20"/>
  <c r="W173" i="13"/>
  <c r="V173" i="13"/>
  <c r="D174" i="18"/>
  <c r="I174" i="18"/>
  <c r="B174" i="18"/>
  <c r="G174" i="18"/>
  <c r="C174" i="18"/>
  <c r="H174" i="18"/>
  <c r="A839" i="13"/>
  <c r="Q173" i="13" l="1"/>
  <c r="R173" i="13" s="1"/>
  <c r="X173" i="13"/>
  <c r="F174" i="18"/>
  <c r="X178" i="20"/>
  <c r="U178" i="20"/>
  <c r="V178" i="20"/>
  <c r="Q178" i="20"/>
  <c r="R178" i="20" s="1"/>
  <c r="W178" i="20"/>
  <c r="J174" i="18"/>
  <c r="E174" i="18"/>
  <c r="T174" i="18"/>
  <c r="N174" i="18"/>
  <c r="L174" i="18" s="1"/>
  <c r="S174" i="18"/>
  <c r="AE173" i="18"/>
  <c r="A840" i="13"/>
  <c r="Y173" i="13" l="1"/>
  <c r="AB173" i="13" s="1"/>
  <c r="Z173" i="13"/>
  <c r="AC173" i="13" s="1"/>
  <c r="AA173" i="13"/>
  <c r="AD173" i="13" s="1"/>
  <c r="Y178" i="20"/>
  <c r="AB178" i="20" s="1"/>
  <c r="AA178" i="20"/>
  <c r="AD178" i="20" s="1"/>
  <c r="Z178" i="20"/>
  <c r="AC178" i="20" s="1"/>
  <c r="K174" i="18"/>
  <c r="O174" i="18"/>
  <c r="P174" i="18"/>
  <c r="M174" i="18"/>
  <c r="U174" i="18"/>
  <c r="X174" i="18"/>
  <c r="A841" i="13"/>
  <c r="C174" i="13" l="1"/>
  <c r="H174" i="13"/>
  <c r="D174" i="13"/>
  <c r="I174" i="13"/>
  <c r="G174" i="13"/>
  <c r="J174" i="13" s="1"/>
  <c r="B174" i="13"/>
  <c r="E174" i="13" s="1"/>
  <c r="H179" i="20"/>
  <c r="B179" i="20"/>
  <c r="G179" i="20"/>
  <c r="D179" i="20"/>
  <c r="I179" i="20"/>
  <c r="C179" i="20"/>
  <c r="Q174" i="18"/>
  <c r="R174" i="18" s="1"/>
  <c r="V174" i="18"/>
  <c r="W174" i="18"/>
  <c r="Z174" i="18"/>
  <c r="AC174" i="18" s="1"/>
  <c r="Y174" i="18"/>
  <c r="AB174" i="18" s="1"/>
  <c r="AA174" i="18"/>
  <c r="AD174" i="18" s="1"/>
  <c r="A842" i="13"/>
  <c r="N174" i="13" l="1"/>
  <c r="S174" i="13"/>
  <c r="T174" i="13"/>
  <c r="AE173" i="13"/>
  <c r="K174" i="13"/>
  <c r="O174" i="13"/>
  <c r="L174" i="13"/>
  <c r="F174" i="13"/>
  <c r="N179" i="20"/>
  <c r="AE178" i="20"/>
  <c r="F179" i="20"/>
  <c r="S179" i="20"/>
  <c r="T179" i="20"/>
  <c r="E179" i="20"/>
  <c r="J179" i="20"/>
  <c r="C175" i="18"/>
  <c r="H175" i="18"/>
  <c r="D175" i="18"/>
  <c r="I175" i="18"/>
  <c r="B175" i="18"/>
  <c r="G175" i="18"/>
  <c r="A843" i="13"/>
  <c r="P174" i="13" l="1"/>
  <c r="M174" i="13"/>
  <c r="K179" i="20"/>
  <c r="L179" i="20"/>
  <c r="O179" i="20"/>
  <c r="U174" i="13"/>
  <c r="V174" i="13"/>
  <c r="W174" i="13"/>
  <c r="Q174" i="13"/>
  <c r="T175" i="18"/>
  <c r="S175" i="18"/>
  <c r="AE174" i="18"/>
  <c r="J175" i="18"/>
  <c r="K175" i="18" s="1"/>
  <c r="E175" i="18"/>
  <c r="F175" i="18"/>
  <c r="N175" i="18"/>
  <c r="A844" i="13"/>
  <c r="X174" i="13" l="1"/>
  <c r="M179" i="20"/>
  <c r="P179" i="20"/>
  <c r="R174" i="13"/>
  <c r="L175" i="18"/>
  <c r="O175" i="18"/>
  <c r="A845" i="13"/>
  <c r="Q179" i="20" l="1"/>
  <c r="R179" i="20" s="1"/>
  <c r="X179" i="20"/>
  <c r="V179" i="20"/>
  <c r="W179" i="20"/>
  <c r="U179" i="20"/>
  <c r="Y179" i="20"/>
  <c r="AA179" i="20"/>
  <c r="AD179" i="20" s="1"/>
  <c r="Y174" i="13"/>
  <c r="AB174" i="13" s="1"/>
  <c r="AA174" i="13"/>
  <c r="AD174" i="13" s="1"/>
  <c r="Z174" i="13"/>
  <c r="AC174" i="13" s="1"/>
  <c r="M175" i="18"/>
  <c r="P175" i="18"/>
  <c r="X175" i="18"/>
  <c r="A846" i="13"/>
  <c r="B175" i="13" l="1"/>
  <c r="G175" i="13"/>
  <c r="Z179" i="20"/>
  <c r="AB179" i="20"/>
  <c r="B180" i="20" s="1"/>
  <c r="D180" i="20"/>
  <c r="I180" i="20"/>
  <c r="D175" i="13"/>
  <c r="I175" i="13"/>
  <c r="H175" i="13"/>
  <c r="C175" i="13"/>
  <c r="Q175" i="18"/>
  <c r="R175" i="18" s="1"/>
  <c r="V175" i="18"/>
  <c r="W175" i="18"/>
  <c r="U175" i="18"/>
  <c r="A847" i="13"/>
  <c r="T175" i="13" l="1"/>
  <c r="AE174" i="13"/>
  <c r="S175" i="13"/>
  <c r="AC179" i="20"/>
  <c r="N175" i="13"/>
  <c r="F175" i="13"/>
  <c r="Y175" i="18"/>
  <c r="AB175" i="18" s="1"/>
  <c r="Z175" i="18"/>
  <c r="AC175" i="18" s="1"/>
  <c r="H176" i="18" s="1"/>
  <c r="G180" i="20"/>
  <c r="C180" i="20"/>
  <c r="H180" i="20"/>
  <c r="S180" i="20"/>
  <c r="T180" i="20"/>
  <c r="E175" i="13"/>
  <c r="J175" i="13"/>
  <c r="AA175" i="18"/>
  <c r="AD175" i="18" s="1"/>
  <c r="G176" i="18"/>
  <c r="B176" i="18"/>
  <c r="C176" i="18"/>
  <c r="A848" i="13"/>
  <c r="L175" i="13" l="1"/>
  <c r="K175" i="13"/>
  <c r="N180" i="20"/>
  <c r="AE179" i="20"/>
  <c r="F180" i="20"/>
  <c r="E180" i="20"/>
  <c r="J180" i="20"/>
  <c r="L180" i="20" s="1"/>
  <c r="I176" i="18"/>
  <c r="O175" i="13"/>
  <c r="D176" i="18"/>
  <c r="E176" i="18"/>
  <c r="F176" i="18"/>
  <c r="A849" i="13"/>
  <c r="P175" i="13" l="1"/>
  <c r="M175" i="13"/>
  <c r="K180" i="20"/>
  <c r="O180" i="20"/>
  <c r="P180" i="20"/>
  <c r="M180" i="20"/>
  <c r="J176" i="18"/>
  <c r="N176" i="18"/>
  <c r="S176" i="18"/>
  <c r="T176" i="18"/>
  <c r="AE175" i="18"/>
  <c r="O176" i="18"/>
  <c r="K176" i="18"/>
  <c r="L176" i="18"/>
  <c r="A850" i="13"/>
  <c r="U175" i="13" l="1"/>
  <c r="Q175" i="13"/>
  <c r="R175" i="13" s="1"/>
  <c r="X175" i="13"/>
  <c r="V175" i="13"/>
  <c r="W175" i="13"/>
  <c r="W180" i="20"/>
  <c r="X180" i="20"/>
  <c r="V180" i="20"/>
  <c r="Q180" i="20"/>
  <c r="R180" i="20" s="1"/>
  <c r="U180" i="20"/>
  <c r="M176" i="18"/>
  <c r="P176" i="18"/>
  <c r="U176" i="18" s="1"/>
  <c r="A851" i="13"/>
  <c r="Y175" i="13" l="1"/>
  <c r="AB175" i="13" s="1"/>
  <c r="Z175" i="13"/>
  <c r="AA175" i="13"/>
  <c r="X176" i="18"/>
  <c r="Z180" i="20"/>
  <c r="AC180" i="20" s="1"/>
  <c r="Y180" i="20"/>
  <c r="AB180" i="20" s="1"/>
  <c r="AA180" i="20"/>
  <c r="Q176" i="18"/>
  <c r="R176" i="18" s="1"/>
  <c r="V176" i="18"/>
  <c r="W176" i="18"/>
  <c r="A852" i="13"/>
  <c r="AC175" i="13" l="1"/>
  <c r="H176" i="13" s="1"/>
  <c r="G176" i="13"/>
  <c r="B176" i="13"/>
  <c r="AD175" i="13"/>
  <c r="C181" i="20"/>
  <c r="H181" i="20"/>
  <c r="G181" i="20"/>
  <c r="B181" i="20"/>
  <c r="E181" i="20" s="1"/>
  <c r="AD180" i="20"/>
  <c r="D181" i="20" s="1"/>
  <c r="C176" i="13"/>
  <c r="D176" i="13"/>
  <c r="Z176" i="18"/>
  <c r="AA176" i="18"/>
  <c r="Y176" i="18"/>
  <c r="AB176" i="18" s="1"/>
  <c r="A853" i="13"/>
  <c r="I176" i="13" l="1"/>
  <c r="AC176" i="18"/>
  <c r="AD176" i="18"/>
  <c r="AE180" i="20"/>
  <c r="F181" i="20"/>
  <c r="I181" i="20"/>
  <c r="J181" i="20" s="1"/>
  <c r="S181" i="20"/>
  <c r="T181" i="20"/>
  <c r="F176" i="13"/>
  <c r="E176" i="13"/>
  <c r="AE175" i="13"/>
  <c r="T176" i="13"/>
  <c r="S176" i="13"/>
  <c r="G177" i="18"/>
  <c r="B177" i="18"/>
  <c r="A854" i="13"/>
  <c r="N176" i="13" l="1"/>
  <c r="J176" i="13"/>
  <c r="L176" i="13"/>
  <c r="K181" i="20"/>
  <c r="H177" i="18"/>
  <c r="C177" i="18"/>
  <c r="I177" i="18"/>
  <c r="D177" i="18"/>
  <c r="N181" i="20"/>
  <c r="L181" i="20"/>
  <c r="O181" i="20"/>
  <c r="N177" i="18"/>
  <c r="A855" i="13"/>
  <c r="O176" i="13" l="1"/>
  <c r="K176" i="13"/>
  <c r="M176" i="13"/>
  <c r="P176" i="13"/>
  <c r="F177" i="18"/>
  <c r="E177" i="18"/>
  <c r="J177" i="18"/>
  <c r="AE176" i="18"/>
  <c r="T177" i="18"/>
  <c r="S177" i="18"/>
  <c r="P181" i="20"/>
  <c r="M181" i="20"/>
  <c r="X181" i="20" s="1"/>
  <c r="V181" i="20"/>
  <c r="Q181" i="20"/>
  <c r="R181" i="20" s="1"/>
  <c r="W181" i="20"/>
  <c r="U181" i="20"/>
  <c r="A856" i="13"/>
  <c r="W176" i="13" l="1"/>
  <c r="U176" i="13"/>
  <c r="Q176" i="13"/>
  <c r="R176" i="13" s="1"/>
  <c r="X176" i="13"/>
  <c r="V176" i="13"/>
  <c r="K177" i="18"/>
  <c r="O177" i="18"/>
  <c r="L177" i="18"/>
  <c r="Y181" i="20"/>
  <c r="Z181" i="20"/>
  <c r="AA181" i="20"/>
  <c r="A857" i="13"/>
  <c r="AA176" i="13" l="1"/>
  <c r="Y176" i="13"/>
  <c r="Z176" i="13"/>
  <c r="AB176" i="13"/>
  <c r="AB181" i="20"/>
  <c r="M177" i="18"/>
  <c r="P177" i="18"/>
  <c r="AC181" i="20"/>
  <c r="AD181" i="20"/>
  <c r="G182" i="20"/>
  <c r="B182" i="20"/>
  <c r="H182" i="20"/>
  <c r="C182" i="20"/>
  <c r="F182" i="20" s="1"/>
  <c r="A858" i="13"/>
  <c r="AD176" i="13" l="1"/>
  <c r="AC176" i="13"/>
  <c r="B177" i="13"/>
  <c r="G177" i="13"/>
  <c r="X177" i="18"/>
  <c r="Q177" i="18"/>
  <c r="R177" i="18" s="1"/>
  <c r="V177" i="18"/>
  <c r="W177" i="18"/>
  <c r="U177" i="18"/>
  <c r="AE181" i="20"/>
  <c r="I182" i="20"/>
  <c r="J182" i="20" s="1"/>
  <c r="D182" i="20"/>
  <c r="E182" i="20"/>
  <c r="A859" i="13"/>
  <c r="D177" i="13" l="1"/>
  <c r="I177" i="13"/>
  <c r="H177" i="13"/>
  <c r="C177" i="13"/>
  <c r="F177" i="13" s="1"/>
  <c r="J177" i="13"/>
  <c r="E177" i="13"/>
  <c r="Y177" i="18"/>
  <c r="AB177" i="18" s="1"/>
  <c r="Z177" i="18"/>
  <c r="AC177" i="18" s="1"/>
  <c r="AA177" i="18"/>
  <c r="AD177" i="18" s="1"/>
  <c r="G178" i="18"/>
  <c r="B178" i="18"/>
  <c r="N182" i="20"/>
  <c r="L182" i="20" s="1"/>
  <c r="T182" i="20"/>
  <c r="S182" i="20"/>
  <c r="O182" i="20"/>
  <c r="K182" i="20"/>
  <c r="A860" i="13"/>
  <c r="S177" i="13" l="1"/>
  <c r="N177" i="13"/>
  <c r="AE176" i="13"/>
  <c r="T177" i="13"/>
  <c r="O177" i="13"/>
  <c r="K177" i="13"/>
  <c r="L177" i="13"/>
  <c r="C178" i="18"/>
  <c r="H178" i="18"/>
  <c r="I178" i="18"/>
  <c r="D178" i="18"/>
  <c r="P182" i="20"/>
  <c r="W182" i="20" s="1"/>
  <c r="M182" i="20"/>
  <c r="A861" i="13"/>
  <c r="M177" i="13" l="1"/>
  <c r="X177" i="13" s="1"/>
  <c r="P177" i="13"/>
  <c r="E178" i="18"/>
  <c r="F178" i="18"/>
  <c r="AE177" i="18"/>
  <c r="T178" i="18"/>
  <c r="N178" i="18"/>
  <c r="S178" i="18"/>
  <c r="J178" i="18"/>
  <c r="X182" i="20"/>
  <c r="Q182" i="20"/>
  <c r="R182" i="20" s="1"/>
  <c r="V182" i="20"/>
  <c r="U182" i="20"/>
  <c r="A862" i="13"/>
  <c r="V177" i="13" l="1"/>
  <c r="Q177" i="13"/>
  <c r="R177" i="13" s="1"/>
  <c r="U177" i="13"/>
  <c r="W177" i="13"/>
  <c r="O178" i="18"/>
  <c r="K178" i="18"/>
  <c r="L178" i="18"/>
  <c r="Z182" i="20"/>
  <c r="Y182" i="20"/>
  <c r="AA182" i="20"/>
  <c r="AD182" i="20" s="1"/>
  <c r="A863" i="13"/>
  <c r="Y177" i="13" l="1"/>
  <c r="AB177" i="13" s="1"/>
  <c r="Z177" i="13"/>
  <c r="AA177" i="13"/>
  <c r="AD177" i="13" s="1"/>
  <c r="M178" i="18"/>
  <c r="P178" i="18"/>
  <c r="AB182" i="20"/>
  <c r="B183" i="20" s="1"/>
  <c r="AC182" i="20"/>
  <c r="G183" i="20"/>
  <c r="I183" i="20"/>
  <c r="D183" i="20"/>
  <c r="A864" i="13"/>
  <c r="AC177" i="13" l="1"/>
  <c r="G178" i="13"/>
  <c r="B178" i="13"/>
  <c r="D178" i="13"/>
  <c r="I178" i="13"/>
  <c r="Q178" i="18"/>
  <c r="R178" i="18" s="1"/>
  <c r="X178" i="18"/>
  <c r="W178" i="18"/>
  <c r="V178" i="18"/>
  <c r="U178" i="18"/>
  <c r="T183" i="20"/>
  <c r="S183" i="20"/>
  <c r="H183" i="20"/>
  <c r="C183" i="20"/>
  <c r="A865" i="13"/>
  <c r="S178" i="13" l="1"/>
  <c r="H178" i="13"/>
  <c r="J178" i="13" s="1"/>
  <c r="AE177" i="13"/>
  <c r="N178" i="13"/>
  <c r="L178" i="13" s="1"/>
  <c r="C178" i="13"/>
  <c r="T178" i="13"/>
  <c r="Y178" i="18"/>
  <c r="AB178" i="18" s="1"/>
  <c r="AA178" i="18"/>
  <c r="AD178" i="18" s="1"/>
  <c r="Z178" i="18"/>
  <c r="AC178" i="18" s="1"/>
  <c r="N183" i="20"/>
  <c r="J183" i="20"/>
  <c r="F183" i="20"/>
  <c r="AE182" i="20"/>
  <c r="E183" i="20"/>
  <c r="A866" i="13"/>
  <c r="F178" i="13" l="1"/>
  <c r="E178" i="13"/>
  <c r="K178" i="13"/>
  <c r="M178" i="13"/>
  <c r="O178" i="13"/>
  <c r="P178" i="13"/>
  <c r="B179" i="18"/>
  <c r="G179" i="18"/>
  <c r="I179" i="18"/>
  <c r="D179" i="18"/>
  <c r="H179" i="18"/>
  <c r="C179" i="18"/>
  <c r="F179" i="18" s="1"/>
  <c r="L183" i="20"/>
  <c r="O183" i="20"/>
  <c r="K183" i="20"/>
  <c r="A867" i="13"/>
  <c r="Q178" i="13" l="1"/>
  <c r="R178" i="13" s="1"/>
  <c r="V178" i="13"/>
  <c r="U178" i="13"/>
  <c r="X178" i="13"/>
  <c r="W178" i="13"/>
  <c r="N179" i="18"/>
  <c r="L179" i="18" s="1"/>
  <c r="S179" i="18"/>
  <c r="T179" i="18"/>
  <c r="AE178" i="18"/>
  <c r="E179" i="18"/>
  <c r="J179" i="18"/>
  <c r="M183" i="20"/>
  <c r="P183" i="20"/>
  <c r="A868" i="13"/>
  <c r="Z178" i="13" l="1"/>
  <c r="Y178" i="13"/>
  <c r="AA178" i="13"/>
  <c r="AC178" i="13"/>
  <c r="H179" i="13" s="1"/>
  <c r="AD178" i="13"/>
  <c r="I179" i="13" s="1"/>
  <c r="M179" i="18"/>
  <c r="P179" i="18"/>
  <c r="K179" i="18"/>
  <c r="O179" i="18"/>
  <c r="Q183" i="20"/>
  <c r="R183" i="20" s="1"/>
  <c r="X183" i="20"/>
  <c r="U183" i="20"/>
  <c r="W183" i="20"/>
  <c r="V183" i="20"/>
  <c r="A869" i="13"/>
  <c r="AB178" i="13" l="1"/>
  <c r="C179" i="13"/>
  <c r="D179" i="13"/>
  <c r="G179" i="13"/>
  <c r="B179" i="13"/>
  <c r="Q179" i="18"/>
  <c r="R179" i="18" s="1"/>
  <c r="X179" i="18"/>
  <c r="V179" i="18"/>
  <c r="U179" i="18"/>
  <c r="W179" i="18"/>
  <c r="Z183" i="20"/>
  <c r="AC183" i="20" s="1"/>
  <c r="AA183" i="20"/>
  <c r="AD183" i="20" s="1"/>
  <c r="Y183" i="20"/>
  <c r="AB183" i="20" s="1"/>
  <c r="A870" i="13"/>
  <c r="AE178" i="13" l="1"/>
  <c r="E179" i="13"/>
  <c r="S179" i="13"/>
  <c r="N179" i="13"/>
  <c r="J179" i="13"/>
  <c r="O179" i="13" s="1"/>
  <c r="F179" i="13"/>
  <c r="T179" i="13"/>
  <c r="AA179" i="18"/>
  <c r="AD179" i="18" s="1"/>
  <c r="Z179" i="18"/>
  <c r="AC179" i="18" s="1"/>
  <c r="Y179" i="18"/>
  <c r="AB179" i="18" s="1"/>
  <c r="I180" i="18"/>
  <c r="D180" i="18"/>
  <c r="C184" i="20"/>
  <c r="H184" i="20"/>
  <c r="D184" i="20"/>
  <c r="I184" i="20"/>
  <c r="B184" i="20"/>
  <c r="E184" i="20" s="1"/>
  <c r="G184" i="20"/>
  <c r="J184" i="20" s="1"/>
  <c r="O184" i="20" s="1"/>
  <c r="A871" i="13"/>
  <c r="K179" i="13" l="1"/>
  <c r="L179" i="13"/>
  <c r="C180" i="18"/>
  <c r="H180" i="18"/>
  <c r="B180" i="18"/>
  <c r="E180" i="18" s="1"/>
  <c r="G180" i="18"/>
  <c r="S180" i="18"/>
  <c r="T180" i="18"/>
  <c r="AE179" i="18"/>
  <c r="AE183" i="20"/>
  <c r="F184" i="20"/>
  <c r="T184" i="20"/>
  <c r="N184" i="20"/>
  <c r="L184" i="20" s="1"/>
  <c r="S184" i="20"/>
  <c r="K184" i="20"/>
  <c r="A872" i="13"/>
  <c r="P179" i="13" l="1"/>
  <c r="M179" i="13"/>
  <c r="Q179" i="13" s="1"/>
  <c r="R179" i="13" s="1"/>
  <c r="J180" i="18"/>
  <c r="F180" i="18"/>
  <c r="N180" i="18"/>
  <c r="M184" i="20"/>
  <c r="P184" i="20"/>
  <c r="A873" i="13"/>
  <c r="W179" i="13" l="1"/>
  <c r="V179" i="13"/>
  <c r="X179" i="13"/>
  <c r="U179" i="13"/>
  <c r="AA179" i="13"/>
  <c r="Z179" i="13"/>
  <c r="Y179" i="13"/>
  <c r="K180" i="18"/>
  <c r="O180" i="18"/>
  <c r="L180" i="18"/>
  <c r="Q184" i="20"/>
  <c r="R184" i="20" s="1"/>
  <c r="X184" i="20"/>
  <c r="W184" i="20"/>
  <c r="U184" i="20"/>
  <c r="V184" i="20"/>
  <c r="A874" i="13"/>
  <c r="AD179" i="13" l="1"/>
  <c r="I180" i="13" s="1"/>
  <c r="AC179" i="13"/>
  <c r="C180" i="13" s="1"/>
  <c r="AB179" i="13"/>
  <c r="M180" i="18"/>
  <c r="P180" i="18"/>
  <c r="AA184" i="20"/>
  <c r="AD184" i="20" s="1"/>
  <c r="Z184" i="20"/>
  <c r="AC184" i="20" s="1"/>
  <c r="Y184" i="20"/>
  <c r="AB184" i="20" s="1"/>
  <c r="A875" i="13"/>
  <c r="G180" i="13" l="1"/>
  <c r="B180" i="13"/>
  <c r="E180" i="13" s="1"/>
  <c r="D180" i="13"/>
  <c r="F180" i="13"/>
  <c r="H180" i="13"/>
  <c r="T180" i="13"/>
  <c r="AE179" i="13"/>
  <c r="X180" i="18"/>
  <c r="Q180" i="18"/>
  <c r="R180" i="18" s="1"/>
  <c r="W180" i="18"/>
  <c r="V180" i="18"/>
  <c r="U180" i="18"/>
  <c r="H185" i="20"/>
  <c r="C185" i="20"/>
  <c r="G185" i="20"/>
  <c r="B185" i="20"/>
  <c r="E185" i="20" s="1"/>
  <c r="I185" i="20"/>
  <c r="D185" i="20"/>
  <c r="A876" i="13"/>
  <c r="S180" i="13" l="1"/>
  <c r="N180" i="13"/>
  <c r="J180" i="13"/>
  <c r="K180" i="13" s="1"/>
  <c r="L180" i="13"/>
  <c r="M180" i="13" s="1"/>
  <c r="O180" i="13"/>
  <c r="Z180" i="18"/>
  <c r="AC180" i="18" s="1"/>
  <c r="AA180" i="18"/>
  <c r="AD180" i="18" s="1"/>
  <c r="Y180" i="18"/>
  <c r="AB180" i="18" s="1"/>
  <c r="J185" i="20"/>
  <c r="F185" i="20"/>
  <c r="AE184" i="20"/>
  <c r="K185" i="20"/>
  <c r="T185" i="20"/>
  <c r="S185" i="20"/>
  <c r="N185" i="20"/>
  <c r="L185" i="20" s="1"/>
  <c r="A877" i="13"/>
  <c r="Q180" i="13" l="1"/>
  <c r="R180" i="13" s="1"/>
  <c r="X180" i="13"/>
  <c r="P180" i="13"/>
  <c r="H181" i="18"/>
  <c r="C181" i="18"/>
  <c r="D181" i="18"/>
  <c r="I181" i="18"/>
  <c r="B181" i="18"/>
  <c r="E181" i="18" s="1"/>
  <c r="G181" i="18"/>
  <c r="O185" i="20"/>
  <c r="M185" i="20"/>
  <c r="P185" i="20"/>
  <c r="A878" i="13"/>
  <c r="Y180" i="13" l="1"/>
  <c r="AA180" i="13"/>
  <c r="U180" i="13"/>
  <c r="W180" i="13"/>
  <c r="Z180" i="13"/>
  <c r="V180" i="13"/>
  <c r="N181" i="18"/>
  <c r="T181" i="18"/>
  <c r="AE180" i="18"/>
  <c r="S181" i="18"/>
  <c r="J181" i="18"/>
  <c r="F181" i="18"/>
  <c r="Q185" i="20"/>
  <c r="R185" i="20" s="1"/>
  <c r="X185" i="20"/>
  <c r="U185" i="20"/>
  <c r="V185" i="20"/>
  <c r="W185" i="20"/>
  <c r="A879" i="13"/>
  <c r="AC180" i="13" l="1"/>
  <c r="AB180" i="13"/>
  <c r="AD180" i="13"/>
  <c r="O181" i="18"/>
  <c r="K181" i="18"/>
  <c r="L181" i="18"/>
  <c r="Y185" i="20"/>
  <c r="AB185" i="20" s="1"/>
  <c r="Z185" i="20"/>
  <c r="AA185" i="20"/>
  <c r="A880" i="13"/>
  <c r="G181" i="13" l="1"/>
  <c r="B181" i="13"/>
  <c r="D181" i="13"/>
  <c r="I181" i="13"/>
  <c r="H181" i="13"/>
  <c r="C181" i="13"/>
  <c r="E181" i="13" s="1"/>
  <c r="AC185" i="20"/>
  <c r="S181" i="13"/>
  <c r="T181" i="13"/>
  <c r="N181" i="13"/>
  <c r="AE180" i="13"/>
  <c r="M181" i="18"/>
  <c r="P181" i="18"/>
  <c r="H186" i="20"/>
  <c r="C186" i="20"/>
  <c r="AD185" i="20"/>
  <c r="B186" i="20"/>
  <c r="E186" i="20" s="1"/>
  <c r="G186" i="20"/>
  <c r="A881" i="13"/>
  <c r="J181" i="13" l="1"/>
  <c r="L181" i="13" s="1"/>
  <c r="F181" i="13"/>
  <c r="K181" i="13"/>
  <c r="O181" i="13"/>
  <c r="X181" i="18"/>
  <c r="Q181" i="18"/>
  <c r="R181" i="18" s="1"/>
  <c r="U181" i="18"/>
  <c r="V181" i="18"/>
  <c r="W181" i="18"/>
  <c r="F186" i="20"/>
  <c r="AE185" i="20"/>
  <c r="I186" i="20"/>
  <c r="D186" i="20"/>
  <c r="J186" i="20"/>
  <c r="A882" i="13"/>
  <c r="M181" i="13" l="1"/>
  <c r="P181" i="13"/>
  <c r="AA181" i="18"/>
  <c r="AD181" i="18" s="1"/>
  <c r="Y181" i="18"/>
  <c r="AB181" i="18" s="1"/>
  <c r="Z181" i="18"/>
  <c r="AC181" i="18" s="1"/>
  <c r="N186" i="20"/>
  <c r="T186" i="20"/>
  <c r="S186" i="20"/>
  <c r="K186" i="20"/>
  <c r="L186" i="20"/>
  <c r="O186" i="20"/>
  <c r="A883" i="13"/>
  <c r="Q181" i="13" l="1"/>
  <c r="R181" i="13" s="1"/>
  <c r="X181" i="13"/>
  <c r="V181" i="13"/>
  <c r="W181" i="13"/>
  <c r="U181" i="13"/>
  <c r="D182" i="18"/>
  <c r="I182" i="18"/>
  <c r="B182" i="18"/>
  <c r="G182" i="18"/>
  <c r="C182" i="18"/>
  <c r="F182" i="18" s="1"/>
  <c r="H182" i="18"/>
  <c r="P186" i="20"/>
  <c r="M186" i="20"/>
  <c r="A884" i="13"/>
  <c r="Z181" i="13" l="1"/>
  <c r="AC181" i="13" s="1"/>
  <c r="Y181" i="13"/>
  <c r="AB181" i="13" s="1"/>
  <c r="AA181" i="13"/>
  <c r="AE181" i="18"/>
  <c r="T182" i="18"/>
  <c r="N182" i="18"/>
  <c r="S182" i="18"/>
  <c r="J182" i="18"/>
  <c r="E182" i="18"/>
  <c r="U186" i="20"/>
  <c r="V186" i="20"/>
  <c r="W186" i="20"/>
  <c r="Q186" i="20"/>
  <c r="R186" i="20" s="1"/>
  <c r="X186" i="20"/>
  <c r="A885" i="13"/>
  <c r="AD181" i="13" l="1"/>
  <c r="G182" i="13"/>
  <c r="B182" i="13"/>
  <c r="H182" i="13"/>
  <c r="C182" i="13"/>
  <c r="K182" i="18"/>
  <c r="O182" i="18"/>
  <c r="L182" i="18"/>
  <c r="Y186" i="20"/>
  <c r="AB186" i="20" s="1"/>
  <c r="Z186" i="20"/>
  <c r="AC186" i="20" s="1"/>
  <c r="AA186" i="20"/>
  <c r="AD186" i="20" s="1"/>
  <c r="A886" i="13"/>
  <c r="D182" i="13" l="1"/>
  <c r="I182" i="13"/>
  <c r="E182" i="13"/>
  <c r="F182" i="13"/>
  <c r="J182" i="13"/>
  <c r="M182" i="18"/>
  <c r="P182" i="18"/>
  <c r="B187" i="20"/>
  <c r="G187" i="20"/>
  <c r="H187" i="20"/>
  <c r="C187" i="20"/>
  <c r="I187" i="20"/>
  <c r="D187" i="20"/>
  <c r="A887" i="13"/>
  <c r="AE181" i="13" l="1"/>
  <c r="T182" i="13"/>
  <c r="S182" i="13"/>
  <c r="N182" i="13"/>
  <c r="O182" i="13"/>
  <c r="K182" i="13"/>
  <c r="L182" i="13"/>
  <c r="X182" i="18"/>
  <c r="Q182" i="18"/>
  <c r="R182" i="18" s="1"/>
  <c r="U182" i="18"/>
  <c r="W182" i="18"/>
  <c r="V182" i="18"/>
  <c r="J187" i="20"/>
  <c r="F187" i="20"/>
  <c r="AE186" i="20"/>
  <c r="N187" i="20"/>
  <c r="T187" i="20"/>
  <c r="S187" i="20"/>
  <c r="E187" i="20"/>
  <c r="A888" i="13"/>
  <c r="P182" i="13" l="1"/>
  <c r="M182" i="13"/>
  <c r="Y182" i="18"/>
  <c r="AB182" i="18" s="1"/>
  <c r="Z182" i="18"/>
  <c r="AC182" i="18" s="1"/>
  <c r="AA182" i="18"/>
  <c r="AD182" i="18" s="1"/>
  <c r="O187" i="20"/>
  <c r="K187" i="20"/>
  <c r="L187" i="20"/>
  <c r="A889" i="13"/>
  <c r="V182" i="13" l="1"/>
  <c r="U182" i="13"/>
  <c r="X182" i="13"/>
  <c r="Q182" i="13"/>
  <c r="R182" i="13" s="1"/>
  <c r="W182" i="13"/>
  <c r="B183" i="18"/>
  <c r="G183" i="18"/>
  <c r="C183" i="18"/>
  <c r="F183" i="18" s="1"/>
  <c r="H183" i="18"/>
  <c r="I183" i="18"/>
  <c r="D183" i="18"/>
  <c r="M187" i="20"/>
  <c r="P187" i="20"/>
  <c r="A890" i="13"/>
  <c r="AA182" i="13" l="1"/>
  <c r="Z182" i="13"/>
  <c r="AC182" i="13" s="1"/>
  <c r="Y182" i="13"/>
  <c r="AB182" i="13" s="1"/>
  <c r="H183" i="13"/>
  <c r="J183" i="18"/>
  <c r="AE182" i="18"/>
  <c r="S183" i="18"/>
  <c r="T183" i="18"/>
  <c r="N183" i="18"/>
  <c r="E183" i="18"/>
  <c r="X187" i="20"/>
  <c r="Q187" i="20"/>
  <c r="R187" i="20" s="1"/>
  <c r="U187" i="20"/>
  <c r="V187" i="20"/>
  <c r="W187" i="20"/>
  <c r="A891" i="13"/>
  <c r="G183" i="13" l="1"/>
  <c r="C183" i="13"/>
  <c r="B183" i="13"/>
  <c r="AD182" i="13"/>
  <c r="D183" i="13" s="1"/>
  <c r="O183" i="18"/>
  <c r="K183" i="18"/>
  <c r="L183" i="18"/>
  <c r="AA187" i="20"/>
  <c r="AD187" i="20" s="1"/>
  <c r="Z187" i="20"/>
  <c r="AC187" i="20" s="1"/>
  <c r="Y187" i="20"/>
  <c r="AB187" i="20" s="1"/>
  <c r="A892" i="13"/>
  <c r="I183" i="13" l="1"/>
  <c r="F183" i="13"/>
  <c r="N183" i="13"/>
  <c r="E183" i="13"/>
  <c r="AE182" i="13"/>
  <c r="T183" i="13"/>
  <c r="S183" i="13"/>
  <c r="P183" i="18"/>
  <c r="M183" i="18"/>
  <c r="G188" i="20"/>
  <c r="C188" i="20"/>
  <c r="H188" i="20"/>
  <c r="I188" i="20"/>
  <c r="D188" i="20"/>
  <c r="B188" i="20"/>
  <c r="AE187" i="20"/>
  <c r="F188" i="20"/>
  <c r="A893" i="13"/>
  <c r="J183" i="13" l="1"/>
  <c r="L183" i="13" s="1"/>
  <c r="N188" i="20"/>
  <c r="K183" i="13"/>
  <c r="U183" i="18"/>
  <c r="W183" i="18"/>
  <c r="V183" i="18"/>
  <c r="Q183" i="18"/>
  <c r="R183" i="18" s="1"/>
  <c r="X183" i="18"/>
  <c r="T188" i="20"/>
  <c r="J188" i="20"/>
  <c r="S188" i="20"/>
  <c r="E188" i="20"/>
  <c r="A894" i="13"/>
  <c r="M183" i="13" l="1"/>
  <c r="O183" i="13"/>
  <c r="P183" i="13"/>
  <c r="Z183" i="18"/>
  <c r="AC183" i="18" s="1"/>
  <c r="Y183" i="18"/>
  <c r="AB183" i="18" s="1"/>
  <c r="AA183" i="18"/>
  <c r="AD183" i="18" s="1"/>
  <c r="K188" i="20"/>
  <c r="L188" i="20"/>
  <c r="O188" i="20"/>
  <c r="A895" i="13"/>
  <c r="U183" i="13" l="1"/>
  <c r="W183" i="13"/>
  <c r="Q183" i="13"/>
  <c r="V183" i="13"/>
  <c r="X183" i="13"/>
  <c r="C184" i="18"/>
  <c r="H184" i="18"/>
  <c r="B184" i="18"/>
  <c r="G184" i="18"/>
  <c r="J184" i="18" s="1"/>
  <c r="I184" i="18"/>
  <c r="D184" i="18"/>
  <c r="M188" i="20"/>
  <c r="P188" i="20"/>
  <c r="X188" i="20"/>
  <c r="Q188" i="20"/>
  <c r="R188" i="20" s="1"/>
  <c r="A896" i="13"/>
  <c r="R183" i="13" l="1"/>
  <c r="U188" i="20"/>
  <c r="F184" i="18"/>
  <c r="E184" i="18"/>
  <c r="O184" i="18"/>
  <c r="K184" i="18"/>
  <c r="AE183" i="18"/>
  <c r="T184" i="18"/>
  <c r="S184" i="18"/>
  <c r="N184" i="18"/>
  <c r="L184" i="18" s="1"/>
  <c r="V188" i="20"/>
  <c r="W188" i="20"/>
  <c r="Z188" i="20"/>
  <c r="AC188" i="20" s="1"/>
  <c r="Y188" i="20"/>
  <c r="AB188" i="20" s="1"/>
  <c r="AA188" i="20"/>
  <c r="AD188" i="20" s="1"/>
  <c r="A897" i="13"/>
  <c r="AA183" i="13" l="1"/>
  <c r="AD183" i="13" s="1"/>
  <c r="Z183" i="13"/>
  <c r="AC183" i="13" s="1"/>
  <c r="Y183" i="13"/>
  <c r="P184" i="18"/>
  <c r="M184" i="18"/>
  <c r="H189" i="20"/>
  <c r="C189" i="20"/>
  <c r="G189" i="20"/>
  <c r="B189" i="20"/>
  <c r="E189" i="20" s="1"/>
  <c r="D189" i="20"/>
  <c r="I189" i="20"/>
  <c r="A898" i="13"/>
  <c r="H184" i="13" l="1"/>
  <c r="I184" i="13"/>
  <c r="C184" i="13"/>
  <c r="D184" i="13"/>
  <c r="AB183" i="13"/>
  <c r="B184" i="13" s="1"/>
  <c r="G184" i="13"/>
  <c r="F184" i="13"/>
  <c r="U184" i="18"/>
  <c r="W184" i="18"/>
  <c r="V184" i="18"/>
  <c r="X184" i="18"/>
  <c r="Q184" i="18"/>
  <c r="R184" i="18" s="1"/>
  <c r="AE188" i="20"/>
  <c r="F189" i="20"/>
  <c r="T189" i="20"/>
  <c r="N189" i="20"/>
  <c r="L189" i="20" s="1"/>
  <c r="S189" i="20"/>
  <c r="J189" i="20"/>
  <c r="A899" i="13"/>
  <c r="J184" i="13" l="1"/>
  <c r="E184" i="13"/>
  <c r="S184" i="13"/>
  <c r="N184" i="13"/>
  <c r="T184" i="13"/>
  <c r="AE183" i="13"/>
  <c r="Y184" i="18"/>
  <c r="AB184" i="18" s="1"/>
  <c r="AA184" i="18"/>
  <c r="AD184" i="18" s="1"/>
  <c r="Z184" i="18"/>
  <c r="AC184" i="18" s="1"/>
  <c r="P189" i="20"/>
  <c r="M189" i="20"/>
  <c r="O189" i="20"/>
  <c r="K189" i="20"/>
  <c r="A900" i="13"/>
  <c r="O184" i="13" l="1"/>
  <c r="K184" i="13"/>
  <c r="L184" i="13"/>
  <c r="B185" i="18"/>
  <c r="E185" i="18" s="1"/>
  <c r="G185" i="18"/>
  <c r="I185" i="18"/>
  <c r="D185" i="18"/>
  <c r="H185" i="18"/>
  <c r="C185" i="18"/>
  <c r="U189" i="20"/>
  <c r="W189" i="20"/>
  <c r="V189" i="20"/>
  <c r="X189" i="20"/>
  <c r="Q189" i="20"/>
  <c r="R189" i="20" s="1"/>
  <c r="A901" i="13"/>
  <c r="M184" i="13" l="1"/>
  <c r="P184" i="13"/>
  <c r="J185" i="18"/>
  <c r="S185" i="18"/>
  <c r="N185" i="18"/>
  <c r="T185" i="18"/>
  <c r="AE184" i="18"/>
  <c r="F185" i="18"/>
  <c r="Y189" i="20"/>
  <c r="AB189" i="20" s="1"/>
  <c r="Z189" i="20"/>
  <c r="AC189" i="20" s="1"/>
  <c r="H190" i="20" s="1"/>
  <c r="AA189" i="20"/>
  <c r="AD189" i="20" s="1"/>
  <c r="A902" i="13"/>
  <c r="Q184" i="13" l="1"/>
  <c r="R184" i="13" s="1"/>
  <c r="U184" i="13"/>
  <c r="X184" i="13"/>
  <c r="W184" i="13"/>
  <c r="V184" i="13"/>
  <c r="O185" i="18"/>
  <c r="K185" i="18"/>
  <c r="L185" i="18"/>
  <c r="G190" i="20"/>
  <c r="B190" i="20"/>
  <c r="D190" i="20"/>
  <c r="I190" i="20"/>
  <c r="C190" i="20"/>
  <c r="A903" i="13"/>
  <c r="AA184" i="13" l="1"/>
  <c r="AD184" i="13" s="1"/>
  <c r="Z184" i="13"/>
  <c r="AC184" i="13" s="1"/>
  <c r="Y184" i="13"/>
  <c r="P185" i="18"/>
  <c r="M185" i="18"/>
  <c r="J190" i="20"/>
  <c r="E190" i="20"/>
  <c r="K190" i="20"/>
  <c r="O190" i="20"/>
  <c r="S190" i="20"/>
  <c r="T190" i="20"/>
  <c r="N190" i="20"/>
  <c r="AE189" i="20"/>
  <c r="F190" i="20"/>
  <c r="A904" i="13"/>
  <c r="D185" i="13" l="1"/>
  <c r="H185" i="13"/>
  <c r="AB184" i="13"/>
  <c r="I185" i="13"/>
  <c r="C185" i="13"/>
  <c r="V185" i="18"/>
  <c r="U185" i="18"/>
  <c r="W185" i="18"/>
  <c r="Q185" i="18"/>
  <c r="R185" i="18" s="1"/>
  <c r="X185" i="18"/>
  <c r="L190" i="20"/>
  <c r="A905" i="13"/>
  <c r="T185" i="13" l="1"/>
  <c r="S185" i="13"/>
  <c r="AE184" i="13"/>
  <c r="B185" i="13"/>
  <c r="E185" i="13" s="1"/>
  <c r="G185" i="13"/>
  <c r="Z185" i="18"/>
  <c r="AC185" i="18" s="1"/>
  <c r="AA185" i="18"/>
  <c r="AD185" i="18" s="1"/>
  <c r="Y185" i="18"/>
  <c r="AB185" i="18" s="1"/>
  <c r="P190" i="20"/>
  <c r="M190" i="20"/>
  <c r="A906" i="13"/>
  <c r="F185" i="13" l="1"/>
  <c r="J185" i="13"/>
  <c r="N185" i="13"/>
  <c r="L185" i="13"/>
  <c r="C186" i="18"/>
  <c r="H186" i="18"/>
  <c r="I186" i="18"/>
  <c r="D186" i="18"/>
  <c r="B186" i="18"/>
  <c r="G186" i="18"/>
  <c r="W190" i="20"/>
  <c r="U190" i="20"/>
  <c r="V190" i="20"/>
  <c r="Q190" i="20"/>
  <c r="R190" i="20" s="1"/>
  <c r="X190" i="20"/>
  <c r="A907" i="13"/>
  <c r="K185" i="13" l="1"/>
  <c r="O185" i="13"/>
  <c r="M185" i="13"/>
  <c r="P185" i="13"/>
  <c r="T186" i="18"/>
  <c r="N186" i="18"/>
  <c r="S186" i="18"/>
  <c r="AE185" i="18"/>
  <c r="E186" i="18"/>
  <c r="J186" i="18"/>
  <c r="F186" i="18"/>
  <c r="Y190" i="20"/>
  <c r="AB190" i="20" s="1"/>
  <c r="Z190" i="20"/>
  <c r="AC190" i="20" s="1"/>
  <c r="AA190" i="20"/>
  <c r="AD190" i="20" s="1"/>
  <c r="A908" i="13"/>
  <c r="Q185" i="13" l="1"/>
  <c r="R185" i="13" s="1"/>
  <c r="X185" i="13"/>
  <c r="V185" i="13"/>
  <c r="U185" i="13"/>
  <c r="W185" i="13"/>
  <c r="K186" i="18"/>
  <c r="O186" i="18"/>
  <c r="L186" i="18"/>
  <c r="G191" i="20"/>
  <c r="B191" i="20"/>
  <c r="C191" i="20"/>
  <c r="H191" i="20"/>
  <c r="D191" i="20"/>
  <c r="I191" i="20"/>
  <c r="A909" i="13"/>
  <c r="Y185" i="13" l="1"/>
  <c r="AB185" i="13" s="1"/>
  <c r="AA185" i="13"/>
  <c r="AD185" i="13" s="1"/>
  <c r="Z185" i="13"/>
  <c r="AC185" i="13" s="1"/>
  <c r="C186" i="13" s="1"/>
  <c r="M186" i="18"/>
  <c r="P186" i="18"/>
  <c r="J191" i="20"/>
  <c r="F191" i="20"/>
  <c r="AE190" i="20"/>
  <c r="T191" i="20"/>
  <c r="N191" i="20"/>
  <c r="S191" i="20"/>
  <c r="E191" i="20"/>
  <c r="A910" i="13"/>
  <c r="G186" i="13" l="1"/>
  <c r="H186" i="13"/>
  <c r="B186" i="13"/>
  <c r="E186" i="13" s="1"/>
  <c r="D186" i="13"/>
  <c r="S186" i="13" s="1"/>
  <c r="I186" i="13"/>
  <c r="X186" i="18"/>
  <c r="Q186" i="18"/>
  <c r="R186" i="18" s="1"/>
  <c r="W186" i="18"/>
  <c r="U186" i="18"/>
  <c r="V186" i="18"/>
  <c r="K191" i="20"/>
  <c r="O191" i="20"/>
  <c r="L191" i="20"/>
  <c r="A911" i="13"/>
  <c r="J186" i="13" l="1"/>
  <c r="F186" i="13"/>
  <c r="AE185" i="13"/>
  <c r="N186" i="13"/>
  <c r="L186" i="13" s="1"/>
  <c r="P186" i="13" s="1"/>
  <c r="T186" i="13"/>
  <c r="Y186" i="18"/>
  <c r="AB186" i="18" s="1"/>
  <c r="AA186" i="18"/>
  <c r="AD186" i="18" s="1"/>
  <c r="Z186" i="18"/>
  <c r="AC186" i="18" s="1"/>
  <c r="P191" i="20"/>
  <c r="M191" i="20"/>
  <c r="A912" i="13"/>
  <c r="K186" i="13" l="1"/>
  <c r="O186" i="13"/>
  <c r="V186" i="13"/>
  <c r="W186" i="13"/>
  <c r="M186" i="13"/>
  <c r="U186" i="13"/>
  <c r="G187" i="18"/>
  <c r="B187" i="18"/>
  <c r="D187" i="18"/>
  <c r="I187" i="18"/>
  <c r="H187" i="18"/>
  <c r="C187" i="18"/>
  <c r="F187" i="18" s="1"/>
  <c r="V191" i="20"/>
  <c r="W191" i="20"/>
  <c r="U191" i="20"/>
  <c r="X191" i="20"/>
  <c r="Q191" i="20"/>
  <c r="R191" i="20" s="1"/>
  <c r="A913" i="13"/>
  <c r="X186" i="13" l="1"/>
  <c r="Q186" i="13"/>
  <c r="L187" i="18"/>
  <c r="J187" i="18"/>
  <c r="E187" i="18"/>
  <c r="AE186" i="18"/>
  <c r="T187" i="18"/>
  <c r="N187" i="18"/>
  <c r="S187" i="18"/>
  <c r="AA191" i="20"/>
  <c r="AD191" i="20" s="1"/>
  <c r="Z191" i="20"/>
  <c r="AC191" i="20" s="1"/>
  <c r="Y191" i="20"/>
  <c r="AB191" i="20" s="1"/>
  <c r="A914" i="13"/>
  <c r="R186" i="13" l="1"/>
  <c r="P187" i="18"/>
  <c r="M187" i="18"/>
  <c r="K187" i="18"/>
  <c r="O187" i="18"/>
  <c r="I192" i="20"/>
  <c r="D192" i="20"/>
  <c r="C192" i="20"/>
  <c r="H192" i="20"/>
  <c r="G192" i="20"/>
  <c r="B192" i="20"/>
  <c r="A915" i="13"/>
  <c r="AA186" i="13" l="1"/>
  <c r="Y186" i="13"/>
  <c r="AB186" i="13" s="1"/>
  <c r="Z186" i="13"/>
  <c r="AC186" i="13" s="1"/>
  <c r="U187" i="18"/>
  <c r="W187" i="18"/>
  <c r="V187" i="18"/>
  <c r="Q187" i="18"/>
  <c r="R187" i="18" s="1"/>
  <c r="X187" i="18"/>
  <c r="E192" i="20"/>
  <c r="J192" i="20"/>
  <c r="N192" i="20"/>
  <c r="L192" i="20" s="1"/>
  <c r="S192" i="20"/>
  <c r="T192" i="20"/>
  <c r="F192" i="20"/>
  <c r="AE191" i="20"/>
  <c r="O192" i="20"/>
  <c r="A916" i="13"/>
  <c r="AD186" i="13" l="1"/>
  <c r="C187" i="13"/>
  <c r="G187" i="13"/>
  <c r="H187" i="13"/>
  <c r="B187" i="13"/>
  <c r="Y187" i="18"/>
  <c r="AB187" i="18" s="1"/>
  <c r="Z187" i="18"/>
  <c r="AC187" i="18" s="1"/>
  <c r="AA187" i="18"/>
  <c r="AD187" i="18" s="1"/>
  <c r="K192" i="20"/>
  <c r="P192" i="20"/>
  <c r="M192" i="20"/>
  <c r="A917" i="13"/>
  <c r="I187" i="13" l="1"/>
  <c r="J187" i="13"/>
  <c r="D187" i="13"/>
  <c r="AE186" i="13" s="1"/>
  <c r="F187" i="13"/>
  <c r="E187" i="13"/>
  <c r="O187" i="13"/>
  <c r="T187" i="13"/>
  <c r="S187" i="13"/>
  <c r="G188" i="18"/>
  <c r="B188" i="18"/>
  <c r="H188" i="18"/>
  <c r="C188" i="18"/>
  <c r="I188" i="18"/>
  <c r="D188" i="18"/>
  <c r="W192" i="20"/>
  <c r="V192" i="20"/>
  <c r="U192" i="20"/>
  <c r="X192" i="20"/>
  <c r="Q192" i="20"/>
  <c r="R192" i="20" s="1"/>
  <c r="A918" i="13"/>
  <c r="N187" i="13" l="1"/>
  <c r="L187" i="13" s="1"/>
  <c r="K187" i="13"/>
  <c r="J188" i="18"/>
  <c r="F188" i="18"/>
  <c r="E188" i="18"/>
  <c r="T188" i="18"/>
  <c r="S188" i="18"/>
  <c r="N188" i="18"/>
  <c r="AE187" i="18"/>
  <c r="AA192" i="20"/>
  <c r="AD192" i="20" s="1"/>
  <c r="Z192" i="20"/>
  <c r="AC192" i="20" s="1"/>
  <c r="Y192" i="20"/>
  <c r="AB192" i="20" s="1"/>
  <c r="A919" i="13"/>
  <c r="M187" i="13" l="1"/>
  <c r="X187" i="13" s="1"/>
  <c r="P187" i="13"/>
  <c r="Q187" i="13"/>
  <c r="R187" i="13" s="1"/>
  <c r="W187" i="13"/>
  <c r="V187" i="13"/>
  <c r="U187" i="13"/>
  <c r="K188" i="18"/>
  <c r="O188" i="18"/>
  <c r="L188" i="18"/>
  <c r="I193" i="20"/>
  <c r="D193" i="20"/>
  <c r="C193" i="20"/>
  <c r="H193" i="20"/>
  <c r="G193" i="20"/>
  <c r="B193" i="20"/>
  <c r="A920" i="13"/>
  <c r="Y187" i="13" l="1"/>
  <c r="Z187" i="13"/>
  <c r="AA187" i="13"/>
  <c r="M188" i="18"/>
  <c r="P188" i="18"/>
  <c r="E193" i="20"/>
  <c r="S193" i="20"/>
  <c r="N193" i="20"/>
  <c r="T193" i="20"/>
  <c r="F193" i="20"/>
  <c r="AE192" i="20"/>
  <c r="J193" i="20"/>
  <c r="A921" i="13"/>
  <c r="AB187" i="13" l="1"/>
  <c r="AD187" i="13"/>
  <c r="D188" i="13" s="1"/>
  <c r="AC187" i="13"/>
  <c r="Q188" i="18"/>
  <c r="R188" i="18" s="1"/>
  <c r="X188" i="18"/>
  <c r="U188" i="18"/>
  <c r="W188" i="18"/>
  <c r="V188" i="18"/>
  <c r="K193" i="20"/>
  <c r="O193" i="20"/>
  <c r="L193" i="20"/>
  <c r="A922" i="13"/>
  <c r="I188" i="13" l="1"/>
  <c r="AE187" i="13"/>
  <c r="S188" i="13"/>
  <c r="T188" i="13"/>
  <c r="C188" i="13"/>
  <c r="H188" i="13"/>
  <c r="B188" i="13"/>
  <c r="G188" i="13"/>
  <c r="Z188" i="18"/>
  <c r="AC188" i="18" s="1"/>
  <c r="AA188" i="18"/>
  <c r="AD188" i="18" s="1"/>
  <c r="Y188" i="18"/>
  <c r="AB188" i="18" s="1"/>
  <c r="D189" i="18"/>
  <c r="M193" i="20"/>
  <c r="P193" i="20"/>
  <c r="A923" i="13"/>
  <c r="E188" i="13" l="1"/>
  <c r="N188" i="13"/>
  <c r="F188" i="13"/>
  <c r="J188" i="13"/>
  <c r="B189" i="18"/>
  <c r="G189" i="18"/>
  <c r="T189" i="18"/>
  <c r="AE188" i="18"/>
  <c r="N189" i="18"/>
  <c r="S189" i="18"/>
  <c r="I189" i="18"/>
  <c r="H189" i="18"/>
  <c r="C189" i="18"/>
  <c r="F189" i="18" s="1"/>
  <c r="Q193" i="20"/>
  <c r="R193" i="20" s="1"/>
  <c r="X193" i="20"/>
  <c r="U193" i="20"/>
  <c r="W193" i="20"/>
  <c r="V193" i="20"/>
  <c r="A924" i="13"/>
  <c r="K188" i="13" l="1"/>
  <c r="O188" i="13"/>
  <c r="L188" i="13"/>
  <c r="J189" i="18"/>
  <c r="E189" i="18"/>
  <c r="Z193" i="20"/>
  <c r="AC193" i="20" s="1"/>
  <c r="AA193" i="20"/>
  <c r="AD193" i="20" s="1"/>
  <c r="Y193" i="20"/>
  <c r="AB193" i="20" s="1"/>
  <c r="A925" i="13"/>
  <c r="M188" i="13" l="1"/>
  <c r="P188" i="13"/>
  <c r="X188" i="13"/>
  <c r="Q188" i="13"/>
  <c r="R188" i="13" s="1"/>
  <c r="K189" i="18"/>
  <c r="O189" i="18"/>
  <c r="L189" i="18"/>
  <c r="I194" i="20"/>
  <c r="D194" i="20"/>
  <c r="B194" i="20"/>
  <c r="G194" i="20"/>
  <c r="H194" i="20"/>
  <c r="C194" i="20"/>
  <c r="A926" i="13"/>
  <c r="U188" i="13" l="1"/>
  <c r="V188" i="13"/>
  <c r="W188" i="13"/>
  <c r="AA188" i="13"/>
  <c r="Y188" i="13"/>
  <c r="Z188" i="13"/>
  <c r="M189" i="18"/>
  <c r="P189" i="18"/>
  <c r="N194" i="20"/>
  <c r="T194" i="20"/>
  <c r="S194" i="20"/>
  <c r="AE193" i="20"/>
  <c r="F194" i="20"/>
  <c r="J194" i="20"/>
  <c r="E194" i="20"/>
  <c r="A927" i="13"/>
  <c r="AB188" i="13" l="1"/>
  <c r="AD188" i="13"/>
  <c r="I189" i="13" s="1"/>
  <c r="AC188" i="13"/>
  <c r="X189" i="18"/>
  <c r="Q189" i="18"/>
  <c r="R189" i="18" s="1"/>
  <c r="U189" i="18"/>
  <c r="W189" i="18"/>
  <c r="V189" i="18"/>
  <c r="L194" i="20"/>
  <c r="K194" i="20"/>
  <c r="O194" i="20"/>
  <c r="A928" i="13"/>
  <c r="G189" i="13" l="1"/>
  <c r="D189" i="13"/>
  <c r="B189" i="13"/>
  <c r="H189" i="13"/>
  <c r="C189" i="13"/>
  <c r="AE188" i="13"/>
  <c r="N189" i="13"/>
  <c r="E189" i="13"/>
  <c r="Y189" i="18"/>
  <c r="AB189" i="18" s="1"/>
  <c r="AA189" i="18"/>
  <c r="AD189" i="18" s="1"/>
  <c r="Z189" i="18"/>
  <c r="AC189" i="18" s="1"/>
  <c r="M194" i="20"/>
  <c r="P194" i="20"/>
  <c r="Q194" i="20"/>
  <c r="R194" i="20" s="1"/>
  <c r="A929" i="13"/>
  <c r="S189" i="13" l="1"/>
  <c r="J189" i="13"/>
  <c r="T189" i="13"/>
  <c r="F189" i="13"/>
  <c r="B190" i="18"/>
  <c r="G190" i="18"/>
  <c r="D190" i="18"/>
  <c r="I190" i="18"/>
  <c r="H190" i="18"/>
  <c r="C190" i="18"/>
  <c r="X194" i="20"/>
  <c r="W194" i="20"/>
  <c r="U194" i="20"/>
  <c r="V194" i="20"/>
  <c r="Y194" i="20"/>
  <c r="AB194" i="20" s="1"/>
  <c r="AA194" i="20"/>
  <c r="AD194" i="20" s="1"/>
  <c r="Z194" i="20"/>
  <c r="AC194" i="20" s="1"/>
  <c r="A930" i="13"/>
  <c r="K189" i="13" l="1"/>
  <c r="O189" i="13"/>
  <c r="L189" i="13"/>
  <c r="E190" i="18"/>
  <c r="N190" i="18"/>
  <c r="AE189" i="18"/>
  <c r="T190" i="18"/>
  <c r="S190" i="18"/>
  <c r="F190" i="18"/>
  <c r="J190" i="18"/>
  <c r="G195" i="20"/>
  <c r="B195" i="20"/>
  <c r="D195" i="20"/>
  <c r="I195" i="20"/>
  <c r="H195" i="20"/>
  <c r="C195" i="20"/>
  <c r="A931" i="13"/>
  <c r="P189" i="13" l="1"/>
  <c r="M189" i="13"/>
  <c r="K190" i="18"/>
  <c r="O190" i="18"/>
  <c r="L190" i="18"/>
  <c r="J195" i="20"/>
  <c r="S195" i="20"/>
  <c r="N195" i="20"/>
  <c r="T195" i="20"/>
  <c r="AE194" i="20"/>
  <c r="F195" i="20"/>
  <c r="E195" i="20"/>
  <c r="A932" i="13"/>
  <c r="V189" i="13" l="1"/>
  <c r="W189" i="13"/>
  <c r="X189" i="13"/>
  <c r="Q189" i="13"/>
  <c r="R189" i="13" s="1"/>
  <c r="U189" i="13"/>
  <c r="P190" i="18"/>
  <c r="M190" i="18"/>
  <c r="K195" i="20"/>
  <c r="O195" i="20"/>
  <c r="L195" i="20"/>
  <c r="A933" i="13"/>
  <c r="Z189" i="13" l="1"/>
  <c r="AA189" i="13"/>
  <c r="Y189" i="13"/>
  <c r="AB189" i="13" s="1"/>
  <c r="AC189" i="13"/>
  <c r="W190" i="18"/>
  <c r="V190" i="18"/>
  <c r="U190" i="18"/>
  <c r="X190" i="18"/>
  <c r="Q190" i="18"/>
  <c r="R190" i="18" s="1"/>
  <c r="P195" i="20"/>
  <c r="M195" i="20"/>
  <c r="A934" i="13"/>
  <c r="AD189" i="13" l="1"/>
  <c r="G190" i="13"/>
  <c r="C190" i="13"/>
  <c r="H190" i="13"/>
  <c r="B190" i="13"/>
  <c r="F190" i="13"/>
  <c r="Z190" i="18"/>
  <c r="AC190" i="18" s="1"/>
  <c r="Y190" i="18"/>
  <c r="AB190" i="18" s="1"/>
  <c r="AA190" i="18"/>
  <c r="AD190" i="18" s="1"/>
  <c r="U195" i="20"/>
  <c r="V195" i="20"/>
  <c r="W195" i="20"/>
  <c r="Q195" i="20"/>
  <c r="R195" i="20" s="1"/>
  <c r="X195" i="20"/>
  <c r="A935" i="13"/>
  <c r="D190" i="13" l="1"/>
  <c r="E190" i="13"/>
  <c r="I190" i="13"/>
  <c r="T190" i="13"/>
  <c r="AE189" i="13"/>
  <c r="C191" i="18"/>
  <c r="H191" i="18"/>
  <c r="B191" i="18"/>
  <c r="G191" i="18"/>
  <c r="D191" i="18"/>
  <c r="I191" i="18"/>
  <c r="Z195" i="20"/>
  <c r="AC195" i="20" s="1"/>
  <c r="Y195" i="20"/>
  <c r="AB195" i="20" s="1"/>
  <c r="AA195" i="20"/>
  <c r="AD195" i="20" s="1"/>
  <c r="A936" i="13"/>
  <c r="J190" i="13" l="1"/>
  <c r="N190" i="13"/>
  <c r="L190" i="13"/>
  <c r="S190" i="13"/>
  <c r="F191" i="18"/>
  <c r="J191" i="18"/>
  <c r="E191" i="18"/>
  <c r="S191" i="18"/>
  <c r="T191" i="18"/>
  <c r="N191" i="18"/>
  <c r="AE190" i="18"/>
  <c r="H196" i="20"/>
  <c r="C196" i="20"/>
  <c r="G196" i="20"/>
  <c r="B196" i="20"/>
  <c r="D196" i="20"/>
  <c r="I196" i="20"/>
  <c r="A937" i="13"/>
  <c r="K190" i="13" l="1"/>
  <c r="O190" i="13"/>
  <c r="P190" i="13"/>
  <c r="M190" i="13"/>
  <c r="K191" i="18"/>
  <c r="O191" i="18"/>
  <c r="L191" i="18"/>
  <c r="E196" i="20"/>
  <c r="F196" i="20"/>
  <c r="AE195" i="20"/>
  <c r="N196" i="20"/>
  <c r="L196" i="20" s="1"/>
  <c r="T196" i="20"/>
  <c r="S196" i="20"/>
  <c r="J196" i="20"/>
  <c r="A938" i="13"/>
  <c r="W190" i="13" l="1"/>
  <c r="V190" i="13"/>
  <c r="X190" i="13"/>
  <c r="Q190" i="13"/>
  <c r="R190" i="13" s="1"/>
  <c r="U190" i="13"/>
  <c r="P191" i="18"/>
  <c r="M191" i="18"/>
  <c r="P196" i="20"/>
  <c r="M196" i="20"/>
  <c r="O196" i="20"/>
  <c r="K196" i="20"/>
  <c r="A939" i="13"/>
  <c r="Y190" i="13" l="1"/>
  <c r="AA190" i="13"/>
  <c r="Z190" i="13"/>
  <c r="AD190" i="13"/>
  <c r="W191" i="18"/>
  <c r="U191" i="18"/>
  <c r="V191" i="18"/>
  <c r="Q191" i="18"/>
  <c r="R191" i="18" s="1"/>
  <c r="X191" i="18"/>
  <c r="U196" i="20"/>
  <c r="W196" i="20"/>
  <c r="V196" i="20"/>
  <c r="X196" i="20"/>
  <c r="Q196" i="20"/>
  <c r="R196" i="20" s="1"/>
  <c r="A940" i="13"/>
  <c r="AC190" i="13" l="1"/>
  <c r="AB190" i="13"/>
  <c r="G191" i="13" s="1"/>
  <c r="I191" i="13"/>
  <c r="D191" i="13"/>
  <c r="B191" i="13"/>
  <c r="Z191" i="18"/>
  <c r="AC191" i="18" s="1"/>
  <c r="AA191" i="18"/>
  <c r="AD191" i="18" s="1"/>
  <c r="Y191" i="18"/>
  <c r="AB191" i="18" s="1"/>
  <c r="AA196" i="20"/>
  <c r="AD196" i="20" s="1"/>
  <c r="Z196" i="20"/>
  <c r="AC196" i="20" s="1"/>
  <c r="Y196" i="20"/>
  <c r="AB196" i="20" s="1"/>
  <c r="A941" i="13"/>
  <c r="H191" i="13" l="1"/>
  <c r="C191" i="13"/>
  <c r="AE190" i="13"/>
  <c r="F191" i="13"/>
  <c r="E191" i="13"/>
  <c r="J191" i="13"/>
  <c r="S191" i="13"/>
  <c r="T191" i="13"/>
  <c r="N191" i="13"/>
  <c r="H192" i="18"/>
  <c r="C192" i="18"/>
  <c r="D192" i="18"/>
  <c r="I192" i="18"/>
  <c r="B192" i="18"/>
  <c r="G192" i="18"/>
  <c r="I197" i="20"/>
  <c r="D197" i="20"/>
  <c r="H197" i="20"/>
  <c r="C197" i="20"/>
  <c r="B197" i="20"/>
  <c r="G197" i="20"/>
  <c r="A942" i="13"/>
  <c r="L191" i="13" l="1"/>
  <c r="O191" i="13"/>
  <c r="K191" i="13"/>
  <c r="J192" i="18"/>
  <c r="F192" i="18"/>
  <c r="AE191" i="18"/>
  <c r="N192" i="18"/>
  <c r="L192" i="18" s="1"/>
  <c r="T192" i="18"/>
  <c r="S192" i="18"/>
  <c r="E192" i="18"/>
  <c r="T197" i="20"/>
  <c r="S197" i="20"/>
  <c r="N197" i="20"/>
  <c r="AE196" i="20"/>
  <c r="F197" i="20"/>
  <c r="E197" i="20"/>
  <c r="J197" i="20"/>
  <c r="A943" i="13"/>
  <c r="M191" i="13" l="1"/>
  <c r="P191" i="13"/>
  <c r="K192" i="18"/>
  <c r="O192" i="18"/>
  <c r="P192" i="18"/>
  <c r="M192" i="18"/>
  <c r="L197" i="20"/>
  <c r="O197" i="20"/>
  <c r="K197" i="20"/>
  <c r="A944" i="13"/>
  <c r="X191" i="13" l="1"/>
  <c r="Q191" i="13"/>
  <c r="R191" i="13" s="1"/>
  <c r="W191" i="13"/>
  <c r="V191" i="13"/>
  <c r="U191" i="13"/>
  <c r="U192" i="18"/>
  <c r="V192" i="18"/>
  <c r="W192" i="18"/>
  <c r="X192" i="18"/>
  <c r="Q192" i="18"/>
  <c r="R192" i="18" s="1"/>
  <c r="M197" i="20"/>
  <c r="P197" i="20"/>
  <c r="A945" i="13"/>
  <c r="AA191" i="13" l="1"/>
  <c r="Z191" i="13"/>
  <c r="AD191" i="13"/>
  <c r="Y191" i="13"/>
  <c r="AB191" i="13" s="1"/>
  <c r="Y192" i="18"/>
  <c r="AB192" i="18" s="1"/>
  <c r="Z192" i="18"/>
  <c r="AC192" i="18" s="1"/>
  <c r="AA192" i="18"/>
  <c r="AD192" i="18" s="1"/>
  <c r="X197" i="20"/>
  <c r="Q197" i="20"/>
  <c r="R197" i="20" s="1"/>
  <c r="W197" i="20"/>
  <c r="U197" i="20"/>
  <c r="V197" i="20"/>
  <c r="A946" i="13"/>
  <c r="D192" i="13" l="1"/>
  <c r="AC191" i="13"/>
  <c r="G192" i="13"/>
  <c r="I192" i="13"/>
  <c r="B192" i="13"/>
  <c r="C192" i="13"/>
  <c r="H192" i="13"/>
  <c r="B193" i="18"/>
  <c r="G193" i="18"/>
  <c r="C193" i="18"/>
  <c r="H193" i="18"/>
  <c r="D193" i="18"/>
  <c r="I193" i="18"/>
  <c r="AA197" i="20"/>
  <c r="AD197" i="20" s="1"/>
  <c r="Z197" i="20"/>
  <c r="Y197" i="20"/>
  <c r="AB197" i="20" s="1"/>
  <c r="A947" i="13"/>
  <c r="F192" i="13" l="1"/>
  <c r="E192" i="13"/>
  <c r="N192" i="13"/>
  <c r="AE191" i="13"/>
  <c r="S192" i="13"/>
  <c r="T192" i="13"/>
  <c r="AC197" i="20"/>
  <c r="I198" i="20"/>
  <c r="D198" i="20"/>
  <c r="J192" i="13"/>
  <c r="E193" i="18"/>
  <c r="J193" i="18"/>
  <c r="F193" i="18"/>
  <c r="N193" i="18"/>
  <c r="S193" i="18"/>
  <c r="T193" i="18"/>
  <c r="AE192" i="18"/>
  <c r="G198" i="20"/>
  <c r="B198" i="20"/>
  <c r="C198" i="20"/>
  <c r="H198" i="20"/>
  <c r="F198" i="20"/>
  <c r="AE197" i="20"/>
  <c r="S198" i="20"/>
  <c r="T198" i="20"/>
  <c r="E198" i="20"/>
  <c r="A948" i="13"/>
  <c r="K192" i="13" l="1"/>
  <c r="L192" i="13"/>
  <c r="O192" i="13"/>
  <c r="K193" i="18"/>
  <c r="O193" i="18"/>
  <c r="L193" i="18"/>
  <c r="N198" i="20"/>
  <c r="J198" i="20"/>
  <c r="A949" i="13"/>
  <c r="P192" i="13" l="1"/>
  <c r="M192" i="13"/>
  <c r="M193" i="18"/>
  <c r="P193" i="18"/>
  <c r="L198" i="20"/>
  <c r="O198" i="20"/>
  <c r="K198" i="20"/>
  <c r="A950" i="13"/>
  <c r="V192" i="13" l="1"/>
  <c r="U192" i="13"/>
  <c r="X192" i="13"/>
  <c r="W192" i="13"/>
  <c r="Q192" i="13"/>
  <c r="R192" i="13" s="1"/>
  <c r="Q193" i="18"/>
  <c r="R193" i="18" s="1"/>
  <c r="X193" i="18"/>
  <c r="U193" i="18"/>
  <c r="W193" i="18"/>
  <c r="V193" i="18"/>
  <c r="M198" i="20"/>
  <c r="P198" i="20"/>
  <c r="A951" i="13"/>
  <c r="Z192" i="13" l="1"/>
  <c r="Y192" i="13"/>
  <c r="AA192" i="13"/>
  <c r="AA193" i="18"/>
  <c r="AD193" i="18" s="1"/>
  <c r="Z193" i="18"/>
  <c r="AC193" i="18" s="1"/>
  <c r="Y193" i="18"/>
  <c r="AB193" i="18" s="1"/>
  <c r="B194" i="18"/>
  <c r="Q198" i="20"/>
  <c r="R198" i="20" s="1"/>
  <c r="X198" i="20"/>
  <c r="U198" i="20"/>
  <c r="V198" i="20"/>
  <c r="W198" i="20"/>
  <c r="A952" i="13"/>
  <c r="AC192" i="13" l="1"/>
  <c r="AD192" i="13"/>
  <c r="AB192" i="13"/>
  <c r="C194" i="18"/>
  <c r="H194" i="18"/>
  <c r="E194" i="18"/>
  <c r="D194" i="18"/>
  <c r="I194" i="18"/>
  <c r="G194" i="18"/>
  <c r="Y198" i="20"/>
  <c r="AB198" i="20" s="1"/>
  <c r="Z198" i="20"/>
  <c r="AC198" i="20" s="1"/>
  <c r="AA198" i="20"/>
  <c r="AD198" i="20" s="1"/>
  <c r="A953" i="13"/>
  <c r="I193" i="13" l="1"/>
  <c r="D193" i="13"/>
  <c r="B193" i="13"/>
  <c r="H193" i="13"/>
  <c r="C193" i="13"/>
  <c r="G193" i="13"/>
  <c r="J193" i="13" s="1"/>
  <c r="N193" i="13"/>
  <c r="L193" i="13"/>
  <c r="F194" i="18"/>
  <c r="N194" i="18"/>
  <c r="T194" i="18"/>
  <c r="S194" i="18"/>
  <c r="AE193" i="18"/>
  <c r="J194" i="18"/>
  <c r="L194" i="18"/>
  <c r="B199" i="20"/>
  <c r="G199" i="20"/>
  <c r="H199" i="20"/>
  <c r="C199" i="20"/>
  <c r="I199" i="20"/>
  <c r="D199" i="20"/>
  <c r="A954" i="13"/>
  <c r="T193" i="13" l="1"/>
  <c r="S193" i="13"/>
  <c r="AE192" i="13"/>
  <c r="O193" i="13"/>
  <c r="K193" i="13"/>
  <c r="E193" i="13"/>
  <c r="F193" i="13"/>
  <c r="M193" i="13"/>
  <c r="P193" i="13"/>
  <c r="O194" i="18"/>
  <c r="K194" i="18"/>
  <c r="M194" i="18"/>
  <c r="P194" i="18"/>
  <c r="J199" i="20"/>
  <c r="L199" i="20"/>
  <c r="AE198" i="20"/>
  <c r="F199" i="20"/>
  <c r="T199" i="20"/>
  <c r="S199" i="20"/>
  <c r="N199" i="20"/>
  <c r="E199" i="20"/>
  <c r="A955" i="13"/>
  <c r="Q193" i="13" l="1"/>
  <c r="R193" i="13" s="1"/>
  <c r="V193" i="13"/>
  <c r="X193" i="13"/>
  <c r="W193" i="13"/>
  <c r="U193" i="13"/>
  <c r="Q194" i="18"/>
  <c r="R194" i="18" s="1"/>
  <c r="X194" i="18"/>
  <c r="W194" i="18"/>
  <c r="V194" i="18"/>
  <c r="U194" i="18"/>
  <c r="K199" i="20"/>
  <c r="O199" i="20"/>
  <c r="P199" i="20"/>
  <c r="M199" i="20"/>
  <c r="A956" i="13"/>
  <c r="Y193" i="13" l="1"/>
  <c r="AA193" i="13"/>
  <c r="Z193" i="13"/>
  <c r="AD193" i="13"/>
  <c r="AA194" i="18"/>
  <c r="AD194" i="18" s="1"/>
  <c r="Z194" i="18"/>
  <c r="AC194" i="18" s="1"/>
  <c r="Y194" i="18"/>
  <c r="AB194" i="18" s="1"/>
  <c r="I195" i="18"/>
  <c r="D195" i="18"/>
  <c r="V199" i="20"/>
  <c r="U199" i="20"/>
  <c r="W199" i="20"/>
  <c r="X199" i="20"/>
  <c r="Q199" i="20"/>
  <c r="R199" i="20" s="1"/>
  <c r="A957" i="13"/>
  <c r="AB193" i="13" l="1"/>
  <c r="AC193" i="13"/>
  <c r="I194" i="13"/>
  <c r="D194" i="13"/>
  <c r="H194" i="13"/>
  <c r="C194" i="13"/>
  <c r="B194" i="13"/>
  <c r="S195" i="18"/>
  <c r="T195" i="18"/>
  <c r="AE194" i="18"/>
  <c r="C195" i="18"/>
  <c r="F195" i="18" s="1"/>
  <c r="H195" i="18"/>
  <c r="G195" i="18"/>
  <c r="B195" i="18"/>
  <c r="Z199" i="20"/>
  <c r="AC199" i="20" s="1"/>
  <c r="Y199" i="20"/>
  <c r="AA199" i="20"/>
  <c r="H200" i="20"/>
  <c r="A958" i="13"/>
  <c r="G194" i="13" l="1"/>
  <c r="AE193" i="13"/>
  <c r="N194" i="13"/>
  <c r="F194" i="13"/>
  <c r="T194" i="13"/>
  <c r="S194" i="13"/>
  <c r="J194" i="13"/>
  <c r="E194" i="13"/>
  <c r="J195" i="18"/>
  <c r="E195" i="18"/>
  <c r="N195" i="18"/>
  <c r="AB199" i="20"/>
  <c r="C200" i="20"/>
  <c r="AD199" i="20"/>
  <c r="A959" i="13"/>
  <c r="L194" i="13" l="1"/>
  <c r="G200" i="20"/>
  <c r="O194" i="13"/>
  <c r="K194" i="13"/>
  <c r="K195" i="18"/>
  <c r="O195" i="18"/>
  <c r="L195" i="18"/>
  <c r="I200" i="20"/>
  <c r="D200" i="20"/>
  <c r="B200" i="20"/>
  <c r="AE199" i="20"/>
  <c r="J200" i="20"/>
  <c r="A960" i="13"/>
  <c r="P194" i="13" l="1"/>
  <c r="M194" i="13"/>
  <c r="S200" i="20"/>
  <c r="N200" i="20"/>
  <c r="K200" i="20"/>
  <c r="M195" i="18"/>
  <c r="P195" i="18"/>
  <c r="F200" i="20"/>
  <c r="E200" i="20"/>
  <c r="T200" i="20"/>
  <c r="O200" i="20"/>
  <c r="A961" i="13"/>
  <c r="V194" i="13" l="1"/>
  <c r="U194" i="13"/>
  <c r="Q194" i="13"/>
  <c r="R194" i="13" s="1"/>
  <c r="X194" i="13"/>
  <c r="W194" i="13"/>
  <c r="L200" i="20"/>
  <c r="Q195" i="18"/>
  <c r="R195" i="18" s="1"/>
  <c r="X195" i="18"/>
  <c r="W195" i="18"/>
  <c r="V195" i="18"/>
  <c r="U195" i="18"/>
  <c r="A962" i="13"/>
  <c r="Z194" i="13" l="1"/>
  <c r="AC194" i="13" s="1"/>
  <c r="Y194" i="13"/>
  <c r="AA194" i="13"/>
  <c r="M200" i="20"/>
  <c r="P200" i="20"/>
  <c r="Y195" i="18"/>
  <c r="AB195" i="18" s="1"/>
  <c r="AA195" i="18"/>
  <c r="AD195" i="18" s="1"/>
  <c r="Z195" i="18"/>
  <c r="AC195" i="18" s="1"/>
  <c r="D196" i="18"/>
  <c r="G196" i="18"/>
  <c r="A963" i="13"/>
  <c r="AD194" i="13" l="1"/>
  <c r="AB194" i="13"/>
  <c r="C195" i="13"/>
  <c r="H195" i="13"/>
  <c r="W200" i="20"/>
  <c r="U200" i="20"/>
  <c r="X200" i="20"/>
  <c r="Q200" i="20"/>
  <c r="R200" i="20" s="1"/>
  <c r="V200" i="20"/>
  <c r="T196" i="18"/>
  <c r="AE195" i="18"/>
  <c r="S196" i="18"/>
  <c r="I196" i="18"/>
  <c r="C196" i="18"/>
  <c r="H196" i="18"/>
  <c r="B196" i="18"/>
  <c r="E196" i="18" s="1"/>
  <c r="Z200" i="20"/>
  <c r="AC200" i="20" s="1"/>
  <c r="AA200" i="20"/>
  <c r="AD200" i="20" s="1"/>
  <c r="Y200" i="20"/>
  <c r="AB200" i="20" s="1"/>
  <c r="A964" i="13"/>
  <c r="I195" i="13" l="1"/>
  <c r="D195" i="13"/>
  <c r="B195" i="13"/>
  <c r="E195" i="13" s="1"/>
  <c r="G195" i="13"/>
  <c r="J195" i="13" s="1"/>
  <c r="F196" i="18"/>
  <c r="N196" i="18"/>
  <c r="J196" i="18"/>
  <c r="C201" i="20"/>
  <c r="H201" i="20"/>
  <c r="I201" i="20"/>
  <c r="D201" i="20"/>
  <c r="G201" i="20"/>
  <c r="B201" i="20"/>
  <c r="N201" i="20"/>
  <c r="S201" i="20"/>
  <c r="T201" i="20"/>
  <c r="A965" i="13"/>
  <c r="T195" i="13" l="1"/>
  <c r="S195" i="13"/>
  <c r="AE194" i="13"/>
  <c r="F195" i="13"/>
  <c r="O195" i="13"/>
  <c r="K195" i="13"/>
  <c r="N195" i="13"/>
  <c r="F201" i="20"/>
  <c r="AE200" i="20"/>
  <c r="J201" i="20"/>
  <c r="E201" i="20"/>
  <c r="L196" i="18"/>
  <c r="O196" i="18"/>
  <c r="K196" i="18"/>
  <c r="L201" i="20"/>
  <c r="K201" i="20"/>
  <c r="A966" i="13"/>
  <c r="L195" i="13" l="1"/>
  <c r="O201" i="20"/>
  <c r="M196" i="18"/>
  <c r="P196" i="18"/>
  <c r="M201" i="20"/>
  <c r="P201" i="20"/>
  <c r="A967" i="13"/>
  <c r="M195" i="13" l="1"/>
  <c r="P195" i="13"/>
  <c r="X201" i="20"/>
  <c r="Q196" i="18"/>
  <c r="R196" i="18" s="1"/>
  <c r="X196" i="18"/>
  <c r="W196" i="18"/>
  <c r="V196" i="18"/>
  <c r="U196" i="18"/>
  <c r="Q201" i="20"/>
  <c r="R201" i="20" s="1"/>
  <c r="W201" i="20"/>
  <c r="V201" i="20"/>
  <c r="U201" i="20"/>
  <c r="A968" i="13"/>
  <c r="Q195" i="13" l="1"/>
  <c r="R195" i="13" s="1"/>
  <c r="X195" i="13"/>
  <c r="W195" i="13"/>
  <c r="U195" i="13"/>
  <c r="V195" i="13"/>
  <c r="AA196" i="18"/>
  <c r="AD196" i="18" s="1"/>
  <c r="Z196" i="18"/>
  <c r="AC196" i="18" s="1"/>
  <c r="Y196" i="18"/>
  <c r="AB196" i="18" s="1"/>
  <c r="D197" i="18"/>
  <c r="AA201" i="20"/>
  <c r="Z201" i="20"/>
  <c r="Y201" i="20"/>
  <c r="AD201" i="20"/>
  <c r="A969" i="13"/>
  <c r="Y195" i="13" l="1"/>
  <c r="AB195" i="13" s="1"/>
  <c r="B196" i="13" s="1"/>
  <c r="Z195" i="13"/>
  <c r="AC195" i="13" s="1"/>
  <c r="AA195" i="13"/>
  <c r="AD195" i="13" s="1"/>
  <c r="C196" i="13"/>
  <c r="I196" i="13"/>
  <c r="G196" i="13"/>
  <c r="H196" i="13"/>
  <c r="J196" i="13" s="1"/>
  <c r="C197" i="18"/>
  <c r="H197" i="18"/>
  <c r="T197" i="18"/>
  <c r="AE196" i="18"/>
  <c r="S197" i="18"/>
  <c r="I197" i="18"/>
  <c r="G197" i="18"/>
  <c r="B197" i="18"/>
  <c r="AC201" i="20"/>
  <c r="AB201" i="20"/>
  <c r="D202" i="20"/>
  <c r="S202" i="20" s="1"/>
  <c r="I202" i="20"/>
  <c r="A970" i="13"/>
  <c r="K196" i="13" l="1"/>
  <c r="E196" i="13"/>
  <c r="F196" i="13"/>
  <c r="D196" i="13"/>
  <c r="O196" i="13"/>
  <c r="J197" i="18"/>
  <c r="F197" i="18"/>
  <c r="E197" i="18"/>
  <c r="N197" i="18"/>
  <c r="B202" i="20"/>
  <c r="G202" i="20"/>
  <c r="H202" i="20"/>
  <c r="C202" i="20"/>
  <c r="AE201" i="20" s="1"/>
  <c r="T202" i="20"/>
  <c r="J202" i="20"/>
  <c r="N202" i="20"/>
  <c r="L202" i="20"/>
  <c r="K202" i="20"/>
  <c r="O202" i="20"/>
  <c r="A971" i="13"/>
  <c r="AE195" i="13" l="1"/>
  <c r="T196" i="13"/>
  <c r="N196" i="13"/>
  <c r="L196" i="13" s="1"/>
  <c r="S196" i="13"/>
  <c r="E202" i="20"/>
  <c r="F202" i="20"/>
  <c r="O197" i="18"/>
  <c r="K197" i="18"/>
  <c r="L197" i="18"/>
  <c r="P202" i="20"/>
  <c r="M202" i="20"/>
  <c r="Q202" i="20" s="1"/>
  <c r="R202" i="20" s="1"/>
  <c r="A972" i="13"/>
  <c r="P196" i="13" l="1"/>
  <c r="M196" i="13"/>
  <c r="M197" i="18"/>
  <c r="P197" i="18"/>
  <c r="U202" i="20"/>
  <c r="W202" i="20"/>
  <c r="X202" i="20"/>
  <c r="Y202" i="20"/>
  <c r="V202" i="20"/>
  <c r="Z202" i="20"/>
  <c r="AA202" i="20"/>
  <c r="A973" i="13"/>
  <c r="W196" i="13" l="1"/>
  <c r="V196" i="13"/>
  <c r="U196" i="13"/>
  <c r="Q196" i="13"/>
  <c r="R196" i="13" s="1"/>
  <c r="X196" i="13"/>
  <c r="X197" i="18"/>
  <c r="Q197" i="18"/>
  <c r="R197" i="18" s="1"/>
  <c r="U197" i="18"/>
  <c r="V197" i="18"/>
  <c r="W197" i="18"/>
  <c r="AB202" i="20"/>
  <c r="AC202" i="20"/>
  <c r="AD202" i="20"/>
  <c r="B203" i="20"/>
  <c r="H203" i="20"/>
  <c r="G203" i="20"/>
  <c r="A974" i="13"/>
  <c r="Y196" i="13" l="1"/>
  <c r="AB196" i="13" s="1"/>
  <c r="Z196" i="13"/>
  <c r="AC196" i="13" s="1"/>
  <c r="AA196" i="13"/>
  <c r="AD196" i="13" s="1"/>
  <c r="Z197" i="18"/>
  <c r="AC197" i="18" s="1"/>
  <c r="Y197" i="18"/>
  <c r="AB197" i="18" s="1"/>
  <c r="AA197" i="18"/>
  <c r="AD197" i="18" s="1"/>
  <c r="B198" i="18"/>
  <c r="C203" i="20"/>
  <c r="I203" i="20"/>
  <c r="D203" i="20"/>
  <c r="F203" i="20"/>
  <c r="J203" i="20"/>
  <c r="A975" i="13"/>
  <c r="B197" i="13" l="1"/>
  <c r="G197" i="13"/>
  <c r="H197" i="13"/>
  <c r="C197" i="13"/>
  <c r="F197" i="13" s="1"/>
  <c r="I197" i="13"/>
  <c r="D197" i="13"/>
  <c r="H198" i="18"/>
  <c r="C198" i="18"/>
  <c r="G198" i="18"/>
  <c r="D198" i="18"/>
  <c r="I198" i="18"/>
  <c r="J198" i="18" s="1"/>
  <c r="AE202" i="20"/>
  <c r="E203" i="20"/>
  <c r="T203" i="20"/>
  <c r="N203" i="20"/>
  <c r="L203" i="20" s="1"/>
  <c r="S203" i="20"/>
  <c r="K203" i="20"/>
  <c r="O203" i="20"/>
  <c r="A976" i="13"/>
  <c r="S197" i="13" l="1"/>
  <c r="N197" i="13"/>
  <c r="T197" i="13"/>
  <c r="AE196" i="13"/>
  <c r="L197" i="13"/>
  <c r="J197" i="13"/>
  <c r="E197" i="13"/>
  <c r="E198" i="18"/>
  <c r="F198" i="18"/>
  <c r="AE197" i="18"/>
  <c r="T198" i="18"/>
  <c r="N198" i="18"/>
  <c r="L198" i="18" s="1"/>
  <c r="S198" i="18"/>
  <c r="K198" i="18"/>
  <c r="O198" i="18"/>
  <c r="P203" i="20"/>
  <c r="W203" i="20" s="1"/>
  <c r="M203" i="20"/>
  <c r="A977" i="13"/>
  <c r="K197" i="13" l="1"/>
  <c r="O197" i="13"/>
  <c r="P197" i="13"/>
  <c r="M197" i="13"/>
  <c r="P198" i="18"/>
  <c r="M198" i="18"/>
  <c r="U203" i="20"/>
  <c r="V203" i="20"/>
  <c r="X203" i="20"/>
  <c r="Q203" i="20"/>
  <c r="R203" i="20" s="1"/>
  <c r="A978" i="13"/>
  <c r="U197" i="13" l="1"/>
  <c r="W197" i="13"/>
  <c r="V197" i="13"/>
  <c r="Q197" i="13"/>
  <c r="R197" i="13" s="1"/>
  <c r="X197" i="13"/>
  <c r="U198" i="18"/>
  <c r="V198" i="18"/>
  <c r="W198" i="18"/>
  <c r="X198" i="18"/>
  <c r="Q198" i="18"/>
  <c r="R198" i="18" s="1"/>
  <c r="AA203" i="20"/>
  <c r="AD203" i="20" s="1"/>
  <c r="Z203" i="20"/>
  <c r="Y203" i="20"/>
  <c r="AB203" i="20" s="1"/>
  <c r="B204" i="20" s="1"/>
  <c r="A979" i="13"/>
  <c r="Y197" i="13" l="1"/>
  <c r="AB197" i="13" s="1"/>
  <c r="AA197" i="13"/>
  <c r="AD197" i="13" s="1"/>
  <c r="Z197" i="13"/>
  <c r="AC197" i="13" s="1"/>
  <c r="Z198" i="18"/>
  <c r="AC198" i="18" s="1"/>
  <c r="AA198" i="18"/>
  <c r="AD198" i="18" s="1"/>
  <c r="Y198" i="18"/>
  <c r="AB198" i="18" s="1"/>
  <c r="D204" i="20"/>
  <c r="I204" i="20"/>
  <c r="AC203" i="20"/>
  <c r="G204" i="20"/>
  <c r="A980" i="13"/>
  <c r="D198" i="13" l="1"/>
  <c r="G198" i="13"/>
  <c r="B198" i="13"/>
  <c r="I198" i="13"/>
  <c r="C198" i="13"/>
  <c r="H198" i="13"/>
  <c r="T204" i="20"/>
  <c r="C199" i="18"/>
  <c r="H199" i="18"/>
  <c r="D199" i="18"/>
  <c r="I199" i="18"/>
  <c r="G199" i="18"/>
  <c r="B199" i="18"/>
  <c r="E199" i="18" s="1"/>
  <c r="S204" i="20"/>
  <c r="H204" i="20"/>
  <c r="C204" i="20"/>
  <c r="A981" i="13"/>
  <c r="E198" i="13" l="1"/>
  <c r="J198" i="13"/>
  <c r="F198" i="13"/>
  <c r="N198" i="13"/>
  <c r="AE197" i="13"/>
  <c r="T198" i="13"/>
  <c r="S198" i="13"/>
  <c r="AE198" i="18"/>
  <c r="T199" i="18"/>
  <c r="S199" i="18"/>
  <c r="N199" i="18"/>
  <c r="L199" i="18" s="1"/>
  <c r="J199" i="18"/>
  <c r="F199" i="18"/>
  <c r="J204" i="20"/>
  <c r="N204" i="20"/>
  <c r="L204" i="20" s="1"/>
  <c r="AE203" i="20"/>
  <c r="E204" i="20"/>
  <c r="F204" i="20"/>
  <c r="A982" i="13"/>
  <c r="K198" i="13" l="1"/>
  <c r="O198" i="13"/>
  <c r="L198" i="13"/>
  <c r="M199" i="18"/>
  <c r="P199" i="18"/>
  <c r="O199" i="18"/>
  <c r="K199" i="18"/>
  <c r="O204" i="20"/>
  <c r="K204" i="20"/>
  <c r="M204" i="20"/>
  <c r="P204" i="20"/>
  <c r="A983" i="13"/>
  <c r="M198" i="13" l="1"/>
  <c r="P198" i="13"/>
  <c r="Q199" i="18"/>
  <c r="R199" i="18" s="1"/>
  <c r="X199" i="18"/>
  <c r="U199" i="18"/>
  <c r="W199" i="18"/>
  <c r="V199" i="18"/>
  <c r="X204" i="20"/>
  <c r="Q204" i="20"/>
  <c r="R204" i="20" s="1"/>
  <c r="V204" i="20"/>
  <c r="U204" i="20"/>
  <c r="W204" i="20"/>
  <c r="A984" i="13"/>
  <c r="W198" i="13" l="1"/>
  <c r="U198" i="13"/>
  <c r="V198" i="13"/>
  <c r="X198" i="13"/>
  <c r="Q198" i="13"/>
  <c r="R198" i="13" s="1"/>
  <c r="AA199" i="18"/>
  <c r="AD199" i="18" s="1"/>
  <c r="Y199" i="18"/>
  <c r="AB199" i="18" s="1"/>
  <c r="Z199" i="18"/>
  <c r="AC199" i="18" s="1"/>
  <c r="D200" i="18"/>
  <c r="Y204" i="20"/>
  <c r="AA204" i="20"/>
  <c r="AD204" i="20" s="1"/>
  <c r="D205" i="20" s="1"/>
  <c r="Z204" i="20"/>
  <c r="AC204" i="20" s="1"/>
  <c r="AB204" i="20"/>
  <c r="A985" i="13"/>
  <c r="AA198" i="13" l="1"/>
  <c r="AD198" i="13" s="1"/>
  <c r="Z198" i="13"/>
  <c r="AC198" i="13" s="1"/>
  <c r="Y198" i="13"/>
  <c r="AB198" i="13" s="1"/>
  <c r="B200" i="18"/>
  <c r="E200" i="18" s="1"/>
  <c r="G200" i="18"/>
  <c r="T200" i="18"/>
  <c r="S200" i="18"/>
  <c r="N200" i="18"/>
  <c r="AE199" i="18"/>
  <c r="I200" i="18"/>
  <c r="C200" i="18"/>
  <c r="F200" i="18" s="1"/>
  <c r="H200" i="18"/>
  <c r="I205" i="20"/>
  <c r="H205" i="20"/>
  <c r="C205" i="20"/>
  <c r="B205" i="20"/>
  <c r="G205" i="20"/>
  <c r="S205" i="20"/>
  <c r="T205" i="20"/>
  <c r="A986" i="13"/>
  <c r="C199" i="13" l="1"/>
  <c r="B199" i="13"/>
  <c r="D199" i="13"/>
  <c r="I199" i="13"/>
  <c r="H199" i="13"/>
  <c r="G199" i="13"/>
  <c r="E205" i="20"/>
  <c r="J200" i="18"/>
  <c r="F205" i="20"/>
  <c r="AE204" i="20"/>
  <c r="J205" i="20"/>
  <c r="N205" i="20"/>
  <c r="A987" i="13"/>
  <c r="T199" i="13" l="1"/>
  <c r="AE198" i="13"/>
  <c r="S199" i="13"/>
  <c r="N199" i="13"/>
  <c r="J199" i="13"/>
  <c r="F199" i="13"/>
  <c r="E199" i="13"/>
  <c r="K200" i="18"/>
  <c r="O200" i="18"/>
  <c r="L200" i="18"/>
  <c r="K205" i="20"/>
  <c r="O205" i="20"/>
  <c r="L205" i="20"/>
  <c r="A988" i="13"/>
  <c r="K199" i="13" l="1"/>
  <c r="O199" i="13"/>
  <c r="L199" i="13"/>
  <c r="M200" i="18"/>
  <c r="P200" i="18"/>
  <c r="P205" i="20"/>
  <c r="M205" i="20"/>
  <c r="A989" i="13"/>
  <c r="P199" i="13" l="1"/>
  <c r="U199" i="13" s="1"/>
  <c r="M199" i="13"/>
  <c r="X199" i="13"/>
  <c r="Q200" i="18"/>
  <c r="R200" i="18" s="1"/>
  <c r="X200" i="18"/>
  <c r="W200" i="18"/>
  <c r="V200" i="18"/>
  <c r="U200" i="18"/>
  <c r="V205" i="20"/>
  <c r="U205" i="20"/>
  <c r="W205" i="20"/>
  <c r="X205" i="20"/>
  <c r="Q205" i="20"/>
  <c r="R205" i="20" s="1"/>
  <c r="A990" i="13"/>
  <c r="W199" i="13" l="1"/>
  <c r="Q199" i="13"/>
  <c r="R199" i="13" s="1"/>
  <c r="V199" i="13"/>
  <c r="Z200" i="18"/>
  <c r="AC200" i="18" s="1"/>
  <c r="Y200" i="18"/>
  <c r="AB200" i="18" s="1"/>
  <c r="AA200" i="18"/>
  <c r="AD200" i="18" s="1"/>
  <c r="C201" i="18"/>
  <c r="B201" i="18"/>
  <c r="E201" i="18" s="1"/>
  <c r="G201" i="18"/>
  <c r="Y205" i="20"/>
  <c r="AB205" i="20" s="1"/>
  <c r="AA205" i="20"/>
  <c r="AD205" i="20" s="1"/>
  <c r="Z205" i="20"/>
  <c r="AC205" i="20" s="1"/>
  <c r="A991" i="13"/>
  <c r="AA199" i="13" l="1"/>
  <c r="AD199" i="13" s="1"/>
  <c r="Y199" i="13"/>
  <c r="AB199" i="13" s="1"/>
  <c r="Z199" i="13"/>
  <c r="AC199" i="13" s="1"/>
  <c r="D201" i="18"/>
  <c r="H201" i="18"/>
  <c r="F201" i="18"/>
  <c r="I201" i="18"/>
  <c r="G206" i="20"/>
  <c r="B206" i="20"/>
  <c r="I206" i="20"/>
  <c r="D206" i="20"/>
  <c r="H206" i="20"/>
  <c r="C206" i="20"/>
  <c r="A992" i="13"/>
  <c r="I200" i="13" l="1"/>
  <c r="G200" i="13"/>
  <c r="D200" i="13"/>
  <c r="C200" i="13"/>
  <c r="H200" i="13"/>
  <c r="B200" i="13"/>
  <c r="AE200" i="18"/>
  <c r="N201" i="18"/>
  <c r="T201" i="18"/>
  <c r="S201" i="18"/>
  <c r="L201" i="18"/>
  <c r="J201" i="18"/>
  <c r="E206" i="20"/>
  <c r="J206" i="20"/>
  <c r="S206" i="20"/>
  <c r="T206" i="20"/>
  <c r="N206" i="20"/>
  <c r="AE205" i="20"/>
  <c r="F206" i="20"/>
  <c r="A993" i="13"/>
  <c r="E200" i="13" l="1"/>
  <c r="F200" i="13"/>
  <c r="J200" i="13"/>
  <c r="N200" i="13"/>
  <c r="T200" i="13"/>
  <c r="S200" i="13"/>
  <c r="AE199" i="13"/>
  <c r="L200" i="13"/>
  <c r="O200" i="13"/>
  <c r="P201" i="18"/>
  <c r="M201" i="18"/>
  <c r="O201" i="18"/>
  <c r="K201" i="18"/>
  <c r="K206" i="20"/>
  <c r="O206" i="20"/>
  <c r="L206" i="20"/>
  <c r="A994" i="13"/>
  <c r="M200" i="13" l="1"/>
  <c r="K200" i="13"/>
  <c r="P200" i="13"/>
  <c r="V201" i="18"/>
  <c r="W201" i="18"/>
  <c r="U201" i="18"/>
  <c r="Q201" i="18"/>
  <c r="R201" i="18" s="1"/>
  <c r="X201" i="18"/>
  <c r="M206" i="20"/>
  <c r="P206" i="20"/>
  <c r="A995" i="13"/>
  <c r="U200" i="13" l="1"/>
  <c r="V200" i="13"/>
  <c r="Q200" i="13"/>
  <c r="R200" i="13" s="1"/>
  <c r="X200" i="13"/>
  <c r="W200" i="13"/>
  <c r="Z201" i="18"/>
  <c r="AC201" i="18" s="1"/>
  <c r="AA201" i="18"/>
  <c r="AD201" i="18" s="1"/>
  <c r="Y201" i="18"/>
  <c r="AB201" i="18" s="1"/>
  <c r="X206" i="20"/>
  <c r="Q206" i="20"/>
  <c r="R206" i="20" s="1"/>
  <c r="U206" i="20"/>
  <c r="W206" i="20"/>
  <c r="V206" i="20"/>
  <c r="A996" i="13"/>
  <c r="AA200" i="13" l="1"/>
  <c r="AD200" i="13" s="1"/>
  <c r="Z200" i="13"/>
  <c r="AC200" i="13" s="1"/>
  <c r="Y200" i="13"/>
  <c r="AB200" i="13" s="1"/>
  <c r="C202" i="18"/>
  <c r="H202" i="18"/>
  <c r="I202" i="18"/>
  <c r="D202" i="18"/>
  <c r="G202" i="18"/>
  <c r="B202" i="18"/>
  <c r="E202" i="18" s="1"/>
  <c r="Z206" i="20"/>
  <c r="AC206" i="20" s="1"/>
  <c r="Y206" i="20"/>
  <c r="AB206" i="20" s="1"/>
  <c r="AA206" i="20"/>
  <c r="AD206" i="20" s="1"/>
  <c r="A997" i="13"/>
  <c r="I201" i="13" l="1"/>
  <c r="D201" i="13"/>
  <c r="G201" i="13"/>
  <c r="B201" i="13"/>
  <c r="H201" i="13"/>
  <c r="C201" i="13"/>
  <c r="N202" i="18"/>
  <c r="AE201" i="18"/>
  <c r="T202" i="18"/>
  <c r="S202" i="18"/>
  <c r="L202" i="18"/>
  <c r="J202" i="18"/>
  <c r="F202" i="18"/>
  <c r="H207" i="20"/>
  <c r="C207" i="20"/>
  <c r="G207" i="20"/>
  <c r="B207" i="20"/>
  <c r="E207" i="20" s="1"/>
  <c r="I207" i="20"/>
  <c r="D207" i="20"/>
  <c r="A998" i="13"/>
  <c r="F201" i="13" l="1"/>
  <c r="AE200" i="13"/>
  <c r="N201" i="13"/>
  <c r="J201" i="13"/>
  <c r="S201" i="13"/>
  <c r="T201" i="13"/>
  <c r="E201" i="13"/>
  <c r="P202" i="18"/>
  <c r="M202" i="18"/>
  <c r="K202" i="18"/>
  <c r="O202" i="18"/>
  <c r="F207" i="20"/>
  <c r="AE206" i="20"/>
  <c r="J207" i="20"/>
  <c r="T207" i="20"/>
  <c r="S207" i="20"/>
  <c r="N207" i="20"/>
  <c r="A999" i="13"/>
  <c r="K201" i="13" l="1"/>
  <c r="O201" i="13"/>
  <c r="L201" i="13"/>
  <c r="U202" i="18"/>
  <c r="W202" i="18"/>
  <c r="V202" i="18"/>
  <c r="Q202" i="18"/>
  <c r="R202" i="18" s="1"/>
  <c r="X202" i="18"/>
  <c r="O207" i="20"/>
  <c r="K207" i="20"/>
  <c r="L207" i="20"/>
  <c r="A1000" i="13"/>
  <c r="P201" i="13" l="1"/>
  <c r="M201" i="13"/>
  <c r="AA202" i="18"/>
  <c r="AD202" i="18" s="1"/>
  <c r="Z202" i="18"/>
  <c r="AC202" i="18" s="1"/>
  <c r="Y202" i="18"/>
  <c r="AB202" i="18" s="1"/>
  <c r="I203" i="18"/>
  <c r="P207" i="20"/>
  <c r="M207" i="20"/>
  <c r="A1001" i="13"/>
  <c r="U201" i="13" l="1"/>
  <c r="V201" i="13"/>
  <c r="Q201" i="13"/>
  <c r="R201" i="13" s="1"/>
  <c r="X201" i="13"/>
  <c r="W201" i="13"/>
  <c r="D203" i="18"/>
  <c r="H203" i="18"/>
  <c r="C203" i="18"/>
  <c r="B203" i="18"/>
  <c r="E203" i="18" s="1"/>
  <c r="G203" i="18"/>
  <c r="U207" i="20"/>
  <c r="W207" i="20"/>
  <c r="V207" i="20"/>
  <c r="X207" i="20"/>
  <c r="Q207" i="20"/>
  <c r="R207" i="20" s="1"/>
  <c r="A1002" i="13"/>
  <c r="AA201" i="13" l="1"/>
  <c r="AD201" i="13" s="1"/>
  <c r="Y201" i="13"/>
  <c r="AB201" i="13" s="1"/>
  <c r="Z201" i="13"/>
  <c r="AC201" i="13" s="1"/>
  <c r="AE202" i="18"/>
  <c r="N203" i="18"/>
  <c r="T203" i="18"/>
  <c r="S203" i="18"/>
  <c r="L203" i="18"/>
  <c r="J203" i="18"/>
  <c r="F203" i="18"/>
  <c r="Y207" i="20"/>
  <c r="AB207" i="20" s="1"/>
  <c r="Z207" i="20"/>
  <c r="AC207" i="20" s="1"/>
  <c r="AA207" i="20"/>
  <c r="AD207" i="20" s="1"/>
  <c r="A1003" i="13"/>
  <c r="H202" i="13" l="1"/>
  <c r="C202" i="13"/>
  <c r="I202" i="13"/>
  <c r="D202" i="13"/>
  <c r="B202" i="13"/>
  <c r="G202" i="13"/>
  <c r="P203" i="18"/>
  <c r="M203" i="18"/>
  <c r="O203" i="18"/>
  <c r="K203" i="18"/>
  <c r="G208" i="20"/>
  <c r="B208" i="20"/>
  <c r="I208" i="20"/>
  <c r="D208" i="20"/>
  <c r="C208" i="20"/>
  <c r="H208" i="20"/>
  <c r="A1004" i="13"/>
  <c r="E202" i="13" l="1"/>
  <c r="T202" i="13"/>
  <c r="S202" i="13"/>
  <c r="N202" i="13"/>
  <c r="AE201" i="13"/>
  <c r="J202" i="13"/>
  <c r="F202" i="13"/>
  <c r="W203" i="18"/>
  <c r="U203" i="18"/>
  <c r="V203" i="18"/>
  <c r="Q203" i="18"/>
  <c r="R203" i="18" s="1"/>
  <c r="X203" i="18"/>
  <c r="J208" i="20"/>
  <c r="N208" i="20"/>
  <c r="S208" i="20"/>
  <c r="T208" i="20"/>
  <c r="F208" i="20"/>
  <c r="AE207" i="20"/>
  <c r="E208" i="20"/>
  <c r="A1005" i="13"/>
  <c r="L202" i="13" l="1"/>
  <c r="O202" i="13"/>
  <c r="K202" i="13"/>
  <c r="AA203" i="18"/>
  <c r="Z203" i="18"/>
  <c r="Y203" i="18"/>
  <c r="K208" i="20"/>
  <c r="O208" i="20"/>
  <c r="L208" i="20"/>
  <c r="A1006" i="13"/>
  <c r="M202" i="13" l="1"/>
  <c r="P202" i="13"/>
  <c r="AD203" i="18"/>
  <c r="AC203" i="18"/>
  <c r="AB203" i="18"/>
  <c r="M208" i="20"/>
  <c r="P208" i="20"/>
  <c r="Q202" i="13"/>
  <c r="R202" i="13" s="1"/>
  <c r="A1007" i="13"/>
  <c r="V202" i="13" l="1"/>
  <c r="X202" i="13"/>
  <c r="U202" i="13"/>
  <c r="W202" i="13"/>
  <c r="Y202" i="13"/>
  <c r="AA202" i="13"/>
  <c r="Z202" i="13"/>
  <c r="AC202" i="13" s="1"/>
  <c r="D204" i="18"/>
  <c r="I204" i="18"/>
  <c r="C204" i="18"/>
  <c r="H204" i="18"/>
  <c r="B204" i="18"/>
  <c r="E204" i="18" s="1"/>
  <c r="G204" i="18"/>
  <c r="X208" i="20"/>
  <c r="Q208" i="20"/>
  <c r="R208" i="20" s="1"/>
  <c r="U208" i="20"/>
  <c r="W208" i="20"/>
  <c r="V208" i="20"/>
  <c r="A1008" i="13"/>
  <c r="H203" i="13" l="1"/>
  <c r="C203" i="13"/>
  <c r="AD202" i="13"/>
  <c r="AB202" i="13"/>
  <c r="S204" i="18"/>
  <c r="T204" i="18"/>
  <c r="N204" i="18"/>
  <c r="AE203" i="18"/>
  <c r="L204" i="18"/>
  <c r="J204" i="18"/>
  <c r="F204" i="18"/>
  <c r="Z208" i="20"/>
  <c r="AC208" i="20" s="1"/>
  <c r="AA208" i="20"/>
  <c r="AD208" i="20" s="1"/>
  <c r="Y208" i="20"/>
  <c r="AB208" i="20" s="1"/>
  <c r="A1009" i="13"/>
  <c r="G203" i="13" l="1"/>
  <c r="B203" i="13"/>
  <c r="E203" i="13" s="1"/>
  <c r="I203" i="13"/>
  <c r="D203" i="13"/>
  <c r="F203" i="13"/>
  <c r="M204" i="18"/>
  <c r="P204" i="18"/>
  <c r="K204" i="18"/>
  <c r="O204" i="18"/>
  <c r="C209" i="20"/>
  <c r="H209" i="20"/>
  <c r="I209" i="20"/>
  <c r="D209" i="20"/>
  <c r="B209" i="20"/>
  <c r="G209" i="20"/>
  <c r="A1010" i="13"/>
  <c r="N203" i="13" l="1"/>
  <c r="J203" i="13"/>
  <c r="S203" i="13"/>
  <c r="AE202" i="13"/>
  <c r="T203" i="13"/>
  <c r="E209" i="20"/>
  <c r="Q204" i="18"/>
  <c r="R204" i="18" s="1"/>
  <c r="X204" i="18"/>
  <c r="W204" i="18"/>
  <c r="V204" i="18"/>
  <c r="U204" i="18"/>
  <c r="AE208" i="20"/>
  <c r="F209" i="20"/>
  <c r="N209" i="20"/>
  <c r="S209" i="20"/>
  <c r="T209" i="20"/>
  <c r="J209" i="20"/>
  <c r="A1011" i="13"/>
  <c r="K203" i="13" l="1"/>
  <c r="O203" i="13"/>
  <c r="L203" i="13"/>
  <c r="Z204" i="18"/>
  <c r="AC204" i="18" s="1"/>
  <c r="AA204" i="18"/>
  <c r="AD204" i="18" s="1"/>
  <c r="Y204" i="18"/>
  <c r="AB204" i="18" s="1"/>
  <c r="C205" i="18"/>
  <c r="H205" i="18"/>
  <c r="G205" i="18"/>
  <c r="K209" i="20"/>
  <c r="O209" i="20"/>
  <c r="L209" i="20"/>
  <c r="A1012" i="13"/>
  <c r="M203" i="13" l="1"/>
  <c r="Q203" i="13" s="1"/>
  <c r="R203" i="13" s="1"/>
  <c r="P203" i="13"/>
  <c r="I205" i="18"/>
  <c r="J205" i="18" s="1"/>
  <c r="D205" i="18"/>
  <c r="B205" i="18"/>
  <c r="P209" i="20"/>
  <c r="M209" i="20"/>
  <c r="A1013" i="13"/>
  <c r="X203" i="13" l="1"/>
  <c r="W203" i="13"/>
  <c r="U203" i="13"/>
  <c r="V203" i="13"/>
  <c r="AA203" i="13"/>
  <c r="Z203" i="13"/>
  <c r="AC203" i="13" s="1"/>
  <c r="Y203" i="13"/>
  <c r="K205" i="18"/>
  <c r="O205" i="18"/>
  <c r="AE204" i="18"/>
  <c r="T205" i="18"/>
  <c r="S205" i="18"/>
  <c r="N205" i="18"/>
  <c r="L205" i="18" s="1"/>
  <c r="P205" i="18" s="1"/>
  <c r="F205" i="18"/>
  <c r="E205" i="18"/>
  <c r="W209" i="20"/>
  <c r="U209" i="20"/>
  <c r="V209" i="20"/>
  <c r="X209" i="20"/>
  <c r="Q209" i="20"/>
  <c r="R209" i="20" s="1"/>
  <c r="A1014" i="13"/>
  <c r="C204" i="13" l="1"/>
  <c r="AD203" i="13"/>
  <c r="I204" i="13" s="1"/>
  <c r="H204" i="13"/>
  <c r="AB203" i="13"/>
  <c r="D204" i="13"/>
  <c r="M205" i="18"/>
  <c r="U205" i="18"/>
  <c r="V205" i="18"/>
  <c r="W205" i="18"/>
  <c r="AA209" i="20"/>
  <c r="AD209" i="20" s="1"/>
  <c r="I210" i="20" s="1"/>
  <c r="Y209" i="20"/>
  <c r="AB209" i="20" s="1"/>
  <c r="Z209" i="20"/>
  <c r="AC209" i="20" s="1"/>
  <c r="A1015" i="13"/>
  <c r="G204" i="13" l="1"/>
  <c r="J204" i="13" s="1"/>
  <c r="B204" i="13"/>
  <c r="E204" i="13" s="1"/>
  <c r="F204" i="13"/>
  <c r="AE203" i="13"/>
  <c r="S204" i="13"/>
  <c r="T204" i="13"/>
  <c r="N204" i="13"/>
  <c r="L204" i="13" s="1"/>
  <c r="Q205" i="18"/>
  <c r="R205" i="18" s="1"/>
  <c r="X205" i="18"/>
  <c r="G210" i="20"/>
  <c r="B210" i="20"/>
  <c r="H210" i="20"/>
  <c r="C210" i="20"/>
  <c r="D210" i="20"/>
  <c r="A1016" i="13"/>
  <c r="K204" i="13" l="1"/>
  <c r="O204" i="13"/>
  <c r="P204" i="13"/>
  <c r="M204" i="13"/>
  <c r="Z205" i="18"/>
  <c r="AC205" i="18" s="1"/>
  <c r="Y205" i="18"/>
  <c r="AB205" i="18" s="1"/>
  <c r="AA205" i="18"/>
  <c r="AD205" i="18" s="1"/>
  <c r="AE209" i="20"/>
  <c r="F210" i="20"/>
  <c r="T210" i="20"/>
  <c r="N210" i="20"/>
  <c r="S210" i="20"/>
  <c r="J210" i="20"/>
  <c r="E210" i="20"/>
  <c r="A1017" i="13"/>
  <c r="V204" i="13" l="1"/>
  <c r="U204" i="13"/>
  <c r="W204" i="13"/>
  <c r="Q204" i="13"/>
  <c r="R204" i="13" s="1"/>
  <c r="X204" i="13"/>
  <c r="H206" i="18"/>
  <c r="C206" i="18"/>
  <c r="F206" i="18" s="1"/>
  <c r="G206" i="18"/>
  <c r="J206" i="18" s="1"/>
  <c r="B206" i="18"/>
  <c r="I206" i="18"/>
  <c r="D206" i="18"/>
  <c r="L210" i="20"/>
  <c r="K210" i="20"/>
  <c r="O210" i="20"/>
  <c r="A1018" i="13"/>
  <c r="AA204" i="13" l="1"/>
  <c r="AD204" i="13" s="1"/>
  <c r="Z204" i="13"/>
  <c r="AC204" i="13" s="1"/>
  <c r="Y204" i="13"/>
  <c r="AB204" i="13" s="1"/>
  <c r="D205" i="13"/>
  <c r="O206" i="18"/>
  <c r="K206" i="18"/>
  <c r="AE205" i="18"/>
  <c r="N206" i="18"/>
  <c r="S206" i="18"/>
  <c r="T206" i="18"/>
  <c r="E206" i="18"/>
  <c r="L206" i="18"/>
  <c r="P210" i="20"/>
  <c r="M210" i="20"/>
  <c r="W210" i="20"/>
  <c r="V210" i="20"/>
  <c r="Q210" i="20"/>
  <c r="R210" i="20" s="1"/>
  <c r="X210" i="20"/>
  <c r="A1019" i="13"/>
  <c r="I205" i="13" l="1"/>
  <c r="AE204" i="13"/>
  <c r="H205" i="13"/>
  <c r="C205" i="13"/>
  <c r="B205" i="13"/>
  <c r="G205" i="13"/>
  <c r="S205" i="13"/>
  <c r="T205" i="13"/>
  <c r="U210" i="20"/>
  <c r="M206" i="18"/>
  <c r="X206" i="18" s="1"/>
  <c r="P206" i="18"/>
  <c r="Y210" i="20"/>
  <c r="AB210" i="20" s="1"/>
  <c r="Z210" i="20"/>
  <c r="AC210" i="20" s="1"/>
  <c r="AA210" i="20"/>
  <c r="AD210" i="20" s="1"/>
  <c r="A1020" i="13"/>
  <c r="E205" i="13" l="1"/>
  <c r="F205" i="13"/>
  <c r="N205" i="13"/>
  <c r="J205" i="13"/>
  <c r="U206" i="18"/>
  <c r="W206" i="18"/>
  <c r="V206" i="18"/>
  <c r="Q206" i="18"/>
  <c r="R206" i="18" s="1"/>
  <c r="G211" i="20"/>
  <c r="B211" i="20"/>
  <c r="H211" i="20"/>
  <c r="C211" i="20"/>
  <c r="I211" i="20"/>
  <c r="D211" i="20"/>
  <c r="N211" i="20"/>
  <c r="S211" i="20"/>
  <c r="A1021" i="13"/>
  <c r="L205" i="13" l="1"/>
  <c r="O205" i="13"/>
  <c r="K205" i="13"/>
  <c r="J211" i="20"/>
  <c r="Y206" i="18"/>
  <c r="AB206" i="18" s="1"/>
  <c r="Z206" i="18"/>
  <c r="AC206" i="18" s="1"/>
  <c r="AA206" i="18"/>
  <c r="T211" i="20"/>
  <c r="F211" i="20"/>
  <c r="AE210" i="20"/>
  <c r="E211" i="20"/>
  <c r="L211" i="20"/>
  <c r="K211" i="20"/>
  <c r="A1022" i="13"/>
  <c r="M205" i="13" l="1"/>
  <c r="P205" i="13"/>
  <c r="O211" i="20"/>
  <c r="B207" i="18"/>
  <c r="C207" i="18"/>
  <c r="AD206" i="18"/>
  <c r="I207" i="18" s="1"/>
  <c r="G207" i="18"/>
  <c r="H207" i="18"/>
  <c r="P211" i="20"/>
  <c r="M211" i="20"/>
  <c r="A1023" i="13"/>
  <c r="V205" i="13" l="1"/>
  <c r="U205" i="13"/>
  <c r="W205" i="13"/>
  <c r="X205" i="13"/>
  <c r="Q205" i="13"/>
  <c r="R205" i="13" s="1"/>
  <c r="F207" i="18"/>
  <c r="J207" i="18"/>
  <c r="E207" i="18"/>
  <c r="D207" i="18"/>
  <c r="W211" i="20"/>
  <c r="V211" i="20"/>
  <c r="U211" i="20"/>
  <c r="X211" i="20"/>
  <c r="Q211" i="20"/>
  <c r="R211" i="20" s="1"/>
  <c r="A1024" i="13"/>
  <c r="AA205" i="13" l="1"/>
  <c r="AD205" i="13" s="1"/>
  <c r="Z205" i="13"/>
  <c r="AC205" i="13" s="1"/>
  <c r="Y205" i="13"/>
  <c r="AB205" i="13" s="1"/>
  <c r="N207" i="18"/>
  <c r="S207" i="18"/>
  <c r="AE206" i="18"/>
  <c r="T207" i="18"/>
  <c r="O207" i="18"/>
  <c r="K207" i="18"/>
  <c r="L207" i="18"/>
  <c r="AA211" i="20"/>
  <c r="AD211" i="20" s="1"/>
  <c r="I212" i="20" s="1"/>
  <c r="Z211" i="20"/>
  <c r="AC211" i="20" s="1"/>
  <c r="Y211" i="20"/>
  <c r="AB211" i="20" s="1"/>
  <c r="A1025" i="13"/>
  <c r="D206" i="13" l="1"/>
  <c r="H206" i="13"/>
  <c r="C206" i="13"/>
  <c r="G206" i="13"/>
  <c r="I206" i="13"/>
  <c r="B206" i="13"/>
  <c r="E206" i="13" s="1"/>
  <c r="M207" i="18"/>
  <c r="X207" i="18" s="1"/>
  <c r="P207" i="18"/>
  <c r="C212" i="20"/>
  <c r="H212" i="20"/>
  <c r="B212" i="20"/>
  <c r="E212" i="20" s="1"/>
  <c r="G212" i="20"/>
  <c r="D212" i="20"/>
  <c r="A1026" i="13"/>
  <c r="AE205" i="13" l="1"/>
  <c r="T206" i="13"/>
  <c r="N206" i="13"/>
  <c r="F206" i="13"/>
  <c r="S206" i="13"/>
  <c r="J206" i="13"/>
  <c r="U207" i="18"/>
  <c r="W207" i="18"/>
  <c r="V207" i="18"/>
  <c r="Q207" i="18"/>
  <c r="R207" i="18" s="1"/>
  <c r="Z207" i="18" s="1"/>
  <c r="F212" i="20"/>
  <c r="AE211" i="20"/>
  <c r="J212" i="20"/>
  <c r="N212" i="20"/>
  <c r="S212" i="20"/>
  <c r="T212" i="20"/>
  <c r="A1027" i="13"/>
  <c r="L206" i="13" l="1"/>
  <c r="O206" i="13"/>
  <c r="K206" i="13"/>
  <c r="AA207" i="18"/>
  <c r="Y207" i="18"/>
  <c r="AC207" i="18"/>
  <c r="L212" i="20"/>
  <c r="O212" i="20"/>
  <c r="K212" i="20"/>
  <c r="A1028" i="13"/>
  <c r="P206" i="13" l="1"/>
  <c r="M206" i="13"/>
  <c r="AB207" i="18"/>
  <c r="C208" i="18"/>
  <c r="H208" i="18"/>
  <c r="AD207" i="18"/>
  <c r="D208" i="18" s="1"/>
  <c r="P212" i="20"/>
  <c r="M212" i="20"/>
  <c r="V212" i="20"/>
  <c r="A1029" i="13"/>
  <c r="W206" i="13" l="1"/>
  <c r="U206" i="13"/>
  <c r="Q206" i="13"/>
  <c r="R206" i="13" s="1"/>
  <c r="X206" i="13"/>
  <c r="V206" i="13"/>
  <c r="G208" i="18"/>
  <c r="B208" i="18"/>
  <c r="E208" i="18" s="1"/>
  <c r="AE207" i="18"/>
  <c r="I208" i="18"/>
  <c r="T208" i="18"/>
  <c r="S208" i="18"/>
  <c r="W212" i="20"/>
  <c r="U212" i="20"/>
  <c r="Q212" i="20"/>
  <c r="R212" i="20" s="1"/>
  <c r="X212" i="20"/>
  <c r="A1030" i="13"/>
  <c r="Y206" i="13" l="1"/>
  <c r="AB206" i="13" s="1"/>
  <c r="Z206" i="13"/>
  <c r="AC206" i="13" s="1"/>
  <c r="AA206" i="13"/>
  <c r="AD206" i="13" s="1"/>
  <c r="F208" i="18"/>
  <c r="N208" i="18"/>
  <c r="J208" i="18"/>
  <c r="L208" i="18"/>
  <c r="Z212" i="20"/>
  <c r="AC212" i="20" s="1"/>
  <c r="AA212" i="20"/>
  <c r="AD212" i="20" s="1"/>
  <c r="Y212" i="20"/>
  <c r="AB212" i="20" s="1"/>
  <c r="A1031" i="13"/>
  <c r="I207" i="13" l="1"/>
  <c r="H207" i="13"/>
  <c r="D207" i="13"/>
  <c r="C207" i="13"/>
  <c r="B207" i="13"/>
  <c r="G207" i="13"/>
  <c r="O208" i="18"/>
  <c r="K208" i="18"/>
  <c r="P208" i="18"/>
  <c r="M208" i="18"/>
  <c r="X208" i="18" s="1"/>
  <c r="H213" i="20"/>
  <c r="C213" i="20"/>
  <c r="D213" i="20"/>
  <c r="I213" i="20"/>
  <c r="B213" i="20"/>
  <c r="G213" i="20"/>
  <c r="A1032" i="13"/>
  <c r="T207" i="13" l="1"/>
  <c r="N207" i="13"/>
  <c r="F207" i="13"/>
  <c r="E207" i="13"/>
  <c r="AE206" i="13"/>
  <c r="S207" i="13"/>
  <c r="J207" i="13"/>
  <c r="L207" i="13"/>
  <c r="W208" i="18"/>
  <c r="U208" i="18"/>
  <c r="V208" i="18"/>
  <c r="Q208" i="18"/>
  <c r="R208" i="18" s="1"/>
  <c r="E213" i="20"/>
  <c r="AE212" i="20"/>
  <c r="S213" i="20"/>
  <c r="T213" i="20"/>
  <c r="J213" i="20"/>
  <c r="K213" i="20" s="1"/>
  <c r="F213" i="20"/>
  <c r="N213" i="20"/>
  <c r="L213" i="20" s="1"/>
  <c r="A1033" i="13"/>
  <c r="P207" i="13" l="1"/>
  <c r="O207" i="13"/>
  <c r="K207" i="13"/>
  <c r="M207" i="13"/>
  <c r="Z208" i="18"/>
  <c r="AA208" i="18"/>
  <c r="Y208" i="18"/>
  <c r="O213" i="20"/>
  <c r="P213" i="20"/>
  <c r="W213" i="20" s="1"/>
  <c r="M213" i="20"/>
  <c r="Q213" i="20" s="1"/>
  <c r="R213" i="20" s="1"/>
  <c r="A1034" i="13"/>
  <c r="Q207" i="13" l="1"/>
  <c r="R207" i="13" s="1"/>
  <c r="X207" i="13"/>
  <c r="W207" i="13"/>
  <c r="V207" i="13"/>
  <c r="U207" i="13"/>
  <c r="Y207" i="13"/>
  <c r="AA207" i="13"/>
  <c r="AD207" i="13" s="1"/>
  <c r="AC208" i="18"/>
  <c r="AD208" i="18"/>
  <c r="AB208" i="18"/>
  <c r="U213" i="20"/>
  <c r="V213" i="20"/>
  <c r="X213" i="20"/>
  <c r="Z213" i="20"/>
  <c r="AA213" i="20"/>
  <c r="Y213" i="20"/>
  <c r="A1035" i="13"/>
  <c r="Z207" i="13" l="1"/>
  <c r="AB207" i="13"/>
  <c r="I208" i="13"/>
  <c r="D208" i="13"/>
  <c r="B209" i="18"/>
  <c r="G209" i="18"/>
  <c r="H209" i="18"/>
  <c r="D209" i="18"/>
  <c r="C209" i="18"/>
  <c r="I209" i="18"/>
  <c r="AC213" i="20"/>
  <c r="AD213" i="20"/>
  <c r="AB213" i="20"/>
  <c r="A1036" i="13"/>
  <c r="AC207" i="13" l="1"/>
  <c r="G208" i="13"/>
  <c r="B208" i="13"/>
  <c r="T208" i="13"/>
  <c r="S208" i="13"/>
  <c r="AE207" i="13"/>
  <c r="AE208" i="18"/>
  <c r="F209" i="18"/>
  <c r="S209" i="18"/>
  <c r="E209" i="18"/>
  <c r="T209" i="18"/>
  <c r="N209" i="18"/>
  <c r="J209" i="18"/>
  <c r="K209" i="18" s="1"/>
  <c r="H214" i="20"/>
  <c r="C214" i="20"/>
  <c r="I214" i="20"/>
  <c r="D214" i="20"/>
  <c r="G214" i="20"/>
  <c r="B214" i="20"/>
  <c r="E214" i="20" s="1"/>
  <c r="A1037" i="13"/>
  <c r="C208" i="13" l="1"/>
  <c r="H208" i="13"/>
  <c r="N208" i="13"/>
  <c r="E208" i="13"/>
  <c r="O209" i="18"/>
  <c r="L209" i="18"/>
  <c r="F214" i="20"/>
  <c r="AE213" i="20"/>
  <c r="S214" i="20"/>
  <c r="N214" i="20"/>
  <c r="T214" i="20"/>
  <c r="J214" i="20"/>
  <c r="A1038" i="13"/>
  <c r="J208" i="13" l="1"/>
  <c r="F208" i="13"/>
  <c r="L208" i="13"/>
  <c r="O208" i="13"/>
  <c r="K208" i="13"/>
  <c r="P209" i="18"/>
  <c r="M209" i="18"/>
  <c r="X209" i="18" s="1"/>
  <c r="K214" i="20"/>
  <c r="O214" i="20"/>
  <c r="L214" i="20"/>
  <c r="A1039" i="13"/>
  <c r="M208" i="13" l="1"/>
  <c r="P208" i="13"/>
  <c r="V209" i="18"/>
  <c r="U209" i="18"/>
  <c r="W209" i="18"/>
  <c r="Q209" i="18"/>
  <c r="R209" i="18" s="1"/>
  <c r="M214" i="20"/>
  <c r="P214" i="20"/>
  <c r="Q208" i="13"/>
  <c r="R208" i="13" s="1"/>
  <c r="X208" i="13"/>
  <c r="A1040" i="13"/>
  <c r="V208" i="13" l="1"/>
  <c r="W208" i="13"/>
  <c r="U208" i="13"/>
  <c r="Y209" i="18"/>
  <c r="Z209" i="18"/>
  <c r="AA209" i="18"/>
  <c r="AB209" i="18"/>
  <c r="Q214" i="20"/>
  <c r="R214" i="20" s="1"/>
  <c r="X214" i="20"/>
  <c r="U214" i="20"/>
  <c r="W214" i="20"/>
  <c r="V214" i="20"/>
  <c r="Y208" i="13"/>
  <c r="AB208" i="13" s="1"/>
  <c r="Z208" i="13"/>
  <c r="AA208" i="13"/>
  <c r="A1041" i="13"/>
  <c r="AC208" i="13" l="1"/>
  <c r="AD208" i="13"/>
  <c r="AC209" i="18"/>
  <c r="AD209" i="18"/>
  <c r="B210" i="18"/>
  <c r="G210" i="18"/>
  <c r="Z214" i="20"/>
  <c r="AC214" i="20" s="1"/>
  <c r="Y214" i="20"/>
  <c r="AA214" i="20"/>
  <c r="G209" i="13"/>
  <c r="B209" i="13"/>
  <c r="A1042" i="13"/>
  <c r="H209" i="13" l="1"/>
  <c r="C209" i="13"/>
  <c r="D209" i="13"/>
  <c r="I209" i="13"/>
  <c r="AB214" i="20"/>
  <c r="F209" i="13"/>
  <c r="C210" i="18"/>
  <c r="F210" i="18" s="1"/>
  <c r="H210" i="18"/>
  <c r="D210" i="18"/>
  <c r="I210" i="18"/>
  <c r="E210" i="18"/>
  <c r="AD214" i="20"/>
  <c r="H215" i="20"/>
  <c r="C215" i="20"/>
  <c r="B215" i="20"/>
  <c r="E215" i="20" s="1"/>
  <c r="AE208" i="13"/>
  <c r="A1043" i="13"/>
  <c r="T209" i="13" l="1"/>
  <c r="S209" i="13"/>
  <c r="N209" i="13"/>
  <c r="E209" i="13"/>
  <c r="J209" i="13"/>
  <c r="G215" i="20"/>
  <c r="D215" i="20"/>
  <c r="N210" i="18"/>
  <c r="T210" i="18"/>
  <c r="S210" i="18"/>
  <c r="AE209" i="18"/>
  <c r="J210" i="18"/>
  <c r="I215" i="20"/>
  <c r="J215" i="20" s="1"/>
  <c r="AE214" i="20"/>
  <c r="F215" i="20"/>
  <c r="N215" i="20"/>
  <c r="O215" i="20"/>
  <c r="A1044" i="13"/>
  <c r="L209" i="13" l="1"/>
  <c r="K209" i="13"/>
  <c r="O209" i="13"/>
  <c r="T215" i="20"/>
  <c r="S215" i="20"/>
  <c r="K215" i="20"/>
  <c r="K210" i="18"/>
  <c r="O210" i="18"/>
  <c r="L210" i="18"/>
  <c r="L215" i="20"/>
  <c r="A1045" i="13"/>
  <c r="M209" i="13" l="1"/>
  <c r="P209" i="13"/>
  <c r="P210" i="18"/>
  <c r="M210" i="18"/>
  <c r="M215" i="20"/>
  <c r="P215" i="20"/>
  <c r="X209" i="13"/>
  <c r="Q209" i="13"/>
  <c r="R209" i="13" s="1"/>
  <c r="A1046" i="13"/>
  <c r="V209" i="13" l="1"/>
  <c r="U209" i="13"/>
  <c r="W209" i="13"/>
  <c r="W210" i="18"/>
  <c r="V210" i="18"/>
  <c r="U210" i="18"/>
  <c r="X210" i="18"/>
  <c r="Q210" i="18"/>
  <c r="R210" i="18" s="1"/>
  <c r="Q215" i="20"/>
  <c r="R215" i="20" s="1"/>
  <c r="X215" i="20"/>
  <c r="V215" i="20"/>
  <c r="U215" i="20"/>
  <c r="W215" i="20"/>
  <c r="AA209" i="13"/>
  <c r="Z209" i="13"/>
  <c r="Y209" i="13"/>
  <c r="A1047" i="13"/>
  <c r="AC209" i="13" l="1"/>
  <c r="AB209" i="13"/>
  <c r="Z210" i="18"/>
  <c r="AC210" i="18" s="1"/>
  <c r="H211" i="18" s="1"/>
  <c r="Y210" i="18"/>
  <c r="AB210" i="18" s="1"/>
  <c r="G211" i="18" s="1"/>
  <c r="AA210" i="18"/>
  <c r="AD210" i="18" s="1"/>
  <c r="AA215" i="20"/>
  <c r="AD215" i="20" s="1"/>
  <c r="Y215" i="20"/>
  <c r="AB215" i="20" s="1"/>
  <c r="Z215" i="20"/>
  <c r="AD209" i="13"/>
  <c r="A1048" i="13"/>
  <c r="H210" i="13" l="1"/>
  <c r="C210" i="13"/>
  <c r="G210" i="13"/>
  <c r="B210" i="13"/>
  <c r="I211" i="18"/>
  <c r="D211" i="18"/>
  <c r="C211" i="18"/>
  <c r="F211" i="18" s="1"/>
  <c r="B211" i="18"/>
  <c r="E211" i="18" s="1"/>
  <c r="J211" i="18"/>
  <c r="D216" i="20"/>
  <c r="I216" i="20"/>
  <c r="G216" i="20"/>
  <c r="AC215" i="20"/>
  <c r="C216" i="20" s="1"/>
  <c r="B216" i="20"/>
  <c r="T216" i="20"/>
  <c r="S216" i="20"/>
  <c r="D210" i="13"/>
  <c r="I210" i="13"/>
  <c r="A1049" i="13"/>
  <c r="F210" i="13" l="1"/>
  <c r="E210" i="13"/>
  <c r="H216" i="20"/>
  <c r="N216" i="20" s="1"/>
  <c r="AE215" i="20"/>
  <c r="J210" i="13"/>
  <c r="N210" i="13"/>
  <c r="N211" i="18"/>
  <c r="T211" i="18"/>
  <c r="S211" i="18"/>
  <c r="AE210" i="18"/>
  <c r="K211" i="18"/>
  <c r="O211" i="18"/>
  <c r="L211" i="18"/>
  <c r="F216" i="20"/>
  <c r="E216" i="20"/>
  <c r="J216" i="20"/>
  <c r="T210" i="13"/>
  <c r="S210" i="13"/>
  <c r="AE209" i="13"/>
  <c r="A1050" i="13"/>
  <c r="K216" i="20" l="1"/>
  <c r="L216" i="20"/>
  <c r="K210" i="13"/>
  <c r="L210" i="13"/>
  <c r="O210" i="13"/>
  <c r="M211" i="18"/>
  <c r="P211" i="18"/>
  <c r="O216" i="20"/>
  <c r="A1051" i="13"/>
  <c r="M216" i="20" l="1"/>
  <c r="P216" i="20"/>
  <c r="P210" i="13"/>
  <c r="M210" i="13"/>
  <c r="Q211" i="18"/>
  <c r="R211" i="18" s="1"/>
  <c r="X211" i="18"/>
  <c r="V211" i="18"/>
  <c r="U211" i="18"/>
  <c r="W211" i="18"/>
  <c r="A1052" i="13"/>
  <c r="V216" i="20" l="1"/>
  <c r="W216" i="20"/>
  <c r="X216" i="20"/>
  <c r="Q216" i="20"/>
  <c r="R216" i="20" s="1"/>
  <c r="U216" i="20"/>
  <c r="U210" i="13"/>
  <c r="V210" i="13"/>
  <c r="W210" i="13"/>
  <c r="Q210" i="13"/>
  <c r="R210" i="13" s="1"/>
  <c r="X210" i="13"/>
  <c r="AA211" i="18"/>
  <c r="AD211" i="18" s="1"/>
  <c r="Z211" i="18"/>
  <c r="AC211" i="18" s="1"/>
  <c r="Y211" i="18"/>
  <c r="AB211" i="18" s="1"/>
  <c r="A1053" i="13"/>
  <c r="Z216" i="20" l="1"/>
  <c r="AC216" i="20" s="1"/>
  <c r="AA216" i="20"/>
  <c r="AD216" i="20" s="1"/>
  <c r="Y216" i="20"/>
  <c r="AB216" i="20" s="1"/>
  <c r="Y210" i="13"/>
  <c r="AB210" i="13" s="1"/>
  <c r="Z210" i="13"/>
  <c r="AC210" i="13" s="1"/>
  <c r="AA210" i="13"/>
  <c r="AD210" i="13" s="1"/>
  <c r="G212" i="18"/>
  <c r="H212" i="18"/>
  <c r="D212" i="18"/>
  <c r="I212" i="18"/>
  <c r="C212" i="18"/>
  <c r="B212" i="18"/>
  <c r="A1054" i="13"/>
  <c r="D217" i="20" l="1"/>
  <c r="C217" i="20"/>
  <c r="G217" i="20"/>
  <c r="B217" i="20"/>
  <c r="I217" i="20"/>
  <c r="H217" i="20"/>
  <c r="B211" i="13"/>
  <c r="G211" i="13"/>
  <c r="H211" i="13"/>
  <c r="C211" i="13"/>
  <c r="F211" i="13" s="1"/>
  <c r="D211" i="13"/>
  <c r="I211" i="13"/>
  <c r="E212" i="18"/>
  <c r="F212" i="18"/>
  <c r="N212" i="18"/>
  <c r="S212" i="18"/>
  <c r="T212" i="18"/>
  <c r="AE211" i="18"/>
  <c r="J212" i="18"/>
  <c r="T217" i="20"/>
  <c r="A1055" i="13"/>
  <c r="J217" i="20" l="1"/>
  <c r="E217" i="20"/>
  <c r="S217" i="20"/>
  <c r="N217" i="20"/>
  <c r="F217" i="20"/>
  <c r="AE216" i="20"/>
  <c r="L217" i="20"/>
  <c r="T211" i="13"/>
  <c r="S211" i="13"/>
  <c r="AE210" i="13"/>
  <c r="N211" i="13"/>
  <c r="E211" i="13"/>
  <c r="J211" i="13"/>
  <c r="K212" i="18"/>
  <c r="O212" i="18"/>
  <c r="L212" i="18"/>
  <c r="A1056" i="13"/>
  <c r="O217" i="20" l="1"/>
  <c r="K217" i="20"/>
  <c r="P217" i="20"/>
  <c r="M217" i="20"/>
  <c r="K211" i="13"/>
  <c r="O211" i="13"/>
  <c r="L211" i="13"/>
  <c r="M212" i="18"/>
  <c r="P212" i="18"/>
  <c r="V212" i="18" s="1"/>
  <c r="A1057" i="13"/>
  <c r="W217" i="20" l="1"/>
  <c r="V217" i="20"/>
  <c r="U217" i="20"/>
  <c r="X217" i="20"/>
  <c r="Q217" i="20"/>
  <c r="R217" i="20" s="1"/>
  <c r="M211" i="13"/>
  <c r="P211" i="13"/>
  <c r="U212" i="18"/>
  <c r="X212" i="18"/>
  <c r="W212" i="18"/>
  <c r="Q212" i="18"/>
  <c r="R212" i="18" s="1"/>
  <c r="A1058" i="13"/>
  <c r="AA217" i="20" l="1"/>
  <c r="AD217" i="20" s="1"/>
  <c r="Z217" i="20"/>
  <c r="Y217" i="20"/>
  <c r="Q211" i="13"/>
  <c r="R211" i="13" s="1"/>
  <c r="X211" i="13"/>
  <c r="U211" i="13"/>
  <c r="W211" i="13"/>
  <c r="V211" i="13"/>
  <c r="AA212" i="18"/>
  <c r="Z212" i="18"/>
  <c r="Y212" i="18"/>
  <c r="D218" i="20"/>
  <c r="I218" i="20"/>
  <c r="A1059" i="13"/>
  <c r="AC217" i="20" l="1"/>
  <c r="AB217" i="20"/>
  <c r="G218" i="20" s="1"/>
  <c r="AA211" i="13"/>
  <c r="AD211" i="13" s="1"/>
  <c r="Z211" i="13"/>
  <c r="AC211" i="13" s="1"/>
  <c r="Y211" i="13"/>
  <c r="AB211" i="13" s="1"/>
  <c r="AB212" i="18"/>
  <c r="AC212" i="18"/>
  <c r="AD212" i="18"/>
  <c r="D213" i="18" s="1"/>
  <c r="S218" i="20"/>
  <c r="T218" i="20"/>
  <c r="A1060" i="13"/>
  <c r="H218" i="20" l="1"/>
  <c r="C218" i="20"/>
  <c r="AE217" i="20" s="1"/>
  <c r="B218" i="20"/>
  <c r="J218" i="20"/>
  <c r="N218" i="20"/>
  <c r="D212" i="13"/>
  <c r="I212" i="13"/>
  <c r="H212" i="13"/>
  <c r="C212" i="13"/>
  <c r="G212" i="13"/>
  <c r="J212" i="13" s="1"/>
  <c r="B212" i="13"/>
  <c r="H213" i="18"/>
  <c r="C213" i="18"/>
  <c r="B213" i="18"/>
  <c r="F213" i="18" s="1"/>
  <c r="S213" i="18"/>
  <c r="T213" i="18"/>
  <c r="AE212" i="18"/>
  <c r="G213" i="18"/>
  <c r="I213" i="18"/>
  <c r="N213" i="18"/>
  <c r="A1061" i="13"/>
  <c r="E212" i="13" l="1"/>
  <c r="K212" i="13"/>
  <c r="O212" i="13"/>
  <c r="O218" i="20"/>
  <c r="F218" i="20"/>
  <c r="E218" i="20"/>
  <c r="K218" i="20"/>
  <c r="L218" i="20"/>
  <c r="S212" i="13"/>
  <c r="N212" i="13"/>
  <c r="L212" i="13" s="1"/>
  <c r="T212" i="13"/>
  <c r="AE211" i="13"/>
  <c r="F212" i="13"/>
  <c r="J213" i="18"/>
  <c r="E213" i="18"/>
  <c r="L213" i="18"/>
  <c r="A1062" i="13"/>
  <c r="M212" i="13" l="1"/>
  <c r="Q212" i="13" s="1"/>
  <c r="R212" i="13" s="1"/>
  <c r="P212" i="13"/>
  <c r="P218" i="20"/>
  <c r="M218" i="20"/>
  <c r="X218" i="20" s="1"/>
  <c r="O213" i="18"/>
  <c r="K213" i="18"/>
  <c r="U218" i="20"/>
  <c r="W218" i="20"/>
  <c r="V218" i="20"/>
  <c r="M213" i="18"/>
  <c r="P213" i="18"/>
  <c r="A1063" i="13"/>
  <c r="X212" i="13" l="1"/>
  <c r="W212" i="13"/>
  <c r="U212" i="13"/>
  <c r="Z212" i="13"/>
  <c r="Y212" i="13"/>
  <c r="AB212" i="13" s="1"/>
  <c r="B213" i="13" s="1"/>
  <c r="V212" i="13"/>
  <c r="AA212" i="13"/>
  <c r="Q218" i="20"/>
  <c r="R218" i="20" s="1"/>
  <c r="Y218" i="20"/>
  <c r="AA218" i="20"/>
  <c r="AD218" i="20" s="1"/>
  <c r="Q213" i="18"/>
  <c r="R213" i="18" s="1"/>
  <c r="X213" i="18"/>
  <c r="W213" i="18"/>
  <c r="V213" i="18"/>
  <c r="U213" i="18"/>
  <c r="A1064" i="13"/>
  <c r="AD212" i="13" l="1"/>
  <c r="AC212" i="13"/>
  <c r="G213" i="13"/>
  <c r="Z218" i="20"/>
  <c r="AB218" i="20"/>
  <c r="B219" i="20" s="1"/>
  <c r="D219" i="20"/>
  <c r="I219" i="20"/>
  <c r="AA213" i="18"/>
  <c r="AD213" i="18" s="1"/>
  <c r="Z213" i="18"/>
  <c r="Y213" i="18"/>
  <c r="AB213" i="18" s="1"/>
  <c r="A1065" i="13"/>
  <c r="I213" i="13" l="1"/>
  <c r="D213" i="13"/>
  <c r="H213" i="13"/>
  <c r="C213" i="13"/>
  <c r="J213" i="13"/>
  <c r="AC218" i="20"/>
  <c r="C219" i="20"/>
  <c r="H219" i="20"/>
  <c r="G219" i="20"/>
  <c r="S219" i="20"/>
  <c r="T219" i="20"/>
  <c r="F219" i="20"/>
  <c r="E219" i="20"/>
  <c r="D214" i="18"/>
  <c r="I214" i="18"/>
  <c r="B214" i="18"/>
  <c r="G214" i="18"/>
  <c r="AC213" i="18"/>
  <c r="A1066" i="13"/>
  <c r="S213" i="13" l="1"/>
  <c r="AE212" i="13"/>
  <c r="T213" i="13"/>
  <c r="N213" i="13"/>
  <c r="F213" i="13"/>
  <c r="E213" i="13"/>
  <c r="K213" i="13"/>
  <c r="O213" i="13"/>
  <c r="AE218" i="20"/>
  <c r="N219" i="20"/>
  <c r="J219" i="20"/>
  <c r="S214" i="18"/>
  <c r="AE213" i="18"/>
  <c r="T214" i="18"/>
  <c r="H214" i="18"/>
  <c r="C214" i="18"/>
  <c r="F214" i="18" s="1"/>
  <c r="A1067" i="13"/>
  <c r="L213" i="13" l="1"/>
  <c r="L219" i="20"/>
  <c r="K219" i="20"/>
  <c r="O219" i="20"/>
  <c r="N214" i="18"/>
  <c r="J214" i="18"/>
  <c r="E214" i="18"/>
  <c r="A1068" i="13"/>
  <c r="M213" i="13" l="1"/>
  <c r="P213" i="13"/>
  <c r="M219" i="20"/>
  <c r="P219" i="20"/>
  <c r="X219" i="20"/>
  <c r="Q219" i="20"/>
  <c r="R219" i="20" s="1"/>
  <c r="W219" i="20"/>
  <c r="K214" i="18"/>
  <c r="O214" i="18"/>
  <c r="L214" i="18"/>
  <c r="A1069" i="13"/>
  <c r="X213" i="13" l="1"/>
  <c r="Q213" i="13"/>
  <c r="R213" i="13" s="1"/>
  <c r="V213" i="13"/>
  <c r="U213" i="13"/>
  <c r="W213" i="13"/>
  <c r="V219" i="20"/>
  <c r="U219" i="20"/>
  <c r="AA219" i="20"/>
  <c r="AD219" i="20" s="1"/>
  <c r="Z219" i="20"/>
  <c r="AC219" i="20" s="1"/>
  <c r="Y219" i="20"/>
  <c r="M214" i="18"/>
  <c r="P214" i="18"/>
  <c r="A1070" i="13"/>
  <c r="Z213" i="13" l="1"/>
  <c r="AC213" i="13" s="1"/>
  <c r="AA213" i="13"/>
  <c r="AD213" i="13" s="1"/>
  <c r="Y213" i="13"/>
  <c r="AB213" i="13" s="1"/>
  <c r="I220" i="20"/>
  <c r="D220" i="20"/>
  <c r="AB219" i="20"/>
  <c r="H220" i="20"/>
  <c r="C220" i="20"/>
  <c r="X214" i="18"/>
  <c r="Q214" i="18"/>
  <c r="R214" i="18" s="1"/>
  <c r="V214" i="18"/>
  <c r="U214" i="18"/>
  <c r="W214" i="18"/>
  <c r="A1071" i="13"/>
  <c r="C214" i="13" l="1"/>
  <c r="H214" i="13"/>
  <c r="G214" i="13"/>
  <c r="J214" i="13" s="1"/>
  <c r="O214" i="13" s="1"/>
  <c r="B214" i="13"/>
  <c r="D214" i="13"/>
  <c r="N214" i="13" s="1"/>
  <c r="L214" i="13" s="1"/>
  <c r="I214" i="13"/>
  <c r="G220" i="20"/>
  <c r="J220" i="20" s="1"/>
  <c r="O220" i="20" s="1"/>
  <c r="T220" i="20"/>
  <c r="S220" i="20"/>
  <c r="B220" i="20"/>
  <c r="E220" i="20" s="1"/>
  <c r="AE219" i="20"/>
  <c r="N220" i="20"/>
  <c r="L220" i="20" s="1"/>
  <c r="K220" i="20"/>
  <c r="Y214" i="18"/>
  <c r="AB214" i="18" s="1"/>
  <c r="Z214" i="18"/>
  <c r="AC214" i="18" s="1"/>
  <c r="AA214" i="18"/>
  <c r="AD214" i="18" s="1"/>
  <c r="A1072" i="13"/>
  <c r="F214" i="13" l="1"/>
  <c r="E214" i="13"/>
  <c r="T214" i="13"/>
  <c r="S214" i="13"/>
  <c r="AE213" i="13"/>
  <c r="K214" i="13"/>
  <c r="P214" i="13"/>
  <c r="M214" i="13"/>
  <c r="F220" i="20"/>
  <c r="P220" i="20"/>
  <c r="M220" i="20"/>
  <c r="W214" i="13"/>
  <c r="Q214" i="13"/>
  <c r="R214" i="13" s="1"/>
  <c r="X214" i="13"/>
  <c r="G215" i="18"/>
  <c r="B215" i="18"/>
  <c r="C215" i="18"/>
  <c r="F215" i="18" s="1"/>
  <c r="H215" i="18"/>
  <c r="I215" i="18"/>
  <c r="D215" i="18"/>
  <c r="A1073" i="13"/>
  <c r="U214" i="13" l="1"/>
  <c r="V214" i="13"/>
  <c r="W220" i="20"/>
  <c r="V220" i="20"/>
  <c r="U220" i="20"/>
  <c r="Q220" i="20"/>
  <c r="R220" i="20" s="1"/>
  <c r="X220" i="20"/>
  <c r="AA214" i="13"/>
  <c r="AD214" i="13" s="1"/>
  <c r="Z214" i="13"/>
  <c r="Y214" i="13"/>
  <c r="J215" i="18"/>
  <c r="N215" i="18"/>
  <c r="S215" i="18"/>
  <c r="T215" i="18"/>
  <c r="AE214" i="18"/>
  <c r="E215" i="18"/>
  <c r="A1074" i="13"/>
  <c r="AC214" i="13" l="1"/>
  <c r="AB214" i="13"/>
  <c r="AA220" i="20"/>
  <c r="AD220" i="20" s="1"/>
  <c r="Z220" i="20"/>
  <c r="AC220" i="20" s="1"/>
  <c r="Y220" i="20"/>
  <c r="AB220" i="20" s="1"/>
  <c r="D215" i="13"/>
  <c r="I215" i="13"/>
  <c r="AE214" i="13"/>
  <c r="O215" i="18"/>
  <c r="K215" i="18"/>
  <c r="L215" i="18"/>
  <c r="A1075" i="13"/>
  <c r="H215" i="13" l="1"/>
  <c r="C215" i="13"/>
  <c r="G215" i="13"/>
  <c r="B215" i="13"/>
  <c r="B221" i="20"/>
  <c r="G221" i="20"/>
  <c r="I221" i="20"/>
  <c r="D221" i="20"/>
  <c r="C221" i="20"/>
  <c r="H221" i="20"/>
  <c r="T215" i="13"/>
  <c r="S215" i="13"/>
  <c r="P215" i="18"/>
  <c r="M215" i="18"/>
  <c r="A1076" i="13"/>
  <c r="F215" i="13" l="1"/>
  <c r="N215" i="13"/>
  <c r="J215" i="13"/>
  <c r="E215" i="13"/>
  <c r="L215" i="13"/>
  <c r="O215" i="13"/>
  <c r="T221" i="20"/>
  <c r="S221" i="20"/>
  <c r="N221" i="20"/>
  <c r="F221" i="20"/>
  <c r="AE220" i="20"/>
  <c r="E221" i="20"/>
  <c r="J221" i="20"/>
  <c r="V215" i="18"/>
  <c r="W215" i="18"/>
  <c r="U215" i="18"/>
  <c r="X215" i="18"/>
  <c r="Q215" i="18"/>
  <c r="R215" i="18" s="1"/>
  <c r="A1077" i="13"/>
  <c r="K215" i="13" l="1"/>
  <c r="M215" i="13"/>
  <c r="X215" i="13" s="1"/>
  <c r="P215" i="13"/>
  <c r="K221" i="20"/>
  <c r="O221" i="20"/>
  <c r="L221" i="20"/>
  <c r="AA215" i="18"/>
  <c r="AD215" i="18" s="1"/>
  <c r="Y215" i="18"/>
  <c r="AB215" i="18" s="1"/>
  <c r="Z215" i="18"/>
  <c r="AC215" i="18" s="1"/>
  <c r="A1078" i="13"/>
  <c r="Q215" i="13" l="1"/>
  <c r="R215" i="13" s="1"/>
  <c r="U215" i="13"/>
  <c r="W215" i="13"/>
  <c r="V215" i="13"/>
  <c r="M221" i="20"/>
  <c r="P221" i="20"/>
  <c r="AA215" i="13"/>
  <c r="AD215" i="13" s="1"/>
  <c r="Z215" i="13"/>
  <c r="AC215" i="13" s="1"/>
  <c r="Y215" i="13"/>
  <c r="AB215" i="13" s="1"/>
  <c r="I216" i="18"/>
  <c r="D216" i="18"/>
  <c r="B216" i="18"/>
  <c r="G216" i="18"/>
  <c r="C216" i="18"/>
  <c r="H216" i="18"/>
  <c r="A1079" i="13"/>
  <c r="F216" i="18" l="1"/>
  <c r="Q221" i="20"/>
  <c r="R221" i="20" s="1"/>
  <c r="X221" i="20"/>
  <c r="U221" i="20"/>
  <c r="V221" i="20"/>
  <c r="W221" i="20"/>
  <c r="I216" i="13"/>
  <c r="D216" i="13"/>
  <c r="H216" i="13"/>
  <c r="C216" i="13"/>
  <c r="G216" i="13"/>
  <c r="B216" i="13"/>
  <c r="AE215" i="18"/>
  <c r="S216" i="18"/>
  <c r="T216" i="18"/>
  <c r="N216" i="18"/>
  <c r="E216" i="18"/>
  <c r="J216" i="18"/>
  <c r="A1080" i="13"/>
  <c r="AA221" i="20" l="1"/>
  <c r="AD221" i="20" s="1"/>
  <c r="Z221" i="20"/>
  <c r="AC221" i="20" s="1"/>
  <c r="Y221" i="20"/>
  <c r="AB221" i="20" s="1"/>
  <c r="L216" i="18"/>
  <c r="T216" i="13"/>
  <c r="AE215" i="13"/>
  <c r="S216" i="13"/>
  <c r="J216" i="13"/>
  <c r="F216" i="13"/>
  <c r="E216" i="13"/>
  <c r="N216" i="13"/>
  <c r="O216" i="18"/>
  <c r="K216" i="18"/>
  <c r="A1081" i="13"/>
  <c r="K216" i="13" l="1"/>
  <c r="O216" i="13"/>
  <c r="G222" i="20"/>
  <c r="D222" i="20"/>
  <c r="I222" i="20"/>
  <c r="B222" i="20"/>
  <c r="H222" i="20"/>
  <c r="C222" i="20"/>
  <c r="P216" i="18"/>
  <c r="M216" i="18"/>
  <c r="L216" i="13"/>
  <c r="V216" i="18"/>
  <c r="U216" i="18"/>
  <c r="W216" i="18"/>
  <c r="A1082" i="13"/>
  <c r="Q216" i="18" l="1"/>
  <c r="R216" i="18" s="1"/>
  <c r="X216" i="18"/>
  <c r="E222" i="20"/>
  <c r="S222" i="20"/>
  <c r="T222" i="20"/>
  <c r="N222" i="20"/>
  <c r="AE221" i="20"/>
  <c r="F222" i="20"/>
  <c r="J222" i="20"/>
  <c r="M216" i="13"/>
  <c r="P216" i="13"/>
  <c r="Q216" i="13"/>
  <c r="R216" i="13" s="1"/>
  <c r="A1083" i="13"/>
  <c r="Z216" i="18" l="1"/>
  <c r="AC216" i="18" s="1"/>
  <c r="AA216" i="18"/>
  <c r="AD216" i="18" s="1"/>
  <c r="Y216" i="18"/>
  <c r="AB216" i="18" s="1"/>
  <c r="L222" i="20"/>
  <c r="O222" i="20"/>
  <c r="K222" i="20"/>
  <c r="X216" i="13"/>
  <c r="V216" i="13"/>
  <c r="W216" i="13"/>
  <c r="U216" i="13"/>
  <c r="Z216" i="13"/>
  <c r="AC216" i="13" s="1"/>
  <c r="AA216" i="13"/>
  <c r="Y216" i="13"/>
  <c r="AB216" i="13" s="1"/>
  <c r="A1084" i="13"/>
  <c r="AD216" i="13" l="1"/>
  <c r="I217" i="13" s="1"/>
  <c r="I217" i="18"/>
  <c r="B217" i="18"/>
  <c r="H217" i="18"/>
  <c r="C217" i="18"/>
  <c r="D217" i="18"/>
  <c r="G217" i="18"/>
  <c r="P222" i="20"/>
  <c r="M222" i="20"/>
  <c r="C217" i="13"/>
  <c r="H217" i="13"/>
  <c r="B217" i="13"/>
  <c r="G217" i="13"/>
  <c r="D217" i="13"/>
  <c r="A1085" i="13"/>
  <c r="E217" i="13" l="1"/>
  <c r="E217" i="18"/>
  <c r="S217" i="18"/>
  <c r="F217" i="18"/>
  <c r="AE216" i="18"/>
  <c r="N217" i="18"/>
  <c r="T217" i="18"/>
  <c r="J217" i="18"/>
  <c r="U222" i="20"/>
  <c r="W222" i="20"/>
  <c r="V222" i="20"/>
  <c r="Q222" i="20"/>
  <c r="R222" i="20" s="1"/>
  <c r="X222" i="20"/>
  <c r="J217" i="13"/>
  <c r="S217" i="13"/>
  <c r="N217" i="13"/>
  <c r="T217" i="13"/>
  <c r="AE216" i="13"/>
  <c r="F217" i="13"/>
  <c r="O217" i="13"/>
  <c r="K217" i="13"/>
  <c r="L217" i="13"/>
  <c r="A1086" i="13"/>
  <c r="K217" i="18" l="1"/>
  <c r="O217" i="18"/>
  <c r="L217" i="18"/>
  <c r="AA222" i="20"/>
  <c r="AD222" i="20" s="1"/>
  <c r="Z222" i="20"/>
  <c r="AC222" i="20" s="1"/>
  <c r="Y222" i="20"/>
  <c r="AB222" i="20" s="1"/>
  <c r="M217" i="13"/>
  <c r="P217" i="13"/>
  <c r="A1087" i="13"/>
  <c r="M217" i="18" l="1"/>
  <c r="P217" i="18"/>
  <c r="I223" i="20"/>
  <c r="D223" i="20"/>
  <c r="C223" i="20"/>
  <c r="H223" i="20"/>
  <c r="G223" i="20"/>
  <c r="B223" i="20"/>
  <c r="Q217" i="13"/>
  <c r="R217" i="13" s="1"/>
  <c r="X217" i="13"/>
  <c r="V217" i="13"/>
  <c r="W217" i="13"/>
  <c r="U217" i="13"/>
  <c r="A1088" i="13"/>
  <c r="X217" i="18" l="1"/>
  <c r="Q217" i="18"/>
  <c r="R217" i="18" s="1"/>
  <c r="U217" i="18"/>
  <c r="W217" i="18"/>
  <c r="V217" i="18"/>
  <c r="S223" i="20"/>
  <c r="T223" i="20"/>
  <c r="AE222" i="20"/>
  <c r="J223" i="20"/>
  <c r="E223" i="20"/>
  <c r="N223" i="20"/>
  <c r="F223" i="20"/>
  <c r="Z217" i="13"/>
  <c r="AC217" i="13" s="1"/>
  <c r="AA217" i="13"/>
  <c r="Y217" i="13"/>
  <c r="AB217" i="13" s="1"/>
  <c r="A1089" i="13"/>
  <c r="AA217" i="18" l="1"/>
  <c r="AD217" i="18" s="1"/>
  <c r="Z217" i="18"/>
  <c r="AC217" i="18" s="1"/>
  <c r="Y217" i="18"/>
  <c r="AB217" i="18" s="1"/>
  <c r="O223" i="20"/>
  <c r="K223" i="20"/>
  <c r="L223" i="20"/>
  <c r="AD217" i="13"/>
  <c r="C218" i="13"/>
  <c r="H218" i="13"/>
  <c r="B218" i="13"/>
  <c r="G218" i="13"/>
  <c r="A1090" i="13"/>
  <c r="D218" i="13" l="1"/>
  <c r="I218" i="18"/>
  <c r="D218" i="18"/>
  <c r="C218" i="18"/>
  <c r="H218" i="18"/>
  <c r="G218" i="18"/>
  <c r="B218" i="18"/>
  <c r="P223" i="20"/>
  <c r="M223" i="20"/>
  <c r="I218" i="13"/>
  <c r="E218" i="13"/>
  <c r="T218" i="13"/>
  <c r="F218" i="13"/>
  <c r="A1091" i="13"/>
  <c r="S218" i="13" l="1"/>
  <c r="AE217" i="13"/>
  <c r="J218" i="13"/>
  <c r="N218" i="13"/>
  <c r="W223" i="20"/>
  <c r="T218" i="18"/>
  <c r="AE217" i="18"/>
  <c r="S218" i="18"/>
  <c r="J218" i="18"/>
  <c r="F218" i="18"/>
  <c r="E218" i="18"/>
  <c r="N218" i="18"/>
  <c r="U223" i="20"/>
  <c r="X223" i="20"/>
  <c r="Q223" i="20"/>
  <c r="R223" i="20" s="1"/>
  <c r="V223" i="20"/>
  <c r="A1092" i="13"/>
  <c r="L218" i="13" l="1"/>
  <c r="K218" i="13"/>
  <c r="O218" i="13"/>
  <c r="O218" i="18"/>
  <c r="K218" i="18"/>
  <c r="L218" i="18"/>
  <c r="AA223" i="20"/>
  <c r="AD223" i="20" s="1"/>
  <c r="Z223" i="20"/>
  <c r="AC223" i="20" s="1"/>
  <c r="Y223" i="20"/>
  <c r="AB223" i="20" s="1"/>
  <c r="A1093" i="13"/>
  <c r="M218" i="13" l="1"/>
  <c r="P218" i="13"/>
  <c r="M218" i="18"/>
  <c r="P218" i="18"/>
  <c r="I224" i="20"/>
  <c r="D224" i="20"/>
  <c r="B224" i="20"/>
  <c r="C224" i="20"/>
  <c r="H224" i="20"/>
  <c r="G224" i="20"/>
  <c r="A1094" i="13"/>
  <c r="V218" i="13" l="1"/>
  <c r="U218" i="13"/>
  <c r="W218" i="13"/>
  <c r="Q218" i="13"/>
  <c r="R218" i="13" s="1"/>
  <c r="X218" i="13"/>
  <c r="X218" i="18"/>
  <c r="Q218" i="18"/>
  <c r="R218" i="18" s="1"/>
  <c r="U218" i="18"/>
  <c r="V218" i="18"/>
  <c r="W218" i="18"/>
  <c r="E224" i="20"/>
  <c r="N224" i="20"/>
  <c r="T224" i="20"/>
  <c r="S224" i="20"/>
  <c r="AE223" i="20"/>
  <c r="F224" i="20"/>
  <c r="J224" i="20"/>
  <c r="L224" i="20"/>
  <c r="A1095" i="13"/>
  <c r="Y218" i="13" l="1"/>
  <c r="AB218" i="13" s="1"/>
  <c r="AA218" i="13"/>
  <c r="AD218" i="13" s="1"/>
  <c r="Z218" i="13"/>
  <c r="Y218" i="18"/>
  <c r="AB218" i="18" s="1"/>
  <c r="Z218" i="18"/>
  <c r="AC218" i="18" s="1"/>
  <c r="AA218" i="18"/>
  <c r="AD218" i="18" s="1"/>
  <c r="K224" i="20"/>
  <c r="O224" i="20"/>
  <c r="M224" i="20"/>
  <c r="P224" i="20"/>
  <c r="A1096" i="13"/>
  <c r="AC218" i="13" l="1"/>
  <c r="D219" i="13"/>
  <c r="B219" i="13"/>
  <c r="I219" i="13"/>
  <c r="G219" i="13"/>
  <c r="B219" i="18"/>
  <c r="G219" i="18"/>
  <c r="H219" i="18"/>
  <c r="I219" i="18"/>
  <c r="D219" i="18"/>
  <c r="C219" i="18"/>
  <c r="F219" i="18" s="1"/>
  <c r="Q224" i="20"/>
  <c r="R224" i="20" s="1"/>
  <c r="X224" i="20"/>
  <c r="V224" i="20"/>
  <c r="U224" i="20"/>
  <c r="W224" i="20"/>
  <c r="A1097" i="13"/>
  <c r="C219" i="13" l="1"/>
  <c r="F219" i="13" s="1"/>
  <c r="H219" i="13"/>
  <c r="J219" i="13"/>
  <c r="S219" i="13"/>
  <c r="T219" i="13"/>
  <c r="AE218" i="13"/>
  <c r="J219" i="18"/>
  <c r="AE218" i="18"/>
  <c r="S219" i="18"/>
  <c r="E219" i="18"/>
  <c r="N219" i="18"/>
  <c r="T219" i="18"/>
  <c r="AA224" i="20"/>
  <c r="AD224" i="20" s="1"/>
  <c r="Z224" i="20"/>
  <c r="AC224" i="20" s="1"/>
  <c r="Y224" i="20"/>
  <c r="AB224" i="20" s="1"/>
  <c r="L219" i="18"/>
  <c r="A1098" i="13"/>
  <c r="K219" i="13" l="1"/>
  <c r="O219" i="13"/>
  <c r="E219" i="13"/>
  <c r="N219" i="13"/>
  <c r="K219" i="18"/>
  <c r="O219" i="18"/>
  <c r="I225" i="20"/>
  <c r="D225" i="20"/>
  <c r="B225" i="20"/>
  <c r="G225" i="20"/>
  <c r="H225" i="20"/>
  <c r="C225" i="20"/>
  <c r="M219" i="18"/>
  <c r="P219" i="18"/>
  <c r="A1099" i="13"/>
  <c r="L219" i="13" l="1"/>
  <c r="E225" i="20"/>
  <c r="N225" i="20"/>
  <c r="T225" i="20"/>
  <c r="S225" i="20"/>
  <c r="F225" i="20"/>
  <c r="AE224" i="20"/>
  <c r="J225" i="20"/>
  <c r="X219" i="18"/>
  <c r="Q219" i="18"/>
  <c r="R219" i="18" s="1"/>
  <c r="W219" i="18"/>
  <c r="U219" i="18"/>
  <c r="V219" i="18"/>
  <c r="A1100" i="13"/>
  <c r="P219" i="13" l="1"/>
  <c r="M219" i="13"/>
  <c r="O225" i="20"/>
  <c r="K225" i="20"/>
  <c r="L225" i="20"/>
  <c r="AA219" i="18"/>
  <c r="AD219" i="18" s="1"/>
  <c r="Y219" i="18"/>
  <c r="AB219" i="18" s="1"/>
  <c r="Z219" i="18"/>
  <c r="AC219" i="18" s="1"/>
  <c r="A1101" i="13"/>
  <c r="U219" i="13" l="1"/>
  <c r="W219" i="13"/>
  <c r="V219" i="13"/>
  <c r="X219" i="13"/>
  <c r="Q219" i="13"/>
  <c r="R219" i="13" s="1"/>
  <c r="M225" i="20"/>
  <c r="P225" i="20"/>
  <c r="I220" i="18"/>
  <c r="D220" i="18"/>
  <c r="G220" i="18"/>
  <c r="B220" i="18"/>
  <c r="C220" i="18"/>
  <c r="H220" i="18"/>
  <c r="A1102" i="13"/>
  <c r="AA219" i="13" l="1"/>
  <c r="AD219" i="13" s="1"/>
  <c r="D220" i="13" s="1"/>
  <c r="Z219" i="13"/>
  <c r="AC219" i="13" s="1"/>
  <c r="Y219" i="13"/>
  <c r="AB219" i="13" s="1"/>
  <c r="B220" i="13" s="1"/>
  <c r="Q225" i="20"/>
  <c r="R225" i="20" s="1"/>
  <c r="X225" i="20"/>
  <c r="W225" i="20"/>
  <c r="U225" i="20"/>
  <c r="V225" i="20"/>
  <c r="E220" i="18"/>
  <c r="N220" i="18"/>
  <c r="AE219" i="18"/>
  <c r="S220" i="18"/>
  <c r="T220" i="18"/>
  <c r="J220" i="18"/>
  <c r="F220" i="18"/>
  <c r="A1103" i="13"/>
  <c r="H220" i="13" l="1"/>
  <c r="C220" i="13"/>
  <c r="F220" i="13" s="1"/>
  <c r="G220" i="13"/>
  <c r="I220" i="13"/>
  <c r="T220" i="13"/>
  <c r="S220" i="13"/>
  <c r="AE219" i="13"/>
  <c r="AA225" i="20"/>
  <c r="AD225" i="20" s="1"/>
  <c r="Z225" i="20"/>
  <c r="AC225" i="20" s="1"/>
  <c r="Y225" i="20"/>
  <c r="AB225" i="20" s="1"/>
  <c r="O220" i="18"/>
  <c r="K220" i="18"/>
  <c r="L220" i="18"/>
  <c r="A1104" i="13"/>
  <c r="N220" i="13" l="1"/>
  <c r="E220" i="13"/>
  <c r="J220" i="13"/>
  <c r="L220" i="13"/>
  <c r="D226" i="20"/>
  <c r="I226" i="20"/>
  <c r="H226" i="20"/>
  <c r="C226" i="20"/>
  <c r="G226" i="20"/>
  <c r="B226" i="20"/>
  <c r="M220" i="18"/>
  <c r="P220" i="18"/>
  <c r="A1105" i="13"/>
  <c r="O220" i="13" l="1"/>
  <c r="K220" i="13"/>
  <c r="M220" i="13"/>
  <c r="P220" i="13"/>
  <c r="T226" i="20"/>
  <c r="S226" i="20"/>
  <c r="J226" i="20"/>
  <c r="F226" i="20"/>
  <c r="AE225" i="20"/>
  <c r="E226" i="20"/>
  <c r="N226" i="20"/>
  <c r="K226" i="20"/>
  <c r="Q220" i="18"/>
  <c r="R220" i="18" s="1"/>
  <c r="X220" i="18"/>
  <c r="W220" i="18"/>
  <c r="U220" i="18"/>
  <c r="V220" i="18"/>
  <c r="A1106" i="13"/>
  <c r="Q220" i="13" l="1"/>
  <c r="R220" i="13" s="1"/>
  <c r="X220" i="13"/>
  <c r="V220" i="13"/>
  <c r="W220" i="13"/>
  <c r="U220" i="13"/>
  <c r="O226" i="20"/>
  <c r="L226" i="20"/>
  <c r="AA220" i="18"/>
  <c r="AD220" i="18" s="1"/>
  <c r="Z220" i="18"/>
  <c r="AC220" i="18" s="1"/>
  <c r="Y220" i="18"/>
  <c r="AB220" i="18" s="1"/>
  <c r="A1107" i="13"/>
  <c r="AA220" i="13" l="1"/>
  <c r="AD220" i="13" s="1"/>
  <c r="Z220" i="13"/>
  <c r="AC220" i="13" s="1"/>
  <c r="Y220" i="13"/>
  <c r="AB220" i="13" s="1"/>
  <c r="P226" i="20"/>
  <c r="M226" i="20"/>
  <c r="D221" i="18"/>
  <c r="I221" i="18"/>
  <c r="H221" i="18"/>
  <c r="C221" i="18"/>
  <c r="B221" i="18"/>
  <c r="G221" i="18"/>
  <c r="A1108" i="13"/>
  <c r="D221" i="13" l="1"/>
  <c r="I221" i="13"/>
  <c r="G221" i="13"/>
  <c r="B221" i="13"/>
  <c r="C221" i="13"/>
  <c r="F221" i="13" s="1"/>
  <c r="H221" i="13"/>
  <c r="V226" i="20"/>
  <c r="U226" i="20"/>
  <c r="W226" i="20"/>
  <c r="Q226" i="20"/>
  <c r="R226" i="20" s="1"/>
  <c r="X226" i="20"/>
  <c r="E221" i="18"/>
  <c r="T221" i="18"/>
  <c r="S221" i="18"/>
  <c r="N221" i="18"/>
  <c r="AE220" i="18"/>
  <c r="J221" i="18"/>
  <c r="F221" i="18"/>
  <c r="A1109" i="13"/>
  <c r="AE220" i="13" l="1"/>
  <c r="T221" i="13"/>
  <c r="N221" i="13"/>
  <c r="S221" i="13"/>
  <c r="J221" i="13"/>
  <c r="E221" i="13"/>
  <c r="AA226" i="20"/>
  <c r="AD226" i="20" s="1"/>
  <c r="Z226" i="20"/>
  <c r="AC226" i="20" s="1"/>
  <c r="Y226" i="20"/>
  <c r="AB226" i="20" s="1"/>
  <c r="L221" i="18"/>
  <c r="K221" i="18"/>
  <c r="O221" i="18"/>
  <c r="A1110" i="13"/>
  <c r="L221" i="13" l="1"/>
  <c r="K221" i="13"/>
  <c r="O221" i="13"/>
  <c r="D227" i="20"/>
  <c r="I227" i="20"/>
  <c r="C227" i="20"/>
  <c r="H227" i="20"/>
  <c r="B227" i="20"/>
  <c r="G227" i="20"/>
  <c r="P221" i="18"/>
  <c r="M221" i="18"/>
  <c r="U221" i="18"/>
  <c r="A1111" i="13"/>
  <c r="M221" i="13" l="1"/>
  <c r="P221" i="13"/>
  <c r="X221" i="13"/>
  <c r="Q221" i="13"/>
  <c r="R221" i="13" s="1"/>
  <c r="E227" i="20"/>
  <c r="T227" i="20"/>
  <c r="S227" i="20"/>
  <c r="F227" i="20"/>
  <c r="AE226" i="20"/>
  <c r="J227" i="20"/>
  <c r="N227" i="20"/>
  <c r="L227" i="20" s="1"/>
  <c r="W221" i="18"/>
  <c r="V221" i="18"/>
  <c r="X221" i="18"/>
  <c r="Q221" i="18"/>
  <c r="R221" i="18" s="1"/>
  <c r="A1112" i="13"/>
  <c r="U221" i="13" l="1"/>
  <c r="V221" i="13"/>
  <c r="W221" i="13"/>
  <c r="Z221" i="13"/>
  <c r="AA221" i="13"/>
  <c r="Y221" i="13"/>
  <c r="O227" i="20"/>
  <c r="K227" i="20"/>
  <c r="P227" i="20"/>
  <c r="M227" i="20"/>
  <c r="Z221" i="18"/>
  <c r="AC221" i="18" s="1"/>
  <c r="Y221" i="18"/>
  <c r="AB221" i="18" s="1"/>
  <c r="AA221" i="18"/>
  <c r="AD221" i="18" s="1"/>
  <c r="A1113" i="13"/>
  <c r="AB221" i="13" l="1"/>
  <c r="G222" i="13" s="1"/>
  <c r="AC221" i="13"/>
  <c r="AD221" i="13"/>
  <c r="B222" i="13"/>
  <c r="B222" i="18"/>
  <c r="G222" i="18"/>
  <c r="H222" i="18"/>
  <c r="C222" i="18"/>
  <c r="U227" i="20"/>
  <c r="V227" i="20"/>
  <c r="W227" i="20"/>
  <c r="Q227" i="20"/>
  <c r="R227" i="20" s="1"/>
  <c r="X227" i="20"/>
  <c r="I222" i="18"/>
  <c r="D222" i="18"/>
  <c r="A1114" i="13"/>
  <c r="H222" i="13" l="1"/>
  <c r="C222" i="13"/>
  <c r="E222" i="13"/>
  <c r="D222" i="13"/>
  <c r="I222" i="13"/>
  <c r="J222" i="13" s="1"/>
  <c r="E222" i="18"/>
  <c r="S222" i="18"/>
  <c r="T222" i="18"/>
  <c r="AE221" i="18"/>
  <c r="N222" i="18"/>
  <c r="J222" i="18"/>
  <c r="F222" i="18"/>
  <c r="AA227" i="20"/>
  <c r="AD227" i="20" s="1"/>
  <c r="Z227" i="20"/>
  <c r="AC227" i="20" s="1"/>
  <c r="Y227" i="20"/>
  <c r="AB227" i="20" s="1"/>
  <c r="A1115" i="13"/>
  <c r="F222" i="13" l="1"/>
  <c r="AE221" i="13"/>
  <c r="T222" i="13"/>
  <c r="N222" i="13"/>
  <c r="L222" i="13" s="1"/>
  <c r="S222" i="13"/>
  <c r="O222" i="13"/>
  <c r="K222" i="13"/>
  <c r="L222" i="18"/>
  <c r="K222" i="18"/>
  <c r="O222" i="18"/>
  <c r="G228" i="20"/>
  <c r="B228" i="20"/>
  <c r="C228" i="20"/>
  <c r="H228" i="20"/>
  <c r="D228" i="20"/>
  <c r="I228" i="20"/>
  <c r="A1116" i="13"/>
  <c r="M222" i="13" l="1"/>
  <c r="P222" i="13"/>
  <c r="M222" i="18"/>
  <c r="Q222" i="18" s="1"/>
  <c r="R222" i="18" s="1"/>
  <c r="P222" i="18"/>
  <c r="J228" i="20"/>
  <c r="F228" i="20"/>
  <c r="AE227" i="20"/>
  <c r="N228" i="20"/>
  <c r="S228" i="20"/>
  <c r="T228" i="20"/>
  <c r="E228" i="20"/>
  <c r="A1117" i="13"/>
  <c r="Q222" i="13" l="1"/>
  <c r="R222" i="13" s="1"/>
  <c r="U222" i="13"/>
  <c r="X222" i="13"/>
  <c r="W222" i="13"/>
  <c r="V222" i="13"/>
  <c r="W222" i="18"/>
  <c r="U222" i="18"/>
  <c r="V222" i="18"/>
  <c r="X222" i="18"/>
  <c r="Z222" i="18"/>
  <c r="AC222" i="18" s="1"/>
  <c r="AA222" i="18"/>
  <c r="Y222" i="18"/>
  <c r="O228" i="20"/>
  <c r="K228" i="20"/>
  <c r="L228" i="20"/>
  <c r="A1118" i="13"/>
  <c r="AA222" i="13" l="1"/>
  <c r="AD222" i="13" s="1"/>
  <c r="Y222" i="13"/>
  <c r="Z222" i="13"/>
  <c r="AC222" i="13" s="1"/>
  <c r="AD222" i="18"/>
  <c r="AB222" i="18"/>
  <c r="B223" i="18" s="1"/>
  <c r="C223" i="18"/>
  <c r="H223" i="18"/>
  <c r="M228" i="20"/>
  <c r="P228" i="20"/>
  <c r="A1119" i="13"/>
  <c r="AB222" i="13" l="1"/>
  <c r="G223" i="13" s="1"/>
  <c r="I223" i="13"/>
  <c r="C223" i="13"/>
  <c r="D223" i="13"/>
  <c r="H223" i="13"/>
  <c r="D223" i="18"/>
  <c r="I223" i="18"/>
  <c r="G223" i="18"/>
  <c r="J223" i="18" s="1"/>
  <c r="E223" i="18"/>
  <c r="F223" i="18"/>
  <c r="X228" i="20"/>
  <c r="Q228" i="20"/>
  <c r="R228" i="20" s="1"/>
  <c r="V228" i="20"/>
  <c r="W228" i="20"/>
  <c r="U228" i="20"/>
  <c r="A1120" i="13"/>
  <c r="B223" i="13" l="1"/>
  <c r="J223" i="13"/>
  <c r="S223" i="13"/>
  <c r="AE222" i="13"/>
  <c r="T223" i="13"/>
  <c r="N223" i="13"/>
  <c r="AE222" i="18"/>
  <c r="T223" i="18"/>
  <c r="S223" i="18"/>
  <c r="N223" i="18"/>
  <c r="L223" i="18" s="1"/>
  <c r="O223" i="18"/>
  <c r="K223" i="18"/>
  <c r="AA228" i="20"/>
  <c r="AD228" i="20" s="1"/>
  <c r="Z228" i="20"/>
  <c r="AC228" i="20" s="1"/>
  <c r="Y228" i="20"/>
  <c r="AB228" i="20" s="1"/>
  <c r="A1121" i="13"/>
  <c r="F223" i="13" l="1"/>
  <c r="E223" i="13"/>
  <c r="K223" i="13"/>
  <c r="O223" i="13"/>
  <c r="L223" i="13"/>
  <c r="M223" i="18"/>
  <c r="P223" i="18"/>
  <c r="D229" i="20"/>
  <c r="I229" i="20"/>
  <c r="C229" i="20"/>
  <c r="H229" i="20"/>
  <c r="B229" i="20"/>
  <c r="G229" i="20"/>
  <c r="A1122" i="13"/>
  <c r="P223" i="13" l="1"/>
  <c r="M223" i="13"/>
  <c r="X223" i="18"/>
  <c r="Q223" i="18"/>
  <c r="R223" i="18" s="1"/>
  <c r="U223" i="18"/>
  <c r="V223" i="18"/>
  <c r="W223" i="18"/>
  <c r="E229" i="20"/>
  <c r="S229" i="20"/>
  <c r="T229" i="20"/>
  <c r="N229" i="20"/>
  <c r="AE228" i="20"/>
  <c r="F229" i="20"/>
  <c r="J229" i="20"/>
  <c r="A1123" i="13"/>
  <c r="U223" i="13" l="1"/>
  <c r="W223" i="13"/>
  <c r="X223" i="13"/>
  <c r="Q223" i="13"/>
  <c r="R223" i="13" s="1"/>
  <c r="V223" i="13"/>
  <c r="AA223" i="18"/>
  <c r="AD223" i="18" s="1"/>
  <c r="Y223" i="18"/>
  <c r="AB223" i="18" s="1"/>
  <c r="Z223" i="18"/>
  <c r="AC223" i="18" s="1"/>
  <c r="O229" i="20"/>
  <c r="K229" i="20"/>
  <c r="L229" i="20"/>
  <c r="A1124" i="13"/>
  <c r="Y223" i="13" l="1"/>
  <c r="AB223" i="13" s="1"/>
  <c r="Z223" i="13"/>
  <c r="AA223" i="13"/>
  <c r="D224" i="18"/>
  <c r="I224" i="18"/>
  <c r="G224" i="18"/>
  <c r="B224" i="18"/>
  <c r="C224" i="18"/>
  <c r="F224" i="18" s="1"/>
  <c r="H224" i="18"/>
  <c r="P229" i="20"/>
  <c r="M229" i="20"/>
  <c r="A1125" i="13"/>
  <c r="AC223" i="13" l="1"/>
  <c r="B224" i="13"/>
  <c r="G224" i="13"/>
  <c r="AD223" i="13"/>
  <c r="I224" i="13" s="1"/>
  <c r="S224" i="18"/>
  <c r="T224" i="18"/>
  <c r="AE223" i="18"/>
  <c r="N224" i="18"/>
  <c r="L224" i="18" s="1"/>
  <c r="E224" i="18"/>
  <c r="J224" i="18"/>
  <c r="W229" i="20"/>
  <c r="U229" i="20"/>
  <c r="V229" i="20"/>
  <c r="Q229" i="20"/>
  <c r="R229" i="20" s="1"/>
  <c r="X229" i="20"/>
  <c r="A1126" i="13"/>
  <c r="H224" i="13" l="1"/>
  <c r="C224" i="13"/>
  <c r="F224" i="13" s="1"/>
  <c r="D224" i="13"/>
  <c r="E224" i="13"/>
  <c r="M224" i="18"/>
  <c r="P224" i="18"/>
  <c r="O224" i="18"/>
  <c r="K224" i="18"/>
  <c r="AA229" i="20"/>
  <c r="AD229" i="20" s="1"/>
  <c r="Z229" i="20"/>
  <c r="AC229" i="20" s="1"/>
  <c r="Y229" i="20"/>
  <c r="AB229" i="20" s="1"/>
  <c r="A1127" i="13"/>
  <c r="J224" i="13" l="1"/>
  <c r="AE223" i="13"/>
  <c r="T224" i="13"/>
  <c r="S224" i="13"/>
  <c r="N224" i="13"/>
  <c r="L224" i="13"/>
  <c r="Q224" i="18"/>
  <c r="R224" i="18" s="1"/>
  <c r="X224" i="18"/>
  <c r="W224" i="18"/>
  <c r="V224" i="18"/>
  <c r="U224" i="18"/>
  <c r="I230" i="20"/>
  <c r="D230" i="20"/>
  <c r="H230" i="20"/>
  <c r="C230" i="20"/>
  <c r="B230" i="20"/>
  <c r="G230" i="20"/>
  <c r="A1128" i="13"/>
  <c r="K224" i="13" l="1"/>
  <c r="O224" i="13"/>
  <c r="M224" i="13"/>
  <c r="P224" i="13"/>
  <c r="Z224" i="18"/>
  <c r="AC224" i="18" s="1"/>
  <c r="Y224" i="18"/>
  <c r="AB224" i="18" s="1"/>
  <c r="AA224" i="18"/>
  <c r="AD224" i="18" s="1"/>
  <c r="I225" i="18" s="1"/>
  <c r="E230" i="20"/>
  <c r="N230" i="20"/>
  <c r="S230" i="20"/>
  <c r="T230" i="20"/>
  <c r="AE229" i="20"/>
  <c r="F230" i="20"/>
  <c r="J230" i="20"/>
  <c r="A1129" i="13"/>
  <c r="Q224" i="13" l="1"/>
  <c r="R224" i="13" s="1"/>
  <c r="X224" i="13"/>
  <c r="W224" i="13"/>
  <c r="V224" i="13"/>
  <c r="U224" i="13"/>
  <c r="B225" i="18"/>
  <c r="G225" i="18"/>
  <c r="H225" i="18"/>
  <c r="C225" i="18"/>
  <c r="F225" i="18" s="1"/>
  <c r="D225" i="18"/>
  <c r="O230" i="20"/>
  <c r="K230" i="20"/>
  <c r="L230" i="20"/>
  <c r="A1130" i="13"/>
  <c r="Z224" i="13" l="1"/>
  <c r="AC224" i="13" s="1"/>
  <c r="AA224" i="13"/>
  <c r="Y224" i="13"/>
  <c r="J225" i="18"/>
  <c r="AE224" i="18"/>
  <c r="T225" i="18"/>
  <c r="S225" i="18"/>
  <c r="N225" i="18"/>
  <c r="E225" i="18"/>
  <c r="M230" i="20"/>
  <c r="P230" i="20"/>
  <c r="A1131" i="13"/>
  <c r="AD224" i="13" l="1"/>
  <c r="AB224" i="13"/>
  <c r="H225" i="13"/>
  <c r="C225" i="13"/>
  <c r="I225" i="13"/>
  <c r="D225" i="13"/>
  <c r="O225" i="18"/>
  <c r="K225" i="18"/>
  <c r="L225" i="18"/>
  <c r="Q230" i="20"/>
  <c r="R230" i="20" s="1"/>
  <c r="X230" i="20"/>
  <c r="U230" i="20"/>
  <c r="W230" i="20"/>
  <c r="V230" i="20"/>
  <c r="A1132" i="13"/>
  <c r="B225" i="13" l="1"/>
  <c r="E225" i="13" s="1"/>
  <c r="G225" i="13"/>
  <c r="T225" i="13"/>
  <c r="S225" i="13"/>
  <c r="AE224" i="13"/>
  <c r="M225" i="18"/>
  <c r="P225" i="18"/>
  <c r="AA230" i="20"/>
  <c r="AD230" i="20" s="1"/>
  <c r="Z230" i="20"/>
  <c r="AC230" i="20" s="1"/>
  <c r="Y230" i="20"/>
  <c r="AB230" i="20" s="1"/>
  <c r="A1133" i="13"/>
  <c r="J225" i="13" l="1"/>
  <c r="F225" i="13"/>
  <c r="N225" i="13"/>
  <c r="X225" i="18"/>
  <c r="Q225" i="18"/>
  <c r="R225" i="18" s="1"/>
  <c r="V225" i="18"/>
  <c r="U225" i="18"/>
  <c r="W225" i="18"/>
  <c r="C231" i="20"/>
  <c r="I231" i="20"/>
  <c r="D231" i="20"/>
  <c r="G231" i="20"/>
  <c r="H231" i="20"/>
  <c r="B231" i="20"/>
  <c r="A1134" i="13"/>
  <c r="K225" i="13" l="1"/>
  <c r="O225" i="13"/>
  <c r="L225" i="13"/>
  <c r="AA225" i="18"/>
  <c r="AD225" i="18" s="1"/>
  <c r="Y225" i="18"/>
  <c r="AB225" i="18" s="1"/>
  <c r="Z225" i="18"/>
  <c r="AC225" i="18" s="1"/>
  <c r="E231" i="20"/>
  <c r="AE230" i="20"/>
  <c r="S231" i="20"/>
  <c r="T231" i="20"/>
  <c r="J231" i="20"/>
  <c r="N231" i="20"/>
  <c r="F231" i="20"/>
  <c r="A1135" i="13"/>
  <c r="P225" i="13" l="1"/>
  <c r="M225" i="13"/>
  <c r="I226" i="18"/>
  <c r="D226" i="18"/>
  <c r="B226" i="18"/>
  <c r="G226" i="18"/>
  <c r="H226" i="18"/>
  <c r="C226" i="18"/>
  <c r="F226" i="18" s="1"/>
  <c r="O231" i="20"/>
  <c r="K231" i="20"/>
  <c r="L231" i="20"/>
  <c r="A1136" i="13"/>
  <c r="W225" i="13" l="1"/>
  <c r="U225" i="13"/>
  <c r="V225" i="13"/>
  <c r="Q225" i="13"/>
  <c r="R225" i="13" s="1"/>
  <c r="X225" i="13"/>
  <c r="T226" i="18"/>
  <c r="AE225" i="18"/>
  <c r="S226" i="18"/>
  <c r="N226" i="18"/>
  <c r="J226" i="18"/>
  <c r="E226" i="18"/>
  <c r="P231" i="20"/>
  <c r="M231" i="20"/>
  <c r="A1137" i="13"/>
  <c r="Y225" i="13" l="1"/>
  <c r="AB225" i="13" s="1"/>
  <c r="Z225" i="13"/>
  <c r="AC225" i="13" s="1"/>
  <c r="AA225" i="13"/>
  <c r="AD225" i="13" s="1"/>
  <c r="K226" i="18"/>
  <c r="O226" i="18"/>
  <c r="L226" i="18"/>
  <c r="U231" i="20"/>
  <c r="W231" i="20"/>
  <c r="Q231" i="20"/>
  <c r="R231" i="20" s="1"/>
  <c r="X231" i="20"/>
  <c r="V231" i="20"/>
  <c r="A1138" i="13"/>
  <c r="B226" i="13" l="1"/>
  <c r="G226" i="13"/>
  <c r="H226" i="13"/>
  <c r="C226" i="13"/>
  <c r="F226" i="13" s="1"/>
  <c r="D226" i="13"/>
  <c r="I226" i="13"/>
  <c r="M226" i="18"/>
  <c r="P226" i="18"/>
  <c r="Y231" i="20"/>
  <c r="AB231" i="20" s="1"/>
  <c r="Z231" i="20"/>
  <c r="AA231" i="20"/>
  <c r="AD231" i="20" s="1"/>
  <c r="A1139" i="13"/>
  <c r="J226" i="13" l="1"/>
  <c r="S226" i="13"/>
  <c r="T226" i="13"/>
  <c r="AE225" i="13"/>
  <c r="N226" i="13"/>
  <c r="E226" i="13"/>
  <c r="Q226" i="18"/>
  <c r="R226" i="18" s="1"/>
  <c r="X226" i="18"/>
  <c r="V226" i="18"/>
  <c r="W226" i="18"/>
  <c r="U226" i="18"/>
  <c r="B232" i="20"/>
  <c r="G232" i="20"/>
  <c r="AC231" i="20"/>
  <c r="H232" i="20" s="1"/>
  <c r="D232" i="20"/>
  <c r="I232" i="20"/>
  <c r="A1140" i="13"/>
  <c r="K226" i="13" l="1"/>
  <c r="O226" i="13"/>
  <c r="L226" i="13"/>
  <c r="AA226" i="18"/>
  <c r="AD226" i="18" s="1"/>
  <c r="Y226" i="18"/>
  <c r="AB226" i="18" s="1"/>
  <c r="Z226" i="18"/>
  <c r="AC226" i="18" s="1"/>
  <c r="C232" i="20"/>
  <c r="E232" i="20" s="1"/>
  <c r="N232" i="20"/>
  <c r="T232" i="20"/>
  <c r="S232" i="20"/>
  <c r="J232" i="20"/>
  <c r="A1141" i="13"/>
  <c r="M226" i="13" l="1"/>
  <c r="P226" i="13"/>
  <c r="H227" i="18"/>
  <c r="I227" i="18"/>
  <c r="D227" i="18"/>
  <c r="G227" i="18"/>
  <c r="B227" i="18"/>
  <c r="C227" i="18"/>
  <c r="F227" i="18" s="1"/>
  <c r="F232" i="20"/>
  <c r="AE231" i="20"/>
  <c r="K232" i="20"/>
  <c r="O232" i="20"/>
  <c r="L232" i="20"/>
  <c r="A1142" i="13"/>
  <c r="Q226" i="13" l="1"/>
  <c r="R226" i="13" s="1"/>
  <c r="X226" i="13"/>
  <c r="V226" i="13"/>
  <c r="W226" i="13"/>
  <c r="U226" i="13"/>
  <c r="T227" i="18"/>
  <c r="AE226" i="18"/>
  <c r="N227" i="18"/>
  <c r="S227" i="18"/>
  <c r="J227" i="18"/>
  <c r="L227" i="18"/>
  <c r="E227" i="18"/>
  <c r="M232" i="20"/>
  <c r="X232" i="20" s="1"/>
  <c r="P232" i="20"/>
  <c r="Q232" i="20"/>
  <c r="R232" i="20" s="1"/>
  <c r="A1143" i="13"/>
  <c r="AA226" i="13" l="1"/>
  <c r="AD226" i="13" s="1"/>
  <c r="Z226" i="13"/>
  <c r="AC226" i="13" s="1"/>
  <c r="Y226" i="13"/>
  <c r="AB226" i="13" s="1"/>
  <c r="C227" i="13"/>
  <c r="O227" i="18"/>
  <c r="K227" i="18"/>
  <c r="P227" i="18"/>
  <c r="M227" i="18"/>
  <c r="U232" i="20"/>
  <c r="V232" i="20"/>
  <c r="W232" i="20"/>
  <c r="Y232" i="20"/>
  <c r="AB232" i="20" s="1"/>
  <c r="AA232" i="20"/>
  <c r="Z232" i="20"/>
  <c r="A1144" i="13"/>
  <c r="H227" i="13" l="1"/>
  <c r="I227" i="13"/>
  <c r="D227" i="13"/>
  <c r="G227" i="13"/>
  <c r="B227" i="13"/>
  <c r="V227" i="18"/>
  <c r="U227" i="18"/>
  <c r="W227" i="18"/>
  <c r="Q227" i="18"/>
  <c r="R227" i="18" s="1"/>
  <c r="X227" i="18"/>
  <c r="AD232" i="20"/>
  <c r="B233" i="20"/>
  <c r="G233" i="20"/>
  <c r="D233" i="20"/>
  <c r="I233" i="20"/>
  <c r="AC232" i="20"/>
  <c r="C233" i="20" s="1"/>
  <c r="E233" i="20" s="1"/>
  <c r="T233" i="20"/>
  <c r="A1145" i="13"/>
  <c r="T227" i="13" l="1"/>
  <c r="S227" i="13"/>
  <c r="AE226" i="13"/>
  <c r="N227" i="13"/>
  <c r="J227" i="13"/>
  <c r="F227" i="13"/>
  <c r="E227" i="13"/>
  <c r="AA227" i="18"/>
  <c r="AD227" i="18" s="1"/>
  <c r="Y227" i="18"/>
  <c r="AB227" i="18" s="1"/>
  <c r="Z227" i="18"/>
  <c r="AC227" i="18" s="1"/>
  <c r="S233" i="20"/>
  <c r="H233" i="20"/>
  <c r="N233" i="20"/>
  <c r="J233" i="20"/>
  <c r="AE232" i="20"/>
  <c r="F233" i="20"/>
  <c r="L233" i="20"/>
  <c r="A1146" i="13"/>
  <c r="O227" i="13" l="1"/>
  <c r="K227" i="13"/>
  <c r="L227" i="13"/>
  <c r="I228" i="18"/>
  <c r="D228" i="18"/>
  <c r="G228" i="18"/>
  <c r="J228" i="18" s="1"/>
  <c r="B228" i="18"/>
  <c r="E228" i="18" s="1"/>
  <c r="H228" i="18"/>
  <c r="C228" i="18"/>
  <c r="O233" i="20"/>
  <c r="K233" i="20"/>
  <c r="M233" i="20"/>
  <c r="P233" i="20"/>
  <c r="A1147" i="13"/>
  <c r="P227" i="13" l="1"/>
  <c r="M227" i="13"/>
  <c r="N228" i="18"/>
  <c r="L228" i="18" s="1"/>
  <c r="S228" i="18"/>
  <c r="T228" i="18"/>
  <c r="AE227" i="18"/>
  <c r="O228" i="18"/>
  <c r="K228" i="18"/>
  <c r="F228" i="18"/>
  <c r="X233" i="20"/>
  <c r="Q233" i="20"/>
  <c r="R233" i="20" s="1"/>
  <c r="V233" i="20"/>
  <c r="U233" i="20"/>
  <c r="W233" i="20"/>
  <c r="A1148" i="13"/>
  <c r="U227" i="13" l="1"/>
  <c r="V227" i="13"/>
  <c r="W227" i="13"/>
  <c r="Q227" i="13"/>
  <c r="R227" i="13" s="1"/>
  <c r="X227" i="13"/>
  <c r="M228" i="18"/>
  <c r="P228" i="18"/>
  <c r="AA233" i="20"/>
  <c r="AD233" i="20" s="1"/>
  <c r="Z233" i="20"/>
  <c r="AC233" i="20" s="1"/>
  <c r="Y233" i="20"/>
  <c r="AB233" i="20" s="1"/>
  <c r="A1149" i="13"/>
  <c r="AA227" i="13" l="1"/>
  <c r="AD227" i="13" s="1"/>
  <c r="Z227" i="13"/>
  <c r="AC227" i="13" s="1"/>
  <c r="C228" i="13" s="1"/>
  <c r="Y227" i="13"/>
  <c r="AB227" i="13" s="1"/>
  <c r="Q228" i="18"/>
  <c r="R228" i="18" s="1"/>
  <c r="X228" i="18"/>
  <c r="V228" i="18"/>
  <c r="W228" i="18"/>
  <c r="U228" i="18"/>
  <c r="C234" i="20"/>
  <c r="H234" i="20"/>
  <c r="I234" i="20"/>
  <c r="G234" i="20"/>
  <c r="B234" i="20"/>
  <c r="E234" i="20" s="1"/>
  <c r="D234" i="20"/>
  <c r="A1150" i="13"/>
  <c r="I228" i="13" l="1"/>
  <c r="D228" i="13"/>
  <c r="G228" i="13"/>
  <c r="B228" i="13"/>
  <c r="E228" i="13" s="1"/>
  <c r="H228" i="13"/>
  <c r="Y228" i="18"/>
  <c r="AB228" i="18" s="1"/>
  <c r="Z228" i="18"/>
  <c r="AC228" i="18" s="1"/>
  <c r="AA228" i="18"/>
  <c r="AD228" i="18" s="1"/>
  <c r="C229" i="18"/>
  <c r="AE233" i="20"/>
  <c r="J234" i="20"/>
  <c r="F234" i="20"/>
  <c r="T234" i="20"/>
  <c r="N234" i="20"/>
  <c r="L234" i="20" s="1"/>
  <c r="S234" i="20"/>
  <c r="A1151" i="13"/>
  <c r="F228" i="13" l="1"/>
  <c r="AE227" i="13"/>
  <c r="T228" i="13"/>
  <c r="S228" i="13"/>
  <c r="N228" i="13"/>
  <c r="J228" i="13"/>
  <c r="H229" i="18"/>
  <c r="I229" i="18"/>
  <c r="D229" i="18"/>
  <c r="G229" i="18"/>
  <c r="J229" i="18" s="1"/>
  <c r="B229" i="18"/>
  <c r="K234" i="20"/>
  <c r="O234" i="20"/>
  <c r="M234" i="20"/>
  <c r="P234" i="20"/>
  <c r="A1152" i="13"/>
  <c r="L228" i="13" l="1"/>
  <c r="K228" i="13"/>
  <c r="O228" i="13"/>
  <c r="S229" i="18"/>
  <c r="T229" i="18"/>
  <c r="AE228" i="18"/>
  <c r="N229" i="18"/>
  <c r="L229" i="18" s="1"/>
  <c r="O229" i="18"/>
  <c r="K229" i="18"/>
  <c r="F229" i="18"/>
  <c r="E229" i="18"/>
  <c r="W234" i="20"/>
  <c r="V234" i="20"/>
  <c r="Q234" i="20"/>
  <c r="R234" i="20" s="1"/>
  <c r="X234" i="20"/>
  <c r="U234" i="20"/>
  <c r="A1153" i="13"/>
  <c r="P228" i="13" l="1"/>
  <c r="M228" i="13"/>
  <c r="W228" i="13"/>
  <c r="V228" i="13"/>
  <c r="M229" i="18"/>
  <c r="P229" i="18"/>
  <c r="AA234" i="20"/>
  <c r="AD234" i="20" s="1"/>
  <c r="Z234" i="20"/>
  <c r="AC234" i="20" s="1"/>
  <c r="Y234" i="20"/>
  <c r="AB234" i="20" s="1"/>
  <c r="A1154" i="13"/>
  <c r="U228" i="13" l="1"/>
  <c r="Q228" i="13"/>
  <c r="R228" i="13" s="1"/>
  <c r="X228" i="13"/>
  <c r="AA228" i="13"/>
  <c r="AD228" i="13" s="1"/>
  <c r="Q229" i="18"/>
  <c r="R229" i="18" s="1"/>
  <c r="X229" i="18"/>
  <c r="W229" i="18"/>
  <c r="V229" i="18"/>
  <c r="U229" i="18"/>
  <c r="D235" i="20"/>
  <c r="I235" i="20"/>
  <c r="B235" i="20"/>
  <c r="G235" i="20"/>
  <c r="H235" i="20"/>
  <c r="C235" i="20"/>
  <c r="AE234" i="20" s="1"/>
  <c r="A1155" i="13"/>
  <c r="Z228" i="13" l="1"/>
  <c r="AC228" i="13" s="1"/>
  <c r="C229" i="13" s="1"/>
  <c r="Y228" i="13"/>
  <c r="AB228" i="13" s="1"/>
  <c r="S235" i="20"/>
  <c r="T235" i="20"/>
  <c r="I229" i="13"/>
  <c r="D229" i="13"/>
  <c r="Z229" i="18"/>
  <c r="AC229" i="18" s="1"/>
  <c r="Y229" i="18"/>
  <c r="AB229" i="18" s="1"/>
  <c r="AA229" i="18"/>
  <c r="AD229" i="18" s="1"/>
  <c r="C230" i="18"/>
  <c r="H230" i="18"/>
  <c r="G230" i="18"/>
  <c r="B230" i="18"/>
  <c r="E230" i="18" s="1"/>
  <c r="J235" i="20"/>
  <c r="N235" i="20"/>
  <c r="E235" i="20"/>
  <c r="F235" i="20"/>
  <c r="L235" i="20"/>
  <c r="O235" i="20"/>
  <c r="A1156" i="13"/>
  <c r="G229" i="13" l="1"/>
  <c r="B229" i="13"/>
  <c r="E229" i="13" s="1"/>
  <c r="H229" i="13"/>
  <c r="F229" i="13"/>
  <c r="T229" i="13"/>
  <c r="S229" i="13"/>
  <c r="AE228" i="13"/>
  <c r="I230" i="18"/>
  <c r="J230" i="18" s="1"/>
  <c r="F230" i="18"/>
  <c r="D230" i="18"/>
  <c r="K235" i="20"/>
  <c r="P235" i="20"/>
  <c r="M235" i="20"/>
  <c r="A1157" i="13"/>
  <c r="J229" i="13" l="1"/>
  <c r="N229" i="13"/>
  <c r="L229" i="13"/>
  <c r="O230" i="18"/>
  <c r="K230" i="18"/>
  <c r="T230" i="18"/>
  <c r="AE229" i="18"/>
  <c r="S230" i="18"/>
  <c r="N230" i="18"/>
  <c r="L230" i="18" s="1"/>
  <c r="W235" i="20"/>
  <c r="U235" i="20"/>
  <c r="V235" i="20"/>
  <c r="Q235" i="20"/>
  <c r="R235" i="20" s="1"/>
  <c r="X235" i="20"/>
  <c r="A1158" i="13"/>
  <c r="K229" i="13" l="1"/>
  <c r="O229" i="13"/>
  <c r="M229" i="13"/>
  <c r="P229" i="13"/>
  <c r="P230" i="18"/>
  <c r="M230" i="18"/>
  <c r="Z235" i="20"/>
  <c r="AC235" i="20" s="1"/>
  <c r="C236" i="20" s="1"/>
  <c r="AA235" i="20"/>
  <c r="AD235" i="20" s="1"/>
  <c r="Y235" i="20"/>
  <c r="AB235" i="20" s="1"/>
  <c r="Q229" i="13" l="1"/>
  <c r="R229" i="13" s="1"/>
  <c r="X229" i="13"/>
  <c r="W229" i="13"/>
  <c r="V229" i="13"/>
  <c r="U229" i="13"/>
  <c r="W230" i="18"/>
  <c r="U230" i="18"/>
  <c r="V230" i="18"/>
  <c r="Q230" i="18"/>
  <c r="R230" i="18" s="1"/>
  <c r="X230" i="18"/>
  <c r="AE235" i="20"/>
  <c r="D236" i="20"/>
  <c r="I236" i="20"/>
  <c r="B236" i="20"/>
  <c r="G236" i="20"/>
  <c r="H236" i="20"/>
  <c r="Z229" i="13" l="1"/>
  <c r="AC229" i="13" s="1"/>
  <c r="Y229" i="13"/>
  <c r="AB229" i="13" s="1"/>
  <c r="B230" i="13" s="1"/>
  <c r="AA229" i="13"/>
  <c r="AA230" i="18"/>
  <c r="AD230" i="18" s="1"/>
  <c r="Y230" i="18"/>
  <c r="AB230" i="18" s="1"/>
  <c r="B231" i="18" s="1"/>
  <c r="Z230" i="18"/>
  <c r="AC230" i="18" s="1"/>
  <c r="T236" i="20"/>
  <c r="S236" i="20"/>
  <c r="N236" i="20"/>
  <c r="F236" i="20"/>
  <c r="E236" i="20"/>
  <c r="J236" i="20"/>
  <c r="G230" i="13" l="1"/>
  <c r="C230" i="13"/>
  <c r="F230" i="13" s="1"/>
  <c r="H230" i="13"/>
  <c r="AD229" i="13"/>
  <c r="I231" i="18"/>
  <c r="D231" i="18"/>
  <c r="C231" i="18"/>
  <c r="F231" i="18" s="1"/>
  <c r="G231" i="18"/>
  <c r="H231" i="18"/>
  <c r="E231" i="18"/>
  <c r="L236" i="20"/>
  <c r="K236" i="20"/>
  <c r="O236" i="20"/>
  <c r="D230" i="13" l="1"/>
  <c r="I230" i="13"/>
  <c r="J230" i="13" s="1"/>
  <c r="E230" i="13"/>
  <c r="S231" i="18"/>
  <c r="T231" i="18"/>
  <c r="N231" i="18"/>
  <c r="AE230" i="18"/>
  <c r="J231" i="18"/>
  <c r="P236" i="20"/>
  <c r="M236" i="20"/>
  <c r="T230" i="13" l="1"/>
  <c r="AE229" i="13"/>
  <c r="S230" i="13"/>
  <c r="N230" i="13"/>
  <c r="L230" i="13" s="1"/>
  <c r="K230" i="13"/>
  <c r="O230" i="13"/>
  <c r="O231" i="18"/>
  <c r="K231" i="18"/>
  <c r="L231" i="18"/>
  <c r="V236" i="20"/>
  <c r="X236" i="20"/>
  <c r="U236" i="20"/>
  <c r="W236" i="20"/>
  <c r="Q236" i="20"/>
  <c r="R236" i="20" s="1"/>
  <c r="P230" i="13" l="1"/>
  <c r="M230" i="13"/>
  <c r="P231" i="18"/>
  <c r="M231" i="18"/>
  <c r="Z236" i="20"/>
  <c r="AC236" i="20" s="1"/>
  <c r="AA236" i="20"/>
  <c r="AD236" i="20" s="1"/>
  <c r="Y236" i="20"/>
  <c r="AB236" i="20" s="1"/>
  <c r="W230" i="13" l="1"/>
  <c r="U230" i="13"/>
  <c r="V230" i="13"/>
  <c r="Q230" i="13"/>
  <c r="R230" i="13" s="1"/>
  <c r="X230" i="13"/>
  <c r="V231" i="18"/>
  <c r="W231" i="18"/>
  <c r="U231" i="18"/>
  <c r="Q231" i="18"/>
  <c r="R231" i="18" s="1"/>
  <c r="X231" i="18"/>
  <c r="C237" i="20"/>
  <c r="H237" i="20"/>
  <c r="D237" i="20"/>
  <c r="I237" i="20"/>
  <c r="B237" i="20"/>
  <c r="G237" i="20"/>
  <c r="Y230" i="13" l="1"/>
  <c r="AB230" i="13" s="1"/>
  <c r="B231" i="13" s="1"/>
  <c r="Z230" i="13"/>
  <c r="AC230" i="13" s="1"/>
  <c r="AA230" i="13"/>
  <c r="AD230" i="13" s="1"/>
  <c r="Y231" i="18"/>
  <c r="AB231" i="18" s="1"/>
  <c r="AA231" i="18"/>
  <c r="AD231" i="18" s="1"/>
  <c r="D232" i="18" s="1"/>
  <c r="Z231" i="18"/>
  <c r="AC231" i="18" s="1"/>
  <c r="C232" i="18" s="1"/>
  <c r="AE236" i="20"/>
  <c r="T237" i="20"/>
  <c r="S237" i="20"/>
  <c r="N237" i="20"/>
  <c r="E237" i="20"/>
  <c r="J237" i="20"/>
  <c r="F237" i="20"/>
  <c r="L237" i="20"/>
  <c r="K237" i="20"/>
  <c r="O237" i="20"/>
  <c r="G231" i="13" l="1"/>
  <c r="I231" i="13"/>
  <c r="D231" i="13"/>
  <c r="C231" i="13"/>
  <c r="F231" i="13" s="1"/>
  <c r="H231" i="13"/>
  <c r="B232" i="18"/>
  <c r="E232" i="18" s="1"/>
  <c r="G232" i="18"/>
  <c r="J232" i="18" s="1"/>
  <c r="I232" i="18"/>
  <c r="H232" i="18"/>
  <c r="AE231" i="18"/>
  <c r="T232" i="18"/>
  <c r="S232" i="18"/>
  <c r="P237" i="20"/>
  <c r="M237" i="20"/>
  <c r="N231" i="13" l="1"/>
  <c r="AE230" i="13"/>
  <c r="T231" i="13"/>
  <c r="S231" i="13"/>
  <c r="J231" i="13"/>
  <c r="E231" i="13"/>
  <c r="F232" i="18"/>
  <c r="N232" i="18"/>
  <c r="L232" i="18"/>
  <c r="K232" i="18"/>
  <c r="O232" i="18"/>
  <c r="V237" i="20"/>
  <c r="U237" i="20"/>
  <c r="W237" i="20"/>
  <c r="Q237" i="20"/>
  <c r="R237" i="20" s="1"/>
  <c r="X237" i="20"/>
  <c r="L231" i="13" l="1"/>
  <c r="O231" i="13"/>
  <c r="K231" i="13"/>
  <c r="M232" i="18"/>
  <c r="P232" i="18"/>
  <c r="Z237" i="20"/>
  <c r="AC237" i="20" s="1"/>
  <c r="AA237" i="20"/>
  <c r="AD237" i="20" s="1"/>
  <c r="Y237" i="20"/>
  <c r="AB237" i="20" s="1"/>
  <c r="M231" i="13" l="1"/>
  <c r="P231" i="13"/>
  <c r="Q231" i="13"/>
  <c r="R231" i="13" s="1"/>
  <c r="X231" i="13"/>
  <c r="Q232" i="18"/>
  <c r="R232" i="18" s="1"/>
  <c r="X232" i="18"/>
  <c r="V232" i="18"/>
  <c r="W232" i="18"/>
  <c r="U232" i="18"/>
  <c r="H238" i="20"/>
  <c r="C238" i="20"/>
  <c r="G238" i="20"/>
  <c r="B238" i="20"/>
  <c r="I238" i="20"/>
  <c r="D238" i="20"/>
  <c r="W231" i="13" l="1"/>
  <c r="V231" i="13"/>
  <c r="U231" i="13"/>
  <c r="E238" i="20"/>
  <c r="Y231" i="13"/>
  <c r="AB231" i="13" s="1"/>
  <c r="AA231" i="13"/>
  <c r="Z231" i="13"/>
  <c r="Z232" i="18"/>
  <c r="AC232" i="18" s="1"/>
  <c r="AA232" i="18"/>
  <c r="Y232" i="18"/>
  <c r="AB232" i="18" s="1"/>
  <c r="J238" i="20"/>
  <c r="F238" i="20"/>
  <c r="AE237" i="20"/>
  <c r="S238" i="20"/>
  <c r="T238" i="20"/>
  <c r="N238" i="20"/>
  <c r="L238" i="20" s="1"/>
  <c r="K238" i="20" l="1"/>
  <c r="G232" i="13"/>
  <c r="B232" i="13"/>
  <c r="AC231" i="13"/>
  <c r="AD231" i="13"/>
  <c r="H233" i="18"/>
  <c r="G233" i="18"/>
  <c r="AD232" i="18"/>
  <c r="C233" i="18"/>
  <c r="B233" i="18"/>
  <c r="O238" i="20"/>
  <c r="P238" i="20"/>
  <c r="M238" i="20"/>
  <c r="H232" i="13" l="1"/>
  <c r="C232" i="13"/>
  <c r="I232" i="13"/>
  <c r="D232" i="13"/>
  <c r="E233" i="18"/>
  <c r="D233" i="18"/>
  <c r="I233" i="18"/>
  <c r="J233" i="18" s="1"/>
  <c r="F233" i="18"/>
  <c r="U238" i="20"/>
  <c r="W238" i="20"/>
  <c r="V238" i="20"/>
  <c r="Q238" i="20"/>
  <c r="R238" i="20" s="1"/>
  <c r="X238" i="20"/>
  <c r="E232" i="13" l="1"/>
  <c r="F232" i="13"/>
  <c r="AE231" i="13"/>
  <c r="S232" i="13"/>
  <c r="T232" i="13"/>
  <c r="N232" i="13"/>
  <c r="J232" i="13"/>
  <c r="L232" i="13"/>
  <c r="K233" i="18"/>
  <c r="N233" i="18"/>
  <c r="L233" i="18" s="1"/>
  <c r="T233" i="18"/>
  <c r="O233" i="18"/>
  <c r="S233" i="18"/>
  <c r="AE232" i="18"/>
  <c r="Y238" i="20"/>
  <c r="AB238" i="20" s="1"/>
  <c r="AA238" i="20"/>
  <c r="AD238" i="20" s="1"/>
  <c r="Z238" i="20"/>
  <c r="AC238" i="20" s="1"/>
  <c r="O232" i="13" l="1"/>
  <c r="K232" i="13"/>
  <c r="P232" i="13"/>
  <c r="M232" i="13"/>
  <c r="P233" i="18"/>
  <c r="M233" i="18"/>
  <c r="B239" i="20"/>
  <c r="G239" i="20"/>
  <c r="D239" i="20"/>
  <c r="I239" i="20"/>
  <c r="C239" i="20"/>
  <c r="H239" i="20"/>
  <c r="W232" i="13" l="1"/>
  <c r="U232" i="13"/>
  <c r="X232" i="13"/>
  <c r="Q232" i="13"/>
  <c r="R232" i="13" s="1"/>
  <c r="V232" i="13"/>
  <c r="V233" i="18"/>
  <c r="U233" i="18"/>
  <c r="W233" i="18"/>
  <c r="Q233" i="18"/>
  <c r="R233" i="18" s="1"/>
  <c r="X233" i="18"/>
  <c r="T239" i="20"/>
  <c r="N239" i="20"/>
  <c r="S239" i="20"/>
  <c r="F239" i="20"/>
  <c r="AE238" i="20"/>
  <c r="E239" i="20"/>
  <c r="J239" i="20"/>
  <c r="AA232" i="13" l="1"/>
  <c r="AD232" i="13" s="1"/>
  <c r="Z232" i="13"/>
  <c r="AC232" i="13" s="1"/>
  <c r="C233" i="13" s="1"/>
  <c r="Y232" i="13"/>
  <c r="AB232" i="13" s="1"/>
  <c r="B233" i="13" s="1"/>
  <c r="AA233" i="18"/>
  <c r="AD233" i="18" s="1"/>
  <c r="Y233" i="18"/>
  <c r="AB233" i="18" s="1"/>
  <c r="Z233" i="18"/>
  <c r="AC233" i="18" s="1"/>
  <c r="K239" i="20"/>
  <c r="O239" i="20"/>
  <c r="L239" i="20"/>
  <c r="D233" i="13" l="1"/>
  <c r="I233" i="13"/>
  <c r="H233" i="13"/>
  <c r="E233" i="13"/>
  <c r="F233" i="13"/>
  <c r="G233" i="13"/>
  <c r="D234" i="18"/>
  <c r="B234" i="18"/>
  <c r="G234" i="18"/>
  <c r="C234" i="18"/>
  <c r="I234" i="18"/>
  <c r="H234" i="18"/>
  <c r="M239" i="20"/>
  <c r="P239" i="20"/>
  <c r="AE232" i="13" l="1"/>
  <c r="N233" i="13"/>
  <c r="T233" i="13"/>
  <c r="S233" i="13"/>
  <c r="J233" i="13"/>
  <c r="K233" i="13" s="1"/>
  <c r="F234" i="18"/>
  <c r="N234" i="18"/>
  <c r="T234" i="18"/>
  <c r="AE233" i="18"/>
  <c r="S234" i="18"/>
  <c r="J234" i="18"/>
  <c r="E234" i="18"/>
  <c r="X239" i="20"/>
  <c r="Q239" i="20"/>
  <c r="R239" i="20" s="1"/>
  <c r="U239" i="20"/>
  <c r="V239" i="20"/>
  <c r="W239" i="20"/>
  <c r="K234" i="18"/>
  <c r="O234" i="18"/>
  <c r="L233" i="13" l="1"/>
  <c r="O233" i="13"/>
  <c r="L234" i="18"/>
  <c r="AA239" i="20"/>
  <c r="AD239" i="20" s="1"/>
  <c r="I240" i="20" s="1"/>
  <c r="Z239" i="20"/>
  <c r="AC239" i="20" s="1"/>
  <c r="Y239" i="20"/>
  <c r="AB239" i="20" s="1"/>
  <c r="M233" i="13" l="1"/>
  <c r="P233" i="13"/>
  <c r="M234" i="18"/>
  <c r="P234" i="18"/>
  <c r="B240" i="20"/>
  <c r="G240" i="20"/>
  <c r="H240" i="20"/>
  <c r="D240" i="20"/>
  <c r="C240" i="20"/>
  <c r="X233" i="13" l="1"/>
  <c r="Q233" i="13"/>
  <c r="R233" i="13" s="1"/>
  <c r="V233" i="13"/>
  <c r="W233" i="13"/>
  <c r="U233" i="13"/>
  <c r="Q234" i="18"/>
  <c r="R234" i="18" s="1"/>
  <c r="X234" i="18"/>
  <c r="U234" i="18"/>
  <c r="W234" i="18"/>
  <c r="V234" i="18"/>
  <c r="J240" i="20"/>
  <c r="T240" i="20"/>
  <c r="S240" i="20"/>
  <c r="N240" i="20"/>
  <c r="L240" i="20" s="1"/>
  <c r="AE239" i="20"/>
  <c r="F240" i="20"/>
  <c r="E240" i="20"/>
  <c r="Z233" i="13" l="1"/>
  <c r="AC233" i="13" s="1"/>
  <c r="AA233" i="13"/>
  <c r="AD233" i="13" s="1"/>
  <c r="Y233" i="13"/>
  <c r="AB233" i="13" s="1"/>
  <c r="Y234" i="18"/>
  <c r="Z234" i="18"/>
  <c r="AA234" i="18"/>
  <c r="AC234" i="18"/>
  <c r="C235" i="18" s="1"/>
  <c r="F235" i="18" s="1"/>
  <c r="AB234" i="18"/>
  <c r="B235" i="18" s="1"/>
  <c r="AD234" i="18"/>
  <c r="K240" i="20"/>
  <c r="O240" i="20"/>
  <c r="P240" i="20"/>
  <c r="M240" i="20"/>
  <c r="H234" i="13" l="1"/>
  <c r="C234" i="13"/>
  <c r="I234" i="13"/>
  <c r="D234" i="13"/>
  <c r="B234" i="13"/>
  <c r="E234" i="13" s="1"/>
  <c r="G234" i="13"/>
  <c r="J234" i="13" s="1"/>
  <c r="D235" i="18"/>
  <c r="H235" i="18"/>
  <c r="G235" i="18"/>
  <c r="I235" i="18"/>
  <c r="E235" i="18"/>
  <c r="V240" i="20"/>
  <c r="U240" i="20"/>
  <c r="W240" i="20"/>
  <c r="X240" i="20"/>
  <c r="Q240" i="20"/>
  <c r="R240" i="20" s="1"/>
  <c r="N234" i="13" l="1"/>
  <c r="AE233" i="13"/>
  <c r="T234" i="13"/>
  <c r="S234" i="13"/>
  <c r="F234" i="13"/>
  <c r="K234" i="13"/>
  <c r="O234" i="13"/>
  <c r="T235" i="18"/>
  <c r="S235" i="18"/>
  <c r="J235" i="18"/>
  <c r="AE234" i="18"/>
  <c r="N235" i="18"/>
  <c r="L235" i="18" s="1"/>
  <c r="Y240" i="20"/>
  <c r="AB240" i="20" s="1"/>
  <c r="AA240" i="20"/>
  <c r="AD240" i="20" s="1"/>
  <c r="Z240" i="20"/>
  <c r="AC240" i="20" s="1"/>
  <c r="L234" i="13" l="1"/>
  <c r="K235" i="18"/>
  <c r="O235" i="18"/>
  <c r="P235" i="18"/>
  <c r="M235" i="18"/>
  <c r="I241" i="20"/>
  <c r="H241" i="20"/>
  <c r="B241" i="20"/>
  <c r="G241" i="20"/>
  <c r="C241" i="20"/>
  <c r="D241" i="20"/>
  <c r="M234" i="13" l="1"/>
  <c r="P234" i="13"/>
  <c r="W235" i="18"/>
  <c r="U235" i="18"/>
  <c r="X235" i="18"/>
  <c r="Q235" i="18"/>
  <c r="R235" i="18" s="1"/>
  <c r="V235" i="18"/>
  <c r="E241" i="20"/>
  <c r="F241" i="20"/>
  <c r="AE240" i="20"/>
  <c r="N241" i="20"/>
  <c r="T241" i="20"/>
  <c r="J241" i="20"/>
  <c r="S241" i="20"/>
  <c r="X234" i="13" l="1"/>
  <c r="Q234" i="13"/>
  <c r="R234" i="13" s="1"/>
  <c r="V234" i="13"/>
  <c r="W234" i="13"/>
  <c r="U234" i="13"/>
  <c r="AA235" i="18"/>
  <c r="AD235" i="18" s="1"/>
  <c r="Y235" i="18"/>
  <c r="AB235" i="18" s="1"/>
  <c r="Z235" i="18"/>
  <c r="AC235" i="18" s="1"/>
  <c r="L241" i="20"/>
  <c r="K241" i="20"/>
  <c r="O241" i="20"/>
  <c r="Z234" i="13" l="1"/>
  <c r="AC234" i="13" s="1"/>
  <c r="Y234" i="13"/>
  <c r="AB234" i="13" s="1"/>
  <c r="AA234" i="13"/>
  <c r="AD234" i="13" s="1"/>
  <c r="C236" i="18"/>
  <c r="B236" i="18"/>
  <c r="D236" i="18"/>
  <c r="I236" i="18"/>
  <c r="H236" i="18"/>
  <c r="G236" i="18"/>
  <c r="M241" i="20"/>
  <c r="P241" i="20"/>
  <c r="H235" i="13" l="1"/>
  <c r="C235" i="13"/>
  <c r="B235" i="13"/>
  <c r="E235" i="13" s="1"/>
  <c r="G235" i="13"/>
  <c r="J235" i="13" s="1"/>
  <c r="D235" i="13"/>
  <c r="I235" i="13"/>
  <c r="F236" i="18"/>
  <c r="E236" i="18"/>
  <c r="J236" i="18"/>
  <c r="N236" i="18"/>
  <c r="T236" i="18"/>
  <c r="S236" i="18"/>
  <c r="AE235" i="18"/>
  <c r="X241" i="20"/>
  <c r="Q241" i="20"/>
  <c r="R241" i="20" s="1"/>
  <c r="U241" i="20"/>
  <c r="W241" i="20"/>
  <c r="V241" i="20"/>
  <c r="T235" i="13" l="1"/>
  <c r="S235" i="13"/>
  <c r="AE234" i="13"/>
  <c r="N235" i="13"/>
  <c r="F235" i="13"/>
  <c r="K235" i="13"/>
  <c r="O235" i="13"/>
  <c r="K236" i="18"/>
  <c r="L236" i="18"/>
  <c r="O236" i="18"/>
  <c r="Y241" i="20"/>
  <c r="AB241" i="20" s="1"/>
  <c r="Z241" i="20"/>
  <c r="AA241" i="20"/>
  <c r="AD241" i="20" s="1"/>
  <c r="L235" i="13" l="1"/>
  <c r="M236" i="18"/>
  <c r="P236" i="18"/>
  <c r="U236" i="18" s="1"/>
  <c r="G242" i="20"/>
  <c r="B242" i="20"/>
  <c r="AC241" i="20"/>
  <c r="I242" i="20"/>
  <c r="D242" i="20"/>
  <c r="M235" i="13" l="1"/>
  <c r="P235" i="13"/>
  <c r="X235" i="13"/>
  <c r="Q235" i="13"/>
  <c r="R235" i="13" s="1"/>
  <c r="V236" i="18"/>
  <c r="W236" i="18"/>
  <c r="Q236" i="18"/>
  <c r="R236" i="18" s="1"/>
  <c r="X236" i="18"/>
  <c r="C242" i="20"/>
  <c r="H242" i="20"/>
  <c r="J242" i="20" s="1"/>
  <c r="O242" i="20" s="1"/>
  <c r="S242" i="20"/>
  <c r="T242" i="20"/>
  <c r="N242" i="20"/>
  <c r="L242" i="20"/>
  <c r="K242" i="20"/>
  <c r="U235" i="13" l="1"/>
  <c r="W235" i="13"/>
  <c r="V235" i="13"/>
  <c r="AA235" i="13"/>
  <c r="Y235" i="13"/>
  <c r="Z235" i="13"/>
  <c r="AA236" i="18"/>
  <c r="AD236" i="18" s="1"/>
  <c r="Y236" i="18"/>
  <c r="AB236" i="18" s="1"/>
  <c r="Z236" i="18"/>
  <c r="AC236" i="18" s="1"/>
  <c r="E242" i="20"/>
  <c r="F242" i="20"/>
  <c r="AE241" i="20"/>
  <c r="P242" i="20"/>
  <c r="M242" i="20"/>
  <c r="AD235" i="13" l="1"/>
  <c r="AB235" i="13"/>
  <c r="AC235" i="13"/>
  <c r="D237" i="18"/>
  <c r="I237" i="18"/>
  <c r="G237" i="18"/>
  <c r="B237" i="18"/>
  <c r="H237" i="18"/>
  <c r="C237" i="18"/>
  <c r="F237" i="18" s="1"/>
  <c r="W242" i="20"/>
  <c r="V242" i="20"/>
  <c r="U242" i="20"/>
  <c r="X242" i="20"/>
  <c r="Q242" i="20"/>
  <c r="R242" i="20" s="1"/>
  <c r="G236" i="13" l="1"/>
  <c r="B236" i="13"/>
  <c r="D236" i="13"/>
  <c r="I236" i="13"/>
  <c r="H236" i="13"/>
  <c r="C236" i="13"/>
  <c r="J237" i="18"/>
  <c r="S237" i="18"/>
  <c r="N237" i="18"/>
  <c r="L237" i="18" s="1"/>
  <c r="AE236" i="18"/>
  <c r="T237" i="18"/>
  <c r="E237" i="18"/>
  <c r="AA242" i="20"/>
  <c r="AD242" i="20" s="1"/>
  <c r="Z242" i="20"/>
  <c r="AC242" i="20" s="1"/>
  <c r="Y242" i="20"/>
  <c r="AB242" i="20" s="1"/>
  <c r="AE235" i="13" l="1"/>
  <c r="T236" i="13"/>
  <c r="S236" i="13"/>
  <c r="J236" i="13"/>
  <c r="F236" i="13"/>
  <c r="E236" i="13"/>
  <c r="N236" i="13"/>
  <c r="M237" i="18"/>
  <c r="O237" i="18"/>
  <c r="K237" i="18"/>
  <c r="P237" i="18"/>
  <c r="D243" i="20"/>
  <c r="I243" i="20"/>
  <c r="G243" i="20"/>
  <c r="B243" i="20"/>
  <c r="H243" i="20"/>
  <c r="C243" i="20"/>
  <c r="O236" i="13" l="1"/>
  <c r="K236" i="13"/>
  <c r="L236" i="13"/>
  <c r="W237" i="18"/>
  <c r="V237" i="18"/>
  <c r="Q237" i="18"/>
  <c r="R237" i="18" s="1"/>
  <c r="U237" i="18"/>
  <c r="X237" i="18"/>
  <c r="E243" i="20"/>
  <c r="N243" i="20"/>
  <c r="S243" i="20"/>
  <c r="T243" i="20"/>
  <c r="J243" i="20"/>
  <c r="F243" i="20"/>
  <c r="AE242" i="20"/>
  <c r="P236" i="13" l="1"/>
  <c r="M236" i="13"/>
  <c r="Z237" i="18"/>
  <c r="AC237" i="18" s="1"/>
  <c r="AA237" i="18"/>
  <c r="AD237" i="18" s="1"/>
  <c r="Y237" i="18"/>
  <c r="AB237" i="18" s="1"/>
  <c r="K243" i="20"/>
  <c r="O243" i="20"/>
  <c r="L243" i="20"/>
  <c r="U236" i="13" l="1"/>
  <c r="V236" i="13"/>
  <c r="Q236" i="13"/>
  <c r="R236" i="13" s="1"/>
  <c r="X236" i="13"/>
  <c r="W236" i="13"/>
  <c r="G238" i="18"/>
  <c r="D238" i="18"/>
  <c r="H238" i="18"/>
  <c r="B238" i="18"/>
  <c r="I238" i="18"/>
  <c r="C238" i="18"/>
  <c r="M243" i="20"/>
  <c r="P243" i="20"/>
  <c r="Y236" i="13" l="1"/>
  <c r="AB236" i="13" s="1"/>
  <c r="Z236" i="13"/>
  <c r="AC236" i="13" s="1"/>
  <c r="H237" i="13" s="1"/>
  <c r="AA236" i="13"/>
  <c r="S238" i="18"/>
  <c r="AE237" i="18"/>
  <c r="E238" i="18"/>
  <c r="T238" i="18"/>
  <c r="J238" i="18"/>
  <c r="F238" i="18"/>
  <c r="N238" i="18"/>
  <c r="L238" i="18" s="1"/>
  <c r="X243" i="20"/>
  <c r="Q243" i="20"/>
  <c r="R243" i="20" s="1"/>
  <c r="U243" i="20"/>
  <c r="W243" i="20"/>
  <c r="V243" i="20"/>
  <c r="G237" i="13" l="1"/>
  <c r="B237" i="13"/>
  <c r="AD236" i="13"/>
  <c r="I237" i="13" s="1"/>
  <c r="C237" i="13"/>
  <c r="J237" i="13"/>
  <c r="O238" i="18"/>
  <c r="K238" i="18"/>
  <c r="M238" i="18"/>
  <c r="X238" i="18" s="1"/>
  <c r="P238" i="18"/>
  <c r="AA243" i="20"/>
  <c r="AD243" i="20" s="1"/>
  <c r="Z243" i="20"/>
  <c r="AC243" i="20" s="1"/>
  <c r="Y243" i="20"/>
  <c r="AB243" i="20" s="1"/>
  <c r="D237" i="13" l="1"/>
  <c r="E237" i="13"/>
  <c r="F237" i="13"/>
  <c r="S237" i="13"/>
  <c r="O237" i="13"/>
  <c r="AE236" i="13"/>
  <c r="T237" i="13"/>
  <c r="N237" i="13"/>
  <c r="L237" i="13" s="1"/>
  <c r="K237" i="13"/>
  <c r="W238" i="18"/>
  <c r="V238" i="18"/>
  <c r="Q238" i="18"/>
  <c r="R238" i="18" s="1"/>
  <c r="U238" i="18"/>
  <c r="B244" i="20"/>
  <c r="G244" i="20"/>
  <c r="D244" i="20"/>
  <c r="I244" i="20"/>
  <c r="C244" i="20"/>
  <c r="H244" i="20"/>
  <c r="P237" i="13" l="1"/>
  <c r="M237" i="13"/>
  <c r="Z238" i="18"/>
  <c r="AA238" i="18"/>
  <c r="AD238" i="18" s="1"/>
  <c r="Y238" i="18"/>
  <c r="AB238" i="18" s="1"/>
  <c r="B239" i="18" s="1"/>
  <c r="T244" i="20"/>
  <c r="S244" i="20"/>
  <c r="N244" i="20"/>
  <c r="AE243" i="20"/>
  <c r="F244" i="20"/>
  <c r="E244" i="20"/>
  <c r="J244" i="20"/>
  <c r="W237" i="13" l="1"/>
  <c r="U237" i="13"/>
  <c r="Q237" i="13"/>
  <c r="R237" i="13" s="1"/>
  <c r="X237" i="13"/>
  <c r="V237" i="13"/>
  <c r="D239" i="18"/>
  <c r="AC238" i="18"/>
  <c r="G239" i="18"/>
  <c r="I239" i="18"/>
  <c r="K244" i="20"/>
  <c r="O244" i="20"/>
  <c r="L244" i="20"/>
  <c r="Z237" i="13" l="1"/>
  <c r="AA237" i="13"/>
  <c r="Y237" i="13"/>
  <c r="AC237" i="13"/>
  <c r="S239" i="18"/>
  <c r="T239" i="18"/>
  <c r="AE238" i="18"/>
  <c r="H239" i="18"/>
  <c r="C239" i="18"/>
  <c r="M244" i="20"/>
  <c r="P244" i="20"/>
  <c r="AD237" i="13" l="1"/>
  <c r="H238" i="13"/>
  <c r="AB237" i="13"/>
  <c r="C238" i="13"/>
  <c r="F239" i="18"/>
  <c r="E239" i="18"/>
  <c r="J239" i="18"/>
  <c r="N239" i="18"/>
  <c r="L239" i="18" s="1"/>
  <c r="X244" i="20"/>
  <c r="Q244" i="20"/>
  <c r="R244" i="20" s="1"/>
  <c r="W244" i="20"/>
  <c r="V244" i="20"/>
  <c r="U244" i="20"/>
  <c r="G238" i="13" l="1"/>
  <c r="B238" i="13"/>
  <c r="I238" i="13"/>
  <c r="D238" i="13"/>
  <c r="P239" i="18"/>
  <c r="K239" i="18"/>
  <c r="O239" i="18"/>
  <c r="M239" i="18"/>
  <c r="AA244" i="20"/>
  <c r="AD244" i="20" s="1"/>
  <c r="Z244" i="20"/>
  <c r="AC244" i="20" s="1"/>
  <c r="Y244" i="20"/>
  <c r="AB244" i="20" s="1"/>
  <c r="E238" i="13" l="1"/>
  <c r="J238" i="13"/>
  <c r="F238" i="13"/>
  <c r="N238" i="13"/>
  <c r="T238" i="13"/>
  <c r="S238" i="13"/>
  <c r="AE237" i="13"/>
  <c r="Q239" i="18"/>
  <c r="R239" i="18" s="1"/>
  <c r="W239" i="18"/>
  <c r="U239" i="18"/>
  <c r="X239" i="18"/>
  <c r="V239" i="18"/>
  <c r="I245" i="20"/>
  <c r="D245" i="20"/>
  <c r="H245" i="20"/>
  <c r="C245" i="20"/>
  <c r="G245" i="20"/>
  <c r="B245" i="20"/>
  <c r="K238" i="13" l="1"/>
  <c r="L238" i="13"/>
  <c r="O238" i="13"/>
  <c r="AA239" i="18"/>
  <c r="Y239" i="18"/>
  <c r="AB239" i="18" s="1"/>
  <c r="Z239" i="18"/>
  <c r="J245" i="20"/>
  <c r="T245" i="20"/>
  <c r="S245" i="20"/>
  <c r="N245" i="20"/>
  <c r="F245" i="20"/>
  <c r="AE244" i="20"/>
  <c r="K245" i="20"/>
  <c r="E245" i="20"/>
  <c r="M238" i="13" l="1"/>
  <c r="P238" i="13"/>
  <c r="B240" i="18"/>
  <c r="AC239" i="18"/>
  <c r="AD239" i="18"/>
  <c r="G240" i="18"/>
  <c r="L245" i="20"/>
  <c r="O245" i="20"/>
  <c r="V238" i="13" l="1"/>
  <c r="W238" i="13"/>
  <c r="U238" i="13"/>
  <c r="Q238" i="13"/>
  <c r="R238" i="13" s="1"/>
  <c r="X238" i="13"/>
  <c r="I240" i="18"/>
  <c r="H240" i="18"/>
  <c r="C240" i="18"/>
  <c r="D240" i="18"/>
  <c r="M245" i="20"/>
  <c r="P245" i="20"/>
  <c r="Q245" i="20"/>
  <c r="R245" i="20" s="1"/>
  <c r="Y238" i="13" l="1"/>
  <c r="AB238" i="13" s="1"/>
  <c r="Z238" i="13"/>
  <c r="AC238" i="13" s="1"/>
  <c r="AA238" i="13"/>
  <c r="AD238" i="13" s="1"/>
  <c r="E240" i="18"/>
  <c r="F240" i="18"/>
  <c r="N240" i="18"/>
  <c r="L240" i="18" s="1"/>
  <c r="S240" i="18"/>
  <c r="T240" i="18"/>
  <c r="AE239" i="18"/>
  <c r="J240" i="18"/>
  <c r="U245" i="20"/>
  <c r="V245" i="20"/>
  <c r="W245" i="20"/>
  <c r="X245" i="20"/>
  <c r="AA245" i="20"/>
  <c r="Z245" i="20"/>
  <c r="AC245" i="20" s="1"/>
  <c r="Y245" i="20"/>
  <c r="AB245" i="20" s="1"/>
  <c r="G239" i="13" l="1"/>
  <c r="C239" i="13"/>
  <c r="H239" i="13"/>
  <c r="I239" i="13"/>
  <c r="B239" i="13"/>
  <c r="D239" i="13"/>
  <c r="K240" i="18"/>
  <c r="O240" i="18"/>
  <c r="P240" i="18"/>
  <c r="M240" i="18"/>
  <c r="AD245" i="20"/>
  <c r="D246" i="20"/>
  <c r="I246" i="20"/>
  <c r="C246" i="20"/>
  <c r="H246" i="20"/>
  <c r="G246" i="20"/>
  <c r="B246" i="20"/>
  <c r="J239" i="13" l="1"/>
  <c r="N239" i="13"/>
  <c r="S239" i="13"/>
  <c r="T239" i="13"/>
  <c r="AE238" i="13"/>
  <c r="E239" i="13"/>
  <c r="F239" i="13"/>
  <c r="W240" i="18"/>
  <c r="U240" i="18"/>
  <c r="V240" i="18"/>
  <c r="Q240" i="18"/>
  <c r="R240" i="18" s="1"/>
  <c r="X240" i="18"/>
  <c r="J246" i="20"/>
  <c r="N246" i="20"/>
  <c r="L246" i="20" s="1"/>
  <c r="S246" i="20"/>
  <c r="T246" i="20"/>
  <c r="F246" i="20"/>
  <c r="AE245" i="20"/>
  <c r="E246" i="20"/>
  <c r="K239" i="13" l="1"/>
  <c r="O239" i="13"/>
  <c r="L239" i="13"/>
  <c r="AA240" i="18"/>
  <c r="Z240" i="18"/>
  <c r="AC240" i="18" s="1"/>
  <c r="Y240" i="18"/>
  <c r="AB240" i="18" s="1"/>
  <c r="O246" i="20"/>
  <c r="K246" i="20"/>
  <c r="M246" i="20"/>
  <c r="P246" i="20"/>
  <c r="P239" i="13" l="1"/>
  <c r="M239" i="13"/>
  <c r="G241" i="18"/>
  <c r="B241" i="18"/>
  <c r="H241" i="18"/>
  <c r="AD240" i="18"/>
  <c r="C241" i="18"/>
  <c r="X246" i="20"/>
  <c r="Q246" i="20"/>
  <c r="R246" i="20" s="1"/>
  <c r="W246" i="20"/>
  <c r="U246" i="20"/>
  <c r="V246" i="20"/>
  <c r="W239" i="13" l="1"/>
  <c r="U239" i="13"/>
  <c r="V239" i="13"/>
  <c r="Q239" i="13"/>
  <c r="R239" i="13" s="1"/>
  <c r="X239" i="13"/>
  <c r="F241" i="18"/>
  <c r="D241" i="18"/>
  <c r="I241" i="18"/>
  <c r="E241" i="18"/>
  <c r="AA246" i="20"/>
  <c r="AD246" i="20" s="1"/>
  <c r="Z246" i="20"/>
  <c r="AC246" i="20" s="1"/>
  <c r="Y246" i="20"/>
  <c r="AB246" i="20" s="1"/>
  <c r="Z239" i="13" l="1"/>
  <c r="AC239" i="13" s="1"/>
  <c r="AA239" i="13"/>
  <c r="AD239" i="13" s="1"/>
  <c r="Y239" i="13"/>
  <c r="AB239" i="13" s="1"/>
  <c r="J241" i="18"/>
  <c r="N241" i="18"/>
  <c r="S241" i="18"/>
  <c r="T241" i="18"/>
  <c r="AE240" i="18"/>
  <c r="L241" i="18"/>
  <c r="D247" i="20"/>
  <c r="I247" i="20"/>
  <c r="G247" i="20"/>
  <c r="B247" i="20"/>
  <c r="H247" i="20"/>
  <c r="C247" i="20"/>
  <c r="I240" i="13" l="1"/>
  <c r="D240" i="13"/>
  <c r="C240" i="13"/>
  <c r="G240" i="13"/>
  <c r="H240" i="13"/>
  <c r="B240" i="13"/>
  <c r="K241" i="18"/>
  <c r="O241" i="18"/>
  <c r="M241" i="18"/>
  <c r="P241" i="18"/>
  <c r="T247" i="20"/>
  <c r="S247" i="20"/>
  <c r="J247" i="20"/>
  <c r="AE246" i="20"/>
  <c r="F247" i="20"/>
  <c r="E247" i="20"/>
  <c r="N247" i="20"/>
  <c r="L247" i="20" s="1"/>
  <c r="S240" i="13" l="1"/>
  <c r="E240" i="13"/>
  <c r="F240" i="13"/>
  <c r="T240" i="13"/>
  <c r="AE239" i="13"/>
  <c r="N240" i="13"/>
  <c r="J240" i="13"/>
  <c r="Q241" i="18"/>
  <c r="R241" i="18" s="1"/>
  <c r="X241" i="18"/>
  <c r="U241" i="18"/>
  <c r="V241" i="18"/>
  <c r="W241" i="18"/>
  <c r="K247" i="20"/>
  <c r="O247" i="20"/>
  <c r="M247" i="20"/>
  <c r="P247" i="20"/>
  <c r="AA241" i="18"/>
  <c r="AD241" i="18" s="1"/>
  <c r="I242" i="18" s="1"/>
  <c r="L240" i="13" l="1"/>
  <c r="O240" i="13"/>
  <c r="K240" i="13"/>
  <c r="Y241" i="18"/>
  <c r="AB241" i="18" s="1"/>
  <c r="Z241" i="18"/>
  <c r="AC241" i="18" s="1"/>
  <c r="X247" i="20"/>
  <c r="Q247" i="20"/>
  <c r="R247" i="20" s="1"/>
  <c r="W247" i="20"/>
  <c r="U247" i="20"/>
  <c r="V247" i="20"/>
  <c r="D242" i="18"/>
  <c r="P240" i="13" l="1"/>
  <c r="M240" i="13"/>
  <c r="B242" i="18"/>
  <c r="G242" i="18"/>
  <c r="H242" i="18"/>
  <c r="C242" i="18"/>
  <c r="F242" i="18" s="1"/>
  <c r="AA247" i="20"/>
  <c r="AD247" i="20" s="1"/>
  <c r="Z247" i="20"/>
  <c r="AC247" i="20" s="1"/>
  <c r="Y247" i="20"/>
  <c r="AB247" i="20" s="1"/>
  <c r="V240" i="13"/>
  <c r="AE241" i="18"/>
  <c r="T242" i="18"/>
  <c r="S242" i="18"/>
  <c r="W240" i="13" l="1"/>
  <c r="U240" i="13"/>
  <c r="Q240" i="13"/>
  <c r="R240" i="13" s="1"/>
  <c r="X240" i="13"/>
  <c r="E242" i="18"/>
  <c r="N242" i="18"/>
  <c r="J242" i="18"/>
  <c r="I248" i="20"/>
  <c r="D248" i="20"/>
  <c r="H248" i="20"/>
  <c r="C248" i="20"/>
  <c r="B248" i="20"/>
  <c r="G248" i="20"/>
  <c r="AA240" i="13" l="1"/>
  <c r="AD240" i="13" s="1"/>
  <c r="Y240" i="13"/>
  <c r="AB240" i="13" s="1"/>
  <c r="Z240" i="13"/>
  <c r="AC240" i="13" s="1"/>
  <c r="K242" i="18"/>
  <c r="O242" i="18"/>
  <c r="L242" i="18"/>
  <c r="J248" i="20"/>
  <c r="S248" i="20"/>
  <c r="E248" i="20"/>
  <c r="T248" i="20"/>
  <c r="AE247" i="20"/>
  <c r="N248" i="20"/>
  <c r="F248" i="20"/>
  <c r="I241" i="13" l="1"/>
  <c r="C241" i="13"/>
  <c r="D241" i="13"/>
  <c r="B241" i="13"/>
  <c r="G241" i="13"/>
  <c r="H241" i="13"/>
  <c r="P242" i="18"/>
  <c r="V242" i="18" s="1"/>
  <c r="M242" i="18"/>
  <c r="Q242" i="18" s="1"/>
  <c r="R242" i="18" s="1"/>
  <c r="K248" i="20"/>
  <c r="O248" i="20"/>
  <c r="L248" i="20"/>
  <c r="J241" i="13" l="1"/>
  <c r="F241" i="13"/>
  <c r="S241" i="13"/>
  <c r="T241" i="13"/>
  <c r="AE240" i="13"/>
  <c r="E241" i="13"/>
  <c r="N241" i="13"/>
  <c r="U242" i="18"/>
  <c r="Y242" i="18"/>
  <c r="W242" i="18"/>
  <c r="X242" i="18"/>
  <c r="AA242" i="18"/>
  <c r="Z242" i="18"/>
  <c r="P248" i="20"/>
  <c r="M248" i="20"/>
  <c r="O241" i="13" l="1"/>
  <c r="K241" i="13"/>
  <c r="L241" i="13"/>
  <c r="AC242" i="18"/>
  <c r="AB242" i="18"/>
  <c r="AD242" i="18"/>
  <c r="W248" i="20"/>
  <c r="U248" i="20"/>
  <c r="V248" i="20"/>
  <c r="X248" i="20"/>
  <c r="Q248" i="20"/>
  <c r="R248" i="20" s="1"/>
  <c r="M241" i="13" l="1"/>
  <c r="P241" i="13"/>
  <c r="H243" i="18"/>
  <c r="C243" i="18"/>
  <c r="G243" i="18"/>
  <c r="I243" i="18"/>
  <c r="B243" i="18"/>
  <c r="E243" i="18" s="1"/>
  <c r="D243" i="18"/>
  <c r="AA248" i="20"/>
  <c r="AD248" i="20" s="1"/>
  <c r="Z248" i="20"/>
  <c r="AC248" i="20" s="1"/>
  <c r="Y248" i="20"/>
  <c r="AB248" i="20" s="1"/>
  <c r="X241" i="13" l="1"/>
  <c r="Q241" i="13"/>
  <c r="R241" i="13" s="1"/>
  <c r="W241" i="13"/>
  <c r="U241" i="13"/>
  <c r="V241" i="13"/>
  <c r="J243" i="18"/>
  <c r="K243" i="18" s="1"/>
  <c r="F243" i="18"/>
  <c r="N243" i="18"/>
  <c r="L243" i="18" s="1"/>
  <c r="AE242" i="18"/>
  <c r="T243" i="18"/>
  <c r="S243" i="18"/>
  <c r="D249" i="20"/>
  <c r="I249" i="20"/>
  <c r="C249" i="20"/>
  <c r="H249" i="20"/>
  <c r="B249" i="20"/>
  <c r="G249" i="20"/>
  <c r="Z241" i="13" l="1"/>
  <c r="AA241" i="13"/>
  <c r="Y241" i="13"/>
  <c r="O243" i="18"/>
  <c r="P243" i="18"/>
  <c r="M243" i="18"/>
  <c r="T249" i="20"/>
  <c r="N249" i="20"/>
  <c r="S249" i="20"/>
  <c r="AE248" i="20"/>
  <c r="F249" i="20"/>
  <c r="J249" i="20"/>
  <c r="E249" i="20"/>
  <c r="AC241" i="13" l="1"/>
  <c r="AD241" i="13"/>
  <c r="AB241" i="13"/>
  <c r="U243" i="18"/>
  <c r="V243" i="18"/>
  <c r="W243" i="18"/>
  <c r="Q243" i="18"/>
  <c r="R243" i="18" s="1"/>
  <c r="X243" i="18"/>
  <c r="O249" i="20"/>
  <c r="K249" i="20"/>
  <c r="L249" i="20"/>
  <c r="C242" i="13" l="1"/>
  <c r="H242" i="13"/>
  <c r="D242" i="13"/>
  <c r="I242" i="13"/>
  <c r="B242" i="13"/>
  <c r="E242" i="13" s="1"/>
  <c r="G242" i="13"/>
  <c r="J242" i="13" s="1"/>
  <c r="Y243" i="18"/>
  <c r="AA243" i="18"/>
  <c r="Z243" i="18"/>
  <c r="AC243" i="18" s="1"/>
  <c r="P249" i="20"/>
  <c r="M249" i="20"/>
  <c r="N242" i="13" l="1"/>
  <c r="T242" i="13"/>
  <c r="AE241" i="13"/>
  <c r="S242" i="13"/>
  <c r="L242" i="13"/>
  <c r="K242" i="13"/>
  <c r="O242" i="13"/>
  <c r="F242" i="13"/>
  <c r="H244" i="18"/>
  <c r="AD243" i="18"/>
  <c r="AB243" i="18"/>
  <c r="C244" i="18"/>
  <c r="V249" i="20"/>
  <c r="U249" i="20"/>
  <c r="W249" i="20"/>
  <c r="X249" i="20"/>
  <c r="Q249" i="20"/>
  <c r="R249" i="20" s="1"/>
  <c r="P242" i="13" l="1"/>
  <c r="M242" i="13"/>
  <c r="Q242" i="13" s="1"/>
  <c r="R242" i="13" s="1"/>
  <c r="I244" i="18"/>
  <c r="D244" i="18"/>
  <c r="B244" i="18"/>
  <c r="G244" i="18"/>
  <c r="AA249" i="20"/>
  <c r="AD249" i="20" s="1"/>
  <c r="Z249" i="20"/>
  <c r="AC249" i="20" s="1"/>
  <c r="Y249" i="20"/>
  <c r="AB249" i="20" s="1"/>
  <c r="V242" i="13" l="1"/>
  <c r="W242" i="13"/>
  <c r="U242" i="13"/>
  <c r="AA242" i="13"/>
  <c r="AD242" i="13" s="1"/>
  <c r="Y242" i="13"/>
  <c r="AB242" i="13" s="1"/>
  <c r="X242" i="13"/>
  <c r="Z242" i="13"/>
  <c r="AC242" i="13"/>
  <c r="H243" i="13" s="1"/>
  <c r="AE243" i="18"/>
  <c r="S244" i="18"/>
  <c r="T244" i="18"/>
  <c r="N244" i="18"/>
  <c r="F244" i="18"/>
  <c r="E244" i="18"/>
  <c r="J244" i="18"/>
  <c r="D250" i="20"/>
  <c r="I250" i="20"/>
  <c r="C250" i="20"/>
  <c r="H250" i="20"/>
  <c r="B250" i="20"/>
  <c r="G250" i="20"/>
  <c r="K244" i="18"/>
  <c r="B243" i="13" l="1"/>
  <c r="I243" i="13"/>
  <c r="D243" i="13"/>
  <c r="G243" i="13"/>
  <c r="C243" i="13"/>
  <c r="L244" i="18"/>
  <c r="O244" i="18"/>
  <c r="E250" i="20"/>
  <c r="N250" i="20"/>
  <c r="T250" i="20"/>
  <c r="S250" i="20"/>
  <c r="AE249" i="20"/>
  <c r="F250" i="20"/>
  <c r="J250" i="20"/>
  <c r="J243" i="13" l="1"/>
  <c r="N243" i="13"/>
  <c r="S243" i="13"/>
  <c r="AE242" i="13"/>
  <c r="F243" i="13"/>
  <c r="T243" i="13"/>
  <c r="E243" i="13"/>
  <c r="M244" i="18"/>
  <c r="P244" i="18"/>
  <c r="O250" i="20"/>
  <c r="K250" i="20"/>
  <c r="L250" i="20"/>
  <c r="K243" i="13" l="1"/>
  <c r="O243" i="13"/>
  <c r="L243" i="13"/>
  <c r="Q244" i="18"/>
  <c r="R244" i="18" s="1"/>
  <c r="X244" i="18"/>
  <c r="U244" i="18"/>
  <c r="V244" i="18"/>
  <c r="W244" i="18"/>
  <c r="P250" i="20"/>
  <c r="M250" i="20"/>
  <c r="P243" i="13" l="1"/>
  <c r="M243" i="13"/>
  <c r="Z244" i="18"/>
  <c r="AC244" i="18" s="1"/>
  <c r="Y244" i="18"/>
  <c r="AB244" i="18" s="1"/>
  <c r="AA244" i="18"/>
  <c r="AD244" i="18" s="1"/>
  <c r="V250" i="20"/>
  <c r="U250" i="20"/>
  <c r="W250" i="20"/>
  <c r="X250" i="20"/>
  <c r="Q250" i="20"/>
  <c r="R250" i="20" s="1"/>
  <c r="W243" i="13" l="1"/>
  <c r="U243" i="13"/>
  <c r="Q243" i="13"/>
  <c r="R243" i="13" s="1"/>
  <c r="X243" i="13"/>
  <c r="V243" i="13"/>
  <c r="H245" i="18"/>
  <c r="B245" i="18"/>
  <c r="D245" i="18"/>
  <c r="C245" i="18"/>
  <c r="I245" i="18"/>
  <c r="G245" i="18"/>
  <c r="AA250" i="20"/>
  <c r="AD250" i="20" s="1"/>
  <c r="Z250" i="20"/>
  <c r="AC250" i="20" s="1"/>
  <c r="Y250" i="20"/>
  <c r="AB250" i="20" s="1"/>
  <c r="AA243" i="13" l="1"/>
  <c r="AD243" i="13" s="1"/>
  <c r="Z243" i="13"/>
  <c r="AC243" i="13" s="1"/>
  <c r="Y243" i="13"/>
  <c r="AB243" i="13" s="1"/>
  <c r="T245" i="18"/>
  <c r="S245" i="18"/>
  <c r="AE244" i="18"/>
  <c r="J245" i="18"/>
  <c r="E245" i="18"/>
  <c r="F245" i="18"/>
  <c r="N245" i="18"/>
  <c r="D251" i="20"/>
  <c r="I251" i="20"/>
  <c r="C251" i="20"/>
  <c r="H251" i="20"/>
  <c r="G251" i="20"/>
  <c r="B251" i="20"/>
  <c r="H244" i="13" l="1"/>
  <c r="D244" i="13"/>
  <c r="AE243" i="13" s="1"/>
  <c r="C244" i="13"/>
  <c r="I244" i="13"/>
  <c r="G244" i="13"/>
  <c r="B244" i="13"/>
  <c r="O245" i="18"/>
  <c r="K245" i="18"/>
  <c r="L245" i="18"/>
  <c r="J251" i="20"/>
  <c r="N251" i="20"/>
  <c r="S251" i="20"/>
  <c r="T251" i="20"/>
  <c r="AE250" i="20"/>
  <c r="F251" i="20"/>
  <c r="E251" i="20"/>
  <c r="F244" i="13" l="1"/>
  <c r="T244" i="13"/>
  <c r="J244" i="13"/>
  <c r="S244" i="13"/>
  <c r="N244" i="13"/>
  <c r="E244" i="13"/>
  <c r="L251" i="20"/>
  <c r="O251" i="20"/>
  <c r="K251" i="20"/>
  <c r="M245" i="18"/>
  <c r="P245" i="18"/>
  <c r="O244" i="13" l="1"/>
  <c r="K244" i="13"/>
  <c r="L244" i="13"/>
  <c r="P251" i="20"/>
  <c r="M251" i="20"/>
  <c r="V245" i="18"/>
  <c r="W245" i="18"/>
  <c r="Q245" i="18"/>
  <c r="R245" i="18" s="1"/>
  <c r="X245" i="18"/>
  <c r="U245" i="18"/>
  <c r="U251" i="20"/>
  <c r="W251" i="20"/>
  <c r="X251" i="20"/>
  <c r="Q251" i="20"/>
  <c r="R251" i="20" s="1"/>
  <c r="P244" i="13" l="1"/>
  <c r="M244" i="13"/>
  <c r="V251" i="20"/>
  <c r="Z245" i="18"/>
  <c r="AC245" i="18" s="1"/>
  <c r="AA245" i="18"/>
  <c r="AD245" i="18" s="1"/>
  <c r="Y245" i="18"/>
  <c r="AB245" i="18" s="1"/>
  <c r="AA251" i="20"/>
  <c r="AD251" i="20" s="1"/>
  <c r="Z251" i="20"/>
  <c r="AC251" i="20" s="1"/>
  <c r="Y251" i="20"/>
  <c r="AB251" i="20" s="1"/>
  <c r="U244" i="13" l="1"/>
  <c r="V244" i="13"/>
  <c r="W244" i="13"/>
  <c r="X244" i="13"/>
  <c r="Q244" i="13"/>
  <c r="R244" i="13" s="1"/>
  <c r="H246" i="18"/>
  <c r="D246" i="18"/>
  <c r="C246" i="18"/>
  <c r="B246" i="18"/>
  <c r="E246" i="18" s="1"/>
  <c r="G246" i="18"/>
  <c r="I246" i="18"/>
  <c r="D252" i="20"/>
  <c r="I252" i="20"/>
  <c r="C252" i="20"/>
  <c r="H252" i="20"/>
  <c r="B252" i="20"/>
  <c r="G252" i="20"/>
  <c r="Z244" i="13" l="1"/>
  <c r="Y244" i="13"/>
  <c r="AA244" i="13"/>
  <c r="J246" i="18"/>
  <c r="N246" i="18"/>
  <c r="S246" i="18"/>
  <c r="T246" i="18"/>
  <c r="AE245" i="18"/>
  <c r="F246" i="18"/>
  <c r="E252" i="20"/>
  <c r="N252" i="20"/>
  <c r="S252" i="20"/>
  <c r="T252" i="20"/>
  <c r="AE251" i="20"/>
  <c r="F252" i="20"/>
  <c r="J252" i="20"/>
  <c r="AB244" i="13" l="1"/>
  <c r="AC244" i="13"/>
  <c r="AD244" i="13"/>
  <c r="O246" i="18"/>
  <c r="K246" i="18"/>
  <c r="L246" i="18"/>
  <c r="O252" i="20"/>
  <c r="K252" i="20"/>
  <c r="L252" i="20"/>
  <c r="G245" i="13" l="1"/>
  <c r="B245" i="13"/>
  <c r="H245" i="13"/>
  <c r="C245" i="13"/>
  <c r="F245" i="13" s="1"/>
  <c r="D245" i="13"/>
  <c r="I245" i="13"/>
  <c r="M246" i="18"/>
  <c r="P246" i="18"/>
  <c r="P252" i="20"/>
  <c r="M252" i="20"/>
  <c r="E245" i="13" l="1"/>
  <c r="J245" i="13"/>
  <c r="AE244" i="13"/>
  <c r="S245" i="13"/>
  <c r="T245" i="13"/>
  <c r="N245" i="13"/>
  <c r="W246" i="18"/>
  <c r="Q246" i="18"/>
  <c r="R246" i="18" s="1"/>
  <c r="X246" i="18"/>
  <c r="V246" i="18"/>
  <c r="U246" i="18"/>
  <c r="W252" i="20"/>
  <c r="U252" i="20"/>
  <c r="V252" i="20"/>
  <c r="X252" i="20"/>
  <c r="Q252" i="20"/>
  <c r="R252" i="20" s="1"/>
  <c r="L245" i="13" l="1"/>
  <c r="O245" i="13"/>
  <c r="K245" i="13"/>
  <c r="Z246" i="18"/>
  <c r="AC246" i="18" s="1"/>
  <c r="Y246" i="18"/>
  <c r="AB246" i="18" s="1"/>
  <c r="AA246" i="18"/>
  <c r="AD246" i="18" s="1"/>
  <c r="AA252" i="20"/>
  <c r="AD252" i="20" s="1"/>
  <c r="Z252" i="20"/>
  <c r="AC252" i="20" s="1"/>
  <c r="Y252" i="20"/>
  <c r="AB252" i="20" s="1"/>
  <c r="P245" i="13" l="1"/>
  <c r="M245" i="13"/>
  <c r="I247" i="18"/>
  <c r="H247" i="18"/>
  <c r="G247" i="18"/>
  <c r="C247" i="18"/>
  <c r="D247" i="18"/>
  <c r="B247" i="18"/>
  <c r="D253" i="20"/>
  <c r="I253" i="20"/>
  <c r="C253" i="20"/>
  <c r="H253" i="20"/>
  <c r="B253" i="20"/>
  <c r="G253" i="20"/>
  <c r="W245" i="13" l="1"/>
  <c r="Q245" i="13"/>
  <c r="R245" i="13" s="1"/>
  <c r="Y245" i="13" s="1"/>
  <c r="AB245" i="13" s="1"/>
  <c r="V245" i="13"/>
  <c r="U245" i="13"/>
  <c r="X245" i="13"/>
  <c r="E253" i="20"/>
  <c r="T247" i="18"/>
  <c r="S247" i="18"/>
  <c r="AE246" i="18"/>
  <c r="E247" i="18"/>
  <c r="J247" i="18"/>
  <c r="N247" i="18"/>
  <c r="F247" i="18"/>
  <c r="S253" i="20"/>
  <c r="T253" i="20"/>
  <c r="N253" i="20"/>
  <c r="AE252" i="20"/>
  <c r="F253" i="20"/>
  <c r="J253" i="20"/>
  <c r="B246" i="13" l="1"/>
  <c r="Z245" i="13"/>
  <c r="AC245" i="13" s="1"/>
  <c r="AA245" i="13"/>
  <c r="G246" i="13"/>
  <c r="H246" i="13"/>
  <c r="O247" i="18"/>
  <c r="L247" i="18"/>
  <c r="K247" i="18"/>
  <c r="O253" i="20"/>
  <c r="K253" i="20"/>
  <c r="L253" i="20"/>
  <c r="AD245" i="13" l="1"/>
  <c r="C246" i="13"/>
  <c r="I246" i="13"/>
  <c r="J246" i="13" s="1"/>
  <c r="P247" i="18"/>
  <c r="M247" i="18"/>
  <c r="P253" i="20"/>
  <c r="M253" i="20"/>
  <c r="D246" i="13" l="1"/>
  <c r="N246" i="13" s="1"/>
  <c r="L246" i="13" s="1"/>
  <c r="F246" i="13"/>
  <c r="E246" i="13"/>
  <c r="K246" i="13"/>
  <c r="O246" i="13"/>
  <c r="W247" i="18"/>
  <c r="U247" i="18"/>
  <c r="V247" i="18"/>
  <c r="Q247" i="18"/>
  <c r="R247" i="18" s="1"/>
  <c r="X247" i="18"/>
  <c r="U253" i="20"/>
  <c r="V253" i="20"/>
  <c r="W253" i="20"/>
  <c r="X253" i="20"/>
  <c r="Q253" i="20"/>
  <c r="R253" i="20" s="1"/>
  <c r="S246" i="13" l="1"/>
  <c r="T246" i="13"/>
  <c r="AE245" i="13"/>
  <c r="M246" i="13"/>
  <c r="P246" i="13"/>
  <c r="Z247" i="18"/>
  <c r="AC247" i="18" s="1"/>
  <c r="AA247" i="18"/>
  <c r="AD247" i="18" s="1"/>
  <c r="Y247" i="18"/>
  <c r="AB247" i="18" s="1"/>
  <c r="B248" i="18" s="1"/>
  <c r="AA253" i="20"/>
  <c r="AD253" i="20" s="1"/>
  <c r="Z253" i="20"/>
  <c r="AC253" i="20" s="1"/>
  <c r="Y253" i="20"/>
  <c r="AB253" i="20" s="1"/>
  <c r="Q246" i="13" l="1"/>
  <c r="R246" i="13" s="1"/>
  <c r="X246" i="13"/>
  <c r="U246" i="13"/>
  <c r="V246" i="13"/>
  <c r="W246" i="13"/>
  <c r="C248" i="18"/>
  <c r="F248" i="18" s="1"/>
  <c r="H248" i="18"/>
  <c r="G248" i="18"/>
  <c r="J248" i="18" s="1"/>
  <c r="E248" i="18"/>
  <c r="I248" i="18"/>
  <c r="D248" i="18"/>
  <c r="D254" i="20"/>
  <c r="I254" i="20"/>
  <c r="C254" i="20"/>
  <c r="H254" i="20"/>
  <c r="G254" i="20"/>
  <c r="B254" i="20"/>
  <c r="Y246" i="13" l="1"/>
  <c r="AB246" i="13" s="1"/>
  <c r="AA246" i="13"/>
  <c r="Z246" i="13"/>
  <c r="S248" i="18"/>
  <c r="N248" i="18"/>
  <c r="L248" i="18" s="1"/>
  <c r="T248" i="18"/>
  <c r="AE247" i="18"/>
  <c r="K248" i="18"/>
  <c r="O248" i="18"/>
  <c r="J254" i="20"/>
  <c r="E254" i="20"/>
  <c r="S254" i="20"/>
  <c r="T254" i="20"/>
  <c r="N254" i="20"/>
  <c r="AE253" i="20"/>
  <c r="F254" i="20"/>
  <c r="O254" i="20"/>
  <c r="K254" i="20"/>
  <c r="AD246" i="13" l="1"/>
  <c r="B247" i="13"/>
  <c r="AC246" i="13"/>
  <c r="G247" i="13"/>
  <c r="M248" i="18"/>
  <c r="P248" i="18"/>
  <c r="L254" i="20"/>
  <c r="I247" i="13"/>
  <c r="D247" i="13"/>
  <c r="C247" i="13" l="1"/>
  <c r="H247" i="13"/>
  <c r="J247" i="13" s="1"/>
  <c r="X248" i="18"/>
  <c r="Q248" i="18"/>
  <c r="R248" i="18" s="1"/>
  <c r="U248" i="18"/>
  <c r="W248" i="18"/>
  <c r="V248" i="18"/>
  <c r="M254" i="20"/>
  <c r="P254" i="20"/>
  <c r="Q254" i="20"/>
  <c r="R254" i="20" s="1"/>
  <c r="S247" i="13"/>
  <c r="AE246" i="13"/>
  <c r="T247" i="13"/>
  <c r="E247" i="13" l="1"/>
  <c r="K247" i="13"/>
  <c r="N247" i="13"/>
  <c r="L247" i="13" s="1"/>
  <c r="F247" i="13"/>
  <c r="O247" i="13"/>
  <c r="AA248" i="18"/>
  <c r="AD248" i="18" s="1"/>
  <c r="Y248" i="18"/>
  <c r="AB248" i="18" s="1"/>
  <c r="Z248" i="18"/>
  <c r="AC248" i="18" s="1"/>
  <c r="X254" i="20"/>
  <c r="W254" i="20"/>
  <c r="V254" i="20"/>
  <c r="U254" i="20"/>
  <c r="AA254" i="20"/>
  <c r="Z254" i="20"/>
  <c r="Y254" i="20"/>
  <c r="P247" i="13" l="1"/>
  <c r="M247" i="13"/>
  <c r="D249" i="18"/>
  <c r="I249" i="18"/>
  <c r="B249" i="18"/>
  <c r="E249" i="18" s="1"/>
  <c r="G249" i="18"/>
  <c r="C249" i="18"/>
  <c r="H249" i="18"/>
  <c r="AD254" i="20"/>
  <c r="AC254" i="20"/>
  <c r="AB254" i="20"/>
  <c r="D255" i="20"/>
  <c r="I255" i="20"/>
  <c r="U247" i="13" l="1"/>
  <c r="V247" i="13"/>
  <c r="Q247" i="13"/>
  <c r="R247" i="13" s="1"/>
  <c r="X247" i="13"/>
  <c r="W247" i="13"/>
  <c r="S249" i="18"/>
  <c r="T249" i="18"/>
  <c r="AE248" i="18"/>
  <c r="N249" i="18"/>
  <c r="L249" i="18" s="1"/>
  <c r="F249" i="18"/>
  <c r="J249" i="18"/>
  <c r="G255" i="20"/>
  <c r="B255" i="20"/>
  <c r="C255" i="20"/>
  <c r="H255" i="20"/>
  <c r="S255" i="20"/>
  <c r="T255" i="20"/>
  <c r="F255" i="20"/>
  <c r="AA247" i="13" l="1"/>
  <c r="AD247" i="13" s="1"/>
  <c r="Z247" i="13"/>
  <c r="AC247" i="13" s="1"/>
  <c r="Y247" i="13"/>
  <c r="AB247" i="13" s="1"/>
  <c r="E255" i="20"/>
  <c r="M249" i="18"/>
  <c r="P249" i="18"/>
  <c r="K249" i="18"/>
  <c r="O249" i="18"/>
  <c r="N255" i="20"/>
  <c r="AE254" i="20"/>
  <c r="J255" i="20"/>
  <c r="L255" i="20" s="1"/>
  <c r="G248" i="13" l="1"/>
  <c r="I248" i="13"/>
  <c r="D248" i="13"/>
  <c r="B248" i="13"/>
  <c r="H248" i="13"/>
  <c r="C248" i="13"/>
  <c r="Q249" i="18"/>
  <c r="R249" i="18" s="1"/>
  <c r="X249" i="18"/>
  <c r="W249" i="18"/>
  <c r="U249" i="18"/>
  <c r="V249" i="18"/>
  <c r="K255" i="20"/>
  <c r="M255" i="20"/>
  <c r="Q255" i="20" s="1"/>
  <c r="O255" i="20"/>
  <c r="P255" i="20"/>
  <c r="S248" i="13" l="1"/>
  <c r="E248" i="13"/>
  <c r="AE247" i="13"/>
  <c r="T248" i="13"/>
  <c r="N248" i="13"/>
  <c r="J248" i="13"/>
  <c r="F248" i="13"/>
  <c r="Z249" i="18"/>
  <c r="AC249" i="18" s="1"/>
  <c r="AA249" i="18"/>
  <c r="AD249" i="18" s="1"/>
  <c r="Y249" i="18"/>
  <c r="AB249" i="18" s="1"/>
  <c r="G250" i="18" s="1"/>
  <c r="X255" i="20"/>
  <c r="R255" i="20"/>
  <c r="W255" i="20"/>
  <c r="V255" i="20"/>
  <c r="U255" i="20"/>
  <c r="L248" i="13" l="1"/>
  <c r="K248" i="13"/>
  <c r="O248" i="13"/>
  <c r="H250" i="18"/>
  <c r="C250" i="18"/>
  <c r="D250" i="18"/>
  <c r="I250" i="18"/>
  <c r="B250" i="18"/>
  <c r="E250" i="18" s="1"/>
  <c r="J250" i="18"/>
  <c r="Z255" i="20"/>
  <c r="AA255" i="20"/>
  <c r="Y255" i="20"/>
  <c r="M248" i="13" l="1"/>
  <c r="P248" i="13"/>
  <c r="N250" i="18"/>
  <c r="AE249" i="18"/>
  <c r="T250" i="18"/>
  <c r="S250" i="18"/>
  <c r="O250" i="18"/>
  <c r="K250" i="18"/>
  <c r="F250" i="18"/>
  <c r="AC255" i="20"/>
  <c r="AD255" i="20"/>
  <c r="D256" i="20" s="1"/>
  <c r="AB255" i="20"/>
  <c r="B256" i="20"/>
  <c r="S256" i="20"/>
  <c r="X248" i="13" l="1"/>
  <c r="Q248" i="13"/>
  <c r="R248" i="13" s="1"/>
  <c r="V248" i="13"/>
  <c r="U248" i="13"/>
  <c r="W248" i="13"/>
  <c r="I256" i="20"/>
  <c r="L250" i="18"/>
  <c r="H256" i="20"/>
  <c r="C256" i="20"/>
  <c r="T256" i="20"/>
  <c r="G256" i="20"/>
  <c r="Y248" i="13" l="1"/>
  <c r="AB248" i="13" s="1"/>
  <c r="AA248" i="13"/>
  <c r="AD248" i="13" s="1"/>
  <c r="Z248" i="13"/>
  <c r="N256" i="20"/>
  <c r="P250" i="18"/>
  <c r="M250" i="18"/>
  <c r="J256" i="20"/>
  <c r="AE255" i="20"/>
  <c r="F256" i="20"/>
  <c r="E256" i="20"/>
  <c r="L256" i="20"/>
  <c r="G249" i="13" l="1"/>
  <c r="B249" i="13"/>
  <c r="D249" i="13"/>
  <c r="I249" i="13"/>
  <c r="AC248" i="13"/>
  <c r="O256" i="20"/>
  <c r="K256" i="20"/>
  <c r="U250" i="18"/>
  <c r="W250" i="18"/>
  <c r="V250" i="18"/>
  <c r="X250" i="18"/>
  <c r="Q250" i="18"/>
  <c r="R250" i="18" s="1"/>
  <c r="M256" i="20"/>
  <c r="P256" i="20"/>
  <c r="X256" i="20"/>
  <c r="AE248" i="13" l="1"/>
  <c r="T249" i="13"/>
  <c r="S249" i="13"/>
  <c r="H249" i="13"/>
  <c r="C249" i="13"/>
  <c r="F249" i="13" s="1"/>
  <c r="E249" i="13"/>
  <c r="Y250" i="18"/>
  <c r="AB250" i="18" s="1"/>
  <c r="Z250" i="18"/>
  <c r="AC250" i="18" s="1"/>
  <c r="AA250" i="18"/>
  <c r="AD250" i="18" s="1"/>
  <c r="V256" i="20"/>
  <c r="Q256" i="20"/>
  <c r="R256" i="20" s="1"/>
  <c r="U256" i="20"/>
  <c r="W256" i="20"/>
  <c r="Y256" i="20"/>
  <c r="AB256" i="20" s="1"/>
  <c r="J249" i="13" l="1"/>
  <c r="N249" i="13"/>
  <c r="AA256" i="20"/>
  <c r="Z256" i="20"/>
  <c r="B251" i="18"/>
  <c r="G251" i="18"/>
  <c r="C251" i="18"/>
  <c r="H251" i="18"/>
  <c r="I251" i="18"/>
  <c r="D251" i="18"/>
  <c r="AD256" i="20"/>
  <c r="B257" i="20"/>
  <c r="G257" i="20"/>
  <c r="K249" i="13" l="1"/>
  <c r="O249" i="13"/>
  <c r="L249" i="13"/>
  <c r="AC256" i="20"/>
  <c r="E251" i="18"/>
  <c r="F251" i="18"/>
  <c r="L251" i="18"/>
  <c r="J251" i="18"/>
  <c r="S251" i="18"/>
  <c r="T251" i="18"/>
  <c r="N251" i="18"/>
  <c r="AE250" i="18"/>
  <c r="D257" i="20"/>
  <c r="I257" i="20"/>
  <c r="C257" i="20"/>
  <c r="H257" i="20"/>
  <c r="M249" i="13" l="1"/>
  <c r="P249" i="13"/>
  <c r="P251" i="18"/>
  <c r="M251" i="18"/>
  <c r="O251" i="18"/>
  <c r="K251" i="18"/>
  <c r="J257" i="20"/>
  <c r="N257" i="20"/>
  <c r="L257" i="20" s="1"/>
  <c r="S257" i="20"/>
  <c r="T257" i="20"/>
  <c r="E257" i="20"/>
  <c r="AE256" i="20"/>
  <c r="F257" i="20"/>
  <c r="K257" i="20"/>
  <c r="O257" i="20"/>
  <c r="Q249" i="13" l="1"/>
  <c r="R249" i="13" s="1"/>
  <c r="X249" i="13"/>
  <c r="U249" i="13"/>
  <c r="V249" i="13"/>
  <c r="W249" i="13"/>
  <c r="W251" i="18"/>
  <c r="U251" i="18"/>
  <c r="V251" i="18"/>
  <c r="Q251" i="18"/>
  <c r="R251" i="18" s="1"/>
  <c r="X251" i="18"/>
  <c r="P257" i="20"/>
  <c r="M257" i="20"/>
  <c r="Z249" i="13" l="1"/>
  <c r="AC249" i="13" s="1"/>
  <c r="Y249" i="13"/>
  <c r="AB249" i="13" s="1"/>
  <c r="AA249" i="13"/>
  <c r="AD249" i="13" s="1"/>
  <c r="Y251" i="18"/>
  <c r="AB251" i="18" s="1"/>
  <c r="AA251" i="18"/>
  <c r="AD251" i="18" s="1"/>
  <c r="Z251" i="18"/>
  <c r="AC251" i="18" s="1"/>
  <c r="H252" i="18" s="1"/>
  <c r="W257" i="20"/>
  <c r="V257" i="20"/>
  <c r="U257" i="20"/>
  <c r="X257" i="20"/>
  <c r="Q257" i="20"/>
  <c r="R257" i="20" s="1"/>
  <c r="C250" i="13" l="1"/>
  <c r="H250" i="13"/>
  <c r="B250" i="13"/>
  <c r="E250" i="13" s="1"/>
  <c r="G250" i="13"/>
  <c r="D250" i="13"/>
  <c r="I250" i="13"/>
  <c r="B252" i="18"/>
  <c r="E252" i="18" s="1"/>
  <c r="G252" i="18"/>
  <c r="J252" i="18" s="1"/>
  <c r="I252" i="18"/>
  <c r="D252" i="18"/>
  <c r="C252" i="18"/>
  <c r="AA257" i="20"/>
  <c r="AD257" i="20" s="1"/>
  <c r="Z257" i="20"/>
  <c r="AC257" i="20" s="1"/>
  <c r="Y257" i="20"/>
  <c r="AB257" i="20" s="1"/>
  <c r="J250" i="13" l="1"/>
  <c r="N250" i="13"/>
  <c r="T250" i="13"/>
  <c r="S250" i="13"/>
  <c r="AE249" i="13"/>
  <c r="F250" i="13"/>
  <c r="AE251" i="18"/>
  <c r="N252" i="18"/>
  <c r="L252" i="18" s="1"/>
  <c r="M252" i="18" s="1"/>
  <c r="T252" i="18"/>
  <c r="S252" i="18"/>
  <c r="F252" i="18"/>
  <c r="K252" i="18"/>
  <c r="O252" i="18"/>
  <c r="D258" i="20"/>
  <c r="I258" i="20"/>
  <c r="G258" i="20"/>
  <c r="B258" i="20"/>
  <c r="C258" i="20"/>
  <c r="H258" i="20"/>
  <c r="O250" i="13" l="1"/>
  <c r="K250" i="13"/>
  <c r="L250" i="13"/>
  <c r="Q252" i="18"/>
  <c r="R252" i="18" s="1"/>
  <c r="X252" i="18"/>
  <c r="P252" i="18"/>
  <c r="S258" i="20"/>
  <c r="T258" i="20"/>
  <c r="J258" i="20"/>
  <c r="F258" i="20"/>
  <c r="AE257" i="20"/>
  <c r="E258" i="20"/>
  <c r="N258" i="20"/>
  <c r="M250" i="13" l="1"/>
  <c r="P250" i="13"/>
  <c r="AA252" i="18"/>
  <c r="Z252" i="18"/>
  <c r="Y252" i="18"/>
  <c r="AB252" i="18" s="1"/>
  <c r="V252" i="18"/>
  <c r="AC252" i="18" s="1"/>
  <c r="C253" i="18" s="1"/>
  <c r="W252" i="18"/>
  <c r="U252" i="18"/>
  <c r="K258" i="20"/>
  <c r="O258" i="20"/>
  <c r="L258" i="20"/>
  <c r="X250" i="13" l="1"/>
  <c r="Q250" i="13"/>
  <c r="R250" i="13" s="1"/>
  <c r="U250" i="13"/>
  <c r="V250" i="13"/>
  <c r="W250" i="13"/>
  <c r="B253" i="18"/>
  <c r="E253" i="18" s="1"/>
  <c r="G253" i="18"/>
  <c r="AD252" i="18"/>
  <c r="H253" i="18"/>
  <c r="F253" i="18"/>
  <c r="M258" i="20"/>
  <c r="P258" i="20"/>
  <c r="AA250" i="13" l="1"/>
  <c r="AD250" i="13" s="1"/>
  <c r="Y250" i="13"/>
  <c r="AB250" i="13" s="1"/>
  <c r="Z250" i="13"/>
  <c r="AC250" i="13" s="1"/>
  <c r="I253" i="18"/>
  <c r="D253" i="18"/>
  <c r="X258" i="20"/>
  <c r="Q258" i="20"/>
  <c r="R258" i="20" s="1"/>
  <c r="V258" i="20"/>
  <c r="W258" i="20"/>
  <c r="U258" i="20"/>
  <c r="D251" i="13" l="1"/>
  <c r="I251" i="13"/>
  <c r="B251" i="13"/>
  <c r="E251" i="13" s="1"/>
  <c r="G251" i="13"/>
  <c r="C251" i="13"/>
  <c r="H251" i="13"/>
  <c r="S253" i="18"/>
  <c r="T253" i="18"/>
  <c r="AE252" i="18"/>
  <c r="N253" i="18"/>
  <c r="J253" i="18"/>
  <c r="Z258" i="20"/>
  <c r="AA258" i="20"/>
  <c r="Y258" i="20"/>
  <c r="AB258" i="20" s="1"/>
  <c r="G259" i="20" s="1"/>
  <c r="S251" i="13" l="1"/>
  <c r="AE250" i="13"/>
  <c r="N251" i="13"/>
  <c r="T251" i="13"/>
  <c r="J251" i="13"/>
  <c r="F251" i="13"/>
  <c r="K253" i="18"/>
  <c r="O253" i="18"/>
  <c r="L253" i="18"/>
  <c r="AC258" i="20"/>
  <c r="AD258" i="20"/>
  <c r="B259" i="20"/>
  <c r="K251" i="13" l="1"/>
  <c r="O251" i="13"/>
  <c r="L251" i="13"/>
  <c r="P253" i="18"/>
  <c r="M253" i="18"/>
  <c r="D259" i="20"/>
  <c r="H259" i="20"/>
  <c r="I259" i="20"/>
  <c r="C259" i="20"/>
  <c r="M251" i="13" l="1"/>
  <c r="P251" i="13"/>
  <c r="V253" i="18"/>
  <c r="U253" i="18"/>
  <c r="W253" i="18"/>
  <c r="X253" i="18"/>
  <c r="Q253" i="18"/>
  <c r="R253" i="18" s="1"/>
  <c r="S259" i="20"/>
  <c r="N259" i="20"/>
  <c r="T259" i="20"/>
  <c r="F259" i="20"/>
  <c r="AE258" i="20"/>
  <c r="J259" i="20"/>
  <c r="E259" i="20"/>
  <c r="X251" i="13" l="1"/>
  <c r="Q251" i="13"/>
  <c r="R251" i="13" s="1"/>
  <c r="U251" i="13"/>
  <c r="W251" i="13"/>
  <c r="V251" i="13"/>
  <c r="Y253" i="18"/>
  <c r="AB253" i="18" s="1"/>
  <c r="Z253" i="18"/>
  <c r="AC253" i="18" s="1"/>
  <c r="AA253" i="18"/>
  <c r="AD253" i="18" s="1"/>
  <c r="K259" i="20"/>
  <c r="L259" i="20"/>
  <c r="O259" i="20"/>
  <c r="Z251" i="13" l="1"/>
  <c r="AC251" i="13" s="1"/>
  <c r="AA251" i="13"/>
  <c r="AD251" i="13" s="1"/>
  <c r="Y251" i="13"/>
  <c r="AB251" i="13" s="1"/>
  <c r="B254" i="18"/>
  <c r="E254" i="18" s="1"/>
  <c r="G254" i="18"/>
  <c r="J254" i="18" s="1"/>
  <c r="H254" i="18"/>
  <c r="C254" i="18"/>
  <c r="D254" i="18"/>
  <c r="I254" i="18"/>
  <c r="M259" i="20"/>
  <c r="P259" i="20"/>
  <c r="X259" i="20"/>
  <c r="D252" i="13" l="1"/>
  <c r="I252" i="13"/>
  <c r="G252" i="13"/>
  <c r="J252" i="13" s="1"/>
  <c r="H252" i="13"/>
  <c r="C252" i="13"/>
  <c r="F252" i="13" s="1"/>
  <c r="B252" i="13"/>
  <c r="O254" i="18"/>
  <c r="K254" i="18"/>
  <c r="AE253" i="18"/>
  <c r="T254" i="18"/>
  <c r="S254" i="18"/>
  <c r="N254" i="18"/>
  <c r="L254" i="18" s="1"/>
  <c r="F254" i="18"/>
  <c r="Q259" i="20"/>
  <c r="R259" i="20" s="1"/>
  <c r="U259" i="20"/>
  <c r="W259" i="20"/>
  <c r="V259" i="20"/>
  <c r="Z259" i="20"/>
  <c r="AC259" i="20" s="1"/>
  <c r="Y259" i="20"/>
  <c r="AB259" i="20" s="1"/>
  <c r="N252" i="13" l="1"/>
  <c r="L252" i="13" s="1"/>
  <c r="AE251" i="13"/>
  <c r="S252" i="13"/>
  <c r="T252" i="13"/>
  <c r="O252" i="13"/>
  <c r="K252" i="13"/>
  <c r="E252" i="13"/>
  <c r="M254" i="18"/>
  <c r="P254" i="18"/>
  <c r="AA259" i="20"/>
  <c r="H260" i="20"/>
  <c r="C260" i="20"/>
  <c r="B260" i="20"/>
  <c r="G260" i="20"/>
  <c r="P252" i="13" l="1"/>
  <c r="M252" i="13"/>
  <c r="X254" i="18"/>
  <c r="Q254" i="18"/>
  <c r="R254" i="18" s="1"/>
  <c r="W254" i="18"/>
  <c r="U254" i="18"/>
  <c r="V254" i="18"/>
  <c r="AD259" i="20"/>
  <c r="D260" i="20"/>
  <c r="I260" i="20"/>
  <c r="E260" i="20"/>
  <c r="AE259" i="20"/>
  <c r="F260" i="20"/>
  <c r="N260" i="20"/>
  <c r="S260" i="20"/>
  <c r="T260" i="20"/>
  <c r="V252" i="13" l="1"/>
  <c r="W252" i="13"/>
  <c r="U252" i="13"/>
  <c r="Q252" i="13"/>
  <c r="R252" i="13" s="1"/>
  <c r="X252" i="13"/>
  <c r="Z254" i="18"/>
  <c r="AC254" i="18" s="1"/>
  <c r="AA254" i="18"/>
  <c r="AD254" i="18" s="1"/>
  <c r="Y254" i="18"/>
  <c r="AB254" i="18" s="1"/>
  <c r="J260" i="20"/>
  <c r="L260" i="20" s="1"/>
  <c r="Y252" i="13" l="1"/>
  <c r="AB252" i="13" s="1"/>
  <c r="AA252" i="13"/>
  <c r="AD252" i="13" s="1"/>
  <c r="D253" i="13" s="1"/>
  <c r="Z252" i="13"/>
  <c r="AC252" i="13" s="1"/>
  <c r="O260" i="20"/>
  <c r="H255" i="18"/>
  <c r="C255" i="18"/>
  <c r="F255" i="18" s="1"/>
  <c r="D255" i="18"/>
  <c r="I255" i="18"/>
  <c r="G255" i="18"/>
  <c r="B255" i="18"/>
  <c r="K260" i="20"/>
  <c r="P260" i="20"/>
  <c r="M260" i="20"/>
  <c r="B253" i="13" l="1"/>
  <c r="G253" i="13"/>
  <c r="H253" i="13"/>
  <c r="C253" i="13"/>
  <c r="F253" i="13" s="1"/>
  <c r="I253" i="13"/>
  <c r="S253" i="13"/>
  <c r="T253" i="13"/>
  <c r="AE252" i="13"/>
  <c r="N253" i="13"/>
  <c r="T255" i="18"/>
  <c r="AE254" i="18"/>
  <c r="S255" i="18"/>
  <c r="N255" i="18"/>
  <c r="L255" i="18" s="1"/>
  <c r="J255" i="18"/>
  <c r="E255" i="18"/>
  <c r="U260" i="20"/>
  <c r="W260" i="20"/>
  <c r="V260" i="20"/>
  <c r="X260" i="20"/>
  <c r="Q260" i="20"/>
  <c r="R260" i="20" s="1"/>
  <c r="E253" i="13" l="1"/>
  <c r="J253" i="13"/>
  <c r="P255" i="18"/>
  <c r="M255" i="18"/>
  <c r="K255" i="18"/>
  <c r="O255" i="18"/>
  <c r="AA260" i="20"/>
  <c r="AD260" i="20" s="1"/>
  <c r="Y260" i="20"/>
  <c r="AB260" i="20" s="1"/>
  <c r="G261" i="20" s="1"/>
  <c r="Z260" i="20"/>
  <c r="AC260" i="20" s="1"/>
  <c r="H261" i="20"/>
  <c r="L253" i="13" l="1"/>
  <c r="O253" i="13"/>
  <c r="K253" i="13"/>
  <c r="B261" i="20"/>
  <c r="W255" i="18"/>
  <c r="V255" i="18"/>
  <c r="U255" i="18"/>
  <c r="X255" i="18"/>
  <c r="Q255" i="18"/>
  <c r="R255" i="18" s="1"/>
  <c r="C261" i="20"/>
  <c r="E261" i="20" s="1"/>
  <c r="D261" i="20"/>
  <c r="I261" i="20"/>
  <c r="F261" i="20"/>
  <c r="AE260" i="20"/>
  <c r="P253" i="13" l="1"/>
  <c r="M253" i="13"/>
  <c r="Z255" i="18"/>
  <c r="AA255" i="18"/>
  <c r="Y255" i="18"/>
  <c r="J261" i="20"/>
  <c r="N261" i="20"/>
  <c r="L261" i="20" s="1"/>
  <c r="S261" i="20"/>
  <c r="T261" i="20"/>
  <c r="U253" i="13" l="1"/>
  <c r="V253" i="13"/>
  <c r="W253" i="13"/>
  <c r="X253" i="13"/>
  <c r="Q253" i="13"/>
  <c r="R253" i="13" s="1"/>
  <c r="O261" i="20"/>
  <c r="K261" i="20"/>
  <c r="AC255" i="18"/>
  <c r="AD255" i="18"/>
  <c r="AB255" i="18"/>
  <c r="P261" i="20"/>
  <c r="M261" i="20"/>
  <c r="Q261" i="20" s="1"/>
  <c r="Z253" i="13" l="1"/>
  <c r="AC253" i="13" s="1"/>
  <c r="Y253" i="13"/>
  <c r="AB253" i="13" s="1"/>
  <c r="AA253" i="13"/>
  <c r="AD253" i="13" s="1"/>
  <c r="V261" i="20"/>
  <c r="W261" i="20"/>
  <c r="C256" i="18"/>
  <c r="H256" i="18"/>
  <c r="I256" i="18"/>
  <c r="D256" i="18"/>
  <c r="G256" i="18"/>
  <c r="B256" i="18"/>
  <c r="E256" i="18" s="1"/>
  <c r="U261" i="20"/>
  <c r="X261" i="20"/>
  <c r="R261" i="20"/>
  <c r="AA261" i="20"/>
  <c r="C254" i="13" l="1"/>
  <c r="H254" i="13"/>
  <c r="G254" i="13"/>
  <c r="B254" i="13"/>
  <c r="E254" i="13" s="1"/>
  <c r="I254" i="13"/>
  <c r="D254" i="13"/>
  <c r="N256" i="18"/>
  <c r="AE255" i="18"/>
  <c r="T256" i="18"/>
  <c r="S256" i="18"/>
  <c r="J256" i="18"/>
  <c r="F256" i="18"/>
  <c r="Y261" i="20"/>
  <c r="Z261" i="20"/>
  <c r="AD261" i="20"/>
  <c r="L254" i="13" l="1"/>
  <c r="J254" i="13"/>
  <c r="T254" i="13"/>
  <c r="S254" i="13"/>
  <c r="AE253" i="13"/>
  <c r="N254" i="13"/>
  <c r="F254" i="13"/>
  <c r="O256" i="18"/>
  <c r="K256" i="18"/>
  <c r="L256" i="18"/>
  <c r="AB261" i="20"/>
  <c r="AC261" i="20"/>
  <c r="D262" i="20"/>
  <c r="I262" i="20"/>
  <c r="B262" i="20"/>
  <c r="P254" i="13" l="1"/>
  <c r="M254" i="13"/>
  <c r="K254" i="13"/>
  <c r="O254" i="13"/>
  <c r="M256" i="18"/>
  <c r="P256" i="18"/>
  <c r="G262" i="20"/>
  <c r="C262" i="20"/>
  <c r="H262" i="20"/>
  <c r="T262" i="20"/>
  <c r="S262" i="20"/>
  <c r="N262" i="20"/>
  <c r="U254" i="13" l="1"/>
  <c r="V254" i="13"/>
  <c r="W254" i="13"/>
  <c r="X254" i="13"/>
  <c r="Q254" i="13"/>
  <c r="R254" i="13" s="1"/>
  <c r="AE261" i="20"/>
  <c r="E262" i="20"/>
  <c r="F262" i="20"/>
  <c r="J262" i="20"/>
  <c r="X256" i="18"/>
  <c r="Q256" i="18"/>
  <c r="R256" i="18" s="1"/>
  <c r="U256" i="18"/>
  <c r="W256" i="18"/>
  <c r="V256" i="18"/>
  <c r="Y254" i="13" l="1"/>
  <c r="AB254" i="13" s="1"/>
  <c r="Z254" i="13"/>
  <c r="AC254" i="13" s="1"/>
  <c r="C255" i="13" s="1"/>
  <c r="AA254" i="13"/>
  <c r="AD254" i="13" s="1"/>
  <c r="D255" i="13"/>
  <c r="I255" i="13"/>
  <c r="O262" i="20"/>
  <c r="K262" i="20"/>
  <c r="L262" i="20"/>
  <c r="Y256" i="18"/>
  <c r="Z256" i="18"/>
  <c r="AC256" i="18" s="1"/>
  <c r="AA256" i="18"/>
  <c r="AD256" i="18" s="1"/>
  <c r="B255" i="13" l="1"/>
  <c r="G255" i="13"/>
  <c r="S255" i="13"/>
  <c r="T255" i="13"/>
  <c r="AE254" i="13"/>
  <c r="H255" i="13"/>
  <c r="N255" i="13"/>
  <c r="M262" i="20"/>
  <c r="P262" i="20"/>
  <c r="H257" i="18"/>
  <c r="C257" i="18"/>
  <c r="I257" i="18"/>
  <c r="D257" i="18"/>
  <c r="AB256" i="18"/>
  <c r="F255" i="13" l="1"/>
  <c r="E255" i="13"/>
  <c r="J255" i="13"/>
  <c r="X262" i="20"/>
  <c r="Q262" i="20"/>
  <c r="R262" i="20" s="1"/>
  <c r="U262" i="20"/>
  <c r="W262" i="20"/>
  <c r="V262" i="20"/>
  <c r="T257" i="18"/>
  <c r="AE256" i="18"/>
  <c r="S257" i="18"/>
  <c r="B257" i="18"/>
  <c r="E257" i="18" s="1"/>
  <c r="G257" i="18"/>
  <c r="J257" i="18" s="1"/>
  <c r="O255" i="13" l="1"/>
  <c r="L255" i="13"/>
  <c r="K255" i="13"/>
  <c r="AA262" i="20"/>
  <c r="AD262" i="20" s="1"/>
  <c r="I263" i="20" s="1"/>
  <c r="Y262" i="20"/>
  <c r="Z262" i="20"/>
  <c r="O257" i="18"/>
  <c r="K257" i="18"/>
  <c r="N257" i="18"/>
  <c r="L257" i="18" s="1"/>
  <c r="F257" i="18"/>
  <c r="P255" i="13" l="1"/>
  <c r="M255" i="13"/>
  <c r="D263" i="20"/>
  <c r="T263" i="20" s="1"/>
  <c r="AB262" i="20"/>
  <c r="AC262" i="20"/>
  <c r="P257" i="18"/>
  <c r="M257" i="18"/>
  <c r="W255" i="13" l="1"/>
  <c r="V255" i="13"/>
  <c r="U255" i="13"/>
  <c r="Q255" i="13"/>
  <c r="R255" i="13" s="1"/>
  <c r="X255" i="13"/>
  <c r="S263" i="20"/>
  <c r="B263" i="20"/>
  <c r="G263" i="20"/>
  <c r="H263" i="20"/>
  <c r="C263" i="20"/>
  <c r="V257" i="18"/>
  <c r="W257" i="18"/>
  <c r="U257" i="18"/>
  <c r="X257" i="18"/>
  <c r="Q257" i="18"/>
  <c r="R257" i="18" s="1"/>
  <c r="Z255" i="13" l="1"/>
  <c r="AC255" i="13" s="1"/>
  <c r="AA255" i="13"/>
  <c r="AD255" i="13" s="1"/>
  <c r="Y255" i="13"/>
  <c r="AB255" i="13" s="1"/>
  <c r="J263" i="20"/>
  <c r="N263" i="20"/>
  <c r="F263" i="20"/>
  <c r="AE262" i="20"/>
  <c r="E263" i="20"/>
  <c r="Z257" i="18"/>
  <c r="AC257" i="18" s="1"/>
  <c r="Y257" i="18"/>
  <c r="AB257" i="18" s="1"/>
  <c r="AA257" i="18"/>
  <c r="AD257" i="18" s="1"/>
  <c r="H256" i="13" l="1"/>
  <c r="C256" i="13"/>
  <c r="I256" i="13"/>
  <c r="D256" i="13"/>
  <c r="B256" i="13"/>
  <c r="E256" i="13" s="1"/>
  <c r="G256" i="13"/>
  <c r="J256" i="13" s="1"/>
  <c r="K256" i="13"/>
  <c r="O256" i="13"/>
  <c r="O263" i="20"/>
  <c r="K263" i="20"/>
  <c r="L263" i="20"/>
  <c r="C258" i="18"/>
  <c r="H258" i="18"/>
  <c r="B258" i="18"/>
  <c r="E258" i="18" s="1"/>
  <c r="G258" i="18"/>
  <c r="I258" i="18"/>
  <c r="D258" i="18"/>
  <c r="AE255" i="13" l="1"/>
  <c r="N256" i="13"/>
  <c r="L256" i="13" s="1"/>
  <c r="S256" i="13"/>
  <c r="T256" i="13"/>
  <c r="F256" i="13"/>
  <c r="M263" i="20"/>
  <c r="P263" i="20"/>
  <c r="J258" i="18"/>
  <c r="T258" i="18"/>
  <c r="S258" i="18"/>
  <c r="AE257" i="18"/>
  <c r="N258" i="18"/>
  <c r="F258" i="18"/>
  <c r="Q263" i="20"/>
  <c r="R263" i="20" s="1"/>
  <c r="U263" i="20"/>
  <c r="W263" i="20"/>
  <c r="V263" i="20"/>
  <c r="M256" i="13" l="1"/>
  <c r="P256" i="13"/>
  <c r="X256" i="13"/>
  <c r="Q256" i="13"/>
  <c r="R256" i="13" s="1"/>
  <c r="V256" i="13"/>
  <c r="W256" i="13"/>
  <c r="U256" i="13"/>
  <c r="X263" i="20"/>
  <c r="O258" i="18"/>
  <c r="K258" i="18"/>
  <c r="L258" i="18"/>
  <c r="Y263" i="20"/>
  <c r="AB263" i="20" s="1"/>
  <c r="AA263" i="20"/>
  <c r="AD263" i="20" s="1"/>
  <c r="Z263" i="20"/>
  <c r="AC263" i="20" s="1"/>
  <c r="AA256" i="13" l="1"/>
  <c r="AD256" i="13" s="1"/>
  <c r="Z256" i="13"/>
  <c r="AC256" i="13" s="1"/>
  <c r="Y256" i="13"/>
  <c r="AB256" i="13" s="1"/>
  <c r="M258" i="18"/>
  <c r="P258" i="18"/>
  <c r="B264" i="20"/>
  <c r="G264" i="20"/>
  <c r="I264" i="20"/>
  <c r="D264" i="20"/>
  <c r="C264" i="20"/>
  <c r="H264" i="20"/>
  <c r="D257" i="13" l="1"/>
  <c r="B257" i="13"/>
  <c r="C257" i="13"/>
  <c r="I257" i="13"/>
  <c r="G257" i="13"/>
  <c r="H257" i="13"/>
  <c r="X258" i="18"/>
  <c r="Q258" i="18"/>
  <c r="R258" i="18" s="1"/>
  <c r="W258" i="18"/>
  <c r="V258" i="18"/>
  <c r="U258" i="18"/>
  <c r="J264" i="20"/>
  <c r="N264" i="20"/>
  <c r="S264" i="20"/>
  <c r="T264" i="20"/>
  <c r="F264" i="20"/>
  <c r="AE263" i="20"/>
  <c r="E264" i="20"/>
  <c r="J257" i="13" l="1"/>
  <c r="T257" i="13"/>
  <c r="S257" i="13"/>
  <c r="N257" i="13"/>
  <c r="L257" i="13" s="1"/>
  <c r="E257" i="13"/>
  <c r="F257" i="13"/>
  <c r="AE256" i="13"/>
  <c r="AA258" i="18"/>
  <c r="AD258" i="18" s="1"/>
  <c r="Z258" i="18"/>
  <c r="AC258" i="18" s="1"/>
  <c r="Y258" i="18"/>
  <c r="AB258" i="18" s="1"/>
  <c r="O264" i="20"/>
  <c r="K264" i="20"/>
  <c r="L264" i="20"/>
  <c r="K257" i="13" l="1"/>
  <c r="O257" i="13"/>
  <c r="P257" i="13"/>
  <c r="V257" i="13" s="1"/>
  <c r="M257" i="13"/>
  <c r="Q257" i="13" s="1"/>
  <c r="R257" i="13" s="1"/>
  <c r="I259" i="18"/>
  <c r="D259" i="18"/>
  <c r="C259" i="18"/>
  <c r="F259" i="18" s="1"/>
  <c r="H259" i="18"/>
  <c r="B259" i="18"/>
  <c r="G259" i="18"/>
  <c r="P264" i="20"/>
  <c r="M264" i="20"/>
  <c r="U257" i="13" l="1"/>
  <c r="X257" i="13"/>
  <c r="Z257" i="13"/>
  <c r="Y257" i="13"/>
  <c r="W257" i="13"/>
  <c r="AA257" i="13"/>
  <c r="AB257" i="13"/>
  <c r="AE258" i="18"/>
  <c r="S259" i="18"/>
  <c r="N259" i="18"/>
  <c r="T259" i="18"/>
  <c r="J259" i="18"/>
  <c r="E259" i="18"/>
  <c r="U264" i="20"/>
  <c r="V264" i="20"/>
  <c r="W264" i="20"/>
  <c r="X264" i="20"/>
  <c r="Q264" i="20"/>
  <c r="R264" i="20" s="1"/>
  <c r="AC257" i="13" l="1"/>
  <c r="C258" i="13" s="1"/>
  <c r="AD257" i="13"/>
  <c r="G258" i="13"/>
  <c r="B258" i="13"/>
  <c r="K259" i="18"/>
  <c r="O259" i="18"/>
  <c r="L259" i="18"/>
  <c r="AA264" i="20"/>
  <c r="AD264" i="20" s="1"/>
  <c r="Z264" i="20"/>
  <c r="AC264" i="20" s="1"/>
  <c r="Y264" i="20"/>
  <c r="AB264" i="20" s="1"/>
  <c r="H258" i="13" l="1"/>
  <c r="I258" i="13"/>
  <c r="D258" i="13"/>
  <c r="N258" i="13" s="1"/>
  <c r="J258" i="13"/>
  <c r="F258" i="13"/>
  <c r="E258" i="13"/>
  <c r="P259" i="18"/>
  <c r="M259" i="18"/>
  <c r="I265" i="20"/>
  <c r="D265" i="20"/>
  <c r="C265" i="20"/>
  <c r="H265" i="20"/>
  <c r="G265" i="20"/>
  <c r="J265" i="20" s="1"/>
  <c r="B265" i="20"/>
  <c r="L258" i="13" l="1"/>
  <c r="T258" i="13"/>
  <c r="S258" i="13"/>
  <c r="K258" i="13"/>
  <c r="O258" i="13"/>
  <c r="AE257" i="13"/>
  <c r="V259" i="18"/>
  <c r="W259" i="18"/>
  <c r="U259" i="18"/>
  <c r="Q259" i="18"/>
  <c r="R259" i="18" s="1"/>
  <c r="X259" i="18"/>
  <c r="E265" i="20"/>
  <c r="N265" i="20"/>
  <c r="L265" i="20" s="1"/>
  <c r="S265" i="20"/>
  <c r="T265" i="20"/>
  <c r="AE264" i="20"/>
  <c r="F265" i="20"/>
  <c r="O265" i="20"/>
  <c r="K265" i="20"/>
  <c r="M258" i="13" l="1"/>
  <c r="P258" i="13"/>
  <c r="Y259" i="18"/>
  <c r="AB259" i="18" s="1"/>
  <c r="AA259" i="18"/>
  <c r="AD259" i="18" s="1"/>
  <c r="Z259" i="18"/>
  <c r="AC259" i="18" s="1"/>
  <c r="P265" i="20"/>
  <c r="M265" i="20"/>
  <c r="U258" i="13" l="1"/>
  <c r="X258" i="13"/>
  <c r="W258" i="13"/>
  <c r="V258" i="13"/>
  <c r="Q258" i="13"/>
  <c r="R258" i="13" s="1"/>
  <c r="G260" i="18"/>
  <c r="B260" i="18"/>
  <c r="E260" i="18" s="1"/>
  <c r="I260" i="18"/>
  <c r="D260" i="18"/>
  <c r="H260" i="18"/>
  <c r="C260" i="18"/>
  <c r="W265" i="20"/>
  <c r="U265" i="20"/>
  <c r="V265" i="20"/>
  <c r="X265" i="20"/>
  <c r="Q265" i="20"/>
  <c r="R265" i="20" s="1"/>
  <c r="Z258" i="13" l="1"/>
  <c r="Y258" i="13"/>
  <c r="AA258" i="13"/>
  <c r="J260" i="18"/>
  <c r="T260" i="18"/>
  <c r="S260" i="18"/>
  <c r="N260" i="18"/>
  <c r="AE259" i="18"/>
  <c r="F260" i="18"/>
  <c r="AA265" i="20"/>
  <c r="AD265" i="20" s="1"/>
  <c r="Z265" i="20"/>
  <c r="AC265" i="20" s="1"/>
  <c r="Y265" i="20"/>
  <c r="AB265" i="20" s="1"/>
  <c r="AB258" i="13" l="1"/>
  <c r="AC258" i="13"/>
  <c r="AD258" i="13"/>
  <c r="O260" i="18"/>
  <c r="K260" i="18"/>
  <c r="L260" i="18"/>
  <c r="D266" i="20"/>
  <c r="I266" i="20"/>
  <c r="H266" i="20"/>
  <c r="C266" i="20"/>
  <c r="B266" i="20"/>
  <c r="G266" i="20"/>
  <c r="G259" i="13" l="1"/>
  <c r="B259" i="13"/>
  <c r="H259" i="13"/>
  <c r="C259" i="13"/>
  <c r="D259" i="13"/>
  <c r="I259" i="13"/>
  <c r="M260" i="18"/>
  <c r="P260" i="18"/>
  <c r="J266" i="20"/>
  <c r="E266" i="20"/>
  <c r="N266" i="20"/>
  <c r="L266" i="20" s="1"/>
  <c r="T266" i="20"/>
  <c r="S266" i="20"/>
  <c r="AE265" i="20"/>
  <c r="F266" i="20"/>
  <c r="O266" i="20"/>
  <c r="K266" i="20"/>
  <c r="F259" i="13" l="1"/>
  <c r="N259" i="13"/>
  <c r="J259" i="13"/>
  <c r="S259" i="13"/>
  <c r="T259" i="13"/>
  <c r="L259" i="13"/>
  <c r="E259" i="13"/>
  <c r="AE258" i="13"/>
  <c r="X260" i="18"/>
  <c r="Q260" i="18"/>
  <c r="R260" i="18" s="1"/>
  <c r="U260" i="18"/>
  <c r="V260" i="18"/>
  <c r="W260" i="18"/>
  <c r="P266" i="20"/>
  <c r="M266" i="20"/>
  <c r="O259" i="13" l="1"/>
  <c r="K259" i="13"/>
  <c r="M259" i="13"/>
  <c r="P259" i="13"/>
  <c r="Y260" i="18"/>
  <c r="AB260" i="18" s="1"/>
  <c r="Z260" i="18"/>
  <c r="AC260" i="18" s="1"/>
  <c r="AA260" i="18"/>
  <c r="AD260" i="18" s="1"/>
  <c r="W266" i="20"/>
  <c r="U266" i="20"/>
  <c r="V266" i="20"/>
  <c r="X266" i="20"/>
  <c r="Q266" i="20"/>
  <c r="R266" i="20" s="1"/>
  <c r="V259" i="13" l="1"/>
  <c r="W259" i="13"/>
  <c r="X259" i="13"/>
  <c r="U259" i="13"/>
  <c r="Q259" i="13"/>
  <c r="R259" i="13" s="1"/>
  <c r="G261" i="18"/>
  <c r="B261" i="18"/>
  <c r="C261" i="18"/>
  <c r="F261" i="18" s="1"/>
  <c r="H261" i="18"/>
  <c r="I261" i="18"/>
  <c r="D261" i="18"/>
  <c r="AA266" i="20"/>
  <c r="AD266" i="20" s="1"/>
  <c r="Z266" i="20"/>
  <c r="AC266" i="20" s="1"/>
  <c r="Y266" i="20"/>
  <c r="AB266" i="20" s="1"/>
  <c r="Z259" i="13" l="1"/>
  <c r="AC259" i="13" s="1"/>
  <c r="AA259" i="13"/>
  <c r="AD259" i="13" s="1"/>
  <c r="Y259" i="13"/>
  <c r="AB259" i="13" s="1"/>
  <c r="L261" i="18"/>
  <c r="J261" i="18"/>
  <c r="N261" i="18"/>
  <c r="S261" i="18"/>
  <c r="AE260" i="18"/>
  <c r="T261" i="18"/>
  <c r="E261" i="18"/>
  <c r="D267" i="20"/>
  <c r="I267" i="20"/>
  <c r="C267" i="20"/>
  <c r="H267" i="20"/>
  <c r="B267" i="20"/>
  <c r="G267" i="20"/>
  <c r="D260" i="13" l="1"/>
  <c r="I260" i="13"/>
  <c r="G260" i="13"/>
  <c r="H260" i="13"/>
  <c r="C260" i="13"/>
  <c r="B260" i="13"/>
  <c r="E267" i="20"/>
  <c r="M261" i="18"/>
  <c r="P261" i="18"/>
  <c r="K261" i="18"/>
  <c r="O261" i="18"/>
  <c r="N267" i="20"/>
  <c r="S267" i="20"/>
  <c r="T267" i="20"/>
  <c r="AE266" i="20"/>
  <c r="F267" i="20"/>
  <c r="J267" i="20"/>
  <c r="N260" i="13" l="1"/>
  <c r="T260" i="13"/>
  <c r="AE259" i="13"/>
  <c r="S260" i="13"/>
  <c r="F260" i="13"/>
  <c r="E260" i="13"/>
  <c r="J260" i="13"/>
  <c r="X261" i="18"/>
  <c r="Q261" i="18"/>
  <c r="R261" i="18" s="1"/>
  <c r="W261" i="18"/>
  <c r="U261" i="18"/>
  <c r="V261" i="18"/>
  <c r="L267" i="20"/>
  <c r="O267" i="20"/>
  <c r="K267" i="20"/>
  <c r="K260" i="13" l="1"/>
  <c r="O260" i="13"/>
  <c r="L260" i="13"/>
  <c r="Z261" i="18"/>
  <c r="AC261" i="18" s="1"/>
  <c r="Y261" i="18"/>
  <c r="AB261" i="18" s="1"/>
  <c r="AA261" i="18"/>
  <c r="AD261" i="18" s="1"/>
  <c r="M267" i="20"/>
  <c r="P267" i="20"/>
  <c r="X267" i="20"/>
  <c r="P260" i="13" l="1"/>
  <c r="M260" i="13"/>
  <c r="H262" i="18"/>
  <c r="C262" i="18"/>
  <c r="B262" i="18"/>
  <c r="E262" i="18" s="1"/>
  <c r="G262" i="18"/>
  <c r="I262" i="18"/>
  <c r="D262" i="18"/>
  <c r="Q267" i="20"/>
  <c r="R267" i="20" s="1"/>
  <c r="W267" i="20"/>
  <c r="V267" i="20"/>
  <c r="U267" i="20"/>
  <c r="V260" i="13" l="1"/>
  <c r="W260" i="13"/>
  <c r="U260" i="13"/>
  <c r="Q260" i="13"/>
  <c r="R260" i="13" s="1"/>
  <c r="X260" i="13"/>
  <c r="L262" i="18"/>
  <c r="J262" i="18"/>
  <c r="AE261" i="18"/>
  <c r="S262" i="18"/>
  <c r="T262" i="18"/>
  <c r="N262" i="18"/>
  <c r="F262" i="18"/>
  <c r="Z267" i="20"/>
  <c r="Y267" i="20"/>
  <c r="AA267" i="20"/>
  <c r="AD267" i="20" s="1"/>
  <c r="I268" i="20" s="1"/>
  <c r="Y260" i="13" l="1"/>
  <c r="AB260" i="13" s="1"/>
  <c r="Z260" i="13"/>
  <c r="AC260" i="13" s="1"/>
  <c r="AA260" i="13"/>
  <c r="M262" i="18"/>
  <c r="P262" i="18"/>
  <c r="O262" i="18"/>
  <c r="K262" i="18"/>
  <c r="AB267" i="20"/>
  <c r="AC267" i="20"/>
  <c r="D268" i="20"/>
  <c r="B268" i="20"/>
  <c r="B261" i="13" l="1"/>
  <c r="AD260" i="13"/>
  <c r="C261" i="13"/>
  <c r="G261" i="13"/>
  <c r="H261" i="13"/>
  <c r="X262" i="18"/>
  <c r="Q262" i="18"/>
  <c r="R262" i="18" s="1"/>
  <c r="W262" i="18"/>
  <c r="U262" i="18"/>
  <c r="V262" i="18"/>
  <c r="G268" i="20"/>
  <c r="C268" i="20"/>
  <c r="H268" i="20"/>
  <c r="T268" i="20"/>
  <c r="S268" i="20"/>
  <c r="I261" i="13" l="1"/>
  <c r="D261" i="13"/>
  <c r="E261" i="13"/>
  <c r="F261" i="13"/>
  <c r="Y262" i="18"/>
  <c r="AB262" i="18" s="1"/>
  <c r="AA262" i="18"/>
  <c r="AD262" i="18" s="1"/>
  <c r="Z262" i="18"/>
  <c r="AC262" i="18" s="1"/>
  <c r="AE267" i="20"/>
  <c r="E268" i="20"/>
  <c r="N268" i="20"/>
  <c r="F268" i="20"/>
  <c r="J268" i="20"/>
  <c r="L268" i="20" s="1"/>
  <c r="N261" i="13" l="1"/>
  <c r="T261" i="13"/>
  <c r="AE260" i="13"/>
  <c r="J261" i="13"/>
  <c r="S261" i="13"/>
  <c r="G263" i="18"/>
  <c r="B263" i="18"/>
  <c r="E263" i="18" s="1"/>
  <c r="I263" i="18"/>
  <c r="D263" i="18"/>
  <c r="H263" i="18"/>
  <c r="C263" i="18"/>
  <c r="K268" i="20"/>
  <c r="O268" i="20"/>
  <c r="P268" i="20"/>
  <c r="M268" i="20"/>
  <c r="L261" i="13" l="1"/>
  <c r="K261" i="13"/>
  <c r="O261" i="13"/>
  <c r="J263" i="18"/>
  <c r="N263" i="18"/>
  <c r="S263" i="18"/>
  <c r="T263" i="18"/>
  <c r="AE262" i="18"/>
  <c r="F263" i="18"/>
  <c r="V268" i="20"/>
  <c r="U268" i="20"/>
  <c r="W268" i="20"/>
  <c r="X268" i="20"/>
  <c r="Q268" i="20"/>
  <c r="R268" i="20" s="1"/>
  <c r="P261" i="13" l="1"/>
  <c r="W261" i="13" s="1"/>
  <c r="M261" i="13"/>
  <c r="K263" i="18"/>
  <c r="O263" i="18"/>
  <c r="L263" i="18"/>
  <c r="Y268" i="20"/>
  <c r="AB268" i="20" s="1"/>
  <c r="AA268" i="20"/>
  <c r="AD268" i="20" s="1"/>
  <c r="I269" i="20" s="1"/>
  <c r="Z268" i="20"/>
  <c r="AC268" i="20" s="1"/>
  <c r="Q261" i="13" l="1"/>
  <c r="R261" i="13" s="1"/>
  <c r="V261" i="13"/>
  <c r="U261" i="13"/>
  <c r="X261" i="13"/>
  <c r="P263" i="18"/>
  <c r="M263" i="18"/>
  <c r="B269" i="20"/>
  <c r="G269" i="20"/>
  <c r="H269" i="20"/>
  <c r="C269" i="20"/>
  <c r="AE268" i="20" s="1"/>
  <c r="D269" i="20"/>
  <c r="T269" i="20" s="1"/>
  <c r="Z261" i="13" l="1"/>
  <c r="Y261" i="13"/>
  <c r="AA261" i="13"/>
  <c r="AB261" i="13"/>
  <c r="G262" i="13" s="1"/>
  <c r="J269" i="20"/>
  <c r="V263" i="18"/>
  <c r="W263" i="18"/>
  <c r="U263" i="18"/>
  <c r="X263" i="18"/>
  <c r="Q263" i="18"/>
  <c r="R263" i="18" s="1"/>
  <c r="S269" i="20"/>
  <c r="E269" i="20"/>
  <c r="F269" i="20"/>
  <c r="N269" i="20"/>
  <c r="L269" i="20" s="1"/>
  <c r="B262" i="13" l="1"/>
  <c r="AD261" i="13"/>
  <c r="AC261" i="13"/>
  <c r="O269" i="20"/>
  <c r="K269" i="20"/>
  <c r="Y263" i="18"/>
  <c r="AB263" i="18" s="1"/>
  <c r="Z263" i="18"/>
  <c r="AC263" i="18" s="1"/>
  <c r="AA263" i="18"/>
  <c r="AD263" i="18" s="1"/>
  <c r="P269" i="20"/>
  <c r="M269" i="20"/>
  <c r="Q269" i="20" s="1"/>
  <c r="I262" i="13" l="1"/>
  <c r="D262" i="13"/>
  <c r="H262" i="13"/>
  <c r="J262" i="13" s="1"/>
  <c r="K262" i="13" s="1"/>
  <c r="C262" i="13"/>
  <c r="F262" i="13" s="1"/>
  <c r="W269" i="20"/>
  <c r="O262" i="13"/>
  <c r="G264" i="18"/>
  <c r="B264" i="18"/>
  <c r="H264" i="18"/>
  <c r="C264" i="18"/>
  <c r="F264" i="18" s="1"/>
  <c r="D264" i="18"/>
  <c r="I264" i="18"/>
  <c r="U269" i="20"/>
  <c r="X269" i="20"/>
  <c r="V269" i="20"/>
  <c r="R269" i="20"/>
  <c r="E262" i="13" l="1"/>
  <c r="N262" i="13"/>
  <c r="L262" i="13" s="1"/>
  <c r="S262" i="13"/>
  <c r="T262" i="13"/>
  <c r="AE261" i="13"/>
  <c r="J264" i="18"/>
  <c r="AE263" i="18"/>
  <c r="T264" i="18"/>
  <c r="N264" i="18"/>
  <c r="S264" i="18"/>
  <c r="E264" i="18"/>
  <c r="AA269" i="20"/>
  <c r="Y269" i="20"/>
  <c r="Z269" i="20"/>
  <c r="AD269" i="20"/>
  <c r="P262" i="13" l="1"/>
  <c r="M262" i="13"/>
  <c r="O264" i="18"/>
  <c r="K264" i="18"/>
  <c r="L264" i="18"/>
  <c r="AB269" i="20"/>
  <c r="B270" i="20" s="1"/>
  <c r="I270" i="20"/>
  <c r="AC269" i="20"/>
  <c r="D270" i="20"/>
  <c r="U262" i="13" l="1"/>
  <c r="W262" i="13"/>
  <c r="V262" i="13"/>
  <c r="Q262" i="13"/>
  <c r="R262" i="13" s="1"/>
  <c r="X262" i="13"/>
  <c r="M264" i="18"/>
  <c r="P264" i="18"/>
  <c r="G270" i="20"/>
  <c r="H270" i="20"/>
  <c r="C270" i="20"/>
  <c r="S270" i="20"/>
  <c r="T270" i="20"/>
  <c r="Z262" i="13" l="1"/>
  <c r="AC262" i="13" s="1"/>
  <c r="AA262" i="13"/>
  <c r="AD262" i="13" s="1"/>
  <c r="Y262" i="13"/>
  <c r="AB262" i="13" s="1"/>
  <c r="N270" i="20"/>
  <c r="X264" i="18"/>
  <c r="Q264" i="18"/>
  <c r="R264" i="18" s="1"/>
  <c r="V264" i="18"/>
  <c r="W264" i="18"/>
  <c r="U264" i="18"/>
  <c r="J270" i="20"/>
  <c r="L270" i="20" s="1"/>
  <c r="E270" i="20"/>
  <c r="F270" i="20"/>
  <c r="AE269" i="20"/>
  <c r="H263" i="13" l="1"/>
  <c r="C263" i="13"/>
  <c r="I263" i="13"/>
  <c r="D263" i="13"/>
  <c r="B263" i="13"/>
  <c r="G263" i="13"/>
  <c r="J263" i="13" s="1"/>
  <c r="K263" i="13" s="1"/>
  <c r="Z264" i="18"/>
  <c r="AC264" i="18" s="1"/>
  <c r="AA264" i="18"/>
  <c r="AD264" i="18" s="1"/>
  <c r="Y264" i="18"/>
  <c r="AB264" i="18" s="1"/>
  <c r="O270" i="20"/>
  <c r="K270" i="20"/>
  <c r="P270" i="20"/>
  <c r="M270" i="20"/>
  <c r="Q270" i="20" s="1"/>
  <c r="F263" i="13" l="1"/>
  <c r="AE262" i="13"/>
  <c r="T263" i="13"/>
  <c r="S263" i="13"/>
  <c r="N263" i="13"/>
  <c r="E263" i="13"/>
  <c r="O263" i="13"/>
  <c r="C265" i="18"/>
  <c r="H265" i="18"/>
  <c r="I265" i="18"/>
  <c r="D265" i="18"/>
  <c r="G265" i="18"/>
  <c r="B265" i="18"/>
  <c r="E265" i="18" s="1"/>
  <c r="U270" i="20"/>
  <c r="W270" i="20"/>
  <c r="V270" i="20"/>
  <c r="X270" i="20"/>
  <c r="R270" i="20"/>
  <c r="L263" i="13" l="1"/>
  <c r="AA270" i="20"/>
  <c r="Z270" i="20"/>
  <c r="T265" i="18"/>
  <c r="S265" i="18"/>
  <c r="AE264" i="18"/>
  <c r="N265" i="18"/>
  <c r="L265" i="18"/>
  <c r="J265" i="18"/>
  <c r="F265" i="18"/>
  <c r="Y270" i="20"/>
  <c r="AD270" i="20"/>
  <c r="M263" i="13" l="1"/>
  <c r="P263" i="13"/>
  <c r="AC270" i="20"/>
  <c r="M265" i="18"/>
  <c r="P265" i="18"/>
  <c r="O265" i="18"/>
  <c r="K265" i="18"/>
  <c r="AB270" i="20"/>
  <c r="H271" i="20"/>
  <c r="C271" i="20"/>
  <c r="D271" i="20"/>
  <c r="I271" i="20"/>
  <c r="Q263" i="13" l="1"/>
  <c r="R263" i="13" s="1"/>
  <c r="X263" i="13"/>
  <c r="U263" i="13"/>
  <c r="W263" i="13"/>
  <c r="V263" i="13"/>
  <c r="X265" i="18"/>
  <c r="Q265" i="18"/>
  <c r="R265" i="18" s="1"/>
  <c r="U265" i="18"/>
  <c r="W265" i="18"/>
  <c r="V265" i="18"/>
  <c r="B271" i="20"/>
  <c r="G271" i="20"/>
  <c r="J271" i="20"/>
  <c r="E271" i="20"/>
  <c r="F271" i="20"/>
  <c r="AE270" i="20"/>
  <c r="T271" i="20"/>
  <c r="S271" i="20"/>
  <c r="AA263" i="13" l="1"/>
  <c r="Z263" i="13"/>
  <c r="AC263" i="13" s="1"/>
  <c r="Y263" i="13"/>
  <c r="AB263" i="13" s="1"/>
  <c r="H264" i="13"/>
  <c r="AD263" i="13"/>
  <c r="N271" i="20"/>
  <c r="K271" i="20"/>
  <c r="O271" i="20"/>
  <c r="Z265" i="18"/>
  <c r="AC265" i="18" s="1"/>
  <c r="AA265" i="18"/>
  <c r="AD265" i="18" s="1"/>
  <c r="Y265" i="18"/>
  <c r="AB265" i="18" s="1"/>
  <c r="B264" i="13" l="1"/>
  <c r="G264" i="13"/>
  <c r="D264" i="13"/>
  <c r="I264" i="13"/>
  <c r="C264" i="13"/>
  <c r="F264" i="13" s="1"/>
  <c r="L271" i="20"/>
  <c r="H266" i="18"/>
  <c r="C266" i="18"/>
  <c r="F266" i="18" s="1"/>
  <c r="D266" i="18"/>
  <c r="I266" i="18"/>
  <c r="G266" i="18"/>
  <c r="B266" i="18"/>
  <c r="E266" i="18" s="1"/>
  <c r="J264" i="13" l="1"/>
  <c r="E264" i="13"/>
  <c r="O264" i="13"/>
  <c r="K264" i="13"/>
  <c r="AE263" i="13"/>
  <c r="T264" i="13"/>
  <c r="S264" i="13"/>
  <c r="N264" i="13"/>
  <c r="L264" i="13" s="1"/>
  <c r="P271" i="20"/>
  <c r="M271" i="20"/>
  <c r="Q271" i="20" s="1"/>
  <c r="N266" i="18"/>
  <c r="T266" i="18"/>
  <c r="AE265" i="18"/>
  <c r="S266" i="18"/>
  <c r="L266" i="18"/>
  <c r="J266" i="18"/>
  <c r="W271" i="20"/>
  <c r="P264" i="13" l="1"/>
  <c r="M264" i="13"/>
  <c r="V271" i="20"/>
  <c r="U271" i="20"/>
  <c r="R271" i="20"/>
  <c r="Y271" i="20" s="1"/>
  <c r="X271" i="20"/>
  <c r="M266" i="18"/>
  <c r="P266" i="18"/>
  <c r="K266" i="18"/>
  <c r="O266" i="18"/>
  <c r="V264" i="13" l="1"/>
  <c r="U264" i="13"/>
  <c r="W264" i="13"/>
  <c r="X264" i="13"/>
  <c r="Q264" i="13"/>
  <c r="R264" i="13" s="1"/>
  <c r="Z271" i="20"/>
  <c r="AA271" i="20"/>
  <c r="AB271" i="20"/>
  <c r="X266" i="18"/>
  <c r="Q266" i="18"/>
  <c r="R266" i="18" s="1"/>
  <c r="W266" i="18"/>
  <c r="U266" i="18"/>
  <c r="V266" i="18"/>
  <c r="AC271" i="20"/>
  <c r="C272" i="20"/>
  <c r="Z264" i="13" l="1"/>
  <c r="AC264" i="13" s="1"/>
  <c r="AA264" i="13"/>
  <c r="AD264" i="13" s="1"/>
  <c r="Y264" i="13"/>
  <c r="AB264" i="13" s="1"/>
  <c r="H265" i="13"/>
  <c r="AD271" i="20"/>
  <c r="B272" i="20"/>
  <c r="G272" i="20"/>
  <c r="H272" i="20"/>
  <c r="Y266" i="18"/>
  <c r="AB266" i="18" s="1"/>
  <c r="Z266" i="18"/>
  <c r="AC266" i="18" s="1"/>
  <c r="AA266" i="18"/>
  <c r="AD266" i="18" s="1"/>
  <c r="AE271" i="20"/>
  <c r="G265" i="13" l="1"/>
  <c r="B265" i="13"/>
  <c r="D265" i="13"/>
  <c r="I265" i="13"/>
  <c r="C265" i="13"/>
  <c r="I272" i="20"/>
  <c r="D272" i="20"/>
  <c r="E272" i="20"/>
  <c r="J272" i="20"/>
  <c r="F272" i="20"/>
  <c r="B267" i="18"/>
  <c r="E267" i="18" s="1"/>
  <c r="G267" i="18"/>
  <c r="J267" i="18" s="1"/>
  <c r="H267" i="18"/>
  <c r="C267" i="18"/>
  <c r="I267" i="18"/>
  <c r="D267" i="18"/>
  <c r="E265" i="13" l="1"/>
  <c r="J265" i="13"/>
  <c r="AE264" i="13"/>
  <c r="N265" i="13"/>
  <c r="S265" i="13"/>
  <c r="T265" i="13"/>
  <c r="F265" i="13"/>
  <c r="T272" i="20"/>
  <c r="N272" i="20"/>
  <c r="S272" i="20"/>
  <c r="L272" i="20"/>
  <c r="O272" i="20"/>
  <c r="K272" i="20"/>
  <c r="AE266" i="18"/>
  <c r="T267" i="18"/>
  <c r="N267" i="18"/>
  <c r="S267" i="18"/>
  <c r="F267" i="18"/>
  <c r="K267" i="18"/>
  <c r="O267" i="18"/>
  <c r="K265" i="13" l="1"/>
  <c r="O265" i="13"/>
  <c r="L265" i="13"/>
  <c r="M272" i="20"/>
  <c r="Q272" i="20" s="1"/>
  <c r="P272" i="20"/>
  <c r="L267" i="18"/>
  <c r="R272" i="20"/>
  <c r="U272" i="20"/>
  <c r="X272" i="20"/>
  <c r="M265" i="13" l="1"/>
  <c r="P265" i="13"/>
  <c r="W272" i="20"/>
  <c r="V272" i="20"/>
  <c r="Z272" i="20"/>
  <c r="Y272" i="20"/>
  <c r="P267" i="18"/>
  <c r="M267" i="18"/>
  <c r="AA272" i="20"/>
  <c r="AD272" i="20"/>
  <c r="AC272" i="20"/>
  <c r="Q265" i="13" l="1"/>
  <c r="R265" i="13" s="1"/>
  <c r="X265" i="13"/>
  <c r="W265" i="13"/>
  <c r="U265" i="13"/>
  <c r="V265" i="13"/>
  <c r="AB272" i="20"/>
  <c r="V267" i="18"/>
  <c r="W267" i="18"/>
  <c r="U267" i="18"/>
  <c r="Q267" i="18"/>
  <c r="R267" i="18" s="1"/>
  <c r="X267" i="18"/>
  <c r="H273" i="20"/>
  <c r="D273" i="20"/>
  <c r="C273" i="20"/>
  <c r="I273" i="20"/>
  <c r="B273" i="20"/>
  <c r="AA265" i="13" l="1"/>
  <c r="AD265" i="13" s="1"/>
  <c r="Z265" i="13"/>
  <c r="AC265" i="13" s="1"/>
  <c r="Y265" i="13"/>
  <c r="AB265" i="13" s="1"/>
  <c r="D266" i="13"/>
  <c r="T273" i="20"/>
  <c r="G273" i="20"/>
  <c r="AA267" i="18"/>
  <c r="AD267" i="18" s="1"/>
  <c r="Z267" i="18"/>
  <c r="AC267" i="18" s="1"/>
  <c r="Y267" i="18"/>
  <c r="AB267" i="18" s="1"/>
  <c r="S273" i="20"/>
  <c r="AE272" i="20"/>
  <c r="F273" i="20"/>
  <c r="E273" i="20"/>
  <c r="C266" i="13" l="1"/>
  <c r="H266" i="13"/>
  <c r="S266" i="13"/>
  <c r="AE265" i="13"/>
  <c r="T266" i="13"/>
  <c r="I266" i="13"/>
  <c r="B266" i="13"/>
  <c r="E266" i="13" s="1"/>
  <c r="G266" i="13"/>
  <c r="N273" i="20"/>
  <c r="J273" i="20"/>
  <c r="D268" i="18"/>
  <c r="I268" i="18"/>
  <c r="C268" i="18"/>
  <c r="H268" i="18"/>
  <c r="B268" i="18"/>
  <c r="E268" i="18" s="1"/>
  <c r="G268" i="18"/>
  <c r="J268" i="18" s="1"/>
  <c r="J266" i="13" l="1"/>
  <c r="N266" i="13"/>
  <c r="F266" i="13"/>
  <c r="L273" i="20"/>
  <c r="M273" i="20" s="1"/>
  <c r="Q273" i="20" s="1"/>
  <c r="K273" i="20"/>
  <c r="O273" i="20"/>
  <c r="S268" i="18"/>
  <c r="AE267" i="18"/>
  <c r="T268" i="18"/>
  <c r="N268" i="18"/>
  <c r="F268" i="18"/>
  <c r="O268" i="18"/>
  <c r="K268" i="18"/>
  <c r="L268" i="18"/>
  <c r="K266" i="13" l="1"/>
  <c r="O266" i="13"/>
  <c r="L266" i="13"/>
  <c r="P273" i="20"/>
  <c r="R273" i="20"/>
  <c r="X273" i="20"/>
  <c r="P268" i="18"/>
  <c r="M268" i="18"/>
  <c r="Q268" i="18" s="1"/>
  <c r="R268" i="18" s="1"/>
  <c r="Z273" i="20"/>
  <c r="V273" i="20"/>
  <c r="Y273" i="20"/>
  <c r="AA273" i="20"/>
  <c r="W273" i="20"/>
  <c r="U273" i="20"/>
  <c r="M266" i="13" l="1"/>
  <c r="P266" i="13"/>
  <c r="W268" i="18"/>
  <c r="U268" i="18"/>
  <c r="V268" i="18"/>
  <c r="AA268" i="18"/>
  <c r="AD268" i="18" s="1"/>
  <c r="Z268" i="18"/>
  <c r="AC268" i="18" s="1"/>
  <c r="Y268" i="18"/>
  <c r="AB268" i="18" s="1"/>
  <c r="X268" i="18"/>
  <c r="AB273" i="20"/>
  <c r="G274" i="20" s="1"/>
  <c r="AC273" i="20"/>
  <c r="AD273" i="20"/>
  <c r="I274" i="20" s="1"/>
  <c r="Q266" i="13" l="1"/>
  <c r="R266" i="13" s="1"/>
  <c r="X266" i="13"/>
  <c r="U266" i="13"/>
  <c r="V266" i="13"/>
  <c r="W266" i="13"/>
  <c r="D269" i="18"/>
  <c r="I269" i="18"/>
  <c r="C269" i="18"/>
  <c r="H269" i="18"/>
  <c r="B269" i="18"/>
  <c r="G269" i="18"/>
  <c r="B274" i="20"/>
  <c r="D274" i="20"/>
  <c r="C274" i="20"/>
  <c r="H274" i="20"/>
  <c r="J274" i="20" s="1"/>
  <c r="Z266" i="13" l="1"/>
  <c r="AC266" i="13" s="1"/>
  <c r="Y266" i="13"/>
  <c r="AB266" i="13" s="1"/>
  <c r="AA266" i="13"/>
  <c r="AD266" i="13" s="1"/>
  <c r="E269" i="18"/>
  <c r="S269" i="18"/>
  <c r="T269" i="18"/>
  <c r="N269" i="18"/>
  <c r="AE268" i="18"/>
  <c r="J269" i="18"/>
  <c r="F269" i="18"/>
  <c r="N274" i="20"/>
  <c r="S274" i="20"/>
  <c r="T274" i="20"/>
  <c r="F274" i="20"/>
  <c r="AE273" i="20"/>
  <c r="E274" i="20"/>
  <c r="K274" i="20"/>
  <c r="O274" i="20"/>
  <c r="C267" i="13" l="1"/>
  <c r="H267" i="13"/>
  <c r="G267" i="13"/>
  <c r="B267" i="13"/>
  <c r="E267" i="13" s="1"/>
  <c r="I267" i="13"/>
  <c r="D267" i="13"/>
  <c r="L269" i="18"/>
  <c r="K269" i="18"/>
  <c r="O269" i="18"/>
  <c r="L274" i="20"/>
  <c r="J267" i="13" l="1"/>
  <c r="T267" i="13"/>
  <c r="AE266" i="13"/>
  <c r="N267" i="13"/>
  <c r="S267" i="13"/>
  <c r="F267" i="13"/>
  <c r="P269" i="18"/>
  <c r="M269" i="18"/>
  <c r="Q269" i="18" s="1"/>
  <c r="R269" i="18" s="1"/>
  <c r="P274" i="20"/>
  <c r="M274" i="20"/>
  <c r="Q274" i="20" s="1"/>
  <c r="X269" i="18"/>
  <c r="V269" i="18"/>
  <c r="W269" i="18"/>
  <c r="U269" i="18"/>
  <c r="Z269" i="18"/>
  <c r="Y269" i="18"/>
  <c r="K267" i="13" l="1"/>
  <c r="O267" i="13"/>
  <c r="L267" i="13"/>
  <c r="AA269" i="18"/>
  <c r="AD269" i="18" s="1"/>
  <c r="I270" i="18" s="1"/>
  <c r="U274" i="20"/>
  <c r="V274" i="20"/>
  <c r="W274" i="20"/>
  <c r="X274" i="20"/>
  <c r="R274" i="20"/>
  <c r="AB269" i="18"/>
  <c r="AC269" i="18"/>
  <c r="G270" i="18"/>
  <c r="C270" i="18"/>
  <c r="M267" i="13" l="1"/>
  <c r="P267" i="13"/>
  <c r="D270" i="18"/>
  <c r="Z274" i="20"/>
  <c r="AA274" i="20"/>
  <c r="Y274" i="20"/>
  <c r="AC274" i="20"/>
  <c r="B270" i="18"/>
  <c r="T270" i="18"/>
  <c r="S270" i="18"/>
  <c r="H270" i="18"/>
  <c r="F270" i="18"/>
  <c r="J270" i="18"/>
  <c r="X267" i="13" l="1"/>
  <c r="Q267" i="13"/>
  <c r="R267" i="13" s="1"/>
  <c r="V267" i="13"/>
  <c r="W267" i="13"/>
  <c r="U267" i="13"/>
  <c r="AE269" i="18"/>
  <c r="AD274" i="20"/>
  <c r="I275" i="20" s="1"/>
  <c r="C275" i="20"/>
  <c r="D275" i="20"/>
  <c r="AB274" i="20"/>
  <c r="H275" i="20"/>
  <c r="E270" i="18"/>
  <c r="N270" i="18"/>
  <c r="K270" i="18"/>
  <c r="O270" i="18"/>
  <c r="L270" i="18"/>
  <c r="Y267" i="13" l="1"/>
  <c r="AB267" i="13" s="1"/>
  <c r="Z267" i="13"/>
  <c r="AC267" i="13" s="1"/>
  <c r="AA267" i="13"/>
  <c r="AD267" i="13" s="1"/>
  <c r="C268" i="13"/>
  <c r="H268" i="13"/>
  <c r="AE274" i="20"/>
  <c r="T275" i="20"/>
  <c r="S275" i="20"/>
  <c r="G275" i="20"/>
  <c r="J275" i="20" s="1"/>
  <c r="B275" i="20"/>
  <c r="E275" i="20" s="1"/>
  <c r="P270" i="18"/>
  <c r="M270" i="18"/>
  <c r="D268" i="13" l="1"/>
  <c r="I268" i="13"/>
  <c r="G268" i="13"/>
  <c r="J268" i="13" s="1"/>
  <c r="B268" i="13"/>
  <c r="AE267" i="13"/>
  <c r="S268" i="13"/>
  <c r="T268" i="13"/>
  <c r="N268" i="13"/>
  <c r="L268" i="13" s="1"/>
  <c r="N275" i="20"/>
  <c r="L275" i="20" s="1"/>
  <c r="K275" i="20"/>
  <c r="O275" i="20"/>
  <c r="F275" i="20"/>
  <c r="U270" i="18"/>
  <c r="V270" i="18"/>
  <c r="W270" i="18"/>
  <c r="X270" i="18"/>
  <c r="Q270" i="18"/>
  <c r="R270" i="18" s="1"/>
  <c r="O268" i="13" l="1"/>
  <c r="K268" i="13"/>
  <c r="F268" i="13"/>
  <c r="E268" i="13"/>
  <c r="M268" i="13"/>
  <c r="P268" i="13"/>
  <c r="M275" i="20"/>
  <c r="Q275" i="20" s="1"/>
  <c r="P275" i="20"/>
  <c r="Q268" i="13"/>
  <c r="R268" i="13" s="1"/>
  <c r="X268" i="13"/>
  <c r="Y270" i="18"/>
  <c r="AB270" i="18" s="1"/>
  <c r="AA270" i="18"/>
  <c r="AD270" i="18" s="1"/>
  <c r="Z270" i="18"/>
  <c r="AC270" i="18" s="1"/>
  <c r="V268" i="13" l="1"/>
  <c r="U268" i="13"/>
  <c r="W268" i="13"/>
  <c r="X275" i="20"/>
  <c r="V275" i="20"/>
  <c r="R275" i="20"/>
  <c r="U275" i="20"/>
  <c r="W275" i="20"/>
  <c r="AA268" i="13"/>
  <c r="AD268" i="13" s="1"/>
  <c r="Z268" i="13"/>
  <c r="Y268" i="13"/>
  <c r="AB268" i="13" s="1"/>
  <c r="B271" i="18"/>
  <c r="G271" i="18"/>
  <c r="C271" i="18"/>
  <c r="F271" i="18" s="1"/>
  <c r="H271" i="18"/>
  <c r="I271" i="18"/>
  <c r="D271" i="18"/>
  <c r="AC268" i="13" l="1"/>
  <c r="Y275" i="20"/>
  <c r="AB275" i="20" s="1"/>
  <c r="B276" i="20" s="1"/>
  <c r="AA275" i="20"/>
  <c r="AD275" i="20" s="1"/>
  <c r="Z275" i="20"/>
  <c r="AC275" i="20" s="1"/>
  <c r="D269" i="13"/>
  <c r="I269" i="13"/>
  <c r="C269" i="13"/>
  <c r="G269" i="13"/>
  <c r="B269" i="13"/>
  <c r="H269" i="13"/>
  <c r="J271" i="18"/>
  <c r="E271" i="18"/>
  <c r="AE270" i="18"/>
  <c r="S271" i="18"/>
  <c r="T271" i="18"/>
  <c r="N271" i="18"/>
  <c r="L271" i="18" s="1"/>
  <c r="P271" i="18" s="1"/>
  <c r="N269" i="13" l="1"/>
  <c r="J269" i="13"/>
  <c r="F269" i="13"/>
  <c r="G276" i="20"/>
  <c r="D276" i="20"/>
  <c r="I276" i="20"/>
  <c r="H276" i="20"/>
  <c r="N276" i="20" s="1"/>
  <c r="C276" i="20"/>
  <c r="E269" i="13"/>
  <c r="S269" i="13"/>
  <c r="T269" i="13"/>
  <c r="AE268" i="13"/>
  <c r="L269" i="13"/>
  <c r="O269" i="13"/>
  <c r="K269" i="13"/>
  <c r="O271" i="18"/>
  <c r="K271" i="18"/>
  <c r="M271" i="18"/>
  <c r="W271" i="18"/>
  <c r="V271" i="18"/>
  <c r="U271" i="18"/>
  <c r="S276" i="20" l="1"/>
  <c r="T276" i="20"/>
  <c r="J276" i="20"/>
  <c r="L276" i="20" s="1"/>
  <c r="E276" i="20"/>
  <c r="F276" i="20"/>
  <c r="AE275" i="20"/>
  <c r="P269" i="13"/>
  <c r="M269" i="13"/>
  <c r="Q271" i="18"/>
  <c r="R271" i="18" s="1"/>
  <c r="X271" i="18"/>
  <c r="U269" i="13" l="1"/>
  <c r="V269" i="13"/>
  <c r="K276" i="20"/>
  <c r="O276" i="20"/>
  <c r="P276" i="20"/>
  <c r="V276" i="20" s="1"/>
  <c r="M276" i="20"/>
  <c r="Q276" i="20" s="1"/>
  <c r="W269" i="13"/>
  <c r="X269" i="13"/>
  <c r="Q269" i="13"/>
  <c r="R269" i="13" s="1"/>
  <c r="AA271" i="18"/>
  <c r="AD271" i="18" s="1"/>
  <c r="Z271" i="18"/>
  <c r="AC271" i="18" s="1"/>
  <c r="Y271" i="18"/>
  <c r="AB271" i="18" s="1"/>
  <c r="U276" i="20" l="1"/>
  <c r="W276" i="20"/>
  <c r="R276" i="20"/>
  <c r="AA276" i="20" s="1"/>
  <c r="X276" i="20"/>
  <c r="AA269" i="13"/>
  <c r="Y269" i="13"/>
  <c r="Z269" i="13"/>
  <c r="I272" i="18"/>
  <c r="D272" i="18"/>
  <c r="H272" i="18"/>
  <c r="C272" i="18"/>
  <c r="G272" i="18"/>
  <c r="B272" i="18"/>
  <c r="Y276" i="20" l="1"/>
  <c r="Z276" i="20"/>
  <c r="AD276" i="20"/>
  <c r="AB276" i="20"/>
  <c r="B277" i="20"/>
  <c r="G277" i="20"/>
  <c r="D277" i="20"/>
  <c r="I277" i="20"/>
  <c r="AB269" i="13"/>
  <c r="AC269" i="13"/>
  <c r="AD269" i="13"/>
  <c r="B270" i="13"/>
  <c r="G270" i="13"/>
  <c r="F272" i="18"/>
  <c r="J272" i="18"/>
  <c r="AE271" i="18"/>
  <c r="T272" i="18"/>
  <c r="S272" i="18"/>
  <c r="N272" i="18"/>
  <c r="L272" i="18" s="1"/>
  <c r="M272" i="18" s="1"/>
  <c r="E272" i="18"/>
  <c r="H270" i="13" l="1"/>
  <c r="C270" i="13"/>
  <c r="AC276" i="20"/>
  <c r="T277" i="20"/>
  <c r="S277" i="20"/>
  <c r="I270" i="13"/>
  <c r="D270" i="13"/>
  <c r="J270" i="13"/>
  <c r="O272" i="18"/>
  <c r="K272" i="18"/>
  <c r="P272" i="18"/>
  <c r="U272" i="18" s="1"/>
  <c r="Q272" i="18"/>
  <c r="R272" i="18" s="1"/>
  <c r="X272" i="18"/>
  <c r="T270" i="13" l="1"/>
  <c r="S270" i="13"/>
  <c r="AE269" i="13"/>
  <c r="E270" i="13"/>
  <c r="F270" i="13"/>
  <c r="H277" i="20"/>
  <c r="C277" i="20"/>
  <c r="N270" i="13"/>
  <c r="K270" i="13"/>
  <c r="O270" i="13"/>
  <c r="W272" i="18"/>
  <c r="V272" i="18"/>
  <c r="AA272" i="18"/>
  <c r="Y272" i="18"/>
  <c r="Z272" i="18"/>
  <c r="L270" i="13" l="1"/>
  <c r="N277" i="20"/>
  <c r="J277" i="20"/>
  <c r="E277" i="20"/>
  <c r="AE276" i="20"/>
  <c r="F277" i="20"/>
  <c r="AB272" i="18"/>
  <c r="AD272" i="18"/>
  <c r="AC272" i="18"/>
  <c r="M270" i="13" l="1"/>
  <c r="P270" i="13"/>
  <c r="K277" i="20"/>
  <c r="O277" i="20"/>
  <c r="L277" i="20"/>
  <c r="B273" i="18"/>
  <c r="G273" i="18"/>
  <c r="I273" i="18"/>
  <c r="D273" i="18"/>
  <c r="H273" i="18"/>
  <c r="C273" i="18"/>
  <c r="F273" i="18" s="1"/>
  <c r="X270" i="13" l="1"/>
  <c r="Q270" i="13"/>
  <c r="R270" i="13" s="1"/>
  <c r="V270" i="13"/>
  <c r="W270" i="13"/>
  <c r="U270" i="13"/>
  <c r="P277" i="20"/>
  <c r="M277" i="20"/>
  <c r="N273" i="18"/>
  <c r="T273" i="18"/>
  <c r="AE272" i="18"/>
  <c r="J273" i="18"/>
  <c r="S273" i="18"/>
  <c r="E273" i="18"/>
  <c r="L273" i="18"/>
  <c r="Y270" i="13" l="1"/>
  <c r="AB270" i="13" s="1"/>
  <c r="Z270" i="13"/>
  <c r="AA270" i="13"/>
  <c r="W277" i="20"/>
  <c r="V277" i="20"/>
  <c r="U277" i="20"/>
  <c r="X277" i="20"/>
  <c r="Q277" i="20"/>
  <c r="R277" i="20" s="1"/>
  <c r="K273" i="18"/>
  <c r="O273" i="18"/>
  <c r="P273" i="18"/>
  <c r="M273" i="18"/>
  <c r="AD270" i="13" l="1"/>
  <c r="AC270" i="13"/>
  <c r="C271" i="13" s="1"/>
  <c r="G271" i="13"/>
  <c r="B271" i="13"/>
  <c r="Z277" i="20"/>
  <c r="AC277" i="20" s="1"/>
  <c r="Y277" i="20"/>
  <c r="AB277" i="20" s="1"/>
  <c r="AA277" i="20"/>
  <c r="AD277" i="20" s="1"/>
  <c r="D271" i="13"/>
  <c r="V273" i="18"/>
  <c r="Q273" i="18"/>
  <c r="R273" i="18" s="1"/>
  <c r="U273" i="18"/>
  <c r="W273" i="18"/>
  <c r="X273" i="18"/>
  <c r="H271" i="13" l="1"/>
  <c r="I271" i="13"/>
  <c r="E271" i="13"/>
  <c r="J271" i="13"/>
  <c r="F271" i="13"/>
  <c r="H278" i="20"/>
  <c r="C278" i="20"/>
  <c r="B278" i="20"/>
  <c r="E278" i="20" s="1"/>
  <c r="G278" i="20"/>
  <c r="D278" i="20"/>
  <c r="I278" i="20"/>
  <c r="AE270" i="13"/>
  <c r="T271" i="13"/>
  <c r="S271" i="13"/>
  <c r="N271" i="13"/>
  <c r="Z273" i="18"/>
  <c r="Y273" i="18"/>
  <c r="AB273" i="18" s="1"/>
  <c r="AA273" i="18"/>
  <c r="AD273" i="18" s="1"/>
  <c r="K271" i="13" l="1"/>
  <c r="O271" i="13"/>
  <c r="F278" i="20"/>
  <c r="AE277" i="20"/>
  <c r="J278" i="20"/>
  <c r="T278" i="20"/>
  <c r="S278" i="20"/>
  <c r="N278" i="20"/>
  <c r="L271" i="13"/>
  <c r="AC273" i="18"/>
  <c r="G274" i="18"/>
  <c r="B274" i="18"/>
  <c r="I274" i="18"/>
  <c r="D274" i="18"/>
  <c r="C274" i="18"/>
  <c r="F274" i="18" s="1"/>
  <c r="H274" i="18"/>
  <c r="K278" i="20" l="1"/>
  <c r="O278" i="20"/>
  <c r="L278" i="20"/>
  <c r="P271" i="13"/>
  <c r="M271" i="13"/>
  <c r="T274" i="18"/>
  <c r="AE273" i="18"/>
  <c r="S274" i="18"/>
  <c r="N274" i="18"/>
  <c r="J274" i="18"/>
  <c r="E274" i="18"/>
  <c r="P278" i="20" l="1"/>
  <c r="M278" i="20"/>
  <c r="V271" i="13"/>
  <c r="U271" i="13"/>
  <c r="W271" i="13"/>
  <c r="Q271" i="13"/>
  <c r="R271" i="13" s="1"/>
  <c r="X271" i="13"/>
  <c r="L274" i="18"/>
  <c r="O274" i="18"/>
  <c r="K274" i="18"/>
  <c r="V278" i="20" l="1"/>
  <c r="W278" i="20"/>
  <c r="U278" i="20"/>
  <c r="X278" i="20"/>
  <c r="Q278" i="20"/>
  <c r="R278" i="20" s="1"/>
  <c r="Z271" i="13"/>
  <c r="AC271" i="13" s="1"/>
  <c r="Y271" i="13"/>
  <c r="AB271" i="13" s="1"/>
  <c r="AA271" i="13"/>
  <c r="AD271" i="13" s="1"/>
  <c r="P274" i="18"/>
  <c r="M274" i="18"/>
  <c r="Q274" i="18" s="1"/>
  <c r="R274" i="18" s="1"/>
  <c r="U274" i="18"/>
  <c r="AA278" i="20" l="1"/>
  <c r="AD278" i="20" s="1"/>
  <c r="Z278" i="20"/>
  <c r="AC278" i="20" s="1"/>
  <c r="Y278" i="20"/>
  <c r="AB278" i="20" s="1"/>
  <c r="C272" i="13"/>
  <c r="H272" i="13"/>
  <c r="I272" i="13"/>
  <c r="B272" i="13"/>
  <c r="E272" i="13" s="1"/>
  <c r="G272" i="13"/>
  <c r="D272" i="13"/>
  <c r="W274" i="18"/>
  <c r="V274" i="18"/>
  <c r="X274" i="18"/>
  <c r="AA274" i="18"/>
  <c r="Z274" i="18"/>
  <c r="Y274" i="18"/>
  <c r="T272" i="13" l="1"/>
  <c r="I279" i="20"/>
  <c r="D279" i="20"/>
  <c r="H279" i="20"/>
  <c r="C279" i="20"/>
  <c r="G279" i="20"/>
  <c r="B279" i="20"/>
  <c r="S272" i="13"/>
  <c r="AE271" i="13"/>
  <c r="J272" i="13"/>
  <c r="N272" i="13"/>
  <c r="F272" i="13"/>
  <c r="AD274" i="18"/>
  <c r="AC274" i="18"/>
  <c r="AB274" i="18"/>
  <c r="I275" i="18"/>
  <c r="J279" i="20" l="1"/>
  <c r="E279" i="20"/>
  <c r="N279" i="20"/>
  <c r="L279" i="20" s="1"/>
  <c r="M279" i="20" s="1"/>
  <c r="Q279" i="20" s="1"/>
  <c r="T279" i="20"/>
  <c r="S279" i="20"/>
  <c r="F279" i="20"/>
  <c r="AE278" i="20"/>
  <c r="B275" i="18"/>
  <c r="K272" i="13"/>
  <c r="O272" i="13"/>
  <c r="L272" i="13"/>
  <c r="D275" i="18"/>
  <c r="C275" i="18"/>
  <c r="G275" i="18"/>
  <c r="H275" i="18"/>
  <c r="J275" i="18" s="1"/>
  <c r="K279" i="20" l="1"/>
  <c r="O279" i="20"/>
  <c r="P279" i="20"/>
  <c r="R279" i="20"/>
  <c r="X279" i="20"/>
  <c r="Y279" i="20"/>
  <c r="P272" i="13"/>
  <c r="M272" i="13"/>
  <c r="N275" i="18"/>
  <c r="S275" i="18"/>
  <c r="T275" i="18"/>
  <c r="AE274" i="18"/>
  <c r="E275" i="18"/>
  <c r="F275" i="18"/>
  <c r="O275" i="18"/>
  <c r="K275" i="18"/>
  <c r="Z279" i="20" l="1"/>
  <c r="U279" i="20"/>
  <c r="W279" i="20"/>
  <c r="V279" i="20"/>
  <c r="AA279" i="20"/>
  <c r="L275" i="18"/>
  <c r="V272" i="13"/>
  <c r="U272" i="13"/>
  <c r="W272" i="13"/>
  <c r="Q272" i="13"/>
  <c r="R272" i="13" s="1"/>
  <c r="X272" i="13"/>
  <c r="AC279" i="20" l="1"/>
  <c r="AB279" i="20"/>
  <c r="AD279" i="20"/>
  <c r="C280" i="20"/>
  <c r="D280" i="20"/>
  <c r="I280" i="20"/>
  <c r="H280" i="20"/>
  <c r="G280" i="20"/>
  <c r="B280" i="20"/>
  <c r="P275" i="18"/>
  <c r="W275" i="18" s="1"/>
  <c r="M275" i="18"/>
  <c r="X275" i="18"/>
  <c r="AA272" i="13"/>
  <c r="AD272" i="13" s="1"/>
  <c r="Z272" i="13"/>
  <c r="AC272" i="13" s="1"/>
  <c r="Y272" i="13"/>
  <c r="AB272" i="13" s="1"/>
  <c r="V275" i="18" l="1"/>
  <c r="U275" i="18"/>
  <c r="AE279" i="20"/>
  <c r="T280" i="20"/>
  <c r="S280" i="20"/>
  <c r="F280" i="20"/>
  <c r="E280" i="20"/>
  <c r="J280" i="20"/>
  <c r="N280" i="20"/>
  <c r="L280" i="20" s="1"/>
  <c r="Q275" i="18"/>
  <c r="R275" i="18" s="1"/>
  <c r="I273" i="13"/>
  <c r="D273" i="13"/>
  <c r="C273" i="13"/>
  <c r="H273" i="13"/>
  <c r="G273" i="13"/>
  <c r="B273" i="13"/>
  <c r="AE272" i="13"/>
  <c r="E273" i="13" l="1"/>
  <c r="O280" i="20"/>
  <c r="K280" i="20"/>
  <c r="P280" i="20"/>
  <c r="M280" i="20"/>
  <c r="Q280" i="20" s="1"/>
  <c r="AA275" i="18"/>
  <c r="AD275" i="18" s="1"/>
  <c r="Z275" i="18"/>
  <c r="AC275" i="18" s="1"/>
  <c r="Y275" i="18"/>
  <c r="AB275" i="18" s="1"/>
  <c r="T273" i="13"/>
  <c r="N273" i="13"/>
  <c r="S273" i="13"/>
  <c r="J273" i="13"/>
  <c r="F273" i="13"/>
  <c r="W280" i="20" l="1"/>
  <c r="U280" i="20"/>
  <c r="V280" i="20"/>
  <c r="X280" i="20"/>
  <c r="R280" i="20"/>
  <c r="D276" i="18"/>
  <c r="I276" i="18"/>
  <c r="H276" i="18"/>
  <c r="C276" i="18"/>
  <c r="G276" i="18"/>
  <c r="B276" i="18"/>
  <c r="E276" i="18" s="1"/>
  <c r="L273" i="13"/>
  <c r="K273" i="13"/>
  <c r="O273" i="13"/>
  <c r="J276" i="18" l="1"/>
  <c r="F276" i="18"/>
  <c r="Y280" i="20"/>
  <c r="Z280" i="20"/>
  <c r="AA280" i="20"/>
  <c r="N276" i="18"/>
  <c r="S276" i="18"/>
  <c r="T276" i="18"/>
  <c r="AE275" i="18"/>
  <c r="M273" i="13"/>
  <c r="P273" i="13"/>
  <c r="Q273" i="13"/>
  <c r="R273" i="13" s="1"/>
  <c r="O276" i="18"/>
  <c r="K276" i="18"/>
  <c r="L276" i="18"/>
  <c r="AC280" i="20" l="1"/>
  <c r="AB280" i="20"/>
  <c r="AD280" i="20"/>
  <c r="D281" i="20" s="1"/>
  <c r="W273" i="13"/>
  <c r="V273" i="13"/>
  <c r="X273" i="13"/>
  <c r="U273" i="13"/>
  <c r="AA273" i="13"/>
  <c r="Z273" i="13"/>
  <c r="Y273" i="13"/>
  <c r="M276" i="18"/>
  <c r="P276" i="18"/>
  <c r="X276" i="18" l="1"/>
  <c r="Q276" i="18"/>
  <c r="R276" i="18" s="1"/>
  <c r="U276" i="18"/>
  <c r="V276" i="18"/>
  <c r="B281" i="20"/>
  <c r="H281" i="20"/>
  <c r="G281" i="20"/>
  <c r="I281" i="20"/>
  <c r="S281" i="20"/>
  <c r="C281" i="20"/>
  <c r="T281" i="20"/>
  <c r="AC273" i="13"/>
  <c r="AB273" i="13"/>
  <c r="B274" i="13" s="1"/>
  <c r="H274" i="13"/>
  <c r="AD273" i="13"/>
  <c r="W276" i="18"/>
  <c r="Y276" i="18"/>
  <c r="AB276" i="18" s="1"/>
  <c r="G274" i="13" l="1"/>
  <c r="AA276" i="18"/>
  <c r="AD276" i="18" s="1"/>
  <c r="Z276" i="18"/>
  <c r="AC276" i="18" s="1"/>
  <c r="N281" i="20"/>
  <c r="E281" i="20"/>
  <c r="J281" i="20"/>
  <c r="F281" i="20"/>
  <c r="AE280" i="20"/>
  <c r="C274" i="13"/>
  <c r="F274" i="13" s="1"/>
  <c r="I274" i="13"/>
  <c r="D274" i="13"/>
  <c r="D277" i="18"/>
  <c r="G277" i="18"/>
  <c r="B277" i="18"/>
  <c r="J274" i="13" l="1"/>
  <c r="I277" i="18"/>
  <c r="C277" i="18"/>
  <c r="H277" i="18"/>
  <c r="L281" i="20"/>
  <c r="K281" i="20"/>
  <c r="O281" i="20"/>
  <c r="E274" i="13"/>
  <c r="K274" i="13"/>
  <c r="T274" i="13"/>
  <c r="S274" i="13"/>
  <c r="N274" i="13"/>
  <c r="AE273" i="13"/>
  <c r="E277" i="18"/>
  <c r="AE276" i="18"/>
  <c r="S277" i="18"/>
  <c r="T277" i="18"/>
  <c r="N277" i="18"/>
  <c r="J277" i="18"/>
  <c r="F277" i="18"/>
  <c r="O274" i="13" l="1"/>
  <c r="M281" i="20"/>
  <c r="Q281" i="20" s="1"/>
  <c r="P281" i="20"/>
  <c r="L274" i="13"/>
  <c r="K277" i="18"/>
  <c r="O277" i="18"/>
  <c r="L277" i="18"/>
  <c r="R281" i="20" l="1"/>
  <c r="X281" i="20"/>
  <c r="V281" i="20"/>
  <c r="W281" i="20"/>
  <c r="U281" i="20"/>
  <c r="M274" i="13"/>
  <c r="P274" i="13"/>
  <c r="M277" i="18"/>
  <c r="P277" i="18"/>
  <c r="AA281" i="20" l="1"/>
  <c r="Y281" i="20"/>
  <c r="Z281" i="20"/>
  <c r="AD281" i="20"/>
  <c r="V274" i="13"/>
  <c r="U274" i="13"/>
  <c r="W274" i="13"/>
  <c r="X274" i="13"/>
  <c r="Q274" i="13"/>
  <c r="R274" i="13" s="1"/>
  <c r="X277" i="18"/>
  <c r="Q277" i="18"/>
  <c r="R277" i="18" s="1"/>
  <c r="W277" i="18"/>
  <c r="V277" i="18"/>
  <c r="U277" i="18"/>
  <c r="AB281" i="20" l="1"/>
  <c r="AC281" i="20"/>
  <c r="C282" i="20" s="1"/>
  <c r="D282" i="20"/>
  <c r="I282" i="20"/>
  <c r="H282" i="20"/>
  <c r="B282" i="20"/>
  <c r="S282" i="20"/>
  <c r="T282" i="20"/>
  <c r="AA274" i="13"/>
  <c r="AD274" i="13" s="1"/>
  <c r="Z274" i="13"/>
  <c r="AC274" i="13" s="1"/>
  <c r="H275" i="13" s="1"/>
  <c r="Y274" i="13"/>
  <c r="AB274" i="13" s="1"/>
  <c r="AA277" i="18"/>
  <c r="AD277" i="18" s="1"/>
  <c r="Z277" i="18"/>
  <c r="AC277" i="18" s="1"/>
  <c r="Y277" i="18"/>
  <c r="AB277" i="18" s="1"/>
  <c r="G275" i="13" l="1"/>
  <c r="G282" i="20"/>
  <c r="AE281" i="20"/>
  <c r="J282" i="20"/>
  <c r="N282" i="20"/>
  <c r="F282" i="20"/>
  <c r="E282" i="20"/>
  <c r="I275" i="13"/>
  <c r="D275" i="13"/>
  <c r="B275" i="13"/>
  <c r="C275" i="13"/>
  <c r="J275" i="13"/>
  <c r="D278" i="18"/>
  <c r="I278" i="18"/>
  <c r="H278" i="18"/>
  <c r="C278" i="18"/>
  <c r="B278" i="18"/>
  <c r="E278" i="18" s="1"/>
  <c r="G278" i="18"/>
  <c r="O282" i="20" l="1"/>
  <c r="K282" i="20"/>
  <c r="L282" i="20"/>
  <c r="E275" i="13"/>
  <c r="AE274" i="13"/>
  <c r="F275" i="13"/>
  <c r="S275" i="13"/>
  <c r="N275" i="13"/>
  <c r="T275" i="13"/>
  <c r="K275" i="13"/>
  <c r="O275" i="13"/>
  <c r="N278" i="18"/>
  <c r="S278" i="18"/>
  <c r="T278" i="18"/>
  <c r="AE277" i="18"/>
  <c r="J278" i="18"/>
  <c r="F278" i="18"/>
  <c r="L275" i="13" l="1"/>
  <c r="M282" i="20"/>
  <c r="Q282" i="20" s="1"/>
  <c r="R282" i="20" s="1"/>
  <c r="P282" i="20"/>
  <c r="O278" i="18"/>
  <c r="K278" i="18"/>
  <c r="L278" i="18"/>
  <c r="P275" i="13" l="1"/>
  <c r="M275" i="13"/>
  <c r="X282" i="20"/>
  <c r="V282" i="20"/>
  <c r="W282" i="20"/>
  <c r="U282" i="20"/>
  <c r="Y282" i="20"/>
  <c r="Z282" i="20"/>
  <c r="AA282" i="20"/>
  <c r="AB282" i="20"/>
  <c r="P278" i="18"/>
  <c r="M278" i="18"/>
  <c r="V275" i="13" l="1"/>
  <c r="W275" i="13"/>
  <c r="X275" i="13"/>
  <c r="Q275" i="13"/>
  <c r="R275" i="13" s="1"/>
  <c r="U275" i="13"/>
  <c r="AD282" i="20"/>
  <c r="AC282" i="20"/>
  <c r="C283" i="20"/>
  <c r="H283" i="20"/>
  <c r="G283" i="20"/>
  <c r="B283" i="20"/>
  <c r="I283" i="20"/>
  <c r="V278" i="18"/>
  <c r="U278" i="18"/>
  <c r="W278" i="18"/>
  <c r="Q278" i="18"/>
  <c r="R278" i="18" s="1"/>
  <c r="X278" i="18"/>
  <c r="AA275" i="13" l="1"/>
  <c r="AD275" i="13" s="1"/>
  <c r="D276" i="13" s="1"/>
  <c r="Z275" i="13"/>
  <c r="AC275" i="13" s="1"/>
  <c r="Y275" i="13"/>
  <c r="AB275" i="13" s="1"/>
  <c r="B276" i="13" s="1"/>
  <c r="D283" i="20"/>
  <c r="AE282" i="20"/>
  <c r="E283" i="20"/>
  <c r="N283" i="20"/>
  <c r="T283" i="20"/>
  <c r="F283" i="20"/>
  <c r="J283" i="20"/>
  <c r="AA278" i="18"/>
  <c r="AD278" i="18" s="1"/>
  <c r="Z278" i="18"/>
  <c r="AC278" i="18" s="1"/>
  <c r="Y278" i="18"/>
  <c r="AB278" i="18" s="1"/>
  <c r="S276" i="13" l="1"/>
  <c r="T276" i="13"/>
  <c r="I276" i="13"/>
  <c r="C276" i="13"/>
  <c r="H276" i="13"/>
  <c r="G276" i="13"/>
  <c r="AE275" i="13"/>
  <c r="S283" i="20"/>
  <c r="L283" i="20"/>
  <c r="O283" i="20"/>
  <c r="K283" i="20"/>
  <c r="I279" i="18"/>
  <c r="D279" i="18"/>
  <c r="H279" i="18"/>
  <c r="C279" i="18"/>
  <c r="B279" i="18"/>
  <c r="G279" i="18"/>
  <c r="F276" i="13" l="1"/>
  <c r="J276" i="13"/>
  <c r="E276" i="13"/>
  <c r="N276" i="13"/>
  <c r="P283" i="20"/>
  <c r="M283" i="20"/>
  <c r="Q283" i="20" s="1"/>
  <c r="L276" i="13"/>
  <c r="E279" i="18"/>
  <c r="N279" i="18"/>
  <c r="T279" i="18"/>
  <c r="S279" i="18"/>
  <c r="AE278" i="18"/>
  <c r="J279" i="18"/>
  <c r="F279" i="18"/>
  <c r="O276" i="13" l="1"/>
  <c r="K276" i="13"/>
  <c r="X283" i="20"/>
  <c r="U283" i="20"/>
  <c r="V283" i="20"/>
  <c r="W283" i="20"/>
  <c r="R283" i="20"/>
  <c r="M276" i="13"/>
  <c r="P276" i="13"/>
  <c r="L279" i="18"/>
  <c r="O279" i="18"/>
  <c r="K279" i="18"/>
  <c r="X276" i="13" l="1"/>
  <c r="Y283" i="20"/>
  <c r="Z283" i="20"/>
  <c r="AA283" i="20"/>
  <c r="AB283" i="20"/>
  <c r="Q276" i="13"/>
  <c r="R276" i="13" s="1"/>
  <c r="W276" i="13"/>
  <c r="V276" i="13"/>
  <c r="U276" i="13"/>
  <c r="M279" i="18"/>
  <c r="P279" i="18"/>
  <c r="AA276" i="13" l="1"/>
  <c r="AD276" i="13" s="1"/>
  <c r="Y276" i="13"/>
  <c r="AB276" i="13" s="1"/>
  <c r="Z276" i="13"/>
  <c r="AC276" i="13" s="1"/>
  <c r="AC283" i="20"/>
  <c r="AD283" i="20"/>
  <c r="G284" i="20"/>
  <c r="B284" i="20"/>
  <c r="V279" i="18"/>
  <c r="W279" i="18"/>
  <c r="X279" i="18"/>
  <c r="U279" i="18"/>
  <c r="Q279" i="18"/>
  <c r="R279" i="18" s="1"/>
  <c r="I277" i="13" l="1"/>
  <c r="D277" i="13"/>
  <c r="G277" i="13"/>
  <c r="B277" i="13"/>
  <c r="C277" i="13"/>
  <c r="H277" i="13"/>
  <c r="I284" i="20"/>
  <c r="C284" i="20"/>
  <c r="H284" i="20"/>
  <c r="D284" i="20"/>
  <c r="T277" i="13"/>
  <c r="AE276" i="13"/>
  <c r="F277" i="13"/>
  <c r="Z279" i="18"/>
  <c r="AC279" i="18" s="1"/>
  <c r="Y279" i="18"/>
  <c r="AB279" i="18" s="1"/>
  <c r="AA279" i="18"/>
  <c r="AD279" i="18" s="1"/>
  <c r="S277" i="13" l="1"/>
  <c r="E277" i="13"/>
  <c r="J277" i="13"/>
  <c r="N277" i="13"/>
  <c r="J284" i="20"/>
  <c r="AE283" i="20"/>
  <c r="F284" i="20"/>
  <c r="K284" i="20"/>
  <c r="E284" i="20"/>
  <c r="T284" i="20"/>
  <c r="S284" i="20"/>
  <c r="N284" i="20"/>
  <c r="L284" i="20" s="1"/>
  <c r="C280" i="18"/>
  <c r="H280" i="18"/>
  <c r="G280" i="18"/>
  <c r="B280" i="18"/>
  <c r="I280" i="18"/>
  <c r="D280" i="18"/>
  <c r="K277" i="13" l="1"/>
  <c r="O277" i="13"/>
  <c r="L277" i="13"/>
  <c r="O284" i="20"/>
  <c r="P284" i="20"/>
  <c r="M284" i="20"/>
  <c r="Q284" i="20" s="1"/>
  <c r="J280" i="18"/>
  <c r="F280" i="18"/>
  <c r="E280" i="18"/>
  <c r="N280" i="18"/>
  <c r="S280" i="18"/>
  <c r="T280" i="18"/>
  <c r="AE279" i="18"/>
  <c r="O280" i="18"/>
  <c r="K280" i="18"/>
  <c r="M277" i="13" l="1"/>
  <c r="X277" i="13" s="1"/>
  <c r="P277" i="13"/>
  <c r="U284" i="20"/>
  <c r="W284" i="20"/>
  <c r="X284" i="20"/>
  <c r="R284" i="20"/>
  <c r="V284" i="20"/>
  <c r="Q277" i="13"/>
  <c r="R277" i="13" s="1"/>
  <c r="Y277" i="13" s="1"/>
  <c r="L280" i="18"/>
  <c r="V277" i="13" l="1"/>
  <c r="U277" i="13"/>
  <c r="W277" i="13"/>
  <c r="Y284" i="20"/>
  <c r="Z284" i="20"/>
  <c r="AA284" i="20"/>
  <c r="AA277" i="13"/>
  <c r="Z277" i="13"/>
  <c r="AB277" i="13"/>
  <c r="P280" i="18"/>
  <c r="V280" i="18" s="1"/>
  <c r="M280" i="18"/>
  <c r="AD277" i="13" l="1"/>
  <c r="AC277" i="13"/>
  <c r="D278" i="13"/>
  <c r="AC284" i="20"/>
  <c r="AD284" i="20"/>
  <c r="AB284" i="20"/>
  <c r="C285" i="20"/>
  <c r="I285" i="20"/>
  <c r="G278" i="13"/>
  <c r="B278" i="13"/>
  <c r="C278" i="13"/>
  <c r="H278" i="13"/>
  <c r="X280" i="18"/>
  <c r="U280" i="18"/>
  <c r="W280" i="18"/>
  <c r="Q280" i="18"/>
  <c r="R280" i="18" s="1"/>
  <c r="I278" i="13" l="1"/>
  <c r="S278" i="13"/>
  <c r="T278" i="13"/>
  <c r="AE277" i="13"/>
  <c r="F278" i="13"/>
  <c r="E278" i="13"/>
  <c r="N278" i="13"/>
  <c r="B285" i="20"/>
  <c r="G285" i="20"/>
  <c r="H285" i="20"/>
  <c r="D285" i="20"/>
  <c r="AE284" i="20"/>
  <c r="Y280" i="18"/>
  <c r="AB280" i="18" s="1"/>
  <c r="AA280" i="18"/>
  <c r="AD280" i="18" s="1"/>
  <c r="Z280" i="18"/>
  <c r="AC280" i="18" s="1"/>
  <c r="J278" i="13" l="1"/>
  <c r="K278" i="13"/>
  <c r="O278" i="13"/>
  <c r="L278" i="13"/>
  <c r="F285" i="20"/>
  <c r="E285" i="20"/>
  <c r="S285" i="20"/>
  <c r="N285" i="20"/>
  <c r="J285" i="20"/>
  <c r="L285" i="20" s="1"/>
  <c r="T285" i="20"/>
  <c r="G281" i="18"/>
  <c r="B281" i="18"/>
  <c r="H281" i="18"/>
  <c r="C281" i="18"/>
  <c r="I281" i="18"/>
  <c r="D281" i="18"/>
  <c r="P278" i="13" l="1"/>
  <c r="M278" i="13"/>
  <c r="K285" i="20"/>
  <c r="P285" i="20"/>
  <c r="O285" i="20"/>
  <c r="M285" i="20"/>
  <c r="Q285" i="20" s="1"/>
  <c r="F281" i="18"/>
  <c r="AE280" i="18"/>
  <c r="N281" i="18"/>
  <c r="T281" i="18"/>
  <c r="S281" i="18"/>
  <c r="J281" i="18"/>
  <c r="E281" i="18"/>
  <c r="U278" i="13" l="1"/>
  <c r="W278" i="13"/>
  <c r="R285" i="20"/>
  <c r="V278" i="13"/>
  <c r="X278" i="13"/>
  <c r="Q278" i="13"/>
  <c r="R278" i="13" s="1"/>
  <c r="W285" i="20"/>
  <c r="V285" i="20"/>
  <c r="U285" i="20"/>
  <c r="X285" i="20"/>
  <c r="Y285" i="20"/>
  <c r="Z285" i="20"/>
  <c r="AA285" i="20"/>
  <c r="L281" i="18"/>
  <c r="O281" i="18"/>
  <c r="K281" i="18"/>
  <c r="AA278" i="13" l="1"/>
  <c r="AD278" i="13" s="1"/>
  <c r="Z278" i="13"/>
  <c r="AC278" i="13" s="1"/>
  <c r="Y278" i="13"/>
  <c r="AB278" i="13" s="1"/>
  <c r="AB285" i="20"/>
  <c r="AC285" i="20"/>
  <c r="AD285" i="20"/>
  <c r="D286" i="20"/>
  <c r="M281" i="18"/>
  <c r="Q281" i="18" s="1"/>
  <c r="R281" i="18" s="1"/>
  <c r="P281" i="18"/>
  <c r="V281" i="18"/>
  <c r="U281" i="18"/>
  <c r="AA281" i="18"/>
  <c r="D279" i="13" l="1"/>
  <c r="I279" i="13"/>
  <c r="C279" i="13"/>
  <c r="H279" i="13"/>
  <c r="G279" i="13"/>
  <c r="B279" i="13"/>
  <c r="X281" i="18"/>
  <c r="I286" i="20"/>
  <c r="H286" i="20"/>
  <c r="G286" i="20"/>
  <c r="B286" i="20"/>
  <c r="C286" i="20"/>
  <c r="S286" i="20"/>
  <c r="T286" i="20"/>
  <c r="W281" i="18"/>
  <c r="AD281" i="18" s="1"/>
  <c r="Z281" i="18"/>
  <c r="Y281" i="18"/>
  <c r="AB281" i="18"/>
  <c r="B282" i="18"/>
  <c r="D282" i="18"/>
  <c r="S279" i="13" l="1"/>
  <c r="T279" i="13"/>
  <c r="AE278" i="13"/>
  <c r="E279" i="13"/>
  <c r="N279" i="13"/>
  <c r="J279" i="13"/>
  <c r="F279" i="13"/>
  <c r="N286" i="20"/>
  <c r="J286" i="20"/>
  <c r="E286" i="20"/>
  <c r="F286" i="20"/>
  <c r="AE285" i="20"/>
  <c r="AC281" i="18"/>
  <c r="I282" i="18"/>
  <c r="G282" i="18"/>
  <c r="S282" i="18"/>
  <c r="T282" i="18"/>
  <c r="AE281" i="18"/>
  <c r="K279" i="13" l="1"/>
  <c r="O279" i="13"/>
  <c r="L279" i="13"/>
  <c r="L286" i="20"/>
  <c r="K286" i="20"/>
  <c r="O286" i="20"/>
  <c r="H282" i="18"/>
  <c r="N282" i="18" s="1"/>
  <c r="C282" i="18"/>
  <c r="P279" i="13" l="1"/>
  <c r="M279" i="13"/>
  <c r="J282" i="18"/>
  <c r="L282" i="18" s="1"/>
  <c r="P286" i="20"/>
  <c r="M286" i="20"/>
  <c r="Q286" i="20" s="1"/>
  <c r="F282" i="18"/>
  <c r="E282" i="18"/>
  <c r="O282" i="18"/>
  <c r="K282" i="18"/>
  <c r="V279" i="13" l="1"/>
  <c r="U279" i="13"/>
  <c r="W279" i="13"/>
  <c r="X279" i="13"/>
  <c r="Q279" i="13"/>
  <c r="R279" i="13" s="1"/>
  <c r="P282" i="18"/>
  <c r="M282" i="18"/>
  <c r="R286" i="20"/>
  <c r="X286" i="20"/>
  <c r="V286" i="20"/>
  <c r="U286" i="20"/>
  <c r="W286" i="20"/>
  <c r="Y286" i="20"/>
  <c r="Z286" i="20"/>
  <c r="AA286" i="20"/>
  <c r="W282" i="18"/>
  <c r="U282" i="18"/>
  <c r="V282" i="18"/>
  <c r="Q282" i="18"/>
  <c r="R282" i="18" s="1"/>
  <c r="X282" i="18"/>
  <c r="AA279" i="13" l="1"/>
  <c r="AD279" i="13" s="1"/>
  <c r="Z279" i="13"/>
  <c r="AC279" i="13" s="1"/>
  <c r="Y279" i="13"/>
  <c r="AB279" i="13" s="1"/>
  <c r="AB286" i="20"/>
  <c r="AD286" i="20"/>
  <c r="AC286" i="20"/>
  <c r="C287" i="20"/>
  <c r="Z282" i="18"/>
  <c r="AC282" i="18" s="1"/>
  <c r="Y282" i="18"/>
  <c r="AB282" i="18" s="1"/>
  <c r="AA282" i="18"/>
  <c r="AD282" i="18" s="1"/>
  <c r="I280" i="13" l="1"/>
  <c r="D280" i="13"/>
  <c r="H280" i="13"/>
  <c r="C280" i="13"/>
  <c r="B280" i="13"/>
  <c r="G280" i="13"/>
  <c r="H287" i="20"/>
  <c r="B287" i="20"/>
  <c r="G287" i="20"/>
  <c r="D287" i="20"/>
  <c r="I287" i="20"/>
  <c r="AE286" i="20"/>
  <c r="C283" i="18"/>
  <c r="H283" i="18"/>
  <c r="B283" i="18"/>
  <c r="G283" i="18"/>
  <c r="D283" i="18"/>
  <c r="I283" i="18"/>
  <c r="E280" i="13" l="1"/>
  <c r="N280" i="13"/>
  <c r="AE279" i="13"/>
  <c r="T280" i="13"/>
  <c r="S280" i="13"/>
  <c r="J280" i="13"/>
  <c r="F280" i="13"/>
  <c r="F287" i="20"/>
  <c r="E287" i="20"/>
  <c r="J287" i="20"/>
  <c r="T287" i="20"/>
  <c r="S287" i="20"/>
  <c r="N287" i="20"/>
  <c r="E283" i="18"/>
  <c r="AE282" i="18"/>
  <c r="N283" i="18"/>
  <c r="S283" i="18"/>
  <c r="T283" i="18"/>
  <c r="F283" i="18"/>
  <c r="J283" i="18"/>
  <c r="L280" i="13" l="1"/>
  <c r="O280" i="13"/>
  <c r="K280" i="13"/>
  <c r="O287" i="20"/>
  <c r="K287" i="20"/>
  <c r="L287" i="20"/>
  <c r="L283" i="18"/>
  <c r="K283" i="18"/>
  <c r="O283" i="18"/>
  <c r="M280" i="13" l="1"/>
  <c r="Q280" i="13" s="1"/>
  <c r="R280" i="13" s="1"/>
  <c r="P280" i="13"/>
  <c r="M287" i="20"/>
  <c r="Q287" i="20" s="1"/>
  <c r="P287" i="20"/>
  <c r="P283" i="18"/>
  <c r="M283" i="18"/>
  <c r="X280" i="13" l="1"/>
  <c r="Y280" i="13"/>
  <c r="Z280" i="13"/>
  <c r="U280" i="13"/>
  <c r="W280" i="13"/>
  <c r="V280" i="13"/>
  <c r="AA280" i="13"/>
  <c r="W287" i="20"/>
  <c r="V287" i="20"/>
  <c r="U287" i="20"/>
  <c r="X287" i="20"/>
  <c r="R287" i="20"/>
  <c r="U283" i="18"/>
  <c r="V283" i="18"/>
  <c r="W283" i="18"/>
  <c r="Q283" i="18"/>
  <c r="R283" i="18" s="1"/>
  <c r="X283" i="18"/>
  <c r="AB280" i="13" l="1"/>
  <c r="AD280" i="13"/>
  <c r="AC280" i="13"/>
  <c r="C281" i="13" s="1"/>
  <c r="Z287" i="20"/>
  <c r="AA287" i="20"/>
  <c r="Y287" i="20"/>
  <c r="Y283" i="18"/>
  <c r="AB283" i="18" s="1"/>
  <c r="AA283" i="18"/>
  <c r="AD283" i="18" s="1"/>
  <c r="Z283" i="18"/>
  <c r="AC283" i="18" s="1"/>
  <c r="B281" i="13" l="1"/>
  <c r="E281" i="13" s="1"/>
  <c r="G281" i="13"/>
  <c r="H281" i="13"/>
  <c r="F281" i="13"/>
  <c r="I281" i="13"/>
  <c r="D281" i="13"/>
  <c r="AC287" i="20"/>
  <c r="AD287" i="20"/>
  <c r="AB287" i="20"/>
  <c r="B284" i="18"/>
  <c r="G284" i="18"/>
  <c r="I284" i="18"/>
  <c r="D284" i="18"/>
  <c r="C284" i="18"/>
  <c r="F284" i="18" s="1"/>
  <c r="H284" i="18"/>
  <c r="J281" i="13" l="1"/>
  <c r="AE280" i="13"/>
  <c r="T281" i="13"/>
  <c r="N281" i="13"/>
  <c r="S281" i="13"/>
  <c r="G288" i="20"/>
  <c r="H288" i="20"/>
  <c r="B288" i="20"/>
  <c r="D288" i="20"/>
  <c r="I288" i="20"/>
  <c r="C288" i="20"/>
  <c r="AE283" i="18"/>
  <c r="T284" i="18"/>
  <c r="N284" i="18"/>
  <c r="S284" i="18"/>
  <c r="E284" i="18"/>
  <c r="J284" i="18"/>
  <c r="K281" i="13" l="1"/>
  <c r="O281" i="13"/>
  <c r="L281" i="13"/>
  <c r="F288" i="20"/>
  <c r="S288" i="20"/>
  <c r="T288" i="20"/>
  <c r="AE287" i="20"/>
  <c r="J288" i="20"/>
  <c r="E288" i="20"/>
  <c r="N288" i="20"/>
  <c r="L284" i="18"/>
  <c r="K284" i="18"/>
  <c r="O284" i="18"/>
  <c r="P281" i="13" l="1"/>
  <c r="M281" i="13"/>
  <c r="L288" i="20"/>
  <c r="O288" i="20"/>
  <c r="K288" i="20"/>
  <c r="P284" i="18"/>
  <c r="M284" i="18"/>
  <c r="W281" i="13" l="1"/>
  <c r="U281" i="13"/>
  <c r="X281" i="13"/>
  <c r="V281" i="13"/>
  <c r="Q281" i="13"/>
  <c r="R281" i="13" s="1"/>
  <c r="M288" i="20"/>
  <c r="Q288" i="20" s="1"/>
  <c r="P288" i="20"/>
  <c r="X288" i="20"/>
  <c r="W284" i="18"/>
  <c r="V284" i="18"/>
  <c r="U284" i="18"/>
  <c r="Q284" i="18"/>
  <c r="R284" i="18" s="1"/>
  <c r="X284" i="18"/>
  <c r="AA281" i="13" l="1"/>
  <c r="AD281" i="13" s="1"/>
  <c r="Z281" i="13"/>
  <c r="AC281" i="13" s="1"/>
  <c r="Y281" i="13"/>
  <c r="AB281" i="13" s="1"/>
  <c r="W288" i="20"/>
  <c r="V288" i="20"/>
  <c r="R288" i="20"/>
  <c r="U288" i="20"/>
  <c r="Y284" i="18"/>
  <c r="AB284" i="18" s="1"/>
  <c r="AA284" i="18"/>
  <c r="AD284" i="18" s="1"/>
  <c r="Z284" i="18"/>
  <c r="AC284" i="18" s="1"/>
  <c r="D282" i="13" l="1"/>
  <c r="I282" i="13"/>
  <c r="C282" i="13"/>
  <c r="H282" i="13"/>
  <c r="G282" i="13"/>
  <c r="B282" i="13"/>
  <c r="Y288" i="20"/>
  <c r="Z288" i="20"/>
  <c r="AA288" i="20"/>
  <c r="AB288" i="20"/>
  <c r="AE281" i="13"/>
  <c r="G285" i="18"/>
  <c r="B285" i="18"/>
  <c r="I285" i="18"/>
  <c r="D285" i="18"/>
  <c r="C285" i="18"/>
  <c r="F285" i="18" s="1"/>
  <c r="H285" i="18"/>
  <c r="S282" i="13" l="1"/>
  <c r="T282" i="13"/>
  <c r="J282" i="13"/>
  <c r="E282" i="13"/>
  <c r="N282" i="13"/>
  <c r="F282" i="13"/>
  <c r="AC288" i="20"/>
  <c r="AD288" i="20"/>
  <c r="D289" i="20" s="1"/>
  <c r="G289" i="20"/>
  <c r="B289" i="20"/>
  <c r="H289" i="20"/>
  <c r="C289" i="20"/>
  <c r="I289" i="20"/>
  <c r="S289" i="20"/>
  <c r="T289" i="20"/>
  <c r="F289" i="20"/>
  <c r="AE284" i="18"/>
  <c r="T285" i="18"/>
  <c r="S285" i="18"/>
  <c r="N285" i="18"/>
  <c r="J285" i="18"/>
  <c r="E285" i="18"/>
  <c r="O282" i="13" l="1"/>
  <c r="L282" i="13"/>
  <c r="K282" i="13"/>
  <c r="AE288" i="20"/>
  <c r="J289" i="20"/>
  <c r="N289" i="20"/>
  <c r="E289" i="20"/>
  <c r="O285" i="18"/>
  <c r="K285" i="18"/>
  <c r="L285" i="18"/>
  <c r="L289" i="20" l="1"/>
  <c r="M289" i="20" s="1"/>
  <c r="Q289" i="20" s="1"/>
  <c r="M282" i="13"/>
  <c r="P282" i="13"/>
  <c r="V282" i="13" s="1"/>
  <c r="O289" i="20"/>
  <c r="K289" i="20"/>
  <c r="P285" i="18"/>
  <c r="M285" i="18"/>
  <c r="P289" i="20" l="1"/>
  <c r="X289" i="20"/>
  <c r="R289" i="20"/>
  <c r="Q282" i="13"/>
  <c r="R282" i="13" s="1"/>
  <c r="X282" i="13"/>
  <c r="W282" i="13"/>
  <c r="U282" i="13"/>
  <c r="W289" i="20"/>
  <c r="V289" i="20"/>
  <c r="Y289" i="20"/>
  <c r="Z289" i="20"/>
  <c r="U285" i="18"/>
  <c r="W285" i="18"/>
  <c r="V285" i="18"/>
  <c r="X285" i="18"/>
  <c r="Q285" i="18"/>
  <c r="R285" i="18" s="1"/>
  <c r="U289" i="20" l="1"/>
  <c r="AA289" i="20"/>
  <c r="Z282" i="13"/>
  <c r="AC282" i="13" s="1"/>
  <c r="Y282" i="13"/>
  <c r="AB282" i="13" s="1"/>
  <c r="AA282" i="13"/>
  <c r="AD282" i="13" s="1"/>
  <c r="AB289" i="20"/>
  <c r="AC289" i="20"/>
  <c r="Z285" i="18"/>
  <c r="AC285" i="18" s="1"/>
  <c r="Y285" i="18"/>
  <c r="AB285" i="18" s="1"/>
  <c r="AA285" i="18"/>
  <c r="AD285" i="18" s="1"/>
  <c r="AD289" i="20" l="1"/>
  <c r="I290" i="20" s="1"/>
  <c r="H283" i="13"/>
  <c r="C283" i="13"/>
  <c r="G283" i="13"/>
  <c r="B283" i="13"/>
  <c r="E283" i="13" s="1"/>
  <c r="D283" i="13"/>
  <c r="I283" i="13"/>
  <c r="D290" i="20"/>
  <c r="H290" i="20"/>
  <c r="B290" i="20"/>
  <c r="G290" i="20"/>
  <c r="C290" i="20"/>
  <c r="H286" i="18"/>
  <c r="C286" i="18"/>
  <c r="G286" i="18"/>
  <c r="B286" i="18"/>
  <c r="I286" i="18"/>
  <c r="D286" i="18"/>
  <c r="N283" i="13" l="1"/>
  <c r="S283" i="13"/>
  <c r="AE282" i="13"/>
  <c r="T283" i="13"/>
  <c r="F283" i="13"/>
  <c r="J283" i="13"/>
  <c r="S290" i="20"/>
  <c r="T290" i="20"/>
  <c r="N290" i="20"/>
  <c r="E290" i="20"/>
  <c r="AE289" i="20"/>
  <c r="F290" i="20"/>
  <c r="J290" i="20"/>
  <c r="E286" i="18"/>
  <c r="J286" i="18"/>
  <c r="S286" i="18"/>
  <c r="T286" i="18"/>
  <c r="N286" i="18"/>
  <c r="AE285" i="18"/>
  <c r="F286" i="18"/>
  <c r="O283" i="13" l="1"/>
  <c r="K283" i="13"/>
  <c r="L283" i="13"/>
  <c r="K290" i="20"/>
  <c r="O290" i="20"/>
  <c r="L290" i="20"/>
  <c r="K286" i="18"/>
  <c r="O286" i="18"/>
  <c r="L286" i="18"/>
  <c r="P283" i="13" l="1"/>
  <c r="M283" i="13"/>
  <c r="M290" i="20"/>
  <c r="Q290" i="20" s="1"/>
  <c r="P290" i="20"/>
  <c r="M286" i="18"/>
  <c r="P286" i="18"/>
  <c r="W283" i="13" l="1"/>
  <c r="V283" i="13"/>
  <c r="U283" i="13"/>
  <c r="X283" i="13"/>
  <c r="Q283" i="13"/>
  <c r="R283" i="13" s="1"/>
  <c r="R290" i="20"/>
  <c r="X290" i="20"/>
  <c r="U290" i="20"/>
  <c r="W290" i="20"/>
  <c r="V290" i="20"/>
  <c r="Q286" i="18"/>
  <c r="R286" i="18" s="1"/>
  <c r="X286" i="18"/>
  <c r="U286" i="18"/>
  <c r="W286" i="18"/>
  <c r="V286" i="18"/>
  <c r="Y283" i="13" l="1"/>
  <c r="AB283" i="13" s="1"/>
  <c r="Z283" i="13"/>
  <c r="AC283" i="13" s="1"/>
  <c r="AA283" i="13"/>
  <c r="AD283" i="13" s="1"/>
  <c r="Z290" i="20"/>
  <c r="AA290" i="20"/>
  <c r="Y290" i="20"/>
  <c r="Y286" i="18"/>
  <c r="AB286" i="18" s="1"/>
  <c r="Z286" i="18"/>
  <c r="AC286" i="18" s="1"/>
  <c r="AA286" i="18"/>
  <c r="AD286" i="18" s="1"/>
  <c r="AC290" i="20" l="1"/>
  <c r="G284" i="13"/>
  <c r="B284" i="13"/>
  <c r="C284" i="13"/>
  <c r="F284" i="13" s="1"/>
  <c r="H284" i="13"/>
  <c r="D284" i="13"/>
  <c r="I284" i="13"/>
  <c r="AB290" i="20"/>
  <c r="AD290" i="20"/>
  <c r="C291" i="20"/>
  <c r="H291" i="20"/>
  <c r="B287" i="18"/>
  <c r="G287" i="18"/>
  <c r="C287" i="18"/>
  <c r="H287" i="18"/>
  <c r="D287" i="18"/>
  <c r="I287" i="18"/>
  <c r="J284" i="13" l="1"/>
  <c r="N284" i="13"/>
  <c r="S284" i="13"/>
  <c r="AE283" i="13"/>
  <c r="T284" i="13"/>
  <c r="E284" i="13"/>
  <c r="G291" i="20"/>
  <c r="I291" i="20"/>
  <c r="D291" i="20"/>
  <c r="B291" i="20"/>
  <c r="AE290" i="20"/>
  <c r="F287" i="18"/>
  <c r="J287" i="18"/>
  <c r="T287" i="18"/>
  <c r="N287" i="18"/>
  <c r="AE286" i="18"/>
  <c r="S287" i="18"/>
  <c r="E287" i="18"/>
  <c r="O284" i="13" l="1"/>
  <c r="K284" i="13"/>
  <c r="L284" i="13"/>
  <c r="J291" i="20"/>
  <c r="N291" i="20"/>
  <c r="L291" i="20" s="1"/>
  <c r="M291" i="20" s="1"/>
  <c r="Q291" i="20" s="1"/>
  <c r="S291" i="20"/>
  <c r="T291" i="20"/>
  <c r="F291" i="20"/>
  <c r="E291" i="20"/>
  <c r="O287" i="18"/>
  <c r="K287" i="18"/>
  <c r="L287" i="18"/>
  <c r="M284" i="13" l="1"/>
  <c r="P284" i="13"/>
  <c r="O291" i="20"/>
  <c r="K291" i="20"/>
  <c r="P291" i="20"/>
  <c r="R291" i="20"/>
  <c r="X291" i="20"/>
  <c r="M287" i="18"/>
  <c r="P287" i="18"/>
  <c r="Q284" i="13" l="1"/>
  <c r="R284" i="13" s="1"/>
  <c r="X284" i="13"/>
  <c r="U284" i="13"/>
  <c r="V284" i="13"/>
  <c r="W284" i="13"/>
  <c r="W291" i="20"/>
  <c r="AA291" i="20"/>
  <c r="Y291" i="20"/>
  <c r="Z291" i="20"/>
  <c r="U291" i="20"/>
  <c r="V291" i="20"/>
  <c r="X287" i="18"/>
  <c r="Q287" i="18"/>
  <c r="R287" i="18" s="1"/>
  <c r="V287" i="18"/>
  <c r="U287" i="18"/>
  <c r="W287" i="18"/>
  <c r="Y284" i="13" l="1"/>
  <c r="AB284" i="13" s="1"/>
  <c r="Z284" i="13"/>
  <c r="AC284" i="13" s="1"/>
  <c r="AA284" i="13"/>
  <c r="AD284" i="13" s="1"/>
  <c r="H285" i="13"/>
  <c r="AD291" i="20"/>
  <c r="AB291" i="20"/>
  <c r="AC291" i="20"/>
  <c r="D292" i="20"/>
  <c r="AA287" i="18"/>
  <c r="AD287" i="18" s="1"/>
  <c r="Z287" i="18"/>
  <c r="AC287" i="18" s="1"/>
  <c r="Y287" i="18"/>
  <c r="AB287" i="18" s="1"/>
  <c r="I292" i="20" l="1"/>
  <c r="B285" i="13"/>
  <c r="G285" i="13"/>
  <c r="C285" i="13"/>
  <c r="F285" i="13" s="1"/>
  <c r="I285" i="13"/>
  <c r="D285" i="13"/>
  <c r="C292" i="20"/>
  <c r="AE291" i="20" s="1"/>
  <c r="G292" i="20"/>
  <c r="B292" i="20"/>
  <c r="H292" i="20"/>
  <c r="S292" i="20"/>
  <c r="T292" i="20"/>
  <c r="J292" i="20"/>
  <c r="D288" i="18"/>
  <c r="I288" i="18"/>
  <c r="C288" i="18"/>
  <c r="H288" i="18"/>
  <c r="G288" i="18"/>
  <c r="B288" i="18"/>
  <c r="J285" i="13" l="1"/>
  <c r="AE284" i="13"/>
  <c r="S285" i="13"/>
  <c r="T285" i="13"/>
  <c r="N285" i="13"/>
  <c r="E285" i="13"/>
  <c r="N292" i="20"/>
  <c r="F292" i="20"/>
  <c r="E292" i="20"/>
  <c r="L292" i="20"/>
  <c r="K292" i="20"/>
  <c r="O292" i="20"/>
  <c r="E288" i="18"/>
  <c r="S288" i="18"/>
  <c r="N288" i="18"/>
  <c r="AE287" i="18"/>
  <c r="T288" i="18"/>
  <c r="J288" i="18"/>
  <c r="F288" i="18"/>
  <c r="K285" i="13" l="1"/>
  <c r="O285" i="13"/>
  <c r="L285" i="13"/>
  <c r="M292" i="20"/>
  <c r="Q292" i="20" s="1"/>
  <c r="P292" i="20"/>
  <c r="L288" i="18"/>
  <c r="K288" i="18"/>
  <c r="O288" i="18"/>
  <c r="P285" i="13" l="1"/>
  <c r="M285" i="13"/>
  <c r="R292" i="20"/>
  <c r="X292" i="20"/>
  <c r="U292" i="20"/>
  <c r="V292" i="20"/>
  <c r="W292" i="20"/>
  <c r="M288" i="18"/>
  <c r="P288" i="18"/>
  <c r="V285" i="13" l="1"/>
  <c r="W285" i="13"/>
  <c r="U285" i="13"/>
  <c r="X285" i="13"/>
  <c r="Q285" i="13"/>
  <c r="R285" i="13" s="1"/>
  <c r="AA292" i="20"/>
  <c r="Z292" i="20"/>
  <c r="Y292" i="20"/>
  <c r="Q288" i="18"/>
  <c r="R288" i="18" s="1"/>
  <c r="X288" i="18"/>
  <c r="V288" i="18"/>
  <c r="W288" i="18"/>
  <c r="U288" i="18"/>
  <c r="Y285" i="13" l="1"/>
  <c r="AB285" i="13" s="1"/>
  <c r="Z285" i="13"/>
  <c r="AC285" i="13" s="1"/>
  <c r="AA285" i="13"/>
  <c r="AD285" i="13" s="1"/>
  <c r="AD292" i="20"/>
  <c r="D293" i="20"/>
  <c r="AB292" i="20"/>
  <c r="AC292" i="20"/>
  <c r="Z288" i="18"/>
  <c r="AC288" i="18" s="1"/>
  <c r="Y288" i="18"/>
  <c r="AA288" i="18"/>
  <c r="AD288" i="18" s="1"/>
  <c r="I293" i="20" l="1"/>
  <c r="B286" i="13"/>
  <c r="G286" i="13"/>
  <c r="H286" i="13"/>
  <c r="C286" i="13"/>
  <c r="F286" i="13" s="1"/>
  <c r="I286" i="13"/>
  <c r="D286" i="13"/>
  <c r="T293" i="20"/>
  <c r="S293" i="20"/>
  <c r="B293" i="20"/>
  <c r="G293" i="20"/>
  <c r="C293" i="20"/>
  <c r="H293" i="20"/>
  <c r="AB288" i="18"/>
  <c r="C289" i="18"/>
  <c r="H289" i="18"/>
  <c r="D289" i="18"/>
  <c r="I289" i="18"/>
  <c r="G289" i="18"/>
  <c r="J286" i="13" l="1"/>
  <c r="T286" i="13"/>
  <c r="AE285" i="13"/>
  <c r="N286" i="13"/>
  <c r="S286" i="13"/>
  <c r="E286" i="13"/>
  <c r="E293" i="20"/>
  <c r="F293" i="20"/>
  <c r="AE292" i="20"/>
  <c r="N293" i="20"/>
  <c r="J293" i="20"/>
  <c r="B289" i="18"/>
  <c r="E289" i="18" s="1"/>
  <c r="T289" i="18"/>
  <c r="S289" i="18"/>
  <c r="AE288" i="18"/>
  <c r="N289" i="18"/>
  <c r="J289" i="18"/>
  <c r="K286" i="13" l="1"/>
  <c r="O286" i="13"/>
  <c r="L286" i="13"/>
  <c r="F289" i="18"/>
  <c r="K293" i="20"/>
  <c r="O293" i="20"/>
  <c r="L293" i="20"/>
  <c r="O289" i="18"/>
  <c r="K289" i="18"/>
  <c r="L289" i="18"/>
  <c r="P286" i="13" l="1"/>
  <c r="M286" i="13"/>
  <c r="P293" i="20"/>
  <c r="M293" i="20"/>
  <c r="P289" i="18"/>
  <c r="M289" i="18"/>
  <c r="V286" i="13" l="1"/>
  <c r="W286" i="13"/>
  <c r="U286" i="13"/>
  <c r="X286" i="13"/>
  <c r="Q286" i="13"/>
  <c r="R286" i="13" s="1"/>
  <c r="W293" i="20"/>
  <c r="V293" i="20"/>
  <c r="U293" i="20"/>
  <c r="X293" i="20"/>
  <c r="Q293" i="20"/>
  <c r="R293" i="20" s="1"/>
  <c r="W289" i="18"/>
  <c r="V289" i="18"/>
  <c r="U289" i="18"/>
  <c r="Q289" i="18"/>
  <c r="R289" i="18" s="1"/>
  <c r="X289" i="18"/>
  <c r="Y286" i="13" l="1"/>
  <c r="AB286" i="13" s="1"/>
  <c r="Z286" i="13"/>
  <c r="AC286" i="13" s="1"/>
  <c r="AA286" i="13"/>
  <c r="AD286" i="13" s="1"/>
  <c r="Y293" i="20"/>
  <c r="AB293" i="20" s="1"/>
  <c r="AA293" i="20"/>
  <c r="AD293" i="20" s="1"/>
  <c r="Z293" i="20"/>
  <c r="AC293" i="20" s="1"/>
  <c r="Y289" i="18"/>
  <c r="AB289" i="18" s="1"/>
  <c r="AA289" i="18"/>
  <c r="AD289" i="18" s="1"/>
  <c r="Z289" i="18"/>
  <c r="AC289" i="18" s="1"/>
  <c r="G287" i="13" l="1"/>
  <c r="B287" i="13"/>
  <c r="H287" i="13"/>
  <c r="C287" i="13"/>
  <c r="F287" i="13" s="1"/>
  <c r="I287" i="13"/>
  <c r="D287" i="13"/>
  <c r="G294" i="20"/>
  <c r="B294" i="20"/>
  <c r="D294" i="20"/>
  <c r="I294" i="20"/>
  <c r="H294" i="20"/>
  <c r="J294" i="20" s="1"/>
  <c r="C294" i="20"/>
  <c r="AE293" i="20" s="1"/>
  <c r="G290" i="18"/>
  <c r="B290" i="18"/>
  <c r="D290" i="18"/>
  <c r="I290" i="18"/>
  <c r="H290" i="18"/>
  <c r="C290" i="18"/>
  <c r="J287" i="13" l="1"/>
  <c r="T287" i="13"/>
  <c r="S287" i="13"/>
  <c r="N287" i="13"/>
  <c r="AE286" i="13"/>
  <c r="E287" i="13"/>
  <c r="E294" i="20"/>
  <c r="F294" i="20"/>
  <c r="O294" i="20"/>
  <c r="K294" i="20"/>
  <c r="S294" i="20"/>
  <c r="T294" i="20"/>
  <c r="N294" i="20"/>
  <c r="L294" i="20" s="1"/>
  <c r="F290" i="18"/>
  <c r="T290" i="18"/>
  <c r="AE289" i="18"/>
  <c r="N290" i="18"/>
  <c r="S290" i="18"/>
  <c r="E290" i="18"/>
  <c r="J290" i="18"/>
  <c r="O287" i="13" l="1"/>
  <c r="K287" i="13"/>
  <c r="L287" i="13"/>
  <c r="P294" i="20"/>
  <c r="M294" i="20"/>
  <c r="L290" i="18"/>
  <c r="K290" i="18"/>
  <c r="O290" i="18"/>
  <c r="P287" i="13" l="1"/>
  <c r="M287" i="13"/>
  <c r="W294" i="20"/>
  <c r="V294" i="20"/>
  <c r="U294" i="20"/>
  <c r="Q294" i="20"/>
  <c r="R294" i="20" s="1"/>
  <c r="X294" i="20"/>
  <c r="P290" i="18"/>
  <c r="M290" i="18"/>
  <c r="U290" i="18"/>
  <c r="W290" i="18"/>
  <c r="U287" i="13" l="1"/>
  <c r="W287" i="13"/>
  <c r="V287" i="13"/>
  <c r="Q287" i="13"/>
  <c r="R287" i="13" s="1"/>
  <c r="X287" i="13"/>
  <c r="AA294" i="20"/>
  <c r="AD294" i="20" s="1"/>
  <c r="Z294" i="20"/>
  <c r="AC294" i="20" s="1"/>
  <c r="Y294" i="20"/>
  <c r="AB294" i="20" s="1"/>
  <c r="V290" i="18"/>
  <c r="Q290" i="18"/>
  <c r="R290" i="18" s="1"/>
  <c r="X290" i="18"/>
  <c r="Y287" i="13" l="1"/>
  <c r="AB287" i="13" s="1"/>
  <c r="AA287" i="13"/>
  <c r="AD287" i="13" s="1"/>
  <c r="Z287" i="13"/>
  <c r="AC287" i="13" s="1"/>
  <c r="H295" i="20"/>
  <c r="C295" i="20"/>
  <c r="B295" i="20"/>
  <c r="E295" i="20" s="1"/>
  <c r="D295" i="20"/>
  <c r="I295" i="20"/>
  <c r="G295" i="20"/>
  <c r="AE294" i="20"/>
  <c r="F295" i="20"/>
  <c r="AA290" i="18"/>
  <c r="AD290" i="18" s="1"/>
  <c r="Z290" i="18"/>
  <c r="AC290" i="18" s="1"/>
  <c r="Y290" i="18"/>
  <c r="AB290" i="18" s="1"/>
  <c r="G288" i="13" l="1"/>
  <c r="B288" i="13"/>
  <c r="D288" i="13"/>
  <c r="I288" i="13"/>
  <c r="H288" i="13"/>
  <c r="C288" i="13"/>
  <c r="F288" i="13" s="1"/>
  <c r="I291" i="18"/>
  <c r="D291" i="18"/>
  <c r="T295" i="20"/>
  <c r="J295" i="20"/>
  <c r="N295" i="20"/>
  <c r="L295" i="20" s="1"/>
  <c r="S295" i="20"/>
  <c r="H291" i="18"/>
  <c r="C291" i="18"/>
  <c r="G291" i="18"/>
  <c r="B291" i="18"/>
  <c r="E291" i="18" s="1"/>
  <c r="S291" i="18"/>
  <c r="AE290" i="18"/>
  <c r="T291" i="18"/>
  <c r="J291" i="18"/>
  <c r="J288" i="13" l="1"/>
  <c r="T288" i="13"/>
  <c r="N288" i="13"/>
  <c r="S288" i="13"/>
  <c r="AE287" i="13"/>
  <c r="E288" i="13"/>
  <c r="O295" i="20"/>
  <c r="K295" i="20"/>
  <c r="M295" i="20"/>
  <c r="P295" i="20"/>
  <c r="N291" i="18"/>
  <c r="F291" i="18"/>
  <c r="L291" i="18"/>
  <c r="K291" i="18"/>
  <c r="O291" i="18"/>
  <c r="O288" i="13" l="1"/>
  <c r="K288" i="13"/>
  <c r="L288" i="13"/>
  <c r="V295" i="20"/>
  <c r="X295" i="20"/>
  <c r="Q295" i="20"/>
  <c r="R295" i="20" s="1"/>
  <c r="W295" i="20"/>
  <c r="U295" i="20"/>
  <c r="M291" i="18"/>
  <c r="P291" i="18"/>
  <c r="Q291" i="18"/>
  <c r="R291" i="18" s="1"/>
  <c r="M288" i="13" l="1"/>
  <c r="P288" i="13"/>
  <c r="AA295" i="20"/>
  <c r="AD295" i="20" s="1"/>
  <c r="Z295" i="20"/>
  <c r="AC295" i="20" s="1"/>
  <c r="Y295" i="20"/>
  <c r="W291" i="18"/>
  <c r="X291" i="18"/>
  <c r="V291" i="18"/>
  <c r="U291" i="18"/>
  <c r="Y291" i="18"/>
  <c r="AB291" i="18" s="1"/>
  <c r="Z291" i="18"/>
  <c r="AA291" i="18"/>
  <c r="AD291" i="18" s="1"/>
  <c r="Q288" i="13" l="1"/>
  <c r="R288" i="13" s="1"/>
  <c r="X288" i="13"/>
  <c r="V288" i="13"/>
  <c r="W288" i="13"/>
  <c r="U288" i="13"/>
  <c r="D296" i="20"/>
  <c r="I296" i="20"/>
  <c r="C296" i="20"/>
  <c r="H296" i="20"/>
  <c r="AB295" i="20"/>
  <c r="G296" i="20" s="1"/>
  <c r="AC291" i="18"/>
  <c r="B292" i="18"/>
  <c r="G292" i="18"/>
  <c r="D292" i="18"/>
  <c r="I292" i="18"/>
  <c r="Z288" i="13" l="1"/>
  <c r="AC288" i="13" s="1"/>
  <c r="AA288" i="13"/>
  <c r="AD288" i="13" s="1"/>
  <c r="Y288" i="13"/>
  <c r="AB288" i="13" s="1"/>
  <c r="C292" i="18"/>
  <c r="F292" i="18" s="1"/>
  <c r="S296" i="20"/>
  <c r="B296" i="20"/>
  <c r="J296" i="20"/>
  <c r="AE295" i="20"/>
  <c r="T296" i="20"/>
  <c r="N296" i="20"/>
  <c r="E296" i="20"/>
  <c r="H292" i="18"/>
  <c r="AE291" i="18"/>
  <c r="S292" i="18"/>
  <c r="T292" i="18"/>
  <c r="E292" i="18"/>
  <c r="C289" i="13" l="1"/>
  <c r="H289" i="13"/>
  <c r="D289" i="13"/>
  <c r="I289" i="13"/>
  <c r="G289" i="13"/>
  <c r="B289" i="13"/>
  <c r="N292" i="18"/>
  <c r="L296" i="20"/>
  <c r="M296" i="20" s="1"/>
  <c r="Q296" i="20" s="1"/>
  <c r="F296" i="20"/>
  <c r="O296" i="20"/>
  <c r="K296" i="20"/>
  <c r="J292" i="18"/>
  <c r="L292" i="18"/>
  <c r="O292" i="18"/>
  <c r="F289" i="13" l="1"/>
  <c r="S289" i="13"/>
  <c r="T289" i="13"/>
  <c r="AE288" i="13"/>
  <c r="N289" i="13"/>
  <c r="J289" i="13"/>
  <c r="E289" i="13"/>
  <c r="P296" i="20"/>
  <c r="R296" i="20"/>
  <c r="X296" i="20"/>
  <c r="K292" i="18"/>
  <c r="M292" i="18"/>
  <c r="P292" i="18"/>
  <c r="L289" i="13" l="1"/>
  <c r="K289" i="13"/>
  <c r="O289" i="13"/>
  <c r="AA296" i="20"/>
  <c r="U296" i="20"/>
  <c r="W296" i="20"/>
  <c r="Y296" i="20"/>
  <c r="Z296" i="20"/>
  <c r="V296" i="20"/>
  <c r="V292" i="18"/>
  <c r="X292" i="18"/>
  <c r="Q292" i="18"/>
  <c r="R292" i="18" s="1"/>
  <c r="U292" i="18"/>
  <c r="W292" i="18"/>
  <c r="P289" i="13" l="1"/>
  <c r="M289" i="13"/>
  <c r="V289" i="13"/>
  <c r="W289" i="13"/>
  <c r="U289" i="13"/>
  <c r="AB296" i="20"/>
  <c r="AD296" i="20"/>
  <c r="AC296" i="20"/>
  <c r="B297" i="20"/>
  <c r="G297" i="20"/>
  <c r="D297" i="20"/>
  <c r="I297" i="20"/>
  <c r="C297" i="20"/>
  <c r="Y292" i="18"/>
  <c r="AB292" i="18" s="1"/>
  <c r="Z292" i="18"/>
  <c r="AC292" i="18" s="1"/>
  <c r="AA292" i="18"/>
  <c r="X289" i="13" l="1"/>
  <c r="Q289" i="13"/>
  <c r="R289" i="13" s="1"/>
  <c r="AA289" i="13"/>
  <c r="AD289" i="13" s="1"/>
  <c r="H297" i="20"/>
  <c r="T297" i="20"/>
  <c r="S297" i="20"/>
  <c r="E297" i="20"/>
  <c r="AE296" i="20"/>
  <c r="F297" i="20"/>
  <c r="J297" i="20"/>
  <c r="N297" i="20"/>
  <c r="B293" i="18"/>
  <c r="G293" i="18"/>
  <c r="H293" i="18"/>
  <c r="AD292" i="18"/>
  <c r="C293" i="18"/>
  <c r="Z289" i="13" l="1"/>
  <c r="AC289" i="13" s="1"/>
  <c r="Y289" i="13"/>
  <c r="AB289" i="13" s="1"/>
  <c r="G290" i="13"/>
  <c r="B290" i="13"/>
  <c r="H290" i="13"/>
  <c r="C290" i="13"/>
  <c r="I290" i="13"/>
  <c r="D290" i="13"/>
  <c r="L297" i="20"/>
  <c r="O297" i="20"/>
  <c r="K297" i="20"/>
  <c r="I293" i="18"/>
  <c r="D293" i="18"/>
  <c r="F293" i="18"/>
  <c r="E293" i="18"/>
  <c r="F290" i="13" l="1"/>
  <c r="J290" i="13"/>
  <c r="N290" i="13"/>
  <c r="AE289" i="13"/>
  <c r="S290" i="13"/>
  <c r="T290" i="13"/>
  <c r="E290" i="13"/>
  <c r="N293" i="18"/>
  <c r="S293" i="18"/>
  <c r="AE292" i="18"/>
  <c r="M297" i="20"/>
  <c r="Q297" i="20" s="1"/>
  <c r="P297" i="20"/>
  <c r="X297" i="20"/>
  <c r="J293" i="18"/>
  <c r="T293" i="18"/>
  <c r="K290" i="13" l="1"/>
  <c r="O290" i="13"/>
  <c r="L290" i="13"/>
  <c r="L293" i="18"/>
  <c r="R297" i="20"/>
  <c r="V297" i="20"/>
  <c r="W297" i="20"/>
  <c r="U297" i="20"/>
  <c r="Y297" i="20"/>
  <c r="K293" i="18"/>
  <c r="O293" i="18"/>
  <c r="AA297" i="20" l="1"/>
  <c r="M290" i="13"/>
  <c r="P290" i="13"/>
  <c r="P293" i="18"/>
  <c r="U293" i="18" s="1"/>
  <c r="M293" i="18"/>
  <c r="Z297" i="20"/>
  <c r="AB297" i="20"/>
  <c r="AD297" i="20"/>
  <c r="AC297" i="20"/>
  <c r="W293" i="18"/>
  <c r="V293" i="18"/>
  <c r="D298" i="20" l="1"/>
  <c r="I298" i="20"/>
  <c r="X290" i="13"/>
  <c r="Q290" i="13"/>
  <c r="R290" i="13" s="1"/>
  <c r="V290" i="13"/>
  <c r="U290" i="13"/>
  <c r="W290" i="13"/>
  <c r="Q293" i="18"/>
  <c r="R293" i="18" s="1"/>
  <c r="X293" i="18"/>
  <c r="G298" i="20"/>
  <c r="B298" i="20"/>
  <c r="C298" i="20"/>
  <c r="H298" i="20"/>
  <c r="S298" i="20" l="1"/>
  <c r="T298" i="20"/>
  <c r="Z290" i="13"/>
  <c r="AC290" i="13" s="1"/>
  <c r="Y290" i="13"/>
  <c r="AB290" i="13" s="1"/>
  <c r="AA290" i="13"/>
  <c r="AD290" i="13" s="1"/>
  <c r="Z293" i="18"/>
  <c r="AC293" i="18" s="1"/>
  <c r="Y293" i="18"/>
  <c r="AB293" i="18" s="1"/>
  <c r="AA293" i="18"/>
  <c r="AD293" i="18" s="1"/>
  <c r="N298" i="20"/>
  <c r="J298" i="20"/>
  <c r="L298" i="20" s="1"/>
  <c r="E298" i="20"/>
  <c r="F298" i="20"/>
  <c r="AE297" i="20"/>
  <c r="H291" i="13" l="1"/>
  <c r="C291" i="13"/>
  <c r="G291" i="13"/>
  <c r="B291" i="13"/>
  <c r="E291" i="13" s="1"/>
  <c r="D291" i="13"/>
  <c r="I291" i="13"/>
  <c r="C294" i="18"/>
  <c r="H294" i="18"/>
  <c r="B294" i="18"/>
  <c r="E294" i="18" s="1"/>
  <c r="G294" i="18"/>
  <c r="I294" i="18"/>
  <c r="D294" i="18"/>
  <c r="K298" i="20"/>
  <c r="O298" i="20"/>
  <c r="P298" i="20"/>
  <c r="M298" i="20"/>
  <c r="Q298" i="20" s="1"/>
  <c r="J291" i="13" l="1"/>
  <c r="S291" i="13"/>
  <c r="N291" i="13"/>
  <c r="T291" i="13"/>
  <c r="AE290" i="13"/>
  <c r="F291" i="13"/>
  <c r="J294" i="18"/>
  <c r="N294" i="18"/>
  <c r="S294" i="18"/>
  <c r="T294" i="18"/>
  <c r="AE293" i="18"/>
  <c r="F294" i="18"/>
  <c r="V298" i="20"/>
  <c r="W298" i="20"/>
  <c r="U298" i="20"/>
  <c r="R298" i="20"/>
  <c r="X298" i="20"/>
  <c r="O291" i="13" l="1"/>
  <c r="K291" i="13"/>
  <c r="L291" i="13"/>
  <c r="K294" i="18"/>
  <c r="O294" i="18"/>
  <c r="L294" i="18"/>
  <c r="Y298" i="20"/>
  <c r="Z298" i="20"/>
  <c r="AA298" i="20"/>
  <c r="M291" i="13" l="1"/>
  <c r="P291" i="13"/>
  <c r="P294" i="18"/>
  <c r="M294" i="18"/>
  <c r="AC298" i="20"/>
  <c r="AB298" i="20"/>
  <c r="AD298" i="20"/>
  <c r="X291" i="13" l="1"/>
  <c r="Q291" i="13"/>
  <c r="R291" i="13" s="1"/>
  <c r="V291" i="13"/>
  <c r="U291" i="13"/>
  <c r="W291" i="13"/>
  <c r="W294" i="18"/>
  <c r="V294" i="18"/>
  <c r="U294" i="18"/>
  <c r="X294" i="18"/>
  <c r="Q294" i="18"/>
  <c r="R294" i="18" s="1"/>
  <c r="C299" i="20"/>
  <c r="H299" i="20"/>
  <c r="B299" i="20"/>
  <c r="G299" i="20"/>
  <c r="D299" i="20"/>
  <c r="I299" i="20"/>
  <c r="Z291" i="13" l="1"/>
  <c r="AC291" i="13" s="1"/>
  <c r="AA291" i="13"/>
  <c r="AD291" i="13" s="1"/>
  <c r="Y291" i="13"/>
  <c r="AB291" i="13" s="1"/>
  <c r="AA294" i="18"/>
  <c r="AD294" i="18" s="1"/>
  <c r="Y294" i="18"/>
  <c r="AB294" i="18" s="1"/>
  <c r="Z294" i="18"/>
  <c r="AC294" i="18" s="1"/>
  <c r="AE298" i="20"/>
  <c r="F299" i="20"/>
  <c r="E299" i="20"/>
  <c r="J299" i="20"/>
  <c r="T299" i="20"/>
  <c r="S299" i="20"/>
  <c r="N299" i="20"/>
  <c r="H292" i="13" l="1"/>
  <c r="C292" i="13"/>
  <c r="D292" i="13"/>
  <c r="I292" i="13"/>
  <c r="G292" i="13"/>
  <c r="B292" i="13"/>
  <c r="E292" i="13" s="1"/>
  <c r="D295" i="18"/>
  <c r="I295" i="18"/>
  <c r="B295" i="18"/>
  <c r="E295" i="18" s="1"/>
  <c r="G295" i="18"/>
  <c r="C295" i="18"/>
  <c r="H295" i="18"/>
  <c r="L299" i="20"/>
  <c r="K299" i="20"/>
  <c r="O299" i="20"/>
  <c r="J292" i="13" l="1"/>
  <c r="F292" i="13"/>
  <c r="T292" i="13"/>
  <c r="AE291" i="13"/>
  <c r="N292" i="13"/>
  <c r="L292" i="13" s="1"/>
  <c r="S292" i="13"/>
  <c r="K292" i="13"/>
  <c r="O292" i="13"/>
  <c r="S295" i="18"/>
  <c r="N295" i="18"/>
  <c r="AE294" i="18"/>
  <c r="T295" i="18"/>
  <c r="J295" i="18"/>
  <c r="F295" i="18"/>
  <c r="M299" i="20"/>
  <c r="Q299" i="20" s="1"/>
  <c r="P299" i="20"/>
  <c r="M292" i="13" l="1"/>
  <c r="P292" i="13"/>
  <c r="O295" i="18"/>
  <c r="K295" i="18"/>
  <c r="L295" i="18"/>
  <c r="X299" i="20"/>
  <c r="R299" i="20"/>
  <c r="V299" i="20"/>
  <c r="W299" i="20"/>
  <c r="U299" i="20"/>
  <c r="Q292" i="13" l="1"/>
  <c r="R292" i="13" s="1"/>
  <c r="X292" i="13"/>
  <c r="U292" i="13"/>
  <c r="W292" i="13"/>
  <c r="V292" i="13"/>
  <c r="M295" i="18"/>
  <c r="P295" i="18"/>
  <c r="AA299" i="20"/>
  <c r="Z299" i="20"/>
  <c r="Y299" i="20"/>
  <c r="Z292" i="13" l="1"/>
  <c r="AC292" i="13" s="1"/>
  <c r="Y292" i="13"/>
  <c r="AA292" i="13"/>
  <c r="AD292" i="13" s="1"/>
  <c r="X295" i="18"/>
  <c r="Q295" i="18"/>
  <c r="R295" i="18" s="1"/>
  <c r="V295" i="18"/>
  <c r="W295" i="18"/>
  <c r="U295" i="18"/>
  <c r="AC299" i="20"/>
  <c r="AD299" i="20"/>
  <c r="C300" i="20"/>
  <c r="AB299" i="20"/>
  <c r="H293" i="13" l="1"/>
  <c r="C293" i="13"/>
  <c r="I293" i="13"/>
  <c r="D293" i="13"/>
  <c r="AB292" i="13"/>
  <c r="AA295" i="18"/>
  <c r="AD295" i="18" s="1"/>
  <c r="Z295" i="18"/>
  <c r="AC295" i="18" s="1"/>
  <c r="Y295" i="18"/>
  <c r="AB295" i="18" s="1"/>
  <c r="H300" i="20"/>
  <c r="G300" i="20"/>
  <c r="B300" i="20"/>
  <c r="D300" i="20"/>
  <c r="I300" i="20"/>
  <c r="AE299" i="20"/>
  <c r="T293" i="13" l="1"/>
  <c r="S293" i="13"/>
  <c r="AE292" i="13"/>
  <c r="G293" i="13"/>
  <c r="B293" i="13"/>
  <c r="D296" i="18"/>
  <c r="I296" i="18"/>
  <c r="H296" i="18"/>
  <c r="C296" i="18"/>
  <c r="B296" i="18"/>
  <c r="E296" i="18" s="1"/>
  <c r="G296" i="18"/>
  <c r="F300" i="20"/>
  <c r="J300" i="20"/>
  <c r="E300" i="20"/>
  <c r="T300" i="20"/>
  <c r="S300" i="20"/>
  <c r="N300" i="20"/>
  <c r="J293" i="13" l="1"/>
  <c r="F293" i="13"/>
  <c r="E293" i="13"/>
  <c r="N293" i="13"/>
  <c r="T296" i="18"/>
  <c r="S296" i="18"/>
  <c r="N296" i="18"/>
  <c r="AE295" i="18"/>
  <c r="L296" i="18"/>
  <c r="J296" i="18"/>
  <c r="F296" i="18"/>
  <c r="L300" i="20"/>
  <c r="O300" i="20"/>
  <c r="K300" i="20"/>
  <c r="L293" i="13" l="1"/>
  <c r="K293" i="13"/>
  <c r="O293" i="13"/>
  <c r="M296" i="18"/>
  <c r="P296" i="18"/>
  <c r="K296" i="18"/>
  <c r="O296" i="18"/>
  <c r="M300" i="20"/>
  <c r="Q300" i="20" s="1"/>
  <c r="P300" i="20"/>
  <c r="P293" i="13" l="1"/>
  <c r="M293" i="13"/>
  <c r="V293" i="13"/>
  <c r="W293" i="13"/>
  <c r="X296" i="18"/>
  <c r="Q296" i="18"/>
  <c r="R296" i="18" s="1"/>
  <c r="U296" i="18"/>
  <c r="W296" i="18"/>
  <c r="V296" i="18"/>
  <c r="X300" i="20"/>
  <c r="W300" i="20"/>
  <c r="R300" i="20"/>
  <c r="V300" i="20"/>
  <c r="U300" i="20"/>
  <c r="U293" i="13" l="1"/>
  <c r="X293" i="13"/>
  <c r="Q293" i="13"/>
  <c r="R293" i="13" s="1"/>
  <c r="Y293" i="13"/>
  <c r="AB293" i="13" s="1"/>
  <c r="B294" i="13" s="1"/>
  <c r="Z293" i="13"/>
  <c r="AC293" i="13" s="1"/>
  <c r="AA293" i="13"/>
  <c r="AD293" i="13" s="1"/>
  <c r="Y296" i="18"/>
  <c r="AB296" i="18" s="1"/>
  <c r="AA296" i="18"/>
  <c r="AD296" i="18" s="1"/>
  <c r="Z296" i="18"/>
  <c r="AC296" i="18" s="1"/>
  <c r="AA300" i="20"/>
  <c r="AD300" i="20" s="1"/>
  <c r="Y300" i="20"/>
  <c r="AB300" i="20" s="1"/>
  <c r="Z300" i="20"/>
  <c r="AC300" i="20" s="1"/>
  <c r="C294" i="13" l="1"/>
  <c r="F294" i="13" s="1"/>
  <c r="H294" i="13"/>
  <c r="D294" i="13"/>
  <c r="I294" i="13"/>
  <c r="G294" i="13"/>
  <c r="B297" i="18"/>
  <c r="G297" i="18"/>
  <c r="I297" i="18"/>
  <c r="D297" i="18"/>
  <c r="H297" i="18"/>
  <c r="C297" i="18"/>
  <c r="F297" i="18" s="1"/>
  <c r="D301" i="20"/>
  <c r="H301" i="20"/>
  <c r="I301" i="20"/>
  <c r="G301" i="20"/>
  <c r="B301" i="20"/>
  <c r="C301" i="20"/>
  <c r="T294" i="13" l="1"/>
  <c r="N294" i="13"/>
  <c r="S294" i="13"/>
  <c r="AE293" i="13"/>
  <c r="J294" i="13"/>
  <c r="E294" i="13"/>
  <c r="J297" i="18"/>
  <c r="N297" i="18"/>
  <c r="T297" i="18"/>
  <c r="AE296" i="18"/>
  <c r="S297" i="18"/>
  <c r="E297" i="18"/>
  <c r="T301" i="20"/>
  <c r="S301" i="20"/>
  <c r="N301" i="20"/>
  <c r="J301" i="20"/>
  <c r="F301" i="20"/>
  <c r="AE300" i="20"/>
  <c r="E301" i="20"/>
  <c r="O294" i="13" l="1"/>
  <c r="K294" i="13"/>
  <c r="L294" i="13"/>
  <c r="O297" i="18"/>
  <c r="K297" i="18"/>
  <c r="L297" i="18"/>
  <c r="K301" i="20"/>
  <c r="L301" i="20"/>
  <c r="M301" i="20" s="1"/>
  <c r="Q301" i="20" s="1"/>
  <c r="O301" i="20"/>
  <c r="M294" i="13" l="1"/>
  <c r="P294" i="13"/>
  <c r="M297" i="18"/>
  <c r="P297" i="18"/>
  <c r="X301" i="20"/>
  <c r="P301" i="20"/>
  <c r="R301" i="20"/>
  <c r="X294" i="13" l="1"/>
  <c r="Q294" i="13"/>
  <c r="R294" i="13" s="1"/>
  <c r="V294" i="13"/>
  <c r="W294" i="13"/>
  <c r="U294" i="13"/>
  <c r="X297" i="18"/>
  <c r="Q297" i="18"/>
  <c r="R297" i="18" s="1"/>
  <c r="V297" i="18"/>
  <c r="U297" i="18"/>
  <c r="W297" i="18"/>
  <c r="U301" i="20"/>
  <c r="W301" i="20"/>
  <c r="V301" i="20"/>
  <c r="AA301" i="20"/>
  <c r="Z301" i="20"/>
  <c r="Y301" i="20"/>
  <c r="AD301" i="20"/>
  <c r="AC301" i="20" l="1"/>
  <c r="AA294" i="13"/>
  <c r="AD294" i="13" s="1"/>
  <c r="Z294" i="13"/>
  <c r="AC294" i="13" s="1"/>
  <c r="Y294" i="13"/>
  <c r="AB294" i="13" s="1"/>
  <c r="Y297" i="18"/>
  <c r="AB297" i="18" s="1"/>
  <c r="Z297" i="18"/>
  <c r="AC297" i="18" s="1"/>
  <c r="AA297" i="18"/>
  <c r="AD297" i="18" s="1"/>
  <c r="AB301" i="20"/>
  <c r="G302" i="20" s="1"/>
  <c r="B302" i="20"/>
  <c r="D302" i="20"/>
  <c r="C302" i="20"/>
  <c r="I302" i="20"/>
  <c r="H302" i="20"/>
  <c r="H295" i="13" l="1"/>
  <c r="C295" i="13"/>
  <c r="D295" i="13"/>
  <c r="I295" i="13"/>
  <c r="B295" i="13"/>
  <c r="E295" i="13" s="1"/>
  <c r="G295" i="13"/>
  <c r="B298" i="18"/>
  <c r="G298" i="18"/>
  <c r="C298" i="18"/>
  <c r="F298" i="18" s="1"/>
  <c r="H298" i="18"/>
  <c r="D298" i="18"/>
  <c r="I298" i="18"/>
  <c r="S302" i="20"/>
  <c r="T302" i="20"/>
  <c r="F302" i="20"/>
  <c r="E302" i="20"/>
  <c r="AE301" i="20"/>
  <c r="J302" i="20"/>
  <c r="N302" i="20"/>
  <c r="L302" i="20" s="1"/>
  <c r="N295" i="13" l="1"/>
  <c r="AE294" i="13"/>
  <c r="S295" i="13"/>
  <c r="T295" i="13"/>
  <c r="J295" i="13"/>
  <c r="F295" i="13"/>
  <c r="J298" i="18"/>
  <c r="S298" i="18"/>
  <c r="T298" i="18"/>
  <c r="N298" i="18"/>
  <c r="AE297" i="18"/>
  <c r="E298" i="18"/>
  <c r="O302" i="20"/>
  <c r="K302" i="20"/>
  <c r="P302" i="20"/>
  <c r="M302" i="20"/>
  <c r="Q302" i="20" s="1"/>
  <c r="K295" i="13" l="1"/>
  <c r="O295" i="13"/>
  <c r="L295" i="13"/>
  <c r="O298" i="18"/>
  <c r="K298" i="18"/>
  <c r="L298" i="18"/>
  <c r="U302" i="20"/>
  <c r="W302" i="20"/>
  <c r="V302" i="20"/>
  <c r="R302" i="20"/>
  <c r="X302" i="20"/>
  <c r="P295" i="13" l="1"/>
  <c r="M295" i="13"/>
  <c r="P298" i="18"/>
  <c r="M298" i="18"/>
  <c r="Y302" i="20"/>
  <c r="Z302" i="20"/>
  <c r="AA302" i="20"/>
  <c r="U295" i="13" l="1"/>
  <c r="W295" i="13"/>
  <c r="V295" i="13"/>
  <c r="Q295" i="13"/>
  <c r="R295" i="13" s="1"/>
  <c r="X295" i="13"/>
  <c r="W298" i="18"/>
  <c r="V298" i="18"/>
  <c r="U298" i="18"/>
  <c r="X298" i="18"/>
  <c r="Q298" i="18"/>
  <c r="R298" i="18" s="1"/>
  <c r="AB302" i="20"/>
  <c r="AC302" i="20"/>
  <c r="AD302" i="20"/>
  <c r="Z295" i="13" l="1"/>
  <c r="AC295" i="13" s="1"/>
  <c r="Y295" i="13"/>
  <c r="AB295" i="13" s="1"/>
  <c r="AA295" i="13"/>
  <c r="AD295" i="13" s="1"/>
  <c r="AA298" i="18"/>
  <c r="AD298" i="18" s="1"/>
  <c r="Y298" i="18"/>
  <c r="AB298" i="18" s="1"/>
  <c r="Z298" i="18"/>
  <c r="AC298" i="18" s="1"/>
  <c r="G303" i="20"/>
  <c r="B303" i="20"/>
  <c r="C303" i="20"/>
  <c r="H303" i="20"/>
  <c r="D303" i="20"/>
  <c r="I303" i="20"/>
  <c r="H296" i="13" l="1"/>
  <c r="C296" i="13"/>
  <c r="B296" i="13"/>
  <c r="E296" i="13" s="1"/>
  <c r="G296" i="13"/>
  <c r="D296" i="13"/>
  <c r="I296" i="13"/>
  <c r="D299" i="18"/>
  <c r="I299" i="18"/>
  <c r="B299" i="18"/>
  <c r="G299" i="18"/>
  <c r="C299" i="18"/>
  <c r="F299" i="18" s="1"/>
  <c r="H299" i="18"/>
  <c r="J303" i="20"/>
  <c r="E303" i="20"/>
  <c r="F303" i="20"/>
  <c r="AE302" i="20"/>
  <c r="S303" i="20"/>
  <c r="N303" i="20"/>
  <c r="T303" i="20"/>
  <c r="L303" i="20"/>
  <c r="K303" i="20"/>
  <c r="O303" i="20"/>
  <c r="J296" i="13" l="1"/>
  <c r="O296" i="13"/>
  <c r="K296" i="13"/>
  <c r="T296" i="13"/>
  <c r="AE295" i="13"/>
  <c r="N296" i="13"/>
  <c r="S296" i="13"/>
  <c r="F296" i="13"/>
  <c r="S299" i="18"/>
  <c r="AE298" i="18"/>
  <c r="T299" i="18"/>
  <c r="N299" i="18"/>
  <c r="L299" i="18"/>
  <c r="J299" i="18"/>
  <c r="E299" i="18"/>
  <c r="P303" i="20"/>
  <c r="M303" i="20"/>
  <c r="Q303" i="20" s="1"/>
  <c r="L296" i="13" l="1"/>
  <c r="M299" i="18"/>
  <c r="P299" i="18"/>
  <c r="K299" i="18"/>
  <c r="O299" i="18"/>
  <c r="V303" i="20"/>
  <c r="W303" i="20"/>
  <c r="U303" i="20"/>
  <c r="X303" i="20"/>
  <c r="R303" i="20"/>
  <c r="P296" i="13" l="1"/>
  <c r="M296" i="13"/>
  <c r="X299" i="18"/>
  <c r="Q299" i="18"/>
  <c r="R299" i="18" s="1"/>
  <c r="U299" i="18"/>
  <c r="V299" i="18"/>
  <c r="W299" i="18"/>
  <c r="Y303" i="20"/>
  <c r="Z303" i="20"/>
  <c r="AA303" i="20"/>
  <c r="W296" i="13" l="1"/>
  <c r="V296" i="13"/>
  <c r="U296" i="13"/>
  <c r="X296" i="13"/>
  <c r="Q296" i="13"/>
  <c r="R296" i="13" s="1"/>
  <c r="AA299" i="18"/>
  <c r="AD299" i="18" s="1"/>
  <c r="Y299" i="18"/>
  <c r="AB299" i="18" s="1"/>
  <c r="Z299" i="18"/>
  <c r="AC299" i="18" s="1"/>
  <c r="AD303" i="20"/>
  <c r="AC303" i="20"/>
  <c r="AB303" i="20"/>
  <c r="Y296" i="13" l="1"/>
  <c r="AB296" i="13" s="1"/>
  <c r="Z296" i="13"/>
  <c r="AC296" i="13" s="1"/>
  <c r="AA296" i="13"/>
  <c r="AD296" i="13" s="1"/>
  <c r="I300" i="18"/>
  <c r="D300" i="18"/>
  <c r="G300" i="18"/>
  <c r="B300" i="18"/>
  <c r="C300" i="18"/>
  <c r="F300" i="18" s="1"/>
  <c r="H300" i="18"/>
  <c r="D304" i="20"/>
  <c r="I304" i="20"/>
  <c r="C304" i="20"/>
  <c r="H304" i="20"/>
  <c r="G304" i="20"/>
  <c r="B304" i="20"/>
  <c r="G297" i="13" l="1"/>
  <c r="B297" i="13"/>
  <c r="C297" i="13"/>
  <c r="F297" i="13" s="1"/>
  <c r="H297" i="13"/>
  <c r="D297" i="13"/>
  <c r="I297" i="13"/>
  <c r="S300" i="18"/>
  <c r="AE299" i="18"/>
  <c r="N300" i="18"/>
  <c r="T300" i="18"/>
  <c r="L300" i="18"/>
  <c r="J300" i="18"/>
  <c r="E300" i="18"/>
  <c r="T304" i="20"/>
  <c r="S304" i="20"/>
  <c r="N304" i="20"/>
  <c r="F304" i="20"/>
  <c r="AE303" i="20"/>
  <c r="J304" i="20"/>
  <c r="E304" i="20"/>
  <c r="N297" i="13" l="1"/>
  <c r="AE296" i="13"/>
  <c r="T297" i="13"/>
  <c r="S297" i="13"/>
  <c r="J297" i="13"/>
  <c r="E297" i="13"/>
  <c r="P300" i="18"/>
  <c r="M300" i="18"/>
  <c r="O300" i="18"/>
  <c r="K300" i="18"/>
  <c r="L304" i="20"/>
  <c r="K304" i="20"/>
  <c r="O304" i="20"/>
  <c r="L297" i="13" l="1"/>
  <c r="O297" i="13"/>
  <c r="K297" i="13"/>
  <c r="V300" i="18"/>
  <c r="W300" i="18"/>
  <c r="U300" i="18"/>
  <c r="X300" i="18"/>
  <c r="Q300" i="18"/>
  <c r="R300" i="18" s="1"/>
  <c r="P304" i="20"/>
  <c r="M304" i="20"/>
  <c r="Q304" i="20" s="1"/>
  <c r="P297" i="13" l="1"/>
  <c r="M297" i="13"/>
  <c r="V297" i="13"/>
  <c r="W297" i="13"/>
  <c r="U297" i="13"/>
  <c r="X297" i="13"/>
  <c r="Q297" i="13"/>
  <c r="R297" i="13" s="1"/>
  <c r="Y300" i="18"/>
  <c r="AB300" i="18" s="1"/>
  <c r="AA300" i="18"/>
  <c r="AD300" i="18" s="1"/>
  <c r="Z300" i="18"/>
  <c r="AC300" i="18" s="1"/>
  <c r="W304" i="20"/>
  <c r="U304" i="20"/>
  <c r="V304" i="20"/>
  <c r="X304" i="20"/>
  <c r="R304" i="20"/>
  <c r="Y297" i="13" l="1"/>
  <c r="AB297" i="13" s="1"/>
  <c r="AA297" i="13"/>
  <c r="AD297" i="13" s="1"/>
  <c r="Z297" i="13"/>
  <c r="AC297" i="13" s="1"/>
  <c r="B301" i="18"/>
  <c r="G301" i="18"/>
  <c r="D301" i="18"/>
  <c r="I301" i="18"/>
  <c r="C301" i="18"/>
  <c r="F301" i="18" s="1"/>
  <c r="H301" i="18"/>
  <c r="AA304" i="20"/>
  <c r="AD304" i="20" s="1"/>
  <c r="Z304" i="20"/>
  <c r="AC304" i="20" s="1"/>
  <c r="Y304" i="20"/>
  <c r="AB304" i="20" s="1"/>
  <c r="B298" i="13" l="1"/>
  <c r="G298" i="13"/>
  <c r="I298" i="13"/>
  <c r="D298" i="13"/>
  <c r="H298" i="13"/>
  <c r="C298" i="13"/>
  <c r="J301" i="18"/>
  <c r="S301" i="18"/>
  <c r="T301" i="18"/>
  <c r="N301" i="18"/>
  <c r="AE300" i="18"/>
  <c r="E301" i="18"/>
  <c r="G305" i="20"/>
  <c r="B305" i="20"/>
  <c r="C305" i="20"/>
  <c r="H305" i="20"/>
  <c r="D305" i="20"/>
  <c r="I305" i="20"/>
  <c r="E298" i="13" l="1"/>
  <c r="J298" i="13"/>
  <c r="S298" i="13"/>
  <c r="AE297" i="13"/>
  <c r="T298" i="13"/>
  <c r="N298" i="13"/>
  <c r="F298" i="13"/>
  <c r="K301" i="18"/>
  <c r="O301" i="18"/>
  <c r="L301" i="18"/>
  <c r="J305" i="20"/>
  <c r="E305" i="20"/>
  <c r="F305" i="20"/>
  <c r="AE304" i="20"/>
  <c r="S305" i="20"/>
  <c r="T305" i="20"/>
  <c r="N305" i="20"/>
  <c r="O298" i="13" l="1"/>
  <c r="K298" i="13"/>
  <c r="L298" i="13"/>
  <c r="M301" i="18"/>
  <c r="P301" i="18"/>
  <c r="K305" i="20"/>
  <c r="O305" i="20"/>
  <c r="L305" i="20"/>
  <c r="M298" i="13" l="1"/>
  <c r="P298" i="13"/>
  <c r="X301" i="18"/>
  <c r="Q301" i="18"/>
  <c r="R301" i="18" s="1"/>
  <c r="W301" i="18"/>
  <c r="V301" i="18"/>
  <c r="U301" i="18"/>
  <c r="P305" i="20"/>
  <c r="M305" i="20"/>
  <c r="Q305" i="20" s="1"/>
  <c r="Q298" i="13" l="1"/>
  <c r="R298" i="13" s="1"/>
  <c r="X298" i="13"/>
  <c r="U298" i="13"/>
  <c r="V298" i="13"/>
  <c r="W298" i="13"/>
  <c r="Y301" i="18"/>
  <c r="AB301" i="18" s="1"/>
  <c r="AA301" i="18"/>
  <c r="AD301" i="18" s="1"/>
  <c r="Z301" i="18"/>
  <c r="AC301" i="18" s="1"/>
  <c r="V305" i="20"/>
  <c r="R305" i="20"/>
  <c r="X305" i="20"/>
  <c r="W305" i="20"/>
  <c r="U305" i="20"/>
  <c r="Z298" i="13" l="1"/>
  <c r="AC298" i="13" s="1"/>
  <c r="Y298" i="13"/>
  <c r="AB298" i="13" s="1"/>
  <c r="AA298" i="13"/>
  <c r="AD298" i="13" s="1"/>
  <c r="B302" i="18"/>
  <c r="G302" i="18"/>
  <c r="D302" i="18"/>
  <c r="I302" i="18"/>
  <c r="C302" i="18"/>
  <c r="F302" i="18" s="1"/>
  <c r="H302" i="18"/>
  <c r="Z305" i="20"/>
  <c r="AA305" i="20"/>
  <c r="Y305" i="20"/>
  <c r="C299" i="13" l="1"/>
  <c r="H299" i="13"/>
  <c r="B299" i="13"/>
  <c r="E299" i="13" s="1"/>
  <c r="G299" i="13"/>
  <c r="D299" i="13"/>
  <c r="I299" i="13"/>
  <c r="J302" i="18"/>
  <c r="N302" i="18"/>
  <c r="S302" i="18"/>
  <c r="T302" i="18"/>
  <c r="AE301" i="18"/>
  <c r="E302" i="18"/>
  <c r="AC305" i="20"/>
  <c r="AD305" i="20"/>
  <c r="AB305" i="20"/>
  <c r="B306" i="20"/>
  <c r="G306" i="20"/>
  <c r="C306" i="20"/>
  <c r="J299" i="13" l="1"/>
  <c r="S299" i="13"/>
  <c r="N299" i="13"/>
  <c r="T299" i="13"/>
  <c r="AE298" i="13"/>
  <c r="F299" i="13"/>
  <c r="K302" i="18"/>
  <c r="O302" i="18"/>
  <c r="L302" i="18"/>
  <c r="H306" i="20"/>
  <c r="I306" i="20"/>
  <c r="D306" i="20"/>
  <c r="E306" i="20"/>
  <c r="J306" i="20"/>
  <c r="F306" i="20"/>
  <c r="AE305" i="20"/>
  <c r="K299" i="13" l="1"/>
  <c r="O299" i="13"/>
  <c r="L299" i="13"/>
  <c r="M302" i="18"/>
  <c r="P302" i="18"/>
  <c r="S306" i="20"/>
  <c r="N306" i="20"/>
  <c r="T306" i="20"/>
  <c r="L306" i="20"/>
  <c r="K306" i="20"/>
  <c r="O306" i="20"/>
  <c r="M299" i="13" l="1"/>
  <c r="P299" i="13"/>
  <c r="X302" i="18"/>
  <c r="Q302" i="18"/>
  <c r="R302" i="18" s="1"/>
  <c r="W302" i="18"/>
  <c r="V302" i="18"/>
  <c r="U302" i="18"/>
  <c r="P306" i="20"/>
  <c r="M306" i="20"/>
  <c r="Q306" i="20" s="1"/>
  <c r="Q299" i="13" l="1"/>
  <c r="R299" i="13" s="1"/>
  <c r="X299" i="13"/>
  <c r="W299" i="13"/>
  <c r="V299" i="13"/>
  <c r="U299" i="13"/>
  <c r="AA302" i="18"/>
  <c r="AD302" i="18" s="1"/>
  <c r="Z302" i="18"/>
  <c r="AC302" i="18" s="1"/>
  <c r="Y302" i="18"/>
  <c r="AB302" i="18" s="1"/>
  <c r="D303" i="18"/>
  <c r="I303" i="18"/>
  <c r="V306" i="20"/>
  <c r="W306" i="20"/>
  <c r="X306" i="20"/>
  <c r="U306" i="20"/>
  <c r="R306" i="20"/>
  <c r="Y299" i="13" l="1"/>
  <c r="AB299" i="13" s="1"/>
  <c r="AA299" i="13"/>
  <c r="AD299" i="13" s="1"/>
  <c r="Z299" i="13"/>
  <c r="AC299" i="13" s="1"/>
  <c r="H303" i="18"/>
  <c r="C303" i="18"/>
  <c r="G303" i="18"/>
  <c r="B303" i="18"/>
  <c r="E303" i="18" s="1"/>
  <c r="AE302" i="18"/>
  <c r="T303" i="18"/>
  <c r="S303" i="18"/>
  <c r="Z306" i="20"/>
  <c r="Y306" i="20"/>
  <c r="AA306" i="20"/>
  <c r="AD306" i="20" s="1"/>
  <c r="AC306" i="20"/>
  <c r="G300" i="13" l="1"/>
  <c r="B300" i="13"/>
  <c r="I300" i="13"/>
  <c r="D300" i="13"/>
  <c r="C300" i="13"/>
  <c r="F300" i="13" s="1"/>
  <c r="H300" i="13"/>
  <c r="J303" i="18"/>
  <c r="N303" i="18"/>
  <c r="F303" i="18"/>
  <c r="AB306" i="20"/>
  <c r="C307" i="20"/>
  <c r="H307" i="20"/>
  <c r="D307" i="20"/>
  <c r="I307" i="20"/>
  <c r="E300" i="13" l="1"/>
  <c r="N300" i="13"/>
  <c r="L300" i="13" s="1"/>
  <c r="S300" i="13"/>
  <c r="T300" i="13"/>
  <c r="AE299" i="13"/>
  <c r="J300" i="13"/>
  <c r="K303" i="18"/>
  <c r="O303" i="18"/>
  <c r="L303" i="18"/>
  <c r="G307" i="20"/>
  <c r="B307" i="20"/>
  <c r="AE306" i="20"/>
  <c r="T307" i="20"/>
  <c r="S307" i="20"/>
  <c r="J307" i="20"/>
  <c r="P300" i="13" l="1"/>
  <c r="M300" i="13"/>
  <c r="K300" i="13"/>
  <c r="O300" i="13"/>
  <c r="M303" i="18"/>
  <c r="P303" i="18"/>
  <c r="E307" i="20"/>
  <c r="N307" i="20"/>
  <c r="L307" i="20" s="1"/>
  <c r="F307" i="20"/>
  <c r="K307" i="20"/>
  <c r="O307" i="20"/>
  <c r="U300" i="13" l="1"/>
  <c r="W300" i="13"/>
  <c r="V300" i="13"/>
  <c r="X300" i="13"/>
  <c r="Q300" i="13"/>
  <c r="R300" i="13" s="1"/>
  <c r="X303" i="18"/>
  <c r="Q303" i="18"/>
  <c r="R303" i="18" s="1"/>
  <c r="U303" i="18"/>
  <c r="W303" i="18"/>
  <c r="V303" i="18"/>
  <c r="M307" i="20"/>
  <c r="Q307" i="20" s="1"/>
  <c r="P307" i="20"/>
  <c r="Y300" i="13" l="1"/>
  <c r="AB300" i="13" s="1"/>
  <c r="AA300" i="13"/>
  <c r="AD300" i="13" s="1"/>
  <c r="Z300" i="13"/>
  <c r="AC300" i="13" s="1"/>
  <c r="Z303" i="18"/>
  <c r="AC303" i="18" s="1"/>
  <c r="AA303" i="18"/>
  <c r="AD303" i="18" s="1"/>
  <c r="Y303" i="18"/>
  <c r="AB303" i="18" s="1"/>
  <c r="X307" i="20"/>
  <c r="W307" i="20"/>
  <c r="R307" i="20"/>
  <c r="V307" i="20"/>
  <c r="U307" i="20"/>
  <c r="B301" i="13" l="1"/>
  <c r="G301" i="13"/>
  <c r="I301" i="13"/>
  <c r="D301" i="13"/>
  <c r="H301" i="13"/>
  <c r="C301" i="13"/>
  <c r="F301" i="13" s="1"/>
  <c r="H304" i="18"/>
  <c r="C304" i="18"/>
  <c r="D304" i="18"/>
  <c r="I304" i="18"/>
  <c r="B304" i="18"/>
  <c r="E304" i="18" s="1"/>
  <c r="G304" i="18"/>
  <c r="Y307" i="20"/>
  <c r="Z307" i="20"/>
  <c r="AA307" i="20"/>
  <c r="E301" i="13" l="1"/>
  <c r="J301" i="13"/>
  <c r="N301" i="13"/>
  <c r="AE300" i="13"/>
  <c r="S301" i="13"/>
  <c r="T301" i="13"/>
  <c r="S304" i="18"/>
  <c r="T304" i="18"/>
  <c r="N304" i="18"/>
  <c r="AE303" i="18"/>
  <c r="F304" i="18"/>
  <c r="J304" i="18"/>
  <c r="AC307" i="20"/>
  <c r="AB307" i="20"/>
  <c r="C308" i="20"/>
  <c r="H308" i="20"/>
  <c r="AD307" i="20"/>
  <c r="O301" i="13" l="1"/>
  <c r="K301" i="13"/>
  <c r="L301" i="13"/>
  <c r="K304" i="18"/>
  <c r="O304" i="18"/>
  <c r="L304" i="18"/>
  <c r="B308" i="20"/>
  <c r="AE307" i="20"/>
  <c r="G308" i="20"/>
  <c r="D308" i="20"/>
  <c r="I308" i="20"/>
  <c r="P301" i="13" l="1"/>
  <c r="M301" i="13"/>
  <c r="P304" i="18"/>
  <c r="M304" i="18"/>
  <c r="F308" i="20"/>
  <c r="E308" i="20"/>
  <c r="T308" i="20"/>
  <c r="J308" i="20"/>
  <c r="S308" i="20"/>
  <c r="N308" i="20"/>
  <c r="U301" i="13" l="1"/>
  <c r="W301" i="13"/>
  <c r="V301" i="13"/>
  <c r="X301" i="13"/>
  <c r="Q301" i="13"/>
  <c r="R301" i="13" s="1"/>
  <c r="U304" i="18"/>
  <c r="V304" i="18"/>
  <c r="W304" i="18"/>
  <c r="X304" i="18"/>
  <c r="Q304" i="18"/>
  <c r="R304" i="18" s="1"/>
  <c r="L308" i="20"/>
  <c r="M308" i="20" s="1"/>
  <c r="Q308" i="20" s="1"/>
  <c r="O308" i="20"/>
  <c r="K308" i="20"/>
  <c r="Y301" i="13" l="1"/>
  <c r="AB301" i="13" s="1"/>
  <c r="AA301" i="13"/>
  <c r="AD301" i="13" s="1"/>
  <c r="Z301" i="13"/>
  <c r="AC301" i="13" s="1"/>
  <c r="AA304" i="18"/>
  <c r="AD304" i="18" s="1"/>
  <c r="Y304" i="18"/>
  <c r="AB304" i="18" s="1"/>
  <c r="Z304" i="18"/>
  <c r="AC304" i="18" s="1"/>
  <c r="P308" i="20"/>
  <c r="X308" i="20"/>
  <c r="R308" i="20"/>
  <c r="Y308" i="20" s="1"/>
  <c r="W308" i="20"/>
  <c r="AA308" i="20"/>
  <c r="B302" i="13" l="1"/>
  <c r="G302" i="13"/>
  <c r="D302" i="13"/>
  <c r="I302" i="13"/>
  <c r="C302" i="13"/>
  <c r="F302" i="13" s="1"/>
  <c r="H302" i="13"/>
  <c r="D305" i="18"/>
  <c r="I305" i="18"/>
  <c r="B305" i="18"/>
  <c r="G305" i="18"/>
  <c r="H305" i="18"/>
  <c r="C305" i="18"/>
  <c r="V308" i="20"/>
  <c r="Z308" i="20"/>
  <c r="U308" i="20"/>
  <c r="AD308" i="20"/>
  <c r="AC308" i="20" l="1"/>
  <c r="J302" i="13"/>
  <c r="N302" i="13"/>
  <c r="S302" i="13"/>
  <c r="T302" i="13"/>
  <c r="AE301" i="13"/>
  <c r="E302" i="13"/>
  <c r="N305" i="18"/>
  <c r="T305" i="18"/>
  <c r="AE304" i="18"/>
  <c r="S305" i="18"/>
  <c r="J305" i="18"/>
  <c r="F305" i="18"/>
  <c r="E305" i="18"/>
  <c r="C309" i="20"/>
  <c r="AB308" i="20"/>
  <c r="B309" i="20" s="1"/>
  <c r="H309" i="20"/>
  <c r="G309" i="20"/>
  <c r="I309" i="20"/>
  <c r="D309" i="20"/>
  <c r="L302" i="13" l="1"/>
  <c r="K302" i="13"/>
  <c r="O302" i="13"/>
  <c r="K305" i="18"/>
  <c r="O305" i="18"/>
  <c r="L305" i="18"/>
  <c r="AE308" i="20"/>
  <c r="E309" i="20"/>
  <c r="F309" i="20"/>
  <c r="J309" i="20"/>
  <c r="T309" i="20"/>
  <c r="S309" i="20"/>
  <c r="N309" i="20"/>
  <c r="L309" i="20" s="1"/>
  <c r="O309" i="20"/>
  <c r="P302" i="13" l="1"/>
  <c r="M302" i="13"/>
  <c r="U302" i="13"/>
  <c r="W302" i="13"/>
  <c r="Q302" i="13"/>
  <c r="R302" i="13" s="1"/>
  <c r="M305" i="18"/>
  <c r="P305" i="18"/>
  <c r="K309" i="20"/>
  <c r="M309" i="20"/>
  <c r="Q309" i="20" s="1"/>
  <c r="P309" i="20"/>
  <c r="X302" i="13" l="1"/>
  <c r="V302" i="13"/>
  <c r="AA302" i="13"/>
  <c r="AD302" i="13" s="1"/>
  <c r="Z302" i="13"/>
  <c r="AC302" i="13" s="1"/>
  <c r="Y302" i="13"/>
  <c r="AB302" i="13" s="1"/>
  <c r="X305" i="18"/>
  <c r="Q305" i="18"/>
  <c r="R305" i="18" s="1"/>
  <c r="W305" i="18"/>
  <c r="U305" i="18"/>
  <c r="V305" i="18"/>
  <c r="V309" i="20"/>
  <c r="U309" i="20"/>
  <c r="X309" i="20"/>
  <c r="R309" i="20"/>
  <c r="W309" i="20"/>
  <c r="D303" i="13" l="1"/>
  <c r="I303" i="13"/>
  <c r="H303" i="13"/>
  <c r="C303" i="13"/>
  <c r="G303" i="13"/>
  <c r="B303" i="13"/>
  <c r="Y305" i="18"/>
  <c r="AB305" i="18" s="1"/>
  <c r="AA305" i="18"/>
  <c r="AD305" i="18" s="1"/>
  <c r="Z305" i="18"/>
  <c r="AC305" i="18" s="1"/>
  <c r="G306" i="18"/>
  <c r="B306" i="18"/>
  <c r="C306" i="18"/>
  <c r="F306" i="18" s="1"/>
  <c r="H306" i="18"/>
  <c r="Y309" i="20"/>
  <c r="Z309" i="20"/>
  <c r="AA309" i="20"/>
  <c r="J303" i="13" l="1"/>
  <c r="F303" i="13"/>
  <c r="N303" i="13"/>
  <c r="S303" i="13"/>
  <c r="T303" i="13"/>
  <c r="AE302" i="13"/>
  <c r="K303" i="13"/>
  <c r="O303" i="13"/>
  <c r="L303" i="13"/>
  <c r="E303" i="13"/>
  <c r="I306" i="18"/>
  <c r="D306" i="18"/>
  <c r="J306" i="18"/>
  <c r="E306" i="18"/>
  <c r="AB309" i="20"/>
  <c r="AC309" i="20"/>
  <c r="AD309" i="20"/>
  <c r="D310" i="20"/>
  <c r="M303" i="13" l="1"/>
  <c r="P303" i="13"/>
  <c r="S306" i="18"/>
  <c r="N306" i="18"/>
  <c r="L306" i="18" s="1"/>
  <c r="AE305" i="18"/>
  <c r="T306" i="18"/>
  <c r="K306" i="18"/>
  <c r="O306" i="18"/>
  <c r="G310" i="20"/>
  <c r="H310" i="20"/>
  <c r="C310" i="20"/>
  <c r="S310" i="20"/>
  <c r="B310" i="20"/>
  <c r="I310" i="20"/>
  <c r="T310" i="20"/>
  <c r="X303" i="13" l="1"/>
  <c r="Q303" i="13"/>
  <c r="R303" i="13" s="1"/>
  <c r="V303" i="13"/>
  <c r="U303" i="13"/>
  <c r="W303" i="13"/>
  <c r="M306" i="18"/>
  <c r="P306" i="18"/>
  <c r="AE309" i="20"/>
  <c r="N310" i="20"/>
  <c r="F310" i="20"/>
  <c r="E310" i="20"/>
  <c r="J310" i="20"/>
  <c r="Y303" i="13" l="1"/>
  <c r="AB303" i="13" s="1"/>
  <c r="Z303" i="13"/>
  <c r="AC303" i="13" s="1"/>
  <c r="AA303" i="13"/>
  <c r="AD303" i="13" s="1"/>
  <c r="Q306" i="18"/>
  <c r="R306" i="18" s="1"/>
  <c r="X306" i="18"/>
  <c r="W306" i="18"/>
  <c r="U306" i="18"/>
  <c r="V306" i="18"/>
  <c r="L310" i="20"/>
  <c r="K310" i="20"/>
  <c r="O310" i="20"/>
  <c r="B304" i="13" l="1"/>
  <c r="G304" i="13"/>
  <c r="H304" i="13"/>
  <c r="C304" i="13"/>
  <c r="F304" i="13" s="1"/>
  <c r="I304" i="13"/>
  <c r="D304" i="13"/>
  <c r="AA306" i="18"/>
  <c r="AD306" i="18" s="1"/>
  <c r="Z306" i="18"/>
  <c r="AC306" i="18" s="1"/>
  <c r="Y306" i="18"/>
  <c r="AB306" i="18" s="1"/>
  <c r="D307" i="18"/>
  <c r="C307" i="18"/>
  <c r="H307" i="18"/>
  <c r="P310" i="20"/>
  <c r="M310" i="20"/>
  <c r="Q310" i="20" s="1"/>
  <c r="R310" i="20" s="1"/>
  <c r="J304" i="13" l="1"/>
  <c r="AE303" i="13"/>
  <c r="S304" i="13"/>
  <c r="T304" i="13"/>
  <c r="N304" i="13"/>
  <c r="O304" i="13"/>
  <c r="K304" i="13"/>
  <c r="L304" i="13"/>
  <c r="P304" i="13" s="1"/>
  <c r="E304" i="13"/>
  <c r="AE306" i="18"/>
  <c r="S307" i="18"/>
  <c r="T307" i="18"/>
  <c r="I307" i="18"/>
  <c r="G307" i="18"/>
  <c r="B307" i="18"/>
  <c r="W310" i="20"/>
  <c r="V310" i="20"/>
  <c r="Y310" i="20"/>
  <c r="Z310" i="20"/>
  <c r="AA310" i="20"/>
  <c r="X310" i="20"/>
  <c r="U310" i="20"/>
  <c r="U304" i="13" l="1"/>
  <c r="M304" i="13"/>
  <c r="Q304" i="13" s="1"/>
  <c r="R304" i="13" s="1"/>
  <c r="W304" i="13"/>
  <c r="V304" i="13"/>
  <c r="J307" i="18"/>
  <c r="F307" i="18"/>
  <c r="E307" i="18"/>
  <c r="N307" i="18"/>
  <c r="AC310" i="20"/>
  <c r="AB310" i="20"/>
  <c r="G311" i="20" s="1"/>
  <c r="H311" i="20"/>
  <c r="C311" i="20"/>
  <c r="AD310" i="20"/>
  <c r="D311" i="20" s="1"/>
  <c r="B311" i="20"/>
  <c r="X304" i="13" l="1"/>
  <c r="AA304" i="13"/>
  <c r="AD304" i="13" s="1"/>
  <c r="Y304" i="13"/>
  <c r="AB304" i="13" s="1"/>
  <c r="Z304" i="13"/>
  <c r="AC304" i="13" s="1"/>
  <c r="K307" i="18"/>
  <c r="O307" i="18"/>
  <c r="L307" i="18"/>
  <c r="AE310" i="20"/>
  <c r="T311" i="20"/>
  <c r="S311" i="20"/>
  <c r="F311" i="20"/>
  <c r="I311" i="20"/>
  <c r="N311" i="20"/>
  <c r="E311" i="20"/>
  <c r="H305" i="13" l="1"/>
  <c r="G305" i="13"/>
  <c r="I305" i="13"/>
  <c r="D305" i="13"/>
  <c r="C305" i="13"/>
  <c r="B305" i="13"/>
  <c r="P307" i="18"/>
  <c r="M307" i="18"/>
  <c r="J311" i="20"/>
  <c r="L311" i="20" s="1"/>
  <c r="E305" i="13" l="1"/>
  <c r="F305" i="13"/>
  <c r="J305" i="13"/>
  <c r="S305" i="13"/>
  <c r="AE304" i="13"/>
  <c r="T305" i="13"/>
  <c r="N305" i="13"/>
  <c r="W307" i="18"/>
  <c r="U307" i="18"/>
  <c r="V307" i="18"/>
  <c r="Q307" i="18"/>
  <c r="R307" i="18" s="1"/>
  <c r="X307" i="18"/>
  <c r="K311" i="20"/>
  <c r="O311" i="20"/>
  <c r="P311" i="20"/>
  <c r="M311" i="20"/>
  <c r="Q311" i="20" s="1"/>
  <c r="L305" i="13" l="1"/>
  <c r="O305" i="13"/>
  <c r="K305" i="13"/>
  <c r="Y307" i="18"/>
  <c r="AB307" i="18" s="1"/>
  <c r="Z307" i="18"/>
  <c r="AC307" i="18" s="1"/>
  <c r="AA307" i="18"/>
  <c r="AD307" i="18" s="1"/>
  <c r="U311" i="20"/>
  <c r="V311" i="20"/>
  <c r="W311" i="20"/>
  <c r="R311" i="20"/>
  <c r="X311" i="20"/>
  <c r="P305" i="13" l="1"/>
  <c r="M305" i="13"/>
  <c r="G308" i="18"/>
  <c r="B308" i="18"/>
  <c r="H308" i="18"/>
  <c r="C308" i="18"/>
  <c r="F308" i="18" s="1"/>
  <c r="D308" i="18"/>
  <c r="I308" i="18"/>
  <c r="Y311" i="20"/>
  <c r="Z311" i="20"/>
  <c r="AA311" i="20"/>
  <c r="AB311" i="20"/>
  <c r="U305" i="13" l="1"/>
  <c r="W305" i="13"/>
  <c r="Q305" i="13"/>
  <c r="R305" i="13" s="1"/>
  <c r="X305" i="13"/>
  <c r="V305" i="13"/>
  <c r="J308" i="18"/>
  <c r="T308" i="18"/>
  <c r="S308" i="18"/>
  <c r="AE307" i="18"/>
  <c r="N308" i="18"/>
  <c r="E308" i="18"/>
  <c r="AC311" i="20"/>
  <c r="AD311" i="20"/>
  <c r="G312" i="20"/>
  <c r="B312" i="20"/>
  <c r="Y305" i="13" l="1"/>
  <c r="AB305" i="13" s="1"/>
  <c r="AA305" i="13"/>
  <c r="AD305" i="13" s="1"/>
  <c r="Z305" i="13"/>
  <c r="AC305" i="13" s="1"/>
  <c r="K308" i="18"/>
  <c r="O308" i="18"/>
  <c r="L308" i="18"/>
  <c r="H312" i="20"/>
  <c r="C312" i="20"/>
  <c r="I312" i="20"/>
  <c r="D312" i="20"/>
  <c r="B306" i="13" l="1"/>
  <c r="G306" i="13"/>
  <c r="D306" i="13"/>
  <c r="C306" i="13"/>
  <c r="F306" i="13" s="1"/>
  <c r="I306" i="13"/>
  <c r="H306" i="13"/>
  <c r="P308" i="18"/>
  <c r="M308" i="18"/>
  <c r="J312" i="20"/>
  <c r="E312" i="20"/>
  <c r="AE311" i="20"/>
  <c r="N312" i="20"/>
  <c r="T312" i="20"/>
  <c r="S312" i="20"/>
  <c r="F312" i="20"/>
  <c r="K312" i="20"/>
  <c r="AE305" i="13" l="1"/>
  <c r="S306" i="13"/>
  <c r="J306" i="13"/>
  <c r="O306" i="13" s="1"/>
  <c r="E306" i="13"/>
  <c r="T306" i="13"/>
  <c r="N306" i="13"/>
  <c r="U308" i="18"/>
  <c r="V308" i="18"/>
  <c r="W308" i="18"/>
  <c r="Q308" i="18"/>
  <c r="R308" i="18" s="1"/>
  <c r="X308" i="18"/>
  <c r="O312" i="20"/>
  <c r="L312" i="20"/>
  <c r="K306" i="13" l="1"/>
  <c r="L306" i="13"/>
  <c r="Y308" i="18"/>
  <c r="AB308" i="18" s="1"/>
  <c r="Z308" i="18"/>
  <c r="AC308" i="18" s="1"/>
  <c r="AA308" i="18"/>
  <c r="AD308" i="18" s="1"/>
  <c r="M312" i="20"/>
  <c r="Q312" i="20" s="1"/>
  <c r="P312" i="20"/>
  <c r="P306" i="13" l="1"/>
  <c r="M306" i="13"/>
  <c r="B309" i="18"/>
  <c r="G309" i="18"/>
  <c r="H309" i="18"/>
  <c r="C309" i="18"/>
  <c r="F309" i="18" s="1"/>
  <c r="D309" i="18"/>
  <c r="I309" i="18"/>
  <c r="U312" i="20"/>
  <c r="W312" i="20"/>
  <c r="V312" i="20"/>
  <c r="R312" i="20"/>
  <c r="X312" i="20"/>
  <c r="W306" i="13" l="1"/>
  <c r="U306" i="13"/>
  <c r="V306" i="13"/>
  <c r="Q306" i="13"/>
  <c r="R306" i="13" s="1"/>
  <c r="AA306" i="13" s="1"/>
  <c r="X306" i="13"/>
  <c r="E309" i="18"/>
  <c r="J309" i="18"/>
  <c r="N309" i="18"/>
  <c r="T309" i="18"/>
  <c r="S309" i="18"/>
  <c r="AE308" i="18"/>
  <c r="Y312" i="20"/>
  <c r="Z312" i="20"/>
  <c r="AA312" i="20"/>
  <c r="AB312" i="20"/>
  <c r="AD306" i="13" l="1"/>
  <c r="Y306" i="13"/>
  <c r="Z306" i="13"/>
  <c r="K309" i="18"/>
  <c r="O309" i="18"/>
  <c r="L309" i="18"/>
  <c r="AD312" i="20"/>
  <c r="D313" i="20" s="1"/>
  <c r="AC312" i="20"/>
  <c r="I313" i="20"/>
  <c r="G313" i="20"/>
  <c r="B313" i="20"/>
  <c r="AC306" i="13" l="1"/>
  <c r="H307" i="13" s="1"/>
  <c r="AB306" i="13"/>
  <c r="I307" i="13"/>
  <c r="D307" i="13"/>
  <c r="M309" i="18"/>
  <c r="P309" i="18"/>
  <c r="C313" i="20"/>
  <c r="H313" i="20"/>
  <c r="T313" i="20"/>
  <c r="S313" i="20"/>
  <c r="F313" i="20"/>
  <c r="G307" i="13" l="1"/>
  <c r="J307" i="13" s="1"/>
  <c r="B307" i="13"/>
  <c r="C307" i="13"/>
  <c r="F307" i="13" s="1"/>
  <c r="S307" i="13"/>
  <c r="T307" i="13"/>
  <c r="N307" i="13"/>
  <c r="L307" i="13" s="1"/>
  <c r="AE306" i="13"/>
  <c r="Q309" i="18"/>
  <c r="R309" i="18" s="1"/>
  <c r="X309" i="18"/>
  <c r="V309" i="18"/>
  <c r="U309" i="18"/>
  <c r="W309" i="18"/>
  <c r="E313" i="20"/>
  <c r="AE312" i="20"/>
  <c r="N313" i="20"/>
  <c r="J313" i="20"/>
  <c r="K307" i="13" l="1"/>
  <c r="O307" i="13"/>
  <c r="E307" i="13"/>
  <c r="P307" i="13"/>
  <c r="M307" i="13"/>
  <c r="Y309" i="18"/>
  <c r="AB309" i="18" s="1"/>
  <c r="AA309" i="18"/>
  <c r="AD309" i="18" s="1"/>
  <c r="Z309" i="18"/>
  <c r="AC309" i="18" s="1"/>
  <c r="D310" i="18"/>
  <c r="I310" i="18"/>
  <c r="L313" i="20"/>
  <c r="K313" i="20"/>
  <c r="O313" i="20"/>
  <c r="W307" i="13" l="1"/>
  <c r="V307" i="13"/>
  <c r="X307" i="13"/>
  <c r="U307" i="13"/>
  <c r="Q307" i="13"/>
  <c r="R307" i="13" s="1"/>
  <c r="B310" i="18"/>
  <c r="G310" i="18"/>
  <c r="S310" i="18"/>
  <c r="AE309" i="18"/>
  <c r="T310" i="18"/>
  <c r="H310" i="18"/>
  <c r="C310" i="18"/>
  <c r="P313" i="20"/>
  <c r="M313" i="20"/>
  <c r="Q313" i="20" s="1"/>
  <c r="Z307" i="13" l="1"/>
  <c r="AC307" i="13" s="1"/>
  <c r="Y307" i="13"/>
  <c r="AB307" i="13" s="1"/>
  <c r="AA307" i="13"/>
  <c r="E310" i="18"/>
  <c r="J310" i="18"/>
  <c r="F310" i="18"/>
  <c r="N310" i="18"/>
  <c r="L310" i="18" s="1"/>
  <c r="W313" i="20"/>
  <c r="U313" i="20"/>
  <c r="V313" i="20"/>
  <c r="R313" i="20"/>
  <c r="X313" i="20"/>
  <c r="AA313" i="20" l="1"/>
  <c r="C308" i="13"/>
  <c r="H308" i="13"/>
  <c r="AD307" i="13"/>
  <c r="G308" i="13"/>
  <c r="B308" i="13"/>
  <c r="K310" i="18"/>
  <c r="O310" i="18"/>
  <c r="M310" i="18"/>
  <c r="P310" i="18"/>
  <c r="Z313" i="20"/>
  <c r="Y313" i="20"/>
  <c r="AD313" i="20"/>
  <c r="D308" i="13" l="1"/>
  <c r="I308" i="13"/>
  <c r="E308" i="13"/>
  <c r="F308" i="13"/>
  <c r="X310" i="18"/>
  <c r="Q310" i="18"/>
  <c r="R310" i="18" s="1"/>
  <c r="U310" i="18"/>
  <c r="V310" i="18"/>
  <c r="W310" i="18"/>
  <c r="AC313" i="20"/>
  <c r="C314" i="20"/>
  <c r="AB313" i="20"/>
  <c r="G314" i="20" s="1"/>
  <c r="I314" i="20"/>
  <c r="D314" i="20"/>
  <c r="AE313" i="20"/>
  <c r="J308" i="13" l="1"/>
  <c r="N308" i="13"/>
  <c r="L308" i="13" s="1"/>
  <c r="S308" i="13"/>
  <c r="O308" i="13"/>
  <c r="AE307" i="13"/>
  <c r="T308" i="13"/>
  <c r="K308" i="13"/>
  <c r="Z310" i="18"/>
  <c r="AC310" i="18" s="1"/>
  <c r="Y310" i="18"/>
  <c r="AB310" i="18" s="1"/>
  <c r="AA310" i="18"/>
  <c r="AD310" i="18" s="1"/>
  <c r="B311" i="18"/>
  <c r="E311" i="18" s="1"/>
  <c r="C311" i="18"/>
  <c r="H311" i="18"/>
  <c r="H314" i="20"/>
  <c r="B314" i="20"/>
  <c r="J314" i="20"/>
  <c r="S314" i="20"/>
  <c r="T314" i="20"/>
  <c r="N314" i="20"/>
  <c r="M308" i="13" l="1"/>
  <c r="P308" i="13"/>
  <c r="G311" i="18"/>
  <c r="F311" i="18"/>
  <c r="D311" i="18"/>
  <c r="I311" i="18"/>
  <c r="K314" i="20"/>
  <c r="F314" i="20"/>
  <c r="E314" i="20"/>
  <c r="L314" i="20"/>
  <c r="O314" i="20"/>
  <c r="X308" i="13" l="1"/>
  <c r="Q308" i="13"/>
  <c r="R308" i="13" s="1"/>
  <c r="V308" i="13"/>
  <c r="U308" i="13"/>
  <c r="W308" i="13"/>
  <c r="J311" i="18"/>
  <c r="AE310" i="18"/>
  <c r="N311" i="18"/>
  <c r="T311" i="18"/>
  <c r="S311" i="18"/>
  <c r="P314" i="20"/>
  <c r="M314" i="20"/>
  <c r="Q314" i="20" s="1"/>
  <c r="Y308" i="13" l="1"/>
  <c r="AB308" i="13" s="1"/>
  <c r="AA308" i="13"/>
  <c r="AD308" i="13" s="1"/>
  <c r="Z308" i="13"/>
  <c r="AC308" i="13" s="1"/>
  <c r="K311" i="18"/>
  <c r="O311" i="18"/>
  <c r="L311" i="18"/>
  <c r="R314" i="20"/>
  <c r="V314" i="20"/>
  <c r="W314" i="20"/>
  <c r="U314" i="20"/>
  <c r="X314" i="20"/>
  <c r="Z314" i="20"/>
  <c r="G309" i="13" l="1"/>
  <c r="B309" i="13"/>
  <c r="I309" i="13"/>
  <c r="D309" i="13"/>
  <c r="H309" i="13"/>
  <c r="C309" i="13"/>
  <c r="M311" i="18"/>
  <c r="P311" i="18"/>
  <c r="AA314" i="20"/>
  <c r="Y314" i="20"/>
  <c r="AD314" i="20"/>
  <c r="AC314" i="20"/>
  <c r="E309" i="13" l="1"/>
  <c r="J309" i="13"/>
  <c r="N309" i="13"/>
  <c r="AE308" i="13"/>
  <c r="T309" i="13"/>
  <c r="S309" i="13"/>
  <c r="F309" i="13"/>
  <c r="Q311" i="18"/>
  <c r="R311" i="18" s="1"/>
  <c r="X311" i="18"/>
  <c r="U311" i="18"/>
  <c r="V311" i="18"/>
  <c r="W311" i="18"/>
  <c r="I315" i="20"/>
  <c r="AB314" i="20"/>
  <c r="D315" i="20"/>
  <c r="H315" i="20"/>
  <c r="C315" i="20"/>
  <c r="B315" i="20"/>
  <c r="G315" i="20"/>
  <c r="S315" i="20"/>
  <c r="T315" i="20"/>
  <c r="L309" i="13" l="1"/>
  <c r="O309" i="13"/>
  <c r="K309" i="13"/>
  <c r="AA311" i="18"/>
  <c r="AD311" i="18" s="1"/>
  <c r="Z311" i="18"/>
  <c r="AC311" i="18" s="1"/>
  <c r="Y311" i="18"/>
  <c r="AB311" i="18" s="1"/>
  <c r="I312" i="18"/>
  <c r="D312" i="18"/>
  <c r="N315" i="20"/>
  <c r="AE314" i="20"/>
  <c r="F315" i="20"/>
  <c r="J315" i="20"/>
  <c r="E315" i="20"/>
  <c r="P309" i="13" l="1"/>
  <c r="M309" i="13"/>
  <c r="W309" i="13"/>
  <c r="U309" i="13"/>
  <c r="H312" i="18"/>
  <c r="C312" i="18"/>
  <c r="AE311" i="18"/>
  <c r="T312" i="18"/>
  <c r="N312" i="18"/>
  <c r="S312" i="18"/>
  <c r="G312" i="18"/>
  <c r="B312" i="18"/>
  <c r="L315" i="20"/>
  <c r="O315" i="20"/>
  <c r="K315" i="20"/>
  <c r="V309" i="13" l="1"/>
  <c r="Q309" i="13"/>
  <c r="R309" i="13" s="1"/>
  <c r="X309" i="13"/>
  <c r="F312" i="18"/>
  <c r="J312" i="18"/>
  <c r="L312" i="18"/>
  <c r="E312" i="18"/>
  <c r="M315" i="20"/>
  <c r="Q315" i="20" s="1"/>
  <c r="R315" i="20" s="1"/>
  <c r="P315" i="20"/>
  <c r="Y309" i="13" l="1"/>
  <c r="Z309" i="13"/>
  <c r="AC309" i="13" s="1"/>
  <c r="AA309" i="13"/>
  <c r="O312" i="18"/>
  <c r="K312" i="18"/>
  <c r="M312" i="18"/>
  <c r="P312" i="18"/>
  <c r="AA315" i="20"/>
  <c r="X315" i="20"/>
  <c r="V315" i="20"/>
  <c r="W315" i="20"/>
  <c r="U315" i="20"/>
  <c r="Y315" i="20"/>
  <c r="Z315" i="20"/>
  <c r="H310" i="13" l="1"/>
  <c r="C310" i="13"/>
  <c r="AB309" i="13"/>
  <c r="AD309" i="13"/>
  <c r="B310" i="13"/>
  <c r="D310" i="13"/>
  <c r="I310" i="13"/>
  <c r="X312" i="18"/>
  <c r="Q312" i="18"/>
  <c r="R312" i="18" s="1"/>
  <c r="W312" i="18"/>
  <c r="V312" i="18"/>
  <c r="U312" i="18"/>
  <c r="AB315" i="20"/>
  <c r="AD315" i="20"/>
  <c r="AC315" i="20"/>
  <c r="G310" i="13" l="1"/>
  <c r="J310" i="13" s="1"/>
  <c r="F310" i="13"/>
  <c r="E310" i="13"/>
  <c r="S310" i="13"/>
  <c r="AE309" i="13"/>
  <c r="N310" i="13"/>
  <c r="T310" i="13"/>
  <c r="K310" i="13"/>
  <c r="L310" i="13"/>
  <c r="O310" i="13"/>
  <c r="Y312" i="18"/>
  <c r="AB312" i="18" s="1"/>
  <c r="Z312" i="18"/>
  <c r="AC312" i="18" s="1"/>
  <c r="AA312" i="18"/>
  <c r="AD312" i="18" s="1"/>
  <c r="B316" i="20"/>
  <c r="G316" i="20"/>
  <c r="C316" i="20"/>
  <c r="D316" i="20"/>
  <c r="I316" i="20"/>
  <c r="H316" i="20"/>
  <c r="M310" i="13" l="1"/>
  <c r="P310" i="13"/>
  <c r="B313" i="18"/>
  <c r="G313" i="18"/>
  <c r="C313" i="18"/>
  <c r="F313" i="18" s="1"/>
  <c r="H313" i="18"/>
  <c r="D313" i="18"/>
  <c r="I313" i="18"/>
  <c r="E316" i="20"/>
  <c r="AE315" i="20"/>
  <c r="F316" i="20"/>
  <c r="S316" i="20"/>
  <c r="T316" i="20"/>
  <c r="N316" i="20"/>
  <c r="J316" i="20"/>
  <c r="L316" i="20"/>
  <c r="O316" i="20"/>
  <c r="U310" i="13" l="1"/>
  <c r="W310" i="13"/>
  <c r="Q310" i="13"/>
  <c r="R310" i="13" s="1"/>
  <c r="X310" i="13"/>
  <c r="V310" i="13"/>
  <c r="J313" i="18"/>
  <c r="T313" i="18"/>
  <c r="S313" i="18"/>
  <c r="AE312" i="18"/>
  <c r="N313" i="18"/>
  <c r="E313" i="18"/>
  <c r="K316" i="20"/>
  <c r="M316" i="20"/>
  <c r="Q316" i="20" s="1"/>
  <c r="P316" i="20"/>
  <c r="Y310" i="13" l="1"/>
  <c r="AB310" i="13" s="1"/>
  <c r="AA310" i="13"/>
  <c r="AD310" i="13" s="1"/>
  <c r="Z310" i="13"/>
  <c r="AC310" i="13" s="1"/>
  <c r="K313" i="18"/>
  <c r="O313" i="18"/>
  <c r="L313" i="18"/>
  <c r="R316" i="20"/>
  <c r="X316" i="20"/>
  <c r="V316" i="20"/>
  <c r="U316" i="20"/>
  <c r="W316" i="20"/>
  <c r="Y316" i="20"/>
  <c r="Z316" i="20"/>
  <c r="AA316" i="20"/>
  <c r="H311" i="13" l="1"/>
  <c r="I311" i="13"/>
  <c r="D311" i="13"/>
  <c r="G311" i="13"/>
  <c r="B311" i="13"/>
  <c r="C311" i="13"/>
  <c r="M313" i="18"/>
  <c r="P313" i="18"/>
  <c r="AB316" i="20"/>
  <c r="AC316" i="20"/>
  <c r="AD316" i="20"/>
  <c r="E311" i="13" l="1"/>
  <c r="T311" i="13"/>
  <c r="AE310" i="13"/>
  <c r="S311" i="13"/>
  <c r="F311" i="13"/>
  <c r="N311" i="13"/>
  <c r="J311" i="13"/>
  <c r="Q313" i="18"/>
  <c r="R313" i="18" s="1"/>
  <c r="X313" i="18"/>
  <c r="W313" i="18"/>
  <c r="U313" i="18"/>
  <c r="V313" i="18"/>
  <c r="G317" i="20"/>
  <c r="C317" i="20"/>
  <c r="I317" i="20"/>
  <c r="D317" i="20"/>
  <c r="B317" i="20"/>
  <c r="H317" i="20"/>
  <c r="AE316" i="20"/>
  <c r="L311" i="13" l="1"/>
  <c r="O311" i="13"/>
  <c r="K311" i="13"/>
  <c r="Y313" i="18"/>
  <c r="AB313" i="18" s="1"/>
  <c r="Z313" i="18"/>
  <c r="AC313" i="18" s="1"/>
  <c r="AA313" i="18"/>
  <c r="AD313" i="18" s="1"/>
  <c r="T317" i="20"/>
  <c r="S317" i="20"/>
  <c r="E317" i="20"/>
  <c r="J317" i="20"/>
  <c r="N317" i="20"/>
  <c r="F317" i="20"/>
  <c r="M311" i="13" l="1"/>
  <c r="P311" i="13"/>
  <c r="B314" i="18"/>
  <c r="G314" i="18"/>
  <c r="C314" i="18"/>
  <c r="F314" i="18" s="1"/>
  <c r="H314" i="18"/>
  <c r="D314" i="18"/>
  <c r="I314" i="18"/>
  <c r="K317" i="20"/>
  <c r="L317" i="20"/>
  <c r="O317" i="20"/>
  <c r="X311" i="13" l="1"/>
  <c r="Q311" i="13"/>
  <c r="R311" i="13" s="1"/>
  <c r="U311" i="13"/>
  <c r="V311" i="13"/>
  <c r="W311" i="13"/>
  <c r="J314" i="18"/>
  <c r="N314" i="18"/>
  <c r="S314" i="18"/>
  <c r="T314" i="18"/>
  <c r="AE313" i="18"/>
  <c r="E314" i="18"/>
  <c r="M317" i="20"/>
  <c r="Q317" i="20" s="1"/>
  <c r="P317" i="20"/>
  <c r="AA311" i="13" l="1"/>
  <c r="Z311" i="13"/>
  <c r="Y311" i="13"/>
  <c r="K314" i="18"/>
  <c r="O314" i="18"/>
  <c r="L314" i="18"/>
  <c r="X317" i="20"/>
  <c r="W317" i="20"/>
  <c r="V317" i="20"/>
  <c r="R317" i="20"/>
  <c r="U317" i="20"/>
  <c r="AC311" i="13" l="1"/>
  <c r="AD311" i="13"/>
  <c r="H312" i="13"/>
  <c r="AB311" i="13"/>
  <c r="M314" i="18"/>
  <c r="P314" i="18"/>
  <c r="Z317" i="20"/>
  <c r="AA317" i="20"/>
  <c r="Y317" i="20"/>
  <c r="C312" i="13" l="1"/>
  <c r="I312" i="13"/>
  <c r="D312" i="13"/>
  <c r="B312" i="13"/>
  <c r="E312" i="13" s="1"/>
  <c r="G312" i="13"/>
  <c r="Q314" i="18"/>
  <c r="R314" i="18" s="1"/>
  <c r="X314" i="18"/>
  <c r="U314" i="18"/>
  <c r="V314" i="18"/>
  <c r="W314" i="18"/>
  <c r="AD317" i="20"/>
  <c r="AC317" i="20"/>
  <c r="AB317" i="20"/>
  <c r="J312" i="13" l="1"/>
  <c r="F312" i="13"/>
  <c r="N312" i="13"/>
  <c r="S312" i="13"/>
  <c r="AE311" i="13"/>
  <c r="T312" i="13"/>
  <c r="O312" i="13"/>
  <c r="K312" i="13"/>
  <c r="Y314" i="18"/>
  <c r="AB314" i="18" s="1"/>
  <c r="Z314" i="18"/>
  <c r="AC314" i="18" s="1"/>
  <c r="AA314" i="18"/>
  <c r="AD314" i="18" s="1"/>
  <c r="B318" i="20"/>
  <c r="H318" i="20"/>
  <c r="C318" i="20"/>
  <c r="G318" i="20"/>
  <c r="D318" i="20"/>
  <c r="I318" i="20"/>
  <c r="L312" i="13" l="1"/>
  <c r="B315" i="18"/>
  <c r="G315" i="18"/>
  <c r="H315" i="18"/>
  <c r="C315" i="18"/>
  <c r="F315" i="18" s="1"/>
  <c r="I315" i="18"/>
  <c r="D315" i="18"/>
  <c r="AE317" i="20"/>
  <c r="T318" i="20"/>
  <c r="F318" i="20"/>
  <c r="E318" i="20"/>
  <c r="J318" i="20"/>
  <c r="N318" i="20"/>
  <c r="S318" i="20"/>
  <c r="P312" i="13" l="1"/>
  <c r="M312" i="13"/>
  <c r="V312" i="13"/>
  <c r="W312" i="13"/>
  <c r="U312" i="13"/>
  <c r="J315" i="18"/>
  <c r="S315" i="18"/>
  <c r="N315" i="18"/>
  <c r="AE314" i="18"/>
  <c r="T315" i="18"/>
  <c r="E315" i="18"/>
  <c r="L318" i="20"/>
  <c r="O318" i="20"/>
  <c r="K318" i="20"/>
  <c r="Q312" i="13" l="1"/>
  <c r="R312" i="13" s="1"/>
  <c r="X312" i="13"/>
  <c r="O315" i="18"/>
  <c r="K315" i="18"/>
  <c r="L315" i="18"/>
  <c r="M318" i="20"/>
  <c r="Q318" i="20" s="1"/>
  <c r="P318" i="20"/>
  <c r="AA312" i="13" l="1"/>
  <c r="Z312" i="13"/>
  <c r="Y312" i="13"/>
  <c r="AD312" i="13"/>
  <c r="P315" i="18"/>
  <c r="M315" i="18"/>
  <c r="R318" i="20"/>
  <c r="X318" i="20"/>
  <c r="U318" i="20"/>
  <c r="V318" i="20"/>
  <c r="W318" i="20"/>
  <c r="AC312" i="13" l="1"/>
  <c r="C313" i="13" s="1"/>
  <c r="AB312" i="13"/>
  <c r="B313" i="13" s="1"/>
  <c r="I313" i="13"/>
  <c r="D313" i="13"/>
  <c r="G313" i="13"/>
  <c r="V315" i="18"/>
  <c r="U315" i="18"/>
  <c r="W315" i="18"/>
  <c r="Q315" i="18"/>
  <c r="R315" i="18" s="1"/>
  <c r="X315" i="18"/>
  <c r="Z318" i="20"/>
  <c r="AA318" i="20"/>
  <c r="Y318" i="20"/>
  <c r="H313" i="13" l="1"/>
  <c r="F313" i="13"/>
  <c r="E313" i="13"/>
  <c r="AE312" i="13"/>
  <c r="T313" i="13"/>
  <c r="S313" i="13"/>
  <c r="N313" i="13"/>
  <c r="J313" i="13"/>
  <c r="Z315" i="18"/>
  <c r="AC315" i="18" s="1"/>
  <c r="Y315" i="18"/>
  <c r="AB315" i="18" s="1"/>
  <c r="AA315" i="18"/>
  <c r="AD315" i="18" s="1"/>
  <c r="AB318" i="20"/>
  <c r="AC318" i="20"/>
  <c r="H319" i="20" s="1"/>
  <c r="AD318" i="20"/>
  <c r="O313" i="13" l="1"/>
  <c r="K313" i="13"/>
  <c r="L313" i="13"/>
  <c r="H316" i="18"/>
  <c r="C316" i="18"/>
  <c r="G316" i="18"/>
  <c r="B316" i="18"/>
  <c r="E316" i="18" s="1"/>
  <c r="D316" i="18"/>
  <c r="I316" i="18"/>
  <c r="C319" i="20"/>
  <c r="G319" i="20"/>
  <c r="D319" i="20"/>
  <c r="I319" i="20"/>
  <c r="AE318" i="20"/>
  <c r="B319" i="20"/>
  <c r="T319" i="20"/>
  <c r="S319" i="20"/>
  <c r="E319" i="20"/>
  <c r="F319" i="20"/>
  <c r="N319" i="20"/>
  <c r="J319" i="20"/>
  <c r="L319" i="20" s="1"/>
  <c r="P313" i="13" l="1"/>
  <c r="M313" i="13"/>
  <c r="F316" i="18"/>
  <c r="J316" i="18"/>
  <c r="N316" i="18"/>
  <c r="T316" i="18"/>
  <c r="AE315" i="18"/>
  <c r="S316" i="18"/>
  <c r="K319" i="20"/>
  <c r="P319" i="20"/>
  <c r="O319" i="20"/>
  <c r="M319" i="20"/>
  <c r="Q319" i="20" s="1"/>
  <c r="V313" i="13" l="1"/>
  <c r="U313" i="13"/>
  <c r="Q313" i="13"/>
  <c r="R313" i="13" s="1"/>
  <c r="X313" i="13"/>
  <c r="W313" i="13"/>
  <c r="O316" i="18"/>
  <c r="K316" i="18"/>
  <c r="L316" i="18"/>
  <c r="W319" i="20"/>
  <c r="U319" i="20"/>
  <c r="V319" i="20"/>
  <c r="X319" i="20"/>
  <c r="R319" i="20"/>
  <c r="AA313" i="13" l="1"/>
  <c r="AD313" i="13" s="1"/>
  <c r="Z313" i="13"/>
  <c r="AC313" i="13" s="1"/>
  <c r="Y313" i="13"/>
  <c r="AB313" i="13" s="1"/>
  <c r="P316" i="18"/>
  <c r="M316" i="18"/>
  <c r="Y319" i="20"/>
  <c r="Z319" i="20"/>
  <c r="AA319" i="20"/>
  <c r="B314" i="13" l="1"/>
  <c r="G314" i="13"/>
  <c r="D314" i="13"/>
  <c r="H314" i="13"/>
  <c r="C314" i="13"/>
  <c r="I314" i="13"/>
  <c r="U316" i="18"/>
  <c r="V316" i="18"/>
  <c r="W316" i="18"/>
  <c r="Q316" i="18"/>
  <c r="R316" i="18" s="1"/>
  <c r="X316" i="18"/>
  <c r="AB319" i="20"/>
  <c r="AC319" i="20"/>
  <c r="AD319" i="20"/>
  <c r="B320" i="20"/>
  <c r="G320" i="20"/>
  <c r="I320" i="20"/>
  <c r="D320" i="20"/>
  <c r="H320" i="20"/>
  <c r="C320" i="20"/>
  <c r="E314" i="13" l="1"/>
  <c r="J314" i="13"/>
  <c r="K314" i="13" s="1"/>
  <c r="N314" i="13"/>
  <c r="L314" i="13" s="1"/>
  <c r="AE313" i="13"/>
  <c r="S314" i="13"/>
  <c r="T314" i="13"/>
  <c r="F314" i="13"/>
  <c r="Z316" i="18"/>
  <c r="AC316" i="18" s="1"/>
  <c r="AA316" i="18"/>
  <c r="AD316" i="18" s="1"/>
  <c r="Y316" i="18"/>
  <c r="AB316" i="18" s="1"/>
  <c r="J320" i="20"/>
  <c r="N320" i="20"/>
  <c r="T320" i="20"/>
  <c r="S320" i="20"/>
  <c r="AE319" i="20"/>
  <c r="F320" i="20"/>
  <c r="E320" i="20"/>
  <c r="L320" i="20"/>
  <c r="O320" i="20"/>
  <c r="K320" i="20"/>
  <c r="O314" i="13" l="1"/>
  <c r="M314" i="13"/>
  <c r="X314" i="13" s="1"/>
  <c r="P314" i="13"/>
  <c r="C317" i="18"/>
  <c r="H317" i="18"/>
  <c r="I317" i="18"/>
  <c r="D317" i="18"/>
  <c r="B317" i="18"/>
  <c r="G317" i="18"/>
  <c r="P320" i="20"/>
  <c r="M320" i="20"/>
  <c r="Q320" i="20" s="1"/>
  <c r="Q314" i="13" l="1"/>
  <c r="R314" i="13" s="1"/>
  <c r="V314" i="13"/>
  <c r="U314" i="13"/>
  <c r="W314" i="13"/>
  <c r="N317" i="18"/>
  <c r="AE316" i="18"/>
  <c r="S317" i="18"/>
  <c r="T317" i="18"/>
  <c r="E317" i="18"/>
  <c r="F317" i="18"/>
  <c r="J317" i="18"/>
  <c r="W320" i="20"/>
  <c r="U320" i="20"/>
  <c r="V320" i="20"/>
  <c r="X320" i="20"/>
  <c r="R320" i="20"/>
  <c r="Z314" i="13" l="1"/>
  <c r="Y314" i="13"/>
  <c r="AB314" i="13" s="1"/>
  <c r="AA314" i="13"/>
  <c r="AD314" i="13" s="1"/>
  <c r="AC314" i="13"/>
  <c r="O317" i="18"/>
  <c r="K317" i="18"/>
  <c r="L317" i="18"/>
  <c r="Y320" i="20"/>
  <c r="Z320" i="20"/>
  <c r="AA320" i="20"/>
  <c r="B315" i="13" l="1"/>
  <c r="G315" i="13"/>
  <c r="I315" i="13"/>
  <c r="D315" i="13"/>
  <c r="C315" i="13"/>
  <c r="F315" i="13" s="1"/>
  <c r="H315" i="13"/>
  <c r="P317" i="18"/>
  <c r="M317" i="18"/>
  <c r="AB320" i="20"/>
  <c r="AD320" i="20"/>
  <c r="AC320" i="20"/>
  <c r="AE314" i="13" l="1"/>
  <c r="T315" i="13"/>
  <c r="N315" i="13"/>
  <c r="S315" i="13"/>
  <c r="J315" i="13"/>
  <c r="E315" i="13"/>
  <c r="W317" i="18"/>
  <c r="U317" i="18"/>
  <c r="V317" i="18"/>
  <c r="Q317" i="18"/>
  <c r="R317" i="18" s="1"/>
  <c r="X317" i="18"/>
  <c r="C321" i="20"/>
  <c r="D321" i="20"/>
  <c r="H321" i="20"/>
  <c r="B321" i="20"/>
  <c r="E321" i="20" s="1"/>
  <c r="G321" i="20"/>
  <c r="I321" i="20"/>
  <c r="AE320" i="20"/>
  <c r="O315" i="13" l="1"/>
  <c r="K315" i="13"/>
  <c r="L315" i="13"/>
  <c r="Y317" i="18"/>
  <c r="AB317" i="18" s="1"/>
  <c r="Z317" i="18"/>
  <c r="AC317" i="18" s="1"/>
  <c r="AA317" i="18"/>
  <c r="AD317" i="18" s="1"/>
  <c r="F321" i="20"/>
  <c r="J321" i="20"/>
  <c r="S321" i="20"/>
  <c r="T321" i="20"/>
  <c r="N321" i="20"/>
  <c r="M315" i="13" l="1"/>
  <c r="P315" i="13"/>
  <c r="B318" i="18"/>
  <c r="G318" i="18"/>
  <c r="C318" i="18"/>
  <c r="F318" i="18" s="1"/>
  <c r="H318" i="18"/>
  <c r="I318" i="18"/>
  <c r="D318" i="18"/>
  <c r="O321" i="20"/>
  <c r="K321" i="20"/>
  <c r="L321" i="20"/>
  <c r="X315" i="13" l="1"/>
  <c r="Q315" i="13"/>
  <c r="R315" i="13" s="1"/>
  <c r="W315" i="13"/>
  <c r="U315" i="13"/>
  <c r="V315" i="13"/>
  <c r="J318" i="18"/>
  <c r="S318" i="18"/>
  <c r="N318" i="18"/>
  <c r="T318" i="18"/>
  <c r="AE317" i="18"/>
  <c r="E318" i="18"/>
  <c r="P321" i="20"/>
  <c r="M321" i="20"/>
  <c r="Q321" i="20" s="1"/>
  <c r="Y315" i="13" l="1"/>
  <c r="Z315" i="13"/>
  <c r="AA315" i="13"/>
  <c r="O318" i="18"/>
  <c r="K318" i="18"/>
  <c r="L318" i="18"/>
  <c r="W321" i="20"/>
  <c r="U321" i="20"/>
  <c r="V321" i="20"/>
  <c r="R321" i="20"/>
  <c r="X321" i="20"/>
  <c r="AA321" i="20"/>
  <c r="AB315" i="13" l="1"/>
  <c r="AC315" i="13"/>
  <c r="G316" i="13"/>
  <c r="B316" i="13"/>
  <c r="AD315" i="13"/>
  <c r="P318" i="18"/>
  <c r="M318" i="18"/>
  <c r="Y321" i="20"/>
  <c r="Z321" i="20"/>
  <c r="AD321" i="20"/>
  <c r="H316" i="13" l="1"/>
  <c r="C316" i="13"/>
  <c r="F316" i="13" s="1"/>
  <c r="D316" i="13"/>
  <c r="I316" i="13"/>
  <c r="U318" i="18"/>
  <c r="W318" i="18"/>
  <c r="V318" i="18"/>
  <c r="Q318" i="18"/>
  <c r="R318" i="18" s="1"/>
  <c r="X318" i="18"/>
  <c r="AB321" i="20"/>
  <c r="AC321" i="20"/>
  <c r="I322" i="20"/>
  <c r="D322" i="20"/>
  <c r="J316" i="13" l="1"/>
  <c r="O316" i="13"/>
  <c r="K316" i="13"/>
  <c r="N316" i="13"/>
  <c r="AE315" i="13"/>
  <c r="S316" i="13"/>
  <c r="T316" i="13"/>
  <c r="E316" i="13"/>
  <c r="L316" i="13"/>
  <c r="Y318" i="18"/>
  <c r="AB318" i="18" s="1"/>
  <c r="Z318" i="18"/>
  <c r="AC318" i="18" s="1"/>
  <c r="AA318" i="18"/>
  <c r="AD318" i="18" s="1"/>
  <c r="G322" i="20"/>
  <c r="C322" i="20"/>
  <c r="AE321" i="20" s="1"/>
  <c r="H322" i="20"/>
  <c r="B322" i="20"/>
  <c r="S322" i="20"/>
  <c r="T322" i="20"/>
  <c r="P316" i="13" l="1"/>
  <c r="M316" i="13"/>
  <c r="G319" i="18"/>
  <c r="B319" i="18"/>
  <c r="H319" i="18"/>
  <c r="C319" i="18"/>
  <c r="F319" i="18" s="1"/>
  <c r="D319" i="18"/>
  <c r="I319" i="18"/>
  <c r="N322" i="20"/>
  <c r="J322" i="20"/>
  <c r="L322" i="20" s="1"/>
  <c r="E322" i="20"/>
  <c r="F322" i="20"/>
  <c r="U316" i="13" l="1"/>
  <c r="V316" i="13"/>
  <c r="Q316" i="13"/>
  <c r="R316" i="13" s="1"/>
  <c r="X316" i="13"/>
  <c r="W316" i="13"/>
  <c r="J319" i="18"/>
  <c r="T319" i="18"/>
  <c r="AE318" i="18"/>
  <c r="S319" i="18"/>
  <c r="N319" i="18"/>
  <c r="E319" i="18"/>
  <c r="K322" i="20"/>
  <c r="O322" i="20"/>
  <c r="M322" i="20"/>
  <c r="Q322" i="20" s="1"/>
  <c r="P322" i="20"/>
  <c r="AA316" i="13" l="1"/>
  <c r="AD316" i="13" s="1"/>
  <c r="Z316" i="13"/>
  <c r="AC316" i="13" s="1"/>
  <c r="Y316" i="13"/>
  <c r="AB316" i="13" s="1"/>
  <c r="O319" i="18"/>
  <c r="K319" i="18"/>
  <c r="L319" i="18"/>
  <c r="X322" i="20"/>
  <c r="R322" i="20"/>
  <c r="V322" i="20"/>
  <c r="W322" i="20"/>
  <c r="U322" i="20"/>
  <c r="C317" i="13" l="1"/>
  <c r="G317" i="13"/>
  <c r="H317" i="13"/>
  <c r="D317" i="13"/>
  <c r="I317" i="13"/>
  <c r="B317" i="13"/>
  <c r="M319" i="18"/>
  <c r="P319" i="18"/>
  <c r="Z322" i="20"/>
  <c r="AA322" i="20"/>
  <c r="Y322" i="20"/>
  <c r="E317" i="13" l="1"/>
  <c r="AE316" i="13"/>
  <c r="N317" i="13"/>
  <c r="S317" i="13"/>
  <c r="T317" i="13"/>
  <c r="J317" i="13"/>
  <c r="F317" i="13"/>
  <c r="X319" i="18"/>
  <c r="Q319" i="18"/>
  <c r="R319" i="18" s="1"/>
  <c r="V319" i="18"/>
  <c r="U319" i="18"/>
  <c r="W319" i="18"/>
  <c r="AB322" i="20"/>
  <c r="AC322" i="20"/>
  <c r="AD322" i="20"/>
  <c r="L317" i="13" l="1"/>
  <c r="K317" i="13"/>
  <c r="O317" i="13"/>
  <c r="AA319" i="18"/>
  <c r="AD319" i="18" s="1"/>
  <c r="Z319" i="18"/>
  <c r="AC319" i="18" s="1"/>
  <c r="Y319" i="18"/>
  <c r="AB319" i="18" s="1"/>
  <c r="D323" i="20"/>
  <c r="H323" i="20"/>
  <c r="B323" i="20"/>
  <c r="I323" i="20"/>
  <c r="G323" i="20"/>
  <c r="C323" i="20"/>
  <c r="T323" i="20"/>
  <c r="P317" i="13" l="1"/>
  <c r="M317" i="13"/>
  <c r="I320" i="18"/>
  <c r="D320" i="18"/>
  <c r="C320" i="18"/>
  <c r="H320" i="18"/>
  <c r="B320" i="18"/>
  <c r="E320" i="18" s="1"/>
  <c r="G320" i="18"/>
  <c r="S323" i="20"/>
  <c r="E323" i="20"/>
  <c r="J323" i="20"/>
  <c r="F323" i="20"/>
  <c r="AE322" i="20"/>
  <c r="N323" i="20"/>
  <c r="L323" i="20"/>
  <c r="V317" i="13" l="1"/>
  <c r="Q317" i="13"/>
  <c r="R317" i="13" s="1"/>
  <c r="Y317" i="13" s="1"/>
  <c r="AB317" i="13" s="1"/>
  <c r="X317" i="13"/>
  <c r="W317" i="13"/>
  <c r="U317" i="13"/>
  <c r="N320" i="18"/>
  <c r="S320" i="18"/>
  <c r="T320" i="18"/>
  <c r="AE319" i="18"/>
  <c r="L320" i="18"/>
  <c r="J320" i="18"/>
  <c r="F320" i="18"/>
  <c r="O323" i="20"/>
  <c r="K323" i="20"/>
  <c r="M323" i="20"/>
  <c r="Q323" i="20" s="1"/>
  <c r="P323" i="20"/>
  <c r="G318" i="13" l="1"/>
  <c r="Z317" i="13"/>
  <c r="AA317" i="13"/>
  <c r="AD317" i="13" s="1"/>
  <c r="B318" i="13"/>
  <c r="P320" i="18"/>
  <c r="M320" i="18"/>
  <c r="K320" i="18"/>
  <c r="O320" i="18"/>
  <c r="R323" i="20"/>
  <c r="X323" i="20"/>
  <c r="W323" i="20"/>
  <c r="V323" i="20"/>
  <c r="U323" i="20"/>
  <c r="Y323" i="20"/>
  <c r="Z323" i="20"/>
  <c r="AA323" i="20"/>
  <c r="AC317" i="13" l="1"/>
  <c r="I318" i="13"/>
  <c r="D318" i="13"/>
  <c r="U320" i="18"/>
  <c r="V320" i="18"/>
  <c r="W320" i="18"/>
  <c r="Q320" i="18"/>
  <c r="R320" i="18" s="1"/>
  <c r="X320" i="18"/>
  <c r="AD323" i="20"/>
  <c r="AB323" i="20"/>
  <c r="AC323" i="20"/>
  <c r="H318" i="13" l="1"/>
  <c r="J318" i="13" s="1"/>
  <c r="C318" i="13"/>
  <c r="AE317" i="13"/>
  <c r="T318" i="13"/>
  <c r="S318" i="13"/>
  <c r="AA320" i="18"/>
  <c r="AD320" i="18" s="1"/>
  <c r="Z320" i="18"/>
  <c r="AC320" i="18" s="1"/>
  <c r="Y320" i="18"/>
  <c r="AB320" i="18" s="1"/>
  <c r="I324" i="20"/>
  <c r="C324" i="20"/>
  <c r="H324" i="20"/>
  <c r="D324" i="20"/>
  <c r="G324" i="20"/>
  <c r="B324" i="20"/>
  <c r="F318" i="13" l="1"/>
  <c r="E318" i="13"/>
  <c r="N318" i="13"/>
  <c r="L318" i="13"/>
  <c r="O318" i="13"/>
  <c r="K318" i="13"/>
  <c r="D321" i="18"/>
  <c r="I321" i="18"/>
  <c r="H321" i="18"/>
  <c r="C321" i="18"/>
  <c r="F321" i="18" s="1"/>
  <c r="B321" i="18"/>
  <c r="E321" i="18" s="1"/>
  <c r="G321" i="18"/>
  <c r="AE323" i="20"/>
  <c r="N324" i="20"/>
  <c r="S324" i="20"/>
  <c r="T324" i="20"/>
  <c r="J324" i="20"/>
  <c r="F324" i="20"/>
  <c r="E324" i="20"/>
  <c r="P318" i="13" l="1"/>
  <c r="M318" i="13"/>
  <c r="AE320" i="18"/>
  <c r="T321" i="18"/>
  <c r="S321" i="18"/>
  <c r="N321" i="18"/>
  <c r="L321" i="18"/>
  <c r="J321" i="18"/>
  <c r="L324" i="20"/>
  <c r="K324" i="20"/>
  <c r="O324" i="20"/>
  <c r="X318" i="13" l="1"/>
  <c r="V318" i="13"/>
  <c r="U318" i="13"/>
  <c r="Q318" i="13"/>
  <c r="R318" i="13" s="1"/>
  <c r="W318" i="13"/>
  <c r="M321" i="18"/>
  <c r="P321" i="18"/>
  <c r="K321" i="18"/>
  <c r="O321" i="18"/>
  <c r="P324" i="20"/>
  <c r="M324" i="20"/>
  <c r="Q324" i="20" s="1"/>
  <c r="AA318" i="13" l="1"/>
  <c r="AD318" i="13" s="1"/>
  <c r="Z318" i="13"/>
  <c r="AC318" i="13" s="1"/>
  <c r="Y318" i="13"/>
  <c r="AB318" i="13" s="1"/>
  <c r="X321" i="18"/>
  <c r="Q321" i="18"/>
  <c r="R321" i="18" s="1"/>
  <c r="U321" i="18"/>
  <c r="W321" i="18"/>
  <c r="V321" i="18"/>
  <c r="X324" i="20"/>
  <c r="R324" i="20"/>
  <c r="W324" i="20"/>
  <c r="V324" i="20"/>
  <c r="U324" i="20"/>
  <c r="G319" i="13" l="1"/>
  <c r="I319" i="13"/>
  <c r="D319" i="13"/>
  <c r="H319" i="13"/>
  <c r="B319" i="13"/>
  <c r="C319" i="13"/>
  <c r="Z321" i="18"/>
  <c r="AC321" i="18" s="1"/>
  <c r="AA321" i="18"/>
  <c r="AD321" i="18" s="1"/>
  <c r="Y321" i="18"/>
  <c r="AB321" i="18" s="1"/>
  <c r="Y324" i="20"/>
  <c r="Z324" i="20"/>
  <c r="AA324" i="20"/>
  <c r="E319" i="13" l="1"/>
  <c r="J319" i="13"/>
  <c r="N319" i="13"/>
  <c r="L319" i="13" s="1"/>
  <c r="S319" i="13"/>
  <c r="AE318" i="13"/>
  <c r="T319" i="13"/>
  <c r="F319" i="13"/>
  <c r="H322" i="18"/>
  <c r="C322" i="18"/>
  <c r="I322" i="18"/>
  <c r="D322" i="18"/>
  <c r="G322" i="18"/>
  <c r="B322" i="18"/>
  <c r="E322" i="18" s="1"/>
  <c r="AC324" i="20"/>
  <c r="AB324" i="20"/>
  <c r="H325" i="20"/>
  <c r="AD324" i="20"/>
  <c r="O319" i="13" l="1"/>
  <c r="K319" i="13"/>
  <c r="P319" i="13"/>
  <c r="M319" i="13"/>
  <c r="AE321" i="18"/>
  <c r="S322" i="18"/>
  <c r="T322" i="18"/>
  <c r="N322" i="18"/>
  <c r="J322" i="18"/>
  <c r="L322" i="18"/>
  <c r="F322" i="18"/>
  <c r="C325" i="20"/>
  <c r="B325" i="20"/>
  <c r="G325" i="20"/>
  <c r="D325" i="20"/>
  <c r="I325" i="20"/>
  <c r="U319" i="13" l="1"/>
  <c r="V319" i="13"/>
  <c r="W319" i="13"/>
  <c r="Q319" i="13"/>
  <c r="R319" i="13" s="1"/>
  <c r="X319" i="13"/>
  <c r="K322" i="18"/>
  <c r="O322" i="18"/>
  <c r="M322" i="18"/>
  <c r="P322" i="18"/>
  <c r="AE324" i="20"/>
  <c r="F325" i="20"/>
  <c r="N325" i="20"/>
  <c r="T325" i="20"/>
  <c r="E325" i="20"/>
  <c r="J325" i="20"/>
  <c r="L325" i="20" s="1"/>
  <c r="S325" i="20"/>
  <c r="AA319" i="13" l="1"/>
  <c r="AD319" i="13" s="1"/>
  <c r="Z319" i="13"/>
  <c r="AC319" i="13" s="1"/>
  <c r="C320" i="13" s="1"/>
  <c r="Y319" i="13"/>
  <c r="AB319" i="13" s="1"/>
  <c r="X322" i="18"/>
  <c r="Q322" i="18"/>
  <c r="R322" i="18" s="1"/>
  <c r="V322" i="18"/>
  <c r="U322" i="18"/>
  <c r="W322" i="18"/>
  <c r="K325" i="20"/>
  <c r="O325" i="20"/>
  <c r="P325" i="20"/>
  <c r="M325" i="20"/>
  <c r="Q325" i="20" s="1"/>
  <c r="G320" i="13" l="1"/>
  <c r="B320" i="13"/>
  <c r="I320" i="13"/>
  <c r="H320" i="13"/>
  <c r="D320" i="13"/>
  <c r="Y322" i="18"/>
  <c r="AB322" i="18" s="1"/>
  <c r="Z322" i="18"/>
  <c r="AC322" i="18" s="1"/>
  <c r="AA322" i="18"/>
  <c r="AD322" i="18" s="1"/>
  <c r="U325" i="20"/>
  <c r="W325" i="20"/>
  <c r="V325" i="20"/>
  <c r="X325" i="20"/>
  <c r="R325" i="20"/>
  <c r="F320" i="13" l="1"/>
  <c r="T320" i="13"/>
  <c r="E320" i="13"/>
  <c r="N320" i="13"/>
  <c r="S320" i="13"/>
  <c r="AE319" i="13"/>
  <c r="J320" i="13"/>
  <c r="G323" i="18"/>
  <c r="B323" i="18"/>
  <c r="H323" i="18"/>
  <c r="C323" i="18"/>
  <c r="F323" i="18" s="1"/>
  <c r="I323" i="18"/>
  <c r="D323" i="18"/>
  <c r="Z325" i="20"/>
  <c r="AA325" i="20"/>
  <c r="Y325" i="20"/>
  <c r="L320" i="13" l="1"/>
  <c r="K320" i="13"/>
  <c r="O320" i="13"/>
  <c r="J323" i="18"/>
  <c r="T323" i="18"/>
  <c r="N323" i="18"/>
  <c r="S323" i="18"/>
  <c r="AE322" i="18"/>
  <c r="E323" i="18"/>
  <c r="AC325" i="20"/>
  <c r="AD325" i="20"/>
  <c r="AB325" i="20"/>
  <c r="C326" i="20"/>
  <c r="H326" i="20"/>
  <c r="B326" i="20"/>
  <c r="E326" i="20" s="1"/>
  <c r="I326" i="20"/>
  <c r="D326" i="20"/>
  <c r="P320" i="13" l="1"/>
  <c r="M320" i="13"/>
  <c r="K323" i="18"/>
  <c r="O323" i="18"/>
  <c r="L323" i="18"/>
  <c r="G326" i="20"/>
  <c r="T326" i="20"/>
  <c r="S326" i="20"/>
  <c r="AE325" i="20"/>
  <c r="F326" i="20"/>
  <c r="N326" i="20"/>
  <c r="V320" i="13" l="1"/>
  <c r="U320" i="13"/>
  <c r="W320" i="13"/>
  <c r="Q320" i="13"/>
  <c r="R320" i="13" s="1"/>
  <c r="X320" i="13"/>
  <c r="P323" i="18"/>
  <c r="M323" i="18"/>
  <c r="J326" i="20"/>
  <c r="L326" i="20"/>
  <c r="O326" i="20"/>
  <c r="K326" i="20"/>
  <c r="AA320" i="13" l="1"/>
  <c r="AD320" i="13" s="1"/>
  <c r="Z320" i="13"/>
  <c r="AC320" i="13" s="1"/>
  <c r="Y320" i="13"/>
  <c r="AB320" i="13" s="1"/>
  <c r="V323" i="18"/>
  <c r="U323" i="18"/>
  <c r="W323" i="18"/>
  <c r="X323" i="18"/>
  <c r="Q323" i="18"/>
  <c r="R323" i="18" s="1"/>
  <c r="M326" i="20"/>
  <c r="Q326" i="20" s="1"/>
  <c r="P326" i="20"/>
  <c r="D321" i="13" l="1"/>
  <c r="I321" i="13"/>
  <c r="C321" i="13"/>
  <c r="H321" i="13"/>
  <c r="G321" i="13"/>
  <c r="J321" i="13" s="1"/>
  <c r="B321" i="13"/>
  <c r="E321" i="13" s="1"/>
  <c r="Y323" i="18"/>
  <c r="AB323" i="18" s="1"/>
  <c r="AA323" i="18"/>
  <c r="AD323" i="18" s="1"/>
  <c r="Z323" i="18"/>
  <c r="AC323" i="18" s="1"/>
  <c r="R326" i="20"/>
  <c r="X326" i="20"/>
  <c r="U326" i="20"/>
  <c r="V326" i="20"/>
  <c r="W326" i="20"/>
  <c r="AE320" i="13" l="1"/>
  <c r="N321" i="13"/>
  <c r="T321" i="13"/>
  <c r="S321" i="13"/>
  <c r="L321" i="13"/>
  <c r="O321" i="13"/>
  <c r="K321" i="13"/>
  <c r="F321" i="13"/>
  <c r="G324" i="18"/>
  <c r="B324" i="18"/>
  <c r="I324" i="18"/>
  <c r="D324" i="18"/>
  <c r="H324" i="18"/>
  <c r="C324" i="18"/>
  <c r="F324" i="18" s="1"/>
  <c r="Y326" i="20"/>
  <c r="Z326" i="20"/>
  <c r="AA326" i="20"/>
  <c r="P321" i="13" l="1"/>
  <c r="M321" i="13"/>
  <c r="J324" i="18"/>
  <c r="S324" i="18"/>
  <c r="N324" i="18"/>
  <c r="T324" i="18"/>
  <c r="AE323" i="18"/>
  <c r="E324" i="18"/>
  <c r="AD326" i="20"/>
  <c r="AB326" i="20"/>
  <c r="AC326" i="20"/>
  <c r="I327" i="20"/>
  <c r="U321" i="13" l="1"/>
  <c r="W321" i="13"/>
  <c r="V321" i="13"/>
  <c r="Q321" i="13"/>
  <c r="R321" i="13" s="1"/>
  <c r="X321" i="13"/>
  <c r="O324" i="18"/>
  <c r="K324" i="18"/>
  <c r="L324" i="18"/>
  <c r="D327" i="20"/>
  <c r="H327" i="20"/>
  <c r="C327" i="20"/>
  <c r="B327" i="20"/>
  <c r="G327" i="20"/>
  <c r="Y321" i="13" l="1"/>
  <c r="AB321" i="13" s="1"/>
  <c r="Z321" i="13"/>
  <c r="AC321" i="13" s="1"/>
  <c r="C322" i="13" s="1"/>
  <c r="AA321" i="13"/>
  <c r="AD321" i="13" s="1"/>
  <c r="P324" i="18"/>
  <c r="M324" i="18"/>
  <c r="J327" i="20"/>
  <c r="N327" i="20"/>
  <c r="S327" i="20"/>
  <c r="T327" i="20"/>
  <c r="AE326" i="20"/>
  <c r="E327" i="20"/>
  <c r="F327" i="20"/>
  <c r="L327" i="20"/>
  <c r="K327" i="20"/>
  <c r="O327" i="20"/>
  <c r="D322" i="13" l="1"/>
  <c r="I322" i="13"/>
  <c r="B322" i="13"/>
  <c r="G322" i="13"/>
  <c r="H322" i="13"/>
  <c r="U324" i="18"/>
  <c r="V324" i="18"/>
  <c r="W324" i="18"/>
  <c r="X324" i="18"/>
  <c r="Q324" i="18"/>
  <c r="R324" i="18" s="1"/>
  <c r="P327" i="20"/>
  <c r="M327" i="20"/>
  <c r="Q327" i="20" s="1"/>
  <c r="E322" i="13" l="1"/>
  <c r="N322" i="13"/>
  <c r="S322" i="13"/>
  <c r="AE321" i="13"/>
  <c r="F322" i="13"/>
  <c r="T322" i="13"/>
  <c r="J322" i="13"/>
  <c r="AA324" i="18"/>
  <c r="AD324" i="18" s="1"/>
  <c r="Z324" i="18"/>
  <c r="AC324" i="18" s="1"/>
  <c r="Y324" i="18"/>
  <c r="AB324" i="18" s="1"/>
  <c r="W327" i="20"/>
  <c r="U327" i="20"/>
  <c r="V327" i="20"/>
  <c r="R327" i="20"/>
  <c r="X327" i="20"/>
  <c r="O322" i="13" l="1"/>
  <c r="K322" i="13"/>
  <c r="L322" i="13"/>
  <c r="D325" i="18"/>
  <c r="I325" i="18"/>
  <c r="H325" i="18"/>
  <c r="C325" i="18"/>
  <c r="B325" i="18"/>
  <c r="E325" i="18" s="1"/>
  <c r="G325" i="18"/>
  <c r="Z327" i="20"/>
  <c r="AA327" i="20"/>
  <c r="Y327" i="20"/>
  <c r="AD327" i="20"/>
  <c r="P322" i="13" l="1"/>
  <c r="M322" i="13"/>
  <c r="N325" i="18"/>
  <c r="S325" i="18"/>
  <c r="AE324" i="18"/>
  <c r="T325" i="18"/>
  <c r="L325" i="18"/>
  <c r="J325" i="18"/>
  <c r="F325" i="18"/>
  <c r="AC327" i="20"/>
  <c r="AB327" i="20"/>
  <c r="B328" i="20" s="1"/>
  <c r="C328" i="20"/>
  <c r="D328" i="20"/>
  <c r="I328" i="20"/>
  <c r="G328" i="20" l="1"/>
  <c r="V322" i="13"/>
  <c r="U322" i="13"/>
  <c r="W322" i="13"/>
  <c r="X322" i="13"/>
  <c r="Q322" i="13"/>
  <c r="R322" i="13" s="1"/>
  <c r="M325" i="18"/>
  <c r="P325" i="18"/>
  <c r="O325" i="18"/>
  <c r="K325" i="18"/>
  <c r="H328" i="20"/>
  <c r="J328" i="20"/>
  <c r="F328" i="20"/>
  <c r="AE327" i="20"/>
  <c r="E328" i="20"/>
  <c r="T328" i="20"/>
  <c r="S328" i="20"/>
  <c r="N328" i="20"/>
  <c r="L328" i="20"/>
  <c r="K328" i="20"/>
  <c r="O328" i="20"/>
  <c r="Y322" i="13" l="1"/>
  <c r="AB322" i="13" s="1"/>
  <c r="AA322" i="13"/>
  <c r="AD322" i="13" s="1"/>
  <c r="Z322" i="13"/>
  <c r="AC322" i="13" s="1"/>
  <c r="X325" i="18"/>
  <c r="Q325" i="18"/>
  <c r="R325" i="18" s="1"/>
  <c r="V325" i="18"/>
  <c r="W325" i="18"/>
  <c r="U325" i="18"/>
  <c r="M328" i="20"/>
  <c r="Q328" i="20" s="1"/>
  <c r="P328" i="20"/>
  <c r="G323" i="13" l="1"/>
  <c r="B323" i="13"/>
  <c r="D323" i="13"/>
  <c r="I323" i="13"/>
  <c r="H323" i="13"/>
  <c r="C323" i="13"/>
  <c r="F323" i="13" s="1"/>
  <c r="AA325" i="18"/>
  <c r="AD325" i="18" s="1"/>
  <c r="Z325" i="18"/>
  <c r="AC325" i="18" s="1"/>
  <c r="Y325" i="18"/>
  <c r="AB325" i="18" s="1"/>
  <c r="X328" i="20"/>
  <c r="R328" i="20"/>
  <c r="U328" i="20"/>
  <c r="V328" i="20"/>
  <c r="W328" i="20"/>
  <c r="E323" i="13" l="1"/>
  <c r="J323" i="13"/>
  <c r="T323" i="13"/>
  <c r="S323" i="13"/>
  <c r="N323" i="13"/>
  <c r="AE322" i="13"/>
  <c r="O323" i="13"/>
  <c r="K323" i="13"/>
  <c r="I326" i="18"/>
  <c r="D326" i="18"/>
  <c r="C326" i="18"/>
  <c r="H326" i="18"/>
  <c r="G326" i="18"/>
  <c r="B326" i="18"/>
  <c r="E326" i="18" s="1"/>
  <c r="Y328" i="20"/>
  <c r="Z328" i="20"/>
  <c r="AA328" i="20"/>
  <c r="L323" i="13" l="1"/>
  <c r="T326" i="18"/>
  <c r="N326" i="18"/>
  <c r="S326" i="18"/>
  <c r="AE325" i="18"/>
  <c r="L326" i="18"/>
  <c r="J326" i="18"/>
  <c r="F326" i="18"/>
  <c r="AB328" i="20"/>
  <c r="AD328" i="20"/>
  <c r="AC328" i="20"/>
  <c r="G329" i="20"/>
  <c r="M323" i="13" l="1"/>
  <c r="P323" i="13"/>
  <c r="M326" i="18"/>
  <c r="P326" i="18"/>
  <c r="K326" i="18"/>
  <c r="O326" i="18"/>
  <c r="B329" i="20"/>
  <c r="D329" i="20"/>
  <c r="I329" i="20"/>
  <c r="C329" i="20"/>
  <c r="H329" i="20"/>
  <c r="X323" i="13" l="1"/>
  <c r="Q323" i="13"/>
  <c r="R323" i="13" s="1"/>
  <c r="W323" i="13"/>
  <c r="U323" i="13"/>
  <c r="V323" i="13"/>
  <c r="X326" i="18"/>
  <c r="Q326" i="18"/>
  <c r="R326" i="18" s="1"/>
  <c r="V326" i="18"/>
  <c r="W326" i="18"/>
  <c r="U326" i="18"/>
  <c r="E329" i="20"/>
  <c r="S329" i="20"/>
  <c r="N329" i="20"/>
  <c r="T329" i="20"/>
  <c r="AE328" i="20"/>
  <c r="F329" i="20"/>
  <c r="J329" i="20"/>
  <c r="Y323" i="13" l="1"/>
  <c r="AB323" i="13" s="1"/>
  <c r="AA323" i="13"/>
  <c r="Z323" i="13"/>
  <c r="AC323" i="13" s="1"/>
  <c r="AA326" i="18"/>
  <c r="AD326" i="18" s="1"/>
  <c r="Z326" i="18"/>
  <c r="AC326" i="18" s="1"/>
  <c r="Y326" i="18"/>
  <c r="AB326" i="18" s="1"/>
  <c r="K329" i="20"/>
  <c r="O329" i="20"/>
  <c r="L329" i="20"/>
  <c r="B324" i="13" l="1"/>
  <c r="G324" i="13"/>
  <c r="C324" i="13"/>
  <c r="F324" i="13" s="1"/>
  <c r="H324" i="13"/>
  <c r="AD323" i="13"/>
  <c r="I327" i="18"/>
  <c r="D327" i="18"/>
  <c r="H327" i="18"/>
  <c r="C327" i="18"/>
  <c r="G327" i="18"/>
  <c r="J327" i="18" s="1"/>
  <c r="B327" i="18"/>
  <c r="E327" i="18" s="1"/>
  <c r="M329" i="20"/>
  <c r="Q329" i="20" s="1"/>
  <c r="P329" i="20"/>
  <c r="O327" i="18"/>
  <c r="K327" i="18"/>
  <c r="D324" i="13" l="1"/>
  <c r="I324" i="13"/>
  <c r="J324" i="13"/>
  <c r="E324" i="13"/>
  <c r="T327" i="18"/>
  <c r="S327" i="18"/>
  <c r="AE326" i="18"/>
  <c r="N327" i="18"/>
  <c r="L327" i="18" s="1"/>
  <c r="F327" i="18"/>
  <c r="R329" i="20"/>
  <c r="X329" i="20"/>
  <c r="V329" i="20"/>
  <c r="W329" i="20"/>
  <c r="U329" i="20"/>
  <c r="N324" i="13" l="1"/>
  <c r="L324" i="13" s="1"/>
  <c r="T324" i="13"/>
  <c r="S324" i="13"/>
  <c r="AE323" i="13"/>
  <c r="O324" i="13"/>
  <c r="K324" i="13"/>
  <c r="M327" i="18"/>
  <c r="P327" i="18"/>
  <c r="Y329" i="20"/>
  <c r="Z329" i="20"/>
  <c r="AA329" i="20"/>
  <c r="P324" i="13" l="1"/>
  <c r="M324" i="13"/>
  <c r="Q327" i="18"/>
  <c r="R327" i="18" s="1"/>
  <c r="X327" i="18"/>
  <c r="V327" i="18"/>
  <c r="U327" i="18"/>
  <c r="W327" i="18"/>
  <c r="AD329" i="20"/>
  <c r="AC329" i="20"/>
  <c r="AB329" i="20"/>
  <c r="G330" i="20" s="1"/>
  <c r="AA327" i="18"/>
  <c r="AD327" i="18" s="1"/>
  <c r="Y327" i="18"/>
  <c r="AB327" i="18" s="1"/>
  <c r="Z327" i="18"/>
  <c r="AC327" i="18" s="1"/>
  <c r="H328" i="18" s="1"/>
  <c r="U324" i="13" l="1"/>
  <c r="V324" i="13"/>
  <c r="W324" i="13"/>
  <c r="Q324" i="13"/>
  <c r="R324" i="13" s="1"/>
  <c r="X324" i="13"/>
  <c r="D330" i="20"/>
  <c r="I330" i="20"/>
  <c r="C330" i="20"/>
  <c r="H330" i="20"/>
  <c r="N330" i="20" s="1"/>
  <c r="B330" i="20"/>
  <c r="D328" i="18"/>
  <c r="I328" i="18"/>
  <c r="G328" i="18"/>
  <c r="B328" i="18"/>
  <c r="C328" i="18"/>
  <c r="F328" i="18" s="1"/>
  <c r="AA324" i="13" l="1"/>
  <c r="AD324" i="13" s="1"/>
  <c r="Z324" i="13"/>
  <c r="AC324" i="13" s="1"/>
  <c r="Y324" i="13"/>
  <c r="AB324" i="13" s="1"/>
  <c r="T330" i="20"/>
  <c r="S330" i="20"/>
  <c r="AE329" i="20"/>
  <c r="F330" i="20"/>
  <c r="E330" i="20"/>
  <c r="J330" i="20"/>
  <c r="AE327" i="18"/>
  <c r="T328" i="18"/>
  <c r="S328" i="18"/>
  <c r="N328" i="18"/>
  <c r="J328" i="18"/>
  <c r="E328" i="18"/>
  <c r="I325" i="13" l="1"/>
  <c r="D325" i="13"/>
  <c r="H325" i="13"/>
  <c r="C325" i="13"/>
  <c r="B325" i="13"/>
  <c r="G325" i="13"/>
  <c r="J325" i="13" s="1"/>
  <c r="L328" i="18"/>
  <c r="K330" i="20"/>
  <c r="O330" i="20"/>
  <c r="L330" i="20"/>
  <c r="O328" i="18"/>
  <c r="K328" i="18"/>
  <c r="F325" i="13" l="1"/>
  <c r="T325" i="13"/>
  <c r="N325" i="13"/>
  <c r="L325" i="13" s="1"/>
  <c r="AE324" i="13"/>
  <c r="S325" i="13"/>
  <c r="E325" i="13"/>
  <c r="O325" i="13"/>
  <c r="K325" i="13"/>
  <c r="M328" i="18"/>
  <c r="P328" i="18"/>
  <c r="P330" i="20"/>
  <c r="M330" i="20"/>
  <c r="Q328" i="18"/>
  <c r="R328" i="18" s="1"/>
  <c r="X328" i="18"/>
  <c r="U328" i="18"/>
  <c r="W328" i="18"/>
  <c r="V328" i="18"/>
  <c r="M325" i="13" l="1"/>
  <c r="P325" i="13"/>
  <c r="U330" i="20"/>
  <c r="W330" i="20"/>
  <c r="V330" i="20"/>
  <c r="X330" i="20"/>
  <c r="Q330" i="20"/>
  <c r="R330" i="20" s="1"/>
  <c r="AA328" i="18"/>
  <c r="AD328" i="18" s="1"/>
  <c r="Z328" i="18"/>
  <c r="AC328" i="18" s="1"/>
  <c r="Y328" i="18"/>
  <c r="AB328" i="18" s="1"/>
  <c r="Q325" i="13" l="1"/>
  <c r="R325" i="13" s="1"/>
  <c r="X325" i="13"/>
  <c r="V325" i="13"/>
  <c r="W325" i="13"/>
  <c r="U325" i="13"/>
  <c r="AA330" i="20"/>
  <c r="Z330" i="20"/>
  <c r="Y330" i="20"/>
  <c r="I329" i="18"/>
  <c r="D329" i="18"/>
  <c r="C329" i="18"/>
  <c r="H329" i="18"/>
  <c r="B329" i="18"/>
  <c r="E329" i="18" s="1"/>
  <c r="G329" i="18"/>
  <c r="J329" i="18" s="1"/>
  <c r="Z325" i="13" l="1"/>
  <c r="AC325" i="13" s="1"/>
  <c r="Y325" i="13"/>
  <c r="AB325" i="13" s="1"/>
  <c r="AA325" i="13"/>
  <c r="AD325" i="13" s="1"/>
  <c r="AC330" i="20"/>
  <c r="H331" i="20" s="1"/>
  <c r="AD330" i="20"/>
  <c r="D331" i="20"/>
  <c r="AB330" i="20"/>
  <c r="N329" i="18"/>
  <c r="S329" i="18"/>
  <c r="T329" i="18"/>
  <c r="AE328" i="18"/>
  <c r="F329" i="18"/>
  <c r="O329" i="18"/>
  <c r="K329" i="18"/>
  <c r="L329" i="18"/>
  <c r="C326" i="13" l="1"/>
  <c r="H326" i="13"/>
  <c r="B326" i="13"/>
  <c r="E326" i="13" s="1"/>
  <c r="G326" i="13"/>
  <c r="D326" i="13"/>
  <c r="I326" i="13"/>
  <c r="I331" i="20"/>
  <c r="C331" i="20"/>
  <c r="S331" i="20"/>
  <c r="T331" i="20"/>
  <c r="G331" i="20"/>
  <c r="B331" i="20"/>
  <c r="M329" i="18"/>
  <c r="P329" i="18"/>
  <c r="Q329" i="18"/>
  <c r="R329" i="18" s="1"/>
  <c r="X329" i="18"/>
  <c r="J326" i="13" l="1"/>
  <c r="S326" i="13"/>
  <c r="N326" i="13"/>
  <c r="T326" i="13"/>
  <c r="AE325" i="13"/>
  <c r="F326" i="13"/>
  <c r="AE330" i="20"/>
  <c r="J331" i="20"/>
  <c r="E331" i="20"/>
  <c r="F331" i="20"/>
  <c r="N331" i="20"/>
  <c r="V329" i="18"/>
  <c r="U329" i="18"/>
  <c r="W329" i="18"/>
  <c r="Y329" i="18"/>
  <c r="AB329" i="18" s="1"/>
  <c r="AA329" i="18"/>
  <c r="Z329" i="18"/>
  <c r="K326" i="13" l="1"/>
  <c r="O326" i="13"/>
  <c r="L326" i="13"/>
  <c r="K331" i="20"/>
  <c r="O331" i="20"/>
  <c r="L331" i="20"/>
  <c r="AD329" i="18"/>
  <c r="D330" i="18" s="1"/>
  <c r="AE329" i="18" s="1"/>
  <c r="B330" i="18"/>
  <c r="G330" i="18"/>
  <c r="AC329" i="18"/>
  <c r="I330" i="18"/>
  <c r="T330" i="18"/>
  <c r="P326" i="13" l="1"/>
  <c r="M326" i="13"/>
  <c r="P331" i="20"/>
  <c r="M331" i="20"/>
  <c r="S330" i="18"/>
  <c r="H330" i="18"/>
  <c r="C330" i="18"/>
  <c r="N330" i="18"/>
  <c r="U326" i="13" l="1"/>
  <c r="W326" i="13"/>
  <c r="V326" i="13"/>
  <c r="X326" i="13"/>
  <c r="Q326" i="13"/>
  <c r="R326" i="13" s="1"/>
  <c r="V331" i="20"/>
  <c r="U331" i="20"/>
  <c r="W331" i="20"/>
  <c r="X331" i="20"/>
  <c r="Q331" i="20"/>
  <c r="R331" i="20" s="1"/>
  <c r="J330" i="18"/>
  <c r="E330" i="18"/>
  <c r="F330" i="18"/>
  <c r="L330" i="18"/>
  <c r="AA326" i="13" l="1"/>
  <c r="AD326" i="13" s="1"/>
  <c r="Z326" i="13"/>
  <c r="AC326" i="13" s="1"/>
  <c r="Y326" i="13"/>
  <c r="AB326" i="13" s="1"/>
  <c r="D327" i="13"/>
  <c r="Y331" i="20"/>
  <c r="AB331" i="20" s="1"/>
  <c r="AA331" i="20"/>
  <c r="AD331" i="20" s="1"/>
  <c r="I332" i="20" s="1"/>
  <c r="Z331" i="20"/>
  <c r="AC331" i="20" s="1"/>
  <c r="H332" i="20" s="1"/>
  <c r="O330" i="18"/>
  <c r="K330" i="18"/>
  <c r="M330" i="18"/>
  <c r="P330" i="18"/>
  <c r="C327" i="13" l="1"/>
  <c r="H327" i="13"/>
  <c r="I327" i="13"/>
  <c r="B327" i="13"/>
  <c r="E327" i="13" s="1"/>
  <c r="G327" i="13"/>
  <c r="J327" i="13" s="1"/>
  <c r="AE326" i="13"/>
  <c r="S327" i="13"/>
  <c r="N327" i="13"/>
  <c r="T327" i="13"/>
  <c r="B332" i="20"/>
  <c r="G332" i="20"/>
  <c r="J332" i="20" s="1"/>
  <c r="D332" i="20"/>
  <c r="C332" i="20"/>
  <c r="Q330" i="18"/>
  <c r="R330" i="18" s="1"/>
  <c r="X330" i="18"/>
  <c r="W330" i="18"/>
  <c r="V330" i="18"/>
  <c r="U330" i="18"/>
  <c r="K327" i="13" l="1"/>
  <c r="O327" i="13"/>
  <c r="F327" i="13"/>
  <c r="L327" i="13"/>
  <c r="K332" i="20"/>
  <c r="O332" i="20"/>
  <c r="N332" i="20"/>
  <c r="L332" i="20" s="1"/>
  <c r="S332" i="20"/>
  <c r="T332" i="20"/>
  <c r="F332" i="20"/>
  <c r="AE331" i="20"/>
  <c r="E332" i="20"/>
  <c r="AA330" i="18"/>
  <c r="Z330" i="18"/>
  <c r="AC330" i="18" s="1"/>
  <c r="Y330" i="18"/>
  <c r="AB330" i="18" s="1"/>
  <c r="M327" i="13" l="1"/>
  <c r="X327" i="13" s="1"/>
  <c r="P327" i="13"/>
  <c r="P332" i="20"/>
  <c r="M332" i="20"/>
  <c r="Q332" i="20" s="1"/>
  <c r="G331" i="18"/>
  <c r="B331" i="18"/>
  <c r="AD330" i="18"/>
  <c r="C331" i="18"/>
  <c r="H331" i="18"/>
  <c r="Q327" i="13" l="1"/>
  <c r="R327" i="13" s="1"/>
  <c r="V327" i="13"/>
  <c r="U327" i="13"/>
  <c r="AA327" i="13"/>
  <c r="Z327" i="13"/>
  <c r="W327" i="13"/>
  <c r="U332" i="20"/>
  <c r="W332" i="20"/>
  <c r="V332" i="20"/>
  <c r="R332" i="20"/>
  <c r="X332" i="20"/>
  <c r="I331" i="18"/>
  <c r="D331" i="18"/>
  <c r="E331" i="18"/>
  <c r="F331" i="18"/>
  <c r="Y327" i="13" l="1"/>
  <c r="AB327" i="13"/>
  <c r="AD327" i="13"/>
  <c r="AC327" i="13"/>
  <c r="AA332" i="20"/>
  <c r="AD332" i="20" s="1"/>
  <c r="Z332" i="20"/>
  <c r="AC332" i="20" s="1"/>
  <c r="Y332" i="20"/>
  <c r="AB332" i="20" s="1"/>
  <c r="J331" i="18"/>
  <c r="S331" i="18"/>
  <c r="N331" i="18"/>
  <c r="T331" i="18"/>
  <c r="AE330" i="18"/>
  <c r="L331" i="18"/>
  <c r="C328" i="13" l="1"/>
  <c r="G328" i="13"/>
  <c r="B328" i="13"/>
  <c r="D328" i="13"/>
  <c r="I328" i="13"/>
  <c r="H328" i="13"/>
  <c r="I333" i="20"/>
  <c r="G333" i="20"/>
  <c r="C333" i="20"/>
  <c r="H333" i="20"/>
  <c r="D333" i="20"/>
  <c r="B333" i="20"/>
  <c r="K331" i="18"/>
  <c r="O331" i="18"/>
  <c r="P331" i="18"/>
  <c r="M331" i="18"/>
  <c r="AE327" i="13" l="1"/>
  <c r="F328" i="13"/>
  <c r="E328" i="13"/>
  <c r="N328" i="13"/>
  <c r="J328" i="13"/>
  <c r="T328" i="13"/>
  <c r="S328" i="13"/>
  <c r="O328" i="13"/>
  <c r="AE332" i="20"/>
  <c r="N333" i="20"/>
  <c r="S333" i="20"/>
  <c r="T333" i="20"/>
  <c r="J333" i="20"/>
  <c r="K333" i="20" s="1"/>
  <c r="E333" i="20"/>
  <c r="F333" i="20"/>
  <c r="V331" i="18"/>
  <c r="W331" i="18"/>
  <c r="U331" i="18"/>
  <c r="X331" i="18"/>
  <c r="Q331" i="18"/>
  <c r="R331" i="18" s="1"/>
  <c r="L328" i="13" l="1"/>
  <c r="K328" i="13"/>
  <c r="O333" i="20"/>
  <c r="L333" i="20"/>
  <c r="Z331" i="18"/>
  <c r="AC331" i="18" s="1"/>
  <c r="Y331" i="18"/>
  <c r="AB331" i="18" s="1"/>
  <c r="AA331" i="18"/>
  <c r="AD331" i="18" s="1"/>
  <c r="D332" i="18" s="1"/>
  <c r="P328" i="13" l="1"/>
  <c r="M328" i="13"/>
  <c r="X328" i="13" s="1"/>
  <c r="W328" i="13"/>
  <c r="U328" i="13"/>
  <c r="P333" i="20"/>
  <c r="M333" i="20"/>
  <c r="Q333" i="20" s="1"/>
  <c r="V328" i="13"/>
  <c r="Q328" i="13"/>
  <c r="R328" i="13" s="1"/>
  <c r="C332" i="18"/>
  <c r="H332" i="18"/>
  <c r="G332" i="18"/>
  <c r="B332" i="18"/>
  <c r="E332" i="18" s="1"/>
  <c r="T332" i="18"/>
  <c r="I332" i="18"/>
  <c r="AE331" i="18"/>
  <c r="S332" i="18"/>
  <c r="X333" i="20" l="1"/>
  <c r="R333" i="20"/>
  <c r="U333" i="20"/>
  <c r="W333" i="20"/>
  <c r="V333" i="20"/>
  <c r="Z328" i="13"/>
  <c r="Y328" i="13"/>
  <c r="AA328" i="13"/>
  <c r="AD328" i="13" s="1"/>
  <c r="I329" i="13" s="1"/>
  <c r="J332" i="18"/>
  <c r="N332" i="18"/>
  <c r="F332" i="18"/>
  <c r="Z333" i="20" l="1"/>
  <c r="Y333" i="20"/>
  <c r="AA333" i="20"/>
  <c r="AB328" i="13"/>
  <c r="AC328" i="13"/>
  <c r="C329" i="13" s="1"/>
  <c r="D329" i="13"/>
  <c r="B329" i="13"/>
  <c r="G329" i="13"/>
  <c r="O332" i="18"/>
  <c r="K332" i="18"/>
  <c r="L332" i="18"/>
  <c r="H329" i="13" l="1"/>
  <c r="F329" i="13"/>
  <c r="AC333" i="20"/>
  <c r="E329" i="13"/>
  <c r="AB333" i="20"/>
  <c r="AD333" i="20"/>
  <c r="B334" i="20"/>
  <c r="G334" i="20"/>
  <c r="H334" i="20"/>
  <c r="C334" i="20"/>
  <c r="AE328" i="13"/>
  <c r="T329" i="13"/>
  <c r="S329" i="13"/>
  <c r="N329" i="13"/>
  <c r="M332" i="18"/>
  <c r="P332" i="18"/>
  <c r="J329" i="13" l="1"/>
  <c r="L329" i="13"/>
  <c r="I334" i="20"/>
  <c r="D334" i="20"/>
  <c r="J334" i="20"/>
  <c r="E334" i="20"/>
  <c r="F334" i="20"/>
  <c r="AE333" i="20"/>
  <c r="X332" i="18"/>
  <c r="Q332" i="18"/>
  <c r="R332" i="18" s="1"/>
  <c r="V332" i="18"/>
  <c r="U332" i="18"/>
  <c r="W332" i="18"/>
  <c r="O329" i="13" l="1"/>
  <c r="K329" i="13"/>
  <c r="M329" i="13"/>
  <c r="P329" i="13"/>
  <c r="Q329" i="13"/>
  <c r="R329" i="13" s="1"/>
  <c r="N334" i="20"/>
  <c r="L334" i="20" s="1"/>
  <c r="S334" i="20"/>
  <c r="K334" i="20"/>
  <c r="T334" i="20"/>
  <c r="O334" i="20"/>
  <c r="X329" i="13"/>
  <c r="V329" i="13"/>
  <c r="U329" i="13"/>
  <c r="W329" i="13"/>
  <c r="Y329" i="13"/>
  <c r="Z329" i="13"/>
  <c r="Z332" i="18"/>
  <c r="AC332" i="18" s="1"/>
  <c r="AA332" i="18"/>
  <c r="AD332" i="18" s="1"/>
  <c r="Y332" i="18"/>
  <c r="AB332" i="18" s="1"/>
  <c r="AA329" i="13" l="1"/>
  <c r="M334" i="20"/>
  <c r="P334" i="20"/>
  <c r="X334" i="20"/>
  <c r="Q334" i="20"/>
  <c r="R334" i="20" s="1"/>
  <c r="AB329" i="13"/>
  <c r="AC329" i="13"/>
  <c r="C333" i="18"/>
  <c r="H333" i="18"/>
  <c r="D333" i="18"/>
  <c r="I333" i="18"/>
  <c r="B333" i="18"/>
  <c r="E333" i="18" s="1"/>
  <c r="G333" i="18"/>
  <c r="AD329" i="13" l="1"/>
  <c r="D330" i="13"/>
  <c r="AE329" i="13" s="1"/>
  <c r="U334" i="20"/>
  <c r="W334" i="20"/>
  <c r="V334" i="20"/>
  <c r="AA334" i="20"/>
  <c r="AD334" i="20" s="1"/>
  <c r="Z334" i="20"/>
  <c r="Y334" i="20"/>
  <c r="H330" i="13"/>
  <c r="C330" i="13"/>
  <c r="I330" i="13"/>
  <c r="G330" i="13"/>
  <c r="B330" i="13"/>
  <c r="T333" i="18"/>
  <c r="S333" i="18"/>
  <c r="AE332" i="18"/>
  <c r="N333" i="18"/>
  <c r="J333" i="18"/>
  <c r="F333" i="18"/>
  <c r="J330" i="13" l="1"/>
  <c r="S330" i="13"/>
  <c r="T330" i="13"/>
  <c r="N330" i="13"/>
  <c r="D335" i="20"/>
  <c r="I335" i="20"/>
  <c r="AB334" i="20"/>
  <c r="AC334" i="20"/>
  <c r="T335" i="20"/>
  <c r="F330" i="13"/>
  <c r="E330" i="13"/>
  <c r="K330" i="13"/>
  <c r="O330" i="13"/>
  <c r="L333" i="18"/>
  <c r="O333" i="18"/>
  <c r="K333" i="18"/>
  <c r="L330" i="13" l="1"/>
  <c r="S335" i="20"/>
  <c r="G335" i="20"/>
  <c r="B335" i="20"/>
  <c r="C335" i="20"/>
  <c r="H335" i="20"/>
  <c r="M333" i="18"/>
  <c r="P333" i="18"/>
  <c r="Q333" i="18"/>
  <c r="R333" i="18" s="1"/>
  <c r="U333" i="18"/>
  <c r="M330" i="13" l="1"/>
  <c r="P330" i="13"/>
  <c r="X333" i="18"/>
  <c r="J335" i="20"/>
  <c r="N335" i="20"/>
  <c r="F335" i="20"/>
  <c r="AE334" i="20"/>
  <c r="E335" i="20"/>
  <c r="V333" i="18"/>
  <c r="W333" i="18"/>
  <c r="Z333" i="18"/>
  <c r="AC333" i="18" s="1"/>
  <c r="AA333" i="18"/>
  <c r="AD333" i="18" s="1"/>
  <c r="Y333" i="18"/>
  <c r="AB333" i="18" s="1"/>
  <c r="Q330" i="13" l="1"/>
  <c r="R330" i="13" s="1"/>
  <c r="X330" i="13"/>
  <c r="L335" i="20"/>
  <c r="W330" i="13"/>
  <c r="U330" i="13"/>
  <c r="V330" i="13"/>
  <c r="O335" i="20"/>
  <c r="K335" i="20"/>
  <c r="Z330" i="13"/>
  <c r="Y330" i="13"/>
  <c r="H334" i="18"/>
  <c r="C334" i="18"/>
  <c r="D334" i="18"/>
  <c r="I334" i="18"/>
  <c r="B334" i="18"/>
  <c r="G334" i="18"/>
  <c r="AA330" i="13" l="1"/>
  <c r="P335" i="20"/>
  <c r="M335" i="20"/>
  <c r="AC330" i="13"/>
  <c r="AB330" i="13"/>
  <c r="E334" i="18"/>
  <c r="T334" i="18"/>
  <c r="AE333" i="18"/>
  <c r="N334" i="18"/>
  <c r="S334" i="18"/>
  <c r="J334" i="18"/>
  <c r="F334" i="18"/>
  <c r="AD330" i="13" l="1"/>
  <c r="V335" i="20"/>
  <c r="W335" i="20"/>
  <c r="U335" i="20"/>
  <c r="X335" i="20"/>
  <c r="Q335" i="20"/>
  <c r="R335" i="20" s="1"/>
  <c r="I331" i="13"/>
  <c r="C331" i="13"/>
  <c r="H331" i="13"/>
  <c r="G331" i="13"/>
  <c r="B331" i="13"/>
  <c r="O334" i="18"/>
  <c r="K334" i="18"/>
  <c r="L334" i="18"/>
  <c r="D331" i="13" l="1"/>
  <c r="Y335" i="20"/>
  <c r="AB335" i="20" s="1"/>
  <c r="G336" i="20" s="1"/>
  <c r="AA335" i="20"/>
  <c r="AD335" i="20" s="1"/>
  <c r="Z335" i="20"/>
  <c r="AC335" i="20" s="1"/>
  <c r="H336" i="20" s="1"/>
  <c r="J331" i="13"/>
  <c r="F331" i="13"/>
  <c r="S331" i="13"/>
  <c r="T331" i="13"/>
  <c r="AE330" i="13"/>
  <c r="E331" i="13"/>
  <c r="B336" i="20"/>
  <c r="C336" i="20"/>
  <c r="M334" i="18"/>
  <c r="P334" i="18"/>
  <c r="N331" i="13" l="1"/>
  <c r="I336" i="20"/>
  <c r="J336" i="20" s="1"/>
  <c r="D336" i="20"/>
  <c r="L331" i="13"/>
  <c r="K331" i="13"/>
  <c r="O331" i="13"/>
  <c r="E336" i="20"/>
  <c r="F336" i="20"/>
  <c r="AE335" i="20"/>
  <c r="N336" i="20"/>
  <c r="L336" i="20" s="1"/>
  <c r="S336" i="20"/>
  <c r="T336" i="20"/>
  <c r="K336" i="20"/>
  <c r="O336" i="20"/>
  <c r="Q334" i="18"/>
  <c r="R334" i="18" s="1"/>
  <c r="X334" i="18"/>
  <c r="W334" i="18"/>
  <c r="V334" i="18"/>
  <c r="U334" i="18"/>
  <c r="M331" i="13" l="1"/>
  <c r="Q331" i="13" s="1"/>
  <c r="R331" i="13" s="1"/>
  <c r="P331" i="13"/>
  <c r="M336" i="20"/>
  <c r="P336" i="20"/>
  <c r="Q336" i="20"/>
  <c r="R336" i="20" s="1"/>
  <c r="AA334" i="18"/>
  <c r="AD334" i="18" s="1"/>
  <c r="Y334" i="18"/>
  <c r="AB334" i="18" s="1"/>
  <c r="Z334" i="18"/>
  <c r="AC334" i="18" s="1"/>
  <c r="X331" i="13" l="1"/>
  <c r="X336" i="20"/>
  <c r="W331" i="13"/>
  <c r="V331" i="13"/>
  <c r="Y331" i="13"/>
  <c r="Z331" i="13"/>
  <c r="AA331" i="13"/>
  <c r="U331" i="13"/>
  <c r="V336" i="20"/>
  <c r="W336" i="20"/>
  <c r="U336" i="20"/>
  <c r="Z336" i="20"/>
  <c r="AC336" i="20" s="1"/>
  <c r="H337" i="20" s="1"/>
  <c r="Y336" i="20"/>
  <c r="AA336" i="20"/>
  <c r="AD336" i="20" s="1"/>
  <c r="D337" i="20" s="1"/>
  <c r="D335" i="18"/>
  <c r="I335" i="18"/>
  <c r="G335" i="18"/>
  <c r="B335" i="18"/>
  <c r="C335" i="18"/>
  <c r="H335" i="18"/>
  <c r="AB331" i="13" l="1"/>
  <c r="B332" i="13" s="1"/>
  <c r="AD331" i="13"/>
  <c r="AC331" i="13"/>
  <c r="AB336" i="20"/>
  <c r="B337" i="20"/>
  <c r="G337" i="20"/>
  <c r="I337" i="20"/>
  <c r="C337" i="20"/>
  <c r="T337" i="20"/>
  <c r="S337" i="20"/>
  <c r="G332" i="13"/>
  <c r="E335" i="18"/>
  <c r="AE334" i="18"/>
  <c r="N335" i="18"/>
  <c r="S335" i="18"/>
  <c r="T335" i="18"/>
  <c r="J335" i="18"/>
  <c r="F335" i="18"/>
  <c r="I332" i="13" l="1"/>
  <c r="C332" i="13"/>
  <c r="H332" i="13"/>
  <c r="J332" i="13" s="1"/>
  <c r="D332" i="13"/>
  <c r="J337" i="20"/>
  <c r="F337" i="20"/>
  <c r="AE336" i="20"/>
  <c r="N337" i="20"/>
  <c r="E337" i="20"/>
  <c r="F332" i="13"/>
  <c r="O332" i="13"/>
  <c r="K335" i="18"/>
  <c r="O335" i="18"/>
  <c r="L335" i="18"/>
  <c r="K332" i="13" l="1"/>
  <c r="E332" i="13"/>
  <c r="S332" i="13"/>
  <c r="T332" i="13"/>
  <c r="N332" i="13"/>
  <c r="AE331" i="13"/>
  <c r="O337" i="20"/>
  <c r="K337" i="20"/>
  <c r="L337" i="20"/>
  <c r="P335" i="18"/>
  <c r="M335" i="18"/>
  <c r="L332" i="13" l="1"/>
  <c r="M337" i="20"/>
  <c r="Q337" i="20" s="1"/>
  <c r="P337" i="20"/>
  <c r="W335" i="18"/>
  <c r="V335" i="18"/>
  <c r="U335" i="18"/>
  <c r="X335" i="18"/>
  <c r="Q335" i="18"/>
  <c r="R335" i="18" s="1"/>
  <c r="M332" i="13" l="1"/>
  <c r="P332" i="13"/>
  <c r="X337" i="20"/>
  <c r="R337" i="20"/>
  <c r="Y337" i="20" s="1"/>
  <c r="V337" i="20"/>
  <c r="U337" i="20"/>
  <c r="W337" i="20"/>
  <c r="Y335" i="18"/>
  <c r="AB335" i="18" s="1"/>
  <c r="Z335" i="18"/>
  <c r="AC335" i="18" s="1"/>
  <c r="AA335" i="18"/>
  <c r="AD335" i="18" s="1"/>
  <c r="Q332" i="13" l="1"/>
  <c r="R332" i="13" s="1"/>
  <c r="X332" i="13"/>
  <c r="W332" i="13"/>
  <c r="V332" i="13"/>
  <c r="U332" i="13"/>
  <c r="Z337" i="20"/>
  <c r="AA337" i="20"/>
  <c r="AB337" i="20"/>
  <c r="Y332" i="13"/>
  <c r="Z332" i="13"/>
  <c r="AA332" i="13"/>
  <c r="G336" i="18"/>
  <c r="B336" i="18"/>
  <c r="H336" i="18"/>
  <c r="C336" i="18"/>
  <c r="D336" i="18"/>
  <c r="I336" i="18"/>
  <c r="AB332" i="13" l="1"/>
  <c r="B333" i="13" s="1"/>
  <c r="F336" i="18"/>
  <c r="AD337" i="20"/>
  <c r="AC337" i="20"/>
  <c r="I338" i="20"/>
  <c r="D338" i="20"/>
  <c r="H338" i="20"/>
  <c r="B338" i="20"/>
  <c r="G338" i="20"/>
  <c r="C338" i="20"/>
  <c r="T338" i="20"/>
  <c r="J338" i="20"/>
  <c r="AC332" i="13"/>
  <c r="C333" i="13"/>
  <c r="H333" i="13"/>
  <c r="G333" i="13"/>
  <c r="AD332" i="13"/>
  <c r="J336" i="18"/>
  <c r="T336" i="18"/>
  <c r="N336" i="18"/>
  <c r="AE335" i="18"/>
  <c r="S336" i="18"/>
  <c r="E336" i="18"/>
  <c r="F333" i="13" l="1"/>
  <c r="N338" i="20"/>
  <c r="L338" i="20" s="1"/>
  <c r="S338" i="20"/>
  <c r="E338" i="20"/>
  <c r="AE337" i="20"/>
  <c r="F338" i="20"/>
  <c r="O338" i="20"/>
  <c r="K338" i="20"/>
  <c r="E333" i="13"/>
  <c r="D333" i="13"/>
  <c r="I333" i="13"/>
  <c r="J333" i="13" s="1"/>
  <c r="K336" i="18"/>
  <c r="O336" i="18"/>
  <c r="L336" i="18"/>
  <c r="M338" i="20" l="1"/>
  <c r="Q338" i="20" s="1"/>
  <c r="P338" i="20"/>
  <c r="AE332" i="13"/>
  <c r="N333" i="13"/>
  <c r="T333" i="13"/>
  <c r="S333" i="13"/>
  <c r="O333" i="13"/>
  <c r="K333" i="13"/>
  <c r="P336" i="18"/>
  <c r="M336" i="18"/>
  <c r="X338" i="20" l="1"/>
  <c r="R338" i="20"/>
  <c r="V338" i="20"/>
  <c r="U338" i="20"/>
  <c r="W338" i="20"/>
  <c r="L333" i="13"/>
  <c r="V336" i="18"/>
  <c r="W336" i="18"/>
  <c r="U336" i="18"/>
  <c r="X336" i="18"/>
  <c r="Q336" i="18"/>
  <c r="R336" i="18" s="1"/>
  <c r="Z338" i="20" l="1"/>
  <c r="Y338" i="20"/>
  <c r="AA338" i="20"/>
  <c r="M333" i="13"/>
  <c r="P333" i="13"/>
  <c r="Y336" i="18"/>
  <c r="AB336" i="18" s="1"/>
  <c r="Z336" i="18"/>
  <c r="AC336" i="18" s="1"/>
  <c r="AA336" i="18"/>
  <c r="AD336" i="18" s="1"/>
  <c r="AC338" i="20" l="1"/>
  <c r="C339" i="20" s="1"/>
  <c r="AB338" i="20"/>
  <c r="AD338" i="20"/>
  <c r="X333" i="13"/>
  <c r="Q333" i="13"/>
  <c r="R333" i="13" s="1"/>
  <c r="V333" i="13"/>
  <c r="U333" i="13"/>
  <c r="W333" i="13"/>
  <c r="G337" i="18"/>
  <c r="B337" i="18"/>
  <c r="C337" i="18"/>
  <c r="F337" i="18" s="1"/>
  <c r="H337" i="18"/>
  <c r="D337" i="18"/>
  <c r="I337" i="18"/>
  <c r="G339" i="20" l="1"/>
  <c r="B339" i="20"/>
  <c r="H339" i="20"/>
  <c r="D339" i="20"/>
  <c r="AE338" i="20"/>
  <c r="I339" i="20"/>
  <c r="Y333" i="13"/>
  <c r="AB333" i="13" s="1"/>
  <c r="B334" i="13" s="1"/>
  <c r="Z333" i="13"/>
  <c r="AC333" i="13" s="1"/>
  <c r="AA333" i="13"/>
  <c r="AD333" i="13" s="1"/>
  <c r="J337" i="18"/>
  <c r="T337" i="18"/>
  <c r="S337" i="18"/>
  <c r="AE336" i="18"/>
  <c r="N337" i="18"/>
  <c r="E337" i="18"/>
  <c r="F339" i="20" l="1"/>
  <c r="S339" i="20"/>
  <c r="N339" i="20"/>
  <c r="E339" i="20"/>
  <c r="T339" i="20"/>
  <c r="J339" i="20"/>
  <c r="D334" i="13"/>
  <c r="I334" i="13"/>
  <c r="H334" i="13"/>
  <c r="C334" i="13"/>
  <c r="F334" i="13" s="1"/>
  <c r="G334" i="13"/>
  <c r="J334" i="13" s="1"/>
  <c r="K337" i="18"/>
  <c r="O337" i="18"/>
  <c r="L337" i="18"/>
  <c r="L339" i="20" l="1"/>
  <c r="K339" i="20"/>
  <c r="O339" i="20"/>
  <c r="N334" i="13"/>
  <c r="L334" i="13" s="1"/>
  <c r="S334" i="13"/>
  <c r="T334" i="13"/>
  <c r="AE333" i="13"/>
  <c r="E334" i="13"/>
  <c r="O334" i="13"/>
  <c r="K334" i="13"/>
  <c r="M337" i="18"/>
  <c r="P337" i="18"/>
  <c r="M339" i="20" l="1"/>
  <c r="Q339" i="20" s="1"/>
  <c r="P339" i="20"/>
  <c r="M334" i="13"/>
  <c r="P334" i="13"/>
  <c r="W334" i="13" s="1"/>
  <c r="Q337" i="18"/>
  <c r="R337" i="18" s="1"/>
  <c r="X337" i="18"/>
  <c r="U337" i="18"/>
  <c r="V337" i="18"/>
  <c r="W337" i="18"/>
  <c r="X339" i="20" l="1"/>
  <c r="R339" i="20"/>
  <c r="U339" i="20"/>
  <c r="V339" i="20"/>
  <c r="W339" i="20"/>
  <c r="U334" i="13"/>
  <c r="V334" i="13"/>
  <c r="X334" i="13"/>
  <c r="Q334" i="13"/>
  <c r="R334" i="13" s="1"/>
  <c r="Y337" i="18"/>
  <c r="AB337" i="18" s="1"/>
  <c r="AA337" i="18"/>
  <c r="AD337" i="18" s="1"/>
  <c r="Z337" i="18"/>
  <c r="AC337" i="18" s="1"/>
  <c r="AA339" i="20" l="1"/>
  <c r="Y339" i="20"/>
  <c r="AB339" i="20" s="1"/>
  <c r="Z339" i="20"/>
  <c r="Y334" i="13"/>
  <c r="AB334" i="13" s="1"/>
  <c r="Z334" i="13"/>
  <c r="AC334" i="13" s="1"/>
  <c r="C335" i="13" s="1"/>
  <c r="AA334" i="13"/>
  <c r="AD334" i="13" s="1"/>
  <c r="B338" i="18"/>
  <c r="G338" i="18"/>
  <c r="D338" i="18"/>
  <c r="I338" i="18"/>
  <c r="C338" i="18"/>
  <c r="F338" i="18" s="1"/>
  <c r="H338" i="18"/>
  <c r="AD339" i="20" l="1"/>
  <c r="AC339" i="20"/>
  <c r="B340" i="20"/>
  <c r="I340" i="20"/>
  <c r="G340" i="20"/>
  <c r="D340" i="20"/>
  <c r="H340" i="20"/>
  <c r="C340" i="20"/>
  <c r="G335" i="13"/>
  <c r="B335" i="13"/>
  <c r="E335" i="13" s="1"/>
  <c r="I335" i="13"/>
  <c r="D335" i="13"/>
  <c r="H335" i="13"/>
  <c r="J338" i="18"/>
  <c r="N338" i="18"/>
  <c r="S338" i="18"/>
  <c r="AE337" i="18"/>
  <c r="T338" i="18"/>
  <c r="E338" i="18"/>
  <c r="T340" i="20" l="1"/>
  <c r="S340" i="20"/>
  <c r="J340" i="20"/>
  <c r="N340" i="20"/>
  <c r="AE339" i="20"/>
  <c r="F340" i="20"/>
  <c r="E340" i="20"/>
  <c r="F335" i="13"/>
  <c r="N335" i="13"/>
  <c r="AE334" i="13"/>
  <c r="T335" i="13"/>
  <c r="S335" i="13"/>
  <c r="J335" i="13"/>
  <c r="L335" i="13"/>
  <c r="O338" i="18"/>
  <c r="K338" i="18"/>
  <c r="L338" i="18"/>
  <c r="L340" i="20" l="1"/>
  <c r="O340" i="20"/>
  <c r="K340" i="20"/>
  <c r="K335" i="13"/>
  <c r="O335" i="13"/>
  <c r="M335" i="13"/>
  <c r="X335" i="13" s="1"/>
  <c r="P335" i="13"/>
  <c r="U335" i="13" s="1"/>
  <c r="P338" i="18"/>
  <c r="M338" i="18"/>
  <c r="P340" i="20" l="1"/>
  <c r="M340" i="20"/>
  <c r="Q335" i="13"/>
  <c r="R335" i="13" s="1"/>
  <c r="W335" i="13"/>
  <c r="V335" i="13"/>
  <c r="W338" i="18"/>
  <c r="V338" i="18"/>
  <c r="U338" i="18"/>
  <c r="Q338" i="18"/>
  <c r="R338" i="18" s="1"/>
  <c r="X338" i="18"/>
  <c r="V340" i="20" l="1"/>
  <c r="W340" i="20"/>
  <c r="U340" i="20"/>
  <c r="X340" i="20"/>
  <c r="Q340" i="20"/>
  <c r="R340" i="20" s="1"/>
  <c r="Z335" i="13"/>
  <c r="AA335" i="13"/>
  <c r="Y335" i="13"/>
  <c r="AB335" i="13" s="1"/>
  <c r="AA338" i="18"/>
  <c r="AD338" i="18" s="1"/>
  <c r="Y338" i="18"/>
  <c r="AB338" i="18" s="1"/>
  <c r="Z338" i="18"/>
  <c r="AC338" i="18" s="1"/>
  <c r="Z340" i="20" l="1"/>
  <c r="AC340" i="20" s="1"/>
  <c r="AA340" i="20"/>
  <c r="AD340" i="20" s="1"/>
  <c r="Y340" i="20"/>
  <c r="AB340" i="20" s="1"/>
  <c r="AC335" i="13"/>
  <c r="AD335" i="13"/>
  <c r="D336" i="13" s="1"/>
  <c r="AE335" i="13" s="1"/>
  <c r="G336" i="13"/>
  <c r="B336" i="13"/>
  <c r="D339" i="18"/>
  <c r="I339" i="18"/>
  <c r="B339" i="18"/>
  <c r="G339" i="18"/>
  <c r="H339" i="18"/>
  <c r="C339" i="18"/>
  <c r="B341" i="20" l="1"/>
  <c r="H341" i="20"/>
  <c r="C341" i="20"/>
  <c r="I341" i="20"/>
  <c r="D341" i="20"/>
  <c r="G341" i="20"/>
  <c r="C336" i="13"/>
  <c r="H336" i="13"/>
  <c r="I336" i="13"/>
  <c r="S336" i="13"/>
  <c r="T336" i="13"/>
  <c r="N336" i="13"/>
  <c r="E339" i="18"/>
  <c r="AE338" i="18"/>
  <c r="T339" i="18"/>
  <c r="S339" i="18"/>
  <c r="N339" i="18"/>
  <c r="J339" i="18"/>
  <c r="F339" i="18"/>
  <c r="F341" i="20" l="1"/>
  <c r="E341" i="20"/>
  <c r="AE340" i="20"/>
  <c r="S341" i="20"/>
  <c r="T341" i="20"/>
  <c r="N341" i="20"/>
  <c r="J341" i="20"/>
  <c r="E336" i="13"/>
  <c r="F336" i="13"/>
  <c r="J336" i="13"/>
  <c r="L339" i="18"/>
  <c r="K339" i="18"/>
  <c r="O339" i="18"/>
  <c r="L341" i="20" l="1"/>
  <c r="O341" i="20"/>
  <c r="K341" i="20"/>
  <c r="O336" i="13"/>
  <c r="K336" i="13"/>
  <c r="L336" i="13"/>
  <c r="M339" i="18"/>
  <c r="P339" i="18"/>
  <c r="M341" i="20" l="1"/>
  <c r="P341" i="20"/>
  <c r="M336" i="13"/>
  <c r="P336" i="13"/>
  <c r="X339" i="18"/>
  <c r="Q339" i="18"/>
  <c r="R339" i="18" s="1"/>
  <c r="V339" i="18"/>
  <c r="W339" i="18"/>
  <c r="U339" i="18"/>
  <c r="X341" i="20" l="1"/>
  <c r="Q341" i="20"/>
  <c r="R341" i="20" s="1"/>
  <c r="U341" i="20"/>
  <c r="W341" i="20"/>
  <c r="V341" i="20"/>
  <c r="AA341" i="20"/>
  <c r="Z341" i="20"/>
  <c r="Y341" i="20"/>
  <c r="Z339" i="18"/>
  <c r="AC339" i="18" s="1"/>
  <c r="Q336" i="13"/>
  <c r="R336" i="13" s="1"/>
  <c r="X336" i="13"/>
  <c r="W336" i="13"/>
  <c r="V336" i="13"/>
  <c r="U336" i="13"/>
  <c r="AA339" i="18"/>
  <c r="AD339" i="18" s="1"/>
  <c r="Y339" i="18"/>
  <c r="AB339" i="18" s="1"/>
  <c r="H340" i="18"/>
  <c r="C340" i="18"/>
  <c r="AD341" i="20" l="1"/>
  <c r="D342" i="20" s="1"/>
  <c r="AB341" i="20"/>
  <c r="AC341" i="20"/>
  <c r="C342" i="20"/>
  <c r="Z336" i="13"/>
  <c r="AC336" i="13" s="1"/>
  <c r="Y336" i="13"/>
  <c r="AB336" i="13" s="1"/>
  <c r="AA336" i="13"/>
  <c r="I340" i="18"/>
  <c r="D340" i="18"/>
  <c r="G340" i="18"/>
  <c r="B340" i="18"/>
  <c r="I342" i="20" l="1"/>
  <c r="B342" i="20"/>
  <c r="G342" i="20"/>
  <c r="H342" i="20"/>
  <c r="T342" i="20"/>
  <c r="S342" i="20"/>
  <c r="AE341" i="20"/>
  <c r="AE339" i="18"/>
  <c r="N340" i="18"/>
  <c r="S340" i="18"/>
  <c r="T340" i="18"/>
  <c r="B337" i="13"/>
  <c r="G337" i="13"/>
  <c r="C337" i="13"/>
  <c r="H337" i="13"/>
  <c r="AD336" i="13"/>
  <c r="J340" i="18"/>
  <c r="E340" i="18"/>
  <c r="F340" i="18"/>
  <c r="O340" i="18"/>
  <c r="E342" i="20" l="1"/>
  <c r="J342" i="20"/>
  <c r="N342" i="20"/>
  <c r="F342" i="20"/>
  <c r="L340" i="18"/>
  <c r="K340" i="18"/>
  <c r="F337" i="13"/>
  <c r="E337" i="13"/>
  <c r="I337" i="13"/>
  <c r="D337" i="13"/>
  <c r="O342" i="20" l="1"/>
  <c r="K342" i="20"/>
  <c r="L342" i="20"/>
  <c r="P340" i="18"/>
  <c r="M340" i="18"/>
  <c r="J337" i="13"/>
  <c r="S337" i="13"/>
  <c r="AE336" i="13"/>
  <c r="T337" i="13"/>
  <c r="N337" i="13"/>
  <c r="U340" i="18"/>
  <c r="Q340" i="18" l="1"/>
  <c r="R340" i="18" s="1"/>
  <c r="X340" i="18"/>
  <c r="V340" i="18"/>
  <c r="W340" i="18"/>
  <c r="M342" i="20"/>
  <c r="P342" i="20"/>
  <c r="Q342" i="20"/>
  <c r="R342" i="20" s="1"/>
  <c r="O337" i="13"/>
  <c r="K337" i="13"/>
  <c r="L337" i="13"/>
  <c r="AA340" i="18" l="1"/>
  <c r="AD340" i="18" s="1"/>
  <c r="Z340" i="18"/>
  <c r="AC340" i="18" s="1"/>
  <c r="Y340" i="18"/>
  <c r="AB340" i="18" s="1"/>
  <c r="X342" i="20"/>
  <c r="W342" i="20"/>
  <c r="V342" i="20"/>
  <c r="U342" i="20"/>
  <c r="Y342" i="20"/>
  <c r="AB342" i="20" s="1"/>
  <c r="Z342" i="20"/>
  <c r="AC342" i="20" s="1"/>
  <c r="AA342" i="20"/>
  <c r="AD342" i="20" s="1"/>
  <c r="D343" i="20" s="1"/>
  <c r="P337" i="13"/>
  <c r="M337" i="13"/>
  <c r="D341" i="18" l="1"/>
  <c r="I341" i="18"/>
  <c r="H341" i="18"/>
  <c r="C341" i="18"/>
  <c r="F341" i="18" s="1"/>
  <c r="G341" i="18"/>
  <c r="B341" i="18"/>
  <c r="C343" i="20"/>
  <c r="AE342" i="20" s="1"/>
  <c r="H343" i="20"/>
  <c r="S343" i="20"/>
  <c r="I343" i="20"/>
  <c r="T343" i="20"/>
  <c r="G343" i="20"/>
  <c r="B343" i="20"/>
  <c r="V337" i="13"/>
  <c r="U337" i="13"/>
  <c r="W337" i="13"/>
  <c r="X337" i="13"/>
  <c r="Q337" i="13"/>
  <c r="R337" i="13" s="1"/>
  <c r="T341" i="18" l="1"/>
  <c r="S341" i="18"/>
  <c r="AE340" i="18"/>
  <c r="N341" i="18"/>
  <c r="L341" i="18"/>
  <c r="J341" i="18"/>
  <c r="E341" i="18"/>
  <c r="E343" i="20"/>
  <c r="J343" i="20"/>
  <c r="F343" i="20"/>
  <c r="N343" i="20"/>
  <c r="Y337" i="13"/>
  <c r="AB337" i="13" s="1"/>
  <c r="Z337" i="13"/>
  <c r="AC337" i="13" s="1"/>
  <c r="AA337" i="13"/>
  <c r="AD337" i="13" s="1"/>
  <c r="P341" i="18" l="1"/>
  <c r="M341" i="18"/>
  <c r="O341" i="18"/>
  <c r="K341" i="18"/>
  <c r="L343" i="20"/>
  <c r="O343" i="20"/>
  <c r="K343" i="20"/>
  <c r="G338" i="13"/>
  <c r="B338" i="13"/>
  <c r="C338" i="13"/>
  <c r="F338" i="13" s="1"/>
  <c r="H338" i="13"/>
  <c r="D338" i="13"/>
  <c r="I338" i="13"/>
  <c r="V341" i="18" l="1"/>
  <c r="W341" i="18"/>
  <c r="U341" i="18"/>
  <c r="Q341" i="18"/>
  <c r="R341" i="18" s="1"/>
  <c r="X341" i="18"/>
  <c r="M343" i="20"/>
  <c r="P343" i="20"/>
  <c r="Q343" i="20"/>
  <c r="R343" i="20" s="1"/>
  <c r="J338" i="13"/>
  <c r="T338" i="13"/>
  <c r="AE337" i="13"/>
  <c r="S338" i="13"/>
  <c r="N338" i="13"/>
  <c r="E338" i="13"/>
  <c r="Z341" i="18" l="1"/>
  <c r="AC341" i="18" s="1"/>
  <c r="Y341" i="18"/>
  <c r="AB341" i="18" s="1"/>
  <c r="AA341" i="18"/>
  <c r="AD341" i="18" s="1"/>
  <c r="X343" i="20"/>
  <c r="W343" i="20"/>
  <c r="U343" i="20"/>
  <c r="V343" i="20"/>
  <c r="Y343" i="20"/>
  <c r="AB343" i="20" s="1"/>
  <c r="B344" i="20" s="1"/>
  <c r="Z343" i="20"/>
  <c r="AA343" i="20"/>
  <c r="AD343" i="20" s="1"/>
  <c r="I344" i="20" s="1"/>
  <c r="K338" i="13"/>
  <c r="O338" i="13"/>
  <c r="L338" i="13"/>
  <c r="H342" i="18" l="1"/>
  <c r="C342" i="18"/>
  <c r="B342" i="18"/>
  <c r="E342" i="18" s="1"/>
  <c r="G342" i="18"/>
  <c r="D342" i="18"/>
  <c r="I342" i="18"/>
  <c r="AC343" i="20"/>
  <c r="G344" i="20"/>
  <c r="D344" i="20"/>
  <c r="P338" i="13"/>
  <c r="M338" i="13"/>
  <c r="AE341" i="18" l="1"/>
  <c r="N342" i="18"/>
  <c r="T342" i="18"/>
  <c r="S342" i="18"/>
  <c r="F342" i="18"/>
  <c r="J342" i="18"/>
  <c r="H344" i="20"/>
  <c r="C344" i="20"/>
  <c r="S344" i="20"/>
  <c r="F344" i="20"/>
  <c r="AE343" i="20"/>
  <c r="J344" i="20"/>
  <c r="T344" i="20"/>
  <c r="N344" i="20"/>
  <c r="U338" i="13"/>
  <c r="V338" i="13"/>
  <c r="W338" i="13"/>
  <c r="Q338" i="13"/>
  <c r="R338" i="13" s="1"/>
  <c r="X338" i="13"/>
  <c r="O342" i="18" l="1"/>
  <c r="K342" i="18"/>
  <c r="L342" i="18"/>
  <c r="E344" i="20"/>
  <c r="K344" i="20"/>
  <c r="O344" i="20"/>
  <c r="L344" i="20"/>
  <c r="Z338" i="13"/>
  <c r="AC338" i="13" s="1"/>
  <c r="Y338" i="13"/>
  <c r="AB338" i="13" s="1"/>
  <c r="AA338" i="13"/>
  <c r="AD338" i="13" s="1"/>
  <c r="P342" i="18" l="1"/>
  <c r="M342" i="18"/>
  <c r="M344" i="20"/>
  <c r="P344" i="20"/>
  <c r="X344" i="20"/>
  <c r="Q344" i="20"/>
  <c r="R344" i="20" s="1"/>
  <c r="H339" i="13"/>
  <c r="C339" i="13"/>
  <c r="B339" i="13"/>
  <c r="E339" i="13" s="1"/>
  <c r="G339" i="13"/>
  <c r="I339" i="13"/>
  <c r="D339" i="13"/>
  <c r="V342" i="18" l="1"/>
  <c r="W342" i="18"/>
  <c r="U342" i="18"/>
  <c r="X342" i="18"/>
  <c r="Q342" i="18"/>
  <c r="R342" i="18" s="1"/>
  <c r="W344" i="20"/>
  <c r="U344" i="20"/>
  <c r="V344" i="20"/>
  <c r="Z344" i="20"/>
  <c r="AC344" i="20" s="1"/>
  <c r="AA344" i="20"/>
  <c r="AD344" i="20" s="1"/>
  <c r="Y344" i="20"/>
  <c r="AB344" i="20" s="1"/>
  <c r="N339" i="13"/>
  <c r="S339" i="13"/>
  <c r="AE338" i="13"/>
  <c r="T339" i="13"/>
  <c r="F339" i="13"/>
  <c r="J339" i="13"/>
  <c r="AA342" i="18" l="1"/>
  <c r="AD342" i="18" s="1"/>
  <c r="Z342" i="18"/>
  <c r="AC342" i="18" s="1"/>
  <c r="Y342" i="18"/>
  <c r="AB342" i="18" s="1"/>
  <c r="H345" i="20"/>
  <c r="C345" i="20"/>
  <c r="I345" i="20"/>
  <c r="D345" i="20"/>
  <c r="G345" i="20"/>
  <c r="B345" i="20"/>
  <c r="O339" i="13"/>
  <c r="K339" i="13"/>
  <c r="L339" i="13"/>
  <c r="D343" i="18" l="1"/>
  <c r="I343" i="18"/>
  <c r="H343" i="18"/>
  <c r="C343" i="18"/>
  <c r="F343" i="18" s="1"/>
  <c r="B343" i="18"/>
  <c r="G343" i="18"/>
  <c r="J345" i="20"/>
  <c r="E345" i="20"/>
  <c r="AE344" i="20"/>
  <c r="N345" i="20"/>
  <c r="L345" i="20" s="1"/>
  <c r="T345" i="20"/>
  <c r="S345" i="20"/>
  <c r="F345" i="20"/>
  <c r="P339" i="13"/>
  <c r="M339" i="13"/>
  <c r="N343" i="18" l="1"/>
  <c r="L343" i="18" s="1"/>
  <c r="AE342" i="18"/>
  <c r="T343" i="18"/>
  <c r="S343" i="18"/>
  <c r="E343" i="18"/>
  <c r="J343" i="18"/>
  <c r="O345" i="20"/>
  <c r="K345" i="20"/>
  <c r="P345" i="20"/>
  <c r="M345" i="20"/>
  <c r="V339" i="13"/>
  <c r="U339" i="13"/>
  <c r="W339" i="13"/>
  <c r="Q339" i="13"/>
  <c r="R339" i="13" s="1"/>
  <c r="X339" i="13"/>
  <c r="P343" i="18" l="1"/>
  <c r="M343" i="18"/>
  <c r="O343" i="18"/>
  <c r="K343" i="18"/>
  <c r="W345" i="20"/>
  <c r="V345" i="20"/>
  <c r="U345" i="20"/>
  <c r="X345" i="20"/>
  <c r="Q345" i="20"/>
  <c r="R345" i="20" s="1"/>
  <c r="Z339" i="13"/>
  <c r="AC339" i="13" s="1"/>
  <c r="Y339" i="13"/>
  <c r="AB339" i="13" s="1"/>
  <c r="AA339" i="13"/>
  <c r="AD339" i="13" s="1"/>
  <c r="U343" i="18" l="1"/>
  <c r="V343" i="18"/>
  <c r="W343" i="18"/>
  <c r="X343" i="18"/>
  <c r="Q343" i="18"/>
  <c r="R343" i="18" s="1"/>
  <c r="AA345" i="20"/>
  <c r="AD345" i="20" s="1"/>
  <c r="Z345" i="20"/>
  <c r="AC345" i="20" s="1"/>
  <c r="Y345" i="20"/>
  <c r="AB345" i="20" s="1"/>
  <c r="C340" i="13"/>
  <c r="H340" i="13"/>
  <c r="G340" i="13"/>
  <c r="B340" i="13"/>
  <c r="E340" i="13" s="1"/>
  <c r="D340" i="13"/>
  <c r="I340" i="13"/>
  <c r="Y343" i="18" l="1"/>
  <c r="AB343" i="18" s="1"/>
  <c r="AA343" i="18"/>
  <c r="AD343" i="18" s="1"/>
  <c r="Z343" i="18"/>
  <c r="AC343" i="18" s="1"/>
  <c r="C346" i="20"/>
  <c r="I346" i="20"/>
  <c r="D346" i="20"/>
  <c r="H346" i="20"/>
  <c r="B346" i="20"/>
  <c r="G346" i="20"/>
  <c r="AE345" i="20"/>
  <c r="J340" i="13"/>
  <c r="N340" i="13"/>
  <c r="T340" i="13"/>
  <c r="AE339" i="13"/>
  <c r="S340" i="13"/>
  <c r="F340" i="13"/>
  <c r="B344" i="18" l="1"/>
  <c r="G344" i="18"/>
  <c r="D344" i="18"/>
  <c r="I344" i="18"/>
  <c r="H344" i="18"/>
  <c r="C344" i="18"/>
  <c r="F344" i="18" s="1"/>
  <c r="F346" i="20"/>
  <c r="J346" i="20"/>
  <c r="T346" i="20"/>
  <c r="S346" i="20"/>
  <c r="N346" i="20"/>
  <c r="E346" i="20"/>
  <c r="K340" i="13"/>
  <c r="O340" i="13"/>
  <c r="L340" i="13"/>
  <c r="J344" i="18" l="1"/>
  <c r="AE343" i="18"/>
  <c r="S344" i="18"/>
  <c r="T344" i="18"/>
  <c r="N344" i="18"/>
  <c r="E344" i="18"/>
  <c r="O346" i="20"/>
  <c r="K346" i="20"/>
  <c r="L346" i="20"/>
  <c r="M340" i="13"/>
  <c r="P340" i="13"/>
  <c r="O344" i="18" l="1"/>
  <c r="K344" i="18"/>
  <c r="L344" i="18"/>
  <c r="M346" i="20"/>
  <c r="P346" i="20"/>
  <c r="Q340" i="13"/>
  <c r="R340" i="13" s="1"/>
  <c r="X340" i="13"/>
  <c r="V340" i="13"/>
  <c r="W340" i="13"/>
  <c r="U340" i="13"/>
  <c r="M344" i="18" l="1"/>
  <c r="P344" i="18"/>
  <c r="Q346" i="20"/>
  <c r="R346" i="20" s="1"/>
  <c r="X346" i="20"/>
  <c r="W346" i="20"/>
  <c r="U346" i="20"/>
  <c r="V346" i="20"/>
  <c r="Z346" i="20"/>
  <c r="AC346" i="20" s="1"/>
  <c r="AA346" i="20"/>
  <c r="AD346" i="20" s="1"/>
  <c r="Y346" i="20"/>
  <c r="AB346" i="20" s="1"/>
  <c r="Z340" i="13"/>
  <c r="AC340" i="13" s="1"/>
  <c r="AA340" i="13"/>
  <c r="AD340" i="13" s="1"/>
  <c r="Y340" i="13"/>
  <c r="AB340" i="13" s="1"/>
  <c r="Q344" i="18" l="1"/>
  <c r="R344" i="18" s="1"/>
  <c r="X344" i="18"/>
  <c r="W344" i="18"/>
  <c r="V344" i="18"/>
  <c r="U344" i="18"/>
  <c r="C347" i="20"/>
  <c r="H347" i="20"/>
  <c r="D347" i="20"/>
  <c r="I347" i="20"/>
  <c r="B347" i="20"/>
  <c r="G347" i="20"/>
  <c r="AE346" i="20"/>
  <c r="C341" i="13"/>
  <c r="H341" i="13"/>
  <c r="I341" i="13"/>
  <c r="D341" i="13"/>
  <c r="G341" i="13"/>
  <c r="B341" i="13"/>
  <c r="E341" i="13" s="1"/>
  <c r="Z344" i="18" l="1"/>
  <c r="AC344" i="18" s="1"/>
  <c r="Y344" i="18"/>
  <c r="AB344" i="18" s="1"/>
  <c r="AA344" i="18"/>
  <c r="AD344" i="18" s="1"/>
  <c r="T347" i="20"/>
  <c r="E347" i="20"/>
  <c r="S347" i="20"/>
  <c r="N347" i="20"/>
  <c r="F347" i="20"/>
  <c r="J347" i="20"/>
  <c r="J341" i="13"/>
  <c r="S341" i="13"/>
  <c r="N341" i="13"/>
  <c r="L341" i="13" s="1"/>
  <c r="T341" i="13"/>
  <c r="AE340" i="13"/>
  <c r="O341" i="13"/>
  <c r="F341" i="13"/>
  <c r="C345" i="18" l="1"/>
  <c r="H345" i="18"/>
  <c r="B345" i="18"/>
  <c r="E345" i="18" s="1"/>
  <c r="G345" i="18"/>
  <c r="I345" i="18"/>
  <c r="D345" i="18"/>
  <c r="K347" i="20"/>
  <c r="L347" i="20"/>
  <c r="O347" i="20"/>
  <c r="K341" i="13"/>
  <c r="M341" i="13"/>
  <c r="P341" i="13"/>
  <c r="L345" i="18" l="1"/>
  <c r="J345" i="18"/>
  <c r="T345" i="18"/>
  <c r="S345" i="18"/>
  <c r="AE344" i="18"/>
  <c r="N345" i="18"/>
  <c r="F345" i="18"/>
  <c r="P347" i="20"/>
  <c r="M347" i="20"/>
  <c r="X341" i="13"/>
  <c r="Q341" i="13"/>
  <c r="R341" i="13" s="1"/>
  <c r="V341" i="13"/>
  <c r="W341" i="13"/>
  <c r="U341" i="13"/>
  <c r="M345" i="18" l="1"/>
  <c r="P345" i="18"/>
  <c r="O345" i="18"/>
  <c r="K345" i="18"/>
  <c r="W347" i="20"/>
  <c r="U347" i="20"/>
  <c r="V347" i="20"/>
  <c r="X347" i="20"/>
  <c r="Q347" i="20"/>
  <c r="R347" i="20" s="1"/>
  <c r="Y341" i="13"/>
  <c r="AB341" i="13" s="1"/>
  <c r="Z341" i="13"/>
  <c r="AC341" i="13" s="1"/>
  <c r="AA341" i="13"/>
  <c r="AD341" i="13" s="1"/>
  <c r="X345" i="18" l="1"/>
  <c r="Q345" i="18"/>
  <c r="R345" i="18" s="1"/>
  <c r="V345" i="18"/>
  <c r="U345" i="18"/>
  <c r="W345" i="18"/>
  <c r="AA347" i="20"/>
  <c r="AD347" i="20" s="1"/>
  <c r="Z347" i="20"/>
  <c r="AC347" i="20" s="1"/>
  <c r="Y347" i="20"/>
  <c r="B342" i="13"/>
  <c r="G342" i="13"/>
  <c r="C342" i="13"/>
  <c r="H342" i="13"/>
  <c r="I342" i="13"/>
  <c r="D342" i="13"/>
  <c r="J342" i="13" l="1"/>
  <c r="F342" i="13"/>
  <c r="AA345" i="18"/>
  <c r="AD345" i="18" s="1"/>
  <c r="Y345" i="18"/>
  <c r="AB345" i="18" s="1"/>
  <c r="Z345" i="18"/>
  <c r="AC345" i="18" s="1"/>
  <c r="D348" i="20"/>
  <c r="I348" i="20"/>
  <c r="AB347" i="20"/>
  <c r="C348" i="20"/>
  <c r="H348" i="20"/>
  <c r="N342" i="13"/>
  <c r="L342" i="13" s="1"/>
  <c r="S342" i="13"/>
  <c r="T342" i="13"/>
  <c r="AE341" i="13"/>
  <c r="E342" i="13"/>
  <c r="K342" i="13" l="1"/>
  <c r="O342" i="13"/>
  <c r="I346" i="18"/>
  <c r="D346" i="18"/>
  <c r="G346" i="18"/>
  <c r="B346" i="18"/>
  <c r="E346" i="18" s="1"/>
  <c r="C346" i="18"/>
  <c r="F346" i="18" s="1"/>
  <c r="H346" i="18"/>
  <c r="S348" i="20"/>
  <c r="T348" i="20"/>
  <c r="B348" i="20"/>
  <c r="E348" i="20" s="1"/>
  <c r="G348" i="20"/>
  <c r="AE347" i="20"/>
  <c r="P342" i="13"/>
  <c r="M342" i="13"/>
  <c r="S346" i="18" l="1"/>
  <c r="T346" i="18"/>
  <c r="AE345" i="18"/>
  <c r="N346" i="18"/>
  <c r="L346" i="18" s="1"/>
  <c r="J346" i="18"/>
  <c r="F348" i="20"/>
  <c r="J348" i="20"/>
  <c r="N348" i="20"/>
  <c r="L348" i="20" s="1"/>
  <c r="V342" i="13"/>
  <c r="W342" i="13"/>
  <c r="U342" i="13"/>
  <c r="Q342" i="13"/>
  <c r="R342" i="13" s="1"/>
  <c r="X342" i="13"/>
  <c r="M346" i="18" l="1"/>
  <c r="P346" i="18"/>
  <c r="O346" i="18"/>
  <c r="K346" i="18"/>
  <c r="O348" i="20"/>
  <c r="K348" i="20"/>
  <c r="P348" i="20"/>
  <c r="M348" i="20"/>
  <c r="Y342" i="13"/>
  <c r="Z342" i="13"/>
  <c r="AC342" i="13" s="1"/>
  <c r="H343" i="13" s="1"/>
  <c r="AA342" i="13"/>
  <c r="AD342" i="13" s="1"/>
  <c r="X346" i="18" l="1"/>
  <c r="Q346" i="18"/>
  <c r="R346" i="18" s="1"/>
  <c r="U346" i="18"/>
  <c r="V346" i="18"/>
  <c r="W346" i="18"/>
  <c r="V348" i="20"/>
  <c r="W348" i="20"/>
  <c r="U348" i="20"/>
  <c r="Q348" i="20"/>
  <c r="R348" i="20" s="1"/>
  <c r="X348" i="20"/>
  <c r="I343" i="13"/>
  <c r="D343" i="13"/>
  <c r="AB342" i="13"/>
  <c r="C343" i="13"/>
  <c r="Y346" i="18" l="1"/>
  <c r="AB346" i="18" s="1"/>
  <c r="AA346" i="18"/>
  <c r="AD346" i="18" s="1"/>
  <c r="Z346" i="18"/>
  <c r="AC346" i="18" s="1"/>
  <c r="Y348" i="20"/>
  <c r="Z348" i="20"/>
  <c r="AC348" i="20" s="1"/>
  <c r="AA348" i="20"/>
  <c r="AD348" i="20" s="1"/>
  <c r="S343" i="13"/>
  <c r="AE342" i="13"/>
  <c r="T343" i="13"/>
  <c r="B343" i="13"/>
  <c r="E343" i="13" s="1"/>
  <c r="G343" i="13"/>
  <c r="G347" i="18" l="1"/>
  <c r="B347" i="18"/>
  <c r="E347" i="18" s="1"/>
  <c r="D347" i="18"/>
  <c r="I347" i="18"/>
  <c r="C347" i="18"/>
  <c r="H347" i="18"/>
  <c r="H349" i="20"/>
  <c r="C349" i="20"/>
  <c r="I349" i="20"/>
  <c r="D349" i="20"/>
  <c r="AB348" i="20"/>
  <c r="J343" i="13"/>
  <c r="N343" i="13"/>
  <c r="F343" i="13"/>
  <c r="J347" i="18" l="1"/>
  <c r="AE346" i="18"/>
  <c r="T347" i="18"/>
  <c r="S347" i="18"/>
  <c r="N347" i="18"/>
  <c r="F347" i="18"/>
  <c r="AE348" i="20"/>
  <c r="S349" i="20"/>
  <c r="T349" i="20"/>
  <c r="B349" i="20"/>
  <c r="E349" i="20" s="1"/>
  <c r="G349" i="20"/>
  <c r="L343" i="13"/>
  <c r="K343" i="13"/>
  <c r="O343" i="13"/>
  <c r="O347" i="18" l="1"/>
  <c r="K347" i="18"/>
  <c r="L347" i="18"/>
  <c r="F349" i="20"/>
  <c r="N349" i="20"/>
  <c r="J349" i="20"/>
  <c r="M343" i="13"/>
  <c r="P343" i="13"/>
  <c r="M347" i="18" l="1"/>
  <c r="P347" i="18"/>
  <c r="L349" i="20"/>
  <c r="O349" i="20"/>
  <c r="K349" i="20"/>
  <c r="Q343" i="13"/>
  <c r="R343" i="13" s="1"/>
  <c r="X343" i="13"/>
  <c r="V343" i="13"/>
  <c r="W343" i="13"/>
  <c r="U343" i="13"/>
  <c r="X347" i="18" l="1"/>
  <c r="Q347" i="18"/>
  <c r="R347" i="18" s="1"/>
  <c r="V347" i="18"/>
  <c r="W347" i="18"/>
  <c r="U347" i="18"/>
  <c r="P349" i="20"/>
  <c r="M349" i="20"/>
  <c r="AA343" i="13"/>
  <c r="AD343" i="13" s="1"/>
  <c r="Y343" i="13"/>
  <c r="AB343" i="13" s="1"/>
  <c r="Z343" i="13"/>
  <c r="AC343" i="13" s="1"/>
  <c r="Y347" i="18" l="1"/>
  <c r="AB347" i="18" s="1"/>
  <c r="Z347" i="18"/>
  <c r="AC347" i="18" s="1"/>
  <c r="AA347" i="18"/>
  <c r="AD347" i="18" s="1"/>
  <c r="Q349" i="20"/>
  <c r="R349" i="20" s="1"/>
  <c r="X349" i="20"/>
  <c r="V349" i="20"/>
  <c r="W349" i="20"/>
  <c r="U349" i="20"/>
  <c r="AA349" i="20"/>
  <c r="AD349" i="20" s="1"/>
  <c r="D344" i="13"/>
  <c r="I344" i="13"/>
  <c r="G344" i="13"/>
  <c r="B344" i="13"/>
  <c r="H344" i="13"/>
  <c r="C344" i="13"/>
  <c r="F344" i="13" s="1"/>
  <c r="G348" i="18" l="1"/>
  <c r="B348" i="18"/>
  <c r="I348" i="18"/>
  <c r="D348" i="18"/>
  <c r="H348" i="18"/>
  <c r="C348" i="18"/>
  <c r="F348" i="18" s="1"/>
  <c r="Y349" i="20"/>
  <c r="AB349" i="20" s="1"/>
  <c r="Z349" i="20"/>
  <c r="AC349" i="20" s="1"/>
  <c r="B350" i="20"/>
  <c r="D350" i="20"/>
  <c r="I350" i="20"/>
  <c r="S344" i="13"/>
  <c r="N344" i="13"/>
  <c r="AE343" i="13"/>
  <c r="T344" i="13"/>
  <c r="E344" i="13"/>
  <c r="J344" i="13"/>
  <c r="J348" i="18" l="1"/>
  <c r="N348" i="18"/>
  <c r="T348" i="18"/>
  <c r="AE347" i="18"/>
  <c r="S348" i="18"/>
  <c r="E348" i="18"/>
  <c r="G350" i="20"/>
  <c r="C350" i="20"/>
  <c r="H350" i="20"/>
  <c r="N350" i="20"/>
  <c r="S350" i="20"/>
  <c r="T350" i="20"/>
  <c r="AE349" i="20"/>
  <c r="L344" i="13"/>
  <c r="O344" i="13"/>
  <c r="K344" i="13"/>
  <c r="F350" i="20" l="1"/>
  <c r="E350" i="20"/>
  <c r="O348" i="18"/>
  <c r="K348" i="18"/>
  <c r="L348" i="18"/>
  <c r="J350" i="20"/>
  <c r="L350" i="20" s="1"/>
  <c r="O350" i="20"/>
  <c r="K350" i="20"/>
  <c r="P344" i="13"/>
  <c r="M344" i="13"/>
  <c r="U344" i="13" l="1"/>
  <c r="V344" i="13"/>
  <c r="P348" i="18"/>
  <c r="M348" i="18"/>
  <c r="M350" i="20"/>
  <c r="P350" i="20"/>
  <c r="X350" i="20"/>
  <c r="Q350" i="20"/>
  <c r="R350" i="20" s="1"/>
  <c r="U350" i="20"/>
  <c r="V350" i="20"/>
  <c r="W350" i="20"/>
  <c r="W344" i="13"/>
  <c r="X344" i="13"/>
  <c r="Q344" i="13"/>
  <c r="R344" i="13" s="1"/>
  <c r="V348" i="18" l="1"/>
  <c r="W348" i="18"/>
  <c r="U348" i="18"/>
  <c r="X348" i="18"/>
  <c r="Q348" i="18"/>
  <c r="R348" i="18" s="1"/>
  <c r="Y350" i="20"/>
  <c r="AB350" i="20" s="1"/>
  <c r="AA350" i="20"/>
  <c r="Z350" i="20"/>
  <c r="AC350" i="20" s="1"/>
  <c r="Z344" i="13"/>
  <c r="AC344" i="13" s="1"/>
  <c r="Y344" i="13"/>
  <c r="AB344" i="13" s="1"/>
  <c r="AA344" i="13"/>
  <c r="AD344" i="13" s="1"/>
  <c r="H345" i="13"/>
  <c r="C345" i="13"/>
  <c r="G345" i="13" l="1"/>
  <c r="Z348" i="18"/>
  <c r="AC348" i="18" s="1"/>
  <c r="AA348" i="18"/>
  <c r="AD348" i="18" s="1"/>
  <c r="Y348" i="18"/>
  <c r="AB348" i="18" s="1"/>
  <c r="B351" i="20"/>
  <c r="G351" i="20"/>
  <c r="C351" i="20"/>
  <c r="H351" i="20"/>
  <c r="AD350" i="20"/>
  <c r="I345" i="13"/>
  <c r="D345" i="13"/>
  <c r="B345" i="13"/>
  <c r="T345" i="13"/>
  <c r="J345" i="13" l="1"/>
  <c r="H349" i="18"/>
  <c r="C349" i="18"/>
  <c r="D349" i="18"/>
  <c r="I349" i="18"/>
  <c r="B349" i="18"/>
  <c r="E349" i="18" s="1"/>
  <c r="G349" i="18"/>
  <c r="F351" i="20"/>
  <c r="AE350" i="20"/>
  <c r="D351" i="20"/>
  <c r="I351" i="20"/>
  <c r="J351" i="20" s="1"/>
  <c r="E351" i="20"/>
  <c r="N345" i="13"/>
  <c r="AE344" i="13"/>
  <c r="S345" i="13"/>
  <c r="E345" i="13"/>
  <c r="F345" i="13"/>
  <c r="O345" i="13"/>
  <c r="K345" i="13"/>
  <c r="L345" i="13"/>
  <c r="T349" i="18" l="1"/>
  <c r="S349" i="18"/>
  <c r="N349" i="18"/>
  <c r="AE348" i="18"/>
  <c r="L349" i="18"/>
  <c r="J349" i="18"/>
  <c r="F349" i="18"/>
  <c r="T351" i="20"/>
  <c r="N351" i="20"/>
  <c r="L351" i="20" s="1"/>
  <c r="S351" i="20"/>
  <c r="O351" i="20"/>
  <c r="K351" i="20"/>
  <c r="P345" i="13"/>
  <c r="M345" i="13"/>
  <c r="P349" i="18" l="1"/>
  <c r="M349" i="18"/>
  <c r="K349" i="18"/>
  <c r="O349" i="18"/>
  <c r="P351" i="20"/>
  <c r="M351" i="20"/>
  <c r="W345" i="13"/>
  <c r="V345" i="13"/>
  <c r="U345" i="13"/>
  <c r="X345" i="13"/>
  <c r="Q345" i="13"/>
  <c r="R345" i="13" s="1"/>
  <c r="V349" i="18" l="1"/>
  <c r="U349" i="18"/>
  <c r="W349" i="18"/>
  <c r="X349" i="18"/>
  <c r="Q349" i="18"/>
  <c r="R349" i="18" s="1"/>
  <c r="V351" i="20"/>
  <c r="U351" i="20"/>
  <c r="W351" i="20"/>
  <c r="X351" i="20"/>
  <c r="Q351" i="20"/>
  <c r="R351" i="20" s="1"/>
  <c r="Y345" i="13"/>
  <c r="AB345" i="13" s="1"/>
  <c r="Z345" i="13"/>
  <c r="AC345" i="13" s="1"/>
  <c r="AA345" i="13"/>
  <c r="AD345" i="13" s="1"/>
  <c r="Y349" i="18" l="1"/>
  <c r="AB349" i="18" s="1"/>
  <c r="Z349" i="18"/>
  <c r="AC349" i="18" s="1"/>
  <c r="AA349" i="18"/>
  <c r="AD349" i="18" s="1"/>
  <c r="AA351" i="20"/>
  <c r="AD351" i="20" s="1"/>
  <c r="Y351" i="20"/>
  <c r="AB351" i="20" s="1"/>
  <c r="G352" i="20" s="1"/>
  <c r="Z351" i="20"/>
  <c r="AC351" i="20" s="1"/>
  <c r="G346" i="13"/>
  <c r="B346" i="13"/>
  <c r="H346" i="13"/>
  <c r="C346" i="13"/>
  <c r="D346" i="13"/>
  <c r="I346" i="13"/>
  <c r="J346" i="13" s="1"/>
  <c r="B350" i="18" l="1"/>
  <c r="G350" i="18"/>
  <c r="C350" i="18"/>
  <c r="F350" i="18" s="1"/>
  <c r="H350" i="18"/>
  <c r="I350" i="18"/>
  <c r="D350" i="18"/>
  <c r="I352" i="20"/>
  <c r="D352" i="20"/>
  <c r="H352" i="20"/>
  <c r="C352" i="20"/>
  <c r="B352" i="20"/>
  <c r="F346" i="13"/>
  <c r="N346" i="13"/>
  <c r="L346" i="13" s="1"/>
  <c r="AE345" i="13"/>
  <c r="S346" i="13"/>
  <c r="T346" i="13"/>
  <c r="K346" i="13"/>
  <c r="O346" i="13"/>
  <c r="E346" i="13"/>
  <c r="J350" i="18" l="1"/>
  <c r="S350" i="18"/>
  <c r="T350" i="18"/>
  <c r="N350" i="18"/>
  <c r="AE349" i="18"/>
  <c r="E350" i="18"/>
  <c r="E352" i="20"/>
  <c r="N352" i="20"/>
  <c r="S352" i="20"/>
  <c r="T352" i="20"/>
  <c r="AE351" i="20"/>
  <c r="F352" i="20"/>
  <c r="J352" i="20"/>
  <c r="M346" i="13"/>
  <c r="P346" i="13"/>
  <c r="O350" i="18" l="1"/>
  <c r="K350" i="18"/>
  <c r="L350" i="18"/>
  <c r="O352" i="20"/>
  <c r="K352" i="20"/>
  <c r="L352" i="20"/>
  <c r="X346" i="13"/>
  <c r="Q346" i="13"/>
  <c r="R346" i="13" s="1"/>
  <c r="U346" i="13"/>
  <c r="V346" i="13"/>
  <c r="W346" i="13"/>
  <c r="P350" i="18" l="1"/>
  <c r="M350" i="18"/>
  <c r="P352" i="20"/>
  <c r="M352" i="20"/>
  <c r="AA346" i="13"/>
  <c r="AD346" i="13" s="1"/>
  <c r="Z346" i="13"/>
  <c r="AC346" i="13" s="1"/>
  <c r="Y346" i="13"/>
  <c r="AB346" i="13" s="1"/>
  <c r="W350" i="18" l="1"/>
  <c r="U350" i="18"/>
  <c r="V350" i="18"/>
  <c r="X350" i="18"/>
  <c r="Q350" i="18"/>
  <c r="R350" i="18" s="1"/>
  <c r="V352" i="20"/>
  <c r="U352" i="20"/>
  <c r="W352" i="20"/>
  <c r="X352" i="20"/>
  <c r="Q352" i="20"/>
  <c r="R352" i="20" s="1"/>
  <c r="H347" i="13"/>
  <c r="C347" i="13"/>
  <c r="I347" i="13"/>
  <c r="D347" i="13"/>
  <c r="B347" i="13"/>
  <c r="G347" i="13"/>
  <c r="AA350" i="18" l="1"/>
  <c r="AD350" i="18" s="1"/>
  <c r="Y350" i="18"/>
  <c r="AB350" i="18" s="1"/>
  <c r="Z350" i="18"/>
  <c r="AC350" i="18" s="1"/>
  <c r="AA352" i="20"/>
  <c r="AD352" i="20" s="1"/>
  <c r="Z352" i="20"/>
  <c r="AC352" i="20" s="1"/>
  <c r="Y352" i="20"/>
  <c r="AB352" i="20" s="1"/>
  <c r="J347" i="13"/>
  <c r="K347" i="13" s="1"/>
  <c r="S347" i="13"/>
  <c r="T347" i="13"/>
  <c r="AE346" i="13"/>
  <c r="N347" i="13"/>
  <c r="L347" i="13" s="1"/>
  <c r="F347" i="13"/>
  <c r="E347" i="13"/>
  <c r="I351" i="18" l="1"/>
  <c r="D351" i="18"/>
  <c r="B351" i="18"/>
  <c r="E351" i="18" s="1"/>
  <c r="G351" i="18"/>
  <c r="H351" i="18"/>
  <c r="C351" i="18"/>
  <c r="F351" i="18" s="1"/>
  <c r="D353" i="20"/>
  <c r="I353" i="20"/>
  <c r="H353" i="20"/>
  <c r="C353" i="20"/>
  <c r="B353" i="20"/>
  <c r="G353" i="20"/>
  <c r="O347" i="13"/>
  <c r="M347" i="13"/>
  <c r="P347" i="13"/>
  <c r="U347" i="13" s="1"/>
  <c r="S351" i="18" l="1"/>
  <c r="T351" i="18"/>
  <c r="AE350" i="18"/>
  <c r="N351" i="18"/>
  <c r="L351" i="18"/>
  <c r="J351" i="18"/>
  <c r="N353" i="20"/>
  <c r="T353" i="20"/>
  <c r="S353" i="20"/>
  <c r="AE352" i="20"/>
  <c r="F353" i="20"/>
  <c r="J353" i="20"/>
  <c r="E353" i="20"/>
  <c r="Q347" i="13"/>
  <c r="R347" i="13" s="1"/>
  <c r="X347" i="13"/>
  <c r="W347" i="13"/>
  <c r="V347" i="13"/>
  <c r="M351" i="18" l="1"/>
  <c r="P351" i="18"/>
  <c r="K351" i="18"/>
  <c r="O351" i="18"/>
  <c r="L353" i="20"/>
  <c r="O353" i="20"/>
  <c r="K353" i="20"/>
  <c r="AA347" i="13"/>
  <c r="Z347" i="13"/>
  <c r="AC347" i="13" s="1"/>
  <c r="Y347" i="13"/>
  <c r="AB347" i="13" s="1"/>
  <c r="Q351" i="18" l="1"/>
  <c r="R351" i="18" s="1"/>
  <c r="X351" i="18"/>
  <c r="W351" i="18"/>
  <c r="V351" i="18"/>
  <c r="U351" i="18"/>
  <c r="P353" i="20"/>
  <c r="M353" i="20"/>
  <c r="AD347" i="13"/>
  <c r="H348" i="13"/>
  <c r="C348" i="13"/>
  <c r="G348" i="13"/>
  <c r="B348" i="13"/>
  <c r="I348" i="13"/>
  <c r="D348" i="13"/>
  <c r="Z351" i="18" l="1"/>
  <c r="AC351" i="18" s="1"/>
  <c r="AA351" i="18"/>
  <c r="AD351" i="18" s="1"/>
  <c r="Y351" i="18"/>
  <c r="AB351" i="18" s="1"/>
  <c r="X353" i="20"/>
  <c r="V353" i="20"/>
  <c r="W353" i="20"/>
  <c r="U353" i="20"/>
  <c r="Q353" i="20"/>
  <c r="R353" i="20" s="1"/>
  <c r="F348" i="13"/>
  <c r="E348" i="13"/>
  <c r="J348" i="13"/>
  <c r="N348" i="13"/>
  <c r="S348" i="13"/>
  <c r="T348" i="13"/>
  <c r="AE347" i="13"/>
  <c r="L348" i="13" l="1"/>
  <c r="H352" i="18"/>
  <c r="C352" i="18"/>
  <c r="I352" i="18"/>
  <c r="D352" i="18"/>
  <c r="G352" i="18"/>
  <c r="B352" i="18"/>
  <c r="E352" i="18" s="1"/>
  <c r="Z353" i="20"/>
  <c r="AC353" i="20" s="1"/>
  <c r="C354" i="20" s="1"/>
  <c r="AE353" i="20" s="1"/>
  <c r="AA353" i="20"/>
  <c r="AD353" i="20" s="1"/>
  <c r="Y353" i="20"/>
  <c r="AB353" i="20" s="1"/>
  <c r="B354" i="20" s="1"/>
  <c r="O348" i="13"/>
  <c r="K348" i="13"/>
  <c r="H354" i="20" l="1"/>
  <c r="M348" i="13"/>
  <c r="Q348" i="13" s="1"/>
  <c r="R348" i="13" s="1"/>
  <c r="P348" i="13"/>
  <c r="V348" i="13" s="1"/>
  <c r="T352" i="18"/>
  <c r="N352" i="18"/>
  <c r="AE351" i="18"/>
  <c r="S352" i="18"/>
  <c r="L352" i="18"/>
  <c r="J352" i="18"/>
  <c r="F352" i="18"/>
  <c r="I354" i="20"/>
  <c r="D354" i="20"/>
  <c r="G354" i="20"/>
  <c r="J354" i="20" s="1"/>
  <c r="F354" i="20"/>
  <c r="E354" i="20"/>
  <c r="W348" i="13" l="1"/>
  <c r="U348" i="13"/>
  <c r="X348" i="13"/>
  <c r="AA348" i="13"/>
  <c r="AD348" i="13" s="1"/>
  <c r="Z348" i="13"/>
  <c r="AC348" i="13" s="1"/>
  <c r="Y348" i="13"/>
  <c r="M352" i="18"/>
  <c r="P352" i="18"/>
  <c r="O352" i="18"/>
  <c r="K352" i="18"/>
  <c r="N354" i="20"/>
  <c r="L354" i="20" s="1"/>
  <c r="S354" i="20"/>
  <c r="T354" i="20"/>
  <c r="O354" i="20"/>
  <c r="K354" i="20"/>
  <c r="AB348" i="13" l="1"/>
  <c r="C349" i="13"/>
  <c r="I349" i="13"/>
  <c r="D349" i="13"/>
  <c r="H349" i="13"/>
  <c r="X352" i="18"/>
  <c r="Q352" i="18"/>
  <c r="R352" i="18" s="1"/>
  <c r="V352" i="18"/>
  <c r="U352" i="18"/>
  <c r="W352" i="18"/>
  <c r="P354" i="20"/>
  <c r="M354" i="20"/>
  <c r="Q354" i="20" s="1"/>
  <c r="B349" i="13" l="1"/>
  <c r="E349" i="13" s="1"/>
  <c r="G349" i="13"/>
  <c r="N349" i="13"/>
  <c r="S349" i="13"/>
  <c r="T349" i="13"/>
  <c r="AE348" i="13"/>
  <c r="Y352" i="18"/>
  <c r="AB352" i="18" s="1"/>
  <c r="AA352" i="18"/>
  <c r="AD352" i="18" s="1"/>
  <c r="Z352" i="18"/>
  <c r="AC352" i="18" s="1"/>
  <c r="V354" i="20"/>
  <c r="W354" i="20"/>
  <c r="U354" i="20"/>
  <c r="X354" i="20"/>
  <c r="R354" i="20"/>
  <c r="F349" i="13" l="1"/>
  <c r="L349" i="13"/>
  <c r="J349" i="13"/>
  <c r="B353" i="18"/>
  <c r="G353" i="18"/>
  <c r="D353" i="18"/>
  <c r="I353" i="18"/>
  <c r="H353" i="18"/>
  <c r="C353" i="18"/>
  <c r="F353" i="18" s="1"/>
  <c r="AA354" i="20"/>
  <c r="Z354" i="20"/>
  <c r="Y354" i="20"/>
  <c r="M349" i="13" l="1"/>
  <c r="P349" i="13"/>
  <c r="O349" i="13"/>
  <c r="K349" i="13"/>
  <c r="T353" i="18"/>
  <c r="AE352" i="18"/>
  <c r="S353" i="18"/>
  <c r="N353" i="18"/>
  <c r="E353" i="18"/>
  <c r="J353" i="18"/>
  <c r="AD354" i="20"/>
  <c r="AC354" i="20"/>
  <c r="H355" i="20" s="1"/>
  <c r="AB354" i="20"/>
  <c r="G355" i="20" s="1"/>
  <c r="I355" i="20"/>
  <c r="D355" i="20"/>
  <c r="Q349" i="13" l="1"/>
  <c r="R349" i="13" s="1"/>
  <c r="X349" i="13"/>
  <c r="U349" i="13"/>
  <c r="W349" i="13"/>
  <c r="V349" i="13"/>
  <c r="O353" i="18"/>
  <c r="K353" i="18"/>
  <c r="L353" i="18"/>
  <c r="C355" i="20"/>
  <c r="AE354" i="20" s="1"/>
  <c r="B355" i="20"/>
  <c r="N355" i="20"/>
  <c r="S355" i="20"/>
  <c r="T355" i="20"/>
  <c r="J355" i="20"/>
  <c r="Y349" i="13" l="1"/>
  <c r="AB349" i="13" s="1"/>
  <c r="Z349" i="13"/>
  <c r="AC349" i="13" s="1"/>
  <c r="AA349" i="13"/>
  <c r="AD349" i="13" s="1"/>
  <c r="M353" i="18"/>
  <c r="P353" i="18"/>
  <c r="E355" i="20"/>
  <c r="F355" i="20"/>
  <c r="O355" i="20"/>
  <c r="K355" i="20"/>
  <c r="L355" i="20"/>
  <c r="B350" i="13" l="1"/>
  <c r="G350" i="13"/>
  <c r="C350" i="13"/>
  <c r="H350" i="13"/>
  <c r="I350" i="13"/>
  <c r="D350" i="13"/>
  <c r="X353" i="18"/>
  <c r="Q353" i="18"/>
  <c r="R353" i="18" s="1"/>
  <c r="U353" i="18"/>
  <c r="W353" i="18"/>
  <c r="V353" i="18"/>
  <c r="P355" i="20"/>
  <c r="M355" i="20"/>
  <c r="J350" i="13" l="1"/>
  <c r="O350" i="13" s="1"/>
  <c r="E350" i="13"/>
  <c r="N350" i="13"/>
  <c r="S350" i="13"/>
  <c r="T350" i="13"/>
  <c r="AE349" i="13"/>
  <c r="F350" i="13"/>
  <c r="K350" i="13"/>
  <c r="Y353" i="18"/>
  <c r="AB353" i="18" s="1"/>
  <c r="Z353" i="18"/>
  <c r="AC353" i="18" s="1"/>
  <c r="AA353" i="18"/>
  <c r="AD353" i="18" s="1"/>
  <c r="U355" i="20"/>
  <c r="V355" i="20"/>
  <c r="W355" i="20"/>
  <c r="X355" i="20"/>
  <c r="Q355" i="20"/>
  <c r="R355" i="20" s="1"/>
  <c r="L350" i="13" l="1"/>
  <c r="B354" i="18"/>
  <c r="G354" i="18"/>
  <c r="C354" i="18"/>
  <c r="F354" i="18" s="1"/>
  <c r="H354" i="18"/>
  <c r="D354" i="18"/>
  <c r="I354" i="18"/>
  <c r="Y355" i="20"/>
  <c r="AB355" i="20" s="1"/>
  <c r="Z355" i="20"/>
  <c r="AC355" i="20" s="1"/>
  <c r="H356" i="20" s="1"/>
  <c r="AA355" i="20"/>
  <c r="AD355" i="20" s="1"/>
  <c r="M350" i="13" l="1"/>
  <c r="P350" i="13"/>
  <c r="S354" i="18"/>
  <c r="T354" i="18"/>
  <c r="N354" i="18"/>
  <c r="AE353" i="18"/>
  <c r="E354" i="18"/>
  <c r="J354" i="18"/>
  <c r="I356" i="20"/>
  <c r="D356" i="20"/>
  <c r="C356" i="20"/>
  <c r="B356" i="20"/>
  <c r="G356" i="20"/>
  <c r="X350" i="13" l="1"/>
  <c r="Q350" i="13"/>
  <c r="R350" i="13" s="1"/>
  <c r="V350" i="13"/>
  <c r="W350" i="13"/>
  <c r="U350" i="13"/>
  <c r="L354" i="18"/>
  <c r="O354" i="18"/>
  <c r="K354" i="18"/>
  <c r="S356" i="20"/>
  <c r="T356" i="20"/>
  <c r="AE355" i="20"/>
  <c r="J356" i="20"/>
  <c r="O356" i="20" s="1"/>
  <c r="F356" i="20"/>
  <c r="E356" i="20"/>
  <c r="N356" i="20"/>
  <c r="L356" i="20"/>
  <c r="Y350" i="13" l="1"/>
  <c r="Z350" i="13"/>
  <c r="AA350" i="13"/>
  <c r="AC350" i="13"/>
  <c r="C351" i="13" s="1"/>
  <c r="P354" i="18"/>
  <c r="M354" i="18"/>
  <c r="K356" i="20"/>
  <c r="M356" i="20"/>
  <c r="P356" i="20"/>
  <c r="AB350" i="13" l="1"/>
  <c r="AD350" i="13"/>
  <c r="H351" i="13"/>
  <c r="V354" i="18"/>
  <c r="U354" i="18"/>
  <c r="W354" i="18"/>
  <c r="X354" i="18"/>
  <c r="Q354" i="18"/>
  <c r="R354" i="18" s="1"/>
  <c r="U356" i="20"/>
  <c r="W356" i="20"/>
  <c r="V356" i="20"/>
  <c r="X356" i="20"/>
  <c r="Q356" i="20"/>
  <c r="R356" i="20" s="1"/>
  <c r="G351" i="13" l="1"/>
  <c r="B351" i="13"/>
  <c r="D351" i="13"/>
  <c r="I351" i="13"/>
  <c r="AA354" i="18"/>
  <c r="AD354" i="18" s="1"/>
  <c r="Y354" i="18"/>
  <c r="AB354" i="18" s="1"/>
  <c r="Z354" i="18"/>
  <c r="AC354" i="18" s="1"/>
  <c r="AA356" i="20"/>
  <c r="AD356" i="20" s="1"/>
  <c r="Z356" i="20"/>
  <c r="AC356" i="20" s="1"/>
  <c r="Y356" i="20"/>
  <c r="AB356" i="20" s="1"/>
  <c r="G357" i="20" s="1"/>
  <c r="F351" i="13" l="1"/>
  <c r="E351" i="13"/>
  <c r="T351" i="13"/>
  <c r="AE350" i="13"/>
  <c r="S351" i="13"/>
  <c r="N351" i="13"/>
  <c r="J351" i="13"/>
  <c r="I355" i="18"/>
  <c r="D355" i="18"/>
  <c r="G355" i="18"/>
  <c r="B355" i="18"/>
  <c r="H355" i="18"/>
  <c r="C355" i="18"/>
  <c r="F355" i="18" s="1"/>
  <c r="D357" i="20"/>
  <c r="I357" i="20"/>
  <c r="B357" i="20"/>
  <c r="H357" i="20"/>
  <c r="C357" i="20"/>
  <c r="O351" i="13" l="1"/>
  <c r="K351" i="13"/>
  <c r="L351" i="13"/>
  <c r="N355" i="18"/>
  <c r="S355" i="18"/>
  <c r="T355" i="18"/>
  <c r="AE354" i="18"/>
  <c r="J355" i="18"/>
  <c r="E355" i="18"/>
  <c r="AE356" i="20"/>
  <c r="F357" i="20"/>
  <c r="J357" i="20"/>
  <c r="K357" i="20" s="1"/>
  <c r="N357" i="20"/>
  <c r="T357" i="20"/>
  <c r="S357" i="20"/>
  <c r="E357" i="20"/>
  <c r="M351" i="13" l="1"/>
  <c r="P351" i="13"/>
  <c r="O355" i="18"/>
  <c r="K355" i="18"/>
  <c r="L355" i="18"/>
  <c r="L357" i="20"/>
  <c r="O357" i="20"/>
  <c r="Q351" i="13" l="1"/>
  <c r="R351" i="13" s="1"/>
  <c r="X351" i="13"/>
  <c r="U351" i="13"/>
  <c r="V351" i="13"/>
  <c r="W351" i="13"/>
  <c r="M355" i="18"/>
  <c r="P355" i="18"/>
  <c r="P357" i="20"/>
  <c r="M357" i="20"/>
  <c r="AA351" i="13" l="1"/>
  <c r="AD351" i="13" s="1"/>
  <c r="Z351" i="13"/>
  <c r="AC351" i="13" s="1"/>
  <c r="Y351" i="13"/>
  <c r="AB351" i="13" s="1"/>
  <c r="C352" i="13"/>
  <c r="D352" i="13"/>
  <c r="I352" i="13"/>
  <c r="Q355" i="18"/>
  <c r="R355" i="18" s="1"/>
  <c r="X355" i="18"/>
  <c r="V355" i="18"/>
  <c r="W355" i="18"/>
  <c r="U355" i="18"/>
  <c r="V357" i="20"/>
  <c r="U357" i="20"/>
  <c r="W357" i="20"/>
  <c r="X357" i="20"/>
  <c r="Q357" i="20"/>
  <c r="R357" i="20" s="1"/>
  <c r="H352" i="13" l="1"/>
  <c r="S352" i="13"/>
  <c r="T352" i="13"/>
  <c r="AE351" i="13"/>
  <c r="B352" i="13"/>
  <c r="G352" i="13"/>
  <c r="Y355" i="18"/>
  <c r="AB355" i="18" s="1"/>
  <c r="AA355" i="18"/>
  <c r="AD355" i="18" s="1"/>
  <c r="Z355" i="18"/>
  <c r="AC355" i="18" s="1"/>
  <c r="AA357" i="20"/>
  <c r="Z357" i="20"/>
  <c r="Y357" i="20"/>
  <c r="N352" i="13" l="1"/>
  <c r="F352" i="13"/>
  <c r="E352" i="13"/>
  <c r="L352" i="13"/>
  <c r="J352" i="13"/>
  <c r="B356" i="18"/>
  <c r="G356" i="18"/>
  <c r="D356" i="18"/>
  <c r="I356" i="18"/>
  <c r="C356" i="18"/>
  <c r="F356" i="18" s="1"/>
  <c r="H356" i="18"/>
  <c r="AB357" i="20"/>
  <c r="AC357" i="20"/>
  <c r="AD357" i="20"/>
  <c r="P352" i="13" l="1"/>
  <c r="M352" i="13"/>
  <c r="O352" i="13"/>
  <c r="K352" i="13"/>
  <c r="N356" i="18"/>
  <c r="AE355" i="18"/>
  <c r="S356" i="18"/>
  <c r="T356" i="18"/>
  <c r="E356" i="18"/>
  <c r="J356" i="18"/>
  <c r="G358" i="20"/>
  <c r="C358" i="20"/>
  <c r="B358" i="20"/>
  <c r="F358" i="20" s="1"/>
  <c r="H358" i="20"/>
  <c r="D358" i="20"/>
  <c r="I358" i="20"/>
  <c r="AE357" i="20"/>
  <c r="U352" i="13" l="1"/>
  <c r="V352" i="13"/>
  <c r="W352" i="13"/>
  <c r="Q352" i="13"/>
  <c r="R352" i="13" s="1"/>
  <c r="X352" i="13"/>
  <c r="O356" i="18"/>
  <c r="K356" i="18"/>
  <c r="L356" i="18"/>
  <c r="T358" i="20"/>
  <c r="N358" i="20"/>
  <c r="J358" i="20"/>
  <c r="K358" i="20" s="1"/>
  <c r="E358" i="20"/>
  <c r="S358" i="20"/>
  <c r="Z352" i="13" l="1"/>
  <c r="AC352" i="13" s="1"/>
  <c r="Y352" i="13"/>
  <c r="AB352" i="13" s="1"/>
  <c r="AA352" i="13"/>
  <c r="AD352" i="13" s="1"/>
  <c r="M356" i="18"/>
  <c r="P356" i="18"/>
  <c r="L358" i="20"/>
  <c r="O358" i="20"/>
  <c r="C353" i="13" l="1"/>
  <c r="H353" i="13"/>
  <c r="B353" i="13"/>
  <c r="E353" i="13" s="1"/>
  <c r="G353" i="13"/>
  <c r="I353" i="13"/>
  <c r="D353" i="13"/>
  <c r="Q356" i="18"/>
  <c r="R356" i="18" s="1"/>
  <c r="X356" i="18"/>
  <c r="W356" i="18"/>
  <c r="V356" i="18"/>
  <c r="U356" i="18"/>
  <c r="M358" i="20"/>
  <c r="Q358" i="20" s="1"/>
  <c r="P358" i="20"/>
  <c r="N353" i="13" l="1"/>
  <c r="AE352" i="13"/>
  <c r="S353" i="13"/>
  <c r="T353" i="13"/>
  <c r="J353" i="13"/>
  <c r="F353" i="13"/>
  <c r="AA356" i="18"/>
  <c r="AD356" i="18" s="1"/>
  <c r="Z356" i="18"/>
  <c r="AC356" i="18" s="1"/>
  <c r="Y356" i="18"/>
  <c r="AB356" i="18" s="1"/>
  <c r="R358" i="20"/>
  <c r="V358" i="20"/>
  <c r="U358" i="20"/>
  <c r="X358" i="20"/>
  <c r="W358" i="20"/>
  <c r="O353" i="13" l="1"/>
  <c r="K353" i="13"/>
  <c r="L353" i="13"/>
  <c r="C357" i="18"/>
  <c r="H357" i="18"/>
  <c r="B357" i="18"/>
  <c r="E357" i="18" s="1"/>
  <c r="G357" i="18"/>
  <c r="I357" i="18"/>
  <c r="D357" i="18"/>
  <c r="AA358" i="20"/>
  <c r="AD358" i="20" s="1"/>
  <c r="I359" i="20" s="1"/>
  <c r="Z358" i="20"/>
  <c r="Y358" i="20"/>
  <c r="N357" i="18"/>
  <c r="S357" i="18"/>
  <c r="T357" i="18"/>
  <c r="AE356" i="18"/>
  <c r="P353" i="13" l="1"/>
  <c r="M353" i="13"/>
  <c r="F357" i="18"/>
  <c r="J357" i="18"/>
  <c r="AC358" i="20"/>
  <c r="D359" i="20"/>
  <c r="T359" i="20" s="1"/>
  <c r="AB358" i="20"/>
  <c r="V353" i="13" l="1"/>
  <c r="U353" i="13"/>
  <c r="W353" i="13"/>
  <c r="X353" i="13"/>
  <c r="Q353" i="13"/>
  <c r="R353" i="13" s="1"/>
  <c r="L357" i="18"/>
  <c r="O357" i="18"/>
  <c r="K357" i="18"/>
  <c r="C359" i="20"/>
  <c r="AE358" i="20" s="1"/>
  <c r="H359" i="20"/>
  <c r="G359" i="20"/>
  <c r="S359" i="20"/>
  <c r="B359" i="20"/>
  <c r="AA353" i="13" l="1"/>
  <c r="Y353" i="13"/>
  <c r="Z353" i="13"/>
  <c r="AB353" i="13"/>
  <c r="AD353" i="13"/>
  <c r="P357" i="18"/>
  <c r="M357" i="18"/>
  <c r="J359" i="20"/>
  <c r="N359" i="20"/>
  <c r="L359" i="20"/>
  <c r="M359" i="20" s="1"/>
  <c r="Q359" i="20" s="1"/>
  <c r="E359" i="20"/>
  <c r="F359" i="20"/>
  <c r="K359" i="20"/>
  <c r="O359" i="20"/>
  <c r="AC353" i="13" l="1"/>
  <c r="C354" i="13" s="1"/>
  <c r="G354" i="13"/>
  <c r="B354" i="13"/>
  <c r="E354" i="13" s="1"/>
  <c r="D354" i="13"/>
  <c r="I354" i="13"/>
  <c r="F354" i="13"/>
  <c r="H354" i="13"/>
  <c r="U357" i="18"/>
  <c r="W357" i="18"/>
  <c r="V357" i="18"/>
  <c r="X357" i="18"/>
  <c r="Q357" i="18"/>
  <c r="R357" i="18" s="1"/>
  <c r="P359" i="20"/>
  <c r="X359" i="20"/>
  <c r="R359" i="20"/>
  <c r="T354" i="13" l="1"/>
  <c r="AE353" i="13"/>
  <c r="S354" i="13"/>
  <c r="N354" i="13"/>
  <c r="J354" i="13"/>
  <c r="K354" i="13" s="1"/>
  <c r="L354" i="13"/>
  <c r="Y357" i="18"/>
  <c r="AB357" i="18" s="1"/>
  <c r="AA357" i="18"/>
  <c r="AD357" i="18" s="1"/>
  <c r="Z357" i="18"/>
  <c r="AC357" i="18" s="1"/>
  <c r="W359" i="20"/>
  <c r="V359" i="20"/>
  <c r="U359" i="20"/>
  <c r="Y359" i="20"/>
  <c r="Z359" i="20"/>
  <c r="AA359" i="20"/>
  <c r="O354" i="13" l="1"/>
  <c r="M354" i="13"/>
  <c r="P354" i="13"/>
  <c r="G358" i="18"/>
  <c r="B358" i="18"/>
  <c r="I358" i="18"/>
  <c r="D358" i="18"/>
  <c r="C358" i="18"/>
  <c r="F358" i="18" s="1"/>
  <c r="H358" i="18"/>
  <c r="AC359" i="20"/>
  <c r="AD359" i="20"/>
  <c r="AB359" i="20"/>
  <c r="V354" i="13" l="1"/>
  <c r="X354" i="13"/>
  <c r="W354" i="13"/>
  <c r="Q354" i="13"/>
  <c r="R354" i="13" s="1"/>
  <c r="U354" i="13"/>
  <c r="T358" i="18"/>
  <c r="S358" i="18"/>
  <c r="N358" i="18"/>
  <c r="AE357" i="18"/>
  <c r="J358" i="18"/>
  <c r="E358" i="18"/>
  <c r="H360" i="20"/>
  <c r="C360" i="20"/>
  <c r="AE359" i="20" s="1"/>
  <c r="G360" i="20"/>
  <c r="B360" i="20"/>
  <c r="I360" i="20"/>
  <c r="D360" i="20"/>
  <c r="J360" i="20"/>
  <c r="AA354" i="13" l="1"/>
  <c r="AD354" i="13" s="1"/>
  <c r="Y354" i="13"/>
  <c r="AB354" i="13" s="1"/>
  <c r="Z354" i="13"/>
  <c r="AC354" i="13" s="1"/>
  <c r="K358" i="18"/>
  <c r="O358" i="18"/>
  <c r="L358" i="18"/>
  <c r="S360" i="20"/>
  <c r="N360" i="20"/>
  <c r="L360" i="20" s="1"/>
  <c r="F360" i="20"/>
  <c r="E360" i="20"/>
  <c r="T360" i="20"/>
  <c r="K360" i="20"/>
  <c r="O360" i="20"/>
  <c r="I355" i="13" l="1"/>
  <c r="D355" i="13"/>
  <c r="G355" i="13"/>
  <c r="C355" i="13"/>
  <c r="H355" i="13"/>
  <c r="B355" i="13"/>
  <c r="M358" i="18"/>
  <c r="P358" i="18"/>
  <c r="P360" i="20"/>
  <c r="M360" i="20"/>
  <c r="X360" i="20" s="1"/>
  <c r="Q360" i="20" l="1"/>
  <c r="R360" i="20" s="1"/>
  <c r="U360" i="20"/>
  <c r="AE354" i="13"/>
  <c r="T355" i="13"/>
  <c r="F355" i="13"/>
  <c r="N355" i="13"/>
  <c r="J355" i="13"/>
  <c r="E355" i="13"/>
  <c r="S355" i="13"/>
  <c r="X358" i="18"/>
  <c r="Q358" i="18"/>
  <c r="R358" i="18" s="1"/>
  <c r="U358" i="18"/>
  <c r="V358" i="18"/>
  <c r="W358" i="18"/>
  <c r="W360" i="20"/>
  <c r="V360" i="20"/>
  <c r="AA360" i="20" l="1"/>
  <c r="AD360" i="20" s="1"/>
  <c r="Z360" i="20"/>
  <c r="AC360" i="20" s="1"/>
  <c r="Y360" i="20"/>
  <c r="AB360" i="20" s="1"/>
  <c r="O355" i="13"/>
  <c r="K355" i="13"/>
  <c r="L355" i="13"/>
  <c r="Z358" i="18"/>
  <c r="AC358" i="18" s="1"/>
  <c r="AA358" i="18"/>
  <c r="AD358" i="18" s="1"/>
  <c r="Y358" i="18"/>
  <c r="AB358" i="18" s="1"/>
  <c r="G359" i="18"/>
  <c r="D361" i="20" l="1"/>
  <c r="I361" i="20"/>
  <c r="H361" i="20"/>
  <c r="C361" i="20"/>
  <c r="B361" i="20"/>
  <c r="E361" i="20" s="1"/>
  <c r="G361" i="20"/>
  <c r="M355" i="13"/>
  <c r="P355" i="13"/>
  <c r="C359" i="18"/>
  <c r="H359" i="18"/>
  <c r="I359" i="18"/>
  <c r="D359" i="18"/>
  <c r="B359" i="18"/>
  <c r="E359" i="18" s="1"/>
  <c r="S361" i="20" l="1"/>
  <c r="N361" i="20"/>
  <c r="T361" i="20"/>
  <c r="J361" i="20"/>
  <c r="F361" i="20"/>
  <c r="AE360" i="20"/>
  <c r="Q355" i="13"/>
  <c r="R355" i="13" s="1"/>
  <c r="X355" i="13"/>
  <c r="V355" i="13"/>
  <c r="U355" i="13"/>
  <c r="W355" i="13"/>
  <c r="AE358" i="18"/>
  <c r="N359" i="18"/>
  <c r="T359" i="18"/>
  <c r="S359" i="18"/>
  <c r="F359" i="18"/>
  <c r="L359" i="18"/>
  <c r="J359" i="18"/>
  <c r="K361" i="20" l="1"/>
  <c r="O361" i="20"/>
  <c r="L361" i="20"/>
  <c r="Z355" i="13"/>
  <c r="AC355" i="13" s="1"/>
  <c r="C356" i="13" s="1"/>
  <c r="AA355" i="13"/>
  <c r="AD355" i="13" s="1"/>
  <c r="Y355" i="13"/>
  <c r="M359" i="18"/>
  <c r="P359" i="18"/>
  <c r="K359" i="18"/>
  <c r="O359" i="18"/>
  <c r="M361" i="20" l="1"/>
  <c r="Q361" i="20" s="1"/>
  <c r="R361" i="20" s="1"/>
  <c r="P361" i="20"/>
  <c r="I356" i="13"/>
  <c r="AB355" i="13"/>
  <c r="D356" i="13"/>
  <c r="H356" i="13"/>
  <c r="X359" i="18"/>
  <c r="Q359" i="18"/>
  <c r="R359" i="18" s="1"/>
  <c r="V359" i="18"/>
  <c r="U359" i="18"/>
  <c r="W359" i="18"/>
  <c r="X361" i="20" l="1"/>
  <c r="W361" i="20"/>
  <c r="U361" i="20"/>
  <c r="Y361" i="20"/>
  <c r="AB361" i="20" s="1"/>
  <c r="V361" i="20"/>
  <c r="AA361" i="20"/>
  <c r="Z361" i="20"/>
  <c r="G356" i="13"/>
  <c r="T356" i="13"/>
  <c r="S356" i="13"/>
  <c r="AE355" i="13"/>
  <c r="B356" i="13"/>
  <c r="Y359" i="18"/>
  <c r="AB359" i="18" s="1"/>
  <c r="AA359" i="18"/>
  <c r="AD359" i="18" s="1"/>
  <c r="Z359" i="18"/>
  <c r="AC359" i="18" s="1"/>
  <c r="AD361" i="20" l="1"/>
  <c r="AC361" i="20"/>
  <c r="B362" i="20"/>
  <c r="G362" i="20"/>
  <c r="J356" i="13"/>
  <c r="N356" i="13"/>
  <c r="E356" i="13"/>
  <c r="F356" i="13"/>
  <c r="B360" i="18"/>
  <c r="G360" i="18"/>
  <c r="I360" i="18"/>
  <c r="D360" i="18"/>
  <c r="H360" i="18"/>
  <c r="C360" i="18"/>
  <c r="F360" i="18" s="1"/>
  <c r="D362" i="20" l="1"/>
  <c r="I362" i="20"/>
  <c r="H362" i="20"/>
  <c r="C362" i="20"/>
  <c r="J362" i="20"/>
  <c r="K356" i="13"/>
  <c r="O356" i="13"/>
  <c r="L356" i="13"/>
  <c r="J360" i="18"/>
  <c r="S360" i="18"/>
  <c r="N360" i="18"/>
  <c r="AE359" i="18"/>
  <c r="T360" i="18"/>
  <c r="E360" i="18"/>
  <c r="T362" i="20" l="1"/>
  <c r="S362" i="20"/>
  <c r="N362" i="20"/>
  <c r="AE361" i="20"/>
  <c r="F362" i="20"/>
  <c r="E362" i="20"/>
  <c r="K362" i="20"/>
  <c r="O362" i="20"/>
  <c r="M356" i="13"/>
  <c r="P356" i="13"/>
  <c r="K360" i="18"/>
  <c r="O360" i="18"/>
  <c r="L360" i="18"/>
  <c r="L362" i="20" l="1"/>
  <c r="X356" i="13"/>
  <c r="Q356" i="13"/>
  <c r="R356" i="13" s="1"/>
  <c r="V356" i="13"/>
  <c r="U356" i="13"/>
  <c r="W356" i="13"/>
  <c r="M360" i="18"/>
  <c r="P360" i="18"/>
  <c r="M362" i="20" l="1"/>
  <c r="P362" i="20"/>
  <c r="Y356" i="13"/>
  <c r="AB356" i="13" s="1"/>
  <c r="AA356" i="13"/>
  <c r="AD356" i="13" s="1"/>
  <c r="Z356" i="13"/>
  <c r="AC356" i="13" s="1"/>
  <c r="X360" i="18"/>
  <c r="Q360" i="18"/>
  <c r="R360" i="18" s="1"/>
  <c r="U360" i="18"/>
  <c r="V360" i="18"/>
  <c r="W360" i="18"/>
  <c r="X362" i="20" l="1"/>
  <c r="Q362" i="20"/>
  <c r="R362" i="20" s="1"/>
  <c r="V362" i="20"/>
  <c r="W362" i="20"/>
  <c r="U362" i="20"/>
  <c r="B357" i="13"/>
  <c r="C357" i="13"/>
  <c r="F357" i="13" s="1"/>
  <c r="D357" i="13"/>
  <c r="G357" i="13"/>
  <c r="H357" i="13"/>
  <c r="I357" i="13"/>
  <c r="Y360" i="18"/>
  <c r="AB360" i="18" s="1"/>
  <c r="Z360" i="18"/>
  <c r="AC360" i="18" s="1"/>
  <c r="AA360" i="18"/>
  <c r="AD360" i="18" s="1"/>
  <c r="G361" i="18"/>
  <c r="AA362" i="20" l="1"/>
  <c r="AD362" i="20" s="1"/>
  <c r="Z362" i="20"/>
  <c r="Y362" i="20"/>
  <c r="AB362" i="20" s="1"/>
  <c r="J357" i="13"/>
  <c r="N357" i="13"/>
  <c r="AE356" i="13"/>
  <c r="T357" i="13"/>
  <c r="S357" i="13"/>
  <c r="E357" i="13"/>
  <c r="C361" i="18"/>
  <c r="H361" i="18"/>
  <c r="D361" i="18"/>
  <c r="I361" i="18"/>
  <c r="B361" i="18"/>
  <c r="E361" i="18" s="1"/>
  <c r="L357" i="13" l="1"/>
  <c r="D363" i="20"/>
  <c r="I363" i="20"/>
  <c r="B363" i="20"/>
  <c r="G363" i="20"/>
  <c r="AC362" i="20"/>
  <c r="K357" i="13"/>
  <c r="O357" i="13"/>
  <c r="N361" i="18"/>
  <c r="AE360" i="18"/>
  <c r="T361" i="18"/>
  <c r="S361" i="18"/>
  <c r="F361" i="18"/>
  <c r="J361" i="18"/>
  <c r="L361" i="18"/>
  <c r="P357" i="13" l="1"/>
  <c r="M357" i="13"/>
  <c r="S363" i="20"/>
  <c r="T363" i="20"/>
  <c r="C363" i="20"/>
  <c r="H363" i="20"/>
  <c r="O361" i="18"/>
  <c r="K361" i="18"/>
  <c r="M361" i="18"/>
  <c r="P361" i="18"/>
  <c r="Q357" i="13" l="1"/>
  <c r="R357" i="13" s="1"/>
  <c r="AA357" i="13" s="1"/>
  <c r="X357" i="13"/>
  <c r="W357" i="13"/>
  <c r="U357" i="13"/>
  <c r="V357" i="13"/>
  <c r="AE362" i="20"/>
  <c r="F363" i="20"/>
  <c r="J363" i="20"/>
  <c r="E363" i="20"/>
  <c r="N363" i="20"/>
  <c r="X361" i="18"/>
  <c r="Q361" i="18"/>
  <c r="R361" i="18" s="1"/>
  <c r="V361" i="18"/>
  <c r="U361" i="18"/>
  <c r="W361" i="18"/>
  <c r="Z357" i="13" l="1"/>
  <c r="Y357" i="13"/>
  <c r="AD357" i="13"/>
  <c r="O363" i="20"/>
  <c r="K363" i="20"/>
  <c r="L363" i="20"/>
  <c r="Y361" i="18"/>
  <c r="AB361" i="18" s="1"/>
  <c r="AA361" i="18"/>
  <c r="AD361" i="18" s="1"/>
  <c r="Z361" i="18"/>
  <c r="AC361" i="18" s="1"/>
  <c r="AC357" i="13" l="1"/>
  <c r="I358" i="13"/>
  <c r="AB357" i="13"/>
  <c r="B358" i="13" s="1"/>
  <c r="D358" i="13"/>
  <c r="AE357" i="13" s="1"/>
  <c r="G358" i="13"/>
  <c r="P363" i="20"/>
  <c r="M363" i="20"/>
  <c r="C358" i="13"/>
  <c r="H358" i="13"/>
  <c r="B362" i="18"/>
  <c r="G362" i="18"/>
  <c r="D362" i="18"/>
  <c r="I362" i="18"/>
  <c r="C362" i="18"/>
  <c r="F362" i="18" s="1"/>
  <c r="H362" i="18"/>
  <c r="T358" i="13" l="1"/>
  <c r="S358" i="13"/>
  <c r="V363" i="20"/>
  <c r="U363" i="20"/>
  <c r="W363" i="20"/>
  <c r="Q363" i="20"/>
  <c r="R363" i="20" s="1"/>
  <c r="X363" i="20"/>
  <c r="E358" i="13"/>
  <c r="J358" i="13"/>
  <c r="F358" i="13"/>
  <c r="N358" i="13"/>
  <c r="J362" i="18"/>
  <c r="N362" i="18"/>
  <c r="AE361" i="18"/>
  <c r="S362" i="18"/>
  <c r="T362" i="18"/>
  <c r="E362" i="18"/>
  <c r="Z363" i="20" l="1"/>
  <c r="AC363" i="20" s="1"/>
  <c r="AA363" i="20"/>
  <c r="AD363" i="20" s="1"/>
  <c r="Y363" i="20"/>
  <c r="AB363" i="20" s="1"/>
  <c r="K358" i="13"/>
  <c r="O358" i="13"/>
  <c r="L358" i="13"/>
  <c r="K362" i="18"/>
  <c r="O362" i="18"/>
  <c r="L362" i="18"/>
  <c r="H364" i="20" l="1"/>
  <c r="C364" i="20"/>
  <c r="D364" i="20"/>
  <c r="I364" i="20"/>
  <c r="J364" i="20" s="1"/>
  <c r="G364" i="20"/>
  <c r="B364" i="20"/>
  <c r="M358" i="13"/>
  <c r="X358" i="13" s="1"/>
  <c r="P358" i="13"/>
  <c r="M362" i="18"/>
  <c r="P362" i="18"/>
  <c r="F364" i="20" l="1"/>
  <c r="AE363" i="20"/>
  <c r="T364" i="20"/>
  <c r="S364" i="20"/>
  <c r="N364" i="20"/>
  <c r="L364" i="20" s="1"/>
  <c r="K364" i="20"/>
  <c r="O364" i="20"/>
  <c r="E364" i="20"/>
  <c r="V358" i="13"/>
  <c r="W358" i="13"/>
  <c r="Q358" i="13"/>
  <c r="R358" i="13" s="1"/>
  <c r="Y358" i="13" s="1"/>
  <c r="AB358" i="13" s="1"/>
  <c r="U358" i="13"/>
  <c r="X362" i="18"/>
  <c r="Q362" i="18"/>
  <c r="R362" i="18" s="1"/>
  <c r="V362" i="18"/>
  <c r="U362" i="18"/>
  <c r="W362" i="18"/>
  <c r="P364" i="20" l="1"/>
  <c r="M364" i="20"/>
  <c r="AA358" i="13"/>
  <c r="AD358" i="13" s="1"/>
  <c r="Z358" i="13"/>
  <c r="AC358" i="13" s="1"/>
  <c r="C359" i="13" s="1"/>
  <c r="F359" i="13" s="1"/>
  <c r="B359" i="13"/>
  <c r="G359" i="13"/>
  <c r="AA362" i="18"/>
  <c r="AD362" i="18" s="1"/>
  <c r="Z362" i="18"/>
  <c r="AC362" i="18" s="1"/>
  <c r="Y362" i="18"/>
  <c r="AB362" i="18" s="1"/>
  <c r="U364" i="20" l="1"/>
  <c r="W364" i="20"/>
  <c r="V364" i="20"/>
  <c r="X364" i="20"/>
  <c r="Q364" i="20"/>
  <c r="R364" i="20" s="1"/>
  <c r="I359" i="13"/>
  <c r="D359" i="13"/>
  <c r="H359" i="13"/>
  <c r="E359" i="13"/>
  <c r="D363" i="18"/>
  <c r="I363" i="18"/>
  <c r="C363" i="18"/>
  <c r="H363" i="18"/>
  <c r="B363" i="18"/>
  <c r="E363" i="18" s="1"/>
  <c r="G363" i="18"/>
  <c r="AA364" i="20" l="1"/>
  <c r="AD364" i="20" s="1"/>
  <c r="Z364" i="20"/>
  <c r="AC364" i="20" s="1"/>
  <c r="Y364" i="20"/>
  <c r="AB364" i="20" s="1"/>
  <c r="T359" i="13"/>
  <c r="AE358" i="13"/>
  <c r="N359" i="13"/>
  <c r="S359" i="13"/>
  <c r="J359" i="13"/>
  <c r="N363" i="18"/>
  <c r="T363" i="18"/>
  <c r="S363" i="18"/>
  <c r="AE362" i="18"/>
  <c r="L363" i="18"/>
  <c r="J363" i="18"/>
  <c r="F363" i="18"/>
  <c r="L359" i="13" l="1"/>
  <c r="D365" i="20"/>
  <c r="I365" i="20"/>
  <c r="H365" i="20"/>
  <c r="C365" i="20"/>
  <c r="B365" i="20"/>
  <c r="E365" i="20" s="1"/>
  <c r="G365" i="20"/>
  <c r="O359" i="13"/>
  <c r="K359" i="13"/>
  <c r="M363" i="18"/>
  <c r="P363" i="18"/>
  <c r="O363" i="18"/>
  <c r="K363" i="18"/>
  <c r="P359" i="13" l="1"/>
  <c r="M359" i="13"/>
  <c r="N365" i="20"/>
  <c r="S365" i="20"/>
  <c r="T365" i="20"/>
  <c r="AE364" i="20"/>
  <c r="F365" i="20"/>
  <c r="J365" i="20"/>
  <c r="V359" i="13"/>
  <c r="W359" i="13"/>
  <c r="U359" i="13"/>
  <c r="X363" i="18"/>
  <c r="Q363" i="18"/>
  <c r="R363" i="18" s="1"/>
  <c r="U363" i="18"/>
  <c r="W363" i="18"/>
  <c r="V363" i="18"/>
  <c r="Q359" i="13" l="1"/>
  <c r="R359" i="13" s="1"/>
  <c r="X359" i="13"/>
  <c r="L365" i="20"/>
  <c r="O365" i="20"/>
  <c r="K365" i="20"/>
  <c r="AA359" i="13"/>
  <c r="AD359" i="13" s="1"/>
  <c r="Y359" i="13"/>
  <c r="AB359" i="13" s="1"/>
  <c r="AA363" i="18"/>
  <c r="AD363" i="18" s="1"/>
  <c r="Z363" i="18"/>
  <c r="AC363" i="18" s="1"/>
  <c r="Y363" i="18"/>
  <c r="AB363" i="18" s="1"/>
  <c r="Z359" i="13" l="1"/>
  <c r="AC359" i="13" s="1"/>
  <c r="M365" i="20"/>
  <c r="P365" i="20"/>
  <c r="H360" i="13"/>
  <c r="I360" i="13"/>
  <c r="D360" i="13"/>
  <c r="C360" i="13"/>
  <c r="G360" i="13"/>
  <c r="B360" i="13"/>
  <c r="I364" i="18"/>
  <c r="D364" i="18"/>
  <c r="H364" i="18"/>
  <c r="C364" i="18"/>
  <c r="B364" i="18"/>
  <c r="E364" i="18" s="1"/>
  <c r="G364" i="18"/>
  <c r="J364" i="18" s="1"/>
  <c r="X365" i="20" l="1"/>
  <c r="Q365" i="20"/>
  <c r="R365" i="20" s="1"/>
  <c r="U365" i="20"/>
  <c r="V365" i="20"/>
  <c r="W365" i="20"/>
  <c r="J360" i="13"/>
  <c r="F360" i="13"/>
  <c r="N360" i="13"/>
  <c r="S360" i="13"/>
  <c r="T360" i="13"/>
  <c r="AE359" i="13"/>
  <c r="E360" i="13"/>
  <c r="AE363" i="18"/>
  <c r="N364" i="18"/>
  <c r="L364" i="18" s="1"/>
  <c r="T364" i="18"/>
  <c r="S364" i="18"/>
  <c r="K364" i="18"/>
  <c r="O364" i="18"/>
  <c r="F364" i="18"/>
  <c r="AA365" i="20" l="1"/>
  <c r="AD365" i="20" s="1"/>
  <c r="Y365" i="20"/>
  <c r="AB365" i="20" s="1"/>
  <c r="Z365" i="20"/>
  <c r="AC365" i="20" s="1"/>
  <c r="O360" i="13"/>
  <c r="K360" i="13"/>
  <c r="L360" i="13"/>
  <c r="P364" i="18"/>
  <c r="M364" i="18"/>
  <c r="G366" i="20" l="1"/>
  <c r="B366" i="20"/>
  <c r="I366" i="20"/>
  <c r="H366" i="20"/>
  <c r="C366" i="20"/>
  <c r="D366" i="20"/>
  <c r="P360" i="13"/>
  <c r="M360" i="13"/>
  <c r="U364" i="18"/>
  <c r="V364" i="18"/>
  <c r="W364" i="18"/>
  <c r="X364" i="18"/>
  <c r="Q364" i="18"/>
  <c r="R364" i="18" s="1"/>
  <c r="L366" i="20" l="1"/>
  <c r="J366" i="20"/>
  <c r="AE365" i="20"/>
  <c r="F366" i="20"/>
  <c r="S366" i="20"/>
  <c r="T366" i="20"/>
  <c r="N366" i="20"/>
  <c r="E366" i="20"/>
  <c r="U360" i="13"/>
  <c r="W360" i="13"/>
  <c r="V360" i="13"/>
  <c r="Q360" i="13"/>
  <c r="R360" i="13" s="1"/>
  <c r="X360" i="13"/>
  <c r="AA364" i="18"/>
  <c r="AD364" i="18" s="1"/>
  <c r="Z364" i="18"/>
  <c r="AC364" i="18" s="1"/>
  <c r="Y364" i="18"/>
  <c r="AB364" i="18" s="1"/>
  <c r="M366" i="20" l="1"/>
  <c r="P366" i="20"/>
  <c r="O366" i="20"/>
  <c r="K366" i="20"/>
  <c r="AA360" i="13"/>
  <c r="AD360" i="13" s="1"/>
  <c r="Z360" i="13"/>
  <c r="AC360" i="13" s="1"/>
  <c r="C361" i="13" s="1"/>
  <c r="Y360" i="13"/>
  <c r="AB360" i="13" s="1"/>
  <c r="D365" i="18"/>
  <c r="I365" i="18"/>
  <c r="H365" i="18"/>
  <c r="C365" i="18"/>
  <c r="B365" i="18"/>
  <c r="E365" i="18" s="1"/>
  <c r="G365" i="18"/>
  <c r="Q366" i="20" l="1"/>
  <c r="R366" i="20" s="1"/>
  <c r="X366" i="20"/>
  <c r="U366" i="20"/>
  <c r="W366" i="20"/>
  <c r="V366" i="20"/>
  <c r="B361" i="13"/>
  <c r="D361" i="13"/>
  <c r="I361" i="13"/>
  <c r="H361" i="13"/>
  <c r="G361" i="13"/>
  <c r="S365" i="18"/>
  <c r="T365" i="18"/>
  <c r="AE364" i="18"/>
  <c r="N365" i="18"/>
  <c r="L365" i="18"/>
  <c r="J365" i="18"/>
  <c r="F365" i="18"/>
  <c r="AA366" i="20" l="1"/>
  <c r="AD366" i="20" s="1"/>
  <c r="Y366" i="20"/>
  <c r="Z366" i="20"/>
  <c r="AC366" i="20" s="1"/>
  <c r="AB366" i="20"/>
  <c r="G367" i="20" s="1"/>
  <c r="S361" i="13"/>
  <c r="F361" i="13"/>
  <c r="E361" i="13"/>
  <c r="AE360" i="13"/>
  <c r="T361" i="13"/>
  <c r="J361" i="13"/>
  <c r="N361" i="13"/>
  <c r="P365" i="18"/>
  <c r="M365" i="18"/>
  <c r="O365" i="18"/>
  <c r="K365" i="18"/>
  <c r="I367" i="20" l="1"/>
  <c r="D367" i="20"/>
  <c r="C367" i="20"/>
  <c r="AE366" i="20" s="1"/>
  <c r="H367" i="20"/>
  <c r="J367" i="20" s="1"/>
  <c r="O367" i="20" s="1"/>
  <c r="B367" i="20"/>
  <c r="L361" i="13"/>
  <c r="O361" i="13"/>
  <c r="K361" i="13"/>
  <c r="W365" i="18"/>
  <c r="V365" i="18"/>
  <c r="U365" i="18"/>
  <c r="Q365" i="18"/>
  <c r="R365" i="18" s="1"/>
  <c r="X365" i="18"/>
  <c r="S367" i="20" l="1"/>
  <c r="T367" i="20"/>
  <c r="N367" i="20"/>
  <c r="L367" i="20" s="1"/>
  <c r="K367" i="20"/>
  <c r="E367" i="20"/>
  <c r="F367" i="20"/>
  <c r="M361" i="13"/>
  <c r="P361" i="13"/>
  <c r="Y365" i="18"/>
  <c r="AB365" i="18" s="1"/>
  <c r="Z365" i="18"/>
  <c r="AC365" i="18" s="1"/>
  <c r="AA365" i="18"/>
  <c r="AD365" i="18" s="1"/>
  <c r="M367" i="20" l="1"/>
  <c r="P367" i="20"/>
  <c r="X361" i="13"/>
  <c r="Q361" i="13"/>
  <c r="R361" i="13" s="1"/>
  <c r="V361" i="13"/>
  <c r="W361" i="13"/>
  <c r="U361" i="13"/>
  <c r="G366" i="18"/>
  <c r="B366" i="18"/>
  <c r="H366" i="18"/>
  <c r="C366" i="18"/>
  <c r="F366" i="18" s="1"/>
  <c r="D366" i="18"/>
  <c r="I366" i="18"/>
  <c r="X367" i="20" l="1"/>
  <c r="Q367" i="20"/>
  <c r="R367" i="20" s="1"/>
  <c r="U367" i="20"/>
  <c r="W367" i="20"/>
  <c r="V367" i="20"/>
  <c r="Y361" i="13"/>
  <c r="Z361" i="13"/>
  <c r="AA361" i="13"/>
  <c r="AB361" i="13"/>
  <c r="B362" i="13" s="1"/>
  <c r="L366" i="18"/>
  <c r="J366" i="18"/>
  <c r="N366" i="18"/>
  <c r="T366" i="18"/>
  <c r="S366" i="18"/>
  <c r="AE365" i="18"/>
  <c r="E366" i="18"/>
  <c r="AC361" i="13" l="1"/>
  <c r="AA367" i="20"/>
  <c r="AD367" i="20" s="1"/>
  <c r="Z367" i="20"/>
  <c r="AC367" i="20" s="1"/>
  <c r="Y367" i="20"/>
  <c r="AB367" i="20" s="1"/>
  <c r="C362" i="13"/>
  <c r="G362" i="13"/>
  <c r="AD361" i="13"/>
  <c r="H362" i="13"/>
  <c r="M366" i="18"/>
  <c r="P366" i="18"/>
  <c r="O366" i="18"/>
  <c r="K366" i="18"/>
  <c r="I368" i="20" l="1"/>
  <c r="D368" i="20"/>
  <c r="C368" i="20"/>
  <c r="H368" i="20"/>
  <c r="B368" i="20"/>
  <c r="E368" i="20" s="1"/>
  <c r="G368" i="20"/>
  <c r="I362" i="13"/>
  <c r="D362" i="13"/>
  <c r="E362" i="13"/>
  <c r="F362" i="13"/>
  <c r="Q366" i="18"/>
  <c r="R366" i="18" s="1"/>
  <c r="X366" i="18"/>
  <c r="W366" i="18"/>
  <c r="V366" i="18"/>
  <c r="U366" i="18"/>
  <c r="J362" i="13" l="1"/>
  <c r="S368" i="20"/>
  <c r="T368" i="20"/>
  <c r="N368" i="20"/>
  <c r="F368" i="20"/>
  <c r="AE367" i="20"/>
  <c r="J368" i="20"/>
  <c r="L368" i="20"/>
  <c r="N362" i="13"/>
  <c r="L362" i="13" s="1"/>
  <c r="AE361" i="13"/>
  <c r="S362" i="13"/>
  <c r="T362" i="13"/>
  <c r="K362" i="13"/>
  <c r="O362" i="13"/>
  <c r="AA366" i="18"/>
  <c r="AD366" i="18" s="1"/>
  <c r="Z366" i="18"/>
  <c r="AC366" i="18" s="1"/>
  <c r="Y366" i="18"/>
  <c r="AB366" i="18" s="1"/>
  <c r="O368" i="20" l="1"/>
  <c r="K368" i="20"/>
  <c r="M368" i="20"/>
  <c r="P368" i="20"/>
  <c r="M362" i="13"/>
  <c r="P362" i="13"/>
  <c r="D367" i="18"/>
  <c r="I367" i="18"/>
  <c r="C367" i="18"/>
  <c r="F367" i="18" s="1"/>
  <c r="H367" i="18"/>
  <c r="G367" i="18"/>
  <c r="B367" i="18"/>
  <c r="X368" i="20" l="1"/>
  <c r="Q368" i="20"/>
  <c r="R368" i="20" s="1"/>
  <c r="U368" i="20"/>
  <c r="W368" i="20"/>
  <c r="V368" i="20"/>
  <c r="Q362" i="13"/>
  <c r="R362" i="13" s="1"/>
  <c r="X362" i="13"/>
  <c r="W362" i="13"/>
  <c r="U362" i="13"/>
  <c r="V362" i="13"/>
  <c r="N367" i="18"/>
  <c r="AE366" i="18"/>
  <c r="S367" i="18"/>
  <c r="T367" i="18"/>
  <c r="J367" i="18"/>
  <c r="E367" i="18"/>
  <c r="Z368" i="20" l="1"/>
  <c r="AC368" i="20" s="1"/>
  <c r="AA368" i="20"/>
  <c r="AD368" i="20" s="1"/>
  <c r="Y368" i="20"/>
  <c r="AB368" i="20" s="1"/>
  <c r="G369" i="20" s="1"/>
  <c r="AA362" i="13"/>
  <c r="AD362" i="13" s="1"/>
  <c r="Y362" i="13"/>
  <c r="Z362" i="13"/>
  <c r="AC362" i="13" s="1"/>
  <c r="H363" i="13" s="1"/>
  <c r="O367" i="18"/>
  <c r="L367" i="18"/>
  <c r="K367" i="18"/>
  <c r="AB362" i="13" l="1"/>
  <c r="C363" i="13"/>
  <c r="I369" i="20"/>
  <c r="H369" i="20"/>
  <c r="B369" i="20"/>
  <c r="C369" i="20"/>
  <c r="D369" i="20"/>
  <c r="D363" i="13"/>
  <c r="I363" i="13"/>
  <c r="B363" i="13"/>
  <c r="M367" i="18"/>
  <c r="P367" i="18"/>
  <c r="T369" i="20"/>
  <c r="S369" i="20"/>
  <c r="G363" i="13" l="1"/>
  <c r="J363" i="13" s="1"/>
  <c r="AE368" i="20"/>
  <c r="F369" i="20"/>
  <c r="E369" i="20"/>
  <c r="J369" i="20"/>
  <c r="N369" i="20"/>
  <c r="N363" i="13"/>
  <c r="L363" i="13" s="1"/>
  <c r="T363" i="13"/>
  <c r="AE362" i="13"/>
  <c r="S363" i="13"/>
  <c r="O363" i="13"/>
  <c r="K363" i="13"/>
  <c r="F363" i="13"/>
  <c r="E363" i="13"/>
  <c r="X367" i="18"/>
  <c r="Q367" i="18"/>
  <c r="R367" i="18" s="1"/>
  <c r="W367" i="18"/>
  <c r="U367" i="18"/>
  <c r="V367" i="18"/>
  <c r="O369" i="20" l="1"/>
  <c r="K369" i="20"/>
  <c r="L369" i="20"/>
  <c r="P363" i="13"/>
  <c r="M363" i="13"/>
  <c r="Z367" i="18"/>
  <c r="AC367" i="18" s="1"/>
  <c r="AA367" i="18"/>
  <c r="AD367" i="18" s="1"/>
  <c r="Y367" i="18"/>
  <c r="AB367" i="18" s="1"/>
  <c r="M369" i="20" l="1"/>
  <c r="P369" i="20"/>
  <c r="U363" i="13"/>
  <c r="V363" i="13"/>
  <c r="W363" i="13"/>
  <c r="X363" i="13"/>
  <c r="Q363" i="13"/>
  <c r="R363" i="13" s="1"/>
  <c r="H368" i="18"/>
  <c r="C368" i="18"/>
  <c r="D368" i="18"/>
  <c r="I368" i="18"/>
  <c r="G368" i="18"/>
  <c r="J368" i="18" s="1"/>
  <c r="B368" i="18"/>
  <c r="E368" i="18" s="1"/>
  <c r="O368" i="18"/>
  <c r="W369" i="20" l="1"/>
  <c r="X369" i="20"/>
  <c r="Q369" i="20"/>
  <c r="R369" i="20" s="1"/>
  <c r="U369" i="20"/>
  <c r="V369" i="20"/>
  <c r="Z363" i="13"/>
  <c r="AC363" i="13" s="1"/>
  <c r="Y363" i="13"/>
  <c r="AB363" i="13" s="1"/>
  <c r="AA363" i="13"/>
  <c r="AD363" i="13" s="1"/>
  <c r="C364" i="13"/>
  <c r="T368" i="18"/>
  <c r="S368" i="18"/>
  <c r="N368" i="18"/>
  <c r="L368" i="18" s="1"/>
  <c r="AE367" i="18"/>
  <c r="F368" i="18"/>
  <c r="K368" i="18"/>
  <c r="Y369" i="20" l="1"/>
  <c r="AB369" i="20" s="1"/>
  <c r="G370" i="20" s="1"/>
  <c r="Z369" i="20"/>
  <c r="AC369" i="20" s="1"/>
  <c r="AA369" i="20"/>
  <c r="AD369" i="20" s="1"/>
  <c r="G364" i="13"/>
  <c r="B364" i="13"/>
  <c r="E364" i="13" s="1"/>
  <c r="I364" i="13"/>
  <c r="D364" i="13"/>
  <c r="H364" i="13"/>
  <c r="P368" i="18"/>
  <c r="M368" i="18"/>
  <c r="V368" i="18"/>
  <c r="J364" i="13" l="1"/>
  <c r="C370" i="20"/>
  <c r="D370" i="20"/>
  <c r="I370" i="20"/>
  <c r="H370" i="20"/>
  <c r="B370" i="20"/>
  <c r="N364" i="13"/>
  <c r="AE363" i="13"/>
  <c r="S364" i="13"/>
  <c r="T364" i="13"/>
  <c r="F364" i="13"/>
  <c r="O364" i="13"/>
  <c r="K364" i="13"/>
  <c r="U368" i="18"/>
  <c r="W368" i="18"/>
  <c r="Q368" i="18"/>
  <c r="R368" i="18" s="1"/>
  <c r="X368" i="18"/>
  <c r="J370" i="20" l="1"/>
  <c r="N370" i="20"/>
  <c r="S370" i="20"/>
  <c r="T370" i="20"/>
  <c r="E370" i="20"/>
  <c r="L370" i="20"/>
  <c r="AE369" i="20"/>
  <c r="F370" i="20"/>
  <c r="L364" i="13"/>
  <c r="Y368" i="18"/>
  <c r="AB368" i="18" s="1"/>
  <c r="Z368" i="18"/>
  <c r="AC368" i="18" s="1"/>
  <c r="AA368" i="18"/>
  <c r="AD368" i="18" s="1"/>
  <c r="K370" i="20" l="1"/>
  <c r="O370" i="20"/>
  <c r="P370" i="20"/>
  <c r="M370" i="20"/>
  <c r="Q370" i="20" s="1"/>
  <c r="M364" i="13"/>
  <c r="P364" i="13"/>
  <c r="B369" i="18"/>
  <c r="G369" i="18"/>
  <c r="C369" i="18"/>
  <c r="H369" i="18"/>
  <c r="I369" i="18"/>
  <c r="D369" i="18"/>
  <c r="T369" i="18"/>
  <c r="AE368" i="18"/>
  <c r="S369" i="18"/>
  <c r="N369" i="18"/>
  <c r="U370" i="20" l="1"/>
  <c r="V370" i="20"/>
  <c r="W370" i="20"/>
  <c r="X370" i="20"/>
  <c r="R370" i="20"/>
  <c r="Q364" i="13"/>
  <c r="R364" i="13" s="1"/>
  <c r="X364" i="13"/>
  <c r="V364" i="13"/>
  <c r="W364" i="13"/>
  <c r="U364" i="13"/>
  <c r="F369" i="18"/>
  <c r="E369" i="18"/>
  <c r="J369" i="18"/>
  <c r="L369" i="18"/>
  <c r="Y370" i="20" l="1"/>
  <c r="AA370" i="20"/>
  <c r="Z370" i="20"/>
  <c r="AA364" i="13"/>
  <c r="AD364" i="13" s="1"/>
  <c r="D365" i="13" s="1"/>
  <c r="Z364" i="13"/>
  <c r="AC364" i="13" s="1"/>
  <c r="Y364" i="13"/>
  <c r="AB364" i="13" s="1"/>
  <c r="G365" i="13" s="1"/>
  <c r="K369" i="18"/>
  <c r="O369" i="18"/>
  <c r="P369" i="18"/>
  <c r="M369" i="18"/>
  <c r="B365" i="13" l="1"/>
  <c r="AC370" i="20"/>
  <c r="AB370" i="20"/>
  <c r="AD370" i="20"/>
  <c r="C365" i="13"/>
  <c r="H365" i="13"/>
  <c r="T365" i="13"/>
  <c r="I365" i="13"/>
  <c r="AE364" i="13"/>
  <c r="S365" i="13"/>
  <c r="W369" i="18"/>
  <c r="X369" i="18"/>
  <c r="Q369" i="18"/>
  <c r="R369" i="18" s="1"/>
  <c r="V369" i="18"/>
  <c r="U369" i="18"/>
  <c r="H371" i="20" l="1"/>
  <c r="C371" i="20"/>
  <c r="G371" i="20"/>
  <c r="B371" i="20"/>
  <c r="D371" i="20"/>
  <c r="I371" i="20"/>
  <c r="F365" i="13"/>
  <c r="E365" i="13"/>
  <c r="N365" i="13"/>
  <c r="J365" i="13"/>
  <c r="Z369" i="18"/>
  <c r="AC369" i="18" s="1"/>
  <c r="Y369" i="18"/>
  <c r="AB369" i="18" s="1"/>
  <c r="AA369" i="18"/>
  <c r="AD369" i="18" s="1"/>
  <c r="J371" i="20" l="1"/>
  <c r="S371" i="20"/>
  <c r="T371" i="20"/>
  <c r="F371" i="20"/>
  <c r="N371" i="20"/>
  <c r="AE370" i="20"/>
  <c r="E371" i="20"/>
  <c r="L365" i="13"/>
  <c r="K365" i="13"/>
  <c r="O365" i="13"/>
  <c r="C370" i="18"/>
  <c r="G370" i="18"/>
  <c r="D370" i="18"/>
  <c r="H370" i="18"/>
  <c r="B370" i="18"/>
  <c r="I370" i="18"/>
  <c r="O371" i="20" l="1"/>
  <c r="K371" i="20"/>
  <c r="L371" i="20"/>
  <c r="P365" i="13"/>
  <c r="M365" i="13"/>
  <c r="AE369" i="18"/>
  <c r="N370" i="18"/>
  <c r="T370" i="18"/>
  <c r="S370" i="18"/>
  <c r="F370" i="18"/>
  <c r="E370" i="18"/>
  <c r="J370" i="18"/>
  <c r="L370" i="18"/>
  <c r="P371" i="20" l="1"/>
  <c r="V371" i="20" s="1"/>
  <c r="M371" i="20"/>
  <c r="Q371" i="20" s="1"/>
  <c r="W365" i="13"/>
  <c r="V365" i="13"/>
  <c r="U365" i="13"/>
  <c r="Q365" i="13"/>
  <c r="R365" i="13" s="1"/>
  <c r="X365" i="13"/>
  <c r="K370" i="18"/>
  <c r="O370" i="18"/>
  <c r="P370" i="18"/>
  <c r="M370" i="18"/>
  <c r="U371" i="20" l="1"/>
  <c r="R371" i="20"/>
  <c r="X371" i="20"/>
  <c r="W371" i="20"/>
  <c r="AA365" i="13"/>
  <c r="AD365" i="13" s="1"/>
  <c r="Y365" i="13"/>
  <c r="AB365" i="13" s="1"/>
  <c r="Z365" i="13"/>
  <c r="AC365" i="13" s="1"/>
  <c r="C366" i="13" s="1"/>
  <c r="W370" i="18"/>
  <c r="Q370" i="18"/>
  <c r="R370" i="18" s="1"/>
  <c r="V370" i="18"/>
  <c r="X370" i="18"/>
  <c r="U370" i="18"/>
  <c r="Z371" i="20" l="1"/>
  <c r="AC371" i="20" s="1"/>
  <c r="Y371" i="20"/>
  <c r="AA371" i="20"/>
  <c r="D366" i="13"/>
  <c r="I366" i="13"/>
  <c r="B366" i="13"/>
  <c r="E366" i="13" s="1"/>
  <c r="G366" i="13"/>
  <c r="H366" i="13"/>
  <c r="AA370" i="18"/>
  <c r="AD370" i="18" s="1"/>
  <c r="Z370" i="18"/>
  <c r="Y370" i="18"/>
  <c r="J366" i="13" l="1"/>
  <c r="AB371" i="20"/>
  <c r="AD371" i="20"/>
  <c r="C372" i="20"/>
  <c r="H372" i="20"/>
  <c r="N366" i="13"/>
  <c r="S366" i="13"/>
  <c r="T366" i="13"/>
  <c r="AE365" i="13"/>
  <c r="F366" i="13"/>
  <c r="L366" i="13"/>
  <c r="O366" i="13"/>
  <c r="K366" i="13"/>
  <c r="D371" i="18"/>
  <c r="AC370" i="18"/>
  <c r="I371" i="18"/>
  <c r="AB370" i="18"/>
  <c r="B371" i="18" s="1"/>
  <c r="G372" i="20" l="1"/>
  <c r="J372" i="20" s="1"/>
  <c r="B372" i="20"/>
  <c r="E372" i="20" s="1"/>
  <c r="I372" i="20"/>
  <c r="D372" i="20"/>
  <c r="F372" i="20"/>
  <c r="AE371" i="20"/>
  <c r="P366" i="13"/>
  <c r="M366" i="13"/>
  <c r="T371" i="18"/>
  <c r="S371" i="18"/>
  <c r="AE370" i="18"/>
  <c r="H371" i="18"/>
  <c r="C371" i="18"/>
  <c r="G371" i="18"/>
  <c r="N371" i="18"/>
  <c r="N372" i="20" l="1"/>
  <c r="L372" i="20" s="1"/>
  <c r="S372" i="20"/>
  <c r="T372" i="20"/>
  <c r="O372" i="20"/>
  <c r="K372" i="20"/>
  <c r="X366" i="13"/>
  <c r="Q366" i="13"/>
  <c r="R366" i="13" s="1"/>
  <c r="V366" i="13"/>
  <c r="U366" i="13"/>
  <c r="W366" i="13"/>
  <c r="F371" i="18"/>
  <c r="E371" i="18"/>
  <c r="J371" i="18"/>
  <c r="P372" i="20" l="1"/>
  <c r="M372" i="20"/>
  <c r="Z366" i="13"/>
  <c r="Y366" i="13"/>
  <c r="AA366" i="13"/>
  <c r="K371" i="18"/>
  <c r="L371" i="18"/>
  <c r="O371" i="18"/>
  <c r="U372" i="20" l="1"/>
  <c r="W372" i="20"/>
  <c r="V372" i="20"/>
  <c r="X372" i="20"/>
  <c r="Q372" i="20"/>
  <c r="R372" i="20" s="1"/>
  <c r="AC366" i="13"/>
  <c r="H367" i="13" s="1"/>
  <c r="AB366" i="13"/>
  <c r="AD366" i="13"/>
  <c r="M371" i="18"/>
  <c r="P371" i="18"/>
  <c r="D367" i="13"/>
  <c r="I367" i="13" l="1"/>
  <c r="AA372" i="20"/>
  <c r="AD372" i="20" s="1"/>
  <c r="Z372" i="20"/>
  <c r="Y372" i="20"/>
  <c r="AB372" i="20" s="1"/>
  <c r="C367" i="13"/>
  <c r="G367" i="13"/>
  <c r="B367" i="13"/>
  <c r="D373" i="20"/>
  <c r="U371" i="18"/>
  <c r="W371" i="18"/>
  <c r="Q371" i="18"/>
  <c r="R371" i="18" s="1"/>
  <c r="X371" i="18"/>
  <c r="V371" i="18"/>
  <c r="S367" i="13"/>
  <c r="T367" i="13"/>
  <c r="AE366" i="13"/>
  <c r="B373" i="20" l="1"/>
  <c r="G373" i="20"/>
  <c r="AC372" i="20"/>
  <c r="I373" i="20"/>
  <c r="F367" i="13"/>
  <c r="E367" i="13"/>
  <c r="J367" i="13"/>
  <c r="N367" i="13"/>
  <c r="T373" i="20"/>
  <c r="S373" i="20"/>
  <c r="Z371" i="18"/>
  <c r="Y371" i="18"/>
  <c r="AB371" i="18" s="1"/>
  <c r="AA371" i="18"/>
  <c r="AD371" i="18" s="1"/>
  <c r="H373" i="20" l="1"/>
  <c r="J373" i="20" s="1"/>
  <c r="C373" i="20"/>
  <c r="E373" i="20"/>
  <c r="N373" i="20"/>
  <c r="K373" i="20"/>
  <c r="O367" i="13"/>
  <c r="K367" i="13"/>
  <c r="L367" i="13"/>
  <c r="AC371" i="18"/>
  <c r="D372" i="18"/>
  <c r="B372" i="18"/>
  <c r="G372" i="18"/>
  <c r="I372" i="18"/>
  <c r="F373" i="20" l="1"/>
  <c r="AE372" i="20"/>
  <c r="O373" i="20"/>
  <c r="L373" i="20"/>
  <c r="P367" i="13"/>
  <c r="M367" i="13"/>
  <c r="C372" i="18"/>
  <c r="H372" i="18"/>
  <c r="AE371" i="18"/>
  <c r="T372" i="18"/>
  <c r="S372" i="18"/>
  <c r="E372" i="18"/>
  <c r="F372" i="18"/>
  <c r="J372" i="18"/>
  <c r="M373" i="20" l="1"/>
  <c r="P373" i="20"/>
  <c r="W367" i="13"/>
  <c r="U367" i="13"/>
  <c r="V367" i="13"/>
  <c r="Q367" i="13"/>
  <c r="R367" i="13" s="1"/>
  <c r="X367" i="13"/>
  <c r="N372" i="18"/>
  <c r="K372" i="18"/>
  <c r="O372" i="18"/>
  <c r="L372" i="18"/>
  <c r="X373" i="20" l="1"/>
  <c r="Q373" i="20"/>
  <c r="R373" i="20" s="1"/>
  <c r="V373" i="20"/>
  <c r="W373" i="20"/>
  <c r="U373" i="20"/>
  <c r="Z367" i="13"/>
  <c r="AC367" i="13" s="1"/>
  <c r="H368" i="13" s="1"/>
  <c r="AA367" i="13"/>
  <c r="AD367" i="13" s="1"/>
  <c r="Y367" i="13"/>
  <c r="AB367" i="13" s="1"/>
  <c r="B368" i="13" s="1"/>
  <c r="M372" i="18"/>
  <c r="P372" i="18"/>
  <c r="W372" i="18" s="1"/>
  <c r="Z373" i="20" l="1"/>
  <c r="AC373" i="20" s="1"/>
  <c r="Y373" i="20"/>
  <c r="AB373" i="20" s="1"/>
  <c r="AA373" i="20"/>
  <c r="AD373" i="20" s="1"/>
  <c r="I368" i="13"/>
  <c r="D368" i="13"/>
  <c r="C368" i="13"/>
  <c r="F368" i="13" s="1"/>
  <c r="G368" i="13"/>
  <c r="Q372" i="18"/>
  <c r="R372" i="18" s="1"/>
  <c r="X372" i="18"/>
  <c r="V372" i="18"/>
  <c r="U372" i="18"/>
  <c r="G374" i="20" l="1"/>
  <c r="B374" i="20"/>
  <c r="C374" i="20"/>
  <c r="H374" i="20"/>
  <c r="D374" i="20"/>
  <c r="I374" i="20"/>
  <c r="E368" i="13"/>
  <c r="J368" i="13"/>
  <c r="O368" i="13" s="1"/>
  <c r="AE367" i="13"/>
  <c r="N368" i="13"/>
  <c r="T368" i="13"/>
  <c r="S368" i="13"/>
  <c r="Y372" i="18"/>
  <c r="AB372" i="18" s="1"/>
  <c r="AA372" i="18"/>
  <c r="AD372" i="18" s="1"/>
  <c r="Z372" i="18"/>
  <c r="AC372" i="18" s="1"/>
  <c r="L368" i="13" l="1"/>
  <c r="J374" i="20"/>
  <c r="F374" i="20"/>
  <c r="AE373" i="20"/>
  <c r="N374" i="20"/>
  <c r="S374" i="20"/>
  <c r="T374" i="20"/>
  <c r="E374" i="20"/>
  <c r="K368" i="13"/>
  <c r="B373" i="18"/>
  <c r="G373" i="18"/>
  <c r="I373" i="18"/>
  <c r="D373" i="18"/>
  <c r="H373" i="18"/>
  <c r="C373" i="18"/>
  <c r="M368" i="13" l="1"/>
  <c r="P368" i="13"/>
  <c r="O374" i="20"/>
  <c r="K374" i="20"/>
  <c r="L374" i="20"/>
  <c r="Q368" i="13"/>
  <c r="R368" i="13" s="1"/>
  <c r="U368" i="13"/>
  <c r="V368" i="13"/>
  <c r="X368" i="13"/>
  <c r="W368" i="13"/>
  <c r="S373" i="18"/>
  <c r="AE372" i="18"/>
  <c r="E373" i="18"/>
  <c r="T373" i="18"/>
  <c r="N373" i="18"/>
  <c r="F373" i="18"/>
  <c r="J373" i="18"/>
  <c r="P374" i="20" l="1"/>
  <c r="M374" i="20"/>
  <c r="Y368" i="13"/>
  <c r="AB368" i="13" s="1"/>
  <c r="Z368" i="13"/>
  <c r="AC368" i="13" s="1"/>
  <c r="AA368" i="13"/>
  <c r="AD368" i="13" s="1"/>
  <c r="O373" i="18"/>
  <c r="K373" i="18"/>
  <c r="L373" i="18"/>
  <c r="V374" i="20" l="1"/>
  <c r="W374" i="20"/>
  <c r="U374" i="20"/>
  <c r="X374" i="20"/>
  <c r="Q374" i="20"/>
  <c r="R374" i="20" s="1"/>
  <c r="I369" i="13"/>
  <c r="D369" i="13"/>
  <c r="G369" i="13"/>
  <c r="H369" i="13"/>
  <c r="B369" i="13"/>
  <c r="C369" i="13"/>
  <c r="M373" i="18"/>
  <c r="P373" i="18"/>
  <c r="V373" i="18" s="1"/>
  <c r="X373" i="18"/>
  <c r="U373" i="18"/>
  <c r="Z374" i="20" l="1"/>
  <c r="AC374" i="20" s="1"/>
  <c r="H375" i="20" s="1"/>
  <c r="AA374" i="20"/>
  <c r="AD374" i="20" s="1"/>
  <c r="D375" i="20" s="1"/>
  <c r="Y374" i="20"/>
  <c r="AB374" i="20" s="1"/>
  <c r="F369" i="13"/>
  <c r="N369" i="13"/>
  <c r="E369" i="13"/>
  <c r="J369" i="13"/>
  <c r="S369" i="13"/>
  <c r="T369" i="13"/>
  <c r="AE368" i="13"/>
  <c r="W373" i="18"/>
  <c r="Q373" i="18"/>
  <c r="R373" i="18" s="1"/>
  <c r="Y373" i="18"/>
  <c r="AB373" i="18" s="1"/>
  <c r="Z373" i="18"/>
  <c r="AC373" i="18" s="1"/>
  <c r="H374" i="18" s="1"/>
  <c r="B375" i="20" l="1"/>
  <c r="E375" i="20" s="1"/>
  <c r="G375" i="20"/>
  <c r="I375" i="20"/>
  <c r="C375" i="20"/>
  <c r="T375" i="20"/>
  <c r="S375" i="20"/>
  <c r="L369" i="13"/>
  <c r="O369" i="13"/>
  <c r="K369" i="13"/>
  <c r="AA373" i="18"/>
  <c r="AD373" i="18" s="1"/>
  <c r="B374" i="18"/>
  <c r="G374" i="18"/>
  <c r="C374" i="18"/>
  <c r="J375" i="20" l="1"/>
  <c r="AE374" i="20"/>
  <c r="F375" i="20"/>
  <c r="N375" i="20"/>
  <c r="P369" i="13"/>
  <c r="M369" i="13"/>
  <c r="D374" i="18"/>
  <c r="I374" i="18"/>
  <c r="F374" i="18"/>
  <c r="N374" i="18"/>
  <c r="AE373" i="18"/>
  <c r="S374" i="18"/>
  <c r="T374" i="18"/>
  <c r="E374" i="18"/>
  <c r="K375" i="20" l="1"/>
  <c r="O375" i="20"/>
  <c r="L375" i="20"/>
  <c r="Q369" i="13"/>
  <c r="R369" i="13" s="1"/>
  <c r="X369" i="13"/>
  <c r="W369" i="13"/>
  <c r="V369" i="13"/>
  <c r="U369" i="13"/>
  <c r="J374" i="18"/>
  <c r="O374" i="18"/>
  <c r="K374" i="18"/>
  <c r="L374" i="18"/>
  <c r="M375" i="20" l="1"/>
  <c r="P375" i="20"/>
  <c r="Y369" i="13"/>
  <c r="AB369" i="13" s="1"/>
  <c r="Z369" i="13"/>
  <c r="AC369" i="13" s="1"/>
  <c r="AA369" i="13"/>
  <c r="AD369" i="13" s="1"/>
  <c r="M374" i="18"/>
  <c r="P374" i="18"/>
  <c r="X375" i="20" l="1"/>
  <c r="Q375" i="20"/>
  <c r="R375" i="20" s="1"/>
  <c r="W375" i="20"/>
  <c r="V375" i="20"/>
  <c r="U375" i="20"/>
  <c r="G370" i="13"/>
  <c r="B370" i="13"/>
  <c r="C370" i="13"/>
  <c r="F370" i="13" s="1"/>
  <c r="H370" i="13"/>
  <c r="I370" i="13"/>
  <c r="D370" i="13"/>
  <c r="Q374" i="18"/>
  <c r="R374" i="18" s="1"/>
  <c r="X374" i="18"/>
  <c r="W374" i="18"/>
  <c r="U374" i="18"/>
  <c r="V374" i="18"/>
  <c r="J370" i="13" l="1"/>
  <c r="O370" i="13" s="1"/>
  <c r="Y375" i="20"/>
  <c r="AB375" i="20" s="1"/>
  <c r="Z375" i="20"/>
  <c r="AC375" i="20" s="1"/>
  <c r="AA375" i="20"/>
  <c r="AD375" i="20" s="1"/>
  <c r="I376" i="20"/>
  <c r="B376" i="20"/>
  <c r="G376" i="20"/>
  <c r="N370" i="13"/>
  <c r="L370" i="13" s="1"/>
  <c r="S370" i="13"/>
  <c r="AE369" i="13"/>
  <c r="T370" i="13"/>
  <c r="K370" i="13"/>
  <c r="E370" i="13"/>
  <c r="Y374" i="18"/>
  <c r="AB374" i="18" s="1"/>
  <c r="Z374" i="18"/>
  <c r="AC374" i="18" s="1"/>
  <c r="AA374" i="18"/>
  <c r="AD374" i="18" s="1"/>
  <c r="C376" i="20" l="1"/>
  <c r="H376" i="20"/>
  <c r="J376" i="20" s="1"/>
  <c r="E376" i="20"/>
  <c r="D376" i="20"/>
  <c r="P370" i="13"/>
  <c r="M370" i="13"/>
  <c r="G375" i="18"/>
  <c r="B375" i="18"/>
  <c r="H375" i="18"/>
  <c r="C375" i="18"/>
  <c r="F375" i="18" s="1"/>
  <c r="I375" i="18"/>
  <c r="D375" i="18"/>
  <c r="F376" i="20" l="1"/>
  <c r="AE375" i="20"/>
  <c r="O376" i="20"/>
  <c r="K376" i="20"/>
  <c r="N376" i="20"/>
  <c r="L376" i="20" s="1"/>
  <c r="T376" i="20"/>
  <c r="S376" i="20"/>
  <c r="W370" i="13"/>
  <c r="V370" i="13"/>
  <c r="U370" i="13"/>
  <c r="Q370" i="13"/>
  <c r="R370" i="13" s="1"/>
  <c r="X370" i="13"/>
  <c r="E375" i="18"/>
  <c r="AE374" i="18"/>
  <c r="N375" i="18"/>
  <c r="S375" i="18"/>
  <c r="T375" i="18"/>
  <c r="J375" i="18"/>
  <c r="M376" i="20" l="1"/>
  <c r="P376" i="20"/>
  <c r="Z370" i="13"/>
  <c r="Y370" i="13"/>
  <c r="AA370" i="13"/>
  <c r="AD370" i="13" s="1"/>
  <c r="O375" i="18"/>
  <c r="K375" i="18"/>
  <c r="L375" i="18"/>
  <c r="AB370" i="13" l="1"/>
  <c r="AC370" i="13"/>
  <c r="C371" i="13" s="1"/>
  <c r="X376" i="20"/>
  <c r="Q376" i="20"/>
  <c r="R376" i="20" s="1"/>
  <c r="U376" i="20"/>
  <c r="V376" i="20"/>
  <c r="W376" i="20"/>
  <c r="I371" i="13"/>
  <c r="D371" i="13"/>
  <c r="H371" i="13"/>
  <c r="P375" i="18"/>
  <c r="M375" i="18"/>
  <c r="G371" i="13" l="1"/>
  <c r="B371" i="13"/>
  <c r="E371" i="13" s="1"/>
  <c r="Y376" i="20"/>
  <c r="AB376" i="20" s="1"/>
  <c r="Z376" i="20"/>
  <c r="AC376" i="20" s="1"/>
  <c r="AA376" i="20"/>
  <c r="AD376" i="20" s="1"/>
  <c r="AE370" i="13"/>
  <c r="N371" i="13"/>
  <c r="T371" i="13"/>
  <c r="S371" i="13"/>
  <c r="F371" i="13"/>
  <c r="J371" i="13"/>
  <c r="W375" i="18"/>
  <c r="U375" i="18"/>
  <c r="V375" i="18"/>
  <c r="Q375" i="18"/>
  <c r="R375" i="18" s="1"/>
  <c r="X375" i="18"/>
  <c r="B377" i="20" l="1"/>
  <c r="E377" i="20" s="1"/>
  <c r="G377" i="20"/>
  <c r="H377" i="20"/>
  <c r="C377" i="20"/>
  <c r="I377" i="20"/>
  <c r="D377" i="20"/>
  <c r="K371" i="13"/>
  <c r="O371" i="13"/>
  <c r="L371" i="13"/>
  <c r="Z375" i="18"/>
  <c r="AC375" i="18" s="1"/>
  <c r="Y375" i="18"/>
  <c r="AB375" i="18" s="1"/>
  <c r="AA375" i="18"/>
  <c r="AD375" i="18" s="1"/>
  <c r="AE376" i="20" l="1"/>
  <c r="F377" i="20"/>
  <c r="N377" i="20"/>
  <c r="T377" i="20"/>
  <c r="S377" i="20"/>
  <c r="J377" i="20"/>
  <c r="M371" i="13"/>
  <c r="P371" i="13"/>
  <c r="C376" i="18"/>
  <c r="H376" i="18"/>
  <c r="B376" i="18"/>
  <c r="E376" i="18" s="1"/>
  <c r="G376" i="18"/>
  <c r="D376" i="18"/>
  <c r="I376" i="18"/>
  <c r="K377" i="20" l="1"/>
  <c r="O377" i="20"/>
  <c r="L377" i="20"/>
  <c r="X371" i="13"/>
  <c r="Q371" i="13"/>
  <c r="R371" i="13" s="1"/>
  <c r="W371" i="13"/>
  <c r="U371" i="13"/>
  <c r="V371" i="13"/>
  <c r="J376" i="18"/>
  <c r="AE375" i="18"/>
  <c r="T376" i="18"/>
  <c r="N376" i="18"/>
  <c r="S376" i="18"/>
  <c r="F376" i="18"/>
  <c r="P377" i="20" l="1"/>
  <c r="M377" i="20"/>
  <c r="AA371" i="13"/>
  <c r="AD371" i="13" s="1"/>
  <c r="Y371" i="13"/>
  <c r="AB371" i="13" s="1"/>
  <c r="Z371" i="13"/>
  <c r="AC371" i="13" s="1"/>
  <c r="O376" i="18"/>
  <c r="K376" i="18"/>
  <c r="L376" i="18"/>
  <c r="W377" i="20" l="1"/>
  <c r="V377" i="20"/>
  <c r="U377" i="20"/>
  <c r="X377" i="20"/>
  <c r="Q377" i="20"/>
  <c r="R377" i="20" s="1"/>
  <c r="I372" i="13"/>
  <c r="D372" i="13"/>
  <c r="B372" i="13"/>
  <c r="E372" i="13" s="1"/>
  <c r="G372" i="13"/>
  <c r="H372" i="13"/>
  <c r="C372" i="13"/>
  <c r="P376" i="18"/>
  <c r="M376" i="18"/>
  <c r="Y377" i="20" l="1"/>
  <c r="Z377" i="20"/>
  <c r="AA377" i="20"/>
  <c r="AD377" i="20" s="1"/>
  <c r="AC377" i="20"/>
  <c r="AB377" i="20"/>
  <c r="N372" i="13"/>
  <c r="T372" i="13"/>
  <c r="AE371" i="13"/>
  <c r="S372" i="13"/>
  <c r="J372" i="13"/>
  <c r="F372" i="13"/>
  <c r="L372" i="13"/>
  <c r="V376" i="18"/>
  <c r="W376" i="18"/>
  <c r="U376" i="18"/>
  <c r="Q376" i="18"/>
  <c r="R376" i="18" s="1"/>
  <c r="X376" i="18"/>
  <c r="I378" i="20" l="1"/>
  <c r="D378" i="20"/>
  <c r="C378" i="20"/>
  <c r="B378" i="20"/>
  <c r="E378" i="20" s="1"/>
  <c r="G378" i="20"/>
  <c r="H378" i="20"/>
  <c r="K372" i="13"/>
  <c r="O372" i="13"/>
  <c r="P372" i="13"/>
  <c r="M372" i="13"/>
  <c r="Y376" i="18"/>
  <c r="AB376" i="18" s="1"/>
  <c r="Z376" i="18"/>
  <c r="AC376" i="18" s="1"/>
  <c r="AA376" i="18"/>
  <c r="AD376" i="18" s="1"/>
  <c r="V372" i="13" l="1"/>
  <c r="T378" i="20"/>
  <c r="S378" i="20"/>
  <c r="F378" i="20"/>
  <c r="J378" i="20"/>
  <c r="AE377" i="20"/>
  <c r="N378" i="20"/>
  <c r="W372" i="13"/>
  <c r="Q372" i="13"/>
  <c r="R372" i="13" s="1"/>
  <c r="X372" i="13"/>
  <c r="U372" i="13"/>
  <c r="B377" i="18"/>
  <c r="G377" i="18"/>
  <c r="C377" i="18"/>
  <c r="F377" i="18" s="1"/>
  <c r="H377" i="18"/>
  <c r="D377" i="18"/>
  <c r="I377" i="18"/>
  <c r="K378" i="20" l="1"/>
  <c r="O378" i="20"/>
  <c r="L378" i="20"/>
  <c r="AA372" i="13"/>
  <c r="AD372" i="13" s="1"/>
  <c r="Z372" i="13"/>
  <c r="AC372" i="13" s="1"/>
  <c r="Y372" i="13"/>
  <c r="J377" i="18"/>
  <c r="S377" i="18"/>
  <c r="AE376" i="18"/>
  <c r="N377" i="18"/>
  <c r="T377" i="18"/>
  <c r="E377" i="18"/>
  <c r="M378" i="20" l="1"/>
  <c r="P378" i="20"/>
  <c r="W378" i="20" s="1"/>
  <c r="AB372" i="13"/>
  <c r="D373" i="13"/>
  <c r="H373" i="13"/>
  <c r="I373" i="13"/>
  <c r="C373" i="13"/>
  <c r="O377" i="18"/>
  <c r="K377" i="18"/>
  <c r="L377" i="18"/>
  <c r="X378" i="20" l="1"/>
  <c r="Q378" i="20"/>
  <c r="R378" i="20" s="1"/>
  <c r="V378" i="20"/>
  <c r="U378" i="20"/>
  <c r="G373" i="13"/>
  <c r="J373" i="13" s="1"/>
  <c r="B373" i="13"/>
  <c r="E373" i="13" s="1"/>
  <c r="S373" i="13"/>
  <c r="T373" i="13"/>
  <c r="AE372" i="13"/>
  <c r="M377" i="18"/>
  <c r="P377" i="18"/>
  <c r="N373" i="13" l="1"/>
  <c r="F373" i="13"/>
  <c r="AA378" i="20"/>
  <c r="AD378" i="20" s="1"/>
  <c r="Y378" i="20"/>
  <c r="Z378" i="20"/>
  <c r="AC378" i="20"/>
  <c r="C379" i="20" s="1"/>
  <c r="AE378" i="20" s="1"/>
  <c r="O373" i="13"/>
  <c r="K373" i="13"/>
  <c r="L373" i="13"/>
  <c r="Q377" i="18"/>
  <c r="R377" i="18" s="1"/>
  <c r="X377" i="18"/>
  <c r="V377" i="18"/>
  <c r="W377" i="18"/>
  <c r="U377" i="18"/>
  <c r="D379" i="20" l="1"/>
  <c r="I379" i="20"/>
  <c r="AB378" i="20"/>
  <c r="H379" i="20"/>
  <c r="P373" i="13"/>
  <c r="M373" i="13"/>
  <c r="Q373" i="13" s="1"/>
  <c r="AA377" i="18"/>
  <c r="AD377" i="18" s="1"/>
  <c r="Z377" i="18"/>
  <c r="AC377" i="18" s="1"/>
  <c r="Y377" i="18"/>
  <c r="AB377" i="18" s="1"/>
  <c r="S379" i="20" l="1"/>
  <c r="T379" i="20"/>
  <c r="G379" i="20"/>
  <c r="B379" i="20"/>
  <c r="W373" i="13"/>
  <c r="V373" i="13"/>
  <c r="U373" i="13"/>
  <c r="X373" i="13"/>
  <c r="R373" i="13"/>
  <c r="D378" i="18"/>
  <c r="I378" i="18"/>
  <c r="H378" i="18"/>
  <c r="C378" i="18"/>
  <c r="G378" i="18"/>
  <c r="B378" i="18"/>
  <c r="E378" i="18" s="1"/>
  <c r="J379" i="20" l="1"/>
  <c r="F379" i="20"/>
  <c r="E379" i="20"/>
  <c r="N379" i="20"/>
  <c r="Y373" i="13"/>
  <c r="AA373" i="13"/>
  <c r="Z373" i="13"/>
  <c r="AE377" i="18"/>
  <c r="T378" i="18"/>
  <c r="S378" i="18"/>
  <c r="N378" i="18"/>
  <c r="J378" i="18"/>
  <c r="L378" i="18"/>
  <c r="F378" i="18"/>
  <c r="O379" i="20" l="1"/>
  <c r="K379" i="20"/>
  <c r="L379" i="20"/>
  <c r="AD373" i="13"/>
  <c r="AB373" i="13"/>
  <c r="AC373" i="13"/>
  <c r="C374" i="13" s="1"/>
  <c r="K378" i="18"/>
  <c r="O378" i="18"/>
  <c r="M378" i="18"/>
  <c r="P378" i="18"/>
  <c r="M379" i="20" l="1"/>
  <c r="P379" i="20"/>
  <c r="I374" i="13"/>
  <c r="H374" i="13"/>
  <c r="B374" i="13"/>
  <c r="E374" i="13" s="1"/>
  <c r="D374" i="13"/>
  <c r="G374" i="13"/>
  <c r="Q378" i="18"/>
  <c r="R378" i="18" s="1"/>
  <c r="X378" i="18"/>
  <c r="V378" i="18"/>
  <c r="W378" i="18"/>
  <c r="U378" i="18"/>
  <c r="F374" i="13" l="1"/>
  <c r="X379" i="20"/>
  <c r="Q379" i="20"/>
  <c r="R379" i="20" s="1"/>
  <c r="V379" i="20"/>
  <c r="W379" i="20"/>
  <c r="U379" i="20"/>
  <c r="AE373" i="13"/>
  <c r="T374" i="13"/>
  <c r="S374" i="13"/>
  <c r="N374" i="13"/>
  <c r="J374" i="13"/>
  <c r="O374" i="13" s="1"/>
  <c r="L374" i="13"/>
  <c r="K374" i="13"/>
  <c r="AA378" i="18"/>
  <c r="AD378" i="18" s="1"/>
  <c r="Z378" i="18"/>
  <c r="AC378" i="18" s="1"/>
  <c r="Y378" i="18"/>
  <c r="AB378" i="18" s="1"/>
  <c r="AA379" i="20" l="1"/>
  <c r="AD379" i="20" s="1"/>
  <c r="Y379" i="20"/>
  <c r="AB379" i="20" s="1"/>
  <c r="Z379" i="20"/>
  <c r="AC379" i="20" s="1"/>
  <c r="I380" i="20"/>
  <c r="D380" i="20"/>
  <c r="H379" i="18"/>
  <c r="C379" i="18"/>
  <c r="P374" i="13"/>
  <c r="M374" i="13"/>
  <c r="I379" i="18"/>
  <c r="D379" i="18"/>
  <c r="B379" i="18"/>
  <c r="G379" i="18"/>
  <c r="B380" i="20" l="1"/>
  <c r="E380" i="20" s="1"/>
  <c r="G380" i="20"/>
  <c r="J380" i="20" s="1"/>
  <c r="S380" i="20"/>
  <c r="T380" i="20"/>
  <c r="H380" i="20"/>
  <c r="C380" i="20"/>
  <c r="U374" i="13"/>
  <c r="Q374" i="13"/>
  <c r="R374" i="13" s="1"/>
  <c r="X374" i="13"/>
  <c r="V374" i="13"/>
  <c r="W374" i="13"/>
  <c r="N379" i="18"/>
  <c r="T379" i="18"/>
  <c r="AE378" i="18"/>
  <c r="S379" i="18"/>
  <c r="F379" i="18"/>
  <c r="E379" i="18"/>
  <c r="J379" i="18"/>
  <c r="O380" i="20" l="1"/>
  <c r="K380" i="20"/>
  <c r="AE379" i="20"/>
  <c r="F380" i="20"/>
  <c r="N380" i="20"/>
  <c r="L380" i="20" s="1"/>
  <c r="AA374" i="13"/>
  <c r="Z374" i="13"/>
  <c r="Y374" i="13"/>
  <c r="AC374" i="13"/>
  <c r="C375" i="13" s="1"/>
  <c r="K379" i="18"/>
  <c r="O379" i="18"/>
  <c r="L379" i="18"/>
  <c r="M380" i="20" l="1"/>
  <c r="P380" i="20"/>
  <c r="AB374" i="13"/>
  <c r="G375" i="13" s="1"/>
  <c r="AD374" i="13"/>
  <c r="H375" i="13"/>
  <c r="M379" i="18"/>
  <c r="P379" i="18"/>
  <c r="X380" i="20" l="1"/>
  <c r="Q380" i="20"/>
  <c r="R380" i="20" s="1"/>
  <c r="U380" i="20"/>
  <c r="W380" i="20"/>
  <c r="V380" i="20"/>
  <c r="B375" i="13"/>
  <c r="I375" i="13"/>
  <c r="D375" i="13"/>
  <c r="J375" i="13"/>
  <c r="X379" i="18"/>
  <c r="Q379" i="18"/>
  <c r="R379" i="18" s="1"/>
  <c r="W379" i="18"/>
  <c r="U379" i="18"/>
  <c r="V379" i="18"/>
  <c r="Y380" i="20" l="1"/>
  <c r="AB380" i="20" s="1"/>
  <c r="AA380" i="20"/>
  <c r="AD380" i="20" s="1"/>
  <c r="Z380" i="20"/>
  <c r="AC380" i="20" s="1"/>
  <c r="G381" i="20"/>
  <c r="N375" i="13"/>
  <c r="L375" i="13" s="1"/>
  <c r="K375" i="13"/>
  <c r="O375" i="13"/>
  <c r="F375" i="13"/>
  <c r="E375" i="13"/>
  <c r="AE374" i="13"/>
  <c r="T375" i="13"/>
  <c r="S375" i="13"/>
  <c r="Z379" i="18"/>
  <c r="AC379" i="18" s="1"/>
  <c r="AA379" i="18"/>
  <c r="AD379" i="18" s="1"/>
  <c r="Y379" i="18"/>
  <c r="AB379" i="18" s="1"/>
  <c r="B381" i="20" l="1"/>
  <c r="E381" i="20" s="1"/>
  <c r="D381" i="20"/>
  <c r="I381" i="20"/>
  <c r="H381" i="20"/>
  <c r="C381" i="20"/>
  <c r="M375" i="13"/>
  <c r="P375" i="13"/>
  <c r="C380" i="18"/>
  <c r="H380" i="18"/>
  <c r="I380" i="18"/>
  <c r="D380" i="18"/>
  <c r="G380" i="18"/>
  <c r="B380" i="18"/>
  <c r="N381" i="20" l="1"/>
  <c r="S381" i="20"/>
  <c r="T381" i="20"/>
  <c r="F381" i="20"/>
  <c r="AE380" i="20"/>
  <c r="J381" i="20"/>
  <c r="E380" i="18"/>
  <c r="X375" i="13"/>
  <c r="Q375" i="13"/>
  <c r="R375" i="13" s="1"/>
  <c r="W375" i="13"/>
  <c r="V375" i="13"/>
  <c r="U375" i="13"/>
  <c r="T380" i="18"/>
  <c r="AE379" i="18"/>
  <c r="N380" i="18"/>
  <c r="S380" i="18"/>
  <c r="J380" i="18"/>
  <c r="F380" i="18"/>
  <c r="K381" i="20" l="1"/>
  <c r="O381" i="20"/>
  <c r="L381" i="20"/>
  <c r="L380" i="18"/>
  <c r="AA375" i="13"/>
  <c r="AD375" i="13" s="1"/>
  <c r="Z375" i="13"/>
  <c r="AC375" i="13" s="1"/>
  <c r="Y375" i="13"/>
  <c r="AB375" i="13" s="1"/>
  <c r="K380" i="18"/>
  <c r="O380" i="18"/>
  <c r="M381" i="20" l="1"/>
  <c r="P381" i="20"/>
  <c r="M380" i="18"/>
  <c r="P380" i="18"/>
  <c r="D376" i="13"/>
  <c r="I376" i="13"/>
  <c r="H376" i="13"/>
  <c r="C376" i="13"/>
  <c r="B376" i="13"/>
  <c r="G376" i="13"/>
  <c r="X380" i="18"/>
  <c r="Q380" i="18"/>
  <c r="R380" i="18" s="1"/>
  <c r="X381" i="20" l="1"/>
  <c r="Q381" i="20"/>
  <c r="R381" i="20" s="1"/>
  <c r="U381" i="20"/>
  <c r="W381" i="20"/>
  <c r="V381" i="20"/>
  <c r="U380" i="18"/>
  <c r="V380" i="18"/>
  <c r="W380" i="18"/>
  <c r="F376" i="13"/>
  <c r="E376" i="13"/>
  <c r="AE375" i="13"/>
  <c r="T376" i="13"/>
  <c r="J376" i="13"/>
  <c r="S376" i="13"/>
  <c r="N376" i="13"/>
  <c r="Z380" i="18"/>
  <c r="AA380" i="18"/>
  <c r="AD380" i="18" s="1"/>
  <c r="Y380" i="18"/>
  <c r="AB380" i="18" s="1"/>
  <c r="AA381" i="20" l="1"/>
  <c r="AD381" i="20" s="1"/>
  <c r="Z381" i="20"/>
  <c r="AC381" i="20" s="1"/>
  <c r="Y381" i="20"/>
  <c r="AB381" i="20" s="1"/>
  <c r="I382" i="20"/>
  <c r="D382" i="20"/>
  <c r="H382" i="20"/>
  <c r="C382" i="20"/>
  <c r="AC380" i="18"/>
  <c r="L376" i="13"/>
  <c r="K376" i="13"/>
  <c r="O376" i="13"/>
  <c r="H381" i="18"/>
  <c r="C381" i="18"/>
  <c r="I381" i="18"/>
  <c r="D381" i="18"/>
  <c r="G381" i="18"/>
  <c r="B381" i="18"/>
  <c r="S382" i="20" l="1"/>
  <c r="T382" i="20"/>
  <c r="F382" i="20"/>
  <c r="AE381" i="20"/>
  <c r="B382" i="20"/>
  <c r="E382" i="20" s="1"/>
  <c r="G382" i="20"/>
  <c r="E381" i="18"/>
  <c r="P376" i="13"/>
  <c r="M376" i="13"/>
  <c r="T381" i="18"/>
  <c r="S381" i="18"/>
  <c r="AE380" i="18"/>
  <c r="N381" i="18"/>
  <c r="J381" i="18"/>
  <c r="F381" i="18"/>
  <c r="J382" i="20" l="1"/>
  <c r="L382" i="20"/>
  <c r="N382" i="20"/>
  <c r="L381" i="18"/>
  <c r="U376" i="13"/>
  <c r="V376" i="13"/>
  <c r="W376" i="13"/>
  <c r="Q376" i="13"/>
  <c r="R376" i="13" s="1"/>
  <c r="X376" i="13"/>
  <c r="K381" i="18"/>
  <c r="O381" i="18"/>
  <c r="O382" i="20" l="1"/>
  <c r="K382" i="20"/>
  <c r="M382" i="20"/>
  <c r="P382" i="20"/>
  <c r="M381" i="18"/>
  <c r="P381" i="18"/>
  <c r="Z376" i="13"/>
  <c r="AC376" i="13" s="1"/>
  <c r="Y376" i="13"/>
  <c r="AB376" i="13" s="1"/>
  <c r="AA376" i="13"/>
  <c r="AD376" i="13" s="1"/>
  <c r="Q381" i="18"/>
  <c r="R381" i="18" s="1"/>
  <c r="X381" i="18"/>
  <c r="W381" i="18"/>
  <c r="V381" i="18"/>
  <c r="U381" i="18"/>
  <c r="X382" i="20" l="1"/>
  <c r="Q382" i="20"/>
  <c r="R382" i="20" s="1"/>
  <c r="V382" i="20"/>
  <c r="W382" i="20"/>
  <c r="U382" i="20"/>
  <c r="B377" i="13"/>
  <c r="G377" i="13"/>
  <c r="C377" i="13"/>
  <c r="H377" i="13"/>
  <c r="I377" i="13"/>
  <c r="D377" i="13"/>
  <c r="Z381" i="18"/>
  <c r="AC381" i="18" s="1"/>
  <c r="Y381" i="18"/>
  <c r="AB381" i="18" s="1"/>
  <c r="AA381" i="18"/>
  <c r="AD381" i="18" s="1"/>
  <c r="AA382" i="20" l="1"/>
  <c r="AD382" i="20" s="1"/>
  <c r="Z382" i="20"/>
  <c r="AC382" i="20" s="1"/>
  <c r="Y382" i="20"/>
  <c r="AB382" i="20" s="1"/>
  <c r="D383" i="20"/>
  <c r="I383" i="20"/>
  <c r="F377" i="13"/>
  <c r="E377" i="13"/>
  <c r="J377" i="13"/>
  <c r="T377" i="13"/>
  <c r="AE376" i="13"/>
  <c r="S377" i="13"/>
  <c r="N377" i="13"/>
  <c r="L377" i="13"/>
  <c r="O377" i="13"/>
  <c r="K377" i="13"/>
  <c r="C382" i="18"/>
  <c r="H382" i="18"/>
  <c r="G382" i="18"/>
  <c r="B382" i="18"/>
  <c r="E382" i="18" s="1"/>
  <c r="I382" i="18"/>
  <c r="D382" i="18"/>
  <c r="H383" i="20" l="1"/>
  <c r="C383" i="20"/>
  <c r="G383" i="20"/>
  <c r="J383" i="20" s="1"/>
  <c r="B383" i="20"/>
  <c r="E383" i="20" s="1"/>
  <c r="S383" i="20"/>
  <c r="T383" i="20"/>
  <c r="N383" i="20"/>
  <c r="L383" i="20"/>
  <c r="K383" i="20"/>
  <c r="O383" i="20"/>
  <c r="P377" i="13"/>
  <c r="M377" i="13"/>
  <c r="Q377" i="13" s="1"/>
  <c r="J382" i="18"/>
  <c r="K382" i="18"/>
  <c r="T382" i="18"/>
  <c r="N382" i="18"/>
  <c r="S382" i="18"/>
  <c r="AE381" i="18"/>
  <c r="F382" i="18"/>
  <c r="AE382" i="20" l="1"/>
  <c r="F383" i="20"/>
  <c r="O382" i="18"/>
  <c r="M383" i="20"/>
  <c r="Q383" i="20" s="1"/>
  <c r="P383" i="20"/>
  <c r="R377" i="13"/>
  <c r="V377" i="13"/>
  <c r="W377" i="13"/>
  <c r="X377" i="13"/>
  <c r="U377" i="13"/>
  <c r="L382" i="18"/>
  <c r="R383" i="20" l="1"/>
  <c r="X383" i="20"/>
  <c r="V383" i="20"/>
  <c r="W383" i="20"/>
  <c r="U383" i="20"/>
  <c r="Y377" i="13"/>
  <c r="AB377" i="13" s="1"/>
  <c r="B378" i="13" s="1"/>
  <c r="Z377" i="13"/>
  <c r="AC377" i="13" s="1"/>
  <c r="AA377" i="13"/>
  <c r="AD377" i="13" s="1"/>
  <c r="M382" i="18"/>
  <c r="P382" i="18"/>
  <c r="AA383" i="20" l="1"/>
  <c r="Z383" i="20"/>
  <c r="Y383" i="20"/>
  <c r="AB383" i="20" s="1"/>
  <c r="G378" i="13"/>
  <c r="C378" i="13"/>
  <c r="F378" i="13" s="1"/>
  <c r="I378" i="13"/>
  <c r="D378" i="13"/>
  <c r="H378" i="13"/>
  <c r="X382" i="18"/>
  <c r="Q382" i="18"/>
  <c r="R382" i="18" s="1"/>
  <c r="U382" i="18"/>
  <c r="V382" i="18"/>
  <c r="W382" i="18"/>
  <c r="AD383" i="20" l="1"/>
  <c r="AC383" i="20"/>
  <c r="B384" i="20"/>
  <c r="G384" i="20"/>
  <c r="E378" i="13"/>
  <c r="AE377" i="13"/>
  <c r="N378" i="13"/>
  <c r="T378" i="13"/>
  <c r="S378" i="13"/>
  <c r="J378" i="13"/>
  <c r="Y382" i="18"/>
  <c r="AB382" i="18" s="1"/>
  <c r="AA382" i="18"/>
  <c r="AD382" i="18" s="1"/>
  <c r="Z382" i="18"/>
  <c r="AC382" i="18" s="1"/>
  <c r="D384" i="20" l="1"/>
  <c r="H384" i="20"/>
  <c r="I384" i="20"/>
  <c r="C384" i="20"/>
  <c r="S384" i="20"/>
  <c r="K378" i="13"/>
  <c r="O378" i="13"/>
  <c r="L378" i="13"/>
  <c r="B383" i="18"/>
  <c r="G383" i="18"/>
  <c r="I383" i="18"/>
  <c r="D383" i="18"/>
  <c r="H383" i="18"/>
  <c r="C383" i="18"/>
  <c r="F383" i="18" s="1"/>
  <c r="T384" i="20" l="1"/>
  <c r="J384" i="20"/>
  <c r="F384" i="20"/>
  <c r="AE383" i="20"/>
  <c r="N384" i="20"/>
  <c r="L384" i="20" s="1"/>
  <c r="E384" i="20"/>
  <c r="K384" i="20"/>
  <c r="O384" i="20"/>
  <c r="P378" i="13"/>
  <c r="U378" i="13" s="1"/>
  <c r="M378" i="13"/>
  <c r="J383" i="18"/>
  <c r="N383" i="18"/>
  <c r="T383" i="18"/>
  <c r="S383" i="18"/>
  <c r="AE382" i="18"/>
  <c r="E383" i="18"/>
  <c r="M384" i="20" l="1"/>
  <c r="Q384" i="20" s="1"/>
  <c r="R384" i="20" s="1"/>
  <c r="P384" i="20"/>
  <c r="V384" i="20" s="1"/>
  <c r="AA384" i="20"/>
  <c r="X384" i="20"/>
  <c r="W378" i="13"/>
  <c r="V378" i="13"/>
  <c r="Q378" i="13"/>
  <c r="R378" i="13" s="1"/>
  <c r="X378" i="13"/>
  <c r="K383" i="18"/>
  <c r="O383" i="18"/>
  <c r="L383" i="18"/>
  <c r="W384" i="20" l="1"/>
  <c r="U384" i="20"/>
  <c r="Y384" i="20"/>
  <c r="Z384" i="20"/>
  <c r="AA378" i="13"/>
  <c r="AD378" i="13" s="1"/>
  <c r="I379" i="13" s="1"/>
  <c r="Z378" i="13"/>
  <c r="AC378" i="13" s="1"/>
  <c r="Y378" i="13"/>
  <c r="AB378" i="13" s="1"/>
  <c r="M383" i="18"/>
  <c r="P383" i="18"/>
  <c r="AC384" i="20" l="1"/>
  <c r="AB384" i="20"/>
  <c r="AD384" i="20"/>
  <c r="H385" i="20"/>
  <c r="C385" i="20"/>
  <c r="AE384" i="20" s="1"/>
  <c r="B385" i="20"/>
  <c r="G385" i="20"/>
  <c r="I385" i="20"/>
  <c r="D385" i="20"/>
  <c r="D379" i="13"/>
  <c r="C379" i="13"/>
  <c r="H379" i="13"/>
  <c r="G379" i="13"/>
  <c r="B379" i="13"/>
  <c r="X383" i="18"/>
  <c r="Q383" i="18"/>
  <c r="R383" i="18" s="1"/>
  <c r="W383" i="18"/>
  <c r="V383" i="18"/>
  <c r="U383" i="18"/>
  <c r="T385" i="20" l="1"/>
  <c r="S385" i="20"/>
  <c r="E385" i="20"/>
  <c r="J385" i="20"/>
  <c r="F385" i="20"/>
  <c r="O385" i="20"/>
  <c r="N385" i="20"/>
  <c r="AE378" i="13"/>
  <c r="T379" i="13"/>
  <c r="S379" i="13"/>
  <c r="J379" i="13"/>
  <c r="O379" i="13" s="1"/>
  <c r="E379" i="13"/>
  <c r="F379" i="13"/>
  <c r="N379" i="13"/>
  <c r="L379" i="13"/>
  <c r="K379" i="13"/>
  <c r="AA383" i="18"/>
  <c r="AD383" i="18" s="1"/>
  <c r="Z383" i="18"/>
  <c r="AC383" i="18" s="1"/>
  <c r="Y383" i="18"/>
  <c r="AB383" i="18" s="1"/>
  <c r="L385" i="20" l="1"/>
  <c r="M385" i="20" s="1"/>
  <c r="Q385" i="20" s="1"/>
  <c r="K385" i="20"/>
  <c r="P385" i="20"/>
  <c r="P379" i="13"/>
  <c r="M379" i="13"/>
  <c r="I384" i="18"/>
  <c r="D384" i="18"/>
  <c r="H384" i="18"/>
  <c r="C384" i="18"/>
  <c r="G384" i="18"/>
  <c r="B384" i="18"/>
  <c r="R385" i="20" l="1"/>
  <c r="X385" i="20"/>
  <c r="Y385" i="20"/>
  <c r="Z385" i="20"/>
  <c r="AA385" i="20"/>
  <c r="W385" i="20"/>
  <c r="U385" i="20"/>
  <c r="V385" i="20"/>
  <c r="V379" i="13"/>
  <c r="U379" i="13"/>
  <c r="W379" i="13"/>
  <c r="Q379" i="13"/>
  <c r="R379" i="13" s="1"/>
  <c r="X379" i="13"/>
  <c r="F384" i="18"/>
  <c r="AE383" i="18"/>
  <c r="T384" i="18"/>
  <c r="N384" i="18"/>
  <c r="S384" i="18"/>
  <c r="J384" i="18"/>
  <c r="E384" i="18"/>
  <c r="AD385" i="20" l="1"/>
  <c r="AB385" i="20"/>
  <c r="B386" i="20"/>
  <c r="AC385" i="20"/>
  <c r="Y379" i="13"/>
  <c r="AB379" i="13" s="1"/>
  <c r="Z379" i="13"/>
  <c r="AC379" i="13" s="1"/>
  <c r="AA379" i="13"/>
  <c r="AD379" i="13" s="1"/>
  <c r="O384" i="18"/>
  <c r="K384" i="18"/>
  <c r="L384" i="18"/>
  <c r="G386" i="20" l="1"/>
  <c r="D386" i="20"/>
  <c r="I386" i="20"/>
  <c r="C386" i="20"/>
  <c r="H386" i="20"/>
  <c r="G380" i="13"/>
  <c r="B380" i="13"/>
  <c r="H380" i="13"/>
  <c r="C380" i="13"/>
  <c r="I380" i="13"/>
  <c r="D380" i="13"/>
  <c r="P384" i="18"/>
  <c r="M384" i="18"/>
  <c r="T386" i="20" l="1"/>
  <c r="S386" i="20"/>
  <c r="AE385" i="20"/>
  <c r="J386" i="20"/>
  <c r="N386" i="20"/>
  <c r="F386" i="20"/>
  <c r="E386" i="20"/>
  <c r="F380" i="13"/>
  <c r="J380" i="13"/>
  <c r="S380" i="13"/>
  <c r="N380" i="13"/>
  <c r="AE379" i="13"/>
  <c r="T380" i="13"/>
  <c r="E380" i="13"/>
  <c r="V384" i="18"/>
  <c r="W384" i="18"/>
  <c r="U384" i="18"/>
  <c r="Q384" i="18"/>
  <c r="R384" i="18" s="1"/>
  <c r="X384" i="18"/>
  <c r="L386" i="20" l="1"/>
  <c r="O386" i="20"/>
  <c r="K386" i="20"/>
  <c r="O380" i="13"/>
  <c r="K380" i="13"/>
  <c r="L380" i="13"/>
  <c r="AA384" i="18"/>
  <c r="AD384" i="18" s="1"/>
  <c r="Z384" i="18"/>
  <c r="AC384" i="18" s="1"/>
  <c r="Y384" i="18"/>
  <c r="AB384" i="18" s="1"/>
  <c r="M386" i="20" l="1"/>
  <c r="Q386" i="20" s="1"/>
  <c r="P386" i="20"/>
  <c r="P380" i="13"/>
  <c r="M380" i="13"/>
  <c r="I385" i="18"/>
  <c r="D385" i="18"/>
  <c r="C385" i="18"/>
  <c r="H385" i="18"/>
  <c r="B385" i="18"/>
  <c r="G385" i="18"/>
  <c r="X386" i="20" l="1"/>
  <c r="R386" i="20"/>
  <c r="W386" i="20"/>
  <c r="U386" i="20"/>
  <c r="V386" i="20"/>
  <c r="V380" i="13"/>
  <c r="Q380" i="13"/>
  <c r="R380" i="13" s="1"/>
  <c r="W380" i="13"/>
  <c r="U380" i="13"/>
  <c r="X380" i="13"/>
  <c r="E385" i="18"/>
  <c r="T385" i="18"/>
  <c r="N385" i="18"/>
  <c r="AE384" i="18"/>
  <c r="S385" i="18"/>
  <c r="J385" i="18"/>
  <c r="F385" i="18"/>
  <c r="Y380" i="13" l="1"/>
  <c r="Y386" i="20"/>
  <c r="Z386" i="20"/>
  <c r="AA386" i="20"/>
  <c r="Z380" i="13"/>
  <c r="AA380" i="13"/>
  <c r="L385" i="18"/>
  <c r="K385" i="18"/>
  <c r="O385" i="18"/>
  <c r="AB380" i="13" l="1"/>
  <c r="AC386" i="20"/>
  <c r="AD386" i="20"/>
  <c r="AB386" i="20"/>
  <c r="AD380" i="13"/>
  <c r="AC380" i="13"/>
  <c r="M385" i="18"/>
  <c r="P385" i="18"/>
  <c r="Q385" i="18"/>
  <c r="R385" i="18" s="1"/>
  <c r="I381" i="13" l="1"/>
  <c r="C387" i="20"/>
  <c r="B381" i="13"/>
  <c r="G381" i="13"/>
  <c r="D381" i="13"/>
  <c r="AE380" i="13" s="1"/>
  <c r="H387" i="20"/>
  <c r="D387" i="20"/>
  <c r="I387" i="20"/>
  <c r="AE386" i="20"/>
  <c r="B387" i="20"/>
  <c r="G387" i="20"/>
  <c r="V385" i="18"/>
  <c r="W385" i="18"/>
  <c r="U385" i="18"/>
  <c r="H381" i="13"/>
  <c r="C381" i="13"/>
  <c r="X385" i="18"/>
  <c r="AA385" i="18"/>
  <c r="Z385" i="18"/>
  <c r="Y385" i="18"/>
  <c r="F381" i="13" l="1"/>
  <c r="E381" i="13"/>
  <c r="S381" i="13"/>
  <c r="T381" i="13"/>
  <c r="AC385" i="18"/>
  <c r="AD385" i="18"/>
  <c r="AB385" i="18"/>
  <c r="F387" i="20"/>
  <c r="T387" i="20"/>
  <c r="S387" i="20"/>
  <c r="N387" i="20"/>
  <c r="E387" i="20"/>
  <c r="J387" i="20"/>
  <c r="J381" i="13"/>
  <c r="N381" i="13"/>
  <c r="L381" i="13"/>
  <c r="C386" i="18"/>
  <c r="B386" i="18"/>
  <c r="E386" i="18" s="1"/>
  <c r="G386" i="18"/>
  <c r="I386" i="18" l="1"/>
  <c r="D386" i="18"/>
  <c r="H386" i="18"/>
  <c r="O387" i="20"/>
  <c r="K387" i="20"/>
  <c r="L387" i="20"/>
  <c r="O381" i="13"/>
  <c r="K381" i="13"/>
  <c r="M381" i="13"/>
  <c r="P381" i="13"/>
  <c r="F386" i="18"/>
  <c r="X381" i="13" l="1"/>
  <c r="Q381" i="13"/>
  <c r="R381" i="13" s="1"/>
  <c r="N386" i="18"/>
  <c r="AE385" i="18"/>
  <c r="T386" i="18"/>
  <c r="S386" i="18"/>
  <c r="J386" i="18"/>
  <c r="M387" i="20"/>
  <c r="Q387" i="20" s="1"/>
  <c r="P387" i="20"/>
  <c r="W381" i="13"/>
  <c r="V381" i="13"/>
  <c r="U381" i="13"/>
  <c r="Z381" i="13" l="1"/>
  <c r="Y381" i="13"/>
  <c r="AA381" i="13"/>
  <c r="O386" i="18"/>
  <c r="K386" i="18"/>
  <c r="L386" i="18"/>
  <c r="W387" i="20"/>
  <c r="X387" i="20"/>
  <c r="R387" i="20"/>
  <c r="V387" i="20"/>
  <c r="U387" i="20"/>
  <c r="AB381" i="13" l="1"/>
  <c r="AD381" i="13"/>
  <c r="AC381" i="13"/>
  <c r="P386" i="18"/>
  <c r="M386" i="18"/>
  <c r="Y387" i="20"/>
  <c r="Z387" i="20"/>
  <c r="AA387" i="20"/>
  <c r="AB387" i="20"/>
  <c r="V386" i="18"/>
  <c r="W386" i="18"/>
  <c r="U386" i="18"/>
  <c r="X386" i="18"/>
  <c r="Q386" i="18"/>
  <c r="R386" i="18" s="1"/>
  <c r="C382" i="13" l="1"/>
  <c r="D382" i="13"/>
  <c r="B382" i="13"/>
  <c r="G382" i="13"/>
  <c r="I382" i="13"/>
  <c r="H382" i="13"/>
  <c r="AD387" i="20"/>
  <c r="AC387" i="20"/>
  <c r="B388" i="20"/>
  <c r="G388" i="20"/>
  <c r="Z386" i="18"/>
  <c r="AC386" i="18" s="1"/>
  <c r="AA386" i="18"/>
  <c r="AD386" i="18" s="1"/>
  <c r="Y386" i="18"/>
  <c r="AB386" i="18" s="1"/>
  <c r="AE381" i="13" l="1"/>
  <c r="T382" i="13"/>
  <c r="N382" i="13"/>
  <c r="F382" i="13"/>
  <c r="J382" i="13"/>
  <c r="S382" i="13"/>
  <c r="E382" i="13"/>
  <c r="D388" i="20"/>
  <c r="I388" i="20"/>
  <c r="C388" i="20"/>
  <c r="H388" i="20"/>
  <c r="H387" i="18"/>
  <c r="C387" i="18"/>
  <c r="I387" i="18"/>
  <c r="D387" i="18"/>
  <c r="G387" i="18"/>
  <c r="B387" i="18"/>
  <c r="E387" i="18" s="1"/>
  <c r="L382" i="13" l="1"/>
  <c r="K382" i="13"/>
  <c r="O382" i="13"/>
  <c r="S388" i="20"/>
  <c r="T388" i="20"/>
  <c r="E388" i="20"/>
  <c r="N388" i="20"/>
  <c r="F388" i="20"/>
  <c r="AE387" i="20"/>
  <c r="J388" i="20"/>
  <c r="AE386" i="18"/>
  <c r="N387" i="18"/>
  <c r="T387" i="18"/>
  <c r="S387" i="18"/>
  <c r="J387" i="18"/>
  <c r="F387" i="18"/>
  <c r="M382" i="13" l="1"/>
  <c r="P382" i="13"/>
  <c r="K388" i="20"/>
  <c r="O388" i="20"/>
  <c r="L388" i="20"/>
  <c r="L387" i="18"/>
  <c r="K387" i="18"/>
  <c r="O387" i="18"/>
  <c r="Q382" i="13" l="1"/>
  <c r="R382" i="13" s="1"/>
  <c r="W382" i="13"/>
  <c r="X382" i="13"/>
  <c r="V382" i="13"/>
  <c r="U382" i="13"/>
  <c r="M388" i="20"/>
  <c r="Q388" i="20" s="1"/>
  <c r="P388" i="20"/>
  <c r="P387" i="18"/>
  <c r="Y382" i="13"/>
  <c r="M387" i="18"/>
  <c r="X387" i="18"/>
  <c r="Q387" i="18"/>
  <c r="R387" i="18" s="1"/>
  <c r="U387" i="18"/>
  <c r="V387" i="18"/>
  <c r="W387" i="18"/>
  <c r="Z382" i="13" l="1"/>
  <c r="AA382" i="13"/>
  <c r="AD382" i="13" s="1"/>
  <c r="V388" i="20"/>
  <c r="W388" i="20"/>
  <c r="R388" i="20"/>
  <c r="X388" i="20"/>
  <c r="U388" i="20"/>
  <c r="AC382" i="13"/>
  <c r="AB382" i="13"/>
  <c r="B383" i="13"/>
  <c r="Z387" i="18"/>
  <c r="AC387" i="18" s="1"/>
  <c r="Y387" i="18"/>
  <c r="AB387" i="18" s="1"/>
  <c r="AA387" i="18"/>
  <c r="AD387" i="18" s="1"/>
  <c r="D383" i="13" l="1"/>
  <c r="C383" i="13"/>
  <c r="I383" i="13"/>
  <c r="AA388" i="20"/>
  <c r="Y388" i="20"/>
  <c r="Z388" i="20"/>
  <c r="H383" i="13"/>
  <c r="G383" i="13"/>
  <c r="J383" i="13" s="1"/>
  <c r="T383" i="13"/>
  <c r="AE382" i="13"/>
  <c r="S383" i="13"/>
  <c r="F383" i="13"/>
  <c r="E383" i="13"/>
  <c r="H388" i="18"/>
  <c r="C388" i="18"/>
  <c r="B388" i="18"/>
  <c r="G388" i="18"/>
  <c r="D388" i="18"/>
  <c r="I388" i="18"/>
  <c r="N383" i="13" l="1"/>
  <c r="O383" i="13"/>
  <c r="K383" i="13"/>
  <c r="AD388" i="20"/>
  <c r="I389" i="20" s="1"/>
  <c r="AB388" i="20"/>
  <c r="AC388" i="20"/>
  <c r="F388" i="18"/>
  <c r="E388" i="18"/>
  <c r="J388" i="18"/>
  <c r="N388" i="18"/>
  <c r="S388" i="18"/>
  <c r="T388" i="18"/>
  <c r="AE387" i="18"/>
  <c r="L383" i="13" l="1"/>
  <c r="D389" i="20"/>
  <c r="T389" i="20" s="1"/>
  <c r="G389" i="20"/>
  <c r="B389" i="20"/>
  <c r="C389" i="20"/>
  <c r="AE388" i="20" s="1"/>
  <c r="H389" i="20"/>
  <c r="L388" i="18"/>
  <c r="K388" i="18"/>
  <c r="O388" i="18"/>
  <c r="P383" i="13" l="1"/>
  <c r="M383" i="13"/>
  <c r="U383" i="13"/>
  <c r="W383" i="13"/>
  <c r="X383" i="13"/>
  <c r="S389" i="20"/>
  <c r="J389" i="20"/>
  <c r="F389" i="20"/>
  <c r="E389" i="20"/>
  <c r="K389" i="20"/>
  <c r="N389" i="20"/>
  <c r="L389" i="20" s="1"/>
  <c r="P388" i="18"/>
  <c r="M388" i="18"/>
  <c r="U388" i="18"/>
  <c r="W388" i="18"/>
  <c r="V388" i="18"/>
  <c r="X388" i="18"/>
  <c r="Q388" i="18"/>
  <c r="R388" i="18" s="1"/>
  <c r="V383" i="13" l="1"/>
  <c r="Q383" i="13"/>
  <c r="R383" i="13" s="1"/>
  <c r="Z383" i="13"/>
  <c r="AC383" i="13" s="1"/>
  <c r="O389" i="20"/>
  <c r="M389" i="20"/>
  <c r="Q389" i="20" s="1"/>
  <c r="R389" i="20" s="1"/>
  <c r="P389" i="20"/>
  <c r="W389" i="20" s="1"/>
  <c r="AA388" i="18"/>
  <c r="AD388" i="18" s="1"/>
  <c r="Y388" i="18"/>
  <c r="AB388" i="18" s="1"/>
  <c r="Z388" i="18"/>
  <c r="AC388" i="18" s="1"/>
  <c r="AA383" i="13" l="1"/>
  <c r="AD383" i="13" s="1"/>
  <c r="Y383" i="13"/>
  <c r="AB383" i="13" s="1"/>
  <c r="C384" i="13"/>
  <c r="D384" i="13"/>
  <c r="H384" i="13"/>
  <c r="X389" i="20"/>
  <c r="AA389" i="20"/>
  <c r="Z389" i="20"/>
  <c r="Y389" i="20"/>
  <c r="U389" i="20"/>
  <c r="V389" i="20"/>
  <c r="D389" i="18"/>
  <c r="I389" i="18"/>
  <c r="G389" i="18"/>
  <c r="B389" i="18"/>
  <c r="C389" i="18"/>
  <c r="H389" i="18"/>
  <c r="B384" i="13" l="1"/>
  <c r="E384" i="13" s="1"/>
  <c r="I384" i="13"/>
  <c r="G384" i="13"/>
  <c r="AE383" i="13"/>
  <c r="F384" i="13"/>
  <c r="S384" i="13"/>
  <c r="T384" i="13"/>
  <c r="J384" i="13"/>
  <c r="AD389" i="20"/>
  <c r="AB389" i="20"/>
  <c r="G390" i="20" s="1"/>
  <c r="AC389" i="20"/>
  <c r="E389" i="18"/>
  <c r="N389" i="18"/>
  <c r="S389" i="18"/>
  <c r="T389" i="18"/>
  <c r="AE388" i="18"/>
  <c r="J389" i="18"/>
  <c r="F389" i="18"/>
  <c r="N384" i="13" l="1"/>
  <c r="O384" i="13"/>
  <c r="K384" i="13"/>
  <c r="L384" i="13"/>
  <c r="D390" i="20"/>
  <c r="C390" i="20"/>
  <c r="B390" i="20"/>
  <c r="I390" i="20"/>
  <c r="H390" i="20"/>
  <c r="K389" i="18"/>
  <c r="O389" i="18"/>
  <c r="L389" i="18"/>
  <c r="P384" i="13" l="1"/>
  <c r="M384" i="13"/>
  <c r="T390" i="20"/>
  <c r="AE389" i="20"/>
  <c r="S390" i="20"/>
  <c r="N390" i="20"/>
  <c r="F390" i="20"/>
  <c r="J390" i="20"/>
  <c r="E390" i="20"/>
  <c r="P389" i="18"/>
  <c r="M389" i="18"/>
  <c r="V384" i="13" l="1"/>
  <c r="W384" i="13"/>
  <c r="U384" i="13"/>
  <c r="Q384" i="13"/>
  <c r="R384" i="13" s="1"/>
  <c r="X384" i="13"/>
  <c r="L390" i="20"/>
  <c r="O390" i="20"/>
  <c r="K390" i="20"/>
  <c r="U389" i="18"/>
  <c r="W389" i="18"/>
  <c r="V389" i="18"/>
  <c r="X389" i="18"/>
  <c r="Q389" i="18"/>
  <c r="R389" i="18" s="1"/>
  <c r="Y384" i="13" l="1"/>
  <c r="AB384" i="13" s="1"/>
  <c r="Z384" i="13"/>
  <c r="AC384" i="13" s="1"/>
  <c r="AA384" i="13"/>
  <c r="AD384" i="13" s="1"/>
  <c r="P390" i="20"/>
  <c r="M390" i="20"/>
  <c r="AA389" i="18"/>
  <c r="AD389" i="18" s="1"/>
  <c r="Y389" i="18"/>
  <c r="AB389" i="18" s="1"/>
  <c r="Z389" i="18"/>
  <c r="AC389" i="18" s="1"/>
  <c r="G385" i="13" l="1"/>
  <c r="B385" i="13"/>
  <c r="H385" i="13"/>
  <c r="C385" i="13"/>
  <c r="D385" i="13"/>
  <c r="I385" i="13"/>
  <c r="Q390" i="20"/>
  <c r="R390" i="20" s="1"/>
  <c r="U390" i="20"/>
  <c r="W390" i="20"/>
  <c r="X390" i="20"/>
  <c r="V390" i="20"/>
  <c r="D390" i="18"/>
  <c r="I390" i="18"/>
  <c r="G390" i="18"/>
  <c r="B390" i="18"/>
  <c r="H390" i="18"/>
  <c r="C390" i="18"/>
  <c r="S385" i="13" l="1"/>
  <c r="AE384" i="13"/>
  <c r="T385" i="13"/>
  <c r="F385" i="13"/>
  <c r="E385" i="13"/>
  <c r="J385" i="13"/>
  <c r="N385" i="13"/>
  <c r="Y390" i="20"/>
  <c r="AB390" i="20" s="1"/>
  <c r="Z390" i="20"/>
  <c r="AC390" i="20" s="1"/>
  <c r="AA390" i="20"/>
  <c r="AD390" i="20" s="1"/>
  <c r="E390" i="18"/>
  <c r="F390" i="18"/>
  <c r="S390" i="18"/>
  <c r="T390" i="18"/>
  <c r="AE389" i="18"/>
  <c r="N390" i="18"/>
  <c r="J390" i="18"/>
  <c r="K385" i="13" l="1"/>
  <c r="L385" i="13"/>
  <c r="O385" i="13"/>
  <c r="G391" i="20"/>
  <c r="B391" i="20"/>
  <c r="C391" i="20"/>
  <c r="I391" i="20"/>
  <c r="H391" i="20"/>
  <c r="D391" i="20"/>
  <c r="L390" i="18"/>
  <c r="K390" i="18"/>
  <c r="O390" i="18"/>
  <c r="M385" i="13" l="1"/>
  <c r="P385" i="13"/>
  <c r="E391" i="20"/>
  <c r="AE390" i="20"/>
  <c r="F391" i="20"/>
  <c r="J391" i="20"/>
  <c r="S391" i="20"/>
  <c r="T391" i="20"/>
  <c r="N391" i="20"/>
  <c r="M390" i="18"/>
  <c r="P390" i="18"/>
  <c r="Q385" i="13" l="1"/>
  <c r="R385" i="13" s="1"/>
  <c r="X385" i="13"/>
  <c r="W385" i="13"/>
  <c r="U385" i="13"/>
  <c r="V385" i="13"/>
  <c r="Q390" i="18"/>
  <c r="R390" i="18" s="1"/>
  <c r="U390" i="18"/>
  <c r="V390" i="18"/>
  <c r="O391" i="20"/>
  <c r="K391" i="20"/>
  <c r="L391" i="20"/>
  <c r="X390" i="18"/>
  <c r="W390" i="18"/>
  <c r="Y385" i="13"/>
  <c r="AA385" i="13"/>
  <c r="Z385" i="13"/>
  <c r="AC385" i="13" s="1"/>
  <c r="AA390" i="18" l="1"/>
  <c r="AD390" i="18" s="1"/>
  <c r="Y390" i="18"/>
  <c r="AB390" i="18" s="1"/>
  <c r="Z390" i="18"/>
  <c r="AC390" i="18" s="1"/>
  <c r="M391" i="20"/>
  <c r="P391" i="20"/>
  <c r="Q391" i="20"/>
  <c r="R391" i="20" s="1"/>
  <c r="AB385" i="13"/>
  <c r="AD385" i="13"/>
  <c r="G386" i="13"/>
  <c r="B386" i="13"/>
  <c r="C386" i="13"/>
  <c r="H386" i="13"/>
  <c r="D386" i="13"/>
  <c r="AE385" i="13" s="1"/>
  <c r="D391" i="18"/>
  <c r="I391" i="18"/>
  <c r="I386" i="13" l="1"/>
  <c r="G391" i="18"/>
  <c r="B391" i="18"/>
  <c r="C391" i="18"/>
  <c r="H391" i="18"/>
  <c r="X391" i="20"/>
  <c r="U391" i="20"/>
  <c r="W391" i="20"/>
  <c r="V391" i="20"/>
  <c r="AA391" i="20"/>
  <c r="AD391" i="20" s="1"/>
  <c r="Z391" i="20"/>
  <c r="Y391" i="20"/>
  <c r="AB391" i="20" s="1"/>
  <c r="E386" i="13"/>
  <c r="F386" i="13"/>
  <c r="S386" i="13"/>
  <c r="T386" i="13"/>
  <c r="S391" i="18"/>
  <c r="T391" i="18"/>
  <c r="AE390" i="18"/>
  <c r="N391" i="18"/>
  <c r="E391" i="18"/>
  <c r="J386" i="13" l="1"/>
  <c r="N386" i="13"/>
  <c r="F391" i="18"/>
  <c r="J391" i="18"/>
  <c r="AC391" i="20"/>
  <c r="D392" i="20"/>
  <c r="H392" i="20"/>
  <c r="C392" i="20"/>
  <c r="I392" i="20"/>
  <c r="G392" i="20"/>
  <c r="B392" i="20"/>
  <c r="L386" i="13" l="1"/>
  <c r="K386" i="13"/>
  <c r="O386" i="13"/>
  <c r="K391" i="18"/>
  <c r="O391" i="18"/>
  <c r="L391" i="18"/>
  <c r="J392" i="20"/>
  <c r="S392" i="20"/>
  <c r="T392" i="20"/>
  <c r="F392" i="20"/>
  <c r="AE391" i="20"/>
  <c r="E392" i="20"/>
  <c r="N392" i="20"/>
  <c r="L392" i="20" s="1"/>
  <c r="M386" i="13" l="1"/>
  <c r="Q386" i="13" s="1"/>
  <c r="R386" i="13" s="1"/>
  <c r="P386" i="13"/>
  <c r="M391" i="18"/>
  <c r="P391" i="18"/>
  <c r="K392" i="20"/>
  <c r="O392" i="20"/>
  <c r="M392" i="20"/>
  <c r="Q392" i="20" s="1"/>
  <c r="P392" i="20"/>
  <c r="X391" i="18"/>
  <c r="Q391" i="18"/>
  <c r="R391" i="18" s="1"/>
  <c r="U391" i="18"/>
  <c r="V391" i="18"/>
  <c r="W391" i="18"/>
  <c r="X386" i="13" l="1"/>
  <c r="Y386" i="13"/>
  <c r="Z386" i="13"/>
  <c r="AA386" i="13"/>
  <c r="W386" i="13"/>
  <c r="V386" i="13"/>
  <c r="U386" i="13"/>
  <c r="U392" i="20"/>
  <c r="V392" i="20"/>
  <c r="X392" i="20"/>
  <c r="R392" i="20"/>
  <c r="W392" i="20"/>
  <c r="Z391" i="18"/>
  <c r="AC391" i="18" s="1"/>
  <c r="Y391" i="18"/>
  <c r="AB391" i="18" s="1"/>
  <c r="AA391" i="18"/>
  <c r="AD391" i="18" s="1"/>
  <c r="AC386" i="13" l="1"/>
  <c r="AB386" i="13"/>
  <c r="AD386" i="13"/>
  <c r="Y392" i="20"/>
  <c r="Z392" i="20"/>
  <c r="AA392" i="20"/>
  <c r="C392" i="18"/>
  <c r="H392" i="18"/>
  <c r="G392" i="18"/>
  <c r="B392" i="18"/>
  <c r="D392" i="18"/>
  <c r="I392" i="18"/>
  <c r="D387" i="13" l="1"/>
  <c r="C387" i="13"/>
  <c r="G387" i="13"/>
  <c r="H387" i="13"/>
  <c r="B387" i="13"/>
  <c r="I387" i="13"/>
  <c r="AC392" i="20"/>
  <c r="AB392" i="20"/>
  <c r="C393" i="20"/>
  <c r="H393" i="20"/>
  <c r="AD392" i="20"/>
  <c r="AE386" i="13"/>
  <c r="T387" i="13"/>
  <c r="S387" i="13"/>
  <c r="F392" i="18"/>
  <c r="E392" i="18"/>
  <c r="J392" i="18"/>
  <c r="AE391" i="18"/>
  <c r="N392" i="18"/>
  <c r="T392" i="18"/>
  <c r="S392" i="18"/>
  <c r="E387" i="13" l="1"/>
  <c r="F387" i="13"/>
  <c r="J387" i="13"/>
  <c r="L387" i="13" s="1"/>
  <c r="N387" i="13"/>
  <c r="D393" i="20"/>
  <c r="B393" i="20"/>
  <c r="G393" i="20"/>
  <c r="AE392" i="20"/>
  <c r="I393" i="20"/>
  <c r="O392" i="18"/>
  <c r="K392" i="18"/>
  <c r="L392" i="18"/>
  <c r="O387" i="13" l="1"/>
  <c r="K387" i="13"/>
  <c r="P387" i="13"/>
  <c r="M387" i="13"/>
  <c r="T393" i="20"/>
  <c r="S393" i="20"/>
  <c r="E393" i="20"/>
  <c r="J393" i="20"/>
  <c r="F393" i="20"/>
  <c r="N393" i="20"/>
  <c r="M392" i="18"/>
  <c r="P392" i="18"/>
  <c r="O393" i="20" l="1"/>
  <c r="V387" i="13"/>
  <c r="U387" i="13"/>
  <c r="X387" i="13"/>
  <c r="Q387" i="13"/>
  <c r="R387" i="13" s="1"/>
  <c r="W387" i="13"/>
  <c r="K393" i="20"/>
  <c r="L393" i="20"/>
  <c r="X392" i="18"/>
  <c r="Q392" i="18"/>
  <c r="R392" i="18" s="1"/>
  <c r="U392" i="18"/>
  <c r="V392" i="18"/>
  <c r="W392" i="18"/>
  <c r="Z387" i="13" l="1"/>
  <c r="Y387" i="13"/>
  <c r="AA387" i="13"/>
  <c r="P393" i="20"/>
  <c r="M393" i="20"/>
  <c r="Q393" i="20" s="1"/>
  <c r="Y392" i="18"/>
  <c r="AB392" i="18" s="1"/>
  <c r="AA392" i="18"/>
  <c r="AD392" i="18" s="1"/>
  <c r="Z392" i="18"/>
  <c r="AC392" i="18" s="1"/>
  <c r="AD387" i="13" l="1"/>
  <c r="AC387" i="13"/>
  <c r="AB387" i="13"/>
  <c r="B388" i="13" s="1"/>
  <c r="V393" i="20"/>
  <c r="X393" i="20"/>
  <c r="W393" i="20"/>
  <c r="U393" i="20"/>
  <c r="R393" i="20"/>
  <c r="B393" i="18"/>
  <c r="G393" i="18"/>
  <c r="I393" i="18"/>
  <c r="D393" i="18"/>
  <c r="H393" i="18"/>
  <c r="C393" i="18"/>
  <c r="I388" i="13" l="1"/>
  <c r="H388" i="13"/>
  <c r="C388" i="13"/>
  <c r="D388" i="13"/>
  <c r="S388" i="13" s="1"/>
  <c r="G388" i="13"/>
  <c r="Y393" i="20"/>
  <c r="Z393" i="20"/>
  <c r="AA393" i="20"/>
  <c r="F388" i="13"/>
  <c r="E388" i="13"/>
  <c r="AE387" i="13"/>
  <c r="N388" i="13"/>
  <c r="E393" i="18"/>
  <c r="J393" i="18"/>
  <c r="S393" i="18"/>
  <c r="AE392" i="18"/>
  <c r="N393" i="18"/>
  <c r="T393" i="18"/>
  <c r="F393" i="18"/>
  <c r="T388" i="13" l="1"/>
  <c r="AB393" i="20"/>
  <c r="J388" i="13"/>
  <c r="AC393" i="20"/>
  <c r="H394" i="20" s="1"/>
  <c r="G394" i="20"/>
  <c r="B394" i="20"/>
  <c r="AD393" i="20"/>
  <c r="C394" i="20"/>
  <c r="K393" i="18"/>
  <c r="O393" i="18"/>
  <c r="L393" i="18"/>
  <c r="L388" i="13" l="1"/>
  <c r="K388" i="13"/>
  <c r="O388" i="13"/>
  <c r="I394" i="20"/>
  <c r="D394" i="20"/>
  <c r="E394" i="20"/>
  <c r="AE393" i="20"/>
  <c r="F394" i="20"/>
  <c r="M393" i="18"/>
  <c r="P393" i="18"/>
  <c r="M388" i="13" l="1"/>
  <c r="P388" i="13"/>
  <c r="S394" i="20"/>
  <c r="J394" i="20"/>
  <c r="T394" i="20"/>
  <c r="N394" i="20"/>
  <c r="X393" i="18"/>
  <c r="Q393" i="18"/>
  <c r="R393" i="18" s="1"/>
  <c r="W393" i="18"/>
  <c r="U393" i="18"/>
  <c r="V393" i="18"/>
  <c r="X388" i="13" l="1"/>
  <c r="Q388" i="13"/>
  <c r="R388" i="13" s="1"/>
  <c r="V388" i="13"/>
  <c r="U388" i="13"/>
  <c r="W388" i="13"/>
  <c r="K394" i="20"/>
  <c r="O394" i="20"/>
  <c r="L394" i="20"/>
  <c r="AA393" i="18"/>
  <c r="AD393" i="18" s="1"/>
  <c r="Z393" i="18"/>
  <c r="AC393" i="18" s="1"/>
  <c r="Y393" i="18"/>
  <c r="AB393" i="18" s="1"/>
  <c r="Y388" i="13" l="1"/>
  <c r="AB388" i="13" s="1"/>
  <c r="AA388" i="13"/>
  <c r="AD388" i="13" s="1"/>
  <c r="Z388" i="13"/>
  <c r="AC388" i="13" s="1"/>
  <c r="P394" i="20"/>
  <c r="M394" i="20"/>
  <c r="Q394" i="20" s="1"/>
  <c r="D394" i="18"/>
  <c r="I394" i="18"/>
  <c r="C394" i="18"/>
  <c r="H394" i="18"/>
  <c r="G394" i="18"/>
  <c r="B394" i="18"/>
  <c r="B389" i="13" l="1"/>
  <c r="G389" i="13"/>
  <c r="D389" i="13"/>
  <c r="H389" i="13"/>
  <c r="C389" i="13"/>
  <c r="I389" i="13"/>
  <c r="W394" i="20"/>
  <c r="V394" i="20"/>
  <c r="R394" i="20"/>
  <c r="U394" i="20"/>
  <c r="X394" i="20"/>
  <c r="E394" i="18"/>
  <c r="F394" i="18"/>
  <c r="AE393" i="18"/>
  <c r="S394" i="18"/>
  <c r="T394" i="18"/>
  <c r="N394" i="18"/>
  <c r="J394" i="18"/>
  <c r="F389" i="13" l="1"/>
  <c r="J389" i="13"/>
  <c r="E389" i="13"/>
  <c r="AE388" i="13"/>
  <c r="S389" i="13"/>
  <c r="T389" i="13"/>
  <c r="N389" i="13"/>
  <c r="Z394" i="20"/>
  <c r="AA394" i="20"/>
  <c r="Y394" i="20"/>
  <c r="O394" i="18"/>
  <c r="K394" i="18"/>
  <c r="L394" i="18"/>
  <c r="K389" i="13" l="1"/>
  <c r="O389" i="13"/>
  <c r="L389" i="13"/>
  <c r="AC394" i="20"/>
  <c r="H395" i="20" s="1"/>
  <c r="AD394" i="20"/>
  <c r="AB394" i="20"/>
  <c r="B395" i="20"/>
  <c r="C395" i="20"/>
  <c r="M394" i="18"/>
  <c r="P394" i="18"/>
  <c r="M389" i="13" l="1"/>
  <c r="Q389" i="13" s="1"/>
  <c r="R389" i="13" s="1"/>
  <c r="P389" i="13"/>
  <c r="I395" i="20"/>
  <c r="D395" i="20"/>
  <c r="G395" i="20"/>
  <c r="E395" i="20"/>
  <c r="AE394" i="20"/>
  <c r="F395" i="20"/>
  <c r="J395" i="20"/>
  <c r="Q394" i="18"/>
  <c r="R394" i="18" s="1"/>
  <c r="X394" i="18"/>
  <c r="W394" i="18"/>
  <c r="V394" i="18"/>
  <c r="U394" i="18"/>
  <c r="AA389" i="13" l="1"/>
  <c r="Z389" i="13"/>
  <c r="S395" i="20"/>
  <c r="T395" i="20"/>
  <c r="X389" i="13"/>
  <c r="U389" i="13"/>
  <c r="W389" i="13"/>
  <c r="AD389" i="13" s="1"/>
  <c r="V389" i="13"/>
  <c r="AC389" i="13" s="1"/>
  <c r="Y389" i="13"/>
  <c r="N395" i="20"/>
  <c r="L395" i="20" s="1"/>
  <c r="K395" i="20"/>
  <c r="O395" i="20"/>
  <c r="AA394" i="18"/>
  <c r="AD394" i="18" s="1"/>
  <c r="Y394" i="18"/>
  <c r="AB394" i="18" s="1"/>
  <c r="Z394" i="18"/>
  <c r="AC394" i="18" s="1"/>
  <c r="I390" i="13" l="1"/>
  <c r="D390" i="13"/>
  <c r="AB389" i="13"/>
  <c r="C390" i="13"/>
  <c r="H390" i="13"/>
  <c r="M395" i="20"/>
  <c r="Q395" i="20" s="1"/>
  <c r="P395" i="20"/>
  <c r="R395" i="20"/>
  <c r="D395" i="18"/>
  <c r="I395" i="18"/>
  <c r="G395" i="18"/>
  <c r="B395" i="18"/>
  <c r="H395" i="18"/>
  <c r="C395" i="18"/>
  <c r="F395" i="18" s="1"/>
  <c r="S390" i="13" l="1"/>
  <c r="B390" i="13"/>
  <c r="AE389" i="13"/>
  <c r="T390" i="13"/>
  <c r="G390" i="13"/>
  <c r="X395" i="20"/>
  <c r="W395" i="20"/>
  <c r="Y395" i="20"/>
  <c r="V395" i="20"/>
  <c r="U395" i="20"/>
  <c r="Z395" i="20"/>
  <c r="AA395" i="20"/>
  <c r="E395" i="18"/>
  <c r="S395" i="18"/>
  <c r="T395" i="18"/>
  <c r="AE394" i="18"/>
  <c r="N395" i="18"/>
  <c r="J395" i="18"/>
  <c r="AD395" i="20" l="1"/>
  <c r="E390" i="13"/>
  <c r="F390" i="13"/>
  <c r="N390" i="13"/>
  <c r="J390" i="13"/>
  <c r="AB395" i="20"/>
  <c r="B396" i="20" s="1"/>
  <c r="AC395" i="20"/>
  <c r="I396" i="20"/>
  <c r="D396" i="20"/>
  <c r="H396" i="20"/>
  <c r="G396" i="20"/>
  <c r="J396" i="20" s="1"/>
  <c r="O395" i="18"/>
  <c r="K395" i="18"/>
  <c r="L395" i="18"/>
  <c r="O390" i="13" l="1"/>
  <c r="L390" i="13"/>
  <c r="K390" i="13"/>
  <c r="C396" i="20"/>
  <c r="T396" i="20"/>
  <c r="S396" i="20"/>
  <c r="O396" i="20"/>
  <c r="K396" i="20"/>
  <c r="N396" i="20"/>
  <c r="P395" i="18"/>
  <c r="M395" i="18"/>
  <c r="M390" i="13" l="1"/>
  <c r="P390" i="13"/>
  <c r="F396" i="20"/>
  <c r="E396" i="20"/>
  <c r="AE395" i="20"/>
  <c r="L396" i="20"/>
  <c r="W395" i="18"/>
  <c r="U395" i="18"/>
  <c r="V395" i="18"/>
  <c r="Q395" i="18"/>
  <c r="R395" i="18" s="1"/>
  <c r="X395" i="18"/>
  <c r="Q390" i="13" l="1"/>
  <c r="R390" i="13" s="1"/>
  <c r="U390" i="13"/>
  <c r="X390" i="13"/>
  <c r="V390" i="13"/>
  <c r="W390" i="13"/>
  <c r="M396" i="20"/>
  <c r="Q396" i="20" s="1"/>
  <c r="R396" i="20" s="1"/>
  <c r="P396" i="20"/>
  <c r="X396" i="20"/>
  <c r="Y396" i="20"/>
  <c r="Z396" i="20"/>
  <c r="Z390" i="13"/>
  <c r="Y390" i="13"/>
  <c r="AB390" i="13" s="1"/>
  <c r="AA395" i="18"/>
  <c r="AD395" i="18" s="1"/>
  <c r="Z395" i="18"/>
  <c r="AC395" i="18" s="1"/>
  <c r="Y395" i="18"/>
  <c r="AB395" i="18" s="1"/>
  <c r="AA390" i="13" l="1"/>
  <c r="AA396" i="20"/>
  <c r="AC390" i="13"/>
  <c r="V396" i="20"/>
  <c r="W396" i="20"/>
  <c r="U396" i="20"/>
  <c r="AD396" i="20"/>
  <c r="AC396" i="20"/>
  <c r="G391" i="13"/>
  <c r="B391" i="13"/>
  <c r="I396" i="18"/>
  <c r="D396" i="18"/>
  <c r="H396" i="18"/>
  <c r="C396" i="18"/>
  <c r="B396" i="18"/>
  <c r="G396" i="18"/>
  <c r="AD390" i="13" l="1"/>
  <c r="H391" i="13"/>
  <c r="C391" i="13"/>
  <c r="I391" i="13"/>
  <c r="D391" i="13"/>
  <c r="D397" i="20"/>
  <c r="I397" i="20"/>
  <c r="AB396" i="20"/>
  <c r="T397" i="20"/>
  <c r="S397" i="20"/>
  <c r="C397" i="20"/>
  <c r="H397" i="20"/>
  <c r="F396" i="18"/>
  <c r="E396" i="18"/>
  <c r="AE395" i="18"/>
  <c r="N396" i="18"/>
  <c r="T396" i="18"/>
  <c r="S396" i="18"/>
  <c r="J396" i="18"/>
  <c r="J391" i="13" l="1"/>
  <c r="E391" i="13"/>
  <c r="F391" i="13"/>
  <c r="G397" i="20"/>
  <c r="B397" i="20"/>
  <c r="N391" i="13"/>
  <c r="L391" i="13" s="1"/>
  <c r="S391" i="13"/>
  <c r="T391" i="13"/>
  <c r="AE390" i="13"/>
  <c r="AE396" i="20"/>
  <c r="E397" i="20"/>
  <c r="N397" i="20"/>
  <c r="J397" i="20"/>
  <c r="L396" i="18"/>
  <c r="K396" i="18"/>
  <c r="O396" i="18"/>
  <c r="O391" i="13" l="1"/>
  <c r="K391" i="13"/>
  <c r="F397" i="20"/>
  <c r="M391" i="13"/>
  <c r="P391" i="13"/>
  <c r="L397" i="20"/>
  <c r="K397" i="20"/>
  <c r="O397" i="20"/>
  <c r="M396" i="18"/>
  <c r="P396" i="18"/>
  <c r="W396" i="18"/>
  <c r="V396" i="18"/>
  <c r="X391" i="13" l="1"/>
  <c r="Q391" i="13"/>
  <c r="R391" i="13" s="1"/>
  <c r="V391" i="13"/>
  <c r="W391" i="13"/>
  <c r="U391" i="13"/>
  <c r="X396" i="18"/>
  <c r="Q396" i="18"/>
  <c r="R396" i="18" s="1"/>
  <c r="M397" i="20"/>
  <c r="P397" i="20"/>
  <c r="U396" i="18"/>
  <c r="AA391" i="13" l="1"/>
  <c r="AD391" i="13" s="1"/>
  <c r="Z391" i="13"/>
  <c r="Y391" i="13"/>
  <c r="AB391" i="13" s="1"/>
  <c r="Y396" i="18"/>
  <c r="AB396" i="18" s="1"/>
  <c r="AA396" i="18"/>
  <c r="AD396" i="18" s="1"/>
  <c r="Z396" i="18"/>
  <c r="AC396" i="18" s="1"/>
  <c r="X397" i="20"/>
  <c r="Q397" i="20"/>
  <c r="R397" i="20" s="1"/>
  <c r="W397" i="20"/>
  <c r="V397" i="20"/>
  <c r="U397" i="20"/>
  <c r="G392" i="13" l="1"/>
  <c r="AC391" i="13"/>
  <c r="D392" i="13"/>
  <c r="I392" i="13"/>
  <c r="B392" i="13"/>
  <c r="G397" i="18"/>
  <c r="C397" i="18"/>
  <c r="B397" i="18"/>
  <c r="I397" i="18"/>
  <c r="D397" i="18"/>
  <c r="H397" i="18"/>
  <c r="Y397" i="20"/>
  <c r="Z397" i="20"/>
  <c r="AA397" i="20"/>
  <c r="AE396" i="18"/>
  <c r="S397" i="18"/>
  <c r="T397" i="18"/>
  <c r="E397" i="18"/>
  <c r="S392" i="13" l="1"/>
  <c r="AE391" i="13"/>
  <c r="H392" i="13"/>
  <c r="C392" i="13"/>
  <c r="F392" i="13" s="1"/>
  <c r="T392" i="13"/>
  <c r="F397" i="18"/>
  <c r="J397" i="18"/>
  <c r="N397" i="18"/>
  <c r="AB397" i="20"/>
  <c r="AC397" i="20"/>
  <c r="AD397" i="20"/>
  <c r="K397" i="18"/>
  <c r="L397" i="18"/>
  <c r="J392" i="13" l="1"/>
  <c r="E392" i="13"/>
  <c r="N392" i="13"/>
  <c r="L392" i="13" s="1"/>
  <c r="O397" i="18"/>
  <c r="G398" i="20"/>
  <c r="B398" i="20"/>
  <c r="H398" i="20"/>
  <c r="D398" i="20"/>
  <c r="I398" i="20"/>
  <c r="C398" i="20"/>
  <c r="P397" i="18"/>
  <c r="M397" i="18"/>
  <c r="O392" i="13" l="1"/>
  <c r="K392" i="13"/>
  <c r="P392" i="13"/>
  <c r="M392" i="13"/>
  <c r="J398" i="20"/>
  <c r="F398" i="20"/>
  <c r="AE397" i="20"/>
  <c r="N398" i="20"/>
  <c r="S398" i="20"/>
  <c r="T398" i="20"/>
  <c r="E398" i="20"/>
  <c r="V397" i="18"/>
  <c r="W397" i="18"/>
  <c r="U397" i="18"/>
  <c r="X397" i="18"/>
  <c r="Q397" i="18"/>
  <c r="R397" i="18" s="1"/>
  <c r="Q392" i="13" l="1"/>
  <c r="R392" i="13" s="1"/>
  <c r="X392" i="13"/>
  <c r="W392" i="13"/>
  <c r="V392" i="13"/>
  <c r="U392" i="13"/>
  <c r="K398" i="20"/>
  <c r="O398" i="20"/>
  <c r="L398" i="20"/>
  <c r="Y397" i="18"/>
  <c r="AB397" i="18" s="1"/>
  <c r="Z397" i="18"/>
  <c r="AC397" i="18" s="1"/>
  <c r="AA397" i="18"/>
  <c r="AD397" i="18" s="1"/>
  <c r="AA392" i="13" l="1"/>
  <c r="Z392" i="13"/>
  <c r="Y392" i="13"/>
  <c r="AD392" i="13"/>
  <c r="P398" i="20"/>
  <c r="M398" i="20"/>
  <c r="D393" i="13"/>
  <c r="G398" i="18"/>
  <c r="B398" i="18"/>
  <c r="C398" i="18"/>
  <c r="H398" i="18"/>
  <c r="I398" i="18"/>
  <c r="D398" i="18"/>
  <c r="I393" i="13" l="1"/>
  <c r="AB392" i="13"/>
  <c r="AC392" i="13"/>
  <c r="V398" i="20"/>
  <c r="W398" i="20"/>
  <c r="U398" i="20"/>
  <c r="X398" i="20"/>
  <c r="Q398" i="20"/>
  <c r="R398" i="20" s="1"/>
  <c r="T393" i="13"/>
  <c r="AE392" i="13"/>
  <c r="S393" i="13"/>
  <c r="J398" i="18"/>
  <c r="E398" i="18"/>
  <c r="F398" i="18"/>
  <c r="N398" i="18"/>
  <c r="S398" i="18"/>
  <c r="T398" i="18"/>
  <c r="AE397" i="18"/>
  <c r="B393" i="13" l="1"/>
  <c r="G393" i="13"/>
  <c r="H393" i="13"/>
  <c r="C393" i="13"/>
  <c r="Y398" i="20"/>
  <c r="Z398" i="20"/>
  <c r="AC398" i="20" s="1"/>
  <c r="AA398" i="20"/>
  <c r="AD398" i="20" s="1"/>
  <c r="L398" i="18"/>
  <c r="O398" i="18"/>
  <c r="K398" i="18"/>
  <c r="E393" i="13" l="1"/>
  <c r="N393" i="13"/>
  <c r="J393" i="13"/>
  <c r="F393" i="13"/>
  <c r="L393" i="13"/>
  <c r="AB398" i="20"/>
  <c r="C399" i="20"/>
  <c r="I399" i="20"/>
  <c r="D399" i="20"/>
  <c r="H399" i="20"/>
  <c r="P398" i="18"/>
  <c r="M398" i="18"/>
  <c r="U398" i="18"/>
  <c r="V398" i="18"/>
  <c r="W398" i="18"/>
  <c r="Q398" i="18"/>
  <c r="R398" i="18" s="1"/>
  <c r="K393" i="13" l="1"/>
  <c r="O393" i="13"/>
  <c r="M393" i="13"/>
  <c r="P393" i="13"/>
  <c r="B399" i="20"/>
  <c r="G399" i="20"/>
  <c r="T399" i="20"/>
  <c r="S399" i="20"/>
  <c r="AE398" i="20"/>
  <c r="X398" i="18"/>
  <c r="Y398" i="18"/>
  <c r="AB398" i="18" s="1"/>
  <c r="AA398" i="18"/>
  <c r="AD398" i="18" s="1"/>
  <c r="Z398" i="18"/>
  <c r="AC398" i="18" s="1"/>
  <c r="Q393" i="13" l="1"/>
  <c r="R393" i="13" s="1"/>
  <c r="X393" i="13"/>
  <c r="W393" i="13"/>
  <c r="V393" i="13"/>
  <c r="U393" i="13"/>
  <c r="E399" i="20"/>
  <c r="F399" i="20"/>
  <c r="N399" i="20"/>
  <c r="J399" i="20"/>
  <c r="B399" i="18"/>
  <c r="G399" i="18"/>
  <c r="I399" i="18"/>
  <c r="D399" i="18"/>
  <c r="C399" i="18"/>
  <c r="H399" i="18"/>
  <c r="Z393" i="13" l="1"/>
  <c r="AA393" i="13"/>
  <c r="AD393" i="13" s="1"/>
  <c r="Y393" i="13"/>
  <c r="AC393" i="13"/>
  <c r="K399" i="20"/>
  <c r="O399" i="20"/>
  <c r="L399" i="20"/>
  <c r="D394" i="13"/>
  <c r="F399" i="18"/>
  <c r="J399" i="18"/>
  <c r="S399" i="18"/>
  <c r="N399" i="18"/>
  <c r="T399" i="18"/>
  <c r="AE398" i="18"/>
  <c r="E399" i="18"/>
  <c r="I394" i="13" l="1"/>
  <c r="AB393" i="13"/>
  <c r="H394" i="13"/>
  <c r="C394" i="13"/>
  <c r="P399" i="20"/>
  <c r="M399" i="20"/>
  <c r="W399" i="20"/>
  <c r="S394" i="13"/>
  <c r="AE393" i="13"/>
  <c r="T394" i="13"/>
  <c r="K399" i="18"/>
  <c r="O399" i="18"/>
  <c r="L399" i="18"/>
  <c r="G394" i="13" l="1"/>
  <c r="B394" i="13"/>
  <c r="X399" i="20"/>
  <c r="Q399" i="20"/>
  <c r="R399" i="20" s="1"/>
  <c r="U399" i="20"/>
  <c r="V399" i="20"/>
  <c r="P399" i="18"/>
  <c r="M399" i="18"/>
  <c r="N394" i="13" l="1"/>
  <c r="J394" i="13"/>
  <c r="E394" i="13"/>
  <c r="F394" i="13"/>
  <c r="Y399" i="20"/>
  <c r="AB399" i="20" s="1"/>
  <c r="AA399" i="20"/>
  <c r="AD399" i="20" s="1"/>
  <c r="Z399" i="20"/>
  <c r="AC399" i="20" s="1"/>
  <c r="W399" i="18"/>
  <c r="V399" i="18"/>
  <c r="U399" i="18"/>
  <c r="X399" i="18"/>
  <c r="Q399" i="18"/>
  <c r="R399" i="18" s="1"/>
  <c r="K394" i="13" l="1"/>
  <c r="O394" i="13"/>
  <c r="L394" i="13"/>
  <c r="H400" i="20"/>
  <c r="G400" i="20"/>
  <c r="B400" i="20"/>
  <c r="C400" i="20"/>
  <c r="D400" i="20"/>
  <c r="I400" i="20"/>
  <c r="J400" i="20"/>
  <c r="E400" i="20"/>
  <c r="T400" i="20"/>
  <c r="F400" i="20"/>
  <c r="AE399" i="20"/>
  <c r="Z399" i="18"/>
  <c r="AC399" i="18" s="1"/>
  <c r="AA399" i="18"/>
  <c r="AD399" i="18" s="1"/>
  <c r="Y399" i="18"/>
  <c r="AB399" i="18" s="1"/>
  <c r="M394" i="13" l="1"/>
  <c r="P394" i="13"/>
  <c r="K400" i="20"/>
  <c r="S400" i="20"/>
  <c r="N400" i="20"/>
  <c r="L400" i="20" s="1"/>
  <c r="O400" i="20"/>
  <c r="C400" i="18"/>
  <c r="H400" i="18"/>
  <c r="D400" i="18"/>
  <c r="I400" i="18"/>
  <c r="G400" i="18"/>
  <c r="B400" i="18"/>
  <c r="X394" i="13" l="1"/>
  <c r="Q394" i="13"/>
  <c r="R394" i="13" s="1"/>
  <c r="U394" i="13"/>
  <c r="W394" i="13"/>
  <c r="V394" i="13"/>
  <c r="P400" i="20"/>
  <c r="M400" i="20"/>
  <c r="F400" i="18"/>
  <c r="AE399" i="18"/>
  <c r="S400" i="18"/>
  <c r="N400" i="18"/>
  <c r="T400" i="18"/>
  <c r="J400" i="18"/>
  <c r="E400" i="18"/>
  <c r="AA394" i="13" l="1"/>
  <c r="AD394" i="13" s="1"/>
  <c r="Y394" i="13"/>
  <c r="AB394" i="13" s="1"/>
  <c r="Z394" i="13"/>
  <c r="AC394" i="13" s="1"/>
  <c r="V400" i="20"/>
  <c r="U400" i="20"/>
  <c r="W400" i="20"/>
  <c r="X400" i="20"/>
  <c r="Q400" i="20"/>
  <c r="R400" i="20" s="1"/>
  <c r="O400" i="18"/>
  <c r="K400" i="18"/>
  <c r="L400" i="18"/>
  <c r="D395" i="13" l="1"/>
  <c r="I395" i="13"/>
  <c r="G395" i="13"/>
  <c r="B395" i="13"/>
  <c r="H395" i="13"/>
  <c r="C395" i="13"/>
  <c r="F395" i="13" s="1"/>
  <c r="Y400" i="20"/>
  <c r="Z400" i="20"/>
  <c r="AC400" i="20" s="1"/>
  <c r="AA400" i="20"/>
  <c r="AD400" i="20" s="1"/>
  <c r="M400" i="18"/>
  <c r="P400" i="18"/>
  <c r="N395" i="13" l="1"/>
  <c r="T395" i="13"/>
  <c r="S395" i="13"/>
  <c r="AE394" i="13"/>
  <c r="J395" i="13"/>
  <c r="E395" i="13"/>
  <c r="L395" i="13"/>
  <c r="D401" i="20"/>
  <c r="I401" i="20"/>
  <c r="AB400" i="20"/>
  <c r="C401" i="20"/>
  <c r="H401" i="20"/>
  <c r="B401" i="20"/>
  <c r="G401" i="20"/>
  <c r="E401" i="20"/>
  <c r="S401" i="20"/>
  <c r="T401" i="20"/>
  <c r="J401" i="20"/>
  <c r="N401" i="20"/>
  <c r="L401" i="20" s="1"/>
  <c r="Q400" i="18"/>
  <c r="R400" i="18" s="1"/>
  <c r="X400" i="18"/>
  <c r="U400" i="18"/>
  <c r="V400" i="18"/>
  <c r="W400" i="18"/>
  <c r="K395" i="13" l="1"/>
  <c r="O395" i="13"/>
  <c r="M395" i="13"/>
  <c r="P395" i="13"/>
  <c r="X395" i="13"/>
  <c r="Q395" i="13"/>
  <c r="R395" i="13" s="1"/>
  <c r="AA395" i="13" s="1"/>
  <c r="AE400" i="20"/>
  <c r="F401" i="20"/>
  <c r="K401" i="20"/>
  <c r="O401" i="20"/>
  <c r="M401" i="20"/>
  <c r="Q401" i="20" s="1"/>
  <c r="P401" i="20"/>
  <c r="AA400" i="18"/>
  <c r="AD400" i="18" s="1"/>
  <c r="Z400" i="18"/>
  <c r="AC400" i="18" s="1"/>
  <c r="Y400" i="18"/>
  <c r="AB400" i="18" s="1"/>
  <c r="U395" i="13" l="1"/>
  <c r="V395" i="13"/>
  <c r="W395" i="13"/>
  <c r="Z395" i="13"/>
  <c r="Y395" i="13"/>
  <c r="AD395" i="13"/>
  <c r="X401" i="20"/>
  <c r="U401" i="20"/>
  <c r="W401" i="20"/>
  <c r="V401" i="20"/>
  <c r="R401" i="20"/>
  <c r="I401" i="18"/>
  <c r="D401" i="18"/>
  <c r="H401" i="18"/>
  <c r="C401" i="18"/>
  <c r="B401" i="18"/>
  <c r="E401" i="18" s="1"/>
  <c r="G401" i="18"/>
  <c r="AB395" i="13" l="1"/>
  <c r="I396" i="13"/>
  <c r="D396" i="13"/>
  <c r="AE395" i="13" s="1"/>
  <c r="AC395" i="13"/>
  <c r="B396" i="13"/>
  <c r="G396" i="13"/>
  <c r="S396" i="13"/>
  <c r="T396" i="13"/>
  <c r="Z401" i="20"/>
  <c r="AC401" i="20" s="1"/>
  <c r="AA401" i="20"/>
  <c r="AD401" i="20" s="1"/>
  <c r="Y401" i="20"/>
  <c r="AB401" i="20" s="1"/>
  <c r="AE400" i="18"/>
  <c r="S401" i="18"/>
  <c r="T401" i="18"/>
  <c r="N401" i="18"/>
  <c r="J401" i="18"/>
  <c r="F401" i="18"/>
  <c r="C396" i="13" l="1"/>
  <c r="H396" i="13"/>
  <c r="N396" i="13"/>
  <c r="D402" i="20"/>
  <c r="I402" i="20"/>
  <c r="G402" i="20"/>
  <c r="B402" i="20"/>
  <c r="C402" i="20"/>
  <c r="AE401" i="20" s="1"/>
  <c r="H402" i="20"/>
  <c r="L401" i="18"/>
  <c r="O401" i="18"/>
  <c r="K401" i="18"/>
  <c r="F396" i="13" l="1"/>
  <c r="E396" i="13"/>
  <c r="J396" i="13"/>
  <c r="O396" i="13" s="1"/>
  <c r="T402" i="20"/>
  <c r="S402" i="20"/>
  <c r="J402" i="20"/>
  <c r="E402" i="20"/>
  <c r="F402" i="20"/>
  <c r="N402" i="20"/>
  <c r="L402" i="20" s="1"/>
  <c r="O402" i="20"/>
  <c r="M401" i="18"/>
  <c r="P401" i="18"/>
  <c r="L396" i="13"/>
  <c r="Q401" i="18"/>
  <c r="R401" i="18" s="1"/>
  <c r="X401" i="18"/>
  <c r="V401" i="18"/>
  <c r="K396" i="13" l="1"/>
  <c r="K402" i="20"/>
  <c r="M402" i="20"/>
  <c r="Q402" i="20" s="1"/>
  <c r="P402" i="20"/>
  <c r="W401" i="18"/>
  <c r="U401" i="18"/>
  <c r="P396" i="13"/>
  <c r="W396" i="13" s="1"/>
  <c r="M396" i="13"/>
  <c r="Z401" i="18"/>
  <c r="AC401" i="18" s="1"/>
  <c r="AA401" i="18"/>
  <c r="AD401" i="18" s="1"/>
  <c r="Y401" i="18"/>
  <c r="AB401" i="18" s="1"/>
  <c r="R402" i="20" l="1"/>
  <c r="X402" i="20"/>
  <c r="V402" i="20"/>
  <c r="W402" i="20"/>
  <c r="U402" i="20"/>
  <c r="C402" i="18"/>
  <c r="V396" i="13"/>
  <c r="Q396" i="13"/>
  <c r="R396" i="13" s="1"/>
  <c r="U396" i="13"/>
  <c r="X396" i="13"/>
  <c r="AA396" i="13"/>
  <c r="AD396" i="13" s="1"/>
  <c r="Z396" i="13"/>
  <c r="Y396" i="13"/>
  <c r="H402" i="18"/>
  <c r="D402" i="18"/>
  <c r="I402" i="18"/>
  <c r="B402" i="18"/>
  <c r="G402" i="18"/>
  <c r="Z402" i="20" l="1"/>
  <c r="AA402" i="20"/>
  <c r="Y402" i="20"/>
  <c r="D397" i="13"/>
  <c r="I397" i="13"/>
  <c r="AC396" i="13"/>
  <c r="C397" i="13" s="1"/>
  <c r="AB396" i="13"/>
  <c r="S402" i="18"/>
  <c r="AE401" i="18"/>
  <c r="T402" i="18"/>
  <c r="N402" i="18"/>
  <c r="F402" i="18"/>
  <c r="E402" i="18"/>
  <c r="J402" i="18"/>
  <c r="H397" i="13" l="1"/>
  <c r="AD402" i="20"/>
  <c r="D403" i="20" s="1"/>
  <c r="AC402" i="20"/>
  <c r="AB402" i="20"/>
  <c r="G403" i="20"/>
  <c r="L402" i="18"/>
  <c r="T397" i="13"/>
  <c r="B397" i="13"/>
  <c r="S397" i="13"/>
  <c r="AE396" i="13"/>
  <c r="G397" i="13"/>
  <c r="N397" i="13" s="1"/>
  <c r="K402" i="18"/>
  <c r="O402" i="18"/>
  <c r="C403" i="20" l="1"/>
  <c r="I403" i="20"/>
  <c r="S403" i="20"/>
  <c r="T403" i="20"/>
  <c r="H403" i="20"/>
  <c r="B403" i="20"/>
  <c r="AE402" i="20"/>
  <c r="M402" i="18"/>
  <c r="P402" i="18"/>
  <c r="E397" i="13"/>
  <c r="F397" i="13"/>
  <c r="J397" i="13"/>
  <c r="Q402" i="18" l="1"/>
  <c r="R402" i="18" s="1"/>
  <c r="X402" i="18"/>
  <c r="V402" i="18"/>
  <c r="U402" i="18"/>
  <c r="W402" i="18"/>
  <c r="F403" i="20"/>
  <c r="J403" i="20"/>
  <c r="E403" i="20"/>
  <c r="N403" i="20"/>
  <c r="O397" i="13"/>
  <c r="K397" i="13"/>
  <c r="L397" i="13"/>
  <c r="AA402" i="18"/>
  <c r="AD402" i="18" s="1"/>
  <c r="Z402" i="18"/>
  <c r="AC402" i="18" s="1"/>
  <c r="Y402" i="18"/>
  <c r="AB402" i="18" s="1"/>
  <c r="L403" i="20" l="1"/>
  <c r="K403" i="20"/>
  <c r="O403" i="20"/>
  <c r="P397" i="13"/>
  <c r="M397" i="13"/>
  <c r="I403" i="18"/>
  <c r="D403" i="18"/>
  <c r="H403" i="18"/>
  <c r="C403" i="18"/>
  <c r="G403" i="18"/>
  <c r="B403" i="18"/>
  <c r="F403" i="18" l="1"/>
  <c r="M403" i="20"/>
  <c r="Q403" i="20" s="1"/>
  <c r="P403" i="20"/>
  <c r="X403" i="20"/>
  <c r="W397" i="13"/>
  <c r="V397" i="13"/>
  <c r="U397" i="13"/>
  <c r="X397" i="13"/>
  <c r="Q397" i="13"/>
  <c r="R397" i="13" s="1"/>
  <c r="S403" i="18"/>
  <c r="AE402" i="18"/>
  <c r="T403" i="18"/>
  <c r="N403" i="18"/>
  <c r="J403" i="18"/>
  <c r="E403" i="18"/>
  <c r="R403" i="20" l="1"/>
  <c r="V403" i="20"/>
  <c r="W403" i="20"/>
  <c r="U403" i="20"/>
  <c r="Y397" i="13"/>
  <c r="AB397" i="13" s="1"/>
  <c r="Z397" i="13"/>
  <c r="AC397" i="13" s="1"/>
  <c r="AA397" i="13"/>
  <c r="AD397" i="13" s="1"/>
  <c r="L403" i="18"/>
  <c r="O403" i="18"/>
  <c r="K403" i="18"/>
  <c r="Y403" i="20" l="1"/>
  <c r="Z403" i="20"/>
  <c r="AA403" i="20"/>
  <c r="G398" i="13"/>
  <c r="B398" i="13"/>
  <c r="C398" i="13"/>
  <c r="F398" i="13" s="1"/>
  <c r="H398" i="13"/>
  <c r="D398" i="13"/>
  <c r="I398" i="13"/>
  <c r="M403" i="18"/>
  <c r="P403" i="18"/>
  <c r="AB403" i="20" l="1"/>
  <c r="AD403" i="20"/>
  <c r="AC403" i="20"/>
  <c r="C404" i="20"/>
  <c r="X403" i="18"/>
  <c r="Q403" i="18"/>
  <c r="R403" i="18" s="1"/>
  <c r="E398" i="13"/>
  <c r="J398" i="13"/>
  <c r="AE397" i="13"/>
  <c r="T398" i="13"/>
  <c r="N398" i="13"/>
  <c r="S398" i="13"/>
  <c r="W403" i="18"/>
  <c r="V403" i="18"/>
  <c r="U403" i="18"/>
  <c r="G404" i="20" l="1"/>
  <c r="B404" i="20"/>
  <c r="I404" i="20"/>
  <c r="D404" i="20"/>
  <c r="H404" i="20"/>
  <c r="AE403" i="20"/>
  <c r="Y403" i="18"/>
  <c r="AB403" i="18" s="1"/>
  <c r="AA403" i="18"/>
  <c r="Z403" i="18"/>
  <c r="AC403" i="18" s="1"/>
  <c r="O398" i="13"/>
  <c r="K398" i="13"/>
  <c r="L398" i="13"/>
  <c r="G404" i="18"/>
  <c r="B404" i="18"/>
  <c r="H404" i="18"/>
  <c r="C404" i="18"/>
  <c r="F404" i="20" l="1"/>
  <c r="E404" i="20"/>
  <c r="J404" i="20"/>
  <c r="N404" i="20"/>
  <c r="T404" i="20"/>
  <c r="S404" i="20"/>
  <c r="L404" i="20"/>
  <c r="AD403" i="18"/>
  <c r="E404" i="18"/>
  <c r="M398" i="13"/>
  <c r="P398" i="13"/>
  <c r="I404" i="18"/>
  <c r="D404" i="18"/>
  <c r="F404" i="18"/>
  <c r="O404" i="20" l="1"/>
  <c r="K404" i="20"/>
  <c r="P404" i="20"/>
  <c r="M404" i="20"/>
  <c r="Q404" i="20" s="1"/>
  <c r="R404" i="20" s="1"/>
  <c r="J404" i="18"/>
  <c r="AE403" i="18"/>
  <c r="T404" i="18"/>
  <c r="S404" i="18"/>
  <c r="N404" i="18"/>
  <c r="X398" i="13"/>
  <c r="W398" i="13"/>
  <c r="Q398" i="13"/>
  <c r="R398" i="13" s="1"/>
  <c r="V398" i="13"/>
  <c r="U398" i="13"/>
  <c r="O404" i="18"/>
  <c r="K404" i="18"/>
  <c r="Y404" i="20" l="1"/>
  <c r="Z404" i="20"/>
  <c r="AA404" i="20"/>
  <c r="W404" i="20"/>
  <c r="U404" i="20"/>
  <c r="V404" i="20"/>
  <c r="X404" i="20"/>
  <c r="L404" i="18"/>
  <c r="AA398" i="13"/>
  <c r="AD398" i="13" s="1"/>
  <c r="Y398" i="13"/>
  <c r="AB398" i="13" s="1"/>
  <c r="Z398" i="13"/>
  <c r="AC398" i="13" s="1"/>
  <c r="AC404" i="20" l="1"/>
  <c r="AD404" i="20"/>
  <c r="AB404" i="20"/>
  <c r="P404" i="18"/>
  <c r="M404" i="18"/>
  <c r="I399" i="13"/>
  <c r="D399" i="13"/>
  <c r="B399" i="13"/>
  <c r="G399" i="13"/>
  <c r="H399" i="13"/>
  <c r="C399" i="13"/>
  <c r="H405" i="20" l="1"/>
  <c r="C405" i="20"/>
  <c r="D405" i="20"/>
  <c r="S405" i="20" s="1"/>
  <c r="I405" i="20"/>
  <c r="G405" i="20"/>
  <c r="B405" i="20"/>
  <c r="V404" i="18"/>
  <c r="U404" i="18"/>
  <c r="W404" i="18"/>
  <c r="X404" i="18"/>
  <c r="Q404" i="18"/>
  <c r="R404" i="18" s="1"/>
  <c r="J399" i="13"/>
  <c r="N399" i="13"/>
  <c r="E399" i="13"/>
  <c r="S399" i="13"/>
  <c r="AE398" i="13"/>
  <c r="T399" i="13"/>
  <c r="F399" i="13"/>
  <c r="K399" i="13"/>
  <c r="O399" i="13"/>
  <c r="L399" i="13"/>
  <c r="AE404" i="20" l="1"/>
  <c r="T405" i="20"/>
  <c r="N405" i="20"/>
  <c r="J405" i="20"/>
  <c r="E405" i="20"/>
  <c r="F405" i="20"/>
  <c r="Y404" i="18"/>
  <c r="AB404" i="18" s="1"/>
  <c r="AA404" i="18"/>
  <c r="AD404" i="18" s="1"/>
  <c r="Z404" i="18"/>
  <c r="AC404" i="18" s="1"/>
  <c r="P399" i="13"/>
  <c r="M399" i="13"/>
  <c r="L405" i="20" l="1"/>
  <c r="K405" i="20"/>
  <c r="O405" i="20"/>
  <c r="G405" i="18"/>
  <c r="B405" i="18"/>
  <c r="I405" i="18"/>
  <c r="D405" i="18"/>
  <c r="H405" i="18"/>
  <c r="C405" i="18"/>
  <c r="F405" i="18" s="1"/>
  <c r="V399" i="13"/>
  <c r="U399" i="13"/>
  <c r="X399" i="13"/>
  <c r="Q399" i="13"/>
  <c r="R399" i="13" s="1"/>
  <c r="W399" i="13"/>
  <c r="P405" i="20" l="1"/>
  <c r="M405" i="20"/>
  <c r="Q405" i="20" s="1"/>
  <c r="AE404" i="18"/>
  <c r="T405" i="18"/>
  <c r="N405" i="18"/>
  <c r="S405" i="18"/>
  <c r="J405" i="18"/>
  <c r="E405" i="18"/>
  <c r="Y399" i="13"/>
  <c r="AB399" i="13" s="1"/>
  <c r="B400" i="13" s="1"/>
  <c r="AA399" i="13"/>
  <c r="AD399" i="13" s="1"/>
  <c r="Z399" i="13"/>
  <c r="AC399" i="13" s="1"/>
  <c r="L405" i="18" l="1"/>
  <c r="W405" i="20"/>
  <c r="V405" i="20"/>
  <c r="U405" i="20"/>
  <c r="R405" i="20"/>
  <c r="X405" i="20"/>
  <c r="K405" i="18"/>
  <c r="O405" i="18"/>
  <c r="P405" i="18"/>
  <c r="M405" i="18"/>
  <c r="G400" i="13"/>
  <c r="I400" i="13"/>
  <c r="D400" i="13"/>
  <c r="H400" i="13"/>
  <c r="C400" i="13"/>
  <c r="F400" i="13" s="1"/>
  <c r="W405" i="18" l="1"/>
  <c r="V405" i="18"/>
  <c r="U405" i="18"/>
  <c r="Q405" i="18"/>
  <c r="R405" i="18" s="1"/>
  <c r="X405" i="18"/>
  <c r="Y405" i="20"/>
  <c r="Z405" i="20"/>
  <c r="AA405" i="20"/>
  <c r="AB405" i="20"/>
  <c r="T400" i="13"/>
  <c r="AE399" i="13"/>
  <c r="J400" i="13"/>
  <c r="E400" i="13"/>
  <c r="S400" i="13"/>
  <c r="N400" i="13"/>
  <c r="O400" i="13"/>
  <c r="K400" i="13" l="1"/>
  <c r="L400" i="13"/>
  <c r="Y405" i="18"/>
  <c r="AB405" i="18" s="1"/>
  <c r="Z405" i="18"/>
  <c r="AC405" i="18" s="1"/>
  <c r="AA405" i="18"/>
  <c r="AD405" i="18" s="1"/>
  <c r="AC405" i="20"/>
  <c r="H406" i="20"/>
  <c r="G406" i="20"/>
  <c r="B406" i="20"/>
  <c r="C406" i="20"/>
  <c r="AD405" i="20"/>
  <c r="D406" i="20" s="1"/>
  <c r="B406" i="18"/>
  <c r="C406" i="18"/>
  <c r="F406" i="18" s="1"/>
  <c r="P400" i="13" l="1"/>
  <c r="M400" i="13"/>
  <c r="G406" i="18"/>
  <c r="H406" i="18"/>
  <c r="I406" i="18"/>
  <c r="D406" i="18"/>
  <c r="I406" i="20"/>
  <c r="AE405" i="20"/>
  <c r="T406" i="20"/>
  <c r="S406" i="20"/>
  <c r="E406" i="20"/>
  <c r="F406" i="20"/>
  <c r="N406" i="20"/>
  <c r="J406" i="20"/>
  <c r="J406" i="18"/>
  <c r="S406" i="18"/>
  <c r="AE405" i="18"/>
  <c r="N406" i="18"/>
  <c r="T406" i="18"/>
  <c r="E406" i="18"/>
  <c r="W400" i="13" l="1"/>
  <c r="V400" i="13"/>
  <c r="U400" i="13"/>
  <c r="Q400" i="13"/>
  <c r="R400" i="13" s="1"/>
  <c r="X400" i="13"/>
  <c r="K406" i="20"/>
  <c r="L406" i="20"/>
  <c r="O406" i="20"/>
  <c r="K406" i="18"/>
  <c r="O406" i="18"/>
  <c r="L406" i="18"/>
  <c r="Z400" i="13" l="1"/>
  <c r="AA400" i="13"/>
  <c r="Y400" i="13"/>
  <c r="M406" i="20"/>
  <c r="P406" i="20"/>
  <c r="M406" i="18"/>
  <c r="P406" i="18"/>
  <c r="AD400" i="13" l="1"/>
  <c r="AB400" i="13"/>
  <c r="B401" i="13" s="1"/>
  <c r="AC400" i="13"/>
  <c r="X406" i="20"/>
  <c r="Q406" i="20"/>
  <c r="R406" i="20" s="1"/>
  <c r="W406" i="20"/>
  <c r="V406" i="20"/>
  <c r="U406" i="20"/>
  <c r="Q406" i="18"/>
  <c r="R406" i="18" s="1"/>
  <c r="X406" i="18"/>
  <c r="U406" i="18"/>
  <c r="W406" i="18"/>
  <c r="V406" i="18"/>
  <c r="G401" i="13" l="1"/>
  <c r="I401" i="13"/>
  <c r="D401" i="13"/>
  <c r="C401" i="13"/>
  <c r="F401" i="13" s="1"/>
  <c r="H401" i="13"/>
  <c r="Z406" i="20"/>
  <c r="Y406" i="20"/>
  <c r="AB406" i="20" s="1"/>
  <c r="AA406" i="20"/>
  <c r="Z406" i="18"/>
  <c r="AC406" i="18" s="1"/>
  <c r="AA406" i="18"/>
  <c r="AD406" i="18" s="1"/>
  <c r="Y406" i="18"/>
  <c r="AB406" i="18" s="1"/>
  <c r="AE400" i="13" l="1"/>
  <c r="S401" i="13"/>
  <c r="T401" i="13"/>
  <c r="E401" i="13"/>
  <c r="N401" i="13"/>
  <c r="J401" i="13"/>
  <c r="K401" i="13" s="1"/>
  <c r="AC406" i="20"/>
  <c r="G407" i="20"/>
  <c r="B407" i="20"/>
  <c r="AD406" i="20"/>
  <c r="H407" i="18"/>
  <c r="C407" i="18"/>
  <c r="D407" i="18"/>
  <c r="I407" i="18"/>
  <c r="G407" i="18"/>
  <c r="B407" i="18"/>
  <c r="L401" i="13" l="1"/>
  <c r="O401" i="13"/>
  <c r="H407" i="20"/>
  <c r="C407" i="20"/>
  <c r="I407" i="20"/>
  <c r="J407" i="20" s="1"/>
  <c r="D407" i="20"/>
  <c r="F407" i="18"/>
  <c r="T407" i="18"/>
  <c r="N407" i="18"/>
  <c r="AE406" i="18"/>
  <c r="S407" i="18"/>
  <c r="J407" i="18"/>
  <c r="E407" i="18"/>
  <c r="M401" i="13" l="1"/>
  <c r="P401" i="13"/>
  <c r="U401" i="13" s="1"/>
  <c r="F407" i="20"/>
  <c r="AE406" i="20"/>
  <c r="E407" i="20"/>
  <c r="O407" i="20"/>
  <c r="K407" i="20"/>
  <c r="N407" i="20"/>
  <c r="L407" i="20" s="1"/>
  <c r="S407" i="20"/>
  <c r="T407" i="20"/>
  <c r="K407" i="18"/>
  <c r="O407" i="18"/>
  <c r="L407" i="18"/>
  <c r="X401" i="13" l="1"/>
  <c r="Q401" i="13"/>
  <c r="R401" i="13" s="1"/>
  <c r="V401" i="13"/>
  <c r="W401" i="13"/>
  <c r="M407" i="20"/>
  <c r="P407" i="20"/>
  <c r="M407" i="18"/>
  <c r="P407" i="18"/>
  <c r="Z401" i="13" l="1"/>
  <c r="AC401" i="13" s="1"/>
  <c r="AA401" i="13"/>
  <c r="Y401" i="13"/>
  <c r="AB401" i="13" s="1"/>
  <c r="AD401" i="13"/>
  <c r="I402" i="13"/>
  <c r="C402" i="13"/>
  <c r="D402" i="13"/>
  <c r="H402" i="13"/>
  <c r="X407" i="20"/>
  <c r="Q407" i="20"/>
  <c r="R407" i="20" s="1"/>
  <c r="W407" i="20"/>
  <c r="U407" i="20"/>
  <c r="V407" i="20"/>
  <c r="Q407" i="18"/>
  <c r="R407" i="18" s="1"/>
  <c r="X407" i="18"/>
  <c r="W407" i="18"/>
  <c r="V407" i="18"/>
  <c r="U407" i="18"/>
  <c r="B402" i="13" l="1"/>
  <c r="F402" i="13" s="1"/>
  <c r="G402" i="13"/>
  <c r="AE401" i="13"/>
  <c r="T402" i="13"/>
  <c r="E402" i="13"/>
  <c r="N402" i="13"/>
  <c r="S402" i="13"/>
  <c r="J402" i="13"/>
  <c r="Y407" i="20"/>
  <c r="AB407" i="20" s="1"/>
  <c r="AA407" i="20"/>
  <c r="AD407" i="20" s="1"/>
  <c r="D408" i="20" s="1"/>
  <c r="Z407" i="20"/>
  <c r="AC407" i="20" s="1"/>
  <c r="Z407" i="18"/>
  <c r="AC407" i="18" s="1"/>
  <c r="AA407" i="18"/>
  <c r="AD407" i="18" s="1"/>
  <c r="Y407" i="18"/>
  <c r="AB407" i="18" s="1"/>
  <c r="L402" i="13" l="1"/>
  <c r="O402" i="13"/>
  <c r="K402" i="13"/>
  <c r="B408" i="20"/>
  <c r="G408" i="20"/>
  <c r="T408" i="20"/>
  <c r="I408" i="20"/>
  <c r="C408" i="20"/>
  <c r="H408" i="20"/>
  <c r="S408" i="20"/>
  <c r="C408" i="18"/>
  <c r="H408" i="18"/>
  <c r="I408" i="18"/>
  <c r="D408" i="18"/>
  <c r="G408" i="18"/>
  <c r="B408" i="18"/>
  <c r="E408" i="18" s="1"/>
  <c r="P402" i="13" l="1"/>
  <c r="M402" i="13"/>
  <c r="AE407" i="20"/>
  <c r="E408" i="20"/>
  <c r="N408" i="20"/>
  <c r="F408" i="20"/>
  <c r="J408" i="20"/>
  <c r="S408" i="18"/>
  <c r="N408" i="18"/>
  <c r="AE407" i="18"/>
  <c r="T408" i="18"/>
  <c r="J408" i="18"/>
  <c r="F408" i="18"/>
  <c r="W402" i="13" l="1"/>
  <c r="U402" i="13"/>
  <c r="V402" i="13"/>
  <c r="Q402" i="13"/>
  <c r="R402" i="13" s="1"/>
  <c r="X402" i="13"/>
  <c r="K408" i="20"/>
  <c r="L408" i="20"/>
  <c r="O408" i="20"/>
  <c r="L408" i="18"/>
  <c r="K408" i="18"/>
  <c r="O408" i="18"/>
  <c r="Y402" i="13" l="1"/>
  <c r="Z402" i="13"/>
  <c r="AC402" i="13" s="1"/>
  <c r="AA402" i="13"/>
  <c r="P408" i="18"/>
  <c r="M408" i="20"/>
  <c r="P408" i="20"/>
  <c r="M408" i="18"/>
  <c r="Q408" i="18"/>
  <c r="R408" i="18" s="1"/>
  <c r="W408" i="18"/>
  <c r="U408" i="18"/>
  <c r="V408" i="18"/>
  <c r="C403" i="13" l="1"/>
  <c r="H403" i="13"/>
  <c r="AB402" i="13"/>
  <c r="AD402" i="13"/>
  <c r="X408" i="18"/>
  <c r="X408" i="20"/>
  <c r="Q408" i="20"/>
  <c r="R408" i="20" s="1"/>
  <c r="V408" i="20"/>
  <c r="W408" i="20"/>
  <c r="U408" i="20"/>
  <c r="Y408" i="18"/>
  <c r="AB408" i="18" s="1"/>
  <c r="Z408" i="18"/>
  <c r="AC408" i="18" s="1"/>
  <c r="AA408" i="18"/>
  <c r="AD408" i="18" s="1"/>
  <c r="B403" i="13" l="1"/>
  <c r="E403" i="13" s="1"/>
  <c r="G403" i="13"/>
  <c r="D403" i="13"/>
  <c r="I403" i="13"/>
  <c r="Z408" i="20"/>
  <c r="AC408" i="20" s="1"/>
  <c r="Y408" i="20"/>
  <c r="AB408" i="20" s="1"/>
  <c r="AA408" i="20"/>
  <c r="AD408" i="20" s="1"/>
  <c r="B409" i="18"/>
  <c r="G409" i="18"/>
  <c r="H409" i="18"/>
  <c r="C409" i="18"/>
  <c r="F409" i="18" s="1"/>
  <c r="I409" i="18"/>
  <c r="D409" i="18"/>
  <c r="J403" i="13" l="1"/>
  <c r="N403" i="13"/>
  <c r="S403" i="13"/>
  <c r="AE402" i="13"/>
  <c r="T403" i="13"/>
  <c r="F403" i="13"/>
  <c r="K403" i="13"/>
  <c r="L403" i="13"/>
  <c r="C409" i="20"/>
  <c r="H409" i="20"/>
  <c r="B409" i="20"/>
  <c r="E409" i="20" s="1"/>
  <c r="G409" i="20"/>
  <c r="D409" i="20"/>
  <c r="I409" i="20"/>
  <c r="J409" i="18"/>
  <c r="AE408" i="18"/>
  <c r="N409" i="18"/>
  <c r="T409" i="18"/>
  <c r="S409" i="18"/>
  <c r="E409" i="18"/>
  <c r="O403" i="13" l="1"/>
  <c r="M403" i="13"/>
  <c r="P403" i="13"/>
  <c r="AE408" i="20"/>
  <c r="F409" i="20"/>
  <c r="N409" i="20"/>
  <c r="S409" i="20"/>
  <c r="T409" i="20"/>
  <c r="J409" i="20"/>
  <c r="O409" i="18"/>
  <c r="K409" i="18"/>
  <c r="L409" i="18"/>
  <c r="X403" i="13" l="1"/>
  <c r="Q403" i="13"/>
  <c r="R403" i="13" s="1"/>
  <c r="W403" i="13"/>
  <c r="U403" i="13"/>
  <c r="V403" i="13"/>
  <c r="L409" i="20"/>
  <c r="O409" i="20"/>
  <c r="K409" i="20"/>
  <c r="M409" i="18"/>
  <c r="P409" i="18"/>
  <c r="Y403" i="13" l="1"/>
  <c r="AB403" i="13" s="1"/>
  <c r="Z403" i="13"/>
  <c r="AC403" i="13" s="1"/>
  <c r="AA403" i="13"/>
  <c r="M409" i="20"/>
  <c r="P409" i="20"/>
  <c r="X409" i="18"/>
  <c r="Q409" i="18"/>
  <c r="R409" i="18" s="1"/>
  <c r="W409" i="18"/>
  <c r="U409" i="18"/>
  <c r="V409" i="18"/>
  <c r="B404" i="13" l="1"/>
  <c r="G404" i="13"/>
  <c r="AD403" i="13"/>
  <c r="C404" i="13"/>
  <c r="H404" i="13"/>
  <c r="X409" i="20"/>
  <c r="Q409" i="20"/>
  <c r="R409" i="20" s="1"/>
  <c r="W409" i="20"/>
  <c r="U409" i="20"/>
  <c r="V409" i="20"/>
  <c r="AA409" i="18"/>
  <c r="AD409" i="18" s="1"/>
  <c r="Z409" i="18"/>
  <c r="AC409" i="18" s="1"/>
  <c r="Y409" i="18"/>
  <c r="AB409" i="18" s="1"/>
  <c r="E404" i="13" l="1"/>
  <c r="I404" i="13"/>
  <c r="D404" i="13"/>
  <c r="J404" i="13"/>
  <c r="F404" i="13"/>
  <c r="AA409" i="20"/>
  <c r="Y409" i="20"/>
  <c r="Z409" i="20"/>
  <c r="AC409" i="20" s="1"/>
  <c r="C410" i="18"/>
  <c r="H410" i="18"/>
  <c r="D410" i="18"/>
  <c r="I410" i="18"/>
  <c r="G410" i="18"/>
  <c r="B410" i="18"/>
  <c r="N404" i="13" l="1"/>
  <c r="K404" i="13"/>
  <c r="O404" i="13"/>
  <c r="S404" i="13"/>
  <c r="AE403" i="13"/>
  <c r="T404" i="13"/>
  <c r="L404" i="13"/>
  <c r="AD409" i="20"/>
  <c r="I410" i="20" s="1"/>
  <c r="AB409" i="20"/>
  <c r="H410" i="20"/>
  <c r="C410" i="20"/>
  <c r="T410" i="18"/>
  <c r="S410" i="18"/>
  <c r="N410" i="18"/>
  <c r="AE409" i="18"/>
  <c r="J410" i="18"/>
  <c r="F410" i="18"/>
  <c r="E410" i="18"/>
  <c r="M404" i="13" l="1"/>
  <c r="P404" i="13"/>
  <c r="B410" i="20"/>
  <c r="E410" i="20" s="1"/>
  <c r="G410" i="20"/>
  <c r="J410" i="20" s="1"/>
  <c r="D410" i="20"/>
  <c r="AE409" i="20"/>
  <c r="L410" i="18"/>
  <c r="K410" i="18"/>
  <c r="O410" i="18"/>
  <c r="Q404" i="13" l="1"/>
  <c r="R404" i="13" s="1"/>
  <c r="U404" i="13"/>
  <c r="V404" i="13"/>
  <c r="W404" i="13"/>
  <c r="X404" i="13"/>
  <c r="P410" i="18"/>
  <c r="F410" i="20"/>
  <c r="N410" i="20"/>
  <c r="S410" i="20"/>
  <c r="T410" i="20"/>
  <c r="K410" i="20"/>
  <c r="O410" i="20"/>
  <c r="M410" i="18"/>
  <c r="AA404" i="13"/>
  <c r="Z404" i="13"/>
  <c r="W410" i="18"/>
  <c r="V410" i="18"/>
  <c r="U410" i="18"/>
  <c r="Q410" i="18"/>
  <c r="R410" i="18" s="1"/>
  <c r="Y404" i="13" l="1"/>
  <c r="AD404" i="13"/>
  <c r="AC404" i="13"/>
  <c r="L410" i="20"/>
  <c r="X410" i="18"/>
  <c r="AB404" i="13"/>
  <c r="Y410" i="18"/>
  <c r="AB410" i="18" s="1"/>
  <c r="AA410" i="18"/>
  <c r="AD410" i="18" s="1"/>
  <c r="Z410" i="18"/>
  <c r="AC410" i="18" s="1"/>
  <c r="D405" i="13" l="1"/>
  <c r="H405" i="13"/>
  <c r="C405" i="13"/>
  <c r="I405" i="13"/>
  <c r="P410" i="20"/>
  <c r="M410" i="20"/>
  <c r="G405" i="13"/>
  <c r="B405" i="13"/>
  <c r="G411" i="18"/>
  <c r="B411" i="18"/>
  <c r="D411" i="18"/>
  <c r="I411" i="18"/>
  <c r="C411" i="18"/>
  <c r="F411" i="18" s="1"/>
  <c r="H411" i="18"/>
  <c r="AE404" i="13" l="1"/>
  <c r="S405" i="13"/>
  <c r="T405" i="13"/>
  <c r="U410" i="20"/>
  <c r="W410" i="20"/>
  <c r="V410" i="20"/>
  <c r="X410" i="20"/>
  <c r="Q410" i="20"/>
  <c r="R410" i="20" s="1"/>
  <c r="N405" i="13"/>
  <c r="J405" i="13"/>
  <c r="F405" i="13"/>
  <c r="E405" i="13"/>
  <c r="J411" i="18"/>
  <c r="AE410" i="18"/>
  <c r="T411" i="18"/>
  <c r="S411" i="18"/>
  <c r="N411" i="18"/>
  <c r="E411" i="18"/>
  <c r="Z410" i="20" l="1"/>
  <c r="AA410" i="20"/>
  <c r="Y410" i="20"/>
  <c r="AB410" i="20" s="1"/>
  <c r="AC410" i="20"/>
  <c r="L405" i="13"/>
  <c r="O405" i="13"/>
  <c r="K405" i="13"/>
  <c r="K411" i="18"/>
  <c r="O411" i="18"/>
  <c r="L411" i="18"/>
  <c r="AD410" i="20" l="1"/>
  <c r="B411" i="20"/>
  <c r="G411" i="20"/>
  <c r="H411" i="20"/>
  <c r="C411" i="20"/>
  <c r="P405" i="13"/>
  <c r="M405" i="13"/>
  <c r="P411" i="18"/>
  <c r="M411" i="18"/>
  <c r="D411" i="20" l="1"/>
  <c r="I411" i="20"/>
  <c r="J411" i="20"/>
  <c r="T411" i="20"/>
  <c r="S411" i="20"/>
  <c r="E411" i="20"/>
  <c r="F411" i="20"/>
  <c r="AE410" i="20"/>
  <c r="W405" i="13"/>
  <c r="V405" i="13"/>
  <c r="U405" i="13"/>
  <c r="X405" i="13"/>
  <c r="Q405" i="13"/>
  <c r="R405" i="13" s="1"/>
  <c r="U411" i="18"/>
  <c r="V411" i="18"/>
  <c r="W411" i="18"/>
  <c r="X411" i="18"/>
  <c r="Q411" i="18"/>
  <c r="R411" i="18" s="1"/>
  <c r="N411" i="20" l="1"/>
  <c r="L411" i="20" s="1"/>
  <c r="O411" i="20"/>
  <c r="K411" i="20"/>
  <c r="Y405" i="13"/>
  <c r="AB405" i="13" s="1"/>
  <c r="Z405" i="13"/>
  <c r="AC405" i="13" s="1"/>
  <c r="AA405" i="13"/>
  <c r="AD405" i="13" s="1"/>
  <c r="Y411" i="18"/>
  <c r="AB411" i="18" s="1"/>
  <c r="Z411" i="18"/>
  <c r="AC411" i="18" s="1"/>
  <c r="AA411" i="18"/>
  <c r="AD411" i="18" s="1"/>
  <c r="M411" i="20" l="1"/>
  <c r="P411" i="20"/>
  <c r="X411" i="20"/>
  <c r="Q411" i="20"/>
  <c r="R411" i="20" s="1"/>
  <c r="B406" i="13"/>
  <c r="G406" i="13"/>
  <c r="H406" i="13"/>
  <c r="C406" i="13"/>
  <c r="F406" i="13" s="1"/>
  <c r="D406" i="13"/>
  <c r="I406" i="13"/>
  <c r="G412" i="18"/>
  <c r="B412" i="18"/>
  <c r="C412" i="18"/>
  <c r="F412" i="18" s="1"/>
  <c r="H412" i="18"/>
  <c r="D412" i="18"/>
  <c r="I412" i="18"/>
  <c r="U411" i="20" l="1"/>
  <c r="V411" i="20"/>
  <c r="W411" i="20"/>
  <c r="Y411" i="20"/>
  <c r="AA411" i="20"/>
  <c r="Z411" i="20"/>
  <c r="J406" i="13"/>
  <c r="S406" i="13"/>
  <c r="T406" i="13"/>
  <c r="N406" i="13"/>
  <c r="AE405" i="13"/>
  <c r="E406" i="13"/>
  <c r="E412" i="18"/>
  <c r="J412" i="18"/>
  <c r="N412" i="18"/>
  <c r="AE411" i="18"/>
  <c r="T412" i="18"/>
  <c r="S412" i="18"/>
  <c r="AC411" i="20" l="1"/>
  <c r="AB411" i="20"/>
  <c r="B412" i="20" s="1"/>
  <c r="AD411" i="20"/>
  <c r="D412" i="20" s="1"/>
  <c r="O406" i="13"/>
  <c r="K406" i="13"/>
  <c r="L406" i="13"/>
  <c r="K412" i="18"/>
  <c r="O412" i="18"/>
  <c r="L412" i="18"/>
  <c r="H412" i="20" l="1"/>
  <c r="C412" i="20"/>
  <c r="G412" i="20"/>
  <c r="I412" i="20"/>
  <c r="S412" i="20"/>
  <c r="T412" i="20"/>
  <c r="P406" i="13"/>
  <c r="M406" i="13"/>
  <c r="P412" i="18"/>
  <c r="M412" i="18"/>
  <c r="E412" i="20" l="1"/>
  <c r="F412" i="20"/>
  <c r="AE411" i="20"/>
  <c r="J412" i="20"/>
  <c r="N412" i="20"/>
  <c r="U406" i="13"/>
  <c r="V406" i="13"/>
  <c r="W406" i="13"/>
  <c r="X406" i="13"/>
  <c r="Q406" i="13"/>
  <c r="R406" i="13" s="1"/>
  <c r="V412" i="18"/>
  <c r="W412" i="18"/>
  <c r="U412" i="18"/>
  <c r="Q412" i="18"/>
  <c r="R412" i="18" s="1"/>
  <c r="X412" i="18"/>
  <c r="K412" i="20" l="1"/>
  <c r="O412" i="20"/>
  <c r="L412" i="20"/>
  <c r="Y406" i="13"/>
  <c r="AB406" i="13" s="1"/>
  <c r="Z406" i="13"/>
  <c r="AC406" i="13" s="1"/>
  <c r="AA406" i="13"/>
  <c r="AD406" i="13" s="1"/>
  <c r="Y412" i="18"/>
  <c r="AB412" i="18" s="1"/>
  <c r="AA412" i="18"/>
  <c r="AD412" i="18" s="1"/>
  <c r="Z412" i="18"/>
  <c r="AC412" i="18" s="1"/>
  <c r="M412" i="20" l="1"/>
  <c r="P412" i="20"/>
  <c r="B407" i="13"/>
  <c r="G407" i="13"/>
  <c r="C407" i="13"/>
  <c r="H407" i="13"/>
  <c r="D407" i="13"/>
  <c r="I407" i="13"/>
  <c r="G413" i="18"/>
  <c r="B413" i="18"/>
  <c r="D413" i="18"/>
  <c r="I413" i="18"/>
  <c r="H413" i="18"/>
  <c r="C413" i="18"/>
  <c r="F413" i="18" s="1"/>
  <c r="F407" i="13" l="1"/>
  <c r="Q412" i="20"/>
  <c r="R412" i="20" s="1"/>
  <c r="X412" i="20"/>
  <c r="V412" i="20"/>
  <c r="W412" i="20"/>
  <c r="U412" i="20"/>
  <c r="J407" i="13"/>
  <c r="N407" i="13"/>
  <c r="AE406" i="13"/>
  <c r="S407" i="13"/>
  <c r="T407" i="13"/>
  <c r="E407" i="13"/>
  <c r="E413" i="18"/>
  <c r="J413" i="18"/>
  <c r="N413" i="18"/>
  <c r="T413" i="18"/>
  <c r="S413" i="18"/>
  <c r="AE412" i="18"/>
  <c r="Z412" i="20" l="1"/>
  <c r="AC412" i="20" s="1"/>
  <c r="AA412" i="20"/>
  <c r="AD412" i="20" s="1"/>
  <c r="Y412" i="20"/>
  <c r="AB412" i="20" s="1"/>
  <c r="O407" i="13"/>
  <c r="K407" i="13"/>
  <c r="L407" i="13"/>
  <c r="O413" i="18"/>
  <c r="K413" i="18"/>
  <c r="L413" i="18"/>
  <c r="H413" i="20" l="1"/>
  <c r="C413" i="20"/>
  <c r="D413" i="20"/>
  <c r="I413" i="20"/>
  <c r="G413" i="20"/>
  <c r="B413" i="20"/>
  <c r="P407" i="13"/>
  <c r="M407" i="13"/>
  <c r="M413" i="18"/>
  <c r="P413" i="18"/>
  <c r="F413" i="20" l="1"/>
  <c r="AE412" i="20"/>
  <c r="T413" i="20"/>
  <c r="N413" i="20"/>
  <c r="S413" i="20"/>
  <c r="J413" i="20"/>
  <c r="E413" i="20"/>
  <c r="U407" i="13"/>
  <c r="V407" i="13"/>
  <c r="W407" i="13"/>
  <c r="Q407" i="13"/>
  <c r="R407" i="13" s="1"/>
  <c r="X407" i="13"/>
  <c r="X413" i="18"/>
  <c r="Q413" i="18"/>
  <c r="R413" i="18" s="1"/>
  <c r="V413" i="18"/>
  <c r="W413" i="18"/>
  <c r="U413" i="18"/>
  <c r="L413" i="20" l="1"/>
  <c r="O413" i="20"/>
  <c r="K413" i="20"/>
  <c r="AA407" i="13"/>
  <c r="AD407" i="13" s="1"/>
  <c r="Z407" i="13"/>
  <c r="AC407" i="13" s="1"/>
  <c r="Y407" i="13"/>
  <c r="AB407" i="13" s="1"/>
  <c r="Z413" i="18"/>
  <c r="AC413" i="18" s="1"/>
  <c r="AA413" i="18"/>
  <c r="AD413" i="18" s="1"/>
  <c r="Y413" i="18"/>
  <c r="AB413" i="18" s="1"/>
  <c r="P413" i="20" l="1"/>
  <c r="M413" i="20"/>
  <c r="U413" i="20"/>
  <c r="W413" i="20"/>
  <c r="D408" i="13"/>
  <c r="I408" i="13"/>
  <c r="C408" i="13"/>
  <c r="H408" i="13"/>
  <c r="G408" i="13"/>
  <c r="B408" i="13"/>
  <c r="H414" i="18"/>
  <c r="C414" i="18"/>
  <c r="I414" i="18"/>
  <c r="D414" i="18"/>
  <c r="B414" i="18"/>
  <c r="E414" i="18" s="1"/>
  <c r="G414" i="18"/>
  <c r="V413" i="20" l="1"/>
  <c r="X413" i="20"/>
  <c r="Q413" i="20"/>
  <c r="R413" i="20" s="1"/>
  <c r="J414" i="18"/>
  <c r="AE413" i="18"/>
  <c r="F414" i="18"/>
  <c r="E408" i="13"/>
  <c r="N408" i="13"/>
  <c r="T408" i="13"/>
  <c r="S408" i="13"/>
  <c r="AE407" i="13"/>
  <c r="J408" i="13"/>
  <c r="F408" i="13"/>
  <c r="T414" i="18"/>
  <c r="N414" i="18"/>
  <c r="L414" i="18" s="1"/>
  <c r="S414" i="18"/>
  <c r="O414" i="18"/>
  <c r="K414" i="18"/>
  <c r="Z413" i="20" l="1"/>
  <c r="Y413" i="20"/>
  <c r="AB413" i="20" s="1"/>
  <c r="AA413" i="20"/>
  <c r="G414" i="20"/>
  <c r="L408" i="13"/>
  <c r="K408" i="13"/>
  <c r="O408" i="13"/>
  <c r="M414" i="18"/>
  <c r="P414" i="18"/>
  <c r="Q414" i="18"/>
  <c r="R414" i="18" s="1"/>
  <c r="X414" i="18"/>
  <c r="AC413" i="20" l="1"/>
  <c r="AD413" i="20"/>
  <c r="B414" i="20"/>
  <c r="H414" i="20"/>
  <c r="C414" i="20"/>
  <c r="I414" i="20"/>
  <c r="D414" i="20"/>
  <c r="U414" i="18"/>
  <c r="V414" i="18"/>
  <c r="W414" i="18"/>
  <c r="P408" i="13"/>
  <c r="M408" i="13"/>
  <c r="AA414" i="18"/>
  <c r="AD414" i="18" s="1"/>
  <c r="Y414" i="18"/>
  <c r="AB414" i="18" s="1"/>
  <c r="Z414" i="18"/>
  <c r="AC414" i="18" s="1"/>
  <c r="J414" i="20" l="1"/>
  <c r="E414" i="20"/>
  <c r="T414" i="20"/>
  <c r="F414" i="20"/>
  <c r="AE413" i="20"/>
  <c r="N414" i="20"/>
  <c r="L414" i="20" s="1"/>
  <c r="S414" i="20"/>
  <c r="K414" i="20"/>
  <c r="O414" i="20"/>
  <c r="V408" i="13"/>
  <c r="U408" i="13"/>
  <c r="Q408" i="13"/>
  <c r="R408" i="13" s="1"/>
  <c r="X408" i="13"/>
  <c r="W408" i="13"/>
  <c r="AA408" i="13"/>
  <c r="AD408" i="13" s="1"/>
  <c r="I415" i="18"/>
  <c r="D415" i="18"/>
  <c r="G415" i="18"/>
  <c r="B415" i="18"/>
  <c r="C415" i="18"/>
  <c r="H415" i="18"/>
  <c r="Y408" i="13" l="1"/>
  <c r="AB408" i="13" s="1"/>
  <c r="M414" i="20"/>
  <c r="Q414" i="20" s="1"/>
  <c r="P414" i="20"/>
  <c r="X414" i="20"/>
  <c r="E415" i="18"/>
  <c r="Z408" i="13"/>
  <c r="AC408" i="13" s="1"/>
  <c r="B409" i="13"/>
  <c r="I409" i="13"/>
  <c r="D409" i="13"/>
  <c r="AE414" i="18"/>
  <c r="N415" i="18"/>
  <c r="L415" i="18" s="1"/>
  <c r="T415" i="18"/>
  <c r="S415" i="18"/>
  <c r="F415" i="18"/>
  <c r="J415" i="18"/>
  <c r="G409" i="13" l="1"/>
  <c r="V414" i="20"/>
  <c r="W414" i="20"/>
  <c r="R414" i="20"/>
  <c r="U414" i="20"/>
  <c r="C409" i="13"/>
  <c r="F409" i="13" s="1"/>
  <c r="H409" i="13"/>
  <c r="E409" i="13"/>
  <c r="T409" i="13"/>
  <c r="AE408" i="13"/>
  <c r="S409" i="13"/>
  <c r="P415" i="18"/>
  <c r="M415" i="18"/>
  <c r="K415" i="18"/>
  <c r="O415" i="18"/>
  <c r="J409" i="13" l="1"/>
  <c r="N409" i="13"/>
  <c r="L409" i="13" s="1"/>
  <c r="Z414" i="20"/>
  <c r="AA414" i="20"/>
  <c r="Y414" i="20"/>
  <c r="O409" i="13"/>
  <c r="V415" i="18"/>
  <c r="U415" i="18"/>
  <c r="W415" i="18"/>
  <c r="Q415" i="18"/>
  <c r="R415" i="18" s="1"/>
  <c r="X415" i="18"/>
  <c r="K409" i="13" l="1"/>
  <c r="M409" i="13"/>
  <c r="P409" i="13"/>
  <c r="AC414" i="20"/>
  <c r="AD414" i="20"/>
  <c r="D415" i="20" s="1"/>
  <c r="C415" i="20"/>
  <c r="AE414" i="20" s="1"/>
  <c r="AB414" i="20"/>
  <c r="Q409" i="13"/>
  <c r="R409" i="13" s="1"/>
  <c r="AA415" i="18"/>
  <c r="AD415" i="18" s="1"/>
  <c r="Z415" i="18"/>
  <c r="AC415" i="18" s="1"/>
  <c r="Y415" i="18"/>
  <c r="AB415" i="18" s="1"/>
  <c r="I415" i="20" l="1"/>
  <c r="X409" i="13"/>
  <c r="U409" i="13"/>
  <c r="V409" i="13"/>
  <c r="W409" i="13"/>
  <c r="H415" i="20"/>
  <c r="T415" i="20"/>
  <c r="S415" i="20"/>
  <c r="B415" i="20"/>
  <c r="G415" i="20"/>
  <c r="N415" i="20" s="1"/>
  <c r="Y409" i="13"/>
  <c r="Z409" i="13"/>
  <c r="AA409" i="13"/>
  <c r="D416" i="18"/>
  <c r="I416" i="18"/>
  <c r="C416" i="18"/>
  <c r="H416" i="18"/>
  <c r="B416" i="18"/>
  <c r="G416" i="18"/>
  <c r="AB409" i="13" l="1"/>
  <c r="AC409" i="13"/>
  <c r="E415" i="20"/>
  <c r="F415" i="20"/>
  <c r="J415" i="20"/>
  <c r="F416" i="18"/>
  <c r="AD409" i="13"/>
  <c r="S416" i="18"/>
  <c r="AE415" i="18"/>
  <c r="T416" i="18"/>
  <c r="N416" i="18"/>
  <c r="J416" i="18"/>
  <c r="E416" i="18"/>
  <c r="D410" i="13" l="1"/>
  <c r="G410" i="13"/>
  <c r="B410" i="13"/>
  <c r="C410" i="13"/>
  <c r="F410" i="13" s="1"/>
  <c r="H410" i="13"/>
  <c r="K415" i="20"/>
  <c r="O415" i="20"/>
  <c r="L415" i="20"/>
  <c r="I410" i="13"/>
  <c r="O416" i="18"/>
  <c r="K416" i="18"/>
  <c r="L416" i="18"/>
  <c r="S410" i="13" l="1"/>
  <c r="T410" i="13"/>
  <c r="AE409" i="13"/>
  <c r="N410" i="13"/>
  <c r="J410" i="13"/>
  <c r="E410" i="13"/>
  <c r="M415" i="20"/>
  <c r="P415" i="20"/>
  <c r="M416" i="18"/>
  <c r="P416" i="18"/>
  <c r="L410" i="13" l="1"/>
  <c r="K410" i="13"/>
  <c r="O410" i="13"/>
  <c r="X415" i="20"/>
  <c r="Q415" i="20"/>
  <c r="R415" i="20" s="1"/>
  <c r="W415" i="20"/>
  <c r="V415" i="20"/>
  <c r="U415" i="20"/>
  <c r="AA415" i="20"/>
  <c r="AD415" i="20" s="1"/>
  <c r="Y415" i="20"/>
  <c r="AB415" i="20" s="1"/>
  <c r="Q416" i="18"/>
  <c r="R416" i="18" s="1"/>
  <c r="X416" i="18"/>
  <c r="U416" i="18"/>
  <c r="W416" i="18"/>
  <c r="V416" i="18"/>
  <c r="P410" i="13" l="1"/>
  <c r="W410" i="13" s="1"/>
  <c r="M410" i="13"/>
  <c r="X410" i="13" s="1"/>
  <c r="U410" i="13"/>
  <c r="V410" i="13"/>
  <c r="Q410" i="13"/>
  <c r="R410" i="13" s="1"/>
  <c r="Z415" i="20"/>
  <c r="D416" i="20"/>
  <c r="I416" i="20"/>
  <c r="B416" i="20"/>
  <c r="G416" i="20"/>
  <c r="Y416" i="18"/>
  <c r="AB416" i="18" s="1"/>
  <c r="Z416" i="18"/>
  <c r="AC416" i="18" s="1"/>
  <c r="AA416" i="18"/>
  <c r="AD416" i="18" s="1"/>
  <c r="Z410" i="13" l="1"/>
  <c r="AC410" i="13" s="1"/>
  <c r="AA410" i="13"/>
  <c r="AD410" i="13" s="1"/>
  <c r="Y410" i="13"/>
  <c r="AB410" i="13" s="1"/>
  <c r="AC415" i="20"/>
  <c r="S416" i="20"/>
  <c r="T416" i="20"/>
  <c r="B417" i="18"/>
  <c r="G417" i="18"/>
  <c r="C417" i="18"/>
  <c r="F417" i="18" s="1"/>
  <c r="H417" i="18"/>
  <c r="I417" i="18"/>
  <c r="D417" i="18"/>
  <c r="C411" i="13" l="1"/>
  <c r="H411" i="13"/>
  <c r="D411" i="13"/>
  <c r="AE410" i="13" s="1"/>
  <c r="I411" i="13"/>
  <c r="G411" i="13"/>
  <c r="B411" i="13"/>
  <c r="H416" i="20"/>
  <c r="C416" i="20"/>
  <c r="J417" i="18"/>
  <c r="T417" i="18"/>
  <c r="S417" i="18"/>
  <c r="AE416" i="18"/>
  <c r="N417" i="18"/>
  <c r="E417" i="18"/>
  <c r="E411" i="13" l="1"/>
  <c r="N411" i="13"/>
  <c r="S411" i="13"/>
  <c r="T411" i="13"/>
  <c r="J411" i="13"/>
  <c r="L411" i="13" s="1"/>
  <c r="F411" i="13"/>
  <c r="N416" i="20"/>
  <c r="J416" i="20"/>
  <c r="F416" i="20"/>
  <c r="AE415" i="20"/>
  <c r="E416" i="20"/>
  <c r="K417" i="18"/>
  <c r="O417" i="18"/>
  <c r="L417" i="18"/>
  <c r="O411" i="13" l="1"/>
  <c r="K411" i="13"/>
  <c r="P411" i="13"/>
  <c r="M411" i="13"/>
  <c r="L416" i="20"/>
  <c r="K416" i="20"/>
  <c r="O416" i="20"/>
  <c r="M417" i="18"/>
  <c r="P417" i="18"/>
  <c r="W411" i="13" l="1"/>
  <c r="V411" i="13"/>
  <c r="U411" i="13"/>
  <c r="X411" i="13"/>
  <c r="Q411" i="13"/>
  <c r="R411" i="13" s="1"/>
  <c r="M416" i="20"/>
  <c r="P416" i="20"/>
  <c r="Q416" i="20"/>
  <c r="R416" i="20" s="1"/>
  <c r="Q417" i="18"/>
  <c r="R417" i="18" s="1"/>
  <c r="X417" i="18"/>
  <c r="V417" i="18"/>
  <c r="W417" i="18"/>
  <c r="U417" i="18"/>
  <c r="Y411" i="13" l="1"/>
  <c r="Z411" i="13"/>
  <c r="AC411" i="13" s="1"/>
  <c r="AA411" i="13"/>
  <c r="AD411" i="13" s="1"/>
  <c r="X416" i="20"/>
  <c r="W416" i="20"/>
  <c r="V416" i="20"/>
  <c r="U416" i="20"/>
  <c r="Y416" i="20"/>
  <c r="AB416" i="20" s="1"/>
  <c r="B417" i="20" s="1"/>
  <c r="AA416" i="20"/>
  <c r="Z416" i="20"/>
  <c r="AA417" i="18"/>
  <c r="AD417" i="18" s="1"/>
  <c r="Y417" i="18"/>
  <c r="AB417" i="18" s="1"/>
  <c r="Z417" i="18"/>
  <c r="AC417" i="18" s="1"/>
  <c r="AB411" i="13" l="1"/>
  <c r="G412" i="13" s="1"/>
  <c r="C412" i="13"/>
  <c r="H412" i="13"/>
  <c r="I412" i="13"/>
  <c r="D412" i="13"/>
  <c r="AD416" i="20"/>
  <c r="AC416" i="20"/>
  <c r="G417" i="20"/>
  <c r="C417" i="20"/>
  <c r="I418" i="18"/>
  <c r="D418" i="18"/>
  <c r="B418" i="18"/>
  <c r="G418" i="18"/>
  <c r="C418" i="18"/>
  <c r="H418" i="18"/>
  <c r="B412" i="13" l="1"/>
  <c r="T412" i="13"/>
  <c r="J412" i="13"/>
  <c r="S412" i="13"/>
  <c r="AE411" i="13"/>
  <c r="N412" i="13"/>
  <c r="E418" i="18"/>
  <c r="H417" i="20"/>
  <c r="I417" i="20"/>
  <c r="J417" i="20" s="1"/>
  <c r="D417" i="20"/>
  <c r="AE416" i="20"/>
  <c r="F417" i="20"/>
  <c r="E417" i="20"/>
  <c r="J418" i="18"/>
  <c r="AE417" i="18"/>
  <c r="T418" i="18"/>
  <c r="S418" i="18"/>
  <c r="N418" i="18"/>
  <c r="L418" i="18" s="1"/>
  <c r="O418" i="18"/>
  <c r="F418" i="18"/>
  <c r="F412" i="13" l="1"/>
  <c r="E412" i="13"/>
  <c r="O412" i="13"/>
  <c r="K412" i="13"/>
  <c r="L412" i="13"/>
  <c r="N417" i="20"/>
  <c r="L417" i="20" s="1"/>
  <c r="T417" i="20"/>
  <c r="S417" i="20"/>
  <c r="K417" i="20"/>
  <c r="O417" i="20"/>
  <c r="K418" i="18"/>
  <c r="P418" i="18"/>
  <c r="M418" i="18"/>
  <c r="P412" i="13" l="1"/>
  <c r="M412" i="13"/>
  <c r="M417" i="20"/>
  <c r="P417" i="20"/>
  <c r="W418" i="18"/>
  <c r="V418" i="18"/>
  <c r="U418" i="18"/>
  <c r="X418" i="18"/>
  <c r="Q418" i="18"/>
  <c r="R418" i="18" s="1"/>
  <c r="W412" i="13" l="1"/>
  <c r="V412" i="13"/>
  <c r="U412" i="13"/>
  <c r="X412" i="13"/>
  <c r="Q412" i="13"/>
  <c r="R412" i="13" s="1"/>
  <c r="Q417" i="20"/>
  <c r="R417" i="20" s="1"/>
  <c r="X417" i="20"/>
  <c r="V417" i="20"/>
  <c r="U417" i="20"/>
  <c r="W417" i="20"/>
  <c r="Y418" i="18"/>
  <c r="AB418" i="18" s="1"/>
  <c r="Z418" i="18"/>
  <c r="AC418" i="18" s="1"/>
  <c r="AA418" i="18"/>
  <c r="AD418" i="18" s="1"/>
  <c r="Z412" i="13" l="1"/>
  <c r="AC412" i="13" s="1"/>
  <c r="AA412" i="13"/>
  <c r="Y412" i="13"/>
  <c r="Z417" i="20"/>
  <c r="AC417" i="20" s="1"/>
  <c r="AA417" i="20"/>
  <c r="AD417" i="20" s="1"/>
  <c r="D418" i="20" s="1"/>
  <c r="Y417" i="20"/>
  <c r="AB417" i="20" s="1"/>
  <c r="B419" i="18"/>
  <c r="G419" i="18"/>
  <c r="H419" i="18"/>
  <c r="C419" i="18"/>
  <c r="F419" i="18" s="1"/>
  <c r="I419" i="18"/>
  <c r="D419" i="18"/>
  <c r="H413" i="13" l="1"/>
  <c r="C413" i="13"/>
  <c r="B418" i="20"/>
  <c r="AB412" i="13"/>
  <c r="AD412" i="13"/>
  <c r="I413" i="13" s="1"/>
  <c r="I418" i="20"/>
  <c r="G418" i="20"/>
  <c r="H418" i="20"/>
  <c r="C418" i="20"/>
  <c r="T418" i="20"/>
  <c r="S418" i="20"/>
  <c r="J419" i="18"/>
  <c r="T419" i="18"/>
  <c r="N419" i="18"/>
  <c r="S419" i="18"/>
  <c r="AE418" i="18"/>
  <c r="E419" i="18"/>
  <c r="G413" i="13" l="1"/>
  <c r="D413" i="13"/>
  <c r="AE412" i="13" s="1"/>
  <c r="B413" i="13"/>
  <c r="E413" i="13" s="1"/>
  <c r="J413" i="13"/>
  <c r="N418" i="20"/>
  <c r="L418" i="20" s="1"/>
  <c r="J418" i="20"/>
  <c r="E418" i="20"/>
  <c r="F418" i="20"/>
  <c r="AE417" i="20"/>
  <c r="K419" i="18"/>
  <c r="O419" i="18"/>
  <c r="L419" i="18"/>
  <c r="S413" i="13" l="1"/>
  <c r="T413" i="13"/>
  <c r="F413" i="13"/>
  <c r="N413" i="13"/>
  <c r="K413" i="13"/>
  <c r="O413" i="13"/>
  <c r="P418" i="20"/>
  <c r="M418" i="20"/>
  <c r="O418" i="20"/>
  <c r="K418" i="20"/>
  <c r="M419" i="18"/>
  <c r="P419" i="18"/>
  <c r="L413" i="13" l="1"/>
  <c r="V418" i="20"/>
  <c r="U418" i="20"/>
  <c r="W418" i="20"/>
  <c r="X418" i="20"/>
  <c r="Q418" i="20"/>
  <c r="R418" i="20" s="1"/>
  <c r="Q419" i="18"/>
  <c r="R419" i="18" s="1"/>
  <c r="X419" i="18"/>
  <c r="W419" i="18"/>
  <c r="V419" i="18"/>
  <c r="U419" i="18"/>
  <c r="M413" i="13" l="1"/>
  <c r="P413" i="13"/>
  <c r="Y418" i="20"/>
  <c r="AB418" i="20" s="1"/>
  <c r="AA418" i="20"/>
  <c r="AD418" i="20" s="1"/>
  <c r="Z418" i="20"/>
  <c r="AC418" i="20" s="1"/>
  <c r="Z419" i="18"/>
  <c r="AC419" i="18" s="1"/>
  <c r="AA419" i="18"/>
  <c r="AD419" i="18" s="1"/>
  <c r="Y419" i="18"/>
  <c r="AB419" i="18" s="1"/>
  <c r="Q413" i="13" l="1"/>
  <c r="R413" i="13" s="1"/>
  <c r="G419" i="20"/>
  <c r="X413" i="13"/>
  <c r="V413" i="13"/>
  <c r="U413" i="13"/>
  <c r="W413" i="13"/>
  <c r="B419" i="20"/>
  <c r="I419" i="20"/>
  <c r="D419" i="20"/>
  <c r="H419" i="20"/>
  <c r="J419" i="20" s="1"/>
  <c r="C419" i="20"/>
  <c r="Y413" i="13"/>
  <c r="H420" i="18"/>
  <c r="C420" i="18"/>
  <c r="I420" i="18"/>
  <c r="D420" i="18"/>
  <c r="G420" i="18"/>
  <c r="B420" i="18"/>
  <c r="E420" i="18" s="1"/>
  <c r="AA413" i="13" l="1"/>
  <c r="Z413" i="13"/>
  <c r="AD413" i="13"/>
  <c r="D414" i="13" s="1"/>
  <c r="AE413" i="13" s="1"/>
  <c r="AC413" i="13"/>
  <c r="O419" i="20"/>
  <c r="K419" i="20"/>
  <c r="N419" i="20"/>
  <c r="L419" i="20" s="1"/>
  <c r="T419" i="20"/>
  <c r="S419" i="20"/>
  <c r="F419" i="20"/>
  <c r="E419" i="20"/>
  <c r="AE418" i="20"/>
  <c r="AB413" i="13"/>
  <c r="S420" i="18"/>
  <c r="N420" i="18"/>
  <c r="T420" i="18"/>
  <c r="AE419" i="18"/>
  <c r="J420" i="18"/>
  <c r="F420" i="18"/>
  <c r="C414" i="13" l="1"/>
  <c r="S414" i="13"/>
  <c r="I414" i="13"/>
  <c r="T414" i="13"/>
  <c r="H414" i="13"/>
  <c r="G414" i="13"/>
  <c r="B414" i="13"/>
  <c r="P419" i="20"/>
  <c r="M419" i="20"/>
  <c r="K420" i="18"/>
  <c r="O420" i="18"/>
  <c r="L420" i="18"/>
  <c r="F414" i="13" l="1"/>
  <c r="E414" i="13"/>
  <c r="X419" i="20"/>
  <c r="W419" i="20"/>
  <c r="J414" i="13"/>
  <c r="N414" i="13"/>
  <c r="V419" i="20"/>
  <c r="U419" i="20"/>
  <c r="Q419" i="20"/>
  <c r="R419" i="20" s="1"/>
  <c r="AA419" i="20" s="1"/>
  <c r="AD419" i="20" s="1"/>
  <c r="P420" i="18"/>
  <c r="M420" i="18"/>
  <c r="O414" i="13" l="1"/>
  <c r="K414" i="13"/>
  <c r="L414" i="13"/>
  <c r="Z419" i="20"/>
  <c r="AC419" i="20" s="1"/>
  <c r="Y419" i="20"/>
  <c r="AB419" i="20" s="1"/>
  <c r="B420" i="20" s="1"/>
  <c r="D420" i="20"/>
  <c r="I420" i="20"/>
  <c r="U420" i="18"/>
  <c r="W420" i="18"/>
  <c r="V420" i="18"/>
  <c r="Q420" i="18"/>
  <c r="R420" i="18" s="1"/>
  <c r="X420" i="18"/>
  <c r="C420" i="20" l="1"/>
  <c r="M414" i="13"/>
  <c r="P414" i="13"/>
  <c r="H420" i="20"/>
  <c r="G420" i="20"/>
  <c r="N420" i="20"/>
  <c r="T420" i="20"/>
  <c r="S420" i="20"/>
  <c r="J420" i="20"/>
  <c r="L420" i="20" s="1"/>
  <c r="M420" i="20" s="1"/>
  <c r="Q420" i="20" s="1"/>
  <c r="E420" i="20"/>
  <c r="AE419" i="20"/>
  <c r="F420" i="20"/>
  <c r="Y420" i="18"/>
  <c r="AB420" i="18" s="1"/>
  <c r="Z420" i="18"/>
  <c r="AC420" i="18" s="1"/>
  <c r="AA420" i="18"/>
  <c r="AD420" i="18" s="1"/>
  <c r="Q414" i="13" l="1"/>
  <c r="R414" i="13" s="1"/>
  <c r="X414" i="13"/>
  <c r="W414" i="13"/>
  <c r="U414" i="13"/>
  <c r="V414" i="13"/>
  <c r="K420" i="20"/>
  <c r="O420" i="20"/>
  <c r="R420" i="20"/>
  <c r="P420" i="20"/>
  <c r="X420" i="20"/>
  <c r="Y420" i="20"/>
  <c r="Z420" i="20"/>
  <c r="AA420" i="20"/>
  <c r="G421" i="18"/>
  <c r="B421" i="18"/>
  <c r="H421" i="18"/>
  <c r="C421" i="18"/>
  <c r="D421" i="18"/>
  <c r="I421" i="18"/>
  <c r="AA414" i="13" l="1"/>
  <c r="AD414" i="13" s="1"/>
  <c r="Y414" i="13"/>
  <c r="AB414" i="13" s="1"/>
  <c r="Z414" i="13"/>
  <c r="AC414" i="13" s="1"/>
  <c r="W420" i="20"/>
  <c r="V420" i="20"/>
  <c r="U420" i="20"/>
  <c r="E421" i="18"/>
  <c r="J421" i="18"/>
  <c r="N421" i="18"/>
  <c r="AE420" i="18"/>
  <c r="S421" i="18"/>
  <c r="T421" i="18"/>
  <c r="F421" i="18"/>
  <c r="AC420" i="20" l="1"/>
  <c r="AD420" i="20"/>
  <c r="I415" i="13"/>
  <c r="H415" i="13"/>
  <c r="G415" i="13"/>
  <c r="B415" i="13"/>
  <c r="D415" i="13"/>
  <c r="C415" i="13"/>
  <c r="AB420" i="20"/>
  <c r="I421" i="20"/>
  <c r="B421" i="20"/>
  <c r="D421" i="20"/>
  <c r="H421" i="20"/>
  <c r="C421" i="20"/>
  <c r="O421" i="18"/>
  <c r="K421" i="18"/>
  <c r="L421" i="18"/>
  <c r="F415" i="13" l="1"/>
  <c r="N415" i="13"/>
  <c r="AE414" i="13"/>
  <c r="S415" i="13"/>
  <c r="T415" i="13"/>
  <c r="J415" i="13"/>
  <c r="E415" i="13"/>
  <c r="G421" i="20"/>
  <c r="S421" i="20"/>
  <c r="T421" i="20"/>
  <c r="E421" i="20"/>
  <c r="F421" i="20"/>
  <c r="AE420" i="20"/>
  <c r="P421" i="18"/>
  <c r="M421" i="18"/>
  <c r="L415" i="13" l="1"/>
  <c r="K415" i="13"/>
  <c r="O415" i="13"/>
  <c r="J421" i="20"/>
  <c r="N421" i="20"/>
  <c r="L421" i="20"/>
  <c r="K421" i="20"/>
  <c r="O421" i="20"/>
  <c r="U421" i="18"/>
  <c r="W421" i="18"/>
  <c r="V421" i="18"/>
  <c r="Q421" i="18"/>
  <c r="R421" i="18" s="1"/>
  <c r="X421" i="18"/>
  <c r="P415" i="13" l="1"/>
  <c r="M415" i="13"/>
  <c r="P421" i="20"/>
  <c r="M421" i="20"/>
  <c r="Q421" i="20" s="1"/>
  <c r="X421" i="20"/>
  <c r="AA421" i="18"/>
  <c r="AD421" i="18" s="1"/>
  <c r="Y421" i="18"/>
  <c r="AB421" i="18" s="1"/>
  <c r="Z421" i="18"/>
  <c r="AC421" i="18" s="1"/>
  <c r="W415" i="13" l="1"/>
  <c r="Q415" i="13"/>
  <c r="R415" i="13" s="1"/>
  <c r="Z415" i="13" s="1"/>
  <c r="W421" i="20"/>
  <c r="U421" i="20"/>
  <c r="X415" i="13"/>
  <c r="U415" i="13"/>
  <c r="V415" i="13"/>
  <c r="R421" i="20"/>
  <c r="V421" i="20"/>
  <c r="Y421" i="20"/>
  <c r="Z421" i="20"/>
  <c r="I422" i="18"/>
  <c r="D422" i="18"/>
  <c r="B422" i="18"/>
  <c r="G422" i="18"/>
  <c r="C422" i="18"/>
  <c r="H422" i="18"/>
  <c r="AA415" i="13" l="1"/>
  <c r="Y415" i="13"/>
  <c r="AA421" i="20"/>
  <c r="AC415" i="13"/>
  <c r="F422" i="18"/>
  <c r="AB421" i="20"/>
  <c r="AC421" i="20"/>
  <c r="AD415" i="13"/>
  <c r="T422" i="18"/>
  <c r="N422" i="18"/>
  <c r="S422" i="18"/>
  <c r="AE421" i="18"/>
  <c r="J422" i="18"/>
  <c r="E422" i="18"/>
  <c r="AB415" i="13" l="1"/>
  <c r="AD421" i="20"/>
  <c r="H416" i="13"/>
  <c r="C416" i="13"/>
  <c r="D422" i="20"/>
  <c r="C422" i="20"/>
  <c r="H422" i="20"/>
  <c r="I422" i="20"/>
  <c r="B422" i="20"/>
  <c r="G422" i="20"/>
  <c r="S422" i="20"/>
  <c r="L422" i="18"/>
  <c r="D416" i="13"/>
  <c r="I416" i="13"/>
  <c r="B416" i="13"/>
  <c r="G416" i="13"/>
  <c r="K422" i="18"/>
  <c r="O422" i="18"/>
  <c r="T422" i="20" l="1"/>
  <c r="J422" i="20"/>
  <c r="AE421" i="20"/>
  <c r="E422" i="20"/>
  <c r="F422" i="20"/>
  <c r="N422" i="20"/>
  <c r="L422" i="20" s="1"/>
  <c r="P422" i="18"/>
  <c r="M422" i="18"/>
  <c r="T416" i="13"/>
  <c r="J416" i="13"/>
  <c r="AE415" i="13"/>
  <c r="N416" i="13"/>
  <c r="S416" i="13"/>
  <c r="F416" i="13"/>
  <c r="E416" i="13"/>
  <c r="U422" i="18"/>
  <c r="V422" i="18" l="1"/>
  <c r="X422" i="18"/>
  <c r="Q422" i="18"/>
  <c r="R422" i="18" s="1"/>
  <c r="W422" i="18"/>
  <c r="K422" i="20"/>
  <c r="O422" i="20"/>
  <c r="P422" i="20"/>
  <c r="M422" i="20"/>
  <c r="Q422" i="20" s="1"/>
  <c r="K416" i="13"/>
  <c r="L416" i="13"/>
  <c r="P416" i="13" s="1"/>
  <c r="O416" i="13"/>
  <c r="Y422" i="18" l="1"/>
  <c r="AB422" i="18" s="1"/>
  <c r="Z422" i="18"/>
  <c r="AC422" i="18" s="1"/>
  <c r="AA422" i="18"/>
  <c r="AD422" i="18" s="1"/>
  <c r="U422" i="20"/>
  <c r="W422" i="20"/>
  <c r="V422" i="20"/>
  <c r="X422" i="20"/>
  <c r="R422" i="20"/>
  <c r="M416" i="13"/>
  <c r="Q416" i="13" s="1"/>
  <c r="R416" i="13" s="1"/>
  <c r="AA416" i="13" s="1"/>
  <c r="V416" i="13"/>
  <c r="U416" i="13"/>
  <c r="W416" i="13"/>
  <c r="B423" i="18"/>
  <c r="G423" i="18"/>
  <c r="C423" i="18"/>
  <c r="F423" i="18" s="1"/>
  <c r="H423" i="18"/>
  <c r="D423" i="18" l="1"/>
  <c r="I423" i="18"/>
  <c r="Y422" i="20"/>
  <c r="Z422" i="20"/>
  <c r="AA422" i="20"/>
  <c r="AB422" i="20"/>
  <c r="X416" i="13"/>
  <c r="Z416" i="13"/>
  <c r="AC416" i="13" s="1"/>
  <c r="Y416" i="13"/>
  <c r="AB416" i="13" s="1"/>
  <c r="AD416" i="13"/>
  <c r="T423" i="18"/>
  <c r="S423" i="18"/>
  <c r="E423" i="18"/>
  <c r="I417" i="13" l="1"/>
  <c r="J423" i="18"/>
  <c r="N423" i="18"/>
  <c r="AE422" i="18"/>
  <c r="AC422" i="20"/>
  <c r="AD422" i="20"/>
  <c r="D423" i="20"/>
  <c r="G423" i="20"/>
  <c r="B423" i="20"/>
  <c r="H417" i="13"/>
  <c r="C417" i="13"/>
  <c r="B417" i="13"/>
  <c r="G417" i="13"/>
  <c r="D417" i="13"/>
  <c r="K423" i="18"/>
  <c r="O423" i="18"/>
  <c r="L423" i="18"/>
  <c r="H423" i="20" l="1"/>
  <c r="I423" i="20"/>
  <c r="C423" i="20"/>
  <c r="T423" i="20"/>
  <c r="S423" i="20"/>
  <c r="F417" i="13"/>
  <c r="E417" i="13"/>
  <c r="J417" i="13"/>
  <c r="AE416" i="13"/>
  <c r="N417" i="13"/>
  <c r="L417" i="13" s="1"/>
  <c r="T417" i="13"/>
  <c r="S417" i="13"/>
  <c r="P423" i="18"/>
  <c r="M423" i="18"/>
  <c r="O417" i="13" l="1"/>
  <c r="K417" i="13"/>
  <c r="J423" i="20"/>
  <c r="F423" i="20"/>
  <c r="AE422" i="20"/>
  <c r="E423" i="20"/>
  <c r="K423" i="20"/>
  <c r="N423" i="20"/>
  <c r="L423" i="20" s="1"/>
  <c r="P417" i="13"/>
  <c r="M417" i="13"/>
  <c r="V423" i="18"/>
  <c r="U423" i="18"/>
  <c r="W423" i="18"/>
  <c r="X423" i="18"/>
  <c r="Q423" i="18"/>
  <c r="R423" i="18" s="1"/>
  <c r="U417" i="13" l="1"/>
  <c r="V417" i="13"/>
  <c r="W417" i="13"/>
  <c r="Q417" i="13"/>
  <c r="R417" i="13" s="1"/>
  <c r="X417" i="13"/>
  <c r="O423" i="20"/>
  <c r="M423" i="20"/>
  <c r="Q423" i="20" s="1"/>
  <c r="P423" i="20"/>
  <c r="AA423" i="18"/>
  <c r="AD423" i="18" s="1"/>
  <c r="Z423" i="18"/>
  <c r="AC423" i="18" s="1"/>
  <c r="Y423" i="18"/>
  <c r="AB423" i="18" s="1"/>
  <c r="Z417" i="13" l="1"/>
  <c r="AA417" i="13"/>
  <c r="Y417" i="13"/>
  <c r="X423" i="20"/>
  <c r="R423" i="20"/>
  <c r="W423" i="20"/>
  <c r="U423" i="20"/>
  <c r="V423" i="20"/>
  <c r="I424" i="18"/>
  <c r="D424" i="18"/>
  <c r="H424" i="18"/>
  <c r="C424" i="18"/>
  <c r="B424" i="18"/>
  <c r="G424" i="18"/>
  <c r="AC417" i="13" l="1"/>
  <c r="AB417" i="13"/>
  <c r="B418" i="13" s="1"/>
  <c r="AD417" i="13"/>
  <c r="Y423" i="20"/>
  <c r="Z423" i="20"/>
  <c r="AA423" i="20"/>
  <c r="F424" i="18"/>
  <c r="H418" i="13"/>
  <c r="E424" i="18"/>
  <c r="AE423" i="18"/>
  <c r="T424" i="18"/>
  <c r="S424" i="18"/>
  <c r="N424" i="18"/>
  <c r="J424" i="18"/>
  <c r="C418" i="13" l="1"/>
  <c r="I418" i="13"/>
  <c r="D418" i="13"/>
  <c r="G418" i="13"/>
  <c r="J418" i="13" s="1"/>
  <c r="AC423" i="20"/>
  <c r="AD423" i="20"/>
  <c r="AB423" i="20"/>
  <c r="E418" i="13"/>
  <c r="K424" i="18"/>
  <c r="O424" i="18"/>
  <c r="L424" i="18"/>
  <c r="F418" i="13" l="1"/>
  <c r="N418" i="13"/>
  <c r="T418" i="13"/>
  <c r="S418" i="13"/>
  <c r="AE417" i="13"/>
  <c r="K418" i="13"/>
  <c r="L418" i="13"/>
  <c r="O418" i="13"/>
  <c r="C424" i="20"/>
  <c r="H424" i="20"/>
  <c r="D424" i="20"/>
  <c r="I424" i="20"/>
  <c r="B424" i="20"/>
  <c r="G424" i="20"/>
  <c r="P424" i="18"/>
  <c r="M424" i="18"/>
  <c r="P418" i="13" l="1"/>
  <c r="U418" i="13" s="1"/>
  <c r="M418" i="13"/>
  <c r="AE423" i="20"/>
  <c r="T424" i="20"/>
  <c r="S424" i="20"/>
  <c r="F424" i="20"/>
  <c r="E424" i="20"/>
  <c r="J424" i="20"/>
  <c r="N424" i="20"/>
  <c r="V424" i="18"/>
  <c r="W424" i="18"/>
  <c r="U424" i="18"/>
  <c r="X424" i="18"/>
  <c r="Q424" i="18"/>
  <c r="R424" i="18" s="1"/>
  <c r="V418" i="13" l="1"/>
  <c r="W418" i="13"/>
  <c r="X418" i="13"/>
  <c r="Q418" i="13"/>
  <c r="R418" i="13" s="1"/>
  <c r="L424" i="20"/>
  <c r="K424" i="20"/>
  <c r="O424" i="20"/>
  <c r="Z424" i="18"/>
  <c r="AC424" i="18" s="1"/>
  <c r="AA424" i="18"/>
  <c r="AD424" i="18" s="1"/>
  <c r="Y424" i="18"/>
  <c r="AB424" i="18" s="1"/>
  <c r="Z418" i="13" l="1"/>
  <c r="AC418" i="13" s="1"/>
  <c r="Y418" i="13"/>
  <c r="AB418" i="13" s="1"/>
  <c r="AA418" i="13"/>
  <c r="AD418" i="13" s="1"/>
  <c r="P424" i="20"/>
  <c r="M424" i="20"/>
  <c r="Q424" i="20" s="1"/>
  <c r="C425" i="18"/>
  <c r="H425" i="18"/>
  <c r="D425" i="18"/>
  <c r="I425" i="18"/>
  <c r="G425" i="18"/>
  <c r="B425" i="18"/>
  <c r="H419" i="13" l="1"/>
  <c r="C419" i="13"/>
  <c r="G419" i="13"/>
  <c r="B419" i="13"/>
  <c r="E419" i="13" s="1"/>
  <c r="I419" i="13"/>
  <c r="D419" i="13"/>
  <c r="U424" i="20"/>
  <c r="V424" i="20"/>
  <c r="W424" i="20"/>
  <c r="X424" i="20"/>
  <c r="R424" i="20"/>
  <c r="S419" i="13"/>
  <c r="F425" i="18"/>
  <c r="T425" i="18"/>
  <c r="AE424" i="18"/>
  <c r="N425" i="18"/>
  <c r="S425" i="18"/>
  <c r="J425" i="18"/>
  <c r="E425" i="18"/>
  <c r="T419" i="13" l="1"/>
  <c r="J419" i="13"/>
  <c r="AE418" i="13"/>
  <c r="F419" i="13"/>
  <c r="N419" i="13"/>
  <c r="Y424" i="20"/>
  <c r="Z424" i="20"/>
  <c r="AA424" i="20"/>
  <c r="O425" i="18"/>
  <c r="K425" i="18"/>
  <c r="L425" i="18"/>
  <c r="K419" i="13" l="1"/>
  <c r="O419" i="13"/>
  <c r="L419" i="13"/>
  <c r="AB424" i="20"/>
  <c r="G425" i="20" s="1"/>
  <c r="AC424" i="20"/>
  <c r="AD424" i="20"/>
  <c r="P425" i="18"/>
  <c r="M425" i="18"/>
  <c r="P419" i="13" l="1"/>
  <c r="M419" i="13"/>
  <c r="C425" i="20"/>
  <c r="H425" i="20"/>
  <c r="B425" i="20"/>
  <c r="I425" i="20"/>
  <c r="J425" i="20" s="1"/>
  <c r="D425" i="20"/>
  <c r="T425" i="20" s="1"/>
  <c r="AE424" i="20"/>
  <c r="V419" i="13"/>
  <c r="W419" i="13"/>
  <c r="Q419" i="13"/>
  <c r="R419" i="13" s="1"/>
  <c r="X419" i="13"/>
  <c r="V425" i="18"/>
  <c r="W425" i="18"/>
  <c r="U425" i="18"/>
  <c r="Q425" i="18"/>
  <c r="R425" i="18" s="1"/>
  <c r="X425" i="18"/>
  <c r="U419" i="13" l="1"/>
  <c r="F425" i="20"/>
  <c r="K425" i="20"/>
  <c r="E425" i="20"/>
  <c r="S425" i="20"/>
  <c r="N425" i="20"/>
  <c r="L425" i="20" s="1"/>
  <c r="O425" i="20"/>
  <c r="AA419" i="13"/>
  <c r="AD419" i="13" s="1"/>
  <c r="Z419" i="13"/>
  <c r="AC419" i="13" s="1"/>
  <c r="Y419" i="13"/>
  <c r="AB419" i="13" s="1"/>
  <c r="AA425" i="18"/>
  <c r="AD425" i="18" s="1"/>
  <c r="Z425" i="18"/>
  <c r="AC425" i="18" s="1"/>
  <c r="Y425" i="18"/>
  <c r="AB425" i="18" s="1"/>
  <c r="P425" i="20" l="1"/>
  <c r="M425" i="20"/>
  <c r="Q425" i="20" s="1"/>
  <c r="I420" i="13"/>
  <c r="D420" i="13"/>
  <c r="H420" i="13"/>
  <c r="C420" i="13"/>
  <c r="G420" i="13"/>
  <c r="B420" i="13"/>
  <c r="D426" i="18"/>
  <c r="I426" i="18"/>
  <c r="C426" i="18"/>
  <c r="H426" i="18"/>
  <c r="G426" i="18"/>
  <c r="B426" i="18"/>
  <c r="W425" i="20" l="1"/>
  <c r="U425" i="20"/>
  <c r="X425" i="20"/>
  <c r="V425" i="20"/>
  <c r="R425" i="20"/>
  <c r="J420" i="13"/>
  <c r="F420" i="13"/>
  <c r="N420" i="13"/>
  <c r="S420" i="13"/>
  <c r="AE419" i="13"/>
  <c r="T420" i="13"/>
  <c r="E420" i="13"/>
  <c r="E426" i="18"/>
  <c r="T426" i="18"/>
  <c r="S426" i="18"/>
  <c r="N426" i="18"/>
  <c r="AE425" i="18"/>
  <c r="L426" i="18"/>
  <c r="J426" i="18"/>
  <c r="F426" i="18"/>
  <c r="K420" i="13" l="1"/>
  <c r="O420" i="13"/>
  <c r="Z425" i="20"/>
  <c r="AA425" i="20"/>
  <c r="Y425" i="20"/>
  <c r="L420" i="13"/>
  <c r="P426" i="18"/>
  <c r="M426" i="18"/>
  <c r="O426" i="18"/>
  <c r="K426" i="18"/>
  <c r="AC425" i="20" l="1"/>
  <c r="AB425" i="20"/>
  <c r="AD425" i="20"/>
  <c r="P420" i="13"/>
  <c r="M420" i="13"/>
  <c r="W426" i="18"/>
  <c r="V426" i="18"/>
  <c r="U426" i="18"/>
  <c r="Q426" i="18"/>
  <c r="R426" i="18" s="1"/>
  <c r="X426" i="18"/>
  <c r="C426" i="20" l="1"/>
  <c r="H426" i="20"/>
  <c r="G426" i="20"/>
  <c r="B426" i="20"/>
  <c r="I426" i="20"/>
  <c r="D426" i="20"/>
  <c r="AE425" i="20"/>
  <c r="W420" i="13"/>
  <c r="V420" i="13"/>
  <c r="U420" i="13"/>
  <c r="Q420" i="13"/>
  <c r="R420" i="13" s="1"/>
  <c r="X420" i="13"/>
  <c r="AA426" i="18"/>
  <c r="AD426" i="18" s="1"/>
  <c r="Y426" i="18"/>
  <c r="AB426" i="18" s="1"/>
  <c r="Z426" i="18"/>
  <c r="AC426" i="18" s="1"/>
  <c r="F426" i="20" l="1"/>
  <c r="E426" i="20"/>
  <c r="S426" i="20"/>
  <c r="T426" i="20"/>
  <c r="J426" i="20"/>
  <c r="N426" i="20"/>
  <c r="AA420" i="13"/>
  <c r="AD420" i="13" s="1"/>
  <c r="Z420" i="13"/>
  <c r="AC420" i="13" s="1"/>
  <c r="Y420" i="13"/>
  <c r="AB420" i="13" s="1"/>
  <c r="D427" i="18"/>
  <c r="I427" i="18"/>
  <c r="G427" i="18"/>
  <c r="B427" i="18"/>
  <c r="H427" i="18"/>
  <c r="C427" i="18"/>
  <c r="L426" i="20" l="1"/>
  <c r="M426" i="20" s="1"/>
  <c r="Q426" i="20" s="1"/>
  <c r="O426" i="20"/>
  <c r="K426" i="20"/>
  <c r="E427" i="18"/>
  <c r="I421" i="13"/>
  <c r="D421" i="13"/>
  <c r="H421" i="13"/>
  <c r="C421" i="13"/>
  <c r="G421" i="13"/>
  <c r="B421" i="13"/>
  <c r="F427" i="18"/>
  <c r="N427" i="18"/>
  <c r="AE426" i="18"/>
  <c r="T427" i="18"/>
  <c r="S427" i="18"/>
  <c r="J427" i="18"/>
  <c r="P426" i="20" l="1"/>
  <c r="R426" i="20"/>
  <c r="Y426" i="20" s="1"/>
  <c r="X426" i="20"/>
  <c r="N421" i="13"/>
  <c r="AE420" i="13"/>
  <c r="S421" i="13"/>
  <c r="T421" i="13"/>
  <c r="J421" i="13"/>
  <c r="E421" i="13"/>
  <c r="F421" i="13"/>
  <c r="O421" i="13"/>
  <c r="L427" i="18"/>
  <c r="K427" i="18"/>
  <c r="O427" i="18"/>
  <c r="K421" i="13" l="1"/>
  <c r="V426" i="20"/>
  <c r="U426" i="20"/>
  <c r="AB426" i="20" s="1"/>
  <c r="B427" i="20" s="1"/>
  <c r="W426" i="20"/>
  <c r="Z426" i="20"/>
  <c r="AA426" i="20"/>
  <c r="L421" i="13"/>
  <c r="P427" i="18"/>
  <c r="M427" i="18"/>
  <c r="V427" i="18"/>
  <c r="W427" i="18"/>
  <c r="U427" i="18"/>
  <c r="AC426" i="20" l="1"/>
  <c r="C427" i="20" s="1"/>
  <c r="G427" i="20"/>
  <c r="AD426" i="20"/>
  <c r="H427" i="20"/>
  <c r="M421" i="13"/>
  <c r="P421" i="13"/>
  <c r="X421" i="13"/>
  <c r="X427" i="18"/>
  <c r="Q427" i="18"/>
  <c r="R427" i="18" s="1"/>
  <c r="Q421" i="13" l="1"/>
  <c r="R421" i="13" s="1"/>
  <c r="V421" i="13"/>
  <c r="U421" i="13"/>
  <c r="W421" i="13"/>
  <c r="D427" i="20"/>
  <c r="E427" i="20"/>
  <c r="F427" i="20"/>
  <c r="AE426" i="20"/>
  <c r="I427" i="20"/>
  <c r="AA427" i="18"/>
  <c r="AD427" i="18" s="1"/>
  <c r="Y427" i="18"/>
  <c r="AB427" i="18" s="1"/>
  <c r="Z427" i="18"/>
  <c r="AC427" i="18" s="1"/>
  <c r="AA421" i="13" l="1"/>
  <c r="Z421" i="13"/>
  <c r="AC421" i="13" s="1"/>
  <c r="C422" i="13" s="1"/>
  <c r="Y421" i="13"/>
  <c r="AB421" i="13" s="1"/>
  <c r="T427" i="20"/>
  <c r="S427" i="20"/>
  <c r="N427" i="20"/>
  <c r="J427" i="20"/>
  <c r="D428" i="18"/>
  <c r="I428" i="18"/>
  <c r="B428" i="18"/>
  <c r="G428" i="18"/>
  <c r="C428" i="18"/>
  <c r="H428" i="18"/>
  <c r="AD421" i="13" l="1"/>
  <c r="H422" i="13"/>
  <c r="O427" i="20"/>
  <c r="G422" i="13"/>
  <c r="B422" i="13"/>
  <c r="E428" i="18"/>
  <c r="AE427" i="18"/>
  <c r="S428" i="18"/>
  <c r="T428" i="18"/>
  <c r="F428" i="18"/>
  <c r="K427" i="20"/>
  <c r="L427" i="20"/>
  <c r="N428" i="18"/>
  <c r="J428" i="18"/>
  <c r="D422" i="13" l="1"/>
  <c r="I422" i="13"/>
  <c r="F422" i="13"/>
  <c r="E422" i="13"/>
  <c r="J422" i="13"/>
  <c r="P427" i="20"/>
  <c r="M427" i="20"/>
  <c r="O428" i="18"/>
  <c r="L428" i="18"/>
  <c r="K428" i="18"/>
  <c r="T422" i="13"/>
  <c r="S422" i="13"/>
  <c r="N422" i="13"/>
  <c r="AE421" i="13"/>
  <c r="O422" i="13" l="1"/>
  <c r="K422" i="13"/>
  <c r="V427" i="20"/>
  <c r="W427" i="20"/>
  <c r="U427" i="20"/>
  <c r="X427" i="20"/>
  <c r="Q427" i="20"/>
  <c r="R427" i="20" s="1"/>
  <c r="P428" i="18"/>
  <c r="M428" i="18"/>
  <c r="L422" i="13"/>
  <c r="V428" i="18"/>
  <c r="U428" i="18"/>
  <c r="W428" i="18"/>
  <c r="AA427" i="20" l="1"/>
  <c r="AD427" i="20" s="1"/>
  <c r="I428" i="20" s="1"/>
  <c r="Y427" i="20"/>
  <c r="AB427" i="20" s="1"/>
  <c r="Z427" i="20"/>
  <c r="AC427" i="20" s="1"/>
  <c r="H428" i="20" s="1"/>
  <c r="Q428" i="18"/>
  <c r="R428" i="18" s="1"/>
  <c r="X428" i="18"/>
  <c r="P422" i="13"/>
  <c r="M422" i="13"/>
  <c r="AA428" i="18" l="1"/>
  <c r="AD428" i="18" s="1"/>
  <c r="Y428" i="18"/>
  <c r="AB428" i="18" s="1"/>
  <c r="D428" i="20"/>
  <c r="C428" i="20"/>
  <c r="G428" i="20"/>
  <c r="J428" i="20" s="1"/>
  <c r="B428" i="20"/>
  <c r="E428" i="20" s="1"/>
  <c r="Z428" i="18"/>
  <c r="AC428" i="18" s="1"/>
  <c r="W422" i="13"/>
  <c r="U422" i="13"/>
  <c r="V422" i="13"/>
  <c r="Q422" i="13"/>
  <c r="R422" i="13" s="1"/>
  <c r="X422" i="13"/>
  <c r="D429" i="18" l="1"/>
  <c r="I429" i="18"/>
  <c r="B429" i="18"/>
  <c r="G429" i="18"/>
  <c r="H429" i="18"/>
  <c r="C429" i="18"/>
  <c r="N428" i="20"/>
  <c r="L428" i="20" s="1"/>
  <c r="S428" i="20"/>
  <c r="T428" i="20"/>
  <c r="F428" i="20"/>
  <c r="AE427" i="20"/>
  <c r="K428" i="20"/>
  <c r="O428" i="20"/>
  <c r="Z422" i="13"/>
  <c r="AC422" i="13" s="1"/>
  <c r="Y422" i="13"/>
  <c r="AB422" i="13" s="1"/>
  <c r="AA422" i="13"/>
  <c r="AD422" i="13" s="1"/>
  <c r="AE428" i="18"/>
  <c r="S429" i="18"/>
  <c r="T429" i="18"/>
  <c r="N429" i="18"/>
  <c r="J429" i="18"/>
  <c r="L429" i="18"/>
  <c r="E429" i="18"/>
  <c r="F429" i="18" l="1"/>
  <c r="M428" i="20"/>
  <c r="Q428" i="20" s="1"/>
  <c r="P428" i="20"/>
  <c r="H423" i="13"/>
  <c r="C423" i="13"/>
  <c r="G423" i="13"/>
  <c r="B423" i="13"/>
  <c r="I423" i="13"/>
  <c r="D423" i="13"/>
  <c r="O429" i="18"/>
  <c r="K429" i="18"/>
  <c r="M429" i="18"/>
  <c r="P429" i="18"/>
  <c r="E423" i="13" l="1"/>
  <c r="R428" i="20"/>
  <c r="X428" i="20"/>
  <c r="V428" i="20"/>
  <c r="W428" i="20"/>
  <c r="U428" i="20"/>
  <c r="J423" i="13"/>
  <c r="S423" i="13"/>
  <c r="N423" i="13"/>
  <c r="T423" i="13"/>
  <c r="AE422" i="13"/>
  <c r="F423" i="13"/>
  <c r="Q429" i="18"/>
  <c r="R429" i="18" s="1"/>
  <c r="X429" i="18"/>
  <c r="V429" i="18"/>
  <c r="U429" i="18"/>
  <c r="W429" i="18"/>
  <c r="AA428" i="20" l="1"/>
  <c r="Y428" i="20"/>
  <c r="Z428" i="20"/>
  <c r="AD428" i="20"/>
  <c r="L423" i="13"/>
  <c r="K423" i="13"/>
  <c r="O423" i="13"/>
  <c r="Y429" i="18"/>
  <c r="AB429" i="18" s="1"/>
  <c r="AA429" i="18"/>
  <c r="AD429" i="18" s="1"/>
  <c r="Z429" i="18"/>
  <c r="AC429" i="18" s="1"/>
  <c r="AB428" i="20" l="1"/>
  <c r="B429" i="20"/>
  <c r="AC428" i="20"/>
  <c r="C429" i="20"/>
  <c r="I429" i="20"/>
  <c r="D429" i="20"/>
  <c r="C430" i="18"/>
  <c r="H430" i="18"/>
  <c r="M423" i="13"/>
  <c r="P423" i="13"/>
  <c r="B430" i="18"/>
  <c r="G430" i="18"/>
  <c r="I430" i="18"/>
  <c r="D430" i="18"/>
  <c r="G429" i="20" l="1"/>
  <c r="H429" i="20"/>
  <c r="E429" i="20"/>
  <c r="F429" i="20"/>
  <c r="J429" i="20"/>
  <c r="AE428" i="20"/>
  <c r="T429" i="20"/>
  <c r="N429" i="20"/>
  <c r="S429" i="20"/>
  <c r="O429" i="20"/>
  <c r="U423" i="13"/>
  <c r="X423" i="13"/>
  <c r="Q423" i="13"/>
  <c r="R423" i="13" s="1"/>
  <c r="W423" i="13"/>
  <c r="V423" i="13"/>
  <c r="F430" i="18"/>
  <c r="E430" i="18"/>
  <c r="J430" i="18"/>
  <c r="N430" i="18"/>
  <c r="T430" i="18"/>
  <c r="AE429" i="18"/>
  <c r="S430" i="18"/>
  <c r="K429" i="20" l="1"/>
  <c r="L429" i="20"/>
  <c r="Y423" i="13"/>
  <c r="AB423" i="13" s="1"/>
  <c r="Z423" i="13"/>
  <c r="AC423" i="13" s="1"/>
  <c r="AA423" i="13"/>
  <c r="AD423" i="13" s="1"/>
  <c r="K430" i="18"/>
  <c r="O430" i="18"/>
  <c r="L430" i="18"/>
  <c r="G424" i="13" l="1"/>
  <c r="B424" i="13"/>
  <c r="P429" i="20"/>
  <c r="M429" i="20"/>
  <c r="Q429" i="20" s="1"/>
  <c r="H424" i="13"/>
  <c r="C424" i="13"/>
  <c r="I424" i="13"/>
  <c r="D424" i="13"/>
  <c r="M430" i="18"/>
  <c r="P430" i="18"/>
  <c r="F424" i="13" l="1"/>
  <c r="E424" i="13"/>
  <c r="W429" i="20"/>
  <c r="U429" i="20"/>
  <c r="V429" i="20"/>
  <c r="X429" i="20"/>
  <c r="R429" i="20"/>
  <c r="AE423" i="13"/>
  <c r="N424" i="13"/>
  <c r="S424" i="13"/>
  <c r="T424" i="13"/>
  <c r="J424" i="13"/>
  <c r="L424" i="13"/>
  <c r="Q430" i="18"/>
  <c r="R430" i="18" s="1"/>
  <c r="X430" i="18"/>
  <c r="U430" i="18"/>
  <c r="V430" i="18"/>
  <c r="W430" i="18"/>
  <c r="Z429" i="20" l="1"/>
  <c r="AC429" i="20" s="1"/>
  <c r="AA429" i="20"/>
  <c r="AD429" i="20" s="1"/>
  <c r="Y429" i="20"/>
  <c r="K424" i="13"/>
  <c r="O424" i="13"/>
  <c r="M424" i="13"/>
  <c r="P424" i="13"/>
  <c r="Y430" i="18"/>
  <c r="AB430" i="18" s="1"/>
  <c r="Z430" i="18"/>
  <c r="AC430" i="18" s="1"/>
  <c r="AA430" i="18"/>
  <c r="AD430" i="18" s="1"/>
  <c r="C430" i="20" l="1"/>
  <c r="H430" i="20"/>
  <c r="D430" i="20"/>
  <c r="I430" i="20"/>
  <c r="AB429" i="20"/>
  <c r="Q424" i="13"/>
  <c r="R424" i="13" s="1"/>
  <c r="X424" i="13"/>
  <c r="U424" i="13"/>
  <c r="W424" i="13"/>
  <c r="V424" i="13"/>
  <c r="G431" i="18"/>
  <c r="B431" i="18"/>
  <c r="C431" i="18"/>
  <c r="H431" i="18"/>
  <c r="I431" i="18"/>
  <c r="D431" i="18"/>
  <c r="F431" i="18" l="1"/>
  <c r="T430" i="20"/>
  <c r="AE429" i="20"/>
  <c r="S430" i="20"/>
  <c r="B430" i="20"/>
  <c r="G430" i="20"/>
  <c r="E431" i="18"/>
  <c r="J431" i="18"/>
  <c r="Z424" i="13"/>
  <c r="AC424" i="13" s="1"/>
  <c r="Y424" i="13"/>
  <c r="AB424" i="13" s="1"/>
  <c r="AA424" i="13"/>
  <c r="AD424" i="13" s="1"/>
  <c r="N431" i="18"/>
  <c r="S431" i="18"/>
  <c r="AE430" i="18"/>
  <c r="T431" i="18"/>
  <c r="O431" i="18"/>
  <c r="K431" i="18"/>
  <c r="E430" i="20" l="1"/>
  <c r="F430" i="20"/>
  <c r="J430" i="20"/>
  <c r="N430" i="20"/>
  <c r="C425" i="13"/>
  <c r="H425" i="13"/>
  <c r="B425" i="13"/>
  <c r="E425" i="13" s="1"/>
  <c r="G425" i="13"/>
  <c r="D425" i="13"/>
  <c r="I425" i="13"/>
  <c r="L431" i="18"/>
  <c r="L430" i="20" l="1"/>
  <c r="O430" i="20"/>
  <c r="K430" i="20"/>
  <c r="S425" i="13"/>
  <c r="T425" i="13"/>
  <c r="AE424" i="13"/>
  <c r="N425" i="13"/>
  <c r="F425" i="13"/>
  <c r="J425" i="13"/>
  <c r="M431" i="18"/>
  <c r="P431" i="18"/>
  <c r="M430" i="20" l="1"/>
  <c r="P430" i="20"/>
  <c r="X430" i="20"/>
  <c r="K425" i="13"/>
  <c r="O425" i="13"/>
  <c r="L425" i="13"/>
  <c r="Q431" i="18"/>
  <c r="R431" i="18" s="1"/>
  <c r="X431" i="18"/>
  <c r="W431" i="18"/>
  <c r="U431" i="18"/>
  <c r="V431" i="18"/>
  <c r="Q430" i="20" l="1"/>
  <c r="R430" i="20" s="1"/>
  <c r="V430" i="20"/>
  <c r="U430" i="20"/>
  <c r="W430" i="20"/>
  <c r="P425" i="13"/>
  <c r="M425" i="13"/>
  <c r="Y431" i="18"/>
  <c r="AB431" i="18" s="1"/>
  <c r="Z431" i="18"/>
  <c r="AC431" i="18" s="1"/>
  <c r="AA431" i="18"/>
  <c r="AD431" i="18" s="1"/>
  <c r="AA430" i="20" l="1"/>
  <c r="AD430" i="20" s="1"/>
  <c r="Z430" i="20"/>
  <c r="Y430" i="20"/>
  <c r="AB430" i="20" s="1"/>
  <c r="V425" i="13"/>
  <c r="U425" i="13"/>
  <c r="W425" i="13"/>
  <c r="Q425" i="13"/>
  <c r="R425" i="13" s="1"/>
  <c r="X425" i="13"/>
  <c r="G432" i="18"/>
  <c r="B432" i="18"/>
  <c r="C432" i="18"/>
  <c r="H432" i="18"/>
  <c r="I432" i="18"/>
  <c r="D432" i="18"/>
  <c r="F432" i="18" l="1"/>
  <c r="AC430" i="20"/>
  <c r="I431" i="20"/>
  <c r="D431" i="20"/>
  <c r="C431" i="20"/>
  <c r="G431" i="20"/>
  <c r="B431" i="20"/>
  <c r="Z425" i="13"/>
  <c r="AC425" i="13" s="1"/>
  <c r="AA425" i="13"/>
  <c r="AD425" i="13" s="1"/>
  <c r="Y425" i="13"/>
  <c r="AB425" i="13" s="1"/>
  <c r="J432" i="18"/>
  <c r="N432" i="18"/>
  <c r="S432" i="18"/>
  <c r="AE431" i="18"/>
  <c r="T432" i="18"/>
  <c r="E432" i="18"/>
  <c r="H431" i="20" l="1"/>
  <c r="J431" i="20"/>
  <c r="K431" i="20" s="1"/>
  <c r="E431" i="20"/>
  <c r="S431" i="20"/>
  <c r="T431" i="20"/>
  <c r="AE430" i="20"/>
  <c r="F431" i="20"/>
  <c r="C426" i="13"/>
  <c r="H426" i="13"/>
  <c r="I426" i="13"/>
  <c r="D426" i="13"/>
  <c r="B426" i="13"/>
  <c r="E426" i="13" s="1"/>
  <c r="G426" i="13"/>
  <c r="O432" i="18"/>
  <c r="K432" i="18"/>
  <c r="L432" i="18"/>
  <c r="N431" i="20" l="1"/>
  <c r="L431" i="20" s="1"/>
  <c r="O431" i="20"/>
  <c r="AE425" i="13"/>
  <c r="N426" i="13"/>
  <c r="T426" i="13"/>
  <c r="S426" i="13"/>
  <c r="J426" i="13"/>
  <c r="F426" i="13"/>
  <c r="M432" i="18"/>
  <c r="P432" i="18"/>
  <c r="P431" i="20" l="1"/>
  <c r="M431" i="20"/>
  <c r="W431" i="20"/>
  <c r="L426" i="13"/>
  <c r="K426" i="13"/>
  <c r="O426" i="13"/>
  <c r="X432" i="18"/>
  <c r="Q432" i="18"/>
  <c r="R432" i="18" s="1"/>
  <c r="W432" i="18"/>
  <c r="V432" i="18"/>
  <c r="U432" i="18"/>
  <c r="U431" i="20" l="1"/>
  <c r="V431" i="20"/>
  <c r="X431" i="20"/>
  <c r="Q431" i="20"/>
  <c r="R431" i="20" s="1"/>
  <c r="M426" i="13"/>
  <c r="P426" i="13"/>
  <c r="Q426" i="13"/>
  <c r="R426" i="13" s="1"/>
  <c r="X426" i="13"/>
  <c r="W426" i="13"/>
  <c r="Z432" i="18"/>
  <c r="AC432" i="18" s="1"/>
  <c r="Y432" i="18"/>
  <c r="AB432" i="18" s="1"/>
  <c r="AA432" i="18"/>
  <c r="AD432" i="18" s="1"/>
  <c r="Z431" i="20" l="1"/>
  <c r="AC431" i="20" s="1"/>
  <c r="Y431" i="20"/>
  <c r="AB431" i="20" s="1"/>
  <c r="AA431" i="20"/>
  <c r="AD431" i="20" s="1"/>
  <c r="U426" i="13"/>
  <c r="V426" i="13"/>
  <c r="AA426" i="13"/>
  <c r="AD426" i="13" s="1"/>
  <c r="Z426" i="13"/>
  <c r="Y426" i="13"/>
  <c r="AB426" i="13" s="1"/>
  <c r="C433" i="18"/>
  <c r="H433" i="18"/>
  <c r="G433" i="18"/>
  <c r="B433" i="18"/>
  <c r="E433" i="18" s="1"/>
  <c r="I433" i="18"/>
  <c r="D433" i="18"/>
  <c r="AC426" i="13" l="1"/>
  <c r="B432" i="20"/>
  <c r="C432" i="20"/>
  <c r="H432" i="20"/>
  <c r="D432" i="20"/>
  <c r="I432" i="20"/>
  <c r="G432" i="20"/>
  <c r="F432" i="20"/>
  <c r="E432" i="20"/>
  <c r="T432" i="20"/>
  <c r="S432" i="20"/>
  <c r="AE431" i="20"/>
  <c r="J432" i="20"/>
  <c r="N432" i="20"/>
  <c r="L432" i="20" s="1"/>
  <c r="D427" i="13"/>
  <c r="I427" i="13"/>
  <c r="G427" i="13"/>
  <c r="B427" i="13"/>
  <c r="J433" i="18"/>
  <c r="T433" i="18"/>
  <c r="N433" i="18"/>
  <c r="AE432" i="18"/>
  <c r="S433" i="18"/>
  <c r="F433" i="18"/>
  <c r="H427" i="13" l="1"/>
  <c r="C427" i="13"/>
  <c r="K432" i="20"/>
  <c r="O432" i="20"/>
  <c r="M432" i="20"/>
  <c r="Q432" i="20" s="1"/>
  <c r="P432" i="20"/>
  <c r="AE426" i="13"/>
  <c r="S427" i="13"/>
  <c r="T427" i="13"/>
  <c r="K433" i="18"/>
  <c r="O433" i="18"/>
  <c r="L433" i="18"/>
  <c r="E427" i="13" l="1"/>
  <c r="F427" i="13"/>
  <c r="J427" i="13"/>
  <c r="N427" i="13"/>
  <c r="X432" i="20"/>
  <c r="R432" i="20"/>
  <c r="V432" i="20"/>
  <c r="U432" i="20"/>
  <c r="W432" i="20"/>
  <c r="P433" i="18"/>
  <c r="M433" i="18"/>
  <c r="K427" i="13" l="1"/>
  <c r="L427" i="13"/>
  <c r="O427" i="13"/>
  <c r="AA432" i="20"/>
  <c r="AD432" i="20" s="1"/>
  <c r="Z432" i="20"/>
  <c r="Y432" i="20"/>
  <c r="W433" i="18"/>
  <c r="V433" i="18"/>
  <c r="U433" i="18"/>
  <c r="X433" i="18"/>
  <c r="Q433" i="18"/>
  <c r="R433" i="18" s="1"/>
  <c r="P427" i="13" l="1"/>
  <c r="M427" i="13"/>
  <c r="AC432" i="20"/>
  <c r="C433" i="20" s="1"/>
  <c r="AB432" i="20"/>
  <c r="I433" i="20"/>
  <c r="D433" i="20"/>
  <c r="H433" i="20"/>
  <c r="U427" i="13"/>
  <c r="Y433" i="18"/>
  <c r="AB433" i="18" s="1"/>
  <c r="Z433" i="18"/>
  <c r="AC433" i="18" s="1"/>
  <c r="AA433" i="18"/>
  <c r="AD433" i="18" s="1"/>
  <c r="W427" i="13" l="1"/>
  <c r="Q427" i="13"/>
  <c r="R427" i="13" s="1"/>
  <c r="X427" i="13"/>
  <c r="V427" i="13"/>
  <c r="G433" i="20"/>
  <c r="B433" i="20"/>
  <c r="AE432" i="20"/>
  <c r="T433" i="20"/>
  <c r="S433" i="20"/>
  <c r="Z427" i="13"/>
  <c r="AC427" i="13" s="1"/>
  <c r="Y427" i="13"/>
  <c r="AB427" i="13" s="1"/>
  <c r="AA427" i="13"/>
  <c r="AD427" i="13" s="1"/>
  <c r="B434" i="18"/>
  <c r="G434" i="18"/>
  <c r="H434" i="18"/>
  <c r="C434" i="18"/>
  <c r="F434" i="18" s="1"/>
  <c r="D434" i="18"/>
  <c r="I434" i="18"/>
  <c r="N433" i="20" l="1"/>
  <c r="J433" i="20"/>
  <c r="L433" i="20" s="1"/>
  <c r="M433" i="20" s="1"/>
  <c r="Q433" i="20" s="1"/>
  <c r="E433" i="20"/>
  <c r="F433" i="20"/>
  <c r="H428" i="13"/>
  <c r="C428" i="13"/>
  <c r="G428" i="13"/>
  <c r="B428" i="13"/>
  <c r="D428" i="13"/>
  <c r="I428" i="13"/>
  <c r="J434" i="18"/>
  <c r="AE433" i="18"/>
  <c r="S434" i="18"/>
  <c r="N434" i="18"/>
  <c r="T434" i="18"/>
  <c r="E434" i="18"/>
  <c r="E428" i="13" l="1"/>
  <c r="K433" i="20"/>
  <c r="P433" i="20"/>
  <c r="O433" i="20"/>
  <c r="R433" i="20"/>
  <c r="X433" i="20"/>
  <c r="Z433" i="20"/>
  <c r="AA433" i="20"/>
  <c r="U433" i="20"/>
  <c r="W433" i="20"/>
  <c r="N428" i="13"/>
  <c r="AE427" i="13"/>
  <c r="S428" i="13"/>
  <c r="T428" i="13"/>
  <c r="F428" i="13"/>
  <c r="J428" i="13"/>
  <c r="K434" i="18"/>
  <c r="O434" i="18"/>
  <c r="L434" i="18"/>
  <c r="Y433" i="20" l="1"/>
  <c r="V433" i="20"/>
  <c r="AD433" i="20"/>
  <c r="O428" i="13"/>
  <c r="K428" i="13"/>
  <c r="L428" i="13"/>
  <c r="P434" i="18"/>
  <c r="M434" i="18"/>
  <c r="AB433" i="20" l="1"/>
  <c r="B434" i="20" s="1"/>
  <c r="AC433" i="20"/>
  <c r="I434" i="20"/>
  <c r="D434" i="20"/>
  <c r="M428" i="13"/>
  <c r="P428" i="13"/>
  <c r="V434" i="18"/>
  <c r="U434" i="18"/>
  <c r="W434" i="18"/>
  <c r="Q434" i="18"/>
  <c r="R434" i="18" s="1"/>
  <c r="X434" i="18"/>
  <c r="C434" i="20" l="1"/>
  <c r="H434" i="20"/>
  <c r="G434" i="20"/>
  <c r="S434" i="20"/>
  <c r="T434" i="20"/>
  <c r="E434" i="20"/>
  <c r="J434" i="20"/>
  <c r="N434" i="20"/>
  <c r="L434" i="20" s="1"/>
  <c r="O434" i="20"/>
  <c r="Q428" i="13"/>
  <c r="R428" i="13" s="1"/>
  <c r="X428" i="13"/>
  <c r="U428" i="13"/>
  <c r="V428" i="13"/>
  <c r="W428" i="13"/>
  <c r="AA434" i="18"/>
  <c r="AD434" i="18" s="1"/>
  <c r="Y434" i="18"/>
  <c r="AB434" i="18" s="1"/>
  <c r="Z434" i="18"/>
  <c r="AC434" i="18" s="1"/>
  <c r="AE433" i="20" l="1"/>
  <c r="F434" i="20"/>
  <c r="K434" i="20"/>
  <c r="P434" i="20"/>
  <c r="M434" i="20"/>
  <c r="Q434" i="20" s="1"/>
  <c r="Y428" i="13"/>
  <c r="AB428" i="13" s="1"/>
  <c r="Z428" i="13"/>
  <c r="AC428" i="13" s="1"/>
  <c r="AA428" i="13"/>
  <c r="AD428" i="13" s="1"/>
  <c r="D435" i="18"/>
  <c r="I435" i="18"/>
  <c r="G435" i="18"/>
  <c r="B435" i="18"/>
  <c r="H435" i="18"/>
  <c r="C435" i="18"/>
  <c r="F435" i="18" s="1"/>
  <c r="V434" i="20" l="1"/>
  <c r="W434" i="20"/>
  <c r="U434" i="20"/>
  <c r="X434" i="20"/>
  <c r="R434" i="20"/>
  <c r="G429" i="13"/>
  <c r="B429" i="13"/>
  <c r="H429" i="13"/>
  <c r="C429" i="13"/>
  <c r="F429" i="13" s="1"/>
  <c r="D429" i="13"/>
  <c r="I429" i="13"/>
  <c r="T435" i="18"/>
  <c r="S435" i="18"/>
  <c r="AE434" i="18"/>
  <c r="N435" i="18"/>
  <c r="J435" i="18"/>
  <c r="L435" i="18"/>
  <c r="E435" i="18"/>
  <c r="Y434" i="20" l="1"/>
  <c r="Z434" i="20"/>
  <c r="AA434" i="20"/>
  <c r="T429" i="13"/>
  <c r="N429" i="13"/>
  <c r="AE428" i="13"/>
  <c r="S429" i="13"/>
  <c r="J429" i="13"/>
  <c r="E429" i="13"/>
  <c r="K435" i="18"/>
  <c r="O435" i="18"/>
  <c r="M435" i="18"/>
  <c r="P435" i="18"/>
  <c r="AB434" i="20" l="1"/>
  <c r="AC434" i="20"/>
  <c r="AD434" i="20"/>
  <c r="L429" i="13"/>
  <c r="K429" i="13"/>
  <c r="O429" i="13"/>
  <c r="X435" i="18"/>
  <c r="Q435" i="18"/>
  <c r="R435" i="18" s="1"/>
  <c r="U435" i="18"/>
  <c r="W435" i="18"/>
  <c r="V435" i="18"/>
  <c r="G435" i="20" l="1"/>
  <c r="B435" i="20"/>
  <c r="I435" i="20"/>
  <c r="C435" i="20"/>
  <c r="H435" i="20"/>
  <c r="D435" i="20"/>
  <c r="P429" i="13"/>
  <c r="M429" i="13"/>
  <c r="AA435" i="18"/>
  <c r="AD435" i="18" s="1"/>
  <c r="Y435" i="18"/>
  <c r="AB435" i="18" s="1"/>
  <c r="Z435" i="18"/>
  <c r="AC435" i="18" s="1"/>
  <c r="U429" i="13" l="1"/>
  <c r="V429" i="13"/>
  <c r="W429" i="13"/>
  <c r="T435" i="20"/>
  <c r="AE434" i="20"/>
  <c r="E435" i="20"/>
  <c r="F435" i="20"/>
  <c r="J435" i="20"/>
  <c r="S435" i="20"/>
  <c r="N435" i="20"/>
  <c r="X429" i="13"/>
  <c r="Q429" i="13"/>
  <c r="R429" i="13" s="1"/>
  <c r="D436" i="18"/>
  <c r="I436" i="18"/>
  <c r="G436" i="18"/>
  <c r="B436" i="18"/>
  <c r="C436" i="18"/>
  <c r="H436" i="18"/>
  <c r="L435" i="20" l="1"/>
  <c r="M435" i="20" s="1"/>
  <c r="Q435" i="20" s="1"/>
  <c r="K435" i="20"/>
  <c r="O435" i="20"/>
  <c r="Z429" i="13"/>
  <c r="AC429" i="13" s="1"/>
  <c r="Y429" i="13"/>
  <c r="AB429" i="13" s="1"/>
  <c r="AA429" i="13"/>
  <c r="AD429" i="13" s="1"/>
  <c r="E436" i="18"/>
  <c r="N436" i="18"/>
  <c r="AE435" i="18"/>
  <c r="T436" i="18"/>
  <c r="S436" i="18"/>
  <c r="J436" i="18"/>
  <c r="F436" i="18"/>
  <c r="H430" i="13" l="1"/>
  <c r="C430" i="13"/>
  <c r="B430" i="13"/>
  <c r="E430" i="13" s="1"/>
  <c r="X435" i="20"/>
  <c r="R435" i="20"/>
  <c r="P435" i="20"/>
  <c r="I430" i="13"/>
  <c r="D430" i="13"/>
  <c r="G430" i="13"/>
  <c r="K436" i="18"/>
  <c r="O436" i="18"/>
  <c r="L436" i="18"/>
  <c r="AE429" i="13" l="1"/>
  <c r="F430" i="13"/>
  <c r="Y435" i="20"/>
  <c r="AA435" i="20"/>
  <c r="U435" i="20"/>
  <c r="V435" i="20"/>
  <c r="Z435" i="20"/>
  <c r="W435" i="20"/>
  <c r="N430" i="13"/>
  <c r="T430" i="13"/>
  <c r="S430" i="13"/>
  <c r="J430" i="13"/>
  <c r="M436" i="18"/>
  <c r="P436" i="18"/>
  <c r="AB435" i="20" l="1"/>
  <c r="AC435" i="20"/>
  <c r="H436" i="20" s="1"/>
  <c r="AD435" i="20"/>
  <c r="O430" i="13"/>
  <c r="K430" i="13"/>
  <c r="L430" i="13"/>
  <c r="Q436" i="18"/>
  <c r="R436" i="18" s="1"/>
  <c r="X436" i="18"/>
  <c r="V436" i="18"/>
  <c r="W436" i="18"/>
  <c r="U436" i="18"/>
  <c r="I436" i="20" l="1"/>
  <c r="B436" i="20"/>
  <c r="G436" i="20"/>
  <c r="D436" i="20"/>
  <c r="C436" i="20"/>
  <c r="P430" i="13"/>
  <c r="M430" i="13"/>
  <c r="AA436" i="18"/>
  <c r="AD436" i="18" s="1"/>
  <c r="Z436" i="18"/>
  <c r="AC436" i="18" s="1"/>
  <c r="Y436" i="18"/>
  <c r="AB436" i="18" s="1"/>
  <c r="V430" i="13" l="1"/>
  <c r="W430" i="13"/>
  <c r="J436" i="20"/>
  <c r="S436" i="20"/>
  <c r="T436" i="20"/>
  <c r="E436" i="20"/>
  <c r="AE435" i="20"/>
  <c r="F436" i="20"/>
  <c r="N436" i="20"/>
  <c r="L436" i="20" s="1"/>
  <c r="P436" i="20" s="1"/>
  <c r="U430" i="13"/>
  <c r="Q430" i="13"/>
  <c r="R430" i="13" s="1"/>
  <c r="X430" i="13"/>
  <c r="AA430" i="13"/>
  <c r="AD430" i="13" s="1"/>
  <c r="D437" i="18"/>
  <c r="I437" i="18"/>
  <c r="C437" i="18"/>
  <c r="H437" i="18"/>
  <c r="B437" i="18"/>
  <c r="E437" i="18" s="1"/>
  <c r="G437" i="18"/>
  <c r="Y430" i="13" l="1"/>
  <c r="AB430" i="13" s="1"/>
  <c r="Z430" i="13"/>
  <c r="AC430" i="13" s="1"/>
  <c r="K436" i="20"/>
  <c r="O436" i="20"/>
  <c r="M436" i="20"/>
  <c r="Q436" i="20" s="1"/>
  <c r="U436" i="20"/>
  <c r="V436" i="20"/>
  <c r="W436" i="20"/>
  <c r="D431" i="13"/>
  <c r="I431" i="13"/>
  <c r="T437" i="18"/>
  <c r="N437" i="18"/>
  <c r="S437" i="18"/>
  <c r="AE436" i="18"/>
  <c r="J437" i="18"/>
  <c r="F437" i="18"/>
  <c r="B431" i="13" l="1"/>
  <c r="G431" i="13"/>
  <c r="C431" i="13"/>
  <c r="E431" i="13" s="1"/>
  <c r="H431" i="13"/>
  <c r="X436" i="20"/>
  <c r="R436" i="20"/>
  <c r="T431" i="13"/>
  <c r="AE430" i="13"/>
  <c r="S431" i="13"/>
  <c r="L437" i="18"/>
  <c r="K437" i="18"/>
  <c r="O437" i="18"/>
  <c r="N431" i="13" l="1"/>
  <c r="F431" i="13"/>
  <c r="J431" i="13"/>
  <c r="Y436" i="20"/>
  <c r="Z436" i="20"/>
  <c r="AA436" i="20"/>
  <c r="O431" i="13"/>
  <c r="K431" i="13"/>
  <c r="L431" i="13"/>
  <c r="P437" i="18"/>
  <c r="M437" i="18"/>
  <c r="V437" i="18"/>
  <c r="W437" i="18" l="1"/>
  <c r="AB436" i="20"/>
  <c r="AD436" i="20"/>
  <c r="AC436" i="20"/>
  <c r="H437" i="20"/>
  <c r="U437" i="18"/>
  <c r="M431" i="13"/>
  <c r="P431" i="13"/>
  <c r="X437" i="18"/>
  <c r="Q437" i="18"/>
  <c r="R437" i="18" s="1"/>
  <c r="I437" i="20" l="1"/>
  <c r="C437" i="20"/>
  <c r="G437" i="20"/>
  <c r="B437" i="20"/>
  <c r="D437" i="20"/>
  <c r="Q431" i="13"/>
  <c r="R431" i="13" s="1"/>
  <c r="X431" i="13"/>
  <c r="W431" i="13"/>
  <c r="V431" i="13"/>
  <c r="U431" i="13"/>
  <c r="AA437" i="18"/>
  <c r="AD437" i="18" s="1"/>
  <c r="Z437" i="18"/>
  <c r="AC437" i="18" s="1"/>
  <c r="Y437" i="18"/>
  <c r="AB437" i="18" s="1"/>
  <c r="D438" i="18"/>
  <c r="J437" i="20" l="1"/>
  <c r="AE436" i="20"/>
  <c r="E437" i="20"/>
  <c r="T437" i="20"/>
  <c r="S437" i="20"/>
  <c r="F437" i="20"/>
  <c r="N437" i="20"/>
  <c r="L437" i="20" s="1"/>
  <c r="I438" i="18"/>
  <c r="H438" i="18"/>
  <c r="C438" i="18"/>
  <c r="Y431" i="13"/>
  <c r="AB431" i="13" s="1"/>
  <c r="AA431" i="13"/>
  <c r="AD431" i="13" s="1"/>
  <c r="Z431" i="13"/>
  <c r="AC431" i="13" s="1"/>
  <c r="H432" i="13" s="1"/>
  <c r="B438" i="18"/>
  <c r="G438" i="18"/>
  <c r="AE437" i="18"/>
  <c r="T438" i="18"/>
  <c r="S438" i="18"/>
  <c r="F438" i="18" l="1"/>
  <c r="J438" i="18"/>
  <c r="E438" i="18"/>
  <c r="K437" i="20"/>
  <c r="O437" i="20"/>
  <c r="M437" i="20"/>
  <c r="Q437" i="20" s="1"/>
  <c r="P437" i="20"/>
  <c r="B432" i="13"/>
  <c r="G432" i="13"/>
  <c r="I432" i="13"/>
  <c r="D432" i="13"/>
  <c r="C432" i="13"/>
  <c r="N438" i="18"/>
  <c r="K438" i="18"/>
  <c r="O438" i="18"/>
  <c r="L438" i="18"/>
  <c r="X437" i="20" l="1"/>
  <c r="R437" i="20"/>
  <c r="V437" i="20"/>
  <c r="W437" i="20"/>
  <c r="U437" i="20"/>
  <c r="E432" i="13"/>
  <c r="J432" i="13"/>
  <c r="N432" i="13"/>
  <c r="S432" i="13"/>
  <c r="AE431" i="13"/>
  <c r="T432" i="13"/>
  <c r="F432" i="13"/>
  <c r="M438" i="18"/>
  <c r="P438" i="18"/>
  <c r="Y437" i="20" l="1"/>
  <c r="Z437" i="20"/>
  <c r="AA437" i="20"/>
  <c r="K432" i="13"/>
  <c r="O432" i="13"/>
  <c r="L432" i="13"/>
  <c r="X438" i="18"/>
  <c r="Q438" i="18"/>
  <c r="R438" i="18" s="1"/>
  <c r="U438" i="18"/>
  <c r="V438" i="18"/>
  <c r="W438" i="18"/>
  <c r="AD437" i="20" l="1"/>
  <c r="AC437" i="20"/>
  <c r="I438" i="20"/>
  <c r="AB437" i="20"/>
  <c r="P432" i="13"/>
  <c r="M432" i="13"/>
  <c r="AA438" i="18"/>
  <c r="AD438" i="18" s="1"/>
  <c r="Y438" i="18"/>
  <c r="AB438" i="18" s="1"/>
  <c r="Z438" i="18"/>
  <c r="AC438" i="18" s="1"/>
  <c r="D438" i="20" l="1"/>
  <c r="C438" i="20"/>
  <c r="H438" i="20"/>
  <c r="G438" i="20"/>
  <c r="B438" i="20"/>
  <c r="V432" i="13"/>
  <c r="U432" i="13"/>
  <c r="W432" i="13"/>
  <c r="Q432" i="13"/>
  <c r="R432" i="13" s="1"/>
  <c r="X432" i="13"/>
  <c r="D439" i="18"/>
  <c r="I439" i="18"/>
  <c r="G439" i="18"/>
  <c r="B439" i="18"/>
  <c r="H439" i="18"/>
  <c r="C439" i="18"/>
  <c r="E438" i="20" l="1"/>
  <c r="T438" i="20"/>
  <c r="S438" i="20"/>
  <c r="AE437" i="20"/>
  <c r="J438" i="20"/>
  <c r="N438" i="20"/>
  <c r="F438" i="20"/>
  <c r="E439" i="18"/>
  <c r="Y432" i="13"/>
  <c r="AB432" i="13" s="1"/>
  <c r="AA432" i="13"/>
  <c r="AD432" i="13" s="1"/>
  <c r="Z432" i="13"/>
  <c r="AC432" i="13" s="1"/>
  <c r="AE438" i="18"/>
  <c r="N439" i="18"/>
  <c r="S439" i="18"/>
  <c r="T439" i="18"/>
  <c r="J439" i="18"/>
  <c r="F439" i="18"/>
  <c r="K438" i="20" l="1"/>
  <c r="O438" i="20"/>
  <c r="L438" i="20"/>
  <c r="G433" i="13"/>
  <c r="B433" i="13"/>
  <c r="D433" i="13"/>
  <c r="I433" i="13"/>
  <c r="C433" i="13"/>
  <c r="H433" i="13"/>
  <c r="K439" i="18"/>
  <c r="O439" i="18"/>
  <c r="L439" i="18"/>
  <c r="F433" i="13" l="1"/>
  <c r="P438" i="20"/>
  <c r="M438" i="20"/>
  <c r="Q438" i="20" s="1"/>
  <c r="R438" i="20" s="1"/>
  <c r="T433" i="13"/>
  <c r="N433" i="13"/>
  <c r="AE432" i="13"/>
  <c r="S433" i="13"/>
  <c r="J433" i="13"/>
  <c r="E433" i="13"/>
  <c r="L433" i="13"/>
  <c r="M439" i="18"/>
  <c r="P439" i="18"/>
  <c r="Y438" i="20" l="1"/>
  <c r="Z438" i="20"/>
  <c r="AA438" i="20"/>
  <c r="U438" i="20"/>
  <c r="W438" i="20"/>
  <c r="V438" i="20"/>
  <c r="X438" i="20"/>
  <c r="K433" i="13"/>
  <c r="O433" i="13"/>
  <c r="P433" i="13"/>
  <c r="W433" i="13" s="1"/>
  <c r="M433" i="13"/>
  <c r="X433" i="13" s="1"/>
  <c r="Q439" i="18"/>
  <c r="R439" i="18" s="1"/>
  <c r="X439" i="18"/>
  <c r="U439" i="18"/>
  <c r="W439" i="18"/>
  <c r="V439" i="18"/>
  <c r="AC438" i="20" l="1"/>
  <c r="AD438" i="20"/>
  <c r="AB438" i="20"/>
  <c r="U433" i="13"/>
  <c r="V433" i="13"/>
  <c r="Q433" i="13"/>
  <c r="R433" i="13" s="1"/>
  <c r="Z439" i="18"/>
  <c r="AC439" i="18" s="1"/>
  <c r="AA439" i="18"/>
  <c r="AD439" i="18" s="1"/>
  <c r="Y439" i="18"/>
  <c r="AB439" i="18" s="1"/>
  <c r="C439" i="20" l="1"/>
  <c r="H439" i="20"/>
  <c r="D439" i="20"/>
  <c r="I439" i="20"/>
  <c r="B439" i="20"/>
  <c r="G439" i="20"/>
  <c r="AE438" i="20"/>
  <c r="AA433" i="13"/>
  <c r="AD433" i="13" s="1"/>
  <c r="Z433" i="13"/>
  <c r="AC433" i="13" s="1"/>
  <c r="Y433" i="13"/>
  <c r="AB433" i="13" s="1"/>
  <c r="C440" i="18"/>
  <c r="H440" i="18"/>
  <c r="D440" i="18"/>
  <c r="I440" i="18"/>
  <c r="G440" i="18"/>
  <c r="B440" i="18"/>
  <c r="T439" i="20" l="1"/>
  <c r="F439" i="20"/>
  <c r="N439" i="20"/>
  <c r="S439" i="20"/>
  <c r="E439" i="20"/>
  <c r="J439" i="20"/>
  <c r="H434" i="13"/>
  <c r="I434" i="13"/>
  <c r="C434" i="13"/>
  <c r="B434" i="13"/>
  <c r="E434" i="13" s="1"/>
  <c r="D434" i="13"/>
  <c r="G434" i="13"/>
  <c r="F440" i="18"/>
  <c r="AE439" i="18"/>
  <c r="T440" i="18"/>
  <c r="S440" i="18"/>
  <c r="N440" i="18"/>
  <c r="J440" i="18"/>
  <c r="E440" i="18"/>
  <c r="L439" i="20" l="1"/>
  <c r="K439" i="20"/>
  <c r="O439" i="20"/>
  <c r="L440" i="18"/>
  <c r="F434" i="13"/>
  <c r="AE433" i="13"/>
  <c r="N434" i="13"/>
  <c r="T434" i="13"/>
  <c r="S434" i="13"/>
  <c r="J434" i="13"/>
  <c r="K434" i="13"/>
  <c r="O440" i="18"/>
  <c r="K440" i="18"/>
  <c r="P439" i="20" l="1"/>
  <c r="M439" i="20"/>
  <c r="M440" i="18"/>
  <c r="P440" i="18"/>
  <c r="L434" i="13"/>
  <c r="O434" i="13"/>
  <c r="W440" i="18"/>
  <c r="U440" i="18"/>
  <c r="X440" i="18"/>
  <c r="V440" i="18" l="1"/>
  <c r="U439" i="20"/>
  <c r="V439" i="20"/>
  <c r="W439" i="20"/>
  <c r="X439" i="20"/>
  <c r="Q439" i="20"/>
  <c r="R439" i="20" s="1"/>
  <c r="Q440" i="18"/>
  <c r="R440" i="18" s="1"/>
  <c r="P434" i="13"/>
  <c r="M434" i="13"/>
  <c r="V434" i="13"/>
  <c r="U434" i="13" l="1"/>
  <c r="Q434" i="13"/>
  <c r="R434" i="13" s="1"/>
  <c r="X434" i="13"/>
  <c r="Y440" i="18"/>
  <c r="AB440" i="18" s="1"/>
  <c r="Y439" i="20"/>
  <c r="AB439" i="20" s="1"/>
  <c r="AA439" i="20"/>
  <c r="AD439" i="20" s="1"/>
  <c r="Z439" i="20"/>
  <c r="AC439" i="20" s="1"/>
  <c r="AA440" i="18"/>
  <c r="AD440" i="18" s="1"/>
  <c r="Z440" i="18"/>
  <c r="AC440" i="18" s="1"/>
  <c r="W434" i="13"/>
  <c r="AA434" i="13" l="1"/>
  <c r="Y434" i="13"/>
  <c r="AB434" i="13" s="1"/>
  <c r="Z434" i="13"/>
  <c r="AC434" i="13" s="1"/>
  <c r="G441" i="18"/>
  <c r="B441" i="18"/>
  <c r="D441" i="18"/>
  <c r="I441" i="18"/>
  <c r="H441" i="18"/>
  <c r="C441" i="18"/>
  <c r="B440" i="20"/>
  <c r="C440" i="20"/>
  <c r="H440" i="20"/>
  <c r="G440" i="20"/>
  <c r="I440" i="20"/>
  <c r="D440" i="20"/>
  <c r="AD434" i="13" l="1"/>
  <c r="B435" i="13"/>
  <c r="H435" i="13"/>
  <c r="G435" i="13"/>
  <c r="C435" i="13"/>
  <c r="E441" i="18"/>
  <c r="J441" i="18"/>
  <c r="AE440" i="18"/>
  <c r="S441" i="18"/>
  <c r="N441" i="18"/>
  <c r="T441" i="18"/>
  <c r="F441" i="18"/>
  <c r="F440" i="20"/>
  <c r="AE439" i="20"/>
  <c r="J440" i="20"/>
  <c r="E440" i="20"/>
  <c r="N440" i="20"/>
  <c r="L440" i="20" s="1"/>
  <c r="T440" i="20"/>
  <c r="S440" i="20"/>
  <c r="I435" i="13" l="1"/>
  <c r="J435" i="13" s="1"/>
  <c r="D435" i="13"/>
  <c r="E435" i="13"/>
  <c r="F435" i="13"/>
  <c r="O441" i="18"/>
  <c r="K441" i="18"/>
  <c r="L441" i="18"/>
  <c r="O440" i="20"/>
  <c r="K440" i="20"/>
  <c r="P440" i="20"/>
  <c r="M440" i="20"/>
  <c r="Q440" i="20" s="1"/>
  <c r="O435" i="13" l="1"/>
  <c r="K435" i="13"/>
  <c r="N435" i="13"/>
  <c r="L435" i="13" s="1"/>
  <c r="T435" i="13"/>
  <c r="S435" i="13"/>
  <c r="AE434" i="13"/>
  <c r="P441" i="18"/>
  <c r="W441" i="18" s="1"/>
  <c r="M441" i="18"/>
  <c r="W440" i="20"/>
  <c r="U440" i="20"/>
  <c r="V440" i="20"/>
  <c r="X440" i="20"/>
  <c r="R440" i="20"/>
  <c r="V441" i="18"/>
  <c r="U441" i="18"/>
  <c r="X441" i="18"/>
  <c r="M435" i="13" l="1"/>
  <c r="P435" i="13"/>
  <c r="Q441" i="18"/>
  <c r="R441" i="18" s="1"/>
  <c r="AA440" i="20"/>
  <c r="Z440" i="20"/>
  <c r="Y440" i="20"/>
  <c r="Z441" i="18"/>
  <c r="AC441" i="18" s="1"/>
  <c r="Y441" i="18"/>
  <c r="AB441" i="18" s="1"/>
  <c r="AA441" i="18"/>
  <c r="AD441" i="18" s="1"/>
  <c r="C442" i="18"/>
  <c r="X435" i="13" l="1"/>
  <c r="Q435" i="13"/>
  <c r="R435" i="13" s="1"/>
  <c r="U435" i="13"/>
  <c r="W435" i="13"/>
  <c r="V435" i="13"/>
  <c r="H442" i="18"/>
  <c r="AC440" i="20"/>
  <c r="AD440" i="20"/>
  <c r="D441" i="20" s="1"/>
  <c r="AB440" i="20"/>
  <c r="G442" i="18"/>
  <c r="B442" i="18"/>
  <c r="F442" i="18" s="1"/>
  <c r="I442" i="18"/>
  <c r="D442" i="18"/>
  <c r="AE441" i="18"/>
  <c r="Y435" i="13" l="1"/>
  <c r="AA435" i="13"/>
  <c r="Z435" i="13"/>
  <c r="I441" i="20"/>
  <c r="H441" i="20"/>
  <c r="B441" i="20"/>
  <c r="T441" i="20"/>
  <c r="G441" i="20"/>
  <c r="C441" i="20"/>
  <c r="AE440" i="20" s="1"/>
  <c r="S441" i="20"/>
  <c r="N442" i="18"/>
  <c r="T442" i="18"/>
  <c r="J442" i="18"/>
  <c r="E442" i="18"/>
  <c r="S442" i="18"/>
  <c r="O442" i="18"/>
  <c r="AB435" i="13" l="1"/>
  <c r="B436" i="13" s="1"/>
  <c r="AC435" i="13"/>
  <c r="C436" i="13" s="1"/>
  <c r="AD435" i="13"/>
  <c r="N441" i="20"/>
  <c r="J441" i="20"/>
  <c r="L441" i="20" s="1"/>
  <c r="F441" i="20"/>
  <c r="E441" i="20"/>
  <c r="L442" i="18"/>
  <c r="K442" i="18"/>
  <c r="I436" i="13" l="1"/>
  <c r="F436" i="13"/>
  <c r="G436" i="13"/>
  <c r="D436" i="13"/>
  <c r="E436" i="13"/>
  <c r="H436" i="13"/>
  <c r="K441" i="20"/>
  <c r="O441" i="20"/>
  <c r="P441" i="20"/>
  <c r="M441" i="20"/>
  <c r="Q441" i="20" s="1"/>
  <c r="M442" i="18"/>
  <c r="Q442" i="18" s="1"/>
  <c r="R442" i="18" s="1"/>
  <c r="P442" i="18"/>
  <c r="J436" i="13" l="1"/>
  <c r="S436" i="13"/>
  <c r="T436" i="13"/>
  <c r="N436" i="13"/>
  <c r="K436" i="13"/>
  <c r="AE435" i="13"/>
  <c r="X442" i="18"/>
  <c r="U442" i="18"/>
  <c r="Z442" i="18"/>
  <c r="Y442" i="18"/>
  <c r="AB442" i="18" s="1"/>
  <c r="W441" i="20"/>
  <c r="U441" i="20"/>
  <c r="V441" i="20"/>
  <c r="R441" i="20"/>
  <c r="X441" i="20"/>
  <c r="W442" i="18"/>
  <c r="V442" i="18"/>
  <c r="AA442" i="18"/>
  <c r="AD442" i="18" s="1"/>
  <c r="O436" i="13" l="1"/>
  <c r="L436" i="13"/>
  <c r="AC442" i="18"/>
  <c r="H443" i="18" s="1"/>
  <c r="I443" i="18"/>
  <c r="G443" i="18"/>
  <c r="B443" i="18"/>
  <c r="Z441" i="20"/>
  <c r="AA441" i="20"/>
  <c r="Y441" i="20"/>
  <c r="C443" i="18"/>
  <c r="D443" i="18"/>
  <c r="J443" i="18"/>
  <c r="M436" i="13" l="1"/>
  <c r="P436" i="13"/>
  <c r="E443" i="18"/>
  <c r="N443" i="18"/>
  <c r="L443" i="18" s="1"/>
  <c r="T443" i="18"/>
  <c r="AE442" i="18"/>
  <c r="F443" i="18"/>
  <c r="AC441" i="20"/>
  <c r="AD441" i="20"/>
  <c r="AB441" i="20"/>
  <c r="I442" i="20"/>
  <c r="S443" i="18"/>
  <c r="O443" i="18"/>
  <c r="K443" i="18"/>
  <c r="X436" i="13" l="1"/>
  <c r="Q436" i="13"/>
  <c r="R436" i="13" s="1"/>
  <c r="W436" i="13"/>
  <c r="U436" i="13"/>
  <c r="V436" i="13"/>
  <c r="M443" i="18"/>
  <c r="P443" i="18"/>
  <c r="C442" i="20"/>
  <c r="G442" i="20"/>
  <c r="H442" i="20"/>
  <c r="D442" i="20"/>
  <c r="B442" i="20"/>
  <c r="Q443" i="18"/>
  <c r="R443" i="18" s="1"/>
  <c r="X443" i="18"/>
  <c r="Y436" i="13" l="1"/>
  <c r="AB436" i="13" s="1"/>
  <c r="AA436" i="13"/>
  <c r="AD436" i="13" s="1"/>
  <c r="Z436" i="13"/>
  <c r="W443" i="18"/>
  <c r="V443" i="18"/>
  <c r="U443" i="18"/>
  <c r="J442" i="20"/>
  <c r="AE441" i="20"/>
  <c r="T442" i="20"/>
  <c r="S442" i="20"/>
  <c r="N442" i="20"/>
  <c r="L442" i="20" s="1"/>
  <c r="K442" i="20"/>
  <c r="E442" i="20"/>
  <c r="F442" i="20"/>
  <c r="O442" i="20"/>
  <c r="Y443" i="18"/>
  <c r="Z443" i="18"/>
  <c r="AA443" i="18"/>
  <c r="AD443" i="18" s="1"/>
  <c r="G437" i="13" l="1"/>
  <c r="B437" i="13"/>
  <c r="I437" i="13"/>
  <c r="D437" i="13"/>
  <c r="AE436" i="13" s="1"/>
  <c r="AC436" i="13"/>
  <c r="AC443" i="18"/>
  <c r="AB443" i="18"/>
  <c r="P442" i="20"/>
  <c r="M442" i="20"/>
  <c r="Q442" i="20" s="1"/>
  <c r="G444" i="18"/>
  <c r="B444" i="18"/>
  <c r="C444" i="18"/>
  <c r="F444" i="18" s="1"/>
  <c r="H444" i="18"/>
  <c r="I444" i="18"/>
  <c r="D444" i="18"/>
  <c r="E444" i="18"/>
  <c r="V442" i="20" l="1"/>
  <c r="W442" i="20"/>
  <c r="U442" i="20"/>
  <c r="X442" i="20"/>
  <c r="S437" i="13"/>
  <c r="T437" i="13"/>
  <c r="C437" i="13"/>
  <c r="H437" i="13"/>
  <c r="J437" i="13" s="1"/>
  <c r="N437" i="13"/>
  <c r="L437" i="13" s="1"/>
  <c r="R442" i="20"/>
  <c r="Y442" i="20"/>
  <c r="Z442" i="20"/>
  <c r="AA442" i="20"/>
  <c r="N444" i="18"/>
  <c r="S444" i="18"/>
  <c r="T444" i="18"/>
  <c r="AE443" i="18"/>
  <c r="J444" i="18"/>
  <c r="E437" i="13" l="1"/>
  <c r="F437" i="13"/>
  <c r="O437" i="13"/>
  <c r="K437" i="13"/>
  <c r="M437" i="13"/>
  <c r="P437" i="13"/>
  <c r="AC442" i="20"/>
  <c r="AD442" i="20"/>
  <c r="AB442" i="20"/>
  <c r="L444" i="18"/>
  <c r="O444" i="18"/>
  <c r="K444" i="18"/>
  <c r="X437" i="13" l="1"/>
  <c r="Q437" i="13"/>
  <c r="R437" i="13" s="1"/>
  <c r="U437" i="13"/>
  <c r="V437" i="13"/>
  <c r="W437" i="13"/>
  <c r="C443" i="20"/>
  <c r="H443" i="20"/>
  <c r="I443" i="20"/>
  <c r="G443" i="20"/>
  <c r="B443" i="20"/>
  <c r="D443" i="20"/>
  <c r="P444" i="18"/>
  <c r="M444" i="18"/>
  <c r="V444" i="18"/>
  <c r="U444" i="18"/>
  <c r="W444" i="18"/>
  <c r="X444" i="18"/>
  <c r="Q444" i="18"/>
  <c r="R444" i="18" s="1"/>
  <c r="Y437" i="13" l="1"/>
  <c r="AB437" i="13" s="1"/>
  <c r="Z437" i="13"/>
  <c r="AA437" i="13"/>
  <c r="AC437" i="13"/>
  <c r="C438" i="13" s="1"/>
  <c r="J443" i="20"/>
  <c r="E443" i="20"/>
  <c r="AE442" i="20"/>
  <c r="F443" i="20"/>
  <c r="T443" i="20"/>
  <c r="S443" i="20"/>
  <c r="N443" i="20"/>
  <c r="L443" i="20" s="1"/>
  <c r="K443" i="20"/>
  <c r="O443" i="20"/>
  <c r="Y444" i="18"/>
  <c r="AB444" i="18" s="1"/>
  <c r="Z444" i="18"/>
  <c r="AC444" i="18" s="1"/>
  <c r="AA444" i="18"/>
  <c r="AD444" i="18" s="1"/>
  <c r="G438" i="13" l="1"/>
  <c r="B438" i="13"/>
  <c r="E438" i="13" s="1"/>
  <c r="AD437" i="13"/>
  <c r="H438" i="13"/>
  <c r="F438" i="13"/>
  <c r="P443" i="20"/>
  <c r="M443" i="20"/>
  <c r="Q443" i="20" s="1"/>
  <c r="B445" i="18"/>
  <c r="G445" i="18"/>
  <c r="C445" i="18"/>
  <c r="H445" i="18"/>
  <c r="D445" i="18"/>
  <c r="I445" i="18"/>
  <c r="D438" i="13" l="1"/>
  <c r="I438" i="13"/>
  <c r="J438" i="13" s="1"/>
  <c r="O438" i="13" s="1"/>
  <c r="V443" i="20"/>
  <c r="U443" i="20"/>
  <c r="W443" i="20"/>
  <c r="X443" i="20"/>
  <c r="R443" i="20"/>
  <c r="E445" i="18"/>
  <c r="J445" i="18"/>
  <c r="F445" i="18"/>
  <c r="N445" i="18"/>
  <c r="S445" i="18"/>
  <c r="T445" i="18"/>
  <c r="AE444" i="18"/>
  <c r="AE437" i="13" l="1"/>
  <c r="N438" i="13"/>
  <c r="L438" i="13" s="1"/>
  <c r="S438" i="13"/>
  <c r="T438" i="13"/>
  <c r="K438" i="13"/>
  <c r="Y443" i="20"/>
  <c r="Z443" i="20"/>
  <c r="AA443" i="20"/>
  <c r="L445" i="18"/>
  <c r="O445" i="18"/>
  <c r="K445" i="18"/>
  <c r="M438" i="13" l="1"/>
  <c r="P438" i="13"/>
  <c r="AB443" i="20"/>
  <c r="AD443" i="20"/>
  <c r="AC443" i="20"/>
  <c r="M445" i="18"/>
  <c r="P445" i="18"/>
  <c r="Q438" i="13" l="1"/>
  <c r="R438" i="13" s="1"/>
  <c r="X438" i="13"/>
  <c r="V438" i="13"/>
  <c r="U438" i="13"/>
  <c r="W438" i="13"/>
  <c r="B444" i="20"/>
  <c r="G444" i="20"/>
  <c r="D444" i="20"/>
  <c r="I444" i="20"/>
  <c r="H444" i="20"/>
  <c r="C444" i="20"/>
  <c r="Q445" i="18"/>
  <c r="R445" i="18" s="1"/>
  <c r="W445" i="18"/>
  <c r="X445" i="18"/>
  <c r="V445" i="18"/>
  <c r="U445" i="18"/>
  <c r="AA438" i="13" l="1"/>
  <c r="AD438" i="13" s="1"/>
  <c r="Y438" i="13"/>
  <c r="AB438" i="13" s="1"/>
  <c r="Z438" i="13"/>
  <c r="AC438" i="13" s="1"/>
  <c r="AE443" i="20"/>
  <c r="F444" i="20"/>
  <c r="J444" i="20"/>
  <c r="S444" i="20"/>
  <c r="T444" i="20"/>
  <c r="E444" i="20"/>
  <c r="N444" i="20"/>
  <c r="Y445" i="18"/>
  <c r="AB445" i="18" s="1"/>
  <c r="Z445" i="18"/>
  <c r="AA445" i="18"/>
  <c r="AD445" i="18" s="1"/>
  <c r="I439" i="13" l="1"/>
  <c r="D439" i="13"/>
  <c r="G439" i="13"/>
  <c r="B439" i="13"/>
  <c r="H439" i="13"/>
  <c r="C439" i="13"/>
  <c r="B446" i="18"/>
  <c r="I446" i="18"/>
  <c r="L444" i="20"/>
  <c r="K444" i="20"/>
  <c r="O444" i="20"/>
  <c r="AC445" i="18"/>
  <c r="C446" i="18" s="1"/>
  <c r="G446" i="18"/>
  <c r="D446" i="18"/>
  <c r="H446" i="18"/>
  <c r="J446" i="18"/>
  <c r="E446" i="18"/>
  <c r="J439" i="13" l="1"/>
  <c r="E439" i="13"/>
  <c r="F439" i="13"/>
  <c r="S439" i="13"/>
  <c r="AE438" i="13"/>
  <c r="N439" i="13"/>
  <c r="T439" i="13"/>
  <c r="L439" i="13"/>
  <c r="K439" i="13"/>
  <c r="O439" i="13"/>
  <c r="P444" i="20"/>
  <c r="M444" i="20"/>
  <c r="Q444" i="20" s="1"/>
  <c r="F446" i="18"/>
  <c r="AE445" i="18"/>
  <c r="S446" i="18"/>
  <c r="T446" i="18"/>
  <c r="N446" i="18"/>
  <c r="K446" i="18"/>
  <c r="O446" i="18"/>
  <c r="W444" i="20" l="1"/>
  <c r="U444" i="20"/>
  <c r="X444" i="20"/>
  <c r="R444" i="20"/>
  <c r="M439" i="13"/>
  <c r="P439" i="13"/>
  <c r="V439" i="13" s="1"/>
  <c r="V444" i="20"/>
  <c r="Y444" i="20"/>
  <c r="Z444" i="20"/>
  <c r="AA444" i="20"/>
  <c r="L446" i="18"/>
  <c r="Q439" i="13" l="1"/>
  <c r="R439" i="13" s="1"/>
  <c r="X439" i="13"/>
  <c r="U439" i="13"/>
  <c r="W439" i="13"/>
  <c r="AB444" i="20"/>
  <c r="AD444" i="20"/>
  <c r="AC444" i="20"/>
  <c r="P446" i="18"/>
  <c r="M446" i="18"/>
  <c r="Y439" i="13" l="1"/>
  <c r="Z439" i="13"/>
  <c r="AA439" i="13"/>
  <c r="U446" i="18"/>
  <c r="W446" i="18"/>
  <c r="Q446" i="18"/>
  <c r="R446" i="18" s="1"/>
  <c r="V446" i="18"/>
  <c r="X446" i="18"/>
  <c r="B445" i="20"/>
  <c r="G445" i="20"/>
  <c r="D445" i="20"/>
  <c r="I445" i="20"/>
  <c r="C445" i="20"/>
  <c r="H445" i="20"/>
  <c r="AC439" i="13" l="1"/>
  <c r="AB439" i="13"/>
  <c r="B440" i="13" s="1"/>
  <c r="AD439" i="13"/>
  <c r="AA446" i="18"/>
  <c r="AD446" i="18" s="1"/>
  <c r="Y446" i="18"/>
  <c r="AB446" i="18" s="1"/>
  <c r="Z446" i="18"/>
  <c r="AC446" i="18" s="1"/>
  <c r="E445" i="20"/>
  <c r="T445" i="20"/>
  <c r="S445" i="20"/>
  <c r="F445" i="20"/>
  <c r="AE444" i="20"/>
  <c r="J445" i="20"/>
  <c r="N445" i="20"/>
  <c r="L445" i="20" s="1"/>
  <c r="G440" i="13" l="1"/>
  <c r="C440" i="13"/>
  <c r="I440" i="13"/>
  <c r="D440" i="13"/>
  <c r="H440" i="13"/>
  <c r="D447" i="18"/>
  <c r="I447" i="18"/>
  <c r="B447" i="18"/>
  <c r="G447" i="18"/>
  <c r="C447" i="18"/>
  <c r="H447" i="18"/>
  <c r="K445" i="20"/>
  <c r="O445" i="20"/>
  <c r="P445" i="20"/>
  <c r="M445" i="20"/>
  <c r="Q445" i="20" s="1"/>
  <c r="J440" i="13" l="1"/>
  <c r="E440" i="13"/>
  <c r="F440" i="13"/>
  <c r="N440" i="13"/>
  <c r="L440" i="13" s="1"/>
  <c r="T440" i="13"/>
  <c r="S440" i="13"/>
  <c r="AE439" i="13"/>
  <c r="AE446" i="18"/>
  <c r="N447" i="18"/>
  <c r="S447" i="18"/>
  <c r="T447" i="18"/>
  <c r="E447" i="18"/>
  <c r="J447" i="18"/>
  <c r="F447" i="18"/>
  <c r="W445" i="20"/>
  <c r="U445" i="20"/>
  <c r="V445" i="20"/>
  <c r="R445" i="20"/>
  <c r="X445" i="20"/>
  <c r="O440" i="13" l="1"/>
  <c r="K440" i="13"/>
  <c r="P440" i="13"/>
  <c r="M440" i="13"/>
  <c r="K447" i="18"/>
  <c r="O447" i="18"/>
  <c r="L447" i="18"/>
  <c r="Y445" i="20"/>
  <c r="Z445" i="20"/>
  <c r="AA445" i="20"/>
  <c r="W440" i="13" l="1"/>
  <c r="V440" i="13"/>
  <c r="U440" i="13"/>
  <c r="X440" i="13"/>
  <c r="Q440" i="13"/>
  <c r="R440" i="13" s="1"/>
  <c r="P447" i="18"/>
  <c r="M447" i="18"/>
  <c r="AB445" i="20"/>
  <c r="AC445" i="20"/>
  <c r="AD445" i="20"/>
  <c r="W447" i="18"/>
  <c r="U447" i="18"/>
  <c r="X447" i="18"/>
  <c r="Q447" i="18"/>
  <c r="R447" i="18" s="1"/>
  <c r="Z440" i="13" l="1"/>
  <c r="AA440" i="13"/>
  <c r="Y440" i="13"/>
  <c r="AB440" i="13" s="1"/>
  <c r="AC440" i="13"/>
  <c r="V447" i="18"/>
  <c r="G446" i="20"/>
  <c r="B446" i="20"/>
  <c r="C446" i="20"/>
  <c r="H446" i="20"/>
  <c r="D446" i="20"/>
  <c r="I446" i="20"/>
  <c r="Z447" i="18"/>
  <c r="AC447" i="18" s="1"/>
  <c r="AA447" i="18"/>
  <c r="AD447" i="18" s="1"/>
  <c r="Y447" i="18"/>
  <c r="AB447" i="18" s="1"/>
  <c r="H441" i="13" l="1"/>
  <c r="B441" i="13"/>
  <c r="AD440" i="13"/>
  <c r="C441" i="13"/>
  <c r="G441" i="13"/>
  <c r="J446" i="20"/>
  <c r="E446" i="20"/>
  <c r="F446" i="20"/>
  <c r="AE445" i="20"/>
  <c r="T446" i="20"/>
  <c r="S446" i="20"/>
  <c r="N446" i="20"/>
  <c r="L446" i="20" s="1"/>
  <c r="O446" i="20"/>
  <c r="K446" i="20"/>
  <c r="C448" i="18"/>
  <c r="H448" i="18"/>
  <c r="D448" i="18"/>
  <c r="I448" i="18"/>
  <c r="B448" i="18"/>
  <c r="G448" i="18"/>
  <c r="I441" i="13" l="1"/>
  <c r="D441" i="13"/>
  <c r="E441" i="13"/>
  <c r="F441" i="13"/>
  <c r="J441" i="13"/>
  <c r="P446" i="20"/>
  <c r="M446" i="20"/>
  <c r="Q446" i="20" s="1"/>
  <c r="F448" i="18"/>
  <c r="AE447" i="18"/>
  <c r="T448" i="18"/>
  <c r="S448" i="18"/>
  <c r="N448" i="18"/>
  <c r="E448" i="18"/>
  <c r="J448" i="18"/>
  <c r="K441" i="13" l="1"/>
  <c r="N441" i="13"/>
  <c r="L441" i="13" s="1"/>
  <c r="AE440" i="13"/>
  <c r="T441" i="13"/>
  <c r="S441" i="13"/>
  <c r="O441" i="13"/>
  <c r="U446" i="20"/>
  <c r="W446" i="20"/>
  <c r="V446" i="20"/>
  <c r="X446" i="20"/>
  <c r="R446" i="20"/>
  <c r="L448" i="18"/>
  <c r="K448" i="18"/>
  <c r="O448" i="18"/>
  <c r="M441" i="13" l="1"/>
  <c r="P441" i="13"/>
  <c r="Y446" i="20"/>
  <c r="Z446" i="20"/>
  <c r="AA446" i="20"/>
  <c r="M448" i="18"/>
  <c r="P448" i="18"/>
  <c r="Q441" i="13" l="1"/>
  <c r="R441" i="13" s="1"/>
  <c r="X441" i="13"/>
  <c r="U441" i="13"/>
  <c r="W441" i="13"/>
  <c r="V441" i="13"/>
  <c r="AC446" i="20"/>
  <c r="AD446" i="20"/>
  <c r="AB446" i="20"/>
  <c r="V448" i="18"/>
  <c r="X448" i="18"/>
  <c r="W448" i="18"/>
  <c r="U448" i="18"/>
  <c r="Q448" i="18"/>
  <c r="R448" i="18" s="1"/>
  <c r="AA441" i="13" l="1"/>
  <c r="AD441" i="13" s="1"/>
  <c r="Z441" i="13"/>
  <c r="AC441" i="13" s="1"/>
  <c r="Y441" i="13"/>
  <c r="C447" i="20"/>
  <c r="H447" i="20"/>
  <c r="D447" i="20"/>
  <c r="I447" i="20"/>
  <c r="G447" i="20"/>
  <c r="B447" i="20"/>
  <c r="AE446" i="20"/>
  <c r="AA448" i="18"/>
  <c r="AD448" i="18" s="1"/>
  <c r="Z448" i="18"/>
  <c r="AC448" i="18" s="1"/>
  <c r="Y448" i="18"/>
  <c r="AB448" i="18" s="1"/>
  <c r="AB441" i="13" l="1"/>
  <c r="I442" i="13"/>
  <c r="D442" i="13"/>
  <c r="H442" i="13"/>
  <c r="C442" i="13"/>
  <c r="F447" i="20"/>
  <c r="T447" i="20"/>
  <c r="S447" i="20"/>
  <c r="J447" i="20"/>
  <c r="E447" i="20"/>
  <c r="N447" i="20"/>
  <c r="I449" i="18"/>
  <c r="H449" i="18"/>
  <c r="D449" i="18"/>
  <c r="C449" i="18"/>
  <c r="G449" i="18"/>
  <c r="B449" i="18"/>
  <c r="G442" i="13" l="1"/>
  <c r="J442" i="13" s="1"/>
  <c r="K442" i="13" s="1"/>
  <c r="B442" i="13"/>
  <c r="E442" i="13" s="1"/>
  <c r="AE441" i="13"/>
  <c r="S442" i="13"/>
  <c r="T442" i="13"/>
  <c r="L447" i="20"/>
  <c r="K447" i="20"/>
  <c r="O447" i="20"/>
  <c r="E449" i="18"/>
  <c r="S449" i="18"/>
  <c r="T449" i="18"/>
  <c r="N449" i="18"/>
  <c r="AE448" i="18"/>
  <c r="F449" i="18"/>
  <c r="J449" i="18"/>
  <c r="N442" i="13" l="1"/>
  <c r="F442" i="13"/>
  <c r="L442" i="13"/>
  <c r="O442" i="13"/>
  <c r="P447" i="20"/>
  <c r="M447" i="20"/>
  <c r="Q447" i="20" s="1"/>
  <c r="K449" i="18"/>
  <c r="O449" i="18"/>
  <c r="L449" i="18"/>
  <c r="P442" i="13" l="1"/>
  <c r="V442" i="13" s="1"/>
  <c r="M442" i="13"/>
  <c r="R447" i="20"/>
  <c r="X447" i="20"/>
  <c r="V447" i="20"/>
  <c r="W447" i="20"/>
  <c r="U447" i="20"/>
  <c r="M449" i="18"/>
  <c r="P449" i="18"/>
  <c r="Q449" i="18"/>
  <c r="R449" i="18" s="1"/>
  <c r="X442" i="13" l="1"/>
  <c r="W442" i="13"/>
  <c r="Q442" i="13"/>
  <c r="R442" i="13" s="1"/>
  <c r="U442" i="13"/>
  <c r="X449" i="18"/>
  <c r="AA447" i="20"/>
  <c r="Y447" i="20"/>
  <c r="Z447" i="20"/>
  <c r="U449" i="18"/>
  <c r="V449" i="18"/>
  <c r="W449" i="18"/>
  <c r="Y449" i="18"/>
  <c r="AB449" i="18" s="1"/>
  <c r="AA449" i="18"/>
  <c r="Z449" i="18"/>
  <c r="AC449" i="18" s="1"/>
  <c r="Y442" i="13" l="1"/>
  <c r="Z442" i="13"/>
  <c r="AC442" i="13" s="1"/>
  <c r="AA442" i="13"/>
  <c r="AB447" i="20"/>
  <c r="AD447" i="20"/>
  <c r="AC447" i="20"/>
  <c r="G448" i="20"/>
  <c r="AD449" i="18"/>
  <c r="C450" i="18"/>
  <c r="H450" i="18"/>
  <c r="D450" i="18"/>
  <c r="B450" i="18"/>
  <c r="G450" i="18"/>
  <c r="I450" i="18"/>
  <c r="AB442" i="13" l="1"/>
  <c r="AD442" i="13"/>
  <c r="C443" i="13"/>
  <c r="H443" i="13"/>
  <c r="B443" i="13"/>
  <c r="B448" i="20"/>
  <c r="I448" i="20"/>
  <c r="C448" i="20"/>
  <c r="D448" i="20"/>
  <c r="H448" i="20"/>
  <c r="F450" i="18"/>
  <c r="AE449" i="18"/>
  <c r="N450" i="18"/>
  <c r="T450" i="18"/>
  <c r="S450" i="18"/>
  <c r="E450" i="18"/>
  <c r="J450" i="18"/>
  <c r="G443" i="13" l="1"/>
  <c r="E443" i="13"/>
  <c r="I443" i="13"/>
  <c r="J443" i="13" s="1"/>
  <c r="D443" i="13"/>
  <c r="F443" i="13"/>
  <c r="J448" i="20"/>
  <c r="E448" i="20"/>
  <c r="T448" i="20"/>
  <c r="S448" i="20"/>
  <c r="AE447" i="20"/>
  <c r="F448" i="20"/>
  <c r="N448" i="20"/>
  <c r="L448" i="20" s="1"/>
  <c r="L450" i="18"/>
  <c r="K450" i="18"/>
  <c r="O450" i="18"/>
  <c r="T443" i="13" l="1"/>
  <c r="S443" i="13"/>
  <c r="N443" i="13"/>
  <c r="AE442" i="13"/>
  <c r="O443" i="13"/>
  <c r="K443" i="13"/>
  <c r="K448" i="20"/>
  <c r="O448" i="20"/>
  <c r="P448" i="20"/>
  <c r="M448" i="20"/>
  <c r="Q448" i="20" s="1"/>
  <c r="P450" i="18"/>
  <c r="M450" i="18"/>
  <c r="V450" i="18"/>
  <c r="L443" i="13" l="1"/>
  <c r="U450" i="18"/>
  <c r="V448" i="20"/>
  <c r="U448" i="20"/>
  <c r="X448" i="20"/>
  <c r="R448" i="20"/>
  <c r="W448" i="20"/>
  <c r="W450" i="18"/>
  <c r="Q450" i="18"/>
  <c r="R450" i="18" s="1"/>
  <c r="X450" i="18"/>
  <c r="M443" i="13" l="1"/>
  <c r="P443" i="13"/>
  <c r="Q443" i="13"/>
  <c r="R443" i="13" s="1"/>
  <c r="Y448" i="20"/>
  <c r="Z448" i="20"/>
  <c r="AA448" i="20"/>
  <c r="Y450" i="18"/>
  <c r="AB450" i="18" s="1"/>
  <c r="AA450" i="18"/>
  <c r="AD450" i="18" s="1"/>
  <c r="Z450" i="18"/>
  <c r="AC450" i="18" s="1"/>
  <c r="X443" i="13" l="1"/>
  <c r="V443" i="13"/>
  <c r="U443" i="13"/>
  <c r="W443" i="13"/>
  <c r="Y443" i="13"/>
  <c r="AB443" i="13" s="1"/>
  <c r="Z443" i="13"/>
  <c r="AA443" i="13"/>
  <c r="AB448" i="20"/>
  <c r="AC448" i="20"/>
  <c r="AD448" i="20"/>
  <c r="D449" i="20"/>
  <c r="B451" i="18"/>
  <c r="G451" i="18"/>
  <c r="D451" i="18"/>
  <c r="I451" i="18"/>
  <c r="C451" i="18"/>
  <c r="H451" i="18"/>
  <c r="E451" i="18"/>
  <c r="J451" i="18"/>
  <c r="G449" i="20" l="1"/>
  <c r="AD443" i="13"/>
  <c r="I444" i="13" s="1"/>
  <c r="AC443" i="13"/>
  <c r="C444" i="13" s="1"/>
  <c r="B444" i="13"/>
  <c r="G444" i="13"/>
  <c r="C449" i="20"/>
  <c r="H449" i="20"/>
  <c r="B449" i="20"/>
  <c r="I449" i="20"/>
  <c r="S449" i="20"/>
  <c r="T449" i="20"/>
  <c r="F451" i="18"/>
  <c r="N451" i="18"/>
  <c r="S451" i="18"/>
  <c r="T451" i="18"/>
  <c r="AE450" i="18"/>
  <c r="K451" i="18"/>
  <c r="O451" i="18"/>
  <c r="D444" i="13" l="1"/>
  <c r="H444" i="13"/>
  <c r="E444" i="13"/>
  <c r="F444" i="13"/>
  <c r="AE448" i="20"/>
  <c r="N449" i="20"/>
  <c r="J449" i="20"/>
  <c r="F449" i="20"/>
  <c r="E449" i="20"/>
  <c r="L451" i="18"/>
  <c r="N444" i="13" l="1"/>
  <c r="T444" i="13"/>
  <c r="AE443" i="13"/>
  <c r="S444" i="13"/>
  <c r="J444" i="13"/>
  <c r="L444" i="13"/>
  <c r="L449" i="20"/>
  <c r="O449" i="20"/>
  <c r="K449" i="20"/>
  <c r="M451" i="18"/>
  <c r="P451" i="18"/>
  <c r="O444" i="13" l="1"/>
  <c r="K444" i="13"/>
  <c r="M444" i="13"/>
  <c r="P444" i="13"/>
  <c r="Q451" i="18"/>
  <c r="R451" i="18" s="1"/>
  <c r="U451" i="18"/>
  <c r="M449" i="20"/>
  <c r="Q449" i="20" s="1"/>
  <c r="P449" i="20"/>
  <c r="V451" i="18"/>
  <c r="W451" i="18"/>
  <c r="X451" i="18"/>
  <c r="Z451" i="18"/>
  <c r="AA451" i="18"/>
  <c r="AD451" i="18" s="1"/>
  <c r="Y451" i="18"/>
  <c r="AB451" i="18" s="1"/>
  <c r="R449" i="20" l="1"/>
  <c r="X449" i="20"/>
  <c r="U444" i="13"/>
  <c r="Q444" i="13"/>
  <c r="R444" i="13" s="1"/>
  <c r="X444" i="13"/>
  <c r="V444" i="13"/>
  <c r="W444" i="13"/>
  <c r="AC451" i="18"/>
  <c r="V449" i="20"/>
  <c r="U449" i="20"/>
  <c r="W449" i="20"/>
  <c r="Y449" i="20"/>
  <c r="Z449" i="20"/>
  <c r="AA449" i="20"/>
  <c r="D452" i="18"/>
  <c r="I452" i="18"/>
  <c r="G452" i="18"/>
  <c r="B452" i="18"/>
  <c r="Y444" i="13" l="1"/>
  <c r="Z444" i="13"/>
  <c r="AA444" i="13"/>
  <c r="C452" i="18"/>
  <c r="H452" i="18"/>
  <c r="AB449" i="20"/>
  <c r="AD449" i="20"/>
  <c r="AC449" i="20"/>
  <c r="F452" i="18"/>
  <c r="T452" i="18"/>
  <c r="S452" i="18"/>
  <c r="AE451" i="18"/>
  <c r="E452" i="18"/>
  <c r="AB444" i="13" l="1"/>
  <c r="AC444" i="13"/>
  <c r="H445" i="13" s="1"/>
  <c r="AD444" i="13"/>
  <c r="N452" i="18"/>
  <c r="J452" i="18"/>
  <c r="C450" i="20"/>
  <c r="G450" i="20"/>
  <c r="H450" i="20"/>
  <c r="B450" i="20"/>
  <c r="E450" i="20" s="1"/>
  <c r="D450" i="20"/>
  <c r="T450" i="20" s="1"/>
  <c r="I450" i="20"/>
  <c r="AE449" i="20"/>
  <c r="G445" i="13"/>
  <c r="B445" i="13" l="1"/>
  <c r="D445" i="13"/>
  <c r="C445" i="13"/>
  <c r="E445" i="13" s="1"/>
  <c r="I445" i="13"/>
  <c r="L452" i="18"/>
  <c r="O452" i="18"/>
  <c r="K452" i="18"/>
  <c r="J450" i="20"/>
  <c r="F450" i="20"/>
  <c r="S450" i="20"/>
  <c r="N450" i="20"/>
  <c r="L450" i="20" s="1"/>
  <c r="T445" i="13" l="1"/>
  <c r="S445" i="13"/>
  <c r="AE444" i="13"/>
  <c r="F445" i="13"/>
  <c r="J445" i="13"/>
  <c r="N445" i="13"/>
  <c r="L445" i="13" s="1"/>
  <c r="M452" i="18"/>
  <c r="P452" i="18"/>
  <c r="O450" i="20"/>
  <c r="K450" i="20"/>
  <c r="M450" i="20"/>
  <c r="Q450" i="20" s="1"/>
  <c r="P450" i="20"/>
  <c r="M445" i="13" l="1"/>
  <c r="O445" i="13"/>
  <c r="K445" i="13"/>
  <c r="P445" i="13"/>
  <c r="W452" i="18"/>
  <c r="U452" i="18"/>
  <c r="V452" i="18"/>
  <c r="X452" i="18"/>
  <c r="Q452" i="18"/>
  <c r="R452" i="18" s="1"/>
  <c r="X450" i="20"/>
  <c r="R450" i="20"/>
  <c r="V450" i="20"/>
  <c r="U450" i="20"/>
  <c r="W450" i="20"/>
  <c r="V445" i="13" l="1"/>
  <c r="W445" i="13"/>
  <c r="Q445" i="13"/>
  <c r="R445" i="13" s="1"/>
  <c r="X445" i="13"/>
  <c r="U445" i="13"/>
  <c r="AA452" i="18"/>
  <c r="AD452" i="18" s="1"/>
  <c r="Z452" i="18"/>
  <c r="AC452" i="18" s="1"/>
  <c r="Y452" i="18"/>
  <c r="AB452" i="18" s="1"/>
  <c r="Z450" i="20"/>
  <c r="AA450" i="20"/>
  <c r="Y450" i="20"/>
  <c r="AC450" i="20"/>
  <c r="AA445" i="13" l="1"/>
  <c r="AD445" i="13" s="1"/>
  <c r="D446" i="13" s="1"/>
  <c r="Z445" i="13"/>
  <c r="AC445" i="13" s="1"/>
  <c r="Y445" i="13"/>
  <c r="AB445" i="13" s="1"/>
  <c r="C453" i="18"/>
  <c r="G453" i="18"/>
  <c r="I453" i="18"/>
  <c r="B453" i="18"/>
  <c r="H453" i="18"/>
  <c r="D453" i="18"/>
  <c r="AD450" i="20"/>
  <c r="C451" i="20"/>
  <c r="AB450" i="20"/>
  <c r="H451" i="20"/>
  <c r="D451" i="20"/>
  <c r="H446" i="13" l="1"/>
  <c r="AE445" i="13"/>
  <c r="T446" i="13"/>
  <c r="B446" i="13"/>
  <c r="S446" i="13"/>
  <c r="I446" i="13"/>
  <c r="G446" i="13"/>
  <c r="C446" i="13"/>
  <c r="E453" i="18"/>
  <c r="F453" i="18"/>
  <c r="AE452" i="18"/>
  <c r="N453" i="18"/>
  <c r="T453" i="18"/>
  <c r="S453" i="18"/>
  <c r="J453" i="18"/>
  <c r="I451" i="20"/>
  <c r="B451" i="20"/>
  <c r="AE450" i="20"/>
  <c r="G451" i="20"/>
  <c r="S451" i="20"/>
  <c r="T451" i="20"/>
  <c r="E446" i="13" l="1"/>
  <c r="F446" i="13"/>
  <c r="J446" i="13"/>
  <c r="N446" i="13"/>
  <c r="K453" i="18"/>
  <c r="O453" i="18"/>
  <c r="L453" i="18"/>
  <c r="E451" i="20"/>
  <c r="F451" i="20"/>
  <c r="N451" i="20"/>
  <c r="J451" i="20"/>
  <c r="L451" i="20" s="1"/>
  <c r="O446" i="13" l="1"/>
  <c r="K446" i="13"/>
  <c r="L446" i="13"/>
  <c r="P453" i="18"/>
  <c r="M453" i="18"/>
  <c r="K451" i="20"/>
  <c r="O451" i="20"/>
  <c r="M451" i="20"/>
  <c r="Q451" i="20" s="1"/>
  <c r="P451" i="20"/>
  <c r="W453" i="18"/>
  <c r="X453" i="18"/>
  <c r="P446" i="13" l="1"/>
  <c r="M446" i="13"/>
  <c r="U453" i="18"/>
  <c r="V453" i="18"/>
  <c r="Q453" i="18"/>
  <c r="R453" i="18" s="1"/>
  <c r="V451" i="20"/>
  <c r="R451" i="20"/>
  <c r="W451" i="20"/>
  <c r="X451" i="20"/>
  <c r="U451" i="20"/>
  <c r="X446" i="13" l="1"/>
  <c r="U446" i="13"/>
  <c r="W446" i="13"/>
  <c r="Q446" i="13"/>
  <c r="R446" i="13" s="1"/>
  <c r="V446" i="13"/>
  <c r="Z453" i="18"/>
  <c r="AC453" i="18" s="1"/>
  <c r="Y453" i="18"/>
  <c r="AB453" i="18" s="1"/>
  <c r="AA453" i="18"/>
  <c r="AD453" i="18" s="1"/>
  <c r="Z451" i="20"/>
  <c r="AA451" i="20"/>
  <c r="Y451" i="20"/>
  <c r="AD451" i="20"/>
  <c r="AC451" i="20"/>
  <c r="C454" i="18"/>
  <c r="G454" i="18"/>
  <c r="AB451" i="20" l="1"/>
  <c r="Y446" i="13"/>
  <c r="AB446" i="13" s="1"/>
  <c r="Z446" i="13"/>
  <c r="AC446" i="13" s="1"/>
  <c r="AA446" i="13"/>
  <c r="H454" i="18"/>
  <c r="D454" i="18"/>
  <c r="I454" i="18"/>
  <c r="B454" i="18"/>
  <c r="G452" i="20"/>
  <c r="D452" i="20"/>
  <c r="I452" i="20"/>
  <c r="C452" i="20"/>
  <c r="H452" i="20"/>
  <c r="J454" i="18"/>
  <c r="F454" i="18"/>
  <c r="N454" i="18"/>
  <c r="B452" i="20" l="1"/>
  <c r="G447" i="13"/>
  <c r="B447" i="13"/>
  <c r="C447" i="13"/>
  <c r="H447" i="13"/>
  <c r="AD446" i="13"/>
  <c r="T454" i="18"/>
  <c r="S454" i="18"/>
  <c r="AE453" i="18"/>
  <c r="E454" i="18"/>
  <c r="N452" i="20"/>
  <c r="T452" i="20"/>
  <c r="F452" i="20"/>
  <c r="S452" i="20"/>
  <c r="E452" i="20"/>
  <c r="J452" i="20"/>
  <c r="AE451" i="20"/>
  <c r="K454" i="18"/>
  <c r="O454" i="18"/>
  <c r="L454" i="18"/>
  <c r="I447" i="13" l="1"/>
  <c r="E447" i="13"/>
  <c r="D447" i="13"/>
  <c r="F447" i="13"/>
  <c r="L452" i="20"/>
  <c r="K452" i="20"/>
  <c r="O452" i="20"/>
  <c r="M454" i="18"/>
  <c r="P454" i="18"/>
  <c r="J447" i="13" l="1"/>
  <c r="O447" i="13" s="1"/>
  <c r="T447" i="13"/>
  <c r="N447" i="13"/>
  <c r="S447" i="13"/>
  <c r="AE446" i="13"/>
  <c r="K447" i="13"/>
  <c r="L447" i="13"/>
  <c r="M452" i="20"/>
  <c r="Q452" i="20" s="1"/>
  <c r="P452" i="20"/>
  <c r="X454" i="18"/>
  <c r="Q454" i="18"/>
  <c r="R454" i="18" s="1"/>
  <c r="V454" i="18"/>
  <c r="U454" i="18"/>
  <c r="W454" i="18"/>
  <c r="P447" i="13" l="1"/>
  <c r="M447" i="13"/>
  <c r="U452" i="20"/>
  <c r="X452" i="20"/>
  <c r="R452" i="20"/>
  <c r="V452" i="20"/>
  <c r="W452" i="20"/>
  <c r="Z454" i="18"/>
  <c r="AC454" i="18" s="1"/>
  <c r="AA454" i="18"/>
  <c r="AD454" i="18" s="1"/>
  <c r="Y454" i="18"/>
  <c r="AB454" i="18" s="1"/>
  <c r="V447" i="13" l="1"/>
  <c r="U447" i="13"/>
  <c r="W447" i="13"/>
  <c r="X447" i="13"/>
  <c r="Q447" i="13"/>
  <c r="R447" i="13" s="1"/>
  <c r="AA452" i="20"/>
  <c r="Y452" i="20"/>
  <c r="AB452" i="20" s="1"/>
  <c r="Z452" i="20"/>
  <c r="C455" i="18"/>
  <c r="D455" i="18"/>
  <c r="G455" i="18"/>
  <c r="H455" i="18"/>
  <c r="I455" i="18"/>
  <c r="B455" i="18"/>
  <c r="Y447" i="13" l="1"/>
  <c r="AB447" i="13" s="1"/>
  <c r="Z447" i="13"/>
  <c r="AA447" i="13"/>
  <c r="AD452" i="20"/>
  <c r="AC452" i="20"/>
  <c r="G453" i="20"/>
  <c r="B453" i="20"/>
  <c r="F455" i="18"/>
  <c r="E455" i="18"/>
  <c r="AE454" i="18"/>
  <c r="T455" i="18"/>
  <c r="N455" i="18"/>
  <c r="S455" i="18"/>
  <c r="J455" i="18"/>
  <c r="AC447" i="13" l="1"/>
  <c r="AD447" i="13"/>
  <c r="D448" i="13" s="1"/>
  <c r="G448" i="13"/>
  <c r="B448" i="13"/>
  <c r="D453" i="20"/>
  <c r="I453" i="20"/>
  <c r="H453" i="20"/>
  <c r="C453" i="20"/>
  <c r="O455" i="18"/>
  <c r="K455" i="18"/>
  <c r="L455" i="18"/>
  <c r="I448" i="13" l="1"/>
  <c r="C448" i="13"/>
  <c r="F448" i="13" s="1"/>
  <c r="H448" i="13"/>
  <c r="S448" i="13"/>
  <c r="T448" i="13"/>
  <c r="AE447" i="13"/>
  <c r="N453" i="20"/>
  <c r="J453" i="20"/>
  <c r="T453" i="20"/>
  <c r="S453" i="20"/>
  <c r="F453" i="20"/>
  <c r="AE452" i="20"/>
  <c r="E453" i="20"/>
  <c r="M455" i="18"/>
  <c r="P455" i="18"/>
  <c r="Q455" i="18"/>
  <c r="R455" i="18" s="1"/>
  <c r="E448" i="13" l="1"/>
  <c r="N448" i="13"/>
  <c r="J448" i="13"/>
  <c r="K453" i="20"/>
  <c r="L453" i="20"/>
  <c r="O453" i="20"/>
  <c r="W455" i="18"/>
  <c r="U455" i="18"/>
  <c r="X455" i="18"/>
  <c r="V455" i="18"/>
  <c r="Y455" i="18"/>
  <c r="AB455" i="18" s="1"/>
  <c r="Z455" i="18"/>
  <c r="AC455" i="18" s="1"/>
  <c r="AA455" i="18"/>
  <c r="AD455" i="18" s="1"/>
  <c r="K448" i="13" l="1"/>
  <c r="O448" i="13"/>
  <c r="L448" i="13"/>
  <c r="M453" i="20"/>
  <c r="P453" i="20"/>
  <c r="B456" i="18"/>
  <c r="G456" i="18"/>
  <c r="C456" i="18"/>
  <c r="H456" i="18"/>
  <c r="D456" i="18"/>
  <c r="I456" i="18"/>
  <c r="M448" i="13" l="1"/>
  <c r="P448" i="13"/>
  <c r="X453" i="20"/>
  <c r="Q453" i="20"/>
  <c r="R453" i="20" s="1"/>
  <c r="U453" i="20"/>
  <c r="W453" i="20"/>
  <c r="V453" i="20"/>
  <c r="E456" i="18"/>
  <c r="J456" i="18"/>
  <c r="F456" i="18"/>
  <c r="AE455" i="18"/>
  <c r="N456" i="18"/>
  <c r="S456" i="18"/>
  <c r="T456" i="18"/>
  <c r="X448" i="13" l="1"/>
  <c r="Q448" i="13"/>
  <c r="R448" i="13" s="1"/>
  <c r="W448" i="13"/>
  <c r="V448" i="13"/>
  <c r="U448" i="13"/>
  <c r="Z453" i="20"/>
  <c r="AC453" i="20" s="1"/>
  <c r="AA453" i="20"/>
  <c r="AD453" i="20" s="1"/>
  <c r="Y453" i="20"/>
  <c r="AB453" i="20" s="1"/>
  <c r="K456" i="18"/>
  <c r="O456" i="18"/>
  <c r="L456" i="18"/>
  <c r="AA448" i="13" l="1"/>
  <c r="AD448" i="13" s="1"/>
  <c r="Z448" i="13"/>
  <c r="Y448" i="13"/>
  <c r="D454" i="20"/>
  <c r="C454" i="20"/>
  <c r="H454" i="20"/>
  <c r="I454" i="20"/>
  <c r="B454" i="20"/>
  <c r="AE453" i="20"/>
  <c r="G454" i="20"/>
  <c r="T454" i="20"/>
  <c r="P456" i="18"/>
  <c r="M456" i="18"/>
  <c r="AB448" i="13" l="1"/>
  <c r="AC448" i="13"/>
  <c r="C449" i="13" s="1"/>
  <c r="G449" i="13"/>
  <c r="B449" i="13"/>
  <c r="E449" i="13" s="1"/>
  <c r="I449" i="13"/>
  <c r="D449" i="13"/>
  <c r="H449" i="13"/>
  <c r="S454" i="20"/>
  <c r="N454" i="20"/>
  <c r="F454" i="20"/>
  <c r="E454" i="20"/>
  <c r="J454" i="20"/>
  <c r="L454" i="20" s="1"/>
  <c r="V456" i="18"/>
  <c r="U456" i="18"/>
  <c r="W456" i="18"/>
  <c r="Q456" i="18"/>
  <c r="R456" i="18" s="1"/>
  <c r="X456" i="18"/>
  <c r="AE448" i="13" l="1"/>
  <c r="S449" i="13"/>
  <c r="T449" i="13"/>
  <c r="F449" i="13"/>
  <c r="N449" i="13"/>
  <c r="J449" i="13"/>
  <c r="O454" i="20"/>
  <c r="P454" i="20"/>
  <c r="M454" i="20"/>
  <c r="Q454" i="20" s="1"/>
  <c r="K454" i="20"/>
  <c r="Z456" i="18"/>
  <c r="AC456" i="18" s="1"/>
  <c r="Y456" i="18"/>
  <c r="AB456" i="18" s="1"/>
  <c r="AA456" i="18"/>
  <c r="AD456" i="18" s="1"/>
  <c r="L449" i="13" l="1"/>
  <c r="O449" i="13"/>
  <c r="K449" i="13"/>
  <c r="U454" i="20"/>
  <c r="V454" i="20"/>
  <c r="R454" i="20"/>
  <c r="X454" i="20"/>
  <c r="W454" i="20"/>
  <c r="C457" i="18"/>
  <c r="H457" i="18"/>
  <c r="G457" i="18"/>
  <c r="B457" i="18"/>
  <c r="D457" i="18"/>
  <c r="I457" i="18"/>
  <c r="P449" i="13" l="1"/>
  <c r="M449" i="13"/>
  <c r="AA454" i="20"/>
  <c r="Y454" i="20"/>
  <c r="Z454" i="20"/>
  <c r="F457" i="18"/>
  <c r="J457" i="18"/>
  <c r="E457" i="18"/>
  <c r="AE456" i="18"/>
  <c r="S457" i="18"/>
  <c r="T457" i="18"/>
  <c r="N457" i="18"/>
  <c r="L457" i="18" s="1"/>
  <c r="Q449" i="13" l="1"/>
  <c r="R449" i="13" s="1"/>
  <c r="X449" i="13"/>
  <c r="W449" i="13"/>
  <c r="V449" i="13"/>
  <c r="U449" i="13"/>
  <c r="AD454" i="20"/>
  <c r="Y449" i="13"/>
  <c r="AB454" i="20"/>
  <c r="AC454" i="20"/>
  <c r="D455" i="20"/>
  <c r="I455" i="20"/>
  <c r="G455" i="20"/>
  <c r="B455" i="20"/>
  <c r="T455" i="20"/>
  <c r="S455" i="20"/>
  <c r="O457" i="18"/>
  <c r="K457" i="18"/>
  <c r="M457" i="18"/>
  <c r="P457" i="18"/>
  <c r="AA449" i="13" l="1"/>
  <c r="AD449" i="13" s="1"/>
  <c r="Z449" i="13"/>
  <c r="C455" i="20"/>
  <c r="I450" i="13"/>
  <c r="D450" i="13"/>
  <c r="AB449" i="13"/>
  <c r="H455" i="20"/>
  <c r="AE454" i="20"/>
  <c r="Q457" i="18"/>
  <c r="R457" i="18" s="1"/>
  <c r="X457" i="18"/>
  <c r="W457" i="18"/>
  <c r="V457" i="18"/>
  <c r="U457" i="18"/>
  <c r="AC449" i="13" l="1"/>
  <c r="F455" i="20"/>
  <c r="J455" i="20"/>
  <c r="E455" i="20"/>
  <c r="H450" i="13"/>
  <c r="G450" i="13"/>
  <c r="B450" i="13"/>
  <c r="AE449" i="13"/>
  <c r="S450" i="13"/>
  <c r="T450" i="13"/>
  <c r="N450" i="13"/>
  <c r="N455" i="20"/>
  <c r="L455" i="20" s="1"/>
  <c r="K455" i="20"/>
  <c r="O455" i="20"/>
  <c r="Z457" i="18"/>
  <c r="AC457" i="18" s="1"/>
  <c r="Y457" i="18"/>
  <c r="AB457" i="18" s="1"/>
  <c r="AA457" i="18"/>
  <c r="AD457" i="18" s="1"/>
  <c r="C450" i="13" l="1"/>
  <c r="E450" i="13" s="1"/>
  <c r="J450" i="13"/>
  <c r="P455" i="20"/>
  <c r="M455" i="20"/>
  <c r="Q455" i="20" s="1"/>
  <c r="C458" i="18"/>
  <c r="H458" i="18"/>
  <c r="B458" i="18"/>
  <c r="G458" i="18"/>
  <c r="D458" i="18"/>
  <c r="I458" i="18"/>
  <c r="F450" i="13" l="1"/>
  <c r="V455" i="20"/>
  <c r="U455" i="20"/>
  <c r="O450" i="13"/>
  <c r="K450" i="13"/>
  <c r="L450" i="13"/>
  <c r="W455" i="20"/>
  <c r="X455" i="20"/>
  <c r="R455" i="20"/>
  <c r="F458" i="18"/>
  <c r="E458" i="18"/>
  <c r="J458" i="18"/>
  <c r="AE457" i="18"/>
  <c r="S458" i="18"/>
  <c r="T458" i="18"/>
  <c r="N458" i="18"/>
  <c r="P450" i="13" l="1"/>
  <c r="M450" i="13"/>
  <c r="Y455" i="20"/>
  <c r="Z455" i="20"/>
  <c r="AA455" i="20"/>
  <c r="AC455" i="20"/>
  <c r="AB455" i="20"/>
  <c r="K458" i="18"/>
  <c r="O458" i="18"/>
  <c r="L458" i="18"/>
  <c r="AD455" i="20" l="1"/>
  <c r="U450" i="13"/>
  <c r="W450" i="13"/>
  <c r="V450" i="13"/>
  <c r="Q450" i="13"/>
  <c r="R450" i="13" s="1"/>
  <c r="X450" i="13"/>
  <c r="B456" i="20"/>
  <c r="D456" i="20"/>
  <c r="H456" i="20"/>
  <c r="G456" i="20"/>
  <c r="C456" i="20"/>
  <c r="I456" i="20"/>
  <c r="P458" i="18"/>
  <c r="M458" i="18"/>
  <c r="AA450" i="13" l="1"/>
  <c r="AD450" i="13" s="1"/>
  <c r="Y450" i="13"/>
  <c r="AB450" i="13" s="1"/>
  <c r="Z450" i="13"/>
  <c r="AC450" i="13" s="1"/>
  <c r="S456" i="20"/>
  <c r="T456" i="20"/>
  <c r="AE455" i="20"/>
  <c r="F456" i="20"/>
  <c r="J456" i="20"/>
  <c r="E456" i="20"/>
  <c r="O456" i="20"/>
  <c r="N456" i="20"/>
  <c r="L456" i="20" s="1"/>
  <c r="V458" i="18"/>
  <c r="W458" i="18"/>
  <c r="U458" i="18"/>
  <c r="X458" i="18"/>
  <c r="Q458" i="18"/>
  <c r="R458" i="18" s="1"/>
  <c r="D451" i="13" l="1"/>
  <c r="I451" i="13"/>
  <c r="B451" i="13"/>
  <c r="G451" i="13"/>
  <c r="H451" i="13"/>
  <c r="C451" i="13"/>
  <c r="F451" i="13" s="1"/>
  <c r="K456" i="20"/>
  <c r="M456" i="20"/>
  <c r="Q456" i="20" s="1"/>
  <c r="P456" i="20"/>
  <c r="Y458" i="18"/>
  <c r="AB458" i="18" s="1"/>
  <c r="Z458" i="18"/>
  <c r="AC458" i="18" s="1"/>
  <c r="AA458" i="18"/>
  <c r="AD458" i="18" s="1"/>
  <c r="E451" i="13" l="1"/>
  <c r="J451" i="13"/>
  <c r="AE450" i="13"/>
  <c r="S451" i="13"/>
  <c r="T451" i="13"/>
  <c r="N451" i="13"/>
  <c r="L451" i="13" s="1"/>
  <c r="K451" i="13"/>
  <c r="O451" i="13"/>
  <c r="X456" i="20"/>
  <c r="R456" i="20"/>
  <c r="W456" i="20"/>
  <c r="V456" i="20"/>
  <c r="U456" i="20"/>
  <c r="B459" i="18"/>
  <c r="G459" i="18"/>
  <c r="C459" i="18"/>
  <c r="H459" i="18"/>
  <c r="D459" i="18"/>
  <c r="I459" i="18"/>
  <c r="M451" i="13" l="1"/>
  <c r="P451" i="13"/>
  <c r="Y456" i="20"/>
  <c r="Z456" i="20"/>
  <c r="AA456" i="20"/>
  <c r="E459" i="18"/>
  <c r="J459" i="18"/>
  <c r="F459" i="18"/>
  <c r="T459" i="18"/>
  <c r="S459" i="18"/>
  <c r="N459" i="18"/>
  <c r="AE458" i="18"/>
  <c r="X451" i="13" l="1"/>
  <c r="Q451" i="13"/>
  <c r="R451" i="13" s="1"/>
  <c r="U451" i="13"/>
  <c r="V451" i="13"/>
  <c r="W451" i="13"/>
  <c r="AB456" i="20"/>
  <c r="AC456" i="20"/>
  <c r="AD456" i="20"/>
  <c r="K459" i="18"/>
  <c r="O459" i="18"/>
  <c r="L459" i="18"/>
  <c r="Y451" i="13" l="1"/>
  <c r="AB451" i="13" s="1"/>
  <c r="B452" i="13" s="1"/>
  <c r="Z451" i="13"/>
  <c r="AC451" i="13" s="1"/>
  <c r="AA451" i="13"/>
  <c r="AD451" i="13" s="1"/>
  <c r="I452" i="13"/>
  <c r="D452" i="13"/>
  <c r="B457" i="20"/>
  <c r="G457" i="20"/>
  <c r="D457" i="20"/>
  <c r="H457" i="20"/>
  <c r="I457" i="20"/>
  <c r="C457" i="20"/>
  <c r="P459" i="18"/>
  <c r="M459" i="18"/>
  <c r="G452" i="13" l="1"/>
  <c r="C452" i="13"/>
  <c r="F452" i="13" s="1"/>
  <c r="H452" i="13"/>
  <c r="AE451" i="13"/>
  <c r="S452" i="13"/>
  <c r="T452" i="13"/>
  <c r="T457" i="20"/>
  <c r="S457" i="20"/>
  <c r="J457" i="20"/>
  <c r="E457" i="20"/>
  <c r="AE456" i="20"/>
  <c r="F457" i="20"/>
  <c r="N457" i="20"/>
  <c r="L457" i="20" s="1"/>
  <c r="M457" i="20" s="1"/>
  <c r="Q457" i="20" s="1"/>
  <c r="U459" i="18"/>
  <c r="W459" i="18"/>
  <c r="V459" i="18"/>
  <c r="Q459" i="18"/>
  <c r="R459" i="18" s="1"/>
  <c r="X459" i="18"/>
  <c r="N452" i="13" l="1"/>
  <c r="J452" i="13"/>
  <c r="E452" i="13"/>
  <c r="L452" i="13"/>
  <c r="O457" i="20"/>
  <c r="K457" i="20"/>
  <c r="P457" i="20"/>
  <c r="R457" i="20"/>
  <c r="X457" i="20"/>
  <c r="AA459" i="18"/>
  <c r="AD459" i="18" s="1"/>
  <c r="Y459" i="18"/>
  <c r="AB459" i="18" s="1"/>
  <c r="Z459" i="18"/>
  <c r="AC459" i="18" s="1"/>
  <c r="K452" i="13" l="1"/>
  <c r="O452" i="13"/>
  <c r="M452" i="13"/>
  <c r="P452" i="13"/>
  <c r="Y457" i="20"/>
  <c r="Z457" i="20"/>
  <c r="AA457" i="20"/>
  <c r="W457" i="20"/>
  <c r="U457" i="20"/>
  <c r="V457" i="20"/>
  <c r="D460" i="18"/>
  <c r="I460" i="18"/>
  <c r="G460" i="18"/>
  <c r="B460" i="18"/>
  <c r="C460" i="18"/>
  <c r="H460" i="18"/>
  <c r="Q452" i="13" l="1"/>
  <c r="R452" i="13" s="1"/>
  <c r="X452" i="13"/>
  <c r="U452" i="13"/>
  <c r="V452" i="13"/>
  <c r="W452" i="13"/>
  <c r="AB457" i="20"/>
  <c r="AD457" i="20"/>
  <c r="AC457" i="20"/>
  <c r="G458" i="20"/>
  <c r="AE459" i="18"/>
  <c r="N460" i="18"/>
  <c r="T460" i="18"/>
  <c r="S460" i="18"/>
  <c r="J460" i="18"/>
  <c r="E460" i="18"/>
  <c r="F460" i="18"/>
  <c r="Y452" i="13" l="1"/>
  <c r="AB452" i="13"/>
  <c r="AA452" i="13"/>
  <c r="AD452" i="13" s="1"/>
  <c r="Z452" i="13"/>
  <c r="AC452" i="13" s="1"/>
  <c r="B458" i="20"/>
  <c r="C458" i="20"/>
  <c r="H458" i="20"/>
  <c r="D458" i="20"/>
  <c r="I458" i="20"/>
  <c r="L460" i="18"/>
  <c r="K460" i="18"/>
  <c r="O460" i="18"/>
  <c r="G453" i="13" l="1"/>
  <c r="D453" i="13"/>
  <c r="I453" i="13"/>
  <c r="H453" i="13"/>
  <c r="C453" i="13"/>
  <c r="B453" i="13"/>
  <c r="J458" i="20"/>
  <c r="E458" i="20"/>
  <c r="F458" i="20"/>
  <c r="AE457" i="20"/>
  <c r="T458" i="20"/>
  <c r="S458" i="20"/>
  <c r="P460" i="18"/>
  <c r="M460" i="18"/>
  <c r="F453" i="13" l="1"/>
  <c r="J453" i="13"/>
  <c r="E453" i="13"/>
  <c r="S453" i="13"/>
  <c r="N453" i="13"/>
  <c r="T453" i="13"/>
  <c r="AE452" i="13"/>
  <c r="V460" i="18"/>
  <c r="U460" i="18"/>
  <c r="W460" i="18"/>
  <c r="Q460" i="18"/>
  <c r="R460" i="18" s="1"/>
  <c r="X460" i="18"/>
  <c r="K458" i="20"/>
  <c r="O458" i="20"/>
  <c r="N458" i="20"/>
  <c r="L458" i="20" s="1"/>
  <c r="M458" i="20" s="1"/>
  <c r="Q458" i="20" s="1"/>
  <c r="O453" i="13" l="1"/>
  <c r="K453" i="13"/>
  <c r="L453" i="13"/>
  <c r="Z460" i="18"/>
  <c r="AC460" i="18" s="1"/>
  <c r="AA460" i="18"/>
  <c r="AD460" i="18" s="1"/>
  <c r="Y460" i="18"/>
  <c r="AB460" i="18" s="1"/>
  <c r="X458" i="20"/>
  <c r="P458" i="20"/>
  <c r="R458" i="20"/>
  <c r="P453" i="13" l="1"/>
  <c r="M453" i="13"/>
  <c r="H461" i="18"/>
  <c r="C461" i="18"/>
  <c r="D461" i="18"/>
  <c r="B461" i="18"/>
  <c r="I461" i="18"/>
  <c r="G461" i="18"/>
  <c r="Y458" i="20"/>
  <c r="Z458" i="20"/>
  <c r="AA458" i="20"/>
  <c r="W458" i="20"/>
  <c r="U458" i="20"/>
  <c r="V458" i="20"/>
  <c r="W453" i="13" l="1"/>
  <c r="V453" i="13"/>
  <c r="U453" i="13"/>
  <c r="Q453" i="13"/>
  <c r="R453" i="13" s="1"/>
  <c r="X453" i="13"/>
  <c r="F461" i="18"/>
  <c r="AE460" i="18"/>
  <c r="T461" i="18"/>
  <c r="S461" i="18"/>
  <c r="N461" i="18"/>
  <c r="J461" i="18"/>
  <c r="L461" i="18"/>
  <c r="E461" i="18"/>
  <c r="AC458" i="20"/>
  <c r="AB458" i="20"/>
  <c r="AD458" i="20"/>
  <c r="C459" i="20"/>
  <c r="Z453" i="13" l="1"/>
  <c r="AC453" i="13" s="1"/>
  <c r="Y453" i="13"/>
  <c r="AB453" i="13" s="1"/>
  <c r="AA453" i="13"/>
  <c r="AD453" i="13" s="1"/>
  <c r="K461" i="18"/>
  <c r="O461" i="18"/>
  <c r="P461" i="18"/>
  <c r="M461" i="18"/>
  <c r="H459" i="20"/>
  <c r="B459" i="20"/>
  <c r="D459" i="20"/>
  <c r="I459" i="20"/>
  <c r="G459" i="20"/>
  <c r="AE458" i="20"/>
  <c r="C454" i="13" l="1"/>
  <c r="H454" i="13"/>
  <c r="B454" i="13"/>
  <c r="G454" i="13"/>
  <c r="D454" i="13"/>
  <c r="I454" i="13"/>
  <c r="V461" i="18"/>
  <c r="W461" i="18"/>
  <c r="U461" i="18"/>
  <c r="Q461" i="18"/>
  <c r="R461" i="18" s="1"/>
  <c r="X461" i="18"/>
  <c r="F459" i="20"/>
  <c r="E459" i="20"/>
  <c r="S459" i="20"/>
  <c r="T459" i="20"/>
  <c r="J459" i="20"/>
  <c r="N459" i="20"/>
  <c r="L459" i="20" l="1"/>
  <c r="T454" i="13"/>
  <c r="S454" i="13"/>
  <c r="F454" i="13"/>
  <c r="E454" i="13"/>
  <c r="J454" i="13"/>
  <c r="AE453" i="13"/>
  <c r="N454" i="13"/>
  <c r="AA461" i="18"/>
  <c r="AD461" i="18" s="1"/>
  <c r="Z461" i="18"/>
  <c r="AC461" i="18" s="1"/>
  <c r="Y461" i="18"/>
  <c r="AB461" i="18" s="1"/>
  <c r="O459" i="20"/>
  <c r="K459" i="20"/>
  <c r="P459" i="20" l="1"/>
  <c r="M459" i="20"/>
  <c r="Q459" i="20" s="1"/>
  <c r="K454" i="13"/>
  <c r="O454" i="13"/>
  <c r="L454" i="13"/>
  <c r="C462" i="18"/>
  <c r="H462" i="18"/>
  <c r="B462" i="18"/>
  <c r="D462" i="18"/>
  <c r="G462" i="18"/>
  <c r="I462" i="18"/>
  <c r="T462" i="18"/>
  <c r="S462" i="18"/>
  <c r="W459" i="20" l="1"/>
  <c r="X459" i="20"/>
  <c r="R459" i="20"/>
  <c r="U459" i="20"/>
  <c r="V459" i="20"/>
  <c r="M454" i="13"/>
  <c r="P454" i="13"/>
  <c r="F462" i="18"/>
  <c r="E462" i="18"/>
  <c r="J462" i="18"/>
  <c r="AE461" i="18"/>
  <c r="N462" i="18"/>
  <c r="AA459" i="20" l="1"/>
  <c r="Y459" i="20"/>
  <c r="Z459" i="20"/>
  <c r="V454" i="13"/>
  <c r="X454" i="13"/>
  <c r="U454" i="13"/>
  <c r="W454" i="13"/>
  <c r="Q454" i="13"/>
  <c r="R454" i="13" s="1"/>
  <c r="O462" i="18"/>
  <c r="K462" i="18"/>
  <c r="L462" i="18"/>
  <c r="AB459" i="20" l="1"/>
  <c r="AC459" i="20"/>
  <c r="AD459" i="20"/>
  <c r="Z454" i="13"/>
  <c r="AC454" i="13" s="1"/>
  <c r="C455" i="13" s="1"/>
  <c r="AA454" i="13"/>
  <c r="AD454" i="13" s="1"/>
  <c r="Y454" i="13"/>
  <c r="AB454" i="13" s="1"/>
  <c r="M462" i="18"/>
  <c r="P462" i="18"/>
  <c r="B455" i="13" l="1"/>
  <c r="C460" i="20"/>
  <c r="H460" i="20"/>
  <c r="I460" i="20"/>
  <c r="B460" i="20"/>
  <c r="D460" i="20"/>
  <c r="G460" i="20"/>
  <c r="I455" i="13"/>
  <c r="G455" i="13"/>
  <c r="H455" i="13"/>
  <c r="D455" i="13"/>
  <c r="Q462" i="18"/>
  <c r="R462" i="18" s="1"/>
  <c r="U462" i="18"/>
  <c r="X462" i="18"/>
  <c r="W462" i="18"/>
  <c r="V462" i="18"/>
  <c r="E455" i="13" l="1"/>
  <c r="F455" i="13"/>
  <c r="AE459" i="20"/>
  <c r="S460" i="20"/>
  <c r="J460" i="20"/>
  <c r="E460" i="20"/>
  <c r="F460" i="20"/>
  <c r="N460" i="20"/>
  <c r="T460" i="20"/>
  <c r="J455" i="13"/>
  <c r="S455" i="13"/>
  <c r="AE454" i="13"/>
  <c r="N455" i="13"/>
  <c r="L455" i="13" s="1"/>
  <c r="T455" i="13"/>
  <c r="AA462" i="18"/>
  <c r="AD462" i="18" s="1"/>
  <c r="Z462" i="18"/>
  <c r="AC462" i="18" s="1"/>
  <c r="Y462" i="18"/>
  <c r="AB462" i="18" s="1"/>
  <c r="I463" i="18"/>
  <c r="K460" i="20" l="1"/>
  <c r="O460" i="20"/>
  <c r="L460" i="20"/>
  <c r="O455" i="13"/>
  <c r="K455" i="13"/>
  <c r="M455" i="13"/>
  <c r="P455" i="13"/>
  <c r="D463" i="18"/>
  <c r="C463" i="18"/>
  <c r="G463" i="18"/>
  <c r="H463" i="18"/>
  <c r="B463" i="18"/>
  <c r="AE462" i="18"/>
  <c r="N463" i="18"/>
  <c r="S463" i="18"/>
  <c r="J463" i="18"/>
  <c r="L463" i="18"/>
  <c r="E463" i="18"/>
  <c r="P460" i="20" l="1"/>
  <c r="M460" i="20"/>
  <c r="Q460" i="20" s="1"/>
  <c r="R460" i="20" s="1"/>
  <c r="W455" i="13"/>
  <c r="V455" i="13"/>
  <c r="X455" i="13"/>
  <c r="Q455" i="13"/>
  <c r="R455" i="13" s="1"/>
  <c r="AA455" i="13" s="1"/>
  <c r="AD455" i="13" s="1"/>
  <c r="U455" i="13"/>
  <c r="T463" i="18"/>
  <c r="F463" i="18"/>
  <c r="K463" i="18"/>
  <c r="O463" i="18"/>
  <c r="P463" i="18"/>
  <c r="M463" i="18"/>
  <c r="W460" i="20" l="1"/>
  <c r="X460" i="20"/>
  <c r="U460" i="20"/>
  <c r="V460" i="20"/>
  <c r="AA460" i="20"/>
  <c r="Y460" i="20"/>
  <c r="Z460" i="20"/>
  <c r="Z455" i="13"/>
  <c r="AC455" i="13" s="1"/>
  <c r="Y455" i="13"/>
  <c r="AB455" i="13" s="1"/>
  <c r="D456" i="13"/>
  <c r="I456" i="13"/>
  <c r="W463" i="18"/>
  <c r="V463" i="18"/>
  <c r="U463" i="18"/>
  <c r="Q463" i="18"/>
  <c r="R463" i="18" s="1"/>
  <c r="X463" i="18"/>
  <c r="AC460" i="20" l="1"/>
  <c r="AD460" i="20"/>
  <c r="AB460" i="20"/>
  <c r="B456" i="13"/>
  <c r="C456" i="13"/>
  <c r="F456" i="13" s="1"/>
  <c r="H456" i="13"/>
  <c r="G456" i="13"/>
  <c r="AE455" i="13"/>
  <c r="S456" i="13"/>
  <c r="T456" i="13"/>
  <c r="Y463" i="18"/>
  <c r="AB463" i="18" s="1"/>
  <c r="AA463" i="18"/>
  <c r="AD463" i="18" s="1"/>
  <c r="Z463" i="18"/>
  <c r="AC463" i="18" s="1"/>
  <c r="H461" i="20" l="1"/>
  <c r="C461" i="20"/>
  <c r="AE460" i="20" s="1"/>
  <c r="B461" i="20"/>
  <c r="G461" i="20"/>
  <c r="I461" i="20"/>
  <c r="D461" i="20"/>
  <c r="N456" i="13"/>
  <c r="J456" i="13"/>
  <c r="O456" i="13" s="1"/>
  <c r="E456" i="13"/>
  <c r="F461" i="20"/>
  <c r="G464" i="18"/>
  <c r="B464" i="18"/>
  <c r="D464" i="18"/>
  <c r="I464" i="18"/>
  <c r="C464" i="18"/>
  <c r="H464" i="18"/>
  <c r="E461" i="20" l="1"/>
  <c r="J461" i="20"/>
  <c r="K461" i="20" s="1"/>
  <c r="S461" i="20"/>
  <c r="T461" i="20"/>
  <c r="N461" i="20"/>
  <c r="L461" i="20" s="1"/>
  <c r="L456" i="13"/>
  <c r="K456" i="13"/>
  <c r="O461" i="20"/>
  <c r="J464" i="18"/>
  <c r="E464" i="18"/>
  <c r="AE463" i="18"/>
  <c r="N464" i="18"/>
  <c r="T464" i="18"/>
  <c r="S464" i="18"/>
  <c r="F464" i="18"/>
  <c r="P461" i="20" l="1"/>
  <c r="M461" i="20"/>
  <c r="Q461" i="20" s="1"/>
  <c r="M456" i="13"/>
  <c r="P456" i="13"/>
  <c r="L464" i="18"/>
  <c r="K464" i="18"/>
  <c r="O464" i="18"/>
  <c r="V461" i="20" l="1"/>
  <c r="U461" i="20"/>
  <c r="R461" i="20"/>
  <c r="W461" i="20"/>
  <c r="X461" i="20"/>
  <c r="Q456" i="13"/>
  <c r="R456" i="13" s="1"/>
  <c r="X456" i="13"/>
  <c r="U456" i="13"/>
  <c r="W456" i="13"/>
  <c r="V456" i="13"/>
  <c r="M464" i="18"/>
  <c r="P464" i="18"/>
  <c r="Y461" i="20" l="1"/>
  <c r="AA461" i="20"/>
  <c r="Z461" i="20"/>
  <c r="Z456" i="13"/>
  <c r="AC456" i="13" s="1"/>
  <c r="Y456" i="13"/>
  <c r="AB456" i="13" s="1"/>
  <c r="AA456" i="13"/>
  <c r="AD456" i="13" s="1"/>
  <c r="W464" i="18"/>
  <c r="U464" i="18"/>
  <c r="X464" i="18"/>
  <c r="Q464" i="18"/>
  <c r="R464" i="18" s="1"/>
  <c r="V464" i="18"/>
  <c r="AB461" i="20" l="1"/>
  <c r="G462" i="20" s="1"/>
  <c r="AD461" i="20"/>
  <c r="AC461" i="20"/>
  <c r="C457" i="13"/>
  <c r="H457" i="13"/>
  <c r="B457" i="13"/>
  <c r="E457" i="13" s="1"/>
  <c r="G457" i="13"/>
  <c r="D457" i="13"/>
  <c r="I457" i="13"/>
  <c r="Z464" i="18"/>
  <c r="AC464" i="18" s="1"/>
  <c r="AA464" i="18"/>
  <c r="AD464" i="18" s="1"/>
  <c r="Y464" i="18"/>
  <c r="AB464" i="18" s="1"/>
  <c r="B462" i="20" l="1"/>
  <c r="H462" i="20"/>
  <c r="D462" i="20"/>
  <c r="I462" i="20"/>
  <c r="C462" i="20"/>
  <c r="J457" i="13"/>
  <c r="N457" i="13"/>
  <c r="T457" i="13"/>
  <c r="S457" i="13"/>
  <c r="AE456" i="13"/>
  <c r="F457" i="13"/>
  <c r="G465" i="18"/>
  <c r="B465" i="18"/>
  <c r="C465" i="18"/>
  <c r="H465" i="18"/>
  <c r="D465" i="18"/>
  <c r="I465" i="18"/>
  <c r="L457" i="13" l="1"/>
  <c r="J462" i="20"/>
  <c r="N462" i="20"/>
  <c r="AE461" i="20"/>
  <c r="F462" i="20"/>
  <c r="E462" i="20"/>
  <c r="T462" i="20"/>
  <c r="S462" i="20"/>
  <c r="L462" i="20"/>
  <c r="O457" i="13"/>
  <c r="K457" i="13"/>
  <c r="E465" i="18"/>
  <c r="F465" i="18"/>
  <c r="AE464" i="18"/>
  <c r="S465" i="18"/>
  <c r="T465" i="18"/>
  <c r="N465" i="18"/>
  <c r="J465" i="18"/>
  <c r="L465" i="18" s="1"/>
  <c r="M457" i="13" l="1"/>
  <c r="P457" i="13"/>
  <c r="K462" i="20"/>
  <c r="O462" i="20"/>
  <c r="P462" i="20"/>
  <c r="M462" i="20"/>
  <c r="Q462" i="20" s="1"/>
  <c r="Q457" i="13"/>
  <c r="R457" i="13" s="1"/>
  <c r="X457" i="13"/>
  <c r="P465" i="18"/>
  <c r="M465" i="18"/>
  <c r="O465" i="18"/>
  <c r="K465" i="18"/>
  <c r="W457" i="13" l="1"/>
  <c r="V457" i="13"/>
  <c r="U457" i="13"/>
  <c r="W462" i="20"/>
  <c r="U462" i="20"/>
  <c r="V462" i="20"/>
  <c r="R462" i="20"/>
  <c r="X462" i="20"/>
  <c r="Y457" i="13"/>
  <c r="Z457" i="13"/>
  <c r="AC457" i="13" s="1"/>
  <c r="AA457" i="13"/>
  <c r="AD457" i="13" s="1"/>
  <c r="AB457" i="13"/>
  <c r="U465" i="18"/>
  <c r="V465" i="18"/>
  <c r="W465" i="18"/>
  <c r="X465" i="18"/>
  <c r="Q465" i="18"/>
  <c r="R465" i="18" s="1"/>
  <c r="H458" i="13" l="1"/>
  <c r="Y462" i="20"/>
  <c r="Z462" i="20"/>
  <c r="AA462" i="20"/>
  <c r="D458" i="13"/>
  <c r="I458" i="13"/>
  <c r="G458" i="13"/>
  <c r="B458" i="13"/>
  <c r="C458" i="13"/>
  <c r="AA465" i="18"/>
  <c r="AD465" i="18" s="1"/>
  <c r="Y465" i="18"/>
  <c r="AB465" i="18" s="1"/>
  <c r="Z465" i="18"/>
  <c r="AC465" i="18" s="1"/>
  <c r="E458" i="13" l="1"/>
  <c r="AC462" i="20"/>
  <c r="C463" i="20" s="1"/>
  <c r="AB462" i="20"/>
  <c r="AD462" i="20"/>
  <c r="N458" i="13"/>
  <c r="AE457" i="13"/>
  <c r="S458" i="13"/>
  <c r="T458" i="13"/>
  <c r="J458" i="13"/>
  <c r="F458" i="13"/>
  <c r="D466" i="18"/>
  <c r="B466" i="18"/>
  <c r="G466" i="18"/>
  <c r="C466" i="18"/>
  <c r="H466" i="18"/>
  <c r="I466" i="18"/>
  <c r="L458" i="13" l="1"/>
  <c r="I463" i="20"/>
  <c r="H463" i="20"/>
  <c r="G463" i="20"/>
  <c r="B463" i="20"/>
  <c r="AE462" i="20"/>
  <c r="D463" i="20"/>
  <c r="O458" i="13"/>
  <c r="K458" i="13"/>
  <c r="S466" i="18"/>
  <c r="T466" i="18"/>
  <c r="AE465" i="18"/>
  <c r="E466" i="18"/>
  <c r="J466" i="18"/>
  <c r="F466" i="18"/>
  <c r="N466" i="18"/>
  <c r="L466" i="18"/>
  <c r="M458" i="13" l="1"/>
  <c r="P458" i="13"/>
  <c r="E463" i="20"/>
  <c r="F463" i="20"/>
  <c r="T463" i="20"/>
  <c r="S463" i="20"/>
  <c r="J463" i="20"/>
  <c r="N463" i="20"/>
  <c r="X458" i="13"/>
  <c r="Q458" i="13"/>
  <c r="R458" i="13" s="1"/>
  <c r="K463" i="20"/>
  <c r="L463" i="20"/>
  <c r="O463" i="20"/>
  <c r="K466" i="18"/>
  <c r="O466" i="18"/>
  <c r="P466" i="18"/>
  <c r="M466" i="18"/>
  <c r="U458" i="13" l="1"/>
  <c r="V458" i="13"/>
  <c r="W458" i="13"/>
  <c r="Y458" i="13"/>
  <c r="AB458" i="13" s="1"/>
  <c r="Z458" i="13"/>
  <c r="AC458" i="13" s="1"/>
  <c r="AA458" i="13"/>
  <c r="AD458" i="13" s="1"/>
  <c r="M463" i="20"/>
  <c r="Q463" i="20" s="1"/>
  <c r="P463" i="20"/>
  <c r="Q466" i="18"/>
  <c r="R466" i="18" s="1"/>
  <c r="V466" i="18"/>
  <c r="U466" i="18"/>
  <c r="W466" i="18"/>
  <c r="X466" i="18"/>
  <c r="B459" i="13" l="1"/>
  <c r="G459" i="13"/>
  <c r="H459" i="13"/>
  <c r="C459" i="13"/>
  <c r="I459" i="13"/>
  <c r="D459" i="13"/>
  <c r="R463" i="20"/>
  <c r="W463" i="20"/>
  <c r="X463" i="20"/>
  <c r="U463" i="20"/>
  <c r="V463" i="20"/>
  <c r="AA466" i="18"/>
  <c r="AD466" i="18" s="1"/>
  <c r="Z466" i="18"/>
  <c r="AC466" i="18" s="1"/>
  <c r="Y466" i="18"/>
  <c r="AB466" i="18" s="1"/>
  <c r="E459" i="13" l="1"/>
  <c r="J459" i="13"/>
  <c r="S459" i="13"/>
  <c r="T459" i="13"/>
  <c r="N459" i="13"/>
  <c r="AE458" i="13"/>
  <c r="F459" i="13"/>
  <c r="K459" i="13"/>
  <c r="O459" i="13"/>
  <c r="L459" i="13"/>
  <c r="AA463" i="20"/>
  <c r="AD463" i="20" s="1"/>
  <c r="Z463" i="20"/>
  <c r="AC463" i="20" s="1"/>
  <c r="Y463" i="20"/>
  <c r="AB463" i="20" s="1"/>
  <c r="D467" i="18"/>
  <c r="I467" i="18"/>
  <c r="C467" i="18"/>
  <c r="H467" i="18"/>
  <c r="B467" i="18"/>
  <c r="G467" i="18"/>
  <c r="M459" i="13" l="1"/>
  <c r="P459" i="13"/>
  <c r="S467" i="18"/>
  <c r="C464" i="20"/>
  <c r="H464" i="20"/>
  <c r="D464" i="20"/>
  <c r="I464" i="20"/>
  <c r="B464" i="20"/>
  <c r="G464" i="20"/>
  <c r="AE466" i="18"/>
  <c r="T467" i="18"/>
  <c r="N467" i="18"/>
  <c r="F467" i="18"/>
  <c r="E467" i="18"/>
  <c r="J467" i="18"/>
  <c r="Q459" i="13" l="1"/>
  <c r="R459" i="13" s="1"/>
  <c r="X459" i="13"/>
  <c r="V459" i="13"/>
  <c r="W459" i="13"/>
  <c r="U459" i="13"/>
  <c r="AE463" i="20"/>
  <c r="S464" i="20"/>
  <c r="F464" i="20"/>
  <c r="T464" i="20"/>
  <c r="E464" i="20"/>
  <c r="N464" i="20"/>
  <c r="J464" i="20"/>
  <c r="L464" i="20"/>
  <c r="M464" i="20" s="1"/>
  <c r="Q464" i="20" s="1"/>
  <c r="K467" i="18"/>
  <c r="O467" i="18"/>
  <c r="L467" i="18"/>
  <c r="AA459" i="13" l="1"/>
  <c r="AD459" i="13" s="1"/>
  <c r="Z459" i="13"/>
  <c r="AC459" i="13" s="1"/>
  <c r="Y459" i="13"/>
  <c r="AB459" i="13" s="1"/>
  <c r="K464" i="20"/>
  <c r="O464" i="20"/>
  <c r="P464" i="20"/>
  <c r="X464" i="20"/>
  <c r="R464" i="20"/>
  <c r="P467" i="18"/>
  <c r="M467" i="18"/>
  <c r="D460" i="13" l="1"/>
  <c r="I460" i="13"/>
  <c r="H460" i="13"/>
  <c r="G460" i="13"/>
  <c r="B460" i="13"/>
  <c r="C460" i="13"/>
  <c r="V464" i="20"/>
  <c r="U464" i="20"/>
  <c r="W464" i="20"/>
  <c r="Y464" i="20"/>
  <c r="Z464" i="20"/>
  <c r="AA464" i="20"/>
  <c r="V467" i="18"/>
  <c r="U467" i="18"/>
  <c r="W467" i="18"/>
  <c r="X467" i="18"/>
  <c r="Q467" i="18"/>
  <c r="R467" i="18" s="1"/>
  <c r="F460" i="13" l="1"/>
  <c r="T460" i="13"/>
  <c r="AE459" i="13"/>
  <c r="E460" i="13"/>
  <c r="N460" i="13"/>
  <c r="S460" i="13"/>
  <c r="J460" i="13"/>
  <c r="AB464" i="20"/>
  <c r="G465" i="20" s="1"/>
  <c r="AC464" i="20"/>
  <c r="AD464" i="20"/>
  <c r="Z467" i="18"/>
  <c r="AC467" i="18" s="1"/>
  <c r="AA467" i="18"/>
  <c r="AD467" i="18" s="1"/>
  <c r="Y467" i="18"/>
  <c r="AB467" i="18" s="1"/>
  <c r="O460" i="13" l="1"/>
  <c r="K460" i="13"/>
  <c r="L460" i="13"/>
  <c r="B465" i="20"/>
  <c r="C465" i="20"/>
  <c r="H465" i="20"/>
  <c r="I465" i="20"/>
  <c r="D465" i="20"/>
  <c r="C468" i="18"/>
  <c r="H468" i="18"/>
  <c r="D468" i="18"/>
  <c r="I468" i="18"/>
  <c r="G468" i="18"/>
  <c r="B468" i="18"/>
  <c r="P460" i="13" l="1"/>
  <c r="M460" i="13"/>
  <c r="E465" i="20"/>
  <c r="AE464" i="20"/>
  <c r="F465" i="20"/>
  <c r="S465" i="20"/>
  <c r="J465" i="20"/>
  <c r="T465" i="20"/>
  <c r="N465" i="20"/>
  <c r="F468" i="18"/>
  <c r="AE467" i="18"/>
  <c r="N468" i="18"/>
  <c r="T468" i="18"/>
  <c r="S468" i="18"/>
  <c r="J468" i="18"/>
  <c r="E468" i="18"/>
  <c r="V460" i="13" l="1"/>
  <c r="U460" i="13"/>
  <c r="W460" i="13"/>
  <c r="Q460" i="13"/>
  <c r="R460" i="13" s="1"/>
  <c r="X460" i="13"/>
  <c r="L465" i="20"/>
  <c r="K465" i="20"/>
  <c r="O465" i="20"/>
  <c r="L468" i="18"/>
  <c r="O468" i="18"/>
  <c r="K468" i="18"/>
  <c r="AA460" i="13" l="1"/>
  <c r="AD460" i="13" s="1"/>
  <c r="Z460" i="13"/>
  <c r="AC460" i="13" s="1"/>
  <c r="C461" i="13" s="1"/>
  <c r="Y460" i="13"/>
  <c r="AB460" i="13" s="1"/>
  <c r="M465" i="20"/>
  <c r="Q465" i="20" s="1"/>
  <c r="P465" i="20"/>
  <c r="M468" i="18"/>
  <c r="Q468" i="18" s="1"/>
  <c r="R468" i="18" s="1"/>
  <c r="P468" i="18"/>
  <c r="W468" i="18" s="1"/>
  <c r="G461" i="13" l="1"/>
  <c r="B461" i="13"/>
  <c r="H461" i="13"/>
  <c r="D461" i="13"/>
  <c r="I461" i="13"/>
  <c r="R465" i="20"/>
  <c r="X465" i="20"/>
  <c r="V465" i="20"/>
  <c r="U465" i="20"/>
  <c r="W465" i="20"/>
  <c r="X468" i="18"/>
  <c r="V468" i="18"/>
  <c r="U468" i="18"/>
  <c r="AA468" i="18"/>
  <c r="AD468" i="18" s="1"/>
  <c r="Z468" i="18"/>
  <c r="AC468" i="18" s="1"/>
  <c r="Y468" i="18"/>
  <c r="AB468" i="18" s="1"/>
  <c r="E461" i="13" l="1"/>
  <c r="F461" i="13"/>
  <c r="J461" i="13"/>
  <c r="T461" i="13"/>
  <c r="AE460" i="13"/>
  <c r="N461" i="13"/>
  <c r="S461" i="13"/>
  <c r="Y465" i="20"/>
  <c r="Z465" i="20"/>
  <c r="AA465" i="20"/>
  <c r="C469" i="18"/>
  <c r="H469" i="18"/>
  <c r="B469" i="18"/>
  <c r="E469" i="18" s="1"/>
  <c r="G469" i="18"/>
  <c r="D469" i="18"/>
  <c r="I469" i="18"/>
  <c r="O461" i="13" l="1"/>
  <c r="K461" i="13"/>
  <c r="L461" i="13"/>
  <c r="AB465" i="20"/>
  <c r="AC465" i="20"/>
  <c r="AD465" i="20"/>
  <c r="B466" i="20"/>
  <c r="C466" i="20"/>
  <c r="J469" i="18"/>
  <c r="F469" i="18"/>
  <c r="S469" i="18"/>
  <c r="N469" i="18"/>
  <c r="T469" i="18"/>
  <c r="AE468" i="18"/>
  <c r="I466" i="20" l="1"/>
  <c r="P461" i="13"/>
  <c r="M461" i="13"/>
  <c r="K469" i="18"/>
  <c r="O469" i="18"/>
  <c r="G466" i="20"/>
  <c r="D466" i="20"/>
  <c r="H466" i="20"/>
  <c r="AE465" i="20"/>
  <c r="F466" i="20"/>
  <c r="E466" i="20"/>
  <c r="L469" i="18"/>
  <c r="J466" i="20" l="1"/>
  <c r="U461" i="13"/>
  <c r="W461" i="13"/>
  <c r="Q461" i="13"/>
  <c r="R461" i="13" s="1"/>
  <c r="X461" i="13"/>
  <c r="V461" i="13"/>
  <c r="T466" i="20"/>
  <c r="S466" i="20"/>
  <c r="N466" i="20"/>
  <c r="L466" i="20" s="1"/>
  <c r="P469" i="18"/>
  <c r="M469" i="18"/>
  <c r="K466" i="20" l="1"/>
  <c r="O466" i="20"/>
  <c r="Y461" i="13"/>
  <c r="AA461" i="13"/>
  <c r="Z461" i="13"/>
  <c r="M466" i="20"/>
  <c r="Q466" i="20" s="1"/>
  <c r="P466" i="20"/>
  <c r="U469" i="18"/>
  <c r="W469" i="18"/>
  <c r="V469" i="18"/>
  <c r="X469" i="18"/>
  <c r="Q469" i="18"/>
  <c r="R469" i="18" s="1"/>
  <c r="AC461" i="13" l="1"/>
  <c r="AB461" i="13"/>
  <c r="AD461" i="13"/>
  <c r="X466" i="20"/>
  <c r="R466" i="20"/>
  <c r="V466" i="20"/>
  <c r="W466" i="20"/>
  <c r="U466" i="20"/>
  <c r="AA466" i="20"/>
  <c r="Y469" i="18"/>
  <c r="AB469" i="18" s="1"/>
  <c r="AA469" i="18"/>
  <c r="AD469" i="18" s="1"/>
  <c r="Z469" i="18"/>
  <c r="AC469" i="18" s="1"/>
  <c r="H462" i="13" l="1"/>
  <c r="G462" i="13"/>
  <c r="B462" i="13"/>
  <c r="C462" i="13"/>
  <c r="E462" i="13" s="1"/>
  <c r="I462" i="13"/>
  <c r="D462" i="13"/>
  <c r="Z466" i="20"/>
  <c r="Y466" i="20"/>
  <c r="AB466" i="20" s="1"/>
  <c r="AD466" i="20"/>
  <c r="G470" i="18"/>
  <c r="B470" i="18"/>
  <c r="D470" i="18"/>
  <c r="I470" i="18"/>
  <c r="C470" i="18"/>
  <c r="H470" i="18"/>
  <c r="F462" i="13" l="1"/>
  <c r="J462" i="13"/>
  <c r="T462" i="13"/>
  <c r="S462" i="13"/>
  <c r="N462" i="13"/>
  <c r="AE461" i="13"/>
  <c r="AC466" i="20"/>
  <c r="C467" i="20" s="1"/>
  <c r="H467" i="20"/>
  <c r="B467" i="20"/>
  <c r="G467" i="20"/>
  <c r="I467" i="20"/>
  <c r="D467" i="20"/>
  <c r="AE466" i="20"/>
  <c r="J470" i="18"/>
  <c r="E470" i="18"/>
  <c r="S470" i="18"/>
  <c r="T470" i="18"/>
  <c r="N470" i="18"/>
  <c r="AE469" i="18"/>
  <c r="F470" i="18"/>
  <c r="K462" i="13" l="1"/>
  <c r="O462" i="13"/>
  <c r="L462" i="13"/>
  <c r="F467" i="20"/>
  <c r="E467" i="20"/>
  <c r="S467" i="20"/>
  <c r="N467" i="20"/>
  <c r="J467" i="20"/>
  <c r="T467" i="20"/>
  <c r="L470" i="18"/>
  <c r="O470" i="18"/>
  <c r="K470" i="18"/>
  <c r="M462" i="13" l="1"/>
  <c r="P462" i="13"/>
  <c r="L467" i="20"/>
  <c r="K467" i="20"/>
  <c r="O467" i="20"/>
  <c r="P470" i="18"/>
  <c r="M470" i="18"/>
  <c r="V470" i="18"/>
  <c r="W470" i="18"/>
  <c r="U470" i="18"/>
  <c r="X462" i="13" l="1"/>
  <c r="Q462" i="13"/>
  <c r="R462" i="13" s="1"/>
  <c r="U462" i="13"/>
  <c r="W462" i="13"/>
  <c r="V462" i="13"/>
  <c r="Q470" i="18"/>
  <c r="R470" i="18" s="1"/>
  <c r="M467" i="20"/>
  <c r="Q467" i="20" s="1"/>
  <c r="P467" i="20"/>
  <c r="X467" i="20"/>
  <c r="X470" i="18"/>
  <c r="AA462" i="13" l="1"/>
  <c r="AD462" i="13" s="1"/>
  <c r="Y462" i="13"/>
  <c r="AB462" i="13" s="1"/>
  <c r="Z462" i="13"/>
  <c r="AC462" i="13" s="1"/>
  <c r="AA470" i="18"/>
  <c r="AD470" i="18" s="1"/>
  <c r="Y470" i="18"/>
  <c r="Z470" i="18"/>
  <c r="AC470" i="18" s="1"/>
  <c r="W467" i="20"/>
  <c r="R467" i="20"/>
  <c r="V467" i="20"/>
  <c r="U467" i="20"/>
  <c r="G463" i="13" l="1"/>
  <c r="I463" i="13"/>
  <c r="D463" i="13"/>
  <c r="B463" i="13"/>
  <c r="H463" i="13"/>
  <c r="C463" i="13"/>
  <c r="AB470" i="18"/>
  <c r="D471" i="18"/>
  <c r="I471" i="18"/>
  <c r="C471" i="18"/>
  <c r="H471" i="18"/>
  <c r="AA467" i="20"/>
  <c r="Y467" i="20"/>
  <c r="Z467" i="20"/>
  <c r="AE470" i="18"/>
  <c r="S471" i="18"/>
  <c r="G471" i="18"/>
  <c r="B471" i="18"/>
  <c r="F463" i="13" l="1"/>
  <c r="J463" i="13"/>
  <c r="AE462" i="13"/>
  <c r="T463" i="13"/>
  <c r="N463" i="13"/>
  <c r="S463" i="13"/>
  <c r="E463" i="13"/>
  <c r="T471" i="18"/>
  <c r="AB467" i="20"/>
  <c r="AD467" i="20"/>
  <c r="AC467" i="20"/>
  <c r="N471" i="18"/>
  <c r="J471" i="18"/>
  <c r="F471" i="18"/>
  <c r="E471" i="18"/>
  <c r="O463" i="13" l="1"/>
  <c r="K463" i="13"/>
  <c r="L463" i="13"/>
  <c r="B468" i="20"/>
  <c r="G468" i="20"/>
  <c r="D468" i="20"/>
  <c r="I468" i="20"/>
  <c r="H468" i="20"/>
  <c r="C468" i="20"/>
  <c r="O471" i="18"/>
  <c r="L471" i="18"/>
  <c r="K471" i="18"/>
  <c r="P463" i="13" l="1"/>
  <c r="M463" i="13"/>
  <c r="T468" i="20"/>
  <c r="S468" i="20"/>
  <c r="N468" i="20"/>
  <c r="J468" i="20"/>
  <c r="F468" i="20"/>
  <c r="E468" i="20"/>
  <c r="AE467" i="20"/>
  <c r="P471" i="18"/>
  <c r="M471" i="18"/>
  <c r="U463" i="13" l="1"/>
  <c r="W463" i="13"/>
  <c r="Q463" i="13"/>
  <c r="R463" i="13" s="1"/>
  <c r="X463" i="13"/>
  <c r="V463" i="13"/>
  <c r="L468" i="20"/>
  <c r="O468" i="20"/>
  <c r="K468" i="20"/>
  <c r="U471" i="18"/>
  <c r="W471" i="18"/>
  <c r="V471" i="18"/>
  <c r="Q471" i="18"/>
  <c r="R471" i="18" s="1"/>
  <c r="X471" i="18"/>
  <c r="AA463" i="13" l="1"/>
  <c r="AD463" i="13" s="1"/>
  <c r="Y463" i="13"/>
  <c r="AB463" i="13" s="1"/>
  <c r="Z463" i="13"/>
  <c r="AC463" i="13" s="1"/>
  <c r="M468" i="20"/>
  <c r="P468" i="20"/>
  <c r="AA471" i="18"/>
  <c r="AD471" i="18" s="1"/>
  <c r="Z471" i="18"/>
  <c r="AC471" i="18" s="1"/>
  <c r="Y471" i="18"/>
  <c r="AB471" i="18" s="1"/>
  <c r="B464" i="13" l="1"/>
  <c r="I464" i="13"/>
  <c r="D464" i="13"/>
  <c r="H464" i="13"/>
  <c r="C464" i="13"/>
  <c r="G464" i="13"/>
  <c r="X468" i="20"/>
  <c r="Q468" i="20"/>
  <c r="R468" i="20" s="1"/>
  <c r="V468" i="20"/>
  <c r="W468" i="20"/>
  <c r="U468" i="20"/>
  <c r="I472" i="18"/>
  <c r="D472" i="18"/>
  <c r="H472" i="18"/>
  <c r="C472" i="18"/>
  <c r="G472" i="18"/>
  <c r="B472" i="18"/>
  <c r="AE463" i="13" l="1"/>
  <c r="S464" i="13"/>
  <c r="N464" i="13"/>
  <c r="E464" i="13"/>
  <c r="T464" i="13"/>
  <c r="J464" i="13"/>
  <c r="F464" i="13"/>
  <c r="Z468" i="20"/>
  <c r="AC468" i="20" s="1"/>
  <c r="C469" i="20" s="1"/>
  <c r="Y468" i="20"/>
  <c r="AA468" i="20"/>
  <c r="AD468" i="20" s="1"/>
  <c r="L464" i="13"/>
  <c r="K464" i="13"/>
  <c r="O464" i="13"/>
  <c r="E472" i="18"/>
  <c r="J472" i="18"/>
  <c r="S472" i="18"/>
  <c r="T472" i="18"/>
  <c r="N472" i="18"/>
  <c r="AE471" i="18"/>
  <c r="F472" i="18"/>
  <c r="H469" i="20" l="1"/>
  <c r="AB468" i="20"/>
  <c r="D469" i="20"/>
  <c r="I469" i="20"/>
  <c r="AE468" i="20"/>
  <c r="O472" i="18"/>
  <c r="P464" i="13"/>
  <c r="M464" i="13"/>
  <c r="L472" i="18"/>
  <c r="K472" i="18"/>
  <c r="T469" i="20" l="1"/>
  <c r="S469" i="20"/>
  <c r="G469" i="20"/>
  <c r="J469" i="20" s="1"/>
  <c r="B469" i="20"/>
  <c r="V464" i="13"/>
  <c r="W464" i="13"/>
  <c r="Q464" i="13"/>
  <c r="R464" i="13" s="1"/>
  <c r="U464" i="13"/>
  <c r="X464" i="13"/>
  <c r="P472" i="18"/>
  <c r="V472" i="18" s="1"/>
  <c r="M472" i="18"/>
  <c r="W472" i="18"/>
  <c r="N469" i="20" l="1"/>
  <c r="K469" i="20"/>
  <c r="O469" i="20"/>
  <c r="F469" i="20"/>
  <c r="E469" i="20"/>
  <c r="Y464" i="13"/>
  <c r="AB464" i="13" s="1"/>
  <c r="Z464" i="13"/>
  <c r="AC464" i="13" s="1"/>
  <c r="AA464" i="13"/>
  <c r="AD464" i="13" s="1"/>
  <c r="U472" i="18"/>
  <c r="X472" i="18"/>
  <c r="Q472" i="18"/>
  <c r="R472" i="18" s="1"/>
  <c r="L469" i="20" l="1"/>
  <c r="C465" i="13"/>
  <c r="H465" i="13"/>
  <c r="I465" i="13"/>
  <c r="D465" i="13"/>
  <c r="B465" i="13"/>
  <c r="G465" i="13"/>
  <c r="Y472" i="18"/>
  <c r="AB472" i="18" s="1"/>
  <c r="Z472" i="18"/>
  <c r="AC472" i="18" s="1"/>
  <c r="AA472" i="18"/>
  <c r="AD472" i="18" s="1"/>
  <c r="M469" i="20" l="1"/>
  <c r="Q469" i="20" s="1"/>
  <c r="P469" i="20"/>
  <c r="X469" i="20"/>
  <c r="R469" i="20"/>
  <c r="E465" i="13"/>
  <c r="N465" i="13"/>
  <c r="S465" i="13"/>
  <c r="AE464" i="13"/>
  <c r="T465" i="13"/>
  <c r="J465" i="13"/>
  <c r="F465" i="13"/>
  <c r="L465" i="13"/>
  <c r="G473" i="18"/>
  <c r="B473" i="18"/>
  <c r="C473" i="18"/>
  <c r="H473" i="18"/>
  <c r="D473" i="18"/>
  <c r="I473" i="18"/>
  <c r="J473" i="18"/>
  <c r="E473" i="18"/>
  <c r="V469" i="20" l="1"/>
  <c r="U469" i="20"/>
  <c r="W469" i="20"/>
  <c r="Y469" i="20"/>
  <c r="AB469" i="20" s="1"/>
  <c r="AA469" i="20"/>
  <c r="Z469" i="20"/>
  <c r="K465" i="13"/>
  <c r="O465" i="13"/>
  <c r="P465" i="13"/>
  <c r="M465" i="13"/>
  <c r="F473" i="18"/>
  <c r="AE472" i="18"/>
  <c r="N473" i="18"/>
  <c r="L473" i="18" s="1"/>
  <c r="T473" i="18"/>
  <c r="S473" i="18"/>
  <c r="O473" i="18"/>
  <c r="K473" i="18"/>
  <c r="G470" i="20" l="1"/>
  <c r="B470" i="20"/>
  <c r="AD469" i="20"/>
  <c r="D470" i="20" s="1"/>
  <c r="AC469" i="20"/>
  <c r="W465" i="13"/>
  <c r="V465" i="13"/>
  <c r="U465" i="13"/>
  <c r="Q465" i="13"/>
  <c r="R465" i="13" s="1"/>
  <c r="X465" i="13"/>
  <c r="M473" i="18"/>
  <c r="P473" i="18"/>
  <c r="I470" i="20" l="1"/>
  <c r="C470" i="20"/>
  <c r="T470" i="20"/>
  <c r="S470" i="20"/>
  <c r="H470" i="20"/>
  <c r="Z465" i="13"/>
  <c r="AC465" i="13" s="1"/>
  <c r="AA465" i="13"/>
  <c r="AD465" i="13" s="1"/>
  <c r="Y465" i="13"/>
  <c r="AB465" i="13" s="1"/>
  <c r="Q473" i="18"/>
  <c r="R473" i="18" s="1"/>
  <c r="X473" i="18"/>
  <c r="V473" i="18"/>
  <c r="U473" i="18"/>
  <c r="W473" i="18"/>
  <c r="N470" i="20" l="1"/>
  <c r="F470" i="20"/>
  <c r="E470" i="20"/>
  <c r="AE469" i="20"/>
  <c r="J470" i="20"/>
  <c r="C466" i="13"/>
  <c r="H466" i="13"/>
  <c r="D466" i="13"/>
  <c r="I466" i="13"/>
  <c r="G466" i="13"/>
  <c r="B466" i="13"/>
  <c r="Y473" i="18"/>
  <c r="AB473" i="18" s="1"/>
  <c r="Z473" i="18"/>
  <c r="AC473" i="18" s="1"/>
  <c r="AA473" i="18"/>
  <c r="AD473" i="18" s="1"/>
  <c r="L470" i="20" l="1"/>
  <c r="K470" i="20"/>
  <c r="O470" i="20"/>
  <c r="F466" i="13"/>
  <c r="E466" i="13"/>
  <c r="AE465" i="13"/>
  <c r="S466" i="13"/>
  <c r="T466" i="13"/>
  <c r="N466" i="13"/>
  <c r="J466" i="13"/>
  <c r="G474" i="18"/>
  <c r="B474" i="18"/>
  <c r="H474" i="18"/>
  <c r="C474" i="18"/>
  <c r="I474" i="18"/>
  <c r="D474" i="18"/>
  <c r="F474" i="18" l="1"/>
  <c r="M470" i="20"/>
  <c r="P470" i="20"/>
  <c r="X470" i="20"/>
  <c r="K466" i="13"/>
  <c r="O466" i="13"/>
  <c r="L466" i="13"/>
  <c r="T474" i="18"/>
  <c r="AE473" i="18"/>
  <c r="S474" i="18"/>
  <c r="N474" i="18"/>
  <c r="J474" i="18"/>
  <c r="E474" i="18"/>
  <c r="Q470" i="20" l="1"/>
  <c r="R470" i="20" s="1"/>
  <c r="V470" i="20"/>
  <c r="U470" i="20"/>
  <c r="W470" i="20"/>
  <c r="L474" i="18"/>
  <c r="M466" i="13"/>
  <c r="P466" i="13"/>
  <c r="O474" i="18"/>
  <c r="K474" i="18"/>
  <c r="Y470" i="20" l="1"/>
  <c r="AB470" i="20" s="1"/>
  <c r="G471" i="20" s="1"/>
  <c r="Z470" i="20"/>
  <c r="AC470" i="20" s="1"/>
  <c r="AA470" i="20"/>
  <c r="AD470" i="20" s="1"/>
  <c r="B471" i="20"/>
  <c r="Q466" i="13"/>
  <c r="R466" i="13" s="1"/>
  <c r="W466" i="13"/>
  <c r="M474" i="18"/>
  <c r="P474" i="18"/>
  <c r="X466" i="13"/>
  <c r="V466" i="13"/>
  <c r="U466" i="13"/>
  <c r="C471" i="20" l="1"/>
  <c r="H471" i="20"/>
  <c r="E471" i="20"/>
  <c r="I471" i="20"/>
  <c r="D471" i="20"/>
  <c r="J471" i="20"/>
  <c r="AE470" i="20"/>
  <c r="X474" i="18"/>
  <c r="Q474" i="18"/>
  <c r="R474" i="18" s="1"/>
  <c r="AA466" i="13"/>
  <c r="AD466" i="13" s="1"/>
  <c r="Z466" i="13"/>
  <c r="AC466" i="13" s="1"/>
  <c r="C467" i="13" s="1"/>
  <c r="Y466" i="13"/>
  <c r="AB466" i="13" s="1"/>
  <c r="U474" i="18"/>
  <c r="V474" i="18"/>
  <c r="W474" i="18"/>
  <c r="Z474" i="18"/>
  <c r="AC474" i="18" s="1"/>
  <c r="Y474" i="18"/>
  <c r="AB474" i="18" s="1"/>
  <c r="F471" i="20" l="1"/>
  <c r="K471" i="20"/>
  <c r="O471" i="20"/>
  <c r="N471" i="20"/>
  <c r="L471" i="20" s="1"/>
  <c r="T471" i="20"/>
  <c r="S471" i="20"/>
  <c r="AA474" i="18"/>
  <c r="AD474" i="18" s="1"/>
  <c r="B475" i="18"/>
  <c r="C475" i="18"/>
  <c r="F475" i="18" s="1"/>
  <c r="H475" i="18"/>
  <c r="G475" i="18"/>
  <c r="I467" i="13"/>
  <c r="D467" i="13"/>
  <c r="H467" i="13"/>
  <c r="G467" i="13"/>
  <c r="B467" i="13"/>
  <c r="P471" i="20" l="1"/>
  <c r="M471" i="20"/>
  <c r="V471" i="20"/>
  <c r="W471" i="20"/>
  <c r="D475" i="18"/>
  <c r="I475" i="18"/>
  <c r="E475" i="18"/>
  <c r="J475" i="18"/>
  <c r="S467" i="13"/>
  <c r="J467" i="13"/>
  <c r="AE466" i="13"/>
  <c r="N467" i="13"/>
  <c r="T467" i="13"/>
  <c r="F467" i="13"/>
  <c r="E467" i="13"/>
  <c r="U471" i="20" l="1"/>
  <c r="X471" i="20"/>
  <c r="Q471" i="20"/>
  <c r="R471" i="20" s="1"/>
  <c r="AE474" i="18"/>
  <c r="N475" i="18"/>
  <c r="S475" i="18"/>
  <c r="T475" i="18"/>
  <c r="O475" i="18"/>
  <c r="K475" i="18"/>
  <c r="O467" i="13"/>
  <c r="K467" i="13"/>
  <c r="L467" i="13"/>
  <c r="Z471" i="20" l="1"/>
  <c r="AC471" i="20" s="1"/>
  <c r="Y471" i="20"/>
  <c r="AB471" i="20" s="1"/>
  <c r="G472" i="20" s="1"/>
  <c r="AA471" i="20"/>
  <c r="AD471" i="20" s="1"/>
  <c r="L475" i="18"/>
  <c r="H472" i="20"/>
  <c r="C472" i="20"/>
  <c r="D472" i="20"/>
  <c r="I472" i="20"/>
  <c r="M467" i="13"/>
  <c r="P467" i="13"/>
  <c r="Q467" i="13"/>
  <c r="R467" i="13" s="1"/>
  <c r="X467" i="13"/>
  <c r="W467" i="13"/>
  <c r="U467" i="13"/>
  <c r="V467" i="13"/>
  <c r="B472" i="20" l="1"/>
  <c r="P475" i="18"/>
  <c r="M475" i="18"/>
  <c r="J472" i="20"/>
  <c r="AE471" i="20"/>
  <c r="F472" i="20"/>
  <c r="E472" i="20"/>
  <c r="N472" i="20"/>
  <c r="L472" i="20" s="1"/>
  <c r="T472" i="20"/>
  <c r="S472" i="20"/>
  <c r="AA467" i="13"/>
  <c r="AD467" i="13" s="1"/>
  <c r="Z467" i="13"/>
  <c r="AC467" i="13" s="1"/>
  <c r="Y467" i="13"/>
  <c r="AB467" i="13" s="1"/>
  <c r="W475" i="18" l="1"/>
  <c r="U475" i="18"/>
  <c r="V475" i="18"/>
  <c r="X475" i="18"/>
  <c r="Q475" i="18"/>
  <c r="R475" i="18" s="1"/>
  <c r="O472" i="20"/>
  <c r="K472" i="20"/>
  <c r="P472" i="20"/>
  <c r="M472" i="20"/>
  <c r="D468" i="13"/>
  <c r="I468" i="13"/>
  <c r="B468" i="13"/>
  <c r="G468" i="13"/>
  <c r="H468" i="13"/>
  <c r="C468" i="13"/>
  <c r="Y475" i="18" l="1"/>
  <c r="AB475" i="18" s="1"/>
  <c r="AA475" i="18"/>
  <c r="AD475" i="18" s="1"/>
  <c r="Z475" i="18"/>
  <c r="AC475" i="18" s="1"/>
  <c r="W472" i="20"/>
  <c r="U472" i="20"/>
  <c r="V472" i="20"/>
  <c r="X472" i="20"/>
  <c r="Q472" i="20"/>
  <c r="R472" i="20" s="1"/>
  <c r="T468" i="13"/>
  <c r="AE467" i="13"/>
  <c r="S468" i="13"/>
  <c r="E468" i="13"/>
  <c r="J468" i="13"/>
  <c r="F468" i="13"/>
  <c r="N468" i="13"/>
  <c r="B476" i="18" l="1"/>
  <c r="G476" i="18"/>
  <c r="I476" i="18"/>
  <c r="D476" i="18"/>
  <c r="C476" i="18"/>
  <c r="F476" i="18" s="1"/>
  <c r="H476" i="18"/>
  <c r="AA472" i="20"/>
  <c r="AD472" i="20" s="1"/>
  <c r="Z472" i="20"/>
  <c r="AC472" i="20" s="1"/>
  <c r="C473" i="20" s="1"/>
  <c r="AE472" i="20" s="1"/>
  <c r="Y472" i="20"/>
  <c r="AB472" i="20" s="1"/>
  <c r="K468" i="13"/>
  <c r="O468" i="13"/>
  <c r="L468" i="13"/>
  <c r="AE475" i="18" l="1"/>
  <c r="S476" i="18"/>
  <c r="T476" i="18"/>
  <c r="N476" i="18"/>
  <c r="E476" i="18"/>
  <c r="J476" i="18"/>
  <c r="L476" i="18"/>
  <c r="H473" i="20"/>
  <c r="I473" i="20"/>
  <c r="D473" i="20"/>
  <c r="B473" i="20"/>
  <c r="G473" i="20"/>
  <c r="P468" i="13"/>
  <c r="M468" i="13"/>
  <c r="K476" i="18" l="1"/>
  <c r="O476" i="18"/>
  <c r="P476" i="18"/>
  <c r="M476" i="18"/>
  <c r="J473" i="20"/>
  <c r="N473" i="20"/>
  <c r="L473" i="20" s="1"/>
  <c r="S473" i="20"/>
  <c r="T473" i="20"/>
  <c r="F473" i="20"/>
  <c r="E473" i="20"/>
  <c r="U476" i="18"/>
  <c r="W476" i="18"/>
  <c r="V476" i="18"/>
  <c r="X476" i="18"/>
  <c r="Q476" i="18"/>
  <c r="R476" i="18" s="1"/>
  <c r="U468" i="13"/>
  <c r="W468" i="13"/>
  <c r="V468" i="13"/>
  <c r="Q468" i="13"/>
  <c r="R468" i="13" s="1"/>
  <c r="X468" i="13"/>
  <c r="O473" i="20" l="1"/>
  <c r="K473" i="20"/>
  <c r="P473" i="20"/>
  <c r="M473" i="20"/>
  <c r="Q473" i="20" s="1"/>
  <c r="AA476" i="18"/>
  <c r="AD476" i="18" s="1"/>
  <c r="Z476" i="18"/>
  <c r="AC476" i="18" s="1"/>
  <c r="Y476" i="18"/>
  <c r="AB476" i="18" s="1"/>
  <c r="AA468" i="13"/>
  <c r="AD468" i="13" s="1"/>
  <c r="Z468" i="13"/>
  <c r="AC468" i="13" s="1"/>
  <c r="Y468" i="13"/>
  <c r="AB468" i="13" s="1"/>
  <c r="H477" i="18" l="1"/>
  <c r="C477" i="18"/>
  <c r="I477" i="18"/>
  <c r="D477" i="18"/>
  <c r="G477" i="18"/>
  <c r="B477" i="18"/>
  <c r="V473" i="20"/>
  <c r="R473" i="20"/>
  <c r="W473" i="20"/>
  <c r="U473" i="20"/>
  <c r="X473" i="20"/>
  <c r="I469" i="13"/>
  <c r="D469" i="13"/>
  <c r="C469" i="13"/>
  <c r="H469" i="13"/>
  <c r="G469" i="13"/>
  <c r="B469" i="13"/>
  <c r="AE476" i="18"/>
  <c r="E477" i="18"/>
  <c r="N477" i="18" l="1"/>
  <c r="T477" i="18"/>
  <c r="S477" i="18"/>
  <c r="F477" i="18"/>
  <c r="J477" i="18"/>
  <c r="L477" i="18" s="1"/>
  <c r="AA473" i="20"/>
  <c r="Y473" i="20"/>
  <c r="Z473" i="20"/>
  <c r="F469" i="13"/>
  <c r="N469" i="13"/>
  <c r="AE468" i="13"/>
  <c r="T469" i="13"/>
  <c r="S469" i="13"/>
  <c r="J469" i="13"/>
  <c r="E469" i="13"/>
  <c r="M477" i="18" l="1"/>
  <c r="O477" i="18"/>
  <c r="K477" i="18"/>
  <c r="P477" i="18"/>
  <c r="AB473" i="20"/>
  <c r="AD473" i="20"/>
  <c r="AC473" i="20"/>
  <c r="L469" i="13"/>
  <c r="O469" i="13"/>
  <c r="K469" i="13"/>
  <c r="Q477" i="18"/>
  <c r="R477" i="18" s="1"/>
  <c r="W477" i="18" l="1"/>
  <c r="V477" i="18"/>
  <c r="U477" i="18"/>
  <c r="X477" i="18"/>
  <c r="B474" i="20"/>
  <c r="C474" i="20"/>
  <c r="D474" i="20"/>
  <c r="I474" i="20"/>
  <c r="G474" i="20"/>
  <c r="H474" i="20"/>
  <c r="M469" i="13"/>
  <c r="P469" i="13"/>
  <c r="AA477" i="18"/>
  <c r="AD477" i="18" s="1"/>
  <c r="Z477" i="18"/>
  <c r="AC477" i="18" s="1"/>
  <c r="Y477" i="18"/>
  <c r="AB477" i="18" s="1"/>
  <c r="F474" i="20" l="1"/>
  <c r="E474" i="20"/>
  <c r="AE473" i="20"/>
  <c r="J474" i="20"/>
  <c r="K474" i="20" s="1"/>
  <c r="T474" i="20"/>
  <c r="S474" i="20"/>
  <c r="N474" i="20"/>
  <c r="L474" i="20"/>
  <c r="O474" i="20"/>
  <c r="Q469" i="13"/>
  <c r="R469" i="13" s="1"/>
  <c r="X469" i="13"/>
  <c r="W469" i="13"/>
  <c r="U469" i="13"/>
  <c r="V469" i="13"/>
  <c r="I478" i="18"/>
  <c r="D478" i="18"/>
  <c r="H478" i="18"/>
  <c r="C478" i="18"/>
  <c r="G478" i="18"/>
  <c r="B478" i="18"/>
  <c r="M474" i="20" l="1"/>
  <c r="Q474" i="20" s="1"/>
  <c r="R474" i="20" s="1"/>
  <c r="P474" i="20"/>
  <c r="Y469" i="13"/>
  <c r="AA469" i="13"/>
  <c r="AD469" i="13" s="1"/>
  <c r="Z469" i="13"/>
  <c r="AE477" i="18"/>
  <c r="N478" i="18"/>
  <c r="T478" i="18"/>
  <c r="S478" i="18"/>
  <c r="F478" i="18"/>
  <c r="J478" i="18"/>
  <c r="L478" i="18"/>
  <c r="E478" i="18"/>
  <c r="Y474" i="20" l="1"/>
  <c r="X474" i="20"/>
  <c r="Z474" i="20"/>
  <c r="AA474" i="20"/>
  <c r="W474" i="20"/>
  <c r="U474" i="20"/>
  <c r="V474" i="20"/>
  <c r="AB469" i="13"/>
  <c r="D470" i="13"/>
  <c r="I470" i="13"/>
  <c r="AC469" i="13"/>
  <c r="K478" i="18"/>
  <c r="O478" i="18"/>
  <c r="P478" i="18"/>
  <c r="M478" i="18"/>
  <c r="B470" i="13" l="1"/>
  <c r="G470" i="13"/>
  <c r="AE469" i="13"/>
  <c r="T470" i="13"/>
  <c r="S470" i="13"/>
  <c r="AD474" i="20"/>
  <c r="AC474" i="20"/>
  <c r="C475" i="20" s="1"/>
  <c r="AB474" i="20"/>
  <c r="B475" i="20"/>
  <c r="H470" i="13"/>
  <c r="C470" i="13"/>
  <c r="V478" i="18"/>
  <c r="U478" i="18"/>
  <c r="W478" i="18"/>
  <c r="Q478" i="18"/>
  <c r="R478" i="18" s="1"/>
  <c r="X478" i="18"/>
  <c r="I475" i="20" l="1"/>
  <c r="D475" i="20"/>
  <c r="G475" i="20"/>
  <c r="H475" i="20"/>
  <c r="AE474" i="20"/>
  <c r="E475" i="20"/>
  <c r="F475" i="20"/>
  <c r="N475" i="20"/>
  <c r="J470" i="13"/>
  <c r="N470" i="13"/>
  <c r="F470" i="13"/>
  <c r="E470" i="13"/>
  <c r="AA478" i="18"/>
  <c r="AD478" i="18" s="1"/>
  <c r="Z478" i="18"/>
  <c r="AC478" i="18" s="1"/>
  <c r="Y478" i="18"/>
  <c r="AB478" i="18" s="1"/>
  <c r="T475" i="20" l="1"/>
  <c r="S475" i="20"/>
  <c r="J475" i="20"/>
  <c r="L470" i="13"/>
  <c r="O470" i="13"/>
  <c r="K470" i="13"/>
  <c r="I479" i="18"/>
  <c r="D479" i="18"/>
  <c r="H479" i="18"/>
  <c r="C479" i="18"/>
  <c r="G479" i="18"/>
  <c r="B479" i="18"/>
  <c r="L475" i="20" l="1"/>
  <c r="K475" i="20"/>
  <c r="O475" i="20"/>
  <c r="M470" i="13"/>
  <c r="P470" i="13"/>
  <c r="AE478" i="18"/>
  <c r="N479" i="18"/>
  <c r="T479" i="18"/>
  <c r="S479" i="18"/>
  <c r="F479" i="18"/>
  <c r="J479" i="18"/>
  <c r="L479" i="18"/>
  <c r="E479" i="18"/>
  <c r="M475" i="20" l="1"/>
  <c r="Q475" i="20" s="1"/>
  <c r="P475" i="20"/>
  <c r="X475" i="20"/>
  <c r="R475" i="20"/>
  <c r="Q470" i="13"/>
  <c r="R470" i="13" s="1"/>
  <c r="X470" i="13"/>
  <c r="V470" i="13"/>
  <c r="W470" i="13"/>
  <c r="U470" i="13"/>
  <c r="O479" i="18"/>
  <c r="K479" i="18"/>
  <c r="P479" i="18"/>
  <c r="M479" i="18"/>
  <c r="U475" i="20" l="1"/>
  <c r="V475" i="20"/>
  <c r="W475" i="20"/>
  <c r="Y475" i="20"/>
  <c r="Z475" i="20"/>
  <c r="AA475" i="20"/>
  <c r="AA470" i="13"/>
  <c r="AD470" i="13" s="1"/>
  <c r="Z470" i="13"/>
  <c r="AC470" i="13" s="1"/>
  <c r="Y470" i="13"/>
  <c r="AB470" i="13" s="1"/>
  <c r="U479" i="18"/>
  <c r="V479" i="18"/>
  <c r="W479" i="18"/>
  <c r="X479" i="18"/>
  <c r="Q479" i="18"/>
  <c r="R479" i="18" s="1"/>
  <c r="AB475" i="20" l="1"/>
  <c r="AD475" i="20"/>
  <c r="AC475" i="20"/>
  <c r="B476" i="20"/>
  <c r="D471" i="13"/>
  <c r="I471" i="13"/>
  <c r="C471" i="13"/>
  <c r="H471" i="13"/>
  <c r="B471" i="13"/>
  <c r="G471" i="13"/>
  <c r="AA479" i="18"/>
  <c r="AD479" i="18" s="1"/>
  <c r="Z479" i="18"/>
  <c r="AC479" i="18" s="1"/>
  <c r="Y479" i="18"/>
  <c r="AB479" i="18" s="1"/>
  <c r="G476" i="20" l="1"/>
  <c r="I476" i="20"/>
  <c r="D476" i="20"/>
  <c r="C476" i="20"/>
  <c r="F476" i="20" s="1"/>
  <c r="H476" i="20"/>
  <c r="E471" i="13"/>
  <c r="AE470" i="13"/>
  <c r="T471" i="13"/>
  <c r="S471" i="13"/>
  <c r="N471" i="13"/>
  <c r="F471" i="13"/>
  <c r="J471" i="13"/>
  <c r="I480" i="18"/>
  <c r="D480" i="18"/>
  <c r="H480" i="18"/>
  <c r="C480" i="18"/>
  <c r="G480" i="18"/>
  <c r="B480" i="18"/>
  <c r="S476" i="20" l="1"/>
  <c r="T476" i="20"/>
  <c r="J476" i="20"/>
  <c r="E476" i="20"/>
  <c r="AE475" i="20"/>
  <c r="N476" i="20"/>
  <c r="L476" i="20" s="1"/>
  <c r="O476" i="20"/>
  <c r="K476" i="20"/>
  <c r="L471" i="13"/>
  <c r="O471" i="13"/>
  <c r="K471" i="13"/>
  <c r="AE479" i="18"/>
  <c r="T480" i="18"/>
  <c r="S480" i="18"/>
  <c r="N480" i="18"/>
  <c r="F480" i="18"/>
  <c r="J480" i="18"/>
  <c r="E480" i="18"/>
  <c r="M476" i="20" l="1"/>
  <c r="Q476" i="20" s="1"/>
  <c r="P476" i="20"/>
  <c r="P471" i="13"/>
  <c r="M471" i="13"/>
  <c r="O480" i="18"/>
  <c r="K480" i="18"/>
  <c r="L480" i="18"/>
  <c r="X476" i="20" l="1"/>
  <c r="R476" i="20"/>
  <c r="W476" i="20"/>
  <c r="U476" i="20"/>
  <c r="V476" i="20"/>
  <c r="W471" i="13"/>
  <c r="U471" i="13"/>
  <c r="V471" i="13"/>
  <c r="X471" i="13"/>
  <c r="Q471" i="13"/>
  <c r="R471" i="13" s="1"/>
  <c r="M480" i="18"/>
  <c r="P480" i="18"/>
  <c r="Y476" i="20" l="1"/>
  <c r="Z476" i="20"/>
  <c r="AA476" i="20"/>
  <c r="AA471" i="13"/>
  <c r="AD471" i="13" s="1"/>
  <c r="Z471" i="13"/>
  <c r="AC471" i="13" s="1"/>
  <c r="Y471" i="13"/>
  <c r="AB471" i="13" s="1"/>
  <c r="Q480" i="18"/>
  <c r="R480" i="18" s="1"/>
  <c r="X480" i="18"/>
  <c r="U480" i="18"/>
  <c r="V480" i="18"/>
  <c r="W480" i="18"/>
  <c r="AB476" i="20" l="1"/>
  <c r="G477" i="20" s="1"/>
  <c r="AD476" i="20"/>
  <c r="I477" i="20"/>
  <c r="AC476" i="20"/>
  <c r="D472" i="13"/>
  <c r="I472" i="13"/>
  <c r="C472" i="13"/>
  <c r="H472" i="13"/>
  <c r="G472" i="13"/>
  <c r="B472" i="13"/>
  <c r="Y480" i="18"/>
  <c r="AB480" i="18" s="1"/>
  <c r="AA480" i="18"/>
  <c r="AD480" i="18" s="1"/>
  <c r="Z480" i="18"/>
  <c r="AC480" i="18" s="1"/>
  <c r="B477" i="20" l="1"/>
  <c r="D477" i="20"/>
  <c r="T477" i="20" s="1"/>
  <c r="H477" i="20"/>
  <c r="C477" i="20"/>
  <c r="F472" i="13"/>
  <c r="J472" i="13"/>
  <c r="AE471" i="13"/>
  <c r="T472" i="13"/>
  <c r="N472" i="13"/>
  <c r="S472" i="13"/>
  <c r="E472" i="13"/>
  <c r="B481" i="18"/>
  <c r="G481" i="18"/>
  <c r="D481" i="18"/>
  <c r="I481" i="18"/>
  <c r="C481" i="18"/>
  <c r="H481" i="18"/>
  <c r="L472" i="13" l="1"/>
  <c r="O472" i="13"/>
  <c r="K472" i="13"/>
  <c r="S477" i="20"/>
  <c r="AE476" i="20"/>
  <c r="J477" i="20"/>
  <c r="F477" i="20"/>
  <c r="E477" i="20"/>
  <c r="N477" i="20"/>
  <c r="E481" i="18"/>
  <c r="J481" i="18"/>
  <c r="AE480" i="18"/>
  <c r="T481" i="18"/>
  <c r="N481" i="18"/>
  <c r="S481" i="18"/>
  <c r="F481" i="18"/>
  <c r="M472" i="13" l="1"/>
  <c r="P472" i="13"/>
  <c r="Q472" i="13"/>
  <c r="R472" i="13" s="1"/>
  <c r="K477" i="20"/>
  <c r="O477" i="20"/>
  <c r="L477" i="20"/>
  <c r="X472" i="13"/>
  <c r="W472" i="13"/>
  <c r="L481" i="18"/>
  <c r="K481" i="18"/>
  <c r="O481" i="18"/>
  <c r="U472" i="13" l="1"/>
  <c r="V472" i="13"/>
  <c r="AA472" i="13"/>
  <c r="AD472" i="13" s="1"/>
  <c r="Y472" i="13"/>
  <c r="Z472" i="13"/>
  <c r="P477" i="20"/>
  <c r="M477" i="20"/>
  <c r="Q477" i="20" s="1"/>
  <c r="P481" i="18"/>
  <c r="M481" i="18"/>
  <c r="AC472" i="13" l="1"/>
  <c r="AB472" i="13"/>
  <c r="I473" i="13"/>
  <c r="D473" i="13"/>
  <c r="W477" i="20"/>
  <c r="V477" i="20"/>
  <c r="U477" i="20"/>
  <c r="X477" i="20"/>
  <c r="R477" i="20"/>
  <c r="V481" i="18"/>
  <c r="U481" i="18"/>
  <c r="W481" i="18"/>
  <c r="Q481" i="18"/>
  <c r="R481" i="18" s="1"/>
  <c r="X481" i="18"/>
  <c r="H473" i="13" l="1"/>
  <c r="C473" i="13"/>
  <c r="G473" i="13"/>
  <c r="J473" i="13" s="1"/>
  <c r="B473" i="13"/>
  <c r="E473" i="13" s="1"/>
  <c r="S473" i="13"/>
  <c r="T473" i="13"/>
  <c r="AE472" i="13"/>
  <c r="N473" i="13"/>
  <c r="Y477" i="20"/>
  <c r="AB477" i="20" s="1"/>
  <c r="Z477" i="20"/>
  <c r="AC477" i="20" s="1"/>
  <c r="AA477" i="20"/>
  <c r="AD477" i="20" s="1"/>
  <c r="B478" i="20"/>
  <c r="Z481" i="18"/>
  <c r="AC481" i="18" s="1"/>
  <c r="Y481" i="18"/>
  <c r="AB481" i="18" s="1"/>
  <c r="AA481" i="18"/>
  <c r="AD481" i="18" s="1"/>
  <c r="C482" i="18"/>
  <c r="H482" i="18"/>
  <c r="L473" i="13" l="1"/>
  <c r="F473" i="13"/>
  <c r="O473" i="13"/>
  <c r="K473" i="13"/>
  <c r="G478" i="20"/>
  <c r="C478" i="20"/>
  <c r="H478" i="20"/>
  <c r="D478" i="20"/>
  <c r="I478" i="20"/>
  <c r="B482" i="18"/>
  <c r="G482" i="18"/>
  <c r="I482" i="18"/>
  <c r="D482" i="18"/>
  <c r="F482" i="18"/>
  <c r="M473" i="13" l="1"/>
  <c r="P473" i="13"/>
  <c r="E482" i="18"/>
  <c r="E478" i="20"/>
  <c r="F478" i="20"/>
  <c r="AE477" i="20"/>
  <c r="S478" i="20"/>
  <c r="T478" i="20"/>
  <c r="J478" i="20"/>
  <c r="N478" i="20"/>
  <c r="L478" i="20" s="1"/>
  <c r="J482" i="18"/>
  <c r="X473" i="13"/>
  <c r="W473" i="13"/>
  <c r="V473" i="13"/>
  <c r="U473" i="13"/>
  <c r="AE481" i="18"/>
  <c r="S482" i="18"/>
  <c r="T482" i="18"/>
  <c r="N482" i="18"/>
  <c r="O482" i="18"/>
  <c r="K482" i="18"/>
  <c r="L482" i="18"/>
  <c r="Q473" i="13" l="1"/>
  <c r="R473" i="13" s="1"/>
  <c r="AA473" i="13" s="1"/>
  <c r="O478" i="20"/>
  <c r="K478" i="20"/>
  <c r="P478" i="20"/>
  <c r="M478" i="20"/>
  <c r="Q478" i="20" s="1"/>
  <c r="R478" i="20" s="1"/>
  <c r="P482" i="18"/>
  <c r="M482" i="18"/>
  <c r="AD473" i="13" l="1"/>
  <c r="Y473" i="13"/>
  <c r="AB473" i="13" s="1"/>
  <c r="Z473" i="13"/>
  <c r="AA478" i="20"/>
  <c r="V478" i="20"/>
  <c r="W478" i="20"/>
  <c r="U478" i="20"/>
  <c r="X478" i="20"/>
  <c r="Y478" i="20"/>
  <c r="Z478" i="20"/>
  <c r="B474" i="13"/>
  <c r="V482" i="18"/>
  <c r="U482" i="18"/>
  <c r="W482" i="18"/>
  <c r="Q482" i="18"/>
  <c r="R482" i="18" s="1"/>
  <c r="X482" i="18"/>
  <c r="D474" i="13" l="1"/>
  <c r="I474" i="13"/>
  <c r="G474" i="13"/>
  <c r="AC473" i="13"/>
  <c r="AD478" i="20"/>
  <c r="AB478" i="20"/>
  <c r="AC478" i="20"/>
  <c r="C479" i="20" s="1"/>
  <c r="Z482" i="18"/>
  <c r="AC482" i="18" s="1"/>
  <c r="AA482" i="18"/>
  <c r="AD482" i="18" s="1"/>
  <c r="Y482" i="18"/>
  <c r="AB482" i="18" s="1"/>
  <c r="T474" i="13" l="1"/>
  <c r="S474" i="13"/>
  <c r="AE473" i="13"/>
  <c r="H474" i="13"/>
  <c r="C474" i="13"/>
  <c r="E474" i="13" s="1"/>
  <c r="J474" i="13"/>
  <c r="I479" i="20"/>
  <c r="B479" i="20"/>
  <c r="D479" i="20"/>
  <c r="H479" i="20"/>
  <c r="G479" i="20"/>
  <c r="AE478" i="20"/>
  <c r="F479" i="20"/>
  <c r="E479" i="20"/>
  <c r="N479" i="20"/>
  <c r="C483" i="18"/>
  <c r="H483" i="18"/>
  <c r="D483" i="18"/>
  <c r="I483" i="18"/>
  <c r="B483" i="18"/>
  <c r="G483" i="18"/>
  <c r="N474" i="13" l="1"/>
  <c r="K474" i="13"/>
  <c r="O474" i="13"/>
  <c r="F474" i="13"/>
  <c r="L474" i="13"/>
  <c r="T479" i="20"/>
  <c r="S479" i="20"/>
  <c r="J479" i="20"/>
  <c r="F483" i="18"/>
  <c r="AE482" i="18"/>
  <c r="N483" i="18"/>
  <c r="S483" i="18"/>
  <c r="T483" i="18"/>
  <c r="E483" i="18"/>
  <c r="J483" i="18"/>
  <c r="P474" i="13" l="1"/>
  <c r="M474" i="13"/>
  <c r="K479" i="20"/>
  <c r="O479" i="20"/>
  <c r="L479" i="20"/>
  <c r="K483" i="18"/>
  <c r="O483" i="18"/>
  <c r="L483" i="18"/>
  <c r="Q474" i="13" l="1"/>
  <c r="R474" i="13" s="1"/>
  <c r="U474" i="13"/>
  <c r="X474" i="13"/>
  <c r="W474" i="13"/>
  <c r="V474" i="13"/>
  <c r="P479" i="20"/>
  <c r="M479" i="20"/>
  <c r="Q479" i="20" s="1"/>
  <c r="P483" i="18"/>
  <c r="M483" i="18"/>
  <c r="AA474" i="13" l="1"/>
  <c r="AD474" i="13" s="1"/>
  <c r="Z474" i="13"/>
  <c r="AC474" i="13" s="1"/>
  <c r="Y474" i="13"/>
  <c r="AB474" i="13" s="1"/>
  <c r="R479" i="20"/>
  <c r="U479" i="20"/>
  <c r="W479" i="20"/>
  <c r="X479" i="20"/>
  <c r="V479" i="20"/>
  <c r="D475" i="13"/>
  <c r="AE474" i="13"/>
  <c r="W483" i="18"/>
  <c r="V483" i="18"/>
  <c r="U483" i="18"/>
  <c r="Q483" i="18"/>
  <c r="R483" i="18" s="1"/>
  <c r="X483" i="18"/>
  <c r="I475" i="13" l="1"/>
  <c r="G475" i="13"/>
  <c r="B475" i="13"/>
  <c r="H475" i="13"/>
  <c r="C475" i="13"/>
  <c r="AA479" i="20"/>
  <c r="Y479" i="20"/>
  <c r="Z479" i="20"/>
  <c r="T475" i="13"/>
  <c r="S475" i="13"/>
  <c r="N475" i="13"/>
  <c r="Z483" i="18"/>
  <c r="AC483" i="18" s="1"/>
  <c r="Y483" i="18"/>
  <c r="AB483" i="18" s="1"/>
  <c r="AA483" i="18"/>
  <c r="AD483" i="18" s="1"/>
  <c r="F475" i="13" l="1"/>
  <c r="J475" i="13"/>
  <c r="E475" i="13"/>
  <c r="AD479" i="20"/>
  <c r="AB479" i="20"/>
  <c r="AC479" i="20"/>
  <c r="H484" i="18"/>
  <c r="C484" i="18"/>
  <c r="B484" i="18"/>
  <c r="G484" i="18"/>
  <c r="D484" i="18"/>
  <c r="I484" i="18"/>
  <c r="O475" i="13" l="1"/>
  <c r="L475" i="13"/>
  <c r="K475" i="13"/>
  <c r="D480" i="20"/>
  <c r="I480" i="20"/>
  <c r="G480" i="20"/>
  <c r="B480" i="20"/>
  <c r="H480" i="20"/>
  <c r="C480" i="20"/>
  <c r="S480" i="20"/>
  <c r="F484" i="18"/>
  <c r="E484" i="18"/>
  <c r="J484" i="18"/>
  <c r="AE483" i="18"/>
  <c r="N484" i="18"/>
  <c r="T484" i="18"/>
  <c r="S484" i="18"/>
  <c r="P475" i="13" l="1"/>
  <c r="M475" i="13"/>
  <c r="Q475" i="13"/>
  <c r="R475" i="13" s="1"/>
  <c r="T480" i="20"/>
  <c r="U475" i="13"/>
  <c r="V475" i="13"/>
  <c r="N480" i="20"/>
  <c r="F480" i="20"/>
  <c r="AE479" i="20"/>
  <c r="E480" i="20"/>
  <c r="J480" i="20"/>
  <c r="L480" i="20"/>
  <c r="L484" i="18"/>
  <c r="K484" i="18"/>
  <c r="O484" i="18"/>
  <c r="X475" i="13" l="1"/>
  <c r="W475" i="13"/>
  <c r="Z475" i="13"/>
  <c r="AA475" i="13"/>
  <c r="Y475" i="13"/>
  <c r="AB475" i="13"/>
  <c r="K480" i="20"/>
  <c r="O480" i="20"/>
  <c r="P480" i="20"/>
  <c r="M480" i="20"/>
  <c r="Q480" i="20" s="1"/>
  <c r="R480" i="20" s="1"/>
  <c r="P484" i="18"/>
  <c r="M484" i="18"/>
  <c r="AD475" i="13" l="1"/>
  <c r="AC475" i="13"/>
  <c r="B476" i="13"/>
  <c r="I476" i="13"/>
  <c r="G476" i="13"/>
  <c r="D476" i="13"/>
  <c r="C476" i="13"/>
  <c r="F476" i="13" s="1"/>
  <c r="H476" i="13"/>
  <c r="V480" i="20"/>
  <c r="U480" i="20"/>
  <c r="Y480" i="20"/>
  <c r="W480" i="20"/>
  <c r="Z480" i="20"/>
  <c r="AA480" i="20"/>
  <c r="X480" i="20"/>
  <c r="V484" i="18"/>
  <c r="W484" i="18"/>
  <c r="U484" i="18"/>
  <c r="Q484" i="18"/>
  <c r="R484" i="18" s="1"/>
  <c r="X484" i="18"/>
  <c r="AE475" i="13" l="1"/>
  <c r="S476" i="13"/>
  <c r="N476" i="13"/>
  <c r="J476" i="13"/>
  <c r="E476" i="13"/>
  <c r="T476" i="13"/>
  <c r="AB480" i="20"/>
  <c r="AD480" i="20"/>
  <c r="AC480" i="20"/>
  <c r="AA484" i="18"/>
  <c r="AD484" i="18" s="1"/>
  <c r="Z484" i="18"/>
  <c r="AC484" i="18" s="1"/>
  <c r="Y484" i="18"/>
  <c r="AB484" i="18" s="1"/>
  <c r="K476" i="13" l="1"/>
  <c r="O476" i="13"/>
  <c r="L476" i="13"/>
  <c r="B481" i="20"/>
  <c r="G481" i="20"/>
  <c r="I481" i="20"/>
  <c r="D481" i="20"/>
  <c r="H481" i="20"/>
  <c r="C481" i="20"/>
  <c r="D485" i="18"/>
  <c r="I485" i="18"/>
  <c r="C485" i="18"/>
  <c r="H485" i="18"/>
  <c r="G485" i="18"/>
  <c r="B485" i="18"/>
  <c r="M476" i="13" l="1"/>
  <c r="Q476" i="13" s="1"/>
  <c r="R476" i="13" s="1"/>
  <c r="P476" i="13"/>
  <c r="N481" i="20"/>
  <c r="S481" i="20"/>
  <c r="T481" i="20"/>
  <c r="J481" i="20"/>
  <c r="F481" i="20"/>
  <c r="AE480" i="20"/>
  <c r="E481" i="20"/>
  <c r="Y476" i="13"/>
  <c r="AE484" i="18"/>
  <c r="N485" i="18"/>
  <c r="T485" i="18"/>
  <c r="S485" i="18"/>
  <c r="F485" i="18"/>
  <c r="J485" i="18"/>
  <c r="E485" i="18"/>
  <c r="X476" i="13" l="1"/>
  <c r="Z476" i="13"/>
  <c r="AA476" i="13"/>
  <c r="W476" i="13"/>
  <c r="U476" i="13"/>
  <c r="V476" i="13"/>
  <c r="L481" i="20"/>
  <c r="O481" i="20"/>
  <c r="K481" i="20"/>
  <c r="O485" i="18"/>
  <c r="K485" i="18"/>
  <c r="L485" i="18"/>
  <c r="AD476" i="13" l="1"/>
  <c r="AC476" i="13"/>
  <c r="AB476" i="13"/>
  <c r="D477" i="13"/>
  <c r="P481" i="20"/>
  <c r="M481" i="20"/>
  <c r="M485" i="18"/>
  <c r="P485" i="18"/>
  <c r="I477" i="13" l="1"/>
  <c r="B477" i="13"/>
  <c r="C477" i="13"/>
  <c r="AE476" i="13"/>
  <c r="G477" i="13"/>
  <c r="H477" i="13"/>
  <c r="S477" i="13"/>
  <c r="T477" i="13"/>
  <c r="W481" i="20"/>
  <c r="V481" i="20"/>
  <c r="X481" i="20"/>
  <c r="Q481" i="20"/>
  <c r="R481" i="20" s="1"/>
  <c r="U481" i="20"/>
  <c r="X485" i="18"/>
  <c r="Q485" i="18"/>
  <c r="R485" i="18" s="1"/>
  <c r="V485" i="18"/>
  <c r="W485" i="18"/>
  <c r="U485" i="18"/>
  <c r="E477" i="13" l="1"/>
  <c r="N477" i="13"/>
  <c r="J477" i="13"/>
  <c r="F477" i="13"/>
  <c r="Y481" i="20"/>
  <c r="AB481" i="20" s="1"/>
  <c r="G482" i="20" s="1"/>
  <c r="Z481" i="20"/>
  <c r="AC481" i="20" s="1"/>
  <c r="AA481" i="20"/>
  <c r="AD481" i="20" s="1"/>
  <c r="D482" i="20" s="1"/>
  <c r="AA485" i="18"/>
  <c r="AD485" i="18" s="1"/>
  <c r="Z485" i="18"/>
  <c r="AC485" i="18" s="1"/>
  <c r="Y485" i="18"/>
  <c r="AB485" i="18" s="1"/>
  <c r="L477" i="13" l="1"/>
  <c r="K477" i="13"/>
  <c r="O477" i="13"/>
  <c r="B482" i="20"/>
  <c r="C482" i="20"/>
  <c r="H482" i="20"/>
  <c r="S482" i="20"/>
  <c r="T482" i="20"/>
  <c r="I482" i="20"/>
  <c r="C486" i="18"/>
  <c r="H486" i="18"/>
  <c r="D486" i="18"/>
  <c r="I486" i="18"/>
  <c r="B486" i="18"/>
  <c r="G486" i="18"/>
  <c r="M477" i="13" l="1"/>
  <c r="P477" i="13"/>
  <c r="X477" i="13"/>
  <c r="Q477" i="13"/>
  <c r="R477" i="13" s="1"/>
  <c r="N482" i="20"/>
  <c r="E482" i="20"/>
  <c r="F482" i="20"/>
  <c r="AE481" i="20"/>
  <c r="J482" i="20"/>
  <c r="L482" i="20" s="1"/>
  <c r="F486" i="18"/>
  <c r="N486" i="18"/>
  <c r="T486" i="18"/>
  <c r="S486" i="18"/>
  <c r="AE485" i="18"/>
  <c r="E486" i="18"/>
  <c r="J486" i="18"/>
  <c r="V477" i="13" l="1"/>
  <c r="W477" i="13"/>
  <c r="U477" i="13"/>
  <c r="Y477" i="13"/>
  <c r="Z477" i="13"/>
  <c r="AA477" i="13"/>
  <c r="AD477" i="13" s="1"/>
  <c r="K482" i="20"/>
  <c r="P482" i="20"/>
  <c r="M482" i="20"/>
  <c r="Q482" i="20" s="1"/>
  <c r="O482" i="20"/>
  <c r="K486" i="18"/>
  <c r="O486" i="18"/>
  <c r="L486" i="18"/>
  <c r="AC477" i="13" l="1"/>
  <c r="AB477" i="13"/>
  <c r="I478" i="13"/>
  <c r="D478" i="13"/>
  <c r="W482" i="20"/>
  <c r="V482" i="20"/>
  <c r="U482" i="20"/>
  <c r="X482" i="20"/>
  <c r="R482" i="20"/>
  <c r="P486" i="18"/>
  <c r="M486" i="18"/>
  <c r="H478" i="13" l="1"/>
  <c r="C478" i="13"/>
  <c r="G478" i="13"/>
  <c r="B478" i="13"/>
  <c r="E478" i="13" s="1"/>
  <c r="T478" i="13"/>
  <c r="S478" i="13"/>
  <c r="AE477" i="13"/>
  <c r="N478" i="13"/>
  <c r="AA482" i="20"/>
  <c r="Z482" i="20"/>
  <c r="Y482" i="20"/>
  <c r="U486" i="18"/>
  <c r="V486" i="18"/>
  <c r="W486" i="18"/>
  <c r="X486" i="18"/>
  <c r="Q486" i="18"/>
  <c r="R486" i="18" s="1"/>
  <c r="J478" i="13" l="1"/>
  <c r="F478" i="13"/>
  <c r="L478" i="13"/>
  <c r="AD482" i="20"/>
  <c r="AB482" i="20"/>
  <c r="AC482" i="20"/>
  <c r="AA486" i="18"/>
  <c r="AD486" i="18" s="1"/>
  <c r="Z486" i="18"/>
  <c r="AC486" i="18" s="1"/>
  <c r="Y486" i="18"/>
  <c r="AB486" i="18" s="1"/>
  <c r="O478" i="13" l="1"/>
  <c r="K478" i="13"/>
  <c r="M478" i="13"/>
  <c r="P478" i="13"/>
  <c r="I483" i="20"/>
  <c r="D483" i="20"/>
  <c r="B483" i="20"/>
  <c r="G483" i="20"/>
  <c r="C483" i="20"/>
  <c r="H483" i="20"/>
  <c r="X478" i="13"/>
  <c r="I487" i="18"/>
  <c r="D487" i="18"/>
  <c r="H487" i="18"/>
  <c r="C487" i="18"/>
  <c r="B487" i="18"/>
  <c r="G487" i="18"/>
  <c r="Q478" i="13" l="1"/>
  <c r="R478" i="13" s="1"/>
  <c r="W478" i="13"/>
  <c r="V478" i="13"/>
  <c r="U478" i="13"/>
  <c r="T483" i="20"/>
  <c r="S483" i="20"/>
  <c r="E483" i="20"/>
  <c r="J483" i="20"/>
  <c r="F483" i="20"/>
  <c r="AE482" i="20"/>
  <c r="N483" i="20"/>
  <c r="S487" i="18"/>
  <c r="T487" i="18"/>
  <c r="N487" i="18"/>
  <c r="AE486" i="18"/>
  <c r="F487" i="18"/>
  <c r="E487" i="18"/>
  <c r="J487" i="18"/>
  <c r="AA478" i="13" l="1"/>
  <c r="AD478" i="13" s="1"/>
  <c r="Z478" i="13"/>
  <c r="AC478" i="13" s="1"/>
  <c r="Y478" i="13"/>
  <c r="AB478" i="13" s="1"/>
  <c r="L483" i="20"/>
  <c r="O483" i="20"/>
  <c r="K483" i="20"/>
  <c r="M483" i="20"/>
  <c r="Q483" i="20" s="1"/>
  <c r="K487" i="18"/>
  <c r="O487" i="18"/>
  <c r="L487" i="18"/>
  <c r="H479" i="13" l="1"/>
  <c r="C479" i="13"/>
  <c r="B479" i="13"/>
  <c r="G479" i="13"/>
  <c r="D479" i="13"/>
  <c r="I479" i="13"/>
  <c r="P483" i="20"/>
  <c r="X483" i="20"/>
  <c r="R483" i="20"/>
  <c r="P487" i="18"/>
  <c r="M487" i="18"/>
  <c r="E479" i="13" l="1"/>
  <c r="F479" i="13"/>
  <c r="AE478" i="13"/>
  <c r="T479" i="13"/>
  <c r="S479" i="13"/>
  <c r="N479" i="13"/>
  <c r="J479" i="13"/>
  <c r="W483" i="20"/>
  <c r="U483" i="20"/>
  <c r="V483" i="20"/>
  <c r="AA483" i="20"/>
  <c r="Y483" i="20"/>
  <c r="Z483" i="20"/>
  <c r="K479" i="13"/>
  <c r="O479" i="13"/>
  <c r="L479" i="13"/>
  <c r="W487" i="18"/>
  <c r="V487" i="18"/>
  <c r="U487" i="18"/>
  <c r="X487" i="18"/>
  <c r="Q487" i="18"/>
  <c r="R487" i="18" s="1"/>
  <c r="AD483" i="20" l="1"/>
  <c r="AC483" i="20"/>
  <c r="C484" i="20" s="1"/>
  <c r="AB483" i="20"/>
  <c r="I484" i="20"/>
  <c r="M479" i="13"/>
  <c r="P479" i="13"/>
  <c r="AA487" i="18"/>
  <c r="AD487" i="18" s="1"/>
  <c r="Z487" i="18"/>
  <c r="AC487" i="18" s="1"/>
  <c r="Y487" i="18"/>
  <c r="AB487" i="18" s="1"/>
  <c r="D484" i="20" l="1"/>
  <c r="H484" i="20"/>
  <c r="AE483" i="20"/>
  <c r="B484" i="20"/>
  <c r="G484" i="20"/>
  <c r="S484" i="20"/>
  <c r="T484" i="20"/>
  <c r="X479" i="13"/>
  <c r="Q479" i="13"/>
  <c r="R479" i="13" s="1"/>
  <c r="W479" i="13"/>
  <c r="U479" i="13"/>
  <c r="V479" i="13"/>
  <c r="I488" i="18"/>
  <c r="D488" i="18"/>
  <c r="H488" i="18"/>
  <c r="C488" i="18"/>
  <c r="B488" i="18"/>
  <c r="G488" i="18"/>
  <c r="F484" i="20" l="1"/>
  <c r="E484" i="20"/>
  <c r="N484" i="20"/>
  <c r="J484" i="20"/>
  <c r="AA479" i="13"/>
  <c r="AD479" i="13" s="1"/>
  <c r="Z479" i="13"/>
  <c r="AC479" i="13" s="1"/>
  <c r="Y479" i="13"/>
  <c r="AB479" i="13" s="1"/>
  <c r="S488" i="18"/>
  <c r="T488" i="18"/>
  <c r="N488" i="18"/>
  <c r="AE487" i="18"/>
  <c r="F488" i="18"/>
  <c r="E488" i="18"/>
  <c r="J488" i="18"/>
  <c r="L484" i="20" l="1"/>
  <c r="K484" i="20"/>
  <c r="O484" i="20"/>
  <c r="I480" i="13"/>
  <c r="D480" i="13"/>
  <c r="H480" i="13"/>
  <c r="C480" i="13"/>
  <c r="G480" i="13"/>
  <c r="B480" i="13"/>
  <c r="L488" i="18"/>
  <c r="O488" i="18"/>
  <c r="K488" i="18"/>
  <c r="M484" i="20" l="1"/>
  <c r="Q484" i="20" s="1"/>
  <c r="P484" i="20"/>
  <c r="X484" i="20"/>
  <c r="J480" i="13"/>
  <c r="F480" i="13"/>
  <c r="AE479" i="13"/>
  <c r="S480" i="13"/>
  <c r="T480" i="13"/>
  <c r="N480" i="13"/>
  <c r="E480" i="13"/>
  <c r="O480" i="13"/>
  <c r="K480" i="13"/>
  <c r="M488" i="18"/>
  <c r="P488" i="18"/>
  <c r="Q488" i="18"/>
  <c r="R488" i="18" s="1"/>
  <c r="W488" i="18"/>
  <c r="R484" i="20" l="1"/>
  <c r="V484" i="20"/>
  <c r="U484" i="20"/>
  <c r="W484" i="20"/>
  <c r="X488" i="18"/>
  <c r="L480" i="13"/>
  <c r="U488" i="18"/>
  <c r="V488" i="18"/>
  <c r="AA488" i="18"/>
  <c r="AD488" i="18" s="1"/>
  <c r="Z488" i="18"/>
  <c r="AC488" i="18" s="1"/>
  <c r="Y488" i="18"/>
  <c r="AB488" i="18" s="1"/>
  <c r="Y484" i="20" l="1"/>
  <c r="Z484" i="20"/>
  <c r="AC484" i="20" s="1"/>
  <c r="AA484" i="20"/>
  <c r="AB484" i="20"/>
  <c r="P480" i="13"/>
  <c r="M480" i="13"/>
  <c r="C489" i="18"/>
  <c r="H489" i="18"/>
  <c r="G489" i="18"/>
  <c r="B489" i="18"/>
  <c r="D489" i="18"/>
  <c r="I489" i="18"/>
  <c r="C485" i="20" l="1"/>
  <c r="H485" i="20"/>
  <c r="AD484" i="20"/>
  <c r="B485" i="20"/>
  <c r="G485" i="20"/>
  <c r="Q480" i="13"/>
  <c r="R480" i="13" s="1"/>
  <c r="V480" i="13"/>
  <c r="U480" i="13"/>
  <c r="W480" i="13"/>
  <c r="X480" i="13"/>
  <c r="F489" i="18"/>
  <c r="J489" i="18"/>
  <c r="E489" i="18"/>
  <c r="AE488" i="18"/>
  <c r="N489" i="18"/>
  <c r="S489" i="18"/>
  <c r="T489" i="18"/>
  <c r="I485" i="20" l="1"/>
  <c r="D485" i="20"/>
  <c r="AE484" i="20"/>
  <c r="F485" i="20"/>
  <c r="E485" i="20"/>
  <c r="J485" i="20"/>
  <c r="AA480" i="13"/>
  <c r="Z480" i="13"/>
  <c r="AC480" i="13" s="1"/>
  <c r="C481" i="13" s="1"/>
  <c r="Y480" i="13"/>
  <c r="AB480" i="13" s="1"/>
  <c r="L489" i="18"/>
  <c r="K489" i="18"/>
  <c r="O489" i="18"/>
  <c r="S485" i="20" l="1"/>
  <c r="T485" i="20"/>
  <c r="N485" i="20"/>
  <c r="K485" i="20"/>
  <c r="O485" i="20"/>
  <c r="L485" i="20"/>
  <c r="AD480" i="13"/>
  <c r="G481" i="13"/>
  <c r="B481" i="13"/>
  <c r="E481" i="13" s="1"/>
  <c r="H481" i="13"/>
  <c r="P489" i="18"/>
  <c r="M489" i="18"/>
  <c r="V489" i="18"/>
  <c r="M485" i="20" l="1"/>
  <c r="Q485" i="20" s="1"/>
  <c r="P485" i="20"/>
  <c r="F481" i="13"/>
  <c r="D481" i="13"/>
  <c r="I481" i="13"/>
  <c r="J481" i="13" s="1"/>
  <c r="W489" i="18"/>
  <c r="U489" i="18"/>
  <c r="Q489" i="18"/>
  <c r="R489" i="18" s="1"/>
  <c r="X489" i="18"/>
  <c r="X485" i="20" l="1"/>
  <c r="U485" i="20"/>
  <c r="W485" i="20"/>
  <c r="R485" i="20"/>
  <c r="V485" i="20"/>
  <c r="O481" i="13"/>
  <c r="K481" i="13"/>
  <c r="AE480" i="13"/>
  <c r="S481" i="13"/>
  <c r="T481" i="13"/>
  <c r="N481" i="13"/>
  <c r="L481" i="13"/>
  <c r="Z489" i="18"/>
  <c r="AC489" i="18" s="1"/>
  <c r="AA489" i="18"/>
  <c r="AD489" i="18" s="1"/>
  <c r="Y489" i="18"/>
  <c r="AB489" i="18" s="1"/>
  <c r="Y485" i="20" l="1"/>
  <c r="AB485" i="20" s="1"/>
  <c r="Z485" i="20"/>
  <c r="AC485" i="20" s="1"/>
  <c r="AA485" i="20"/>
  <c r="AD485" i="20" s="1"/>
  <c r="P481" i="13"/>
  <c r="M481" i="13"/>
  <c r="C490" i="18"/>
  <c r="H490" i="18"/>
  <c r="I490" i="18"/>
  <c r="D490" i="18"/>
  <c r="B490" i="18"/>
  <c r="G490" i="18"/>
  <c r="U481" i="13" l="1"/>
  <c r="B486" i="20"/>
  <c r="G486" i="20"/>
  <c r="H486" i="20"/>
  <c r="C486" i="20"/>
  <c r="I486" i="20"/>
  <c r="D486" i="20"/>
  <c r="W481" i="13"/>
  <c r="V481" i="13"/>
  <c r="Q481" i="13"/>
  <c r="R481" i="13" s="1"/>
  <c r="X481" i="13"/>
  <c r="J490" i="18"/>
  <c r="N490" i="18"/>
  <c r="L490" i="18" s="1"/>
  <c r="T490" i="18"/>
  <c r="AE489" i="18"/>
  <c r="E490" i="18"/>
  <c r="F490" i="18"/>
  <c r="S490" i="18"/>
  <c r="O490" i="18"/>
  <c r="K490" i="18"/>
  <c r="Z481" i="13" l="1"/>
  <c r="AC481" i="13" s="1"/>
  <c r="J486" i="20"/>
  <c r="T486" i="20"/>
  <c r="S486" i="20"/>
  <c r="F486" i="20"/>
  <c r="AE485" i="20"/>
  <c r="N486" i="20"/>
  <c r="E486" i="20"/>
  <c r="AA481" i="13"/>
  <c r="AD481" i="13" s="1"/>
  <c r="Y481" i="13"/>
  <c r="AB481" i="13" s="1"/>
  <c r="I482" i="13"/>
  <c r="D482" i="13"/>
  <c r="M490" i="18"/>
  <c r="P490" i="18"/>
  <c r="X490" i="18"/>
  <c r="V490" i="18"/>
  <c r="U490" i="18"/>
  <c r="W490" i="18"/>
  <c r="H482" i="13" l="1"/>
  <c r="C482" i="13"/>
  <c r="O486" i="20"/>
  <c r="K486" i="20"/>
  <c r="L486" i="20"/>
  <c r="M486" i="20" s="1"/>
  <c r="Q486" i="20" s="1"/>
  <c r="G482" i="13"/>
  <c r="AE481" i="13"/>
  <c r="B482" i="13"/>
  <c r="Q490" i="18"/>
  <c r="R490" i="18" s="1"/>
  <c r="T482" i="13"/>
  <c r="S482" i="13"/>
  <c r="Y490" i="18"/>
  <c r="AB490" i="18" s="1"/>
  <c r="J482" i="13" l="1"/>
  <c r="N482" i="13"/>
  <c r="L482" i="13" s="1"/>
  <c r="E482" i="13"/>
  <c r="AA490" i="18"/>
  <c r="AD490" i="18" s="1"/>
  <c r="X486" i="20"/>
  <c r="P486" i="20"/>
  <c r="V486" i="20" s="1"/>
  <c r="R486" i="20"/>
  <c r="Z490" i="18"/>
  <c r="AC490" i="18" s="1"/>
  <c r="F482" i="13"/>
  <c r="G491" i="18"/>
  <c r="B491" i="18"/>
  <c r="K482" i="13" l="1"/>
  <c r="O482" i="13"/>
  <c r="M482" i="13"/>
  <c r="P482" i="13"/>
  <c r="I491" i="18"/>
  <c r="H491" i="18"/>
  <c r="D491" i="18"/>
  <c r="U486" i="20"/>
  <c r="W486" i="20"/>
  <c r="AA486" i="20"/>
  <c r="Z486" i="20"/>
  <c r="Y486" i="20"/>
  <c r="C491" i="18"/>
  <c r="J491" i="18"/>
  <c r="N491" i="18"/>
  <c r="S491" i="18"/>
  <c r="T491" i="18"/>
  <c r="AE490" i="18"/>
  <c r="F491" i="18"/>
  <c r="W482" i="13" l="1"/>
  <c r="Q482" i="13"/>
  <c r="R482" i="13" s="1"/>
  <c r="U482" i="13"/>
  <c r="V482" i="13"/>
  <c r="X482" i="13"/>
  <c r="E491" i="18"/>
  <c r="AC486" i="20"/>
  <c r="AB486" i="20"/>
  <c r="AD486" i="20"/>
  <c r="I487" i="20" s="1"/>
  <c r="H487" i="20"/>
  <c r="O491" i="18"/>
  <c r="K491" i="18"/>
  <c r="L491" i="18"/>
  <c r="Z482" i="13" l="1"/>
  <c r="AA482" i="13"/>
  <c r="Y482" i="13"/>
  <c r="AD482" i="13"/>
  <c r="D483" i="13" s="1"/>
  <c r="C487" i="20"/>
  <c r="AE486" i="20" s="1"/>
  <c r="D487" i="20"/>
  <c r="B487" i="20"/>
  <c r="G487" i="20"/>
  <c r="M491" i="18"/>
  <c r="P491" i="18"/>
  <c r="AC482" i="13" l="1"/>
  <c r="I483" i="13"/>
  <c r="AB482" i="13"/>
  <c r="T483" i="13"/>
  <c r="AE482" i="13"/>
  <c r="S483" i="13"/>
  <c r="E487" i="20"/>
  <c r="J487" i="20"/>
  <c r="T487" i="20"/>
  <c r="S487" i="20"/>
  <c r="F487" i="20"/>
  <c r="N487" i="20"/>
  <c r="K487" i="20"/>
  <c r="L487" i="20"/>
  <c r="O487" i="20"/>
  <c r="X491" i="18"/>
  <c r="Q491" i="18"/>
  <c r="R491" i="18" s="1"/>
  <c r="V491" i="18"/>
  <c r="U491" i="18"/>
  <c r="W491" i="18"/>
  <c r="H483" i="13" l="1"/>
  <c r="C483" i="13"/>
  <c r="F483" i="13" s="1"/>
  <c r="G483" i="13"/>
  <c r="B483" i="13"/>
  <c r="M487" i="20"/>
  <c r="Q487" i="20" s="1"/>
  <c r="P487" i="20"/>
  <c r="Z491" i="18"/>
  <c r="AC491" i="18" s="1"/>
  <c r="Y491" i="18"/>
  <c r="AB491" i="18" s="1"/>
  <c r="AA491" i="18"/>
  <c r="AD491" i="18" s="1"/>
  <c r="N483" i="13" l="1"/>
  <c r="J483" i="13"/>
  <c r="E483" i="13"/>
  <c r="X487" i="20"/>
  <c r="R487" i="20"/>
  <c r="W487" i="20"/>
  <c r="V487" i="20"/>
  <c r="U487" i="20"/>
  <c r="C492" i="18"/>
  <c r="H492" i="18"/>
  <c r="B492" i="18"/>
  <c r="G492" i="18"/>
  <c r="D492" i="18"/>
  <c r="I492" i="18"/>
  <c r="K483" i="13" l="1"/>
  <c r="O483" i="13"/>
  <c r="L483" i="13"/>
  <c r="Z487" i="20"/>
  <c r="AA487" i="20"/>
  <c r="Y487" i="20"/>
  <c r="E492" i="18"/>
  <c r="J492" i="18"/>
  <c r="AE491" i="18"/>
  <c r="N492" i="18"/>
  <c r="S492" i="18"/>
  <c r="T492" i="18"/>
  <c r="F492" i="18"/>
  <c r="P483" i="13" l="1"/>
  <c r="M483" i="13"/>
  <c r="AC487" i="20"/>
  <c r="AD487" i="20"/>
  <c r="AB487" i="20"/>
  <c r="B488" i="20"/>
  <c r="K492" i="18"/>
  <c r="O492" i="18"/>
  <c r="L492" i="18"/>
  <c r="W483" i="13" l="1"/>
  <c r="V483" i="13"/>
  <c r="U483" i="13"/>
  <c r="X483" i="13"/>
  <c r="Q483" i="13"/>
  <c r="R483" i="13" s="1"/>
  <c r="H488" i="20"/>
  <c r="D488" i="20"/>
  <c r="I488" i="20"/>
  <c r="C488" i="20"/>
  <c r="G488" i="20"/>
  <c r="S488" i="20"/>
  <c r="T488" i="20"/>
  <c r="M492" i="18"/>
  <c r="P492" i="18"/>
  <c r="Z483" i="13" l="1"/>
  <c r="AC483" i="13" s="1"/>
  <c r="Y483" i="13"/>
  <c r="AB483" i="13" s="1"/>
  <c r="AA483" i="13"/>
  <c r="AD483" i="13" s="1"/>
  <c r="H484" i="13"/>
  <c r="J488" i="20"/>
  <c r="AE487" i="20"/>
  <c r="E488" i="20"/>
  <c r="F488" i="20"/>
  <c r="N488" i="20"/>
  <c r="L488" i="20" s="1"/>
  <c r="Q492" i="18"/>
  <c r="R492" i="18" s="1"/>
  <c r="X492" i="18"/>
  <c r="W492" i="18"/>
  <c r="V492" i="18"/>
  <c r="U492" i="18"/>
  <c r="G484" i="13" l="1"/>
  <c r="B484" i="13"/>
  <c r="D484" i="13"/>
  <c r="C484" i="13"/>
  <c r="F484" i="13" s="1"/>
  <c r="I484" i="13"/>
  <c r="K488" i="20"/>
  <c r="O488" i="20"/>
  <c r="M488" i="20"/>
  <c r="Q488" i="20" s="1"/>
  <c r="P488" i="20"/>
  <c r="X488" i="20"/>
  <c r="R488" i="20"/>
  <c r="U488" i="20"/>
  <c r="Z492" i="18"/>
  <c r="AC492" i="18" s="1"/>
  <c r="AA492" i="18"/>
  <c r="AD492" i="18" s="1"/>
  <c r="Y492" i="18"/>
  <c r="AB492" i="18" s="1"/>
  <c r="T484" i="13" l="1"/>
  <c r="N484" i="13"/>
  <c r="AE483" i="13"/>
  <c r="S484" i="13"/>
  <c r="L484" i="13"/>
  <c r="J484" i="13"/>
  <c r="E484" i="13"/>
  <c r="W488" i="20"/>
  <c r="V488" i="20"/>
  <c r="AA488" i="20"/>
  <c r="Z488" i="20"/>
  <c r="Y488" i="20"/>
  <c r="C493" i="18"/>
  <c r="H493" i="18"/>
  <c r="D493" i="18"/>
  <c r="I493" i="18"/>
  <c r="B493" i="18"/>
  <c r="G493" i="18"/>
  <c r="O484" i="13" l="1"/>
  <c r="K484" i="13"/>
  <c r="M484" i="13"/>
  <c r="P484" i="13"/>
  <c r="AC488" i="20"/>
  <c r="AB488" i="20"/>
  <c r="C489" i="20"/>
  <c r="H489" i="20"/>
  <c r="AD488" i="20"/>
  <c r="B489" i="20"/>
  <c r="E489" i="20" s="1"/>
  <c r="X484" i="13"/>
  <c r="U484" i="13"/>
  <c r="W484" i="13"/>
  <c r="V484" i="13"/>
  <c r="F493" i="18"/>
  <c r="S493" i="18"/>
  <c r="T493" i="18"/>
  <c r="N493" i="18"/>
  <c r="AE492" i="18"/>
  <c r="E493" i="18"/>
  <c r="J493" i="18"/>
  <c r="Q484" i="13" l="1"/>
  <c r="R484" i="13" s="1"/>
  <c r="Y484" i="13" s="1"/>
  <c r="G489" i="20"/>
  <c r="D489" i="20"/>
  <c r="I489" i="20"/>
  <c r="F489" i="20"/>
  <c r="AE488" i="20"/>
  <c r="L493" i="18"/>
  <c r="O493" i="18"/>
  <c r="K493" i="18"/>
  <c r="AA484" i="13" l="1"/>
  <c r="AD484" i="13" s="1"/>
  <c r="AB484" i="13"/>
  <c r="Z484" i="13"/>
  <c r="S489" i="20"/>
  <c r="T489" i="20"/>
  <c r="J489" i="20"/>
  <c r="N489" i="20"/>
  <c r="P493" i="18"/>
  <c r="M493" i="18"/>
  <c r="W493" i="18"/>
  <c r="V493" i="18"/>
  <c r="B485" i="13" l="1"/>
  <c r="G485" i="13"/>
  <c r="AC484" i="13"/>
  <c r="I485" i="13"/>
  <c r="D485" i="13"/>
  <c r="T485" i="13"/>
  <c r="S485" i="13"/>
  <c r="AE484" i="13"/>
  <c r="O489" i="20"/>
  <c r="K489" i="20"/>
  <c r="L489" i="20"/>
  <c r="U493" i="18"/>
  <c r="Q493" i="18"/>
  <c r="R493" i="18" s="1"/>
  <c r="X493" i="18"/>
  <c r="C485" i="13" l="1"/>
  <c r="F485" i="13" s="1"/>
  <c r="H485" i="13"/>
  <c r="N485" i="13" s="1"/>
  <c r="E485" i="13"/>
  <c r="M489" i="20"/>
  <c r="Q489" i="20" s="1"/>
  <c r="P489" i="20"/>
  <c r="Y493" i="18"/>
  <c r="AB493" i="18" s="1"/>
  <c r="Z493" i="18"/>
  <c r="AC493" i="18" s="1"/>
  <c r="AA493" i="18"/>
  <c r="AD493" i="18" s="1"/>
  <c r="J485" i="13" l="1"/>
  <c r="V489" i="20"/>
  <c r="X489" i="20"/>
  <c r="R489" i="20"/>
  <c r="W489" i="20"/>
  <c r="U489" i="20"/>
  <c r="G494" i="18"/>
  <c r="B494" i="18"/>
  <c r="C494" i="18"/>
  <c r="H494" i="18"/>
  <c r="I494" i="18"/>
  <c r="D494" i="18"/>
  <c r="O485" i="13" l="1"/>
  <c r="K485" i="13"/>
  <c r="L485" i="13"/>
  <c r="Y489" i="20"/>
  <c r="Z489" i="20"/>
  <c r="AA489" i="20"/>
  <c r="F494" i="18"/>
  <c r="E494" i="18"/>
  <c r="AE493" i="18"/>
  <c r="N494" i="18"/>
  <c r="J494" i="18"/>
  <c r="S494" i="18"/>
  <c r="T494" i="18"/>
  <c r="P485" i="13" l="1"/>
  <c r="M485" i="13"/>
  <c r="AC489" i="20"/>
  <c r="AB489" i="20"/>
  <c r="AD489" i="20"/>
  <c r="K494" i="18"/>
  <c r="O494" i="18"/>
  <c r="L494" i="18"/>
  <c r="V485" i="13" l="1"/>
  <c r="U485" i="13"/>
  <c r="W485" i="13"/>
  <c r="X485" i="13"/>
  <c r="Q485" i="13"/>
  <c r="R485" i="13" s="1"/>
  <c r="D490" i="20"/>
  <c r="I490" i="20"/>
  <c r="H490" i="20"/>
  <c r="C490" i="20"/>
  <c r="G490" i="20"/>
  <c r="B490" i="20"/>
  <c r="T490" i="20"/>
  <c r="S490" i="20"/>
  <c r="P494" i="18"/>
  <c r="M494" i="18"/>
  <c r="Z485" i="13" l="1"/>
  <c r="AC485" i="13" s="1"/>
  <c r="Y485" i="13"/>
  <c r="AB485" i="13" s="1"/>
  <c r="AA485" i="13"/>
  <c r="AD485" i="13" s="1"/>
  <c r="J490" i="20"/>
  <c r="E490" i="20"/>
  <c r="N490" i="20"/>
  <c r="F490" i="20"/>
  <c r="AE489" i="20"/>
  <c r="U494" i="18"/>
  <c r="V494" i="18"/>
  <c r="W494" i="18"/>
  <c r="Q494" i="18"/>
  <c r="R494" i="18" s="1"/>
  <c r="X494" i="18"/>
  <c r="C486" i="13" l="1"/>
  <c r="H486" i="13"/>
  <c r="B486" i="13"/>
  <c r="E486" i="13" s="1"/>
  <c r="G486" i="13"/>
  <c r="I486" i="13"/>
  <c r="D486" i="13"/>
  <c r="N486" i="13"/>
  <c r="O490" i="20"/>
  <c r="L490" i="20"/>
  <c r="K490" i="20"/>
  <c r="Z494" i="18"/>
  <c r="AC494" i="18" s="1"/>
  <c r="AA494" i="18"/>
  <c r="AD494" i="18" s="1"/>
  <c r="Y494" i="18"/>
  <c r="AB494" i="18" s="1"/>
  <c r="AE485" i="13" l="1"/>
  <c r="S486" i="13"/>
  <c r="J486" i="13"/>
  <c r="F486" i="13"/>
  <c r="T486" i="13"/>
  <c r="P490" i="20"/>
  <c r="M490" i="20"/>
  <c r="Q490" i="20" s="1"/>
  <c r="C495" i="18"/>
  <c r="H495" i="18"/>
  <c r="D495" i="18"/>
  <c r="I495" i="18"/>
  <c r="G495" i="18"/>
  <c r="J495" i="18" s="1"/>
  <c r="B495" i="18"/>
  <c r="K486" i="13" l="1"/>
  <c r="O486" i="13"/>
  <c r="L486" i="13"/>
  <c r="X490" i="20"/>
  <c r="R490" i="20"/>
  <c r="U490" i="20"/>
  <c r="W490" i="20"/>
  <c r="V490" i="20"/>
  <c r="E495" i="18"/>
  <c r="S495" i="18"/>
  <c r="N495" i="18"/>
  <c r="T495" i="18"/>
  <c r="AE494" i="18"/>
  <c r="K495" i="18"/>
  <c r="O495" i="18"/>
  <c r="F495" i="18"/>
  <c r="P486" i="13" l="1"/>
  <c r="M486" i="13"/>
  <c r="U486" i="13"/>
  <c r="W486" i="13"/>
  <c r="V486" i="13"/>
  <c r="X486" i="13"/>
  <c r="AA490" i="20"/>
  <c r="Z490" i="20"/>
  <c r="Y490" i="20"/>
  <c r="AB490" i="20" s="1"/>
  <c r="L495" i="18"/>
  <c r="Q486" i="13" l="1"/>
  <c r="R486" i="13" s="1"/>
  <c r="AD490" i="20"/>
  <c r="D491" i="20" s="1"/>
  <c r="AC490" i="20"/>
  <c r="B491" i="20"/>
  <c r="G491" i="20"/>
  <c r="M495" i="18"/>
  <c r="P495" i="18"/>
  <c r="Z486" i="13" l="1"/>
  <c r="AC486" i="13" s="1"/>
  <c r="AA486" i="13"/>
  <c r="AD486" i="13" s="1"/>
  <c r="Y486" i="13"/>
  <c r="AB486" i="13" s="1"/>
  <c r="I491" i="20"/>
  <c r="U495" i="18"/>
  <c r="X495" i="18"/>
  <c r="Q495" i="18"/>
  <c r="R495" i="18" s="1"/>
  <c r="H491" i="20"/>
  <c r="C491" i="20"/>
  <c r="T491" i="20"/>
  <c r="S491" i="20"/>
  <c r="F491" i="20"/>
  <c r="W495" i="18"/>
  <c r="V495" i="18"/>
  <c r="AA495" i="18"/>
  <c r="AD495" i="18" s="1"/>
  <c r="B487" i="13" l="1"/>
  <c r="G487" i="13"/>
  <c r="C487" i="13"/>
  <c r="F487" i="13" s="1"/>
  <c r="H487" i="13"/>
  <c r="I487" i="13"/>
  <c r="D487" i="13"/>
  <c r="N491" i="20"/>
  <c r="Z495" i="18"/>
  <c r="Y495" i="18"/>
  <c r="AB495" i="18" s="1"/>
  <c r="J491" i="20"/>
  <c r="O491" i="20" s="1"/>
  <c r="E491" i="20"/>
  <c r="AE490" i="20"/>
  <c r="L491" i="20"/>
  <c r="AC495" i="18"/>
  <c r="D496" i="18"/>
  <c r="I496" i="18"/>
  <c r="C496" i="18"/>
  <c r="H496" i="18"/>
  <c r="B496" i="18"/>
  <c r="G496" i="18"/>
  <c r="N487" i="13" l="1"/>
  <c r="L487" i="13" s="1"/>
  <c r="T487" i="13"/>
  <c r="AE486" i="13"/>
  <c r="S487" i="13"/>
  <c r="J487" i="13"/>
  <c r="E487" i="13"/>
  <c r="K487" i="13"/>
  <c r="K491" i="20"/>
  <c r="P491" i="20"/>
  <c r="M491" i="20"/>
  <c r="AE495" i="18"/>
  <c r="T496" i="18"/>
  <c r="S496" i="18"/>
  <c r="N496" i="18"/>
  <c r="E496" i="18"/>
  <c r="J496" i="18"/>
  <c r="F496" i="18"/>
  <c r="P487" i="13" l="1"/>
  <c r="M487" i="13"/>
  <c r="O487" i="13"/>
  <c r="W487" i="13"/>
  <c r="U487" i="13"/>
  <c r="Q487" i="13"/>
  <c r="R487" i="13" s="1"/>
  <c r="W491" i="20"/>
  <c r="V491" i="20"/>
  <c r="U491" i="20"/>
  <c r="X491" i="20"/>
  <c r="Q491" i="20"/>
  <c r="R491" i="20" s="1"/>
  <c r="L496" i="18"/>
  <c r="K496" i="18"/>
  <c r="O496" i="18"/>
  <c r="V487" i="13" l="1"/>
  <c r="X487" i="13"/>
  <c r="Y487" i="13"/>
  <c r="AB487" i="13" s="1"/>
  <c r="Z487" i="13"/>
  <c r="AA487" i="13"/>
  <c r="AD487" i="13" s="1"/>
  <c r="AA491" i="20"/>
  <c r="AD491" i="20" s="1"/>
  <c r="Z491" i="20"/>
  <c r="AC491" i="20" s="1"/>
  <c r="C492" i="20" s="1"/>
  <c r="Y491" i="20"/>
  <c r="AB491" i="20" s="1"/>
  <c r="M496" i="18"/>
  <c r="X496" i="18" s="1"/>
  <c r="P496" i="18"/>
  <c r="AC487" i="13" l="1"/>
  <c r="G488" i="13"/>
  <c r="B488" i="13"/>
  <c r="H488" i="13"/>
  <c r="C488" i="13"/>
  <c r="F488" i="13" s="1"/>
  <c r="I488" i="13"/>
  <c r="D488" i="13"/>
  <c r="D492" i="20"/>
  <c r="G492" i="20"/>
  <c r="B492" i="20"/>
  <c r="E492" i="20" s="1"/>
  <c r="AE491" i="20"/>
  <c r="H492" i="20"/>
  <c r="I492" i="20"/>
  <c r="T492" i="20"/>
  <c r="Q496" i="18"/>
  <c r="R496" i="18" s="1"/>
  <c r="W496" i="18"/>
  <c r="V496" i="18"/>
  <c r="U496" i="18"/>
  <c r="S492" i="20" l="1"/>
  <c r="J488" i="13"/>
  <c r="N488" i="13"/>
  <c r="AE487" i="13"/>
  <c r="S488" i="13"/>
  <c r="T488" i="13"/>
  <c r="E488" i="13"/>
  <c r="F492" i="20"/>
  <c r="J492" i="20"/>
  <c r="N492" i="20"/>
  <c r="L492" i="20"/>
  <c r="Z496" i="18"/>
  <c r="Y496" i="18"/>
  <c r="AA496" i="18"/>
  <c r="AD496" i="18" s="1"/>
  <c r="K488" i="13" l="1"/>
  <c r="O488" i="13"/>
  <c r="L488" i="13"/>
  <c r="AC496" i="18"/>
  <c r="AB496" i="18"/>
  <c r="G497" i="18" s="1"/>
  <c r="K492" i="20"/>
  <c r="O492" i="20"/>
  <c r="P492" i="20"/>
  <c r="M492" i="20"/>
  <c r="D497" i="18"/>
  <c r="I497" i="18"/>
  <c r="H497" i="18"/>
  <c r="C497" i="18"/>
  <c r="M488" i="13" l="1"/>
  <c r="P488" i="13"/>
  <c r="B497" i="18"/>
  <c r="V492" i="20"/>
  <c r="W492" i="20"/>
  <c r="X492" i="20"/>
  <c r="Q492" i="20"/>
  <c r="R492" i="20" s="1"/>
  <c r="U492" i="20"/>
  <c r="T497" i="18"/>
  <c r="S497" i="18"/>
  <c r="AE496" i="18"/>
  <c r="J497" i="18"/>
  <c r="N497" i="18"/>
  <c r="E497" i="18"/>
  <c r="F497" i="18"/>
  <c r="Q488" i="13" l="1"/>
  <c r="R488" i="13" s="1"/>
  <c r="X488" i="13"/>
  <c r="U488" i="13"/>
  <c r="W488" i="13"/>
  <c r="V488" i="13"/>
  <c r="AA492" i="20"/>
  <c r="AD492" i="20" s="1"/>
  <c r="Z492" i="20"/>
  <c r="AC492" i="20" s="1"/>
  <c r="Y492" i="20"/>
  <c r="AB492" i="20" s="1"/>
  <c r="L497" i="18"/>
  <c r="O497" i="18"/>
  <c r="K497" i="18"/>
  <c r="D493" i="20" l="1"/>
  <c r="AA488" i="13"/>
  <c r="AD488" i="13" s="1"/>
  <c r="Z488" i="13"/>
  <c r="AC488" i="13" s="1"/>
  <c r="Y488" i="13"/>
  <c r="AB488" i="13" s="1"/>
  <c r="H493" i="20"/>
  <c r="I493" i="20"/>
  <c r="C493" i="20"/>
  <c r="G493" i="20"/>
  <c r="B493" i="20"/>
  <c r="M497" i="18"/>
  <c r="P497" i="18"/>
  <c r="S493" i="20" l="1"/>
  <c r="T493" i="20"/>
  <c r="I489" i="13"/>
  <c r="D489" i="13"/>
  <c r="H489" i="13"/>
  <c r="C489" i="13"/>
  <c r="B489" i="13"/>
  <c r="E489" i="13" s="1"/>
  <c r="G489" i="13"/>
  <c r="N493" i="20"/>
  <c r="AE492" i="20"/>
  <c r="J493" i="20"/>
  <c r="L493" i="20" s="1"/>
  <c r="E493" i="20"/>
  <c r="F493" i="20"/>
  <c r="Q497" i="18"/>
  <c r="R497" i="18" s="1"/>
  <c r="X497" i="18"/>
  <c r="W497" i="18"/>
  <c r="V497" i="18"/>
  <c r="U497" i="18"/>
  <c r="T489" i="13" l="1"/>
  <c r="N489" i="13"/>
  <c r="AE488" i="13"/>
  <c r="S489" i="13"/>
  <c r="J489" i="13"/>
  <c r="F489" i="13"/>
  <c r="K493" i="20"/>
  <c r="O493" i="20"/>
  <c r="P493" i="20"/>
  <c r="M493" i="20"/>
  <c r="Z497" i="18"/>
  <c r="AC497" i="18" s="1"/>
  <c r="AA497" i="18"/>
  <c r="AD497" i="18" s="1"/>
  <c r="Y497" i="18"/>
  <c r="AB497" i="18" s="1"/>
  <c r="L489" i="13" l="1"/>
  <c r="K489" i="13"/>
  <c r="O489" i="13"/>
  <c r="U493" i="20"/>
  <c r="W493" i="20"/>
  <c r="V493" i="20"/>
  <c r="X493" i="20"/>
  <c r="Q493" i="20"/>
  <c r="R493" i="20" s="1"/>
  <c r="C498" i="18"/>
  <c r="H498" i="18"/>
  <c r="D498" i="18"/>
  <c r="I498" i="18"/>
  <c r="B498" i="18"/>
  <c r="E498" i="18" s="1"/>
  <c r="G498" i="18"/>
  <c r="P489" i="13" l="1"/>
  <c r="M489" i="13"/>
  <c r="V489" i="13"/>
  <c r="W489" i="13"/>
  <c r="AA493" i="20"/>
  <c r="AD493" i="20" s="1"/>
  <c r="Z493" i="20"/>
  <c r="AC493" i="20" s="1"/>
  <c r="Y493" i="20"/>
  <c r="AB493" i="20" s="1"/>
  <c r="J498" i="18"/>
  <c r="AE497" i="18"/>
  <c r="N498" i="18"/>
  <c r="S498" i="18"/>
  <c r="T498" i="18"/>
  <c r="K498" i="18"/>
  <c r="F498" i="18"/>
  <c r="U489" i="13" l="1"/>
  <c r="X489" i="13"/>
  <c r="Q489" i="13"/>
  <c r="R489" i="13" s="1"/>
  <c r="I494" i="20"/>
  <c r="D494" i="20"/>
  <c r="C494" i="20"/>
  <c r="H494" i="20"/>
  <c r="B494" i="20"/>
  <c r="G494" i="20"/>
  <c r="L498" i="18"/>
  <c r="O498" i="18"/>
  <c r="Z489" i="13" l="1"/>
  <c r="AC489" i="13" s="1"/>
  <c r="AA489" i="13"/>
  <c r="AD489" i="13" s="1"/>
  <c r="Y489" i="13"/>
  <c r="AB489" i="13" s="1"/>
  <c r="S494" i="20"/>
  <c r="T494" i="20"/>
  <c r="E494" i="20"/>
  <c r="F494" i="20"/>
  <c r="AE493" i="20"/>
  <c r="J494" i="20"/>
  <c r="N494" i="20"/>
  <c r="M498" i="18"/>
  <c r="P498" i="18"/>
  <c r="X498" i="18"/>
  <c r="G490" i="13" l="1"/>
  <c r="B490" i="13"/>
  <c r="E490" i="13" s="1"/>
  <c r="C490" i="13"/>
  <c r="H490" i="13"/>
  <c r="I490" i="13"/>
  <c r="D490" i="13"/>
  <c r="J490" i="13"/>
  <c r="F490" i="13"/>
  <c r="N490" i="13"/>
  <c r="L490" i="13" s="1"/>
  <c r="S490" i="13"/>
  <c r="O494" i="20"/>
  <c r="K494" i="20"/>
  <c r="L494" i="20"/>
  <c r="Q498" i="18"/>
  <c r="R498" i="18" s="1"/>
  <c r="W498" i="18"/>
  <c r="V498" i="18"/>
  <c r="U498" i="18"/>
  <c r="T490" i="13" l="1"/>
  <c r="AE489" i="13"/>
  <c r="K490" i="13"/>
  <c r="O490" i="13"/>
  <c r="P490" i="13"/>
  <c r="M490" i="13"/>
  <c r="X490" i="13" s="1"/>
  <c r="Z498" i="18"/>
  <c r="AC498" i="18" s="1"/>
  <c r="AA498" i="18"/>
  <c r="AD498" i="18" s="1"/>
  <c r="Y498" i="18"/>
  <c r="AB498" i="18" s="1"/>
  <c r="P494" i="20"/>
  <c r="M494" i="20"/>
  <c r="C499" i="18"/>
  <c r="H499" i="18"/>
  <c r="D499" i="18"/>
  <c r="I499" i="18"/>
  <c r="B499" i="18"/>
  <c r="G499" i="18"/>
  <c r="U490" i="13" l="1"/>
  <c r="V490" i="13"/>
  <c r="Q490" i="13"/>
  <c r="R490" i="13" s="1"/>
  <c r="W490" i="13"/>
  <c r="W494" i="20"/>
  <c r="V494" i="20"/>
  <c r="U494" i="20"/>
  <c r="X494" i="20"/>
  <c r="Q494" i="20"/>
  <c r="R494" i="20" s="1"/>
  <c r="E499" i="18"/>
  <c r="T499" i="18"/>
  <c r="S499" i="18"/>
  <c r="N499" i="18"/>
  <c r="AE498" i="18"/>
  <c r="J499" i="18"/>
  <c r="F499" i="18"/>
  <c r="AA490" i="13" l="1"/>
  <c r="AD490" i="13" s="1"/>
  <c r="Y490" i="13"/>
  <c r="AB490" i="13" s="1"/>
  <c r="Z490" i="13"/>
  <c r="Z494" i="20"/>
  <c r="AC494" i="20" s="1"/>
  <c r="Y494" i="20"/>
  <c r="AB494" i="20" s="1"/>
  <c r="AA494" i="20"/>
  <c r="AD494" i="20" s="1"/>
  <c r="L499" i="18"/>
  <c r="K499" i="18"/>
  <c r="O499" i="18"/>
  <c r="AC490" i="13" l="1"/>
  <c r="D491" i="13"/>
  <c r="I491" i="13"/>
  <c r="G491" i="13"/>
  <c r="B491" i="13"/>
  <c r="G495" i="20"/>
  <c r="B495" i="20"/>
  <c r="H495" i="20"/>
  <c r="C495" i="20"/>
  <c r="I495" i="20"/>
  <c r="D495" i="20"/>
  <c r="P499" i="18"/>
  <c r="M499" i="18"/>
  <c r="H491" i="13" l="1"/>
  <c r="C491" i="13"/>
  <c r="F491" i="13" s="1"/>
  <c r="AE490" i="13"/>
  <c r="J491" i="13"/>
  <c r="O491" i="13" s="1"/>
  <c r="T491" i="13"/>
  <c r="S491" i="13"/>
  <c r="W499" i="18"/>
  <c r="V499" i="18"/>
  <c r="U499" i="18"/>
  <c r="AE494" i="20"/>
  <c r="E495" i="20"/>
  <c r="J495" i="20"/>
  <c r="N495" i="20"/>
  <c r="L495" i="20" s="1"/>
  <c r="F495" i="20"/>
  <c r="T495" i="20"/>
  <c r="S495" i="20"/>
  <c r="Q499" i="18"/>
  <c r="R499" i="18" s="1"/>
  <c r="X499" i="18"/>
  <c r="N491" i="13" l="1"/>
  <c r="E491" i="13"/>
  <c r="K491" i="13"/>
  <c r="L491" i="13"/>
  <c r="Y499" i="18"/>
  <c r="AB499" i="18" s="1"/>
  <c r="Z499" i="18"/>
  <c r="AC499" i="18" s="1"/>
  <c r="O495" i="20"/>
  <c r="K495" i="20"/>
  <c r="M495" i="20"/>
  <c r="Q495" i="20" s="1"/>
  <c r="P495" i="20"/>
  <c r="AA499" i="18"/>
  <c r="AD499" i="18" s="1"/>
  <c r="D500" i="18"/>
  <c r="B500" i="18"/>
  <c r="G500" i="18"/>
  <c r="P491" i="13" l="1"/>
  <c r="M491" i="13"/>
  <c r="C500" i="18"/>
  <c r="F500" i="18" s="1"/>
  <c r="H500" i="18"/>
  <c r="R495" i="20"/>
  <c r="X495" i="20"/>
  <c r="U495" i="20"/>
  <c r="V495" i="20"/>
  <c r="W495" i="20"/>
  <c r="I500" i="18"/>
  <c r="T500" i="18"/>
  <c r="S500" i="18"/>
  <c r="AE499" i="18"/>
  <c r="E500" i="18"/>
  <c r="J500" i="18"/>
  <c r="W491" i="13" l="1"/>
  <c r="V491" i="13"/>
  <c r="Q491" i="13"/>
  <c r="R491" i="13" s="1"/>
  <c r="X491" i="13"/>
  <c r="U491" i="13"/>
  <c r="N500" i="18"/>
  <c r="AA495" i="20"/>
  <c r="Y495" i="20"/>
  <c r="Z495" i="20"/>
  <c r="O500" i="18"/>
  <c r="K500" i="18"/>
  <c r="L500" i="18"/>
  <c r="AA491" i="13" l="1"/>
  <c r="AD491" i="13" s="1"/>
  <c r="Z491" i="13"/>
  <c r="AC491" i="13" s="1"/>
  <c r="Y491" i="13"/>
  <c r="AB491" i="13" s="1"/>
  <c r="B492" i="13" s="1"/>
  <c r="AB495" i="20"/>
  <c r="AD495" i="20"/>
  <c r="B496" i="20"/>
  <c r="AC495" i="20"/>
  <c r="M500" i="18"/>
  <c r="P500" i="18"/>
  <c r="I492" i="13" l="1"/>
  <c r="D492" i="13"/>
  <c r="G492" i="13"/>
  <c r="C492" i="13"/>
  <c r="F492" i="13" s="1"/>
  <c r="H492" i="13"/>
  <c r="D496" i="20"/>
  <c r="I496" i="20"/>
  <c r="G496" i="20"/>
  <c r="C496" i="20"/>
  <c r="F496" i="20" s="1"/>
  <c r="H496" i="20"/>
  <c r="T496" i="20"/>
  <c r="S496" i="20"/>
  <c r="X500" i="18"/>
  <c r="Q500" i="18"/>
  <c r="R500" i="18" s="1"/>
  <c r="U500" i="18"/>
  <c r="W500" i="18"/>
  <c r="V500" i="18"/>
  <c r="E492" i="13" l="1"/>
  <c r="J492" i="13"/>
  <c r="AE491" i="13"/>
  <c r="N492" i="13"/>
  <c r="T492" i="13"/>
  <c r="S492" i="13"/>
  <c r="AE495" i="20"/>
  <c r="E496" i="20"/>
  <c r="J496" i="20"/>
  <c r="N496" i="20"/>
  <c r="L496" i="20" s="1"/>
  <c r="Z500" i="18"/>
  <c r="AC500" i="18" s="1"/>
  <c r="AA500" i="18"/>
  <c r="AD500" i="18" s="1"/>
  <c r="Y500" i="18"/>
  <c r="AB500" i="18" s="1"/>
  <c r="O492" i="13" l="1"/>
  <c r="K492" i="13"/>
  <c r="L492" i="13"/>
  <c r="K496" i="20"/>
  <c r="O496" i="20"/>
  <c r="P496" i="20"/>
  <c r="M496" i="20"/>
  <c r="Q496" i="20" s="1"/>
  <c r="C501" i="18"/>
  <c r="H501" i="18"/>
  <c r="D501" i="18"/>
  <c r="I501" i="18"/>
  <c r="G501" i="18"/>
  <c r="B501" i="18"/>
  <c r="M492" i="13" l="1"/>
  <c r="P492" i="13"/>
  <c r="V496" i="20"/>
  <c r="W496" i="20"/>
  <c r="U496" i="20"/>
  <c r="X496" i="20"/>
  <c r="R496" i="20"/>
  <c r="F501" i="18"/>
  <c r="S501" i="18"/>
  <c r="T501" i="18"/>
  <c r="N501" i="18"/>
  <c r="AE500" i="18"/>
  <c r="J501" i="18"/>
  <c r="E501" i="18"/>
  <c r="W492" i="13" l="1"/>
  <c r="Q492" i="13"/>
  <c r="R492" i="13" s="1"/>
  <c r="X492" i="13"/>
  <c r="U492" i="13"/>
  <c r="V492" i="13"/>
  <c r="AA496" i="20"/>
  <c r="AD496" i="20" s="1"/>
  <c r="Z496" i="20"/>
  <c r="AC496" i="20" s="1"/>
  <c r="Y496" i="20"/>
  <c r="L501" i="18"/>
  <c r="K501" i="18"/>
  <c r="O501" i="18"/>
  <c r="AA492" i="13" l="1"/>
  <c r="AD492" i="13" s="1"/>
  <c r="Y492" i="13"/>
  <c r="AB492" i="13" s="1"/>
  <c r="Z492" i="13"/>
  <c r="AC492" i="13" s="1"/>
  <c r="I497" i="20"/>
  <c r="H497" i="20"/>
  <c r="C497" i="20"/>
  <c r="AE496" i="20" s="1"/>
  <c r="AB496" i="20"/>
  <c r="D497" i="20"/>
  <c r="M501" i="18"/>
  <c r="P501" i="18"/>
  <c r="G493" i="13" l="1"/>
  <c r="D493" i="13"/>
  <c r="H493" i="13"/>
  <c r="C493" i="13"/>
  <c r="B493" i="13"/>
  <c r="I493" i="13"/>
  <c r="G497" i="20"/>
  <c r="J497" i="20" s="1"/>
  <c r="B497" i="20"/>
  <c r="S497" i="20"/>
  <c r="T497" i="20"/>
  <c r="N497" i="20"/>
  <c r="L497" i="20" s="1"/>
  <c r="M497" i="20" s="1"/>
  <c r="Q497" i="20" s="1"/>
  <c r="Q501" i="18"/>
  <c r="R501" i="18" s="1"/>
  <c r="X501" i="18"/>
  <c r="U501" i="18"/>
  <c r="W501" i="18"/>
  <c r="V501" i="18"/>
  <c r="AA501" i="18"/>
  <c r="AD501" i="18" s="1"/>
  <c r="Z501" i="18"/>
  <c r="AC501" i="18" s="1"/>
  <c r="Y501" i="18"/>
  <c r="AB501" i="18" s="1"/>
  <c r="F493" i="13" l="1"/>
  <c r="S493" i="13"/>
  <c r="T493" i="13"/>
  <c r="AE492" i="13"/>
  <c r="N493" i="13"/>
  <c r="J493" i="13"/>
  <c r="E493" i="13"/>
  <c r="K497" i="20"/>
  <c r="O497" i="20"/>
  <c r="P497" i="20"/>
  <c r="R497" i="20"/>
  <c r="X497" i="20"/>
  <c r="F497" i="20"/>
  <c r="E497" i="20"/>
  <c r="I502" i="18"/>
  <c r="D502" i="18"/>
  <c r="H502" i="18"/>
  <c r="C502" i="18"/>
  <c r="G502" i="18"/>
  <c r="B502" i="18"/>
  <c r="E502" i="18" s="1"/>
  <c r="L493" i="13" l="1"/>
  <c r="K493" i="13"/>
  <c r="O493" i="13"/>
  <c r="AA497" i="20"/>
  <c r="Z497" i="20"/>
  <c r="Y497" i="20"/>
  <c r="U497" i="20"/>
  <c r="V497" i="20"/>
  <c r="W497" i="20"/>
  <c r="N502" i="18"/>
  <c r="S502" i="18"/>
  <c r="AE501" i="18"/>
  <c r="T502" i="18"/>
  <c r="J502" i="18"/>
  <c r="F502" i="18"/>
  <c r="P493" i="13" l="1"/>
  <c r="M493" i="13"/>
  <c r="X493" i="13" s="1"/>
  <c r="AB497" i="20"/>
  <c r="AC497" i="20"/>
  <c r="AD497" i="20"/>
  <c r="C498" i="20"/>
  <c r="H498" i="20"/>
  <c r="D498" i="20"/>
  <c r="B498" i="20"/>
  <c r="G498" i="20"/>
  <c r="L502" i="18"/>
  <c r="K502" i="18"/>
  <c r="O502" i="18"/>
  <c r="Q493" i="13" l="1"/>
  <c r="R493" i="13" s="1"/>
  <c r="W493" i="13"/>
  <c r="V493" i="13"/>
  <c r="U493" i="13"/>
  <c r="I498" i="20"/>
  <c r="AE497" i="20"/>
  <c r="T498" i="20"/>
  <c r="S498" i="20"/>
  <c r="F498" i="20"/>
  <c r="E498" i="20"/>
  <c r="J498" i="20"/>
  <c r="N498" i="20"/>
  <c r="P502" i="18"/>
  <c r="M502" i="18"/>
  <c r="Q502" i="18"/>
  <c r="R502" i="18" s="1"/>
  <c r="AA493" i="13" l="1"/>
  <c r="Y493" i="13"/>
  <c r="Z493" i="13"/>
  <c r="V502" i="18"/>
  <c r="U502" i="18"/>
  <c r="W502" i="18"/>
  <c r="X502" i="18"/>
  <c r="O498" i="20"/>
  <c r="K498" i="20"/>
  <c r="L498" i="20"/>
  <c r="M498" i="20" s="1"/>
  <c r="Q498" i="20" s="1"/>
  <c r="Y502" i="18"/>
  <c r="AB502" i="18" s="1"/>
  <c r="Z502" i="18"/>
  <c r="AC502" i="18" s="1"/>
  <c r="AA502" i="18"/>
  <c r="AD502" i="18" s="1"/>
  <c r="AB493" i="13" l="1"/>
  <c r="AD493" i="13"/>
  <c r="AC493" i="13"/>
  <c r="C494" i="13" s="1"/>
  <c r="P498" i="20"/>
  <c r="X498" i="20"/>
  <c r="R498" i="20"/>
  <c r="G503" i="18"/>
  <c r="B503" i="18"/>
  <c r="H503" i="18"/>
  <c r="C503" i="18"/>
  <c r="F503" i="18" s="1"/>
  <c r="D503" i="18"/>
  <c r="I503" i="18"/>
  <c r="D494" i="13" l="1"/>
  <c r="I494" i="13"/>
  <c r="H494" i="13"/>
  <c r="B494" i="13"/>
  <c r="G494" i="13"/>
  <c r="Y498" i="20"/>
  <c r="Z498" i="20"/>
  <c r="AA498" i="20"/>
  <c r="W498" i="20"/>
  <c r="U498" i="20"/>
  <c r="V498" i="20"/>
  <c r="J503" i="18"/>
  <c r="T503" i="18"/>
  <c r="AE502" i="18"/>
  <c r="S503" i="18"/>
  <c r="N503" i="18"/>
  <c r="E503" i="18"/>
  <c r="AE493" i="13" l="1"/>
  <c r="T494" i="13"/>
  <c r="S494" i="13"/>
  <c r="N494" i="13"/>
  <c r="J494" i="13"/>
  <c r="E494" i="13"/>
  <c r="F494" i="13"/>
  <c r="AB498" i="20"/>
  <c r="AD498" i="20"/>
  <c r="AC498" i="20"/>
  <c r="C499" i="20" s="1"/>
  <c r="G499" i="20"/>
  <c r="B499" i="20"/>
  <c r="O503" i="18"/>
  <c r="K503" i="18"/>
  <c r="L503" i="18"/>
  <c r="O494" i="13" l="1"/>
  <c r="L494" i="13"/>
  <c r="K494" i="13"/>
  <c r="D499" i="20"/>
  <c r="I499" i="20"/>
  <c r="T499" i="20"/>
  <c r="H499" i="20"/>
  <c r="E499" i="20"/>
  <c r="AE498" i="20"/>
  <c r="F499" i="20"/>
  <c r="M503" i="18"/>
  <c r="P503" i="18"/>
  <c r="M494" i="13" l="1"/>
  <c r="X494" i="13" s="1"/>
  <c r="P494" i="13"/>
  <c r="S499" i="20"/>
  <c r="N499" i="20"/>
  <c r="J499" i="20"/>
  <c r="Q494" i="13"/>
  <c r="R494" i="13" s="1"/>
  <c r="Q503" i="18"/>
  <c r="R503" i="18" s="1"/>
  <c r="X503" i="18"/>
  <c r="W503" i="18"/>
  <c r="U503" i="18"/>
  <c r="V503" i="18"/>
  <c r="W494" i="13" l="1"/>
  <c r="U494" i="13"/>
  <c r="V494" i="13"/>
  <c r="L499" i="20"/>
  <c r="K499" i="20"/>
  <c r="O499" i="20"/>
  <c r="Y494" i="13"/>
  <c r="Z494" i="13"/>
  <c r="AA494" i="13"/>
  <c r="AB494" i="13"/>
  <c r="B495" i="13" s="1"/>
  <c r="Z503" i="18"/>
  <c r="AC503" i="18" s="1"/>
  <c r="Y503" i="18"/>
  <c r="AB503" i="18" s="1"/>
  <c r="AA503" i="18"/>
  <c r="AD503" i="18" s="1"/>
  <c r="M499" i="20" l="1"/>
  <c r="Q499" i="20" s="1"/>
  <c r="R499" i="20" s="1"/>
  <c r="P499" i="20"/>
  <c r="AC494" i="13"/>
  <c r="AD494" i="13"/>
  <c r="I495" i="13" s="1"/>
  <c r="G495" i="13"/>
  <c r="C504" i="18"/>
  <c r="H504" i="18"/>
  <c r="D504" i="18"/>
  <c r="I504" i="18"/>
  <c r="B504" i="18"/>
  <c r="E504" i="18" s="1"/>
  <c r="G504" i="18"/>
  <c r="C495" i="13" l="1"/>
  <c r="H495" i="13"/>
  <c r="D495" i="13"/>
  <c r="Y499" i="20"/>
  <c r="X499" i="20"/>
  <c r="Z499" i="20"/>
  <c r="AA499" i="20"/>
  <c r="V499" i="20"/>
  <c r="W499" i="20"/>
  <c r="U499" i="20"/>
  <c r="J495" i="13"/>
  <c r="N495" i="13"/>
  <c r="AE494" i="13"/>
  <c r="E495" i="13"/>
  <c r="F495" i="13"/>
  <c r="S495" i="13"/>
  <c r="T495" i="13"/>
  <c r="N504" i="18"/>
  <c r="S504" i="18"/>
  <c r="T504" i="18"/>
  <c r="AE503" i="18"/>
  <c r="J504" i="18"/>
  <c r="F504" i="18"/>
  <c r="AD499" i="20" l="1"/>
  <c r="AC499" i="20"/>
  <c r="AB499" i="20"/>
  <c r="K495" i="13"/>
  <c r="O495" i="13"/>
  <c r="L495" i="13"/>
  <c r="K504" i="18"/>
  <c r="O504" i="18"/>
  <c r="L504" i="18"/>
  <c r="I500" i="20" l="1"/>
  <c r="D500" i="20"/>
  <c r="C500" i="20"/>
  <c r="H500" i="20"/>
  <c r="B500" i="20"/>
  <c r="G500" i="20"/>
  <c r="M495" i="13"/>
  <c r="X495" i="13" s="1"/>
  <c r="P495" i="13"/>
  <c r="M504" i="18"/>
  <c r="P504" i="18"/>
  <c r="Q495" i="13" l="1"/>
  <c r="R495" i="13" s="1"/>
  <c r="S500" i="20"/>
  <c r="T500" i="20"/>
  <c r="AE499" i="20"/>
  <c r="J500" i="20"/>
  <c r="E500" i="20"/>
  <c r="F500" i="20"/>
  <c r="N500" i="20"/>
  <c r="L500" i="20" s="1"/>
  <c r="W495" i="13"/>
  <c r="U495" i="13"/>
  <c r="V495" i="13"/>
  <c r="Z495" i="13"/>
  <c r="AC495" i="13" s="1"/>
  <c r="Y495" i="13"/>
  <c r="AA495" i="13"/>
  <c r="Q504" i="18"/>
  <c r="R504" i="18" s="1"/>
  <c r="X504" i="18"/>
  <c r="U504" i="18"/>
  <c r="V504" i="18"/>
  <c r="W504" i="18"/>
  <c r="K500" i="20" l="1"/>
  <c r="O500" i="20"/>
  <c r="P500" i="20"/>
  <c r="M500" i="20"/>
  <c r="Q500" i="20" s="1"/>
  <c r="C496" i="13"/>
  <c r="H496" i="13"/>
  <c r="AB495" i="13"/>
  <c r="B496" i="13" s="1"/>
  <c r="AD495" i="13"/>
  <c r="Y504" i="18"/>
  <c r="AB504" i="18" s="1"/>
  <c r="Z504" i="18"/>
  <c r="AC504" i="18" s="1"/>
  <c r="AA504" i="18"/>
  <c r="AD504" i="18" s="1"/>
  <c r="V500" i="20" l="1"/>
  <c r="W500" i="20"/>
  <c r="U500" i="20"/>
  <c r="R500" i="20"/>
  <c r="X500" i="20"/>
  <c r="G496" i="13"/>
  <c r="D496" i="13"/>
  <c r="I496" i="13"/>
  <c r="F496" i="13"/>
  <c r="E496" i="13"/>
  <c r="G505" i="18"/>
  <c r="B505" i="18"/>
  <c r="C505" i="18"/>
  <c r="H505" i="18"/>
  <c r="D505" i="18"/>
  <c r="I505" i="18"/>
  <c r="F505" i="18" l="1"/>
  <c r="Y500" i="20"/>
  <c r="Z500" i="20"/>
  <c r="AA500" i="20"/>
  <c r="J496" i="13"/>
  <c r="AE495" i="13"/>
  <c r="S496" i="13"/>
  <c r="T496" i="13"/>
  <c r="N496" i="13"/>
  <c r="J505" i="18"/>
  <c r="AE504" i="18"/>
  <c r="N505" i="18"/>
  <c r="T505" i="18"/>
  <c r="S505" i="18"/>
  <c r="E505" i="18"/>
  <c r="AB500" i="20" l="1"/>
  <c r="AC500" i="20"/>
  <c r="AD500" i="20"/>
  <c r="O496" i="13"/>
  <c r="K496" i="13"/>
  <c r="L496" i="13"/>
  <c r="K505" i="18"/>
  <c r="O505" i="18"/>
  <c r="L505" i="18"/>
  <c r="B501" i="20" l="1"/>
  <c r="C501" i="20"/>
  <c r="H501" i="20"/>
  <c r="G501" i="20"/>
  <c r="D501" i="20"/>
  <c r="I501" i="20"/>
  <c r="M496" i="13"/>
  <c r="P496" i="13"/>
  <c r="M505" i="18"/>
  <c r="P505" i="18"/>
  <c r="AE500" i="20" l="1"/>
  <c r="F501" i="20"/>
  <c r="E501" i="20"/>
  <c r="J501" i="20"/>
  <c r="N501" i="20"/>
  <c r="L501" i="20" s="1"/>
  <c r="S501" i="20"/>
  <c r="T501" i="20"/>
  <c r="Q496" i="13"/>
  <c r="R496" i="13" s="1"/>
  <c r="X496" i="13"/>
  <c r="W496" i="13"/>
  <c r="U496" i="13"/>
  <c r="V496" i="13"/>
  <c r="X505" i="18"/>
  <c r="Q505" i="18"/>
  <c r="R505" i="18" s="1"/>
  <c r="W505" i="18"/>
  <c r="U505" i="18"/>
  <c r="V505" i="18"/>
  <c r="K501" i="20" l="1"/>
  <c r="O501" i="20"/>
  <c r="M501" i="20"/>
  <c r="Q501" i="20" s="1"/>
  <c r="P501" i="20"/>
  <c r="Y496" i="13"/>
  <c r="AB496" i="13" s="1"/>
  <c r="AA496" i="13"/>
  <c r="AD496" i="13" s="1"/>
  <c r="Z496" i="13"/>
  <c r="AC496" i="13" s="1"/>
  <c r="Z505" i="18"/>
  <c r="AC505" i="18" s="1"/>
  <c r="Y505" i="18"/>
  <c r="AB505" i="18" s="1"/>
  <c r="AA505" i="18"/>
  <c r="AD505" i="18" s="1"/>
  <c r="X501" i="20" l="1"/>
  <c r="R501" i="20"/>
  <c r="U501" i="20"/>
  <c r="W501" i="20"/>
  <c r="V501" i="20"/>
  <c r="G497" i="13"/>
  <c r="D497" i="13"/>
  <c r="I497" i="13"/>
  <c r="C497" i="13"/>
  <c r="B497" i="13"/>
  <c r="H497" i="13"/>
  <c r="H506" i="18"/>
  <c r="C506" i="18"/>
  <c r="B506" i="18"/>
  <c r="E506" i="18" s="1"/>
  <c r="G506" i="18"/>
  <c r="I506" i="18"/>
  <c r="D506" i="18"/>
  <c r="Y501" i="20" l="1"/>
  <c r="Z501" i="20"/>
  <c r="AA501" i="20"/>
  <c r="AB501" i="20"/>
  <c r="J506" i="18"/>
  <c r="F497" i="13"/>
  <c r="T497" i="13"/>
  <c r="S497" i="13"/>
  <c r="AE496" i="13"/>
  <c r="E497" i="13"/>
  <c r="J497" i="13"/>
  <c r="N497" i="13"/>
  <c r="AE505" i="18"/>
  <c r="N506" i="18"/>
  <c r="L506" i="18" s="1"/>
  <c r="T506" i="18"/>
  <c r="S506" i="18"/>
  <c r="F506" i="18"/>
  <c r="O506" i="18" l="1"/>
  <c r="K506" i="18"/>
  <c r="AC501" i="20"/>
  <c r="AD501" i="20"/>
  <c r="G502" i="20"/>
  <c r="B502" i="20"/>
  <c r="C502" i="20"/>
  <c r="O497" i="13"/>
  <c r="K497" i="13"/>
  <c r="L497" i="13"/>
  <c r="M506" i="18"/>
  <c r="P506" i="18"/>
  <c r="H502" i="20" l="1"/>
  <c r="D502" i="20"/>
  <c r="I502" i="20"/>
  <c r="E502" i="20"/>
  <c r="F502" i="20"/>
  <c r="AE501" i="20"/>
  <c r="N502" i="20"/>
  <c r="M497" i="13"/>
  <c r="P497" i="13"/>
  <c r="X506" i="18"/>
  <c r="Q506" i="18"/>
  <c r="R506" i="18" s="1"/>
  <c r="U506" i="18"/>
  <c r="V506" i="18"/>
  <c r="W506" i="18"/>
  <c r="J502" i="20" l="1"/>
  <c r="L502" i="20"/>
  <c r="S502" i="20"/>
  <c r="T502" i="20"/>
  <c r="X497" i="13"/>
  <c r="Q497" i="13"/>
  <c r="R497" i="13" s="1"/>
  <c r="V497" i="13"/>
  <c r="W497" i="13"/>
  <c r="U497" i="13"/>
  <c r="AA506" i="18"/>
  <c r="AD506" i="18" s="1"/>
  <c r="Z506" i="18"/>
  <c r="AC506" i="18" s="1"/>
  <c r="Y506" i="18"/>
  <c r="AB506" i="18" s="1"/>
  <c r="O502" i="20" l="1"/>
  <c r="K502" i="20"/>
  <c r="M502" i="20"/>
  <c r="Q502" i="20" s="1"/>
  <c r="P502" i="20"/>
  <c r="AA497" i="13"/>
  <c r="AD497" i="13" s="1"/>
  <c r="Z497" i="13"/>
  <c r="AC497" i="13" s="1"/>
  <c r="Y497" i="13"/>
  <c r="AB497" i="13" s="1"/>
  <c r="I507" i="18"/>
  <c r="D507" i="18"/>
  <c r="H507" i="18"/>
  <c r="C507" i="18"/>
  <c r="G507" i="18"/>
  <c r="B507" i="18"/>
  <c r="E507" i="18" s="1"/>
  <c r="R502" i="20" l="1"/>
  <c r="X502" i="20"/>
  <c r="W502" i="20"/>
  <c r="U502" i="20"/>
  <c r="V502" i="20"/>
  <c r="D498" i="13"/>
  <c r="I498" i="13"/>
  <c r="B498" i="13"/>
  <c r="C498" i="13"/>
  <c r="H498" i="13"/>
  <c r="G498" i="13"/>
  <c r="F507" i="18"/>
  <c r="AE497" i="13"/>
  <c r="T507" i="18"/>
  <c r="AE506" i="18"/>
  <c r="N507" i="18"/>
  <c r="S507" i="18"/>
  <c r="J507" i="18"/>
  <c r="S498" i="13" l="1"/>
  <c r="N498" i="13"/>
  <c r="AA502" i="20"/>
  <c r="Y502" i="20"/>
  <c r="Z502" i="20"/>
  <c r="T498" i="13"/>
  <c r="F498" i="13"/>
  <c r="J498" i="13"/>
  <c r="E498" i="13"/>
  <c r="L507" i="18"/>
  <c r="O507" i="18"/>
  <c r="K507" i="18"/>
  <c r="L498" i="13" l="1"/>
  <c r="K498" i="13"/>
  <c r="AC502" i="20"/>
  <c r="AB502" i="20"/>
  <c r="AD502" i="20"/>
  <c r="B503" i="20"/>
  <c r="G503" i="20"/>
  <c r="C503" i="20"/>
  <c r="H503" i="20"/>
  <c r="D503" i="20"/>
  <c r="I503" i="20"/>
  <c r="O498" i="13"/>
  <c r="M507" i="18"/>
  <c r="P507" i="18"/>
  <c r="X507" i="18"/>
  <c r="Q507" i="18"/>
  <c r="R507" i="18" s="1"/>
  <c r="W507" i="18"/>
  <c r="U507" i="18"/>
  <c r="V507" i="18"/>
  <c r="P498" i="13" l="1"/>
  <c r="M498" i="13"/>
  <c r="E503" i="20"/>
  <c r="J503" i="20"/>
  <c r="AE502" i="20"/>
  <c r="F503" i="20"/>
  <c r="S503" i="20"/>
  <c r="T503" i="20"/>
  <c r="N503" i="20"/>
  <c r="L503" i="20" s="1"/>
  <c r="M503" i="20" s="1"/>
  <c r="Q503" i="20" s="1"/>
  <c r="V498" i="13"/>
  <c r="U498" i="13"/>
  <c r="Q498" i="13"/>
  <c r="R498" i="13" s="1"/>
  <c r="X498" i="13"/>
  <c r="Z507" i="18"/>
  <c r="AC507" i="18" s="1"/>
  <c r="AA507" i="18"/>
  <c r="AD507" i="18" s="1"/>
  <c r="Y507" i="18"/>
  <c r="AB507" i="18" s="1"/>
  <c r="W498" i="13" l="1"/>
  <c r="K503" i="20"/>
  <c r="O503" i="20"/>
  <c r="X503" i="20"/>
  <c r="R503" i="20"/>
  <c r="P503" i="20"/>
  <c r="Z498" i="13"/>
  <c r="AC498" i="13" s="1"/>
  <c r="H499" i="13" s="1"/>
  <c r="AA498" i="13"/>
  <c r="Y498" i="13"/>
  <c r="AB498" i="13" s="1"/>
  <c r="G499" i="13" s="1"/>
  <c r="H508" i="18"/>
  <c r="C508" i="18"/>
  <c r="D508" i="18"/>
  <c r="I508" i="18"/>
  <c r="B508" i="18"/>
  <c r="G508" i="18"/>
  <c r="Y503" i="20" l="1"/>
  <c r="Z503" i="20"/>
  <c r="AA503" i="20"/>
  <c r="U503" i="20"/>
  <c r="V503" i="20"/>
  <c r="AC503" i="20" s="1"/>
  <c r="W503" i="20"/>
  <c r="E508" i="18"/>
  <c r="B499" i="13"/>
  <c r="C499" i="13"/>
  <c r="F499" i="13" s="1"/>
  <c r="AD498" i="13"/>
  <c r="I499" i="13"/>
  <c r="J499" i="13" s="1"/>
  <c r="AE507" i="18"/>
  <c r="N508" i="18"/>
  <c r="S508" i="18"/>
  <c r="T508" i="18"/>
  <c r="J508" i="18"/>
  <c r="F508" i="18"/>
  <c r="C504" i="20" l="1"/>
  <c r="H504" i="20"/>
  <c r="AB503" i="20"/>
  <c r="AD503" i="20"/>
  <c r="L508" i="18"/>
  <c r="D499" i="13"/>
  <c r="E499" i="13"/>
  <c r="K499" i="13"/>
  <c r="O499" i="13"/>
  <c r="O508" i="18"/>
  <c r="K508" i="18"/>
  <c r="AE503" i="20" l="1"/>
  <c r="G504" i="20"/>
  <c r="B504" i="20"/>
  <c r="I504" i="20"/>
  <c r="D504" i="20"/>
  <c r="P508" i="18"/>
  <c r="M508" i="18"/>
  <c r="AE498" i="13"/>
  <c r="S499" i="13"/>
  <c r="T499" i="13"/>
  <c r="N499" i="13"/>
  <c r="L499" i="13" s="1"/>
  <c r="U508" i="18"/>
  <c r="V508" i="18"/>
  <c r="W508" i="18"/>
  <c r="Q508" i="18"/>
  <c r="R508" i="18" s="1"/>
  <c r="X508" i="18"/>
  <c r="J504" i="20" l="1"/>
  <c r="E504" i="20"/>
  <c r="S504" i="20"/>
  <c r="N504" i="20"/>
  <c r="T504" i="20"/>
  <c r="F504" i="20"/>
  <c r="M499" i="13"/>
  <c r="X499" i="13" s="1"/>
  <c r="P499" i="13"/>
  <c r="Q499" i="13"/>
  <c r="R499" i="13" s="1"/>
  <c r="Y508" i="18"/>
  <c r="AB508" i="18" s="1"/>
  <c r="Z508" i="18"/>
  <c r="AC508" i="18" s="1"/>
  <c r="AA508" i="18"/>
  <c r="AD508" i="18" s="1"/>
  <c r="L504" i="20" l="1"/>
  <c r="K504" i="20"/>
  <c r="O504" i="20"/>
  <c r="V499" i="13"/>
  <c r="W499" i="13"/>
  <c r="U499" i="13"/>
  <c r="Y499" i="13"/>
  <c r="AB499" i="13" s="1"/>
  <c r="Z499" i="13"/>
  <c r="AC499" i="13" s="1"/>
  <c r="AA499" i="13"/>
  <c r="G509" i="18"/>
  <c r="B509" i="18"/>
  <c r="H509" i="18"/>
  <c r="C509" i="18"/>
  <c r="F509" i="18" s="1"/>
  <c r="I509" i="18"/>
  <c r="D509" i="18"/>
  <c r="P504" i="20" l="1"/>
  <c r="M504" i="20"/>
  <c r="Q504" i="20" s="1"/>
  <c r="AD499" i="13"/>
  <c r="G500" i="13"/>
  <c r="B500" i="13"/>
  <c r="H500" i="13"/>
  <c r="C500" i="13"/>
  <c r="J509" i="18"/>
  <c r="AE508" i="18"/>
  <c r="S509" i="18"/>
  <c r="N509" i="18"/>
  <c r="T509" i="18"/>
  <c r="E509" i="18"/>
  <c r="V504" i="20" l="1"/>
  <c r="U504" i="20"/>
  <c r="W504" i="20"/>
  <c r="X504" i="20"/>
  <c r="R504" i="20"/>
  <c r="D500" i="13"/>
  <c r="I500" i="13"/>
  <c r="E500" i="13"/>
  <c r="F500" i="13"/>
  <c r="O509" i="18"/>
  <c r="K509" i="18"/>
  <c r="L509" i="18"/>
  <c r="Y504" i="20" l="1"/>
  <c r="Z504" i="20"/>
  <c r="AA504" i="20"/>
  <c r="J500" i="13"/>
  <c r="S500" i="13"/>
  <c r="T500" i="13"/>
  <c r="N500" i="13"/>
  <c r="L500" i="13" s="1"/>
  <c r="AE499" i="13"/>
  <c r="K500" i="13"/>
  <c r="M509" i="18"/>
  <c r="P509" i="18"/>
  <c r="AC504" i="20" l="1"/>
  <c r="AB504" i="20"/>
  <c r="AD504" i="20"/>
  <c r="O500" i="13"/>
  <c r="P500" i="13"/>
  <c r="M500" i="13"/>
  <c r="X500" i="13" s="1"/>
  <c r="Q509" i="18"/>
  <c r="R509" i="18" s="1"/>
  <c r="X509" i="18"/>
  <c r="W509" i="18"/>
  <c r="U509" i="18"/>
  <c r="V509" i="18"/>
  <c r="C505" i="20" l="1"/>
  <c r="H505" i="20"/>
  <c r="B505" i="20"/>
  <c r="G505" i="20"/>
  <c r="D505" i="20"/>
  <c r="I505" i="20"/>
  <c r="W500" i="13"/>
  <c r="V500" i="13"/>
  <c r="U500" i="13"/>
  <c r="Q500" i="13"/>
  <c r="R500" i="13" s="1"/>
  <c r="Z509" i="18"/>
  <c r="AC509" i="18" s="1"/>
  <c r="Y509" i="18"/>
  <c r="AB509" i="18" s="1"/>
  <c r="AA509" i="18"/>
  <c r="AD509" i="18" s="1"/>
  <c r="H510" i="18"/>
  <c r="C510" i="18"/>
  <c r="B510" i="18" l="1"/>
  <c r="F510" i="18" s="1"/>
  <c r="AE504" i="20"/>
  <c r="E505" i="20"/>
  <c r="J505" i="20"/>
  <c r="T505" i="20"/>
  <c r="S505" i="20"/>
  <c r="F505" i="20"/>
  <c r="N505" i="20"/>
  <c r="L505" i="20" s="1"/>
  <c r="Z500" i="13"/>
  <c r="AA500" i="13"/>
  <c r="Y500" i="13"/>
  <c r="G510" i="18"/>
  <c r="I510" i="18"/>
  <c r="D510" i="18"/>
  <c r="E510" i="18" l="1"/>
  <c r="K505" i="20"/>
  <c r="O505" i="20"/>
  <c r="M505" i="20"/>
  <c r="Q505" i="20" s="1"/>
  <c r="P505" i="20"/>
  <c r="AC500" i="13"/>
  <c r="AD500" i="13"/>
  <c r="AB500" i="13"/>
  <c r="B501" i="13"/>
  <c r="I501" i="13"/>
  <c r="AE509" i="18"/>
  <c r="S510" i="18"/>
  <c r="T510" i="18"/>
  <c r="N510" i="18"/>
  <c r="J510" i="18"/>
  <c r="R505" i="20" l="1"/>
  <c r="X505" i="20"/>
  <c r="V505" i="20"/>
  <c r="U505" i="20"/>
  <c r="W505" i="20"/>
  <c r="G501" i="13"/>
  <c r="H501" i="13"/>
  <c r="C501" i="13"/>
  <c r="F501" i="13" s="1"/>
  <c r="D501" i="13"/>
  <c r="L510" i="18"/>
  <c r="O510" i="18"/>
  <c r="K510" i="18"/>
  <c r="J501" i="13" l="1"/>
  <c r="Y505" i="20"/>
  <c r="Z505" i="20"/>
  <c r="AA505" i="20"/>
  <c r="E501" i="13"/>
  <c r="S501" i="13"/>
  <c r="AE500" i="13"/>
  <c r="N501" i="13"/>
  <c r="T501" i="13"/>
  <c r="P510" i="18"/>
  <c r="M510" i="18"/>
  <c r="V510" i="18"/>
  <c r="U510" i="18"/>
  <c r="W510" i="18"/>
  <c r="X510" i="18"/>
  <c r="Q510" i="18"/>
  <c r="R510" i="18" s="1"/>
  <c r="K501" i="13" l="1"/>
  <c r="O501" i="13"/>
  <c r="L501" i="13"/>
  <c r="AB505" i="20"/>
  <c r="AD505" i="20"/>
  <c r="AC505" i="20"/>
  <c r="Y510" i="18"/>
  <c r="AB510" i="18" s="1"/>
  <c r="Z510" i="18"/>
  <c r="AC510" i="18" s="1"/>
  <c r="AA510" i="18"/>
  <c r="AD510" i="18" s="1"/>
  <c r="M501" i="13" l="1"/>
  <c r="P501" i="13"/>
  <c r="C506" i="20"/>
  <c r="G506" i="20"/>
  <c r="B506" i="20"/>
  <c r="D506" i="20"/>
  <c r="I506" i="20"/>
  <c r="H506" i="20"/>
  <c r="B511" i="18"/>
  <c r="G511" i="18"/>
  <c r="C511" i="18"/>
  <c r="F511" i="18" s="1"/>
  <c r="H511" i="18"/>
  <c r="D511" i="18"/>
  <c r="I511" i="18"/>
  <c r="X501" i="13" l="1"/>
  <c r="Q501" i="13"/>
  <c r="R501" i="13" s="1"/>
  <c r="W501" i="13"/>
  <c r="U501" i="13"/>
  <c r="V501" i="13"/>
  <c r="AE505" i="20"/>
  <c r="J506" i="20"/>
  <c r="E506" i="20"/>
  <c r="T506" i="20"/>
  <c r="S506" i="20"/>
  <c r="N506" i="20"/>
  <c r="F506" i="20"/>
  <c r="L506" i="20"/>
  <c r="K506" i="20"/>
  <c r="O506" i="20"/>
  <c r="J511" i="18"/>
  <c r="T511" i="18"/>
  <c r="N511" i="18"/>
  <c r="AE510" i="18"/>
  <c r="S511" i="18"/>
  <c r="E511" i="18"/>
  <c r="Y501" i="13" l="1"/>
  <c r="AB501" i="13" s="1"/>
  <c r="AA501" i="13"/>
  <c r="Z501" i="13"/>
  <c r="P506" i="20"/>
  <c r="M506" i="20"/>
  <c r="Q506" i="20" s="1"/>
  <c r="K511" i="18"/>
  <c r="O511" i="18"/>
  <c r="L511" i="18"/>
  <c r="AC501" i="13" l="1"/>
  <c r="C502" i="13" s="1"/>
  <c r="AD501" i="13"/>
  <c r="D502" i="13" s="1"/>
  <c r="G502" i="13"/>
  <c r="B502" i="13"/>
  <c r="W506" i="20"/>
  <c r="V506" i="20"/>
  <c r="U506" i="20"/>
  <c r="X506" i="20"/>
  <c r="R506" i="20"/>
  <c r="M511" i="18"/>
  <c r="P511" i="18"/>
  <c r="F502" i="13" l="1"/>
  <c r="H502" i="13"/>
  <c r="E502" i="13"/>
  <c r="I502" i="13"/>
  <c r="J502" i="13" s="1"/>
  <c r="T502" i="13"/>
  <c r="S502" i="13"/>
  <c r="AE501" i="13"/>
  <c r="Y506" i="20"/>
  <c r="Z506" i="20"/>
  <c r="AA506" i="20"/>
  <c r="X511" i="18"/>
  <c r="Q511" i="18"/>
  <c r="R511" i="18" s="1"/>
  <c r="W511" i="18"/>
  <c r="U511" i="18"/>
  <c r="V511" i="18"/>
  <c r="N502" i="13" l="1"/>
  <c r="L502" i="13" s="1"/>
  <c r="O502" i="13"/>
  <c r="K502" i="13"/>
  <c r="AB506" i="20"/>
  <c r="AC506" i="20"/>
  <c r="AD506" i="20"/>
  <c r="Z511" i="18"/>
  <c r="AC511" i="18" s="1"/>
  <c r="AA511" i="18"/>
  <c r="AD511" i="18" s="1"/>
  <c r="Y511" i="18"/>
  <c r="AB511" i="18" s="1"/>
  <c r="P502" i="13" l="1"/>
  <c r="M502" i="13"/>
  <c r="U502" i="13"/>
  <c r="B507" i="20"/>
  <c r="G507" i="20"/>
  <c r="C507" i="20"/>
  <c r="H507" i="20"/>
  <c r="I507" i="20"/>
  <c r="D507" i="20"/>
  <c r="I512" i="18"/>
  <c r="D512" i="18"/>
  <c r="G512" i="18"/>
  <c r="B512" i="18"/>
  <c r="H512" i="18"/>
  <c r="C512" i="18"/>
  <c r="F512" i="18" s="1"/>
  <c r="W502" i="13" l="1"/>
  <c r="V502" i="13"/>
  <c r="Q502" i="13"/>
  <c r="R502" i="13" s="1"/>
  <c r="X502" i="13"/>
  <c r="Y502" i="13"/>
  <c r="E507" i="20"/>
  <c r="AE506" i="20"/>
  <c r="F507" i="20"/>
  <c r="J507" i="20"/>
  <c r="T507" i="20"/>
  <c r="S507" i="20"/>
  <c r="N507" i="20"/>
  <c r="AE511" i="18"/>
  <c r="S512" i="18"/>
  <c r="T512" i="18"/>
  <c r="N512" i="18"/>
  <c r="J512" i="18"/>
  <c r="E512" i="18"/>
  <c r="AA502" i="13" l="1"/>
  <c r="AD502" i="13" s="1"/>
  <c r="Z502" i="13"/>
  <c r="AC502" i="13" s="1"/>
  <c r="AB502" i="13"/>
  <c r="G503" i="13" s="1"/>
  <c r="D503" i="13"/>
  <c r="I503" i="13"/>
  <c r="H503" i="13"/>
  <c r="K507" i="20"/>
  <c r="O507" i="20"/>
  <c r="L507" i="20"/>
  <c r="M507" i="20" s="1"/>
  <c r="Q507" i="20" s="1"/>
  <c r="L512" i="18"/>
  <c r="K512" i="18"/>
  <c r="O512" i="18"/>
  <c r="C503" i="13" l="1"/>
  <c r="N503" i="13"/>
  <c r="B503" i="13"/>
  <c r="E503" i="13" s="1"/>
  <c r="J503" i="13"/>
  <c r="K503" i="13" s="1"/>
  <c r="S503" i="13"/>
  <c r="AE502" i="13"/>
  <c r="T503" i="13"/>
  <c r="P507" i="20"/>
  <c r="R507" i="20"/>
  <c r="X507" i="20"/>
  <c r="M512" i="18"/>
  <c r="P512" i="18"/>
  <c r="F503" i="13" l="1"/>
  <c r="O503" i="13"/>
  <c r="L503" i="13"/>
  <c r="W507" i="20"/>
  <c r="U507" i="20"/>
  <c r="V507" i="20"/>
  <c r="AA507" i="20"/>
  <c r="Z507" i="20"/>
  <c r="Y507" i="20"/>
  <c r="Q512" i="18"/>
  <c r="R512" i="18" s="1"/>
  <c r="X512" i="18"/>
  <c r="W512" i="18"/>
  <c r="V512" i="18"/>
  <c r="U512" i="18"/>
  <c r="AA512" i="18"/>
  <c r="AD512" i="18" s="1"/>
  <c r="M503" i="13" l="1"/>
  <c r="P503" i="13"/>
  <c r="Z512" i="18"/>
  <c r="AC512" i="18" s="1"/>
  <c r="Y512" i="18"/>
  <c r="AB512" i="18" s="1"/>
  <c r="AB507" i="20"/>
  <c r="AD507" i="20"/>
  <c r="AC507" i="20"/>
  <c r="D508" i="20"/>
  <c r="I508" i="20"/>
  <c r="I513" i="18"/>
  <c r="D513" i="18"/>
  <c r="Q503" i="13" l="1"/>
  <c r="R503" i="13" s="1"/>
  <c r="X503" i="13"/>
  <c r="W503" i="13"/>
  <c r="U503" i="13"/>
  <c r="V503" i="13"/>
  <c r="C513" i="18"/>
  <c r="G513" i="18"/>
  <c r="H513" i="18"/>
  <c r="B513" i="18"/>
  <c r="E513" i="18" s="1"/>
  <c r="G508" i="20"/>
  <c r="B508" i="20"/>
  <c r="C508" i="20"/>
  <c r="H508" i="20"/>
  <c r="S508" i="20"/>
  <c r="T508" i="20"/>
  <c r="S513" i="18"/>
  <c r="N513" i="18"/>
  <c r="T513" i="18"/>
  <c r="AE512" i="18"/>
  <c r="J513" i="18"/>
  <c r="AA503" i="13" l="1"/>
  <c r="AD503" i="13" s="1"/>
  <c r="Y503" i="13"/>
  <c r="Z503" i="13"/>
  <c r="AC503" i="13" s="1"/>
  <c r="F513" i="18"/>
  <c r="AE507" i="20"/>
  <c r="F508" i="20"/>
  <c r="E508" i="20"/>
  <c r="J508" i="20"/>
  <c r="N508" i="20"/>
  <c r="L513" i="18"/>
  <c r="K513" i="18"/>
  <c r="O513" i="18"/>
  <c r="AB503" i="13" l="1"/>
  <c r="G504" i="13" s="1"/>
  <c r="I504" i="13"/>
  <c r="D504" i="13"/>
  <c r="C504" i="13"/>
  <c r="H504" i="13"/>
  <c r="O508" i="20"/>
  <c r="K508" i="20"/>
  <c r="L508" i="20"/>
  <c r="M513" i="18"/>
  <c r="P513" i="18"/>
  <c r="X513" i="18"/>
  <c r="B504" i="13" l="1"/>
  <c r="T504" i="13"/>
  <c r="S504" i="13"/>
  <c r="AE503" i="13"/>
  <c r="E504" i="13"/>
  <c r="J504" i="13"/>
  <c r="N504" i="13"/>
  <c r="F504" i="13"/>
  <c r="L504" i="13"/>
  <c r="Q513" i="18"/>
  <c r="R513" i="18" s="1"/>
  <c r="V513" i="18"/>
  <c r="U513" i="18"/>
  <c r="P508" i="20"/>
  <c r="M508" i="20"/>
  <c r="Q508" i="20" s="1"/>
  <c r="W513" i="18"/>
  <c r="Y513" i="18"/>
  <c r="AB513" i="18" s="1"/>
  <c r="Z513" i="18"/>
  <c r="AC513" i="18" s="1"/>
  <c r="AA513" i="18"/>
  <c r="AD513" i="18" s="1"/>
  <c r="O504" i="13" l="1"/>
  <c r="K504" i="13"/>
  <c r="P504" i="13"/>
  <c r="W504" i="13" s="1"/>
  <c r="M504" i="13"/>
  <c r="X504" i="13" s="1"/>
  <c r="U508" i="20"/>
  <c r="W508" i="20"/>
  <c r="R508" i="20"/>
  <c r="X508" i="20"/>
  <c r="V508" i="20"/>
  <c r="G514" i="18"/>
  <c r="B514" i="18"/>
  <c r="C514" i="18"/>
  <c r="F514" i="18" s="1"/>
  <c r="H514" i="18"/>
  <c r="D514" i="18"/>
  <c r="I514" i="18"/>
  <c r="U504" i="13" l="1"/>
  <c r="V504" i="13"/>
  <c r="Q504" i="13"/>
  <c r="R504" i="13" s="1"/>
  <c r="AA508" i="20"/>
  <c r="Z508" i="20"/>
  <c r="Y508" i="20"/>
  <c r="AD508" i="20"/>
  <c r="E514" i="18"/>
  <c r="J514" i="18"/>
  <c r="T514" i="18"/>
  <c r="S514" i="18"/>
  <c r="N514" i="18"/>
  <c r="AE513" i="18"/>
  <c r="Y504" i="13" l="1"/>
  <c r="AB504" i="13" s="1"/>
  <c r="AA504" i="13"/>
  <c r="AD504" i="13" s="1"/>
  <c r="Z504" i="13"/>
  <c r="AC504" i="13" s="1"/>
  <c r="AC508" i="20"/>
  <c r="C509" i="20"/>
  <c r="H509" i="20"/>
  <c r="AB508" i="20"/>
  <c r="G509" i="20" s="1"/>
  <c r="D509" i="20"/>
  <c r="I509" i="20"/>
  <c r="AE508" i="20"/>
  <c r="K514" i="18"/>
  <c r="O514" i="18"/>
  <c r="L514" i="18"/>
  <c r="G505" i="13" l="1"/>
  <c r="B505" i="13"/>
  <c r="D505" i="13"/>
  <c r="I505" i="13"/>
  <c r="C505" i="13"/>
  <c r="H505" i="13"/>
  <c r="B509" i="20"/>
  <c r="S509" i="20"/>
  <c r="E509" i="20"/>
  <c r="J509" i="20"/>
  <c r="T509" i="20"/>
  <c r="N509" i="20"/>
  <c r="M514" i="18"/>
  <c r="P514" i="18"/>
  <c r="AE504" i="13" l="1"/>
  <c r="E505" i="13"/>
  <c r="S505" i="13"/>
  <c r="T505" i="13"/>
  <c r="N505" i="13"/>
  <c r="F505" i="13"/>
  <c r="J505" i="13"/>
  <c r="F509" i="20"/>
  <c r="L509" i="20"/>
  <c r="K509" i="20"/>
  <c r="O509" i="20"/>
  <c r="Q514" i="18"/>
  <c r="R514" i="18" s="1"/>
  <c r="X514" i="18"/>
  <c r="W514" i="18"/>
  <c r="V514" i="18"/>
  <c r="U514" i="18"/>
  <c r="L505" i="13" l="1"/>
  <c r="O505" i="13"/>
  <c r="K505" i="13"/>
  <c r="P509" i="20"/>
  <c r="M509" i="20"/>
  <c r="Q509" i="20" s="1"/>
  <c r="Y514" i="18"/>
  <c r="AB514" i="18" s="1"/>
  <c r="Z514" i="18"/>
  <c r="AC514" i="18" s="1"/>
  <c r="AA514" i="18"/>
  <c r="AD514" i="18" s="1"/>
  <c r="M505" i="13" l="1"/>
  <c r="P505" i="13"/>
  <c r="X509" i="20"/>
  <c r="V509" i="20"/>
  <c r="U509" i="20"/>
  <c r="W509" i="20"/>
  <c r="R509" i="20"/>
  <c r="G515" i="18"/>
  <c r="B515" i="18"/>
  <c r="H515" i="18"/>
  <c r="C515" i="18"/>
  <c r="I515" i="18"/>
  <c r="D515" i="18"/>
  <c r="U505" i="13" l="1"/>
  <c r="V505" i="13"/>
  <c r="W505" i="13"/>
  <c r="Q505" i="13"/>
  <c r="R505" i="13" s="1"/>
  <c r="X505" i="13"/>
  <c r="F515" i="18"/>
  <c r="Y509" i="20"/>
  <c r="Z509" i="20"/>
  <c r="AA509" i="20"/>
  <c r="J515" i="18"/>
  <c r="N515" i="18"/>
  <c r="S515" i="18"/>
  <c r="T515" i="18"/>
  <c r="AE514" i="18"/>
  <c r="E515" i="18"/>
  <c r="Y505" i="13" l="1"/>
  <c r="AB505" i="13" s="1"/>
  <c r="AA505" i="13"/>
  <c r="AD505" i="13" s="1"/>
  <c r="Z505" i="13"/>
  <c r="AC505" i="13" s="1"/>
  <c r="AB509" i="20"/>
  <c r="AC509" i="20"/>
  <c r="AD509" i="20"/>
  <c r="K515" i="18"/>
  <c r="O515" i="18"/>
  <c r="L515" i="18"/>
  <c r="B506" i="13" l="1"/>
  <c r="G506" i="13"/>
  <c r="D506" i="13"/>
  <c r="I506" i="13"/>
  <c r="C506" i="13"/>
  <c r="F506" i="13" s="1"/>
  <c r="H506" i="13"/>
  <c r="B510" i="20"/>
  <c r="G510" i="20"/>
  <c r="H510" i="20"/>
  <c r="C510" i="20"/>
  <c r="I510" i="20"/>
  <c r="D510" i="20"/>
  <c r="E510" i="20"/>
  <c r="M515" i="18"/>
  <c r="P515" i="18"/>
  <c r="AE505" i="13" l="1"/>
  <c r="N506" i="13"/>
  <c r="T506" i="13"/>
  <c r="S506" i="13"/>
  <c r="E506" i="13"/>
  <c r="J506" i="13"/>
  <c r="AE509" i="20"/>
  <c r="F510" i="20"/>
  <c r="J510" i="20"/>
  <c r="T510" i="20"/>
  <c r="N510" i="20"/>
  <c r="S510" i="20"/>
  <c r="Q515" i="18"/>
  <c r="R515" i="18" s="1"/>
  <c r="X515" i="18"/>
  <c r="V515" i="18"/>
  <c r="W515" i="18"/>
  <c r="U515" i="18"/>
  <c r="O506" i="13" l="1"/>
  <c r="K506" i="13"/>
  <c r="L506" i="13"/>
  <c r="O510" i="20"/>
  <c r="K510" i="20"/>
  <c r="L510" i="20"/>
  <c r="Z515" i="18"/>
  <c r="AC515" i="18" s="1"/>
  <c r="Y515" i="18"/>
  <c r="AB515" i="18" s="1"/>
  <c r="AA515" i="18"/>
  <c r="AD515" i="18" s="1"/>
  <c r="P506" i="13" l="1"/>
  <c r="M506" i="13"/>
  <c r="M510" i="20"/>
  <c r="Q510" i="20" s="1"/>
  <c r="P510" i="20"/>
  <c r="R510" i="20"/>
  <c r="C516" i="18"/>
  <c r="H516" i="18"/>
  <c r="G516" i="18"/>
  <c r="B516" i="18"/>
  <c r="E516" i="18" s="1"/>
  <c r="I516" i="18"/>
  <c r="D516" i="18"/>
  <c r="U506" i="13" l="1"/>
  <c r="W506" i="13"/>
  <c r="V506" i="13"/>
  <c r="Q506" i="13"/>
  <c r="R506" i="13" s="1"/>
  <c r="X506" i="13"/>
  <c r="Z510" i="20"/>
  <c r="X510" i="20"/>
  <c r="W510" i="20"/>
  <c r="U510" i="20"/>
  <c r="V510" i="20"/>
  <c r="Y510" i="20"/>
  <c r="AA510" i="20"/>
  <c r="J516" i="18"/>
  <c r="S516" i="18"/>
  <c r="N516" i="18"/>
  <c r="T516" i="18"/>
  <c r="AE515" i="18"/>
  <c r="F516" i="18"/>
  <c r="AA506" i="13" l="1"/>
  <c r="AD506" i="13" s="1"/>
  <c r="Y506" i="13"/>
  <c r="AB506" i="13" s="1"/>
  <c r="Z506" i="13"/>
  <c r="AC506" i="13" s="1"/>
  <c r="AC510" i="20"/>
  <c r="AB510" i="20"/>
  <c r="AD510" i="20"/>
  <c r="K516" i="18"/>
  <c r="O516" i="18"/>
  <c r="L516" i="18"/>
  <c r="I507" i="13" l="1"/>
  <c r="D507" i="13"/>
  <c r="B507" i="13"/>
  <c r="G507" i="13"/>
  <c r="C507" i="13"/>
  <c r="H507" i="13"/>
  <c r="C511" i="20"/>
  <c r="AE510" i="20" s="1"/>
  <c r="H511" i="20"/>
  <c r="B511" i="20"/>
  <c r="G511" i="20"/>
  <c r="D511" i="20"/>
  <c r="I511" i="20"/>
  <c r="P516" i="18"/>
  <c r="M516" i="18"/>
  <c r="E507" i="13" l="1"/>
  <c r="N507" i="13"/>
  <c r="S507" i="13"/>
  <c r="T507" i="13"/>
  <c r="AE506" i="13"/>
  <c r="J507" i="13"/>
  <c r="L507" i="13"/>
  <c r="F507" i="13"/>
  <c r="E511" i="20"/>
  <c r="S511" i="20"/>
  <c r="N511" i="20"/>
  <c r="F511" i="20"/>
  <c r="T511" i="20"/>
  <c r="J511" i="20"/>
  <c r="W516" i="18"/>
  <c r="V516" i="18"/>
  <c r="U516" i="18"/>
  <c r="X516" i="18"/>
  <c r="Q516" i="18"/>
  <c r="R516" i="18" s="1"/>
  <c r="K507" i="13" l="1"/>
  <c r="O507" i="13"/>
  <c r="P507" i="13"/>
  <c r="M507" i="13"/>
  <c r="L511" i="20"/>
  <c r="K511" i="20"/>
  <c r="O511" i="20"/>
  <c r="Y516" i="18"/>
  <c r="AB516" i="18" s="1"/>
  <c r="Z516" i="18"/>
  <c r="AC516" i="18" s="1"/>
  <c r="AA516" i="18"/>
  <c r="AD516" i="18" s="1"/>
  <c r="W507" i="13" l="1"/>
  <c r="U507" i="13"/>
  <c r="V507" i="13"/>
  <c r="X507" i="13"/>
  <c r="Q507" i="13"/>
  <c r="R507" i="13" s="1"/>
  <c r="P511" i="20"/>
  <c r="M511" i="20"/>
  <c r="Q511" i="20" s="1"/>
  <c r="V511" i="20"/>
  <c r="B517" i="18"/>
  <c r="G517" i="18"/>
  <c r="C517" i="18"/>
  <c r="F517" i="18" s="1"/>
  <c r="H517" i="18"/>
  <c r="I517" i="18"/>
  <c r="D517" i="18"/>
  <c r="Z507" i="13" l="1"/>
  <c r="AC507" i="13" s="1"/>
  <c r="Y507" i="13"/>
  <c r="AA507" i="13"/>
  <c r="AB507" i="13"/>
  <c r="B508" i="13" s="1"/>
  <c r="U511" i="20"/>
  <c r="W511" i="20"/>
  <c r="R511" i="20"/>
  <c r="X511" i="20"/>
  <c r="Z511" i="20"/>
  <c r="AA511" i="20"/>
  <c r="J517" i="18"/>
  <c r="N517" i="18"/>
  <c r="AE516" i="18"/>
  <c r="T517" i="18"/>
  <c r="S517" i="18"/>
  <c r="E517" i="18"/>
  <c r="H508" i="13" l="1"/>
  <c r="C508" i="13"/>
  <c r="AD507" i="13"/>
  <c r="G508" i="13"/>
  <c r="Y511" i="20"/>
  <c r="AC511" i="20"/>
  <c r="AD511" i="20"/>
  <c r="D512" i="20" s="1"/>
  <c r="O517" i="18"/>
  <c r="K517" i="18"/>
  <c r="L517" i="18"/>
  <c r="F508" i="13" l="1"/>
  <c r="E508" i="13"/>
  <c r="I508" i="13"/>
  <c r="D508" i="13"/>
  <c r="C512" i="20"/>
  <c r="H512" i="20"/>
  <c r="I512" i="20"/>
  <c r="S512" i="20"/>
  <c r="AB511" i="20"/>
  <c r="T512" i="20"/>
  <c r="AE511" i="20"/>
  <c r="P517" i="18"/>
  <c r="M517" i="18"/>
  <c r="J508" i="13" l="1"/>
  <c r="AE507" i="13"/>
  <c r="T508" i="13"/>
  <c r="S508" i="13"/>
  <c r="N508" i="13"/>
  <c r="O508" i="13"/>
  <c r="K508" i="13"/>
  <c r="G512" i="20"/>
  <c r="B512" i="20"/>
  <c r="N512" i="20"/>
  <c r="U517" i="18"/>
  <c r="W517" i="18"/>
  <c r="V517" i="18"/>
  <c r="X517" i="18"/>
  <c r="Q517" i="18"/>
  <c r="R517" i="18" s="1"/>
  <c r="L508" i="13" l="1"/>
  <c r="J512" i="20"/>
  <c r="F512" i="20"/>
  <c r="E512" i="20"/>
  <c r="O512" i="20"/>
  <c r="K512" i="20"/>
  <c r="L512" i="20"/>
  <c r="Y517" i="18"/>
  <c r="AB517" i="18" s="1"/>
  <c r="AA517" i="18"/>
  <c r="AD517" i="18" s="1"/>
  <c r="Z517" i="18"/>
  <c r="AC517" i="18" s="1"/>
  <c r="P508" i="13" l="1"/>
  <c r="M508" i="13"/>
  <c r="P512" i="20"/>
  <c r="M512" i="20"/>
  <c r="B518" i="18"/>
  <c r="G518" i="18"/>
  <c r="I518" i="18"/>
  <c r="D518" i="18"/>
  <c r="C518" i="18"/>
  <c r="F518" i="18" s="1"/>
  <c r="H518" i="18"/>
  <c r="W508" i="13" l="1"/>
  <c r="V508" i="13"/>
  <c r="U508" i="13"/>
  <c r="Q508" i="13"/>
  <c r="R508" i="13" s="1"/>
  <c r="X508" i="13"/>
  <c r="W512" i="20"/>
  <c r="V512" i="20"/>
  <c r="U512" i="20"/>
  <c r="X512" i="20"/>
  <c r="Q512" i="20"/>
  <c r="R512" i="20" s="1"/>
  <c r="J518" i="18"/>
  <c r="T518" i="18"/>
  <c r="N518" i="18"/>
  <c r="AE517" i="18"/>
  <c r="S518" i="18"/>
  <c r="E518" i="18"/>
  <c r="Y508" i="13" l="1"/>
  <c r="AB508" i="13" s="1"/>
  <c r="Z508" i="13"/>
  <c r="AC508" i="13" s="1"/>
  <c r="AA508" i="13"/>
  <c r="AD508" i="13" s="1"/>
  <c r="AA512" i="20"/>
  <c r="AD512" i="20" s="1"/>
  <c r="Z512" i="20"/>
  <c r="AC512" i="20" s="1"/>
  <c r="Y512" i="20"/>
  <c r="AB512" i="20" s="1"/>
  <c r="K518" i="18"/>
  <c r="O518" i="18"/>
  <c r="L518" i="18"/>
  <c r="G509" i="13" l="1"/>
  <c r="B509" i="13"/>
  <c r="E509" i="13" s="1"/>
  <c r="H509" i="13"/>
  <c r="C509" i="13"/>
  <c r="D509" i="13"/>
  <c r="I509" i="13"/>
  <c r="I513" i="20"/>
  <c r="D513" i="20"/>
  <c r="H513" i="20"/>
  <c r="C513" i="20"/>
  <c r="B513" i="20"/>
  <c r="E513" i="20" s="1"/>
  <c r="G513" i="20"/>
  <c r="P518" i="18"/>
  <c r="M518" i="18"/>
  <c r="F509" i="13" l="1"/>
  <c r="J509" i="13"/>
  <c r="N509" i="13"/>
  <c r="T509" i="13"/>
  <c r="S509" i="13"/>
  <c r="AE508" i="13"/>
  <c r="J513" i="20"/>
  <c r="N513" i="20"/>
  <c r="L513" i="20" s="1"/>
  <c r="S513" i="20"/>
  <c r="T513" i="20"/>
  <c r="F513" i="20"/>
  <c r="AE512" i="20"/>
  <c r="K513" i="20"/>
  <c r="O513" i="20"/>
  <c r="U518" i="18"/>
  <c r="V518" i="18"/>
  <c r="W518" i="18"/>
  <c r="X518" i="18"/>
  <c r="Q518" i="18"/>
  <c r="R518" i="18" s="1"/>
  <c r="K509" i="13" l="1"/>
  <c r="O509" i="13"/>
  <c r="L509" i="13"/>
  <c r="P513" i="20"/>
  <c r="M513" i="20"/>
  <c r="Y518" i="18"/>
  <c r="AB518" i="18" s="1"/>
  <c r="AA518" i="18"/>
  <c r="AD518" i="18" s="1"/>
  <c r="Z518" i="18"/>
  <c r="AC518" i="18" s="1"/>
  <c r="M509" i="13" l="1"/>
  <c r="P509" i="13"/>
  <c r="U513" i="20"/>
  <c r="V513" i="20"/>
  <c r="W513" i="20"/>
  <c r="X513" i="20"/>
  <c r="Q513" i="20"/>
  <c r="R513" i="20" s="1"/>
  <c r="B519" i="18"/>
  <c r="G519" i="18"/>
  <c r="D519" i="18"/>
  <c r="I519" i="18"/>
  <c r="C519" i="18"/>
  <c r="F519" i="18" s="1"/>
  <c r="H519" i="18"/>
  <c r="X509" i="13" l="1"/>
  <c r="Q509" i="13"/>
  <c r="R509" i="13" s="1"/>
  <c r="U509" i="13"/>
  <c r="V509" i="13"/>
  <c r="W509" i="13"/>
  <c r="AA513" i="20"/>
  <c r="AD513" i="20" s="1"/>
  <c r="D514" i="20" s="1"/>
  <c r="Z513" i="20"/>
  <c r="AC513" i="20" s="1"/>
  <c r="H514" i="20" s="1"/>
  <c r="Y513" i="20"/>
  <c r="AB513" i="20" s="1"/>
  <c r="J519" i="18"/>
  <c r="N519" i="18"/>
  <c r="AE518" i="18"/>
  <c r="T519" i="18"/>
  <c r="S519" i="18"/>
  <c r="E519" i="18"/>
  <c r="AA509" i="13" l="1"/>
  <c r="AD509" i="13" s="1"/>
  <c r="Y509" i="13"/>
  <c r="AB509" i="13" s="1"/>
  <c r="Z509" i="13"/>
  <c r="AC509" i="13" s="1"/>
  <c r="S514" i="20"/>
  <c r="T514" i="20"/>
  <c r="B514" i="20"/>
  <c r="G514" i="20"/>
  <c r="I514" i="20"/>
  <c r="C514" i="20"/>
  <c r="K519" i="18"/>
  <c r="O519" i="18"/>
  <c r="L519" i="18"/>
  <c r="I510" i="13" l="1"/>
  <c r="D510" i="13"/>
  <c r="B510" i="13"/>
  <c r="E510" i="13" s="1"/>
  <c r="G510" i="13"/>
  <c r="C510" i="13"/>
  <c r="H510" i="13"/>
  <c r="N514" i="20"/>
  <c r="AE513" i="20"/>
  <c r="F514" i="20"/>
  <c r="E514" i="20"/>
  <c r="J514" i="20"/>
  <c r="M519" i="18"/>
  <c r="P519" i="18"/>
  <c r="AE509" i="13" l="1"/>
  <c r="N510" i="13"/>
  <c r="T510" i="13"/>
  <c r="S510" i="13"/>
  <c r="J510" i="13"/>
  <c r="F510" i="13"/>
  <c r="L514" i="20"/>
  <c r="O514" i="20"/>
  <c r="K514" i="20"/>
  <c r="X519" i="18"/>
  <c r="Q519" i="18"/>
  <c r="R519" i="18" s="1"/>
  <c r="V519" i="18"/>
  <c r="U519" i="18"/>
  <c r="W519" i="18"/>
  <c r="L510" i="13" l="1"/>
  <c r="K510" i="13"/>
  <c r="O510" i="13"/>
  <c r="P514" i="20"/>
  <c r="M514" i="20"/>
  <c r="Z519" i="18"/>
  <c r="AC519" i="18" s="1"/>
  <c r="AA519" i="18"/>
  <c r="AD519" i="18" s="1"/>
  <c r="Y519" i="18"/>
  <c r="AB519" i="18" s="1"/>
  <c r="M510" i="13" l="1"/>
  <c r="P510" i="13"/>
  <c r="Q510" i="13"/>
  <c r="R510" i="13" s="1"/>
  <c r="X510" i="13"/>
  <c r="W514" i="20"/>
  <c r="V514" i="20"/>
  <c r="U514" i="20"/>
  <c r="X514" i="20"/>
  <c r="Q514" i="20"/>
  <c r="R514" i="20" s="1"/>
  <c r="C520" i="18"/>
  <c r="H520" i="18"/>
  <c r="I520" i="18"/>
  <c r="D520" i="18"/>
  <c r="G520" i="18"/>
  <c r="B520" i="18"/>
  <c r="V510" i="13" l="1"/>
  <c r="W510" i="13"/>
  <c r="U510" i="13"/>
  <c r="AA510" i="13"/>
  <c r="Z510" i="13"/>
  <c r="AC510" i="13" s="1"/>
  <c r="Y510" i="13"/>
  <c r="AD510" i="13"/>
  <c r="I511" i="13" s="1"/>
  <c r="AA514" i="20"/>
  <c r="AD514" i="20" s="1"/>
  <c r="Z514" i="20"/>
  <c r="AC514" i="20" s="1"/>
  <c r="Y514" i="20"/>
  <c r="AB514" i="20" s="1"/>
  <c r="F520" i="18"/>
  <c r="N520" i="18"/>
  <c r="AE519" i="18"/>
  <c r="T520" i="18"/>
  <c r="S520" i="18"/>
  <c r="J520" i="18"/>
  <c r="E520" i="18"/>
  <c r="AB510" i="13" l="1"/>
  <c r="C511" i="13"/>
  <c r="H511" i="13"/>
  <c r="B511" i="13"/>
  <c r="E511" i="13" s="1"/>
  <c r="G511" i="13"/>
  <c r="D511" i="13"/>
  <c r="I515" i="20"/>
  <c r="D515" i="20"/>
  <c r="H515" i="20"/>
  <c r="C515" i="20"/>
  <c r="G515" i="20"/>
  <c r="B515" i="20"/>
  <c r="L520" i="18"/>
  <c r="K520" i="18"/>
  <c r="O520" i="18"/>
  <c r="J511" i="13" l="1"/>
  <c r="K511" i="13"/>
  <c r="O511" i="13"/>
  <c r="S511" i="13"/>
  <c r="T511" i="13"/>
  <c r="AE510" i="13"/>
  <c r="F511" i="13"/>
  <c r="N511" i="13"/>
  <c r="L511" i="13"/>
  <c r="J515" i="20"/>
  <c r="N515" i="20"/>
  <c r="L515" i="20" s="1"/>
  <c r="S515" i="20"/>
  <c r="T515" i="20"/>
  <c r="AE514" i="20"/>
  <c r="E515" i="20"/>
  <c r="F515" i="20"/>
  <c r="O515" i="20"/>
  <c r="K515" i="20"/>
  <c r="M520" i="18"/>
  <c r="P520" i="18"/>
  <c r="Q520" i="18"/>
  <c r="R520" i="18" s="1"/>
  <c r="X520" i="18"/>
  <c r="W520" i="18"/>
  <c r="M511" i="13" l="1"/>
  <c r="X511" i="13" s="1"/>
  <c r="P511" i="13"/>
  <c r="Q511" i="13"/>
  <c r="R511" i="13" s="1"/>
  <c r="M515" i="20"/>
  <c r="Q515" i="20" s="1"/>
  <c r="P515" i="20"/>
  <c r="X515" i="20"/>
  <c r="U520" i="18"/>
  <c r="V520" i="18"/>
  <c r="AA520" i="18"/>
  <c r="AD520" i="18" s="1"/>
  <c r="Z520" i="18"/>
  <c r="Y520" i="18"/>
  <c r="W511" i="13" l="1"/>
  <c r="V511" i="13"/>
  <c r="U511" i="13"/>
  <c r="Z511" i="13"/>
  <c r="Y511" i="13"/>
  <c r="AA511" i="13"/>
  <c r="AC520" i="18"/>
  <c r="AB520" i="18"/>
  <c r="V515" i="20"/>
  <c r="R515" i="20"/>
  <c r="W515" i="20"/>
  <c r="U515" i="20"/>
  <c r="D521" i="18"/>
  <c r="I521" i="18"/>
  <c r="AC511" i="13" l="1"/>
  <c r="AB511" i="13"/>
  <c r="B512" i="13" s="1"/>
  <c r="AD511" i="13"/>
  <c r="D512" i="13" s="1"/>
  <c r="G521" i="18"/>
  <c r="C521" i="18"/>
  <c r="H521" i="18"/>
  <c r="B521" i="18"/>
  <c r="AA515" i="20"/>
  <c r="Y515" i="20"/>
  <c r="Z515" i="20"/>
  <c r="T521" i="18"/>
  <c r="S521" i="18"/>
  <c r="AE520" i="18"/>
  <c r="N521" i="18"/>
  <c r="F521" i="18"/>
  <c r="E521" i="18"/>
  <c r="J521" i="18"/>
  <c r="H512" i="13" l="1"/>
  <c r="G512" i="13"/>
  <c r="I512" i="13"/>
  <c r="C512" i="13"/>
  <c r="T512" i="13"/>
  <c r="AE511" i="13"/>
  <c r="S512" i="13"/>
  <c r="AD515" i="20"/>
  <c r="AC515" i="20"/>
  <c r="AB515" i="20"/>
  <c r="I516" i="20"/>
  <c r="G516" i="20"/>
  <c r="B516" i="20"/>
  <c r="D516" i="20"/>
  <c r="L521" i="18"/>
  <c r="K521" i="18"/>
  <c r="O521" i="18"/>
  <c r="J512" i="13" l="1"/>
  <c r="F512" i="13"/>
  <c r="E512" i="13"/>
  <c r="N512" i="13"/>
  <c r="L512" i="13" s="1"/>
  <c r="H516" i="20"/>
  <c r="C516" i="20"/>
  <c r="AE515" i="20" s="1"/>
  <c r="J516" i="20"/>
  <c r="S516" i="20"/>
  <c r="T516" i="20"/>
  <c r="M521" i="18"/>
  <c r="P521" i="18"/>
  <c r="X521" i="18"/>
  <c r="V521" i="18"/>
  <c r="U521" i="18"/>
  <c r="K512" i="13" l="1"/>
  <c r="O512" i="13"/>
  <c r="M512" i="13"/>
  <c r="X512" i="13" s="1"/>
  <c r="P512" i="13"/>
  <c r="E516" i="20"/>
  <c r="Q521" i="18"/>
  <c r="R521" i="18" s="1"/>
  <c r="W521" i="18"/>
  <c r="F516" i="20"/>
  <c r="N516" i="20"/>
  <c r="L516" i="20" s="1"/>
  <c r="K516" i="20"/>
  <c r="O516" i="20"/>
  <c r="Q512" i="13" l="1"/>
  <c r="R512" i="13" s="1"/>
  <c r="AA512" i="13" s="1"/>
  <c r="U512" i="13"/>
  <c r="W512" i="13"/>
  <c r="V512" i="13"/>
  <c r="AA521" i="18"/>
  <c r="AD521" i="18" s="1"/>
  <c r="Z521" i="18"/>
  <c r="AC521" i="18" s="1"/>
  <c r="Y521" i="18"/>
  <c r="AB521" i="18" s="1"/>
  <c r="P516" i="20"/>
  <c r="M516" i="20"/>
  <c r="Q516" i="20" s="1"/>
  <c r="AD512" i="13" l="1"/>
  <c r="Z512" i="13"/>
  <c r="Y512" i="13"/>
  <c r="C522" i="18"/>
  <c r="H522" i="18"/>
  <c r="D522" i="18"/>
  <c r="I522" i="18"/>
  <c r="G522" i="18"/>
  <c r="B522" i="18"/>
  <c r="E522" i="18" s="1"/>
  <c r="U516" i="20"/>
  <c r="W516" i="20"/>
  <c r="V516" i="20"/>
  <c r="R516" i="20"/>
  <c r="X516" i="20"/>
  <c r="AE521" i="18"/>
  <c r="AC512" i="13" l="1"/>
  <c r="AB512" i="13"/>
  <c r="D513" i="13"/>
  <c r="I513" i="13"/>
  <c r="F522" i="18"/>
  <c r="T522" i="18"/>
  <c r="N522" i="18"/>
  <c r="S522" i="18"/>
  <c r="J522" i="18"/>
  <c r="L522" i="18" s="1"/>
  <c r="Y516" i="20"/>
  <c r="Z516" i="20"/>
  <c r="AA516" i="20"/>
  <c r="H513" i="13" l="1"/>
  <c r="C513" i="13"/>
  <c r="T513" i="13"/>
  <c r="B513" i="13"/>
  <c r="G513" i="13"/>
  <c r="J513" i="13" s="1"/>
  <c r="S513" i="13"/>
  <c r="AE512" i="13"/>
  <c r="O522" i="18"/>
  <c r="K522" i="18"/>
  <c r="M522" i="18"/>
  <c r="P522" i="18"/>
  <c r="AC516" i="20"/>
  <c r="AB516" i="20"/>
  <c r="AD516" i="20"/>
  <c r="X522" i="18"/>
  <c r="Q522" i="18"/>
  <c r="R522" i="18" s="1"/>
  <c r="V522" i="18"/>
  <c r="F513" i="13" l="1"/>
  <c r="E513" i="13"/>
  <c r="N513" i="13"/>
  <c r="L513" i="13"/>
  <c r="K513" i="13"/>
  <c r="O513" i="13"/>
  <c r="U522" i="18"/>
  <c r="W522" i="18"/>
  <c r="G517" i="20"/>
  <c r="B517" i="20"/>
  <c r="D517" i="20"/>
  <c r="C517" i="20"/>
  <c r="AE516" i="20" s="1"/>
  <c r="H517" i="20"/>
  <c r="I517" i="20"/>
  <c r="AA522" i="18"/>
  <c r="AD522" i="18" s="1"/>
  <c r="Y522" i="18"/>
  <c r="AB522" i="18" s="1"/>
  <c r="Z522" i="18"/>
  <c r="AC522" i="18" s="1"/>
  <c r="P513" i="13" l="1"/>
  <c r="M513" i="13"/>
  <c r="X513" i="13" s="1"/>
  <c r="J517" i="20"/>
  <c r="E517" i="20"/>
  <c r="T517" i="20"/>
  <c r="S517" i="20"/>
  <c r="F517" i="20"/>
  <c r="N517" i="20"/>
  <c r="L517" i="20" s="1"/>
  <c r="K517" i="20"/>
  <c r="I523" i="18"/>
  <c r="D523" i="18"/>
  <c r="C523" i="18"/>
  <c r="H523" i="18"/>
  <c r="B523" i="18"/>
  <c r="G523" i="18"/>
  <c r="V513" i="13" l="1"/>
  <c r="U513" i="13"/>
  <c r="W513" i="13"/>
  <c r="Q513" i="13"/>
  <c r="R513" i="13" s="1"/>
  <c r="O517" i="20"/>
  <c r="M517" i="20"/>
  <c r="Q517" i="20" s="1"/>
  <c r="P517" i="20"/>
  <c r="E523" i="18"/>
  <c r="N523" i="18"/>
  <c r="S523" i="18"/>
  <c r="AE522" i="18"/>
  <c r="T523" i="18"/>
  <c r="J523" i="18"/>
  <c r="F523" i="18"/>
  <c r="Y513" i="13" l="1"/>
  <c r="AA513" i="13"/>
  <c r="Z513" i="13"/>
  <c r="U517" i="20"/>
  <c r="W517" i="20"/>
  <c r="X517" i="20"/>
  <c r="R517" i="20"/>
  <c r="V517" i="20"/>
  <c r="O523" i="18"/>
  <c r="K523" i="18"/>
  <c r="L523" i="18"/>
  <c r="AB513" i="13" l="1"/>
  <c r="AD513" i="13"/>
  <c r="AC513" i="13"/>
  <c r="C514" i="13" s="1"/>
  <c r="Y517" i="20"/>
  <c r="Z517" i="20"/>
  <c r="AA517" i="20"/>
  <c r="I514" i="13"/>
  <c r="M523" i="18"/>
  <c r="P523" i="18"/>
  <c r="H514" i="13" l="1"/>
  <c r="D514" i="13"/>
  <c r="G514" i="13"/>
  <c r="J514" i="13" s="1"/>
  <c r="B514" i="13"/>
  <c r="E514" i="13" s="1"/>
  <c r="AC517" i="20"/>
  <c r="C518" i="20" s="1"/>
  <c r="AB517" i="20"/>
  <c r="B518" i="20" s="1"/>
  <c r="AD517" i="20"/>
  <c r="AE513" i="13"/>
  <c r="Q523" i="18"/>
  <c r="R523" i="18" s="1"/>
  <c r="X523" i="18"/>
  <c r="U523" i="18"/>
  <c r="V523" i="18"/>
  <c r="W523" i="18"/>
  <c r="F514" i="13" l="1"/>
  <c r="N514" i="13"/>
  <c r="T514" i="13"/>
  <c r="S514" i="13"/>
  <c r="K514" i="13"/>
  <c r="O514" i="13"/>
  <c r="L514" i="13"/>
  <c r="H518" i="20"/>
  <c r="G518" i="20"/>
  <c r="AE517" i="20"/>
  <c r="E518" i="20"/>
  <c r="F518" i="20"/>
  <c r="I518" i="20"/>
  <c r="D518" i="20"/>
  <c r="Z523" i="18"/>
  <c r="AC523" i="18" s="1"/>
  <c r="Y523" i="18"/>
  <c r="AB523" i="18" s="1"/>
  <c r="AA523" i="18"/>
  <c r="AD523" i="18" s="1"/>
  <c r="P514" i="13" l="1"/>
  <c r="M514" i="13"/>
  <c r="X514" i="13" s="1"/>
  <c r="J518" i="20"/>
  <c r="O518" i="20"/>
  <c r="S518" i="20"/>
  <c r="T518" i="20"/>
  <c r="N518" i="20"/>
  <c r="C524" i="18"/>
  <c r="H524" i="18"/>
  <c r="B524" i="18"/>
  <c r="E524" i="18" s="1"/>
  <c r="G524" i="18"/>
  <c r="D524" i="18"/>
  <c r="I524" i="18"/>
  <c r="V514" i="13" l="1"/>
  <c r="U514" i="13"/>
  <c r="W514" i="13"/>
  <c r="Q514" i="13"/>
  <c r="R514" i="13" s="1"/>
  <c r="K518" i="20"/>
  <c r="L518" i="20"/>
  <c r="M518" i="20" s="1"/>
  <c r="Q518" i="20" s="1"/>
  <c r="J524" i="18"/>
  <c r="F524" i="18"/>
  <c r="O524" i="18"/>
  <c r="K524" i="18"/>
  <c r="T524" i="18"/>
  <c r="S524" i="18"/>
  <c r="AE523" i="18"/>
  <c r="N524" i="18"/>
  <c r="L524" i="18" s="1"/>
  <c r="Y514" i="13" l="1"/>
  <c r="Z514" i="13"/>
  <c r="AA514" i="13"/>
  <c r="P518" i="20"/>
  <c r="W518" i="20" s="1"/>
  <c r="X518" i="20"/>
  <c r="R518" i="20"/>
  <c r="M524" i="18"/>
  <c r="P524" i="18"/>
  <c r="AB514" i="13" l="1"/>
  <c r="G515" i="13" s="1"/>
  <c r="AD514" i="13"/>
  <c r="I515" i="13" s="1"/>
  <c r="AC514" i="13"/>
  <c r="U518" i="20"/>
  <c r="V518" i="20"/>
  <c r="Y518" i="20"/>
  <c r="Z518" i="20"/>
  <c r="AA518" i="20"/>
  <c r="X524" i="18"/>
  <c r="Q524" i="18"/>
  <c r="R524" i="18" s="1"/>
  <c r="U524" i="18"/>
  <c r="W524" i="18"/>
  <c r="V524" i="18"/>
  <c r="H515" i="13" l="1"/>
  <c r="B515" i="13"/>
  <c r="C515" i="13"/>
  <c r="D515" i="13"/>
  <c r="AC518" i="20"/>
  <c r="AB518" i="20"/>
  <c r="G519" i="20" s="1"/>
  <c r="AD518" i="20"/>
  <c r="C519" i="20"/>
  <c r="F515" i="13"/>
  <c r="J515" i="13"/>
  <c r="E515" i="13"/>
  <c r="N515" i="13"/>
  <c r="AA524" i="18"/>
  <c r="AD524" i="18" s="1"/>
  <c r="Y524" i="18"/>
  <c r="AB524" i="18" s="1"/>
  <c r="Z524" i="18"/>
  <c r="AC524" i="18" s="1"/>
  <c r="I525" i="18"/>
  <c r="AE514" i="13" l="1"/>
  <c r="T515" i="13"/>
  <c r="S515" i="13"/>
  <c r="D525" i="18"/>
  <c r="H519" i="20"/>
  <c r="B519" i="20"/>
  <c r="E519" i="20" s="1"/>
  <c r="AE518" i="20"/>
  <c r="D519" i="20"/>
  <c r="I519" i="20"/>
  <c r="J519" i="20" s="1"/>
  <c r="K515" i="13"/>
  <c r="O515" i="13"/>
  <c r="L515" i="13"/>
  <c r="T525" i="18"/>
  <c r="AE524" i="18"/>
  <c r="S525" i="18"/>
  <c r="G525" i="18"/>
  <c r="B525" i="18"/>
  <c r="C525" i="18"/>
  <c r="F525" i="18" s="1"/>
  <c r="H525" i="18"/>
  <c r="F519" i="20" l="1"/>
  <c r="O519" i="20"/>
  <c r="K519" i="20"/>
  <c r="N519" i="20"/>
  <c r="L519" i="20" s="1"/>
  <c r="S519" i="20"/>
  <c r="T519" i="20"/>
  <c r="M515" i="13"/>
  <c r="X515" i="13" s="1"/>
  <c r="P515" i="13"/>
  <c r="J525" i="18"/>
  <c r="E525" i="18"/>
  <c r="N525" i="18"/>
  <c r="M519" i="20" l="1"/>
  <c r="Q519" i="20" s="1"/>
  <c r="R519" i="20" s="1"/>
  <c r="P519" i="20"/>
  <c r="V515" i="13"/>
  <c r="Q515" i="13"/>
  <c r="R515" i="13" s="1"/>
  <c r="W515" i="13"/>
  <c r="U515" i="13"/>
  <c r="O525" i="18"/>
  <c r="K525" i="18"/>
  <c r="L525" i="18"/>
  <c r="AA519" i="20" l="1"/>
  <c r="X519" i="20"/>
  <c r="Y519" i="20"/>
  <c r="Z519" i="20"/>
  <c r="W519" i="20"/>
  <c r="U519" i="20"/>
  <c r="V519" i="20"/>
  <c r="AA515" i="13"/>
  <c r="AD515" i="13" s="1"/>
  <c r="Z515" i="13"/>
  <c r="AC515" i="13" s="1"/>
  <c r="Y515" i="13"/>
  <c r="AB515" i="13" s="1"/>
  <c r="P525" i="18"/>
  <c r="M525" i="18"/>
  <c r="AB519" i="20" l="1"/>
  <c r="AD519" i="20"/>
  <c r="AC519" i="20"/>
  <c r="C520" i="20" s="1"/>
  <c r="I516" i="13"/>
  <c r="D516" i="13"/>
  <c r="C516" i="13"/>
  <c r="H516" i="13"/>
  <c r="G516" i="13"/>
  <c r="B516" i="13"/>
  <c r="V525" i="18"/>
  <c r="U525" i="18"/>
  <c r="W525" i="18"/>
  <c r="Q525" i="18"/>
  <c r="R525" i="18" s="1"/>
  <c r="X525" i="18"/>
  <c r="B520" i="20" l="1"/>
  <c r="G520" i="20"/>
  <c r="H520" i="20"/>
  <c r="I520" i="20"/>
  <c r="D520" i="20"/>
  <c r="AE519" i="20"/>
  <c r="AE515" i="13"/>
  <c r="S516" i="13"/>
  <c r="T516" i="13"/>
  <c r="J516" i="13"/>
  <c r="N516" i="13"/>
  <c r="E516" i="13"/>
  <c r="F516" i="13"/>
  <c r="O516" i="13"/>
  <c r="Y525" i="18"/>
  <c r="AB525" i="18" s="1"/>
  <c r="Z525" i="18"/>
  <c r="AC525" i="18" s="1"/>
  <c r="AA525" i="18"/>
  <c r="AD525" i="18" s="1"/>
  <c r="L516" i="13" l="1"/>
  <c r="K516" i="13"/>
  <c r="T520" i="20"/>
  <c r="E520" i="20"/>
  <c r="F520" i="20"/>
  <c r="S520" i="20"/>
  <c r="J520" i="20"/>
  <c r="N520" i="20"/>
  <c r="L520" i="20"/>
  <c r="B526" i="18"/>
  <c r="G526" i="18"/>
  <c r="C526" i="18"/>
  <c r="H526" i="18"/>
  <c r="I526" i="18"/>
  <c r="D526" i="18"/>
  <c r="M516" i="13" l="1"/>
  <c r="X516" i="13" s="1"/>
  <c r="P516" i="13"/>
  <c r="F526" i="18"/>
  <c r="K520" i="20"/>
  <c r="O520" i="20"/>
  <c r="P520" i="20"/>
  <c r="M520" i="20"/>
  <c r="Q520" i="20" s="1"/>
  <c r="J526" i="18"/>
  <c r="N526" i="18"/>
  <c r="AE525" i="18"/>
  <c r="T526" i="18"/>
  <c r="S526" i="18"/>
  <c r="E526" i="18"/>
  <c r="Q516" i="13" l="1"/>
  <c r="R516" i="13" s="1"/>
  <c r="V516" i="13"/>
  <c r="U516" i="13"/>
  <c r="W516" i="13"/>
  <c r="X520" i="20"/>
  <c r="W520" i="20"/>
  <c r="V520" i="20"/>
  <c r="U520" i="20"/>
  <c r="R520" i="20"/>
  <c r="K526" i="18"/>
  <c r="O526" i="18"/>
  <c r="L526" i="18"/>
  <c r="Y516" i="13" l="1"/>
  <c r="Z516" i="13"/>
  <c r="AA516" i="13"/>
  <c r="AA520" i="20"/>
  <c r="AD520" i="20" s="1"/>
  <c r="Z520" i="20"/>
  <c r="Y520" i="20"/>
  <c r="P526" i="18"/>
  <c r="M526" i="18"/>
  <c r="AD516" i="13" l="1"/>
  <c r="AC516" i="13"/>
  <c r="AB516" i="13"/>
  <c r="I521" i="20"/>
  <c r="D521" i="20"/>
  <c r="AC520" i="20"/>
  <c r="C521" i="20"/>
  <c r="AB520" i="20"/>
  <c r="C517" i="13"/>
  <c r="D517" i="13"/>
  <c r="V526" i="18"/>
  <c r="W526" i="18"/>
  <c r="U526" i="18"/>
  <c r="X526" i="18"/>
  <c r="Q526" i="18"/>
  <c r="R526" i="18" s="1"/>
  <c r="I517" i="13" l="1"/>
  <c r="H517" i="13"/>
  <c r="B517" i="13"/>
  <c r="G517" i="13"/>
  <c r="H521" i="20"/>
  <c r="T521" i="20"/>
  <c r="S521" i="20"/>
  <c r="B521" i="20"/>
  <c r="AE520" i="20"/>
  <c r="G521" i="20"/>
  <c r="T517" i="13"/>
  <c r="S517" i="13"/>
  <c r="J517" i="13"/>
  <c r="N517" i="13"/>
  <c r="AE516" i="13"/>
  <c r="F517" i="13"/>
  <c r="Y526" i="18"/>
  <c r="AB526" i="18" s="1"/>
  <c r="AA526" i="18"/>
  <c r="AD526" i="18" s="1"/>
  <c r="Z526" i="18"/>
  <c r="AC526" i="18" s="1"/>
  <c r="E517" i="13" l="1"/>
  <c r="J521" i="20"/>
  <c r="F521" i="20"/>
  <c r="E521" i="20"/>
  <c r="N521" i="20"/>
  <c r="L521" i="20" s="1"/>
  <c r="O521" i="20"/>
  <c r="K517" i="13"/>
  <c r="O517" i="13"/>
  <c r="L517" i="13"/>
  <c r="B527" i="18"/>
  <c r="G527" i="18"/>
  <c r="I527" i="18"/>
  <c r="D527" i="18"/>
  <c r="H527" i="18"/>
  <c r="C527" i="18"/>
  <c r="K521" i="20" l="1"/>
  <c r="M521" i="20"/>
  <c r="Q521" i="20" s="1"/>
  <c r="P521" i="20"/>
  <c r="M517" i="13"/>
  <c r="X517" i="13" s="1"/>
  <c r="P517" i="13"/>
  <c r="E527" i="18"/>
  <c r="J527" i="18"/>
  <c r="T527" i="18"/>
  <c r="N527" i="18"/>
  <c r="S527" i="18"/>
  <c r="AE526" i="18"/>
  <c r="F527" i="18"/>
  <c r="R521" i="20" l="1"/>
  <c r="X521" i="20"/>
  <c r="V521" i="20"/>
  <c r="U521" i="20"/>
  <c r="W521" i="20"/>
  <c r="Q517" i="13"/>
  <c r="R517" i="13" s="1"/>
  <c r="V517" i="13"/>
  <c r="U517" i="13"/>
  <c r="W517" i="13"/>
  <c r="K527" i="18"/>
  <c r="O527" i="18"/>
  <c r="L527" i="18"/>
  <c r="AA521" i="20" l="1"/>
  <c r="Z521" i="20"/>
  <c r="Y521" i="20"/>
  <c r="AA517" i="13"/>
  <c r="AD517" i="13" s="1"/>
  <c r="Z517" i="13"/>
  <c r="AC517" i="13" s="1"/>
  <c r="Y517" i="13"/>
  <c r="AB517" i="13" s="1"/>
  <c r="P527" i="18"/>
  <c r="M527" i="18"/>
  <c r="AD521" i="20" l="1"/>
  <c r="AC521" i="20"/>
  <c r="I522" i="20"/>
  <c r="AB521" i="20"/>
  <c r="B522" i="20" s="1"/>
  <c r="D522" i="20"/>
  <c r="I518" i="13"/>
  <c r="D518" i="13"/>
  <c r="H518" i="13"/>
  <c r="C518" i="13"/>
  <c r="B518" i="13"/>
  <c r="G518" i="13"/>
  <c r="U527" i="18"/>
  <c r="V527" i="18"/>
  <c r="W527" i="18"/>
  <c r="X527" i="18"/>
  <c r="Q527" i="18"/>
  <c r="R527" i="18" s="1"/>
  <c r="S518" i="13" l="1"/>
  <c r="T518" i="13"/>
  <c r="AE517" i="13"/>
  <c r="G522" i="20"/>
  <c r="H522" i="20"/>
  <c r="C522" i="20"/>
  <c r="J522" i="20"/>
  <c r="T522" i="20"/>
  <c r="S522" i="20"/>
  <c r="E518" i="13"/>
  <c r="F518" i="13"/>
  <c r="J518" i="13"/>
  <c r="N518" i="13"/>
  <c r="Z527" i="18"/>
  <c r="AC527" i="18" s="1"/>
  <c r="Y527" i="18"/>
  <c r="AB527" i="18" s="1"/>
  <c r="AA527" i="18"/>
  <c r="AD527" i="18" s="1"/>
  <c r="F522" i="20" l="1"/>
  <c r="AE521" i="20"/>
  <c r="E522" i="20"/>
  <c r="N522" i="20"/>
  <c r="L522" i="20" s="1"/>
  <c r="O522" i="20"/>
  <c r="K522" i="20"/>
  <c r="O518" i="13"/>
  <c r="K518" i="13"/>
  <c r="L518" i="13"/>
  <c r="H528" i="18"/>
  <c r="C528" i="18"/>
  <c r="B528" i="18"/>
  <c r="G528" i="18"/>
  <c r="I528" i="18"/>
  <c r="D528" i="18"/>
  <c r="P522" i="20" l="1"/>
  <c r="M522" i="20"/>
  <c r="Q522" i="20" s="1"/>
  <c r="P518" i="13"/>
  <c r="M518" i="13"/>
  <c r="X518" i="13" s="1"/>
  <c r="E528" i="18"/>
  <c r="F528" i="18"/>
  <c r="J528" i="18"/>
  <c r="T528" i="18"/>
  <c r="S528" i="18"/>
  <c r="N528" i="18"/>
  <c r="AE527" i="18"/>
  <c r="W522" i="20" l="1"/>
  <c r="V522" i="20"/>
  <c r="U522" i="20"/>
  <c r="X522" i="20"/>
  <c r="R522" i="20"/>
  <c r="Q518" i="13"/>
  <c r="R518" i="13" s="1"/>
  <c r="U518" i="13"/>
  <c r="V518" i="13"/>
  <c r="W518" i="13"/>
  <c r="Y518" i="13"/>
  <c r="AA518" i="13"/>
  <c r="O528" i="18"/>
  <c r="K528" i="18"/>
  <c r="L528" i="18"/>
  <c r="Z518" i="13" l="1"/>
  <c r="Y522" i="20"/>
  <c r="Z522" i="20"/>
  <c r="AA522" i="20"/>
  <c r="AB522" i="20"/>
  <c r="AB518" i="13"/>
  <c r="AD518" i="13"/>
  <c r="P528" i="18"/>
  <c r="M528" i="18"/>
  <c r="AC518" i="13" l="1"/>
  <c r="AC522" i="20"/>
  <c r="AD522" i="20"/>
  <c r="G523" i="20"/>
  <c r="B523" i="20"/>
  <c r="G519" i="13"/>
  <c r="H519" i="13"/>
  <c r="B519" i="13"/>
  <c r="I519" i="13"/>
  <c r="D519" i="13"/>
  <c r="C519" i="13"/>
  <c r="W528" i="18"/>
  <c r="V528" i="18"/>
  <c r="U528" i="18"/>
  <c r="X528" i="18"/>
  <c r="Q528" i="18"/>
  <c r="R528" i="18" s="1"/>
  <c r="H523" i="20" l="1"/>
  <c r="I523" i="20"/>
  <c r="D523" i="20"/>
  <c r="C523" i="20"/>
  <c r="T519" i="13"/>
  <c r="J519" i="13"/>
  <c r="N519" i="13"/>
  <c r="AE518" i="13"/>
  <c r="S519" i="13"/>
  <c r="E519" i="13"/>
  <c r="F519" i="13"/>
  <c r="Z528" i="18"/>
  <c r="AC528" i="18" s="1"/>
  <c r="Y528" i="18"/>
  <c r="AB528" i="18" s="1"/>
  <c r="AA528" i="18"/>
  <c r="AD528" i="18" s="1"/>
  <c r="J523" i="20" l="1"/>
  <c r="S523" i="20"/>
  <c r="T523" i="20"/>
  <c r="E523" i="20"/>
  <c r="N523" i="20"/>
  <c r="L523" i="20" s="1"/>
  <c r="M523" i="20" s="1"/>
  <c r="Q523" i="20" s="1"/>
  <c r="F523" i="20"/>
  <c r="AE522" i="20"/>
  <c r="O519" i="13"/>
  <c r="K519" i="13"/>
  <c r="L519" i="13"/>
  <c r="C529" i="18"/>
  <c r="H529" i="18"/>
  <c r="B529" i="18"/>
  <c r="G529" i="18"/>
  <c r="D529" i="18"/>
  <c r="I529" i="18"/>
  <c r="O523" i="20" l="1"/>
  <c r="K523" i="20"/>
  <c r="P523" i="20"/>
  <c r="R523" i="20"/>
  <c r="X523" i="20"/>
  <c r="P519" i="13"/>
  <c r="M519" i="13"/>
  <c r="X519" i="13" s="1"/>
  <c r="F529" i="18"/>
  <c r="E529" i="18"/>
  <c r="J529" i="18"/>
  <c r="N529" i="18"/>
  <c r="S529" i="18"/>
  <c r="AE528" i="18"/>
  <c r="T529" i="18"/>
  <c r="U523" i="20" l="1"/>
  <c r="Y523" i="20"/>
  <c r="V523" i="20"/>
  <c r="W523" i="20"/>
  <c r="Z523" i="20"/>
  <c r="AA523" i="20"/>
  <c r="AB523" i="20"/>
  <c r="B524" i="20"/>
  <c r="Q519" i="13"/>
  <c r="R519" i="13" s="1"/>
  <c r="U519" i="13"/>
  <c r="W519" i="13"/>
  <c r="V519" i="13"/>
  <c r="K529" i="18"/>
  <c r="O529" i="18"/>
  <c r="L529" i="18"/>
  <c r="G524" i="20" l="1"/>
  <c r="AC523" i="20"/>
  <c r="H524" i="20" s="1"/>
  <c r="AD523" i="20"/>
  <c r="Y519" i="13"/>
  <c r="AB519" i="13" s="1"/>
  <c r="AA519" i="13"/>
  <c r="AD519" i="13" s="1"/>
  <c r="Z519" i="13"/>
  <c r="AC519" i="13" s="1"/>
  <c r="M529" i="18"/>
  <c r="P529" i="18"/>
  <c r="C524" i="20" l="1"/>
  <c r="D524" i="20"/>
  <c r="I524" i="20"/>
  <c r="J524" i="20" s="1"/>
  <c r="S524" i="20"/>
  <c r="T524" i="20"/>
  <c r="AE523" i="20"/>
  <c r="E524" i="20"/>
  <c r="F524" i="20"/>
  <c r="K524" i="20"/>
  <c r="O524" i="20"/>
  <c r="I520" i="13"/>
  <c r="D520" i="13"/>
  <c r="B520" i="13"/>
  <c r="G520" i="13"/>
  <c r="H520" i="13"/>
  <c r="C520" i="13"/>
  <c r="Q529" i="18"/>
  <c r="R529" i="18" s="1"/>
  <c r="X529" i="18"/>
  <c r="U529" i="18"/>
  <c r="W529" i="18"/>
  <c r="V529" i="18"/>
  <c r="N524" i="20" l="1"/>
  <c r="L524" i="20"/>
  <c r="AE519" i="13"/>
  <c r="T520" i="13"/>
  <c r="S520" i="13"/>
  <c r="J520" i="13"/>
  <c r="E520" i="13"/>
  <c r="F520" i="13"/>
  <c r="N520" i="13"/>
  <c r="O520" i="13"/>
  <c r="Y529" i="18"/>
  <c r="AB529" i="18" s="1"/>
  <c r="AA529" i="18"/>
  <c r="AD529" i="18" s="1"/>
  <c r="Z529" i="18"/>
  <c r="AC529" i="18" s="1"/>
  <c r="K520" i="13" l="1"/>
  <c r="M524" i="20"/>
  <c r="Q524" i="20" s="1"/>
  <c r="P524" i="20"/>
  <c r="L520" i="13"/>
  <c r="B530" i="18"/>
  <c r="G530" i="18"/>
  <c r="D530" i="18"/>
  <c r="I530" i="18"/>
  <c r="C530" i="18"/>
  <c r="H530" i="18"/>
  <c r="R524" i="20" l="1"/>
  <c r="W524" i="20"/>
  <c r="U524" i="20"/>
  <c r="X524" i="20"/>
  <c r="V524" i="20"/>
  <c r="M520" i="13"/>
  <c r="X520" i="13" s="1"/>
  <c r="P520" i="13"/>
  <c r="Q520" i="13"/>
  <c r="R520" i="13" s="1"/>
  <c r="E530" i="18"/>
  <c r="J530" i="18"/>
  <c r="AE529" i="18"/>
  <c r="T530" i="18"/>
  <c r="N530" i="18"/>
  <c r="S530" i="18"/>
  <c r="F530" i="18"/>
  <c r="Z524" i="20" l="1"/>
  <c r="Y524" i="20"/>
  <c r="AA524" i="20"/>
  <c r="AC524" i="20"/>
  <c r="U520" i="13"/>
  <c r="W520" i="13"/>
  <c r="V520" i="13"/>
  <c r="Y520" i="13"/>
  <c r="Z520" i="13"/>
  <c r="AA520" i="13"/>
  <c r="K530" i="18"/>
  <c r="O530" i="18"/>
  <c r="L530" i="18"/>
  <c r="AD524" i="20" l="1"/>
  <c r="C525" i="20"/>
  <c r="AB524" i="20"/>
  <c r="H525" i="20"/>
  <c r="I525" i="20"/>
  <c r="AE524" i="20"/>
  <c r="D525" i="20"/>
  <c r="T525" i="20" s="1"/>
  <c r="B525" i="20"/>
  <c r="G525" i="20"/>
  <c r="AC520" i="13"/>
  <c r="H521" i="13" s="1"/>
  <c r="AB520" i="13"/>
  <c r="AD520" i="13"/>
  <c r="P530" i="18"/>
  <c r="M530" i="18"/>
  <c r="B521" i="13" l="1"/>
  <c r="I521" i="13"/>
  <c r="G521" i="13"/>
  <c r="J525" i="20"/>
  <c r="S525" i="20"/>
  <c r="F525" i="20"/>
  <c r="E525" i="20"/>
  <c r="N525" i="20"/>
  <c r="L525" i="20" s="1"/>
  <c r="K525" i="20"/>
  <c r="O525" i="20"/>
  <c r="C521" i="13"/>
  <c r="D521" i="13"/>
  <c r="V530" i="18"/>
  <c r="U530" i="18"/>
  <c r="W530" i="18"/>
  <c r="Q530" i="18"/>
  <c r="R530" i="18" s="1"/>
  <c r="X530" i="18"/>
  <c r="J521" i="13" l="1"/>
  <c r="M525" i="20"/>
  <c r="Q525" i="20" s="1"/>
  <c r="P525" i="20"/>
  <c r="S521" i="13"/>
  <c r="AE520" i="13"/>
  <c r="E521" i="13"/>
  <c r="F521" i="13"/>
  <c r="T521" i="13"/>
  <c r="N521" i="13"/>
  <c r="Z530" i="18"/>
  <c r="AC530" i="18" s="1"/>
  <c r="Y530" i="18"/>
  <c r="AB530" i="18" s="1"/>
  <c r="AA530" i="18"/>
  <c r="AD530" i="18" s="1"/>
  <c r="K521" i="13" l="1"/>
  <c r="O521" i="13"/>
  <c r="L521" i="13"/>
  <c r="R525" i="20"/>
  <c r="X525" i="20"/>
  <c r="V525" i="20"/>
  <c r="W525" i="20"/>
  <c r="U525" i="20"/>
  <c r="C531" i="18"/>
  <c r="H531" i="18"/>
  <c r="G531" i="18"/>
  <c r="B531" i="18"/>
  <c r="D531" i="18"/>
  <c r="I531" i="18"/>
  <c r="M521" i="13" l="1"/>
  <c r="X521" i="13" s="1"/>
  <c r="P521" i="13"/>
  <c r="Y525" i="20"/>
  <c r="Z525" i="20"/>
  <c r="AA525" i="20"/>
  <c r="AC525" i="20"/>
  <c r="AB525" i="20"/>
  <c r="F531" i="18"/>
  <c r="J531" i="18"/>
  <c r="E531" i="18"/>
  <c r="S531" i="18"/>
  <c r="T531" i="18"/>
  <c r="N531" i="18"/>
  <c r="AE530" i="18"/>
  <c r="Q521" i="13" l="1"/>
  <c r="R521" i="13" s="1"/>
  <c r="W521" i="13"/>
  <c r="V521" i="13"/>
  <c r="U521" i="13"/>
  <c r="C526" i="20"/>
  <c r="H526" i="20"/>
  <c r="AD525" i="20"/>
  <c r="B526" i="20"/>
  <c r="G526" i="20"/>
  <c r="AE525" i="20"/>
  <c r="I526" i="20"/>
  <c r="D526" i="20"/>
  <c r="O531" i="18"/>
  <c r="K531" i="18"/>
  <c r="L531" i="18"/>
  <c r="Y521" i="13" l="1"/>
  <c r="AA521" i="13"/>
  <c r="Z521" i="13"/>
  <c r="J526" i="20"/>
  <c r="E526" i="20"/>
  <c r="F526" i="20"/>
  <c r="T526" i="20"/>
  <c r="S526" i="20"/>
  <c r="M531" i="18"/>
  <c r="P531" i="18"/>
  <c r="AD521" i="13" l="1"/>
  <c r="AC521" i="13"/>
  <c r="AB521" i="13"/>
  <c r="N526" i="20"/>
  <c r="L526" i="20"/>
  <c r="K526" i="20"/>
  <c r="O526" i="20"/>
  <c r="G522" i="13"/>
  <c r="B522" i="13"/>
  <c r="Q531" i="18"/>
  <c r="R531" i="18" s="1"/>
  <c r="X531" i="18"/>
  <c r="W531" i="18"/>
  <c r="U531" i="18"/>
  <c r="V531" i="18"/>
  <c r="D522" i="13" l="1"/>
  <c r="I522" i="13"/>
  <c r="C522" i="13"/>
  <c r="H522" i="13"/>
  <c r="N522" i="13"/>
  <c r="M526" i="20"/>
  <c r="Q526" i="20" s="1"/>
  <c r="P526" i="20"/>
  <c r="Z531" i="18"/>
  <c r="AC531" i="18" s="1"/>
  <c r="AA531" i="18"/>
  <c r="AD531" i="18" s="1"/>
  <c r="Y531" i="18"/>
  <c r="AB531" i="18" s="1"/>
  <c r="AE521" i="13" l="1"/>
  <c r="J522" i="13"/>
  <c r="L522" i="13" s="1"/>
  <c r="S522" i="13"/>
  <c r="E522" i="13"/>
  <c r="T522" i="13"/>
  <c r="F522" i="13"/>
  <c r="X526" i="20"/>
  <c r="W526" i="20"/>
  <c r="R526" i="20"/>
  <c r="V526" i="20"/>
  <c r="U526" i="20"/>
  <c r="C532" i="18"/>
  <c r="H532" i="18"/>
  <c r="D532" i="18"/>
  <c r="I532" i="18"/>
  <c r="B532" i="18"/>
  <c r="G532" i="18"/>
  <c r="O522" i="13" l="1"/>
  <c r="K522" i="13"/>
  <c r="M522" i="13"/>
  <c r="X522" i="13" s="1"/>
  <c r="P522" i="13"/>
  <c r="Q522" i="13"/>
  <c r="R522" i="13" s="1"/>
  <c r="W522" i="13"/>
  <c r="U522" i="13"/>
  <c r="Y526" i="20"/>
  <c r="Z526" i="20"/>
  <c r="AA526" i="20"/>
  <c r="F532" i="18"/>
  <c r="AE531" i="18"/>
  <c r="S532" i="18"/>
  <c r="N532" i="18"/>
  <c r="T532" i="18"/>
  <c r="E532" i="18"/>
  <c r="J532" i="18"/>
  <c r="V522" i="13" l="1"/>
  <c r="AA522" i="13"/>
  <c r="Y522" i="13"/>
  <c r="Z522" i="13"/>
  <c r="AC526" i="20"/>
  <c r="AB526" i="20"/>
  <c r="AD526" i="20"/>
  <c r="O532" i="18"/>
  <c r="K532" i="18"/>
  <c r="L532" i="18"/>
  <c r="AB522" i="13" l="1"/>
  <c r="B523" i="13" s="1"/>
  <c r="AC522" i="13"/>
  <c r="AD522" i="13"/>
  <c r="I527" i="20"/>
  <c r="C527" i="20"/>
  <c r="H527" i="20"/>
  <c r="G527" i="20"/>
  <c r="B527" i="20"/>
  <c r="D527" i="20"/>
  <c r="P532" i="18"/>
  <c r="M532" i="18"/>
  <c r="G523" i="13" l="1"/>
  <c r="H523" i="13"/>
  <c r="C523" i="13"/>
  <c r="I523" i="13"/>
  <c r="D523" i="13"/>
  <c r="E527" i="20"/>
  <c r="S527" i="20"/>
  <c r="T527" i="20"/>
  <c r="F527" i="20"/>
  <c r="AE526" i="20"/>
  <c r="J527" i="20"/>
  <c r="N527" i="20"/>
  <c r="E523" i="13"/>
  <c r="J523" i="13"/>
  <c r="U532" i="18"/>
  <c r="V532" i="18"/>
  <c r="W532" i="18"/>
  <c r="X532" i="18"/>
  <c r="Q532" i="18"/>
  <c r="R532" i="18" s="1"/>
  <c r="F523" i="13" l="1"/>
  <c r="N523" i="13"/>
  <c r="L523" i="13" s="1"/>
  <c r="S523" i="13"/>
  <c r="AE522" i="13"/>
  <c r="T523" i="13"/>
  <c r="K527" i="20"/>
  <c r="L527" i="20"/>
  <c r="M527" i="20" s="1"/>
  <c r="Q527" i="20" s="1"/>
  <c r="O527" i="20"/>
  <c r="O523" i="13"/>
  <c r="K523" i="13"/>
  <c r="AA532" i="18"/>
  <c r="AD532" i="18" s="1"/>
  <c r="Y532" i="18"/>
  <c r="AB532" i="18" s="1"/>
  <c r="Z532" i="18"/>
  <c r="AC532" i="18" s="1"/>
  <c r="P523" i="13" l="1"/>
  <c r="M523" i="13"/>
  <c r="X523" i="13" s="1"/>
  <c r="R527" i="20"/>
  <c r="X527" i="20"/>
  <c r="P527" i="20"/>
  <c r="D533" i="18"/>
  <c r="I533" i="18"/>
  <c r="G533" i="18"/>
  <c r="B533" i="18"/>
  <c r="C533" i="18"/>
  <c r="H533" i="18"/>
  <c r="W523" i="13" l="1"/>
  <c r="V523" i="13"/>
  <c r="Q523" i="13"/>
  <c r="R523" i="13" s="1"/>
  <c r="U523" i="13"/>
  <c r="Y527" i="20"/>
  <c r="Z527" i="20"/>
  <c r="AA527" i="20"/>
  <c r="U527" i="20"/>
  <c r="V527" i="20"/>
  <c r="W527" i="20"/>
  <c r="AE532" i="18"/>
  <c r="S533" i="18"/>
  <c r="T533" i="18"/>
  <c r="N533" i="18"/>
  <c r="J533" i="18"/>
  <c r="E533" i="18"/>
  <c r="F533" i="18"/>
  <c r="Y523" i="13" l="1"/>
  <c r="AA523" i="13"/>
  <c r="Z523" i="13"/>
  <c r="AC527" i="20"/>
  <c r="AB527" i="20"/>
  <c r="AD527" i="20"/>
  <c r="AB523" i="13"/>
  <c r="O533" i="18"/>
  <c r="K533" i="18"/>
  <c r="L533" i="18"/>
  <c r="AD523" i="13" l="1"/>
  <c r="AC523" i="13"/>
  <c r="H528" i="20"/>
  <c r="C528" i="20"/>
  <c r="AE527" i="20" s="1"/>
  <c r="G528" i="20"/>
  <c r="D528" i="20"/>
  <c r="B528" i="20"/>
  <c r="I528" i="20"/>
  <c r="G524" i="13"/>
  <c r="B524" i="13"/>
  <c r="P533" i="18"/>
  <c r="M533" i="18"/>
  <c r="I524" i="13" l="1"/>
  <c r="D524" i="13"/>
  <c r="H524" i="13"/>
  <c r="C524" i="13"/>
  <c r="E528" i="20"/>
  <c r="J528" i="20"/>
  <c r="K528" i="20" s="1"/>
  <c r="S528" i="20"/>
  <c r="T528" i="20"/>
  <c r="F528" i="20"/>
  <c r="N528" i="20"/>
  <c r="L528" i="20"/>
  <c r="AE523" i="13"/>
  <c r="N524" i="13"/>
  <c r="E524" i="13"/>
  <c r="U533" i="18"/>
  <c r="V533" i="18"/>
  <c r="W533" i="18"/>
  <c r="X533" i="18"/>
  <c r="Q533" i="18"/>
  <c r="R533" i="18" s="1"/>
  <c r="T524" i="13" l="1"/>
  <c r="S524" i="13"/>
  <c r="J524" i="13"/>
  <c r="F524" i="13"/>
  <c r="O528" i="20"/>
  <c r="M528" i="20"/>
  <c r="Q528" i="20" s="1"/>
  <c r="R528" i="20" s="1"/>
  <c r="P528" i="20"/>
  <c r="Y533" i="18"/>
  <c r="AB533" i="18" s="1"/>
  <c r="AA533" i="18"/>
  <c r="AD533" i="18" s="1"/>
  <c r="Z533" i="18"/>
  <c r="AC533" i="18" s="1"/>
  <c r="K524" i="13" l="1"/>
  <c r="O524" i="13"/>
  <c r="L524" i="13"/>
  <c r="X528" i="20"/>
  <c r="Y528" i="20"/>
  <c r="Z528" i="20"/>
  <c r="AA528" i="20"/>
  <c r="W528" i="20"/>
  <c r="U528" i="20"/>
  <c r="V528" i="20"/>
  <c r="B534" i="18"/>
  <c r="G534" i="18"/>
  <c r="D534" i="18"/>
  <c r="I534" i="18"/>
  <c r="C534" i="18"/>
  <c r="H534" i="18"/>
  <c r="P524" i="13" l="1"/>
  <c r="M524" i="13"/>
  <c r="X524" i="13" s="1"/>
  <c r="AD528" i="20"/>
  <c r="AC528" i="20"/>
  <c r="AB528" i="20"/>
  <c r="I529" i="20"/>
  <c r="E534" i="18"/>
  <c r="J534" i="18"/>
  <c r="AE533" i="18"/>
  <c r="T534" i="18"/>
  <c r="S534" i="18"/>
  <c r="N534" i="18"/>
  <c r="F534" i="18"/>
  <c r="W524" i="13" l="1"/>
  <c r="U524" i="13"/>
  <c r="Q524" i="13"/>
  <c r="R524" i="13" s="1"/>
  <c r="V524" i="13"/>
  <c r="AA524" i="13"/>
  <c r="Z524" i="13"/>
  <c r="D529" i="20"/>
  <c r="G529" i="20"/>
  <c r="H529" i="20"/>
  <c r="B529" i="20"/>
  <c r="C529" i="20"/>
  <c r="T529" i="20"/>
  <c r="S529" i="20"/>
  <c r="O534" i="18"/>
  <c r="K534" i="18"/>
  <c r="L534" i="18"/>
  <c r="Y524" i="13" l="1"/>
  <c r="AD524" i="13"/>
  <c r="AC524" i="13"/>
  <c r="J529" i="20"/>
  <c r="F529" i="20"/>
  <c r="AE528" i="20"/>
  <c r="E529" i="20"/>
  <c r="N529" i="20"/>
  <c r="L529" i="20" s="1"/>
  <c r="K529" i="20"/>
  <c r="O529" i="20"/>
  <c r="P534" i="18"/>
  <c r="M534" i="18"/>
  <c r="I525" i="13" l="1"/>
  <c r="AB524" i="13"/>
  <c r="B525" i="13" s="1"/>
  <c r="G525" i="13"/>
  <c r="D525" i="13"/>
  <c r="H525" i="13"/>
  <c r="C525" i="13"/>
  <c r="M529" i="20"/>
  <c r="Q529" i="20" s="1"/>
  <c r="P529" i="20"/>
  <c r="V534" i="18"/>
  <c r="U534" i="18"/>
  <c r="W534" i="18"/>
  <c r="Q534" i="18"/>
  <c r="R534" i="18" s="1"/>
  <c r="X534" i="18"/>
  <c r="J525" i="13" l="1"/>
  <c r="O525" i="13" s="1"/>
  <c r="F525" i="13"/>
  <c r="AE524" i="13"/>
  <c r="T525" i="13"/>
  <c r="S525" i="13"/>
  <c r="N525" i="13"/>
  <c r="E525" i="13"/>
  <c r="R529" i="20"/>
  <c r="X529" i="20"/>
  <c r="V529" i="20"/>
  <c r="U529" i="20"/>
  <c r="W529" i="20"/>
  <c r="K525" i="13"/>
  <c r="Y534" i="18"/>
  <c r="AB534" i="18" s="1"/>
  <c r="AA534" i="18"/>
  <c r="AD534" i="18" s="1"/>
  <c r="Z534" i="18"/>
  <c r="AC534" i="18" s="1"/>
  <c r="L525" i="13" l="1"/>
  <c r="Y529" i="20"/>
  <c r="Z529" i="20"/>
  <c r="AA529" i="20"/>
  <c r="G535" i="18"/>
  <c r="B535" i="18"/>
  <c r="D535" i="18"/>
  <c r="I535" i="18"/>
  <c r="C535" i="18"/>
  <c r="H535" i="18"/>
  <c r="M525" i="13" l="1"/>
  <c r="X525" i="13" s="1"/>
  <c r="P525" i="13"/>
  <c r="AB529" i="20"/>
  <c r="AC529" i="20"/>
  <c r="AD529" i="20"/>
  <c r="B530" i="20"/>
  <c r="J535" i="18"/>
  <c r="E535" i="18"/>
  <c r="AE534" i="18"/>
  <c r="T535" i="18"/>
  <c r="S535" i="18"/>
  <c r="N535" i="18"/>
  <c r="F535" i="18"/>
  <c r="Q525" i="13" l="1"/>
  <c r="R525" i="13" s="1"/>
  <c r="W525" i="13"/>
  <c r="V525" i="13"/>
  <c r="U525" i="13"/>
  <c r="G530" i="20"/>
  <c r="D530" i="20"/>
  <c r="C530" i="20"/>
  <c r="H530" i="20"/>
  <c r="I530" i="20"/>
  <c r="O535" i="18"/>
  <c r="K535" i="18"/>
  <c r="L535" i="18"/>
  <c r="Y525" i="13" l="1"/>
  <c r="AA525" i="13"/>
  <c r="Z525" i="13"/>
  <c r="S530" i="20"/>
  <c r="E530" i="20"/>
  <c r="J530" i="20"/>
  <c r="T530" i="20"/>
  <c r="F530" i="20"/>
  <c r="AE529" i="20"/>
  <c r="N530" i="20"/>
  <c r="M535" i="18"/>
  <c r="P535" i="18"/>
  <c r="AB525" i="13" l="1"/>
  <c r="G526" i="13" s="1"/>
  <c r="AD525" i="13"/>
  <c r="AC525" i="13"/>
  <c r="H526" i="13" s="1"/>
  <c r="L530" i="20"/>
  <c r="K530" i="20"/>
  <c r="O530" i="20"/>
  <c r="X535" i="18"/>
  <c r="Q535" i="18"/>
  <c r="R535" i="18" s="1"/>
  <c r="U535" i="18"/>
  <c r="V535" i="18"/>
  <c r="W535" i="18"/>
  <c r="C526" i="13" l="1"/>
  <c r="B526" i="13"/>
  <c r="D526" i="13"/>
  <c r="I526" i="13"/>
  <c r="M530" i="20"/>
  <c r="Q530" i="20" s="1"/>
  <c r="P530" i="20"/>
  <c r="E526" i="13"/>
  <c r="F526" i="13"/>
  <c r="J526" i="13"/>
  <c r="AE525" i="13"/>
  <c r="N526" i="13"/>
  <c r="Y535" i="18"/>
  <c r="AB535" i="18" s="1"/>
  <c r="AA535" i="18"/>
  <c r="AD535" i="18" s="1"/>
  <c r="Z535" i="18"/>
  <c r="AC535" i="18" s="1"/>
  <c r="T526" i="13" l="1"/>
  <c r="S526" i="13"/>
  <c r="U530" i="20"/>
  <c r="X530" i="20"/>
  <c r="R530" i="20"/>
  <c r="W530" i="20"/>
  <c r="V530" i="20"/>
  <c r="O526" i="13"/>
  <c r="K526" i="13"/>
  <c r="L526" i="13"/>
  <c r="G536" i="18"/>
  <c r="B536" i="18"/>
  <c r="I536" i="18"/>
  <c r="D536" i="18"/>
  <c r="C536" i="18"/>
  <c r="H536" i="18"/>
  <c r="F536" i="18" l="1"/>
  <c r="Y530" i="20"/>
  <c r="Z530" i="20"/>
  <c r="AA530" i="20"/>
  <c r="M526" i="13"/>
  <c r="X526" i="13" s="1"/>
  <c r="P526" i="13"/>
  <c r="J536" i="18"/>
  <c r="E536" i="18"/>
  <c r="AE535" i="18"/>
  <c r="N536" i="18"/>
  <c r="S536" i="18"/>
  <c r="T536" i="18"/>
  <c r="AB530" i="20" l="1"/>
  <c r="AC530" i="20"/>
  <c r="AD530" i="20"/>
  <c r="Q526" i="13"/>
  <c r="R526" i="13" s="1"/>
  <c r="V526" i="13"/>
  <c r="U526" i="13"/>
  <c r="W526" i="13"/>
  <c r="AA526" i="13"/>
  <c r="O536" i="18"/>
  <c r="K536" i="18"/>
  <c r="L536" i="18"/>
  <c r="Y526" i="13" l="1"/>
  <c r="Z526" i="13"/>
  <c r="G531" i="20"/>
  <c r="C531" i="20"/>
  <c r="AE530" i="20" s="1"/>
  <c r="H531" i="20"/>
  <c r="B531" i="20"/>
  <c r="I531" i="20"/>
  <c r="D531" i="20"/>
  <c r="AD526" i="13"/>
  <c r="M536" i="18"/>
  <c r="P536" i="18"/>
  <c r="AB526" i="13" l="1"/>
  <c r="AC526" i="13"/>
  <c r="C527" i="13" s="1"/>
  <c r="F531" i="20"/>
  <c r="E531" i="20"/>
  <c r="J531" i="20"/>
  <c r="S531" i="20"/>
  <c r="T531" i="20"/>
  <c r="N531" i="20"/>
  <c r="I527" i="13"/>
  <c r="D527" i="13"/>
  <c r="Q536" i="18"/>
  <c r="R536" i="18" s="1"/>
  <c r="X536" i="18"/>
  <c r="W536" i="18"/>
  <c r="U536" i="18"/>
  <c r="V536" i="18"/>
  <c r="B527" i="13" l="1"/>
  <c r="H527" i="13"/>
  <c r="G527" i="13"/>
  <c r="L531" i="20"/>
  <c r="M531" i="20" s="1"/>
  <c r="Q531" i="20" s="1"/>
  <c r="K531" i="20"/>
  <c r="O531" i="20"/>
  <c r="S527" i="13"/>
  <c r="AE526" i="13"/>
  <c r="T527" i="13"/>
  <c r="N527" i="13"/>
  <c r="Y536" i="18"/>
  <c r="AB536" i="18" s="1"/>
  <c r="Z536" i="18"/>
  <c r="AC536" i="18" s="1"/>
  <c r="AA536" i="18"/>
  <c r="AD536" i="18" s="1"/>
  <c r="E527" i="13" l="1"/>
  <c r="F527" i="13"/>
  <c r="J527" i="13"/>
  <c r="R531" i="20"/>
  <c r="X531" i="20"/>
  <c r="P531" i="20"/>
  <c r="Y531" i="20"/>
  <c r="Z531" i="20"/>
  <c r="AA531" i="20"/>
  <c r="V531" i="20"/>
  <c r="W531" i="20"/>
  <c r="U531" i="20"/>
  <c r="B537" i="18"/>
  <c r="G537" i="18"/>
  <c r="H537" i="18"/>
  <c r="C537" i="18"/>
  <c r="D537" i="18"/>
  <c r="I537" i="18"/>
  <c r="K527" i="13" l="1"/>
  <c r="O527" i="13"/>
  <c r="L527" i="13"/>
  <c r="AC531" i="20"/>
  <c r="AB531" i="20"/>
  <c r="AD531" i="20"/>
  <c r="E537" i="18"/>
  <c r="J537" i="18"/>
  <c r="F537" i="18"/>
  <c r="AE536" i="18"/>
  <c r="N537" i="18"/>
  <c r="L537" i="18" s="1"/>
  <c r="T537" i="18"/>
  <c r="S537" i="18"/>
  <c r="M527" i="13" l="1"/>
  <c r="X527" i="13" s="1"/>
  <c r="P527" i="13"/>
  <c r="B532" i="20"/>
  <c r="D532" i="20"/>
  <c r="H532" i="20"/>
  <c r="G532" i="20"/>
  <c r="I532" i="20"/>
  <c r="C532" i="20"/>
  <c r="S532" i="20"/>
  <c r="T532" i="20"/>
  <c r="J532" i="20"/>
  <c r="Q527" i="13"/>
  <c r="R527" i="13" s="1"/>
  <c r="K537" i="18"/>
  <c r="O537" i="18"/>
  <c r="M537" i="18"/>
  <c r="P537" i="18"/>
  <c r="W527" i="13" l="1"/>
  <c r="U527" i="13"/>
  <c r="V527" i="13"/>
  <c r="E532" i="20"/>
  <c r="F532" i="20"/>
  <c r="AE531" i="20"/>
  <c r="N532" i="20"/>
  <c r="L532" i="20" s="1"/>
  <c r="O532" i="20"/>
  <c r="K532" i="20"/>
  <c r="Y527" i="13"/>
  <c r="Z527" i="13"/>
  <c r="AA527" i="13"/>
  <c r="Q537" i="18"/>
  <c r="R537" i="18" s="1"/>
  <c r="X537" i="18"/>
  <c r="W537" i="18"/>
  <c r="V537" i="18"/>
  <c r="U537" i="18"/>
  <c r="P532" i="20" l="1"/>
  <c r="M532" i="20"/>
  <c r="Q532" i="20" s="1"/>
  <c r="AB527" i="13"/>
  <c r="AC527" i="13"/>
  <c r="AD527" i="13"/>
  <c r="Z537" i="18"/>
  <c r="AC537" i="18" s="1"/>
  <c r="Y537" i="18"/>
  <c r="AB537" i="18" s="1"/>
  <c r="AA537" i="18"/>
  <c r="AD537" i="18" s="1"/>
  <c r="H528" i="13" l="1"/>
  <c r="U532" i="20"/>
  <c r="W532" i="20"/>
  <c r="V532" i="20"/>
  <c r="X532" i="20"/>
  <c r="R532" i="20"/>
  <c r="B528" i="13"/>
  <c r="D528" i="13"/>
  <c r="I528" i="13"/>
  <c r="G528" i="13"/>
  <c r="C528" i="13"/>
  <c r="C538" i="18"/>
  <c r="H538" i="18"/>
  <c r="D538" i="18"/>
  <c r="I538" i="18"/>
  <c r="G538" i="18"/>
  <c r="B538" i="18"/>
  <c r="Y532" i="20" l="1"/>
  <c r="Z532" i="20"/>
  <c r="AA532" i="20"/>
  <c r="AB532" i="20"/>
  <c r="T528" i="13"/>
  <c r="N528" i="13"/>
  <c r="S528" i="13"/>
  <c r="AE527" i="13"/>
  <c r="J528" i="13"/>
  <c r="L528" i="13" s="1"/>
  <c r="F528" i="13"/>
  <c r="E528" i="13"/>
  <c r="F538" i="18"/>
  <c r="T538" i="18"/>
  <c r="S538" i="18"/>
  <c r="N538" i="18"/>
  <c r="AE537" i="18"/>
  <c r="J538" i="18"/>
  <c r="E538" i="18"/>
  <c r="AC532" i="20" l="1"/>
  <c r="AD532" i="20"/>
  <c r="C533" i="20"/>
  <c r="G533" i="20"/>
  <c r="B533" i="20"/>
  <c r="O528" i="13"/>
  <c r="K528" i="13"/>
  <c r="P528" i="13"/>
  <c r="M528" i="13"/>
  <c r="X528" i="13" s="1"/>
  <c r="L538" i="18"/>
  <c r="O538" i="18"/>
  <c r="K538" i="18"/>
  <c r="H533" i="20" l="1"/>
  <c r="D533" i="20"/>
  <c r="I533" i="20"/>
  <c r="F533" i="20"/>
  <c r="AE532" i="20"/>
  <c r="E533" i="20"/>
  <c r="U528" i="13"/>
  <c r="Q528" i="13"/>
  <c r="R528" i="13" s="1"/>
  <c r="V528" i="13"/>
  <c r="W528" i="13"/>
  <c r="AA528" i="13"/>
  <c r="P538" i="18"/>
  <c r="M538" i="18"/>
  <c r="V538" i="18"/>
  <c r="U538" i="18"/>
  <c r="Q538" i="18"/>
  <c r="R538" i="18" s="1"/>
  <c r="Z528" i="13" l="1"/>
  <c r="AC528" i="13" s="1"/>
  <c r="Y528" i="13"/>
  <c r="T533" i="20"/>
  <c r="S533" i="20"/>
  <c r="J533" i="20"/>
  <c r="N533" i="20"/>
  <c r="L533" i="20" s="1"/>
  <c r="AD528" i="13"/>
  <c r="W538" i="18"/>
  <c r="X538" i="18"/>
  <c r="AA538" i="18"/>
  <c r="AD538" i="18" s="1"/>
  <c r="Z538" i="18"/>
  <c r="AC538" i="18" s="1"/>
  <c r="Y538" i="18"/>
  <c r="AB538" i="18" s="1"/>
  <c r="C529" i="13" l="1"/>
  <c r="H529" i="13"/>
  <c r="AB528" i="13"/>
  <c r="B529" i="13" s="1"/>
  <c r="G529" i="13"/>
  <c r="K533" i="20"/>
  <c r="O533" i="20"/>
  <c r="M533" i="20"/>
  <c r="Q533" i="20" s="1"/>
  <c r="P533" i="20"/>
  <c r="D529" i="13"/>
  <c r="I529" i="13"/>
  <c r="I539" i="18"/>
  <c r="D539" i="18"/>
  <c r="H539" i="18"/>
  <c r="C539" i="18"/>
  <c r="G539" i="18"/>
  <c r="B539" i="18"/>
  <c r="E529" i="13" l="1"/>
  <c r="F529" i="13"/>
  <c r="J529" i="13"/>
  <c r="R533" i="20"/>
  <c r="X533" i="20"/>
  <c r="W533" i="20"/>
  <c r="V533" i="20"/>
  <c r="U533" i="20"/>
  <c r="AE528" i="13"/>
  <c r="S529" i="13"/>
  <c r="T529" i="13"/>
  <c r="N529" i="13"/>
  <c r="T539" i="18"/>
  <c r="N539" i="18"/>
  <c r="S539" i="18"/>
  <c r="AE538" i="18"/>
  <c r="F539" i="18"/>
  <c r="J539" i="18"/>
  <c r="E539" i="18"/>
  <c r="K529" i="13" l="1"/>
  <c r="O529" i="13"/>
  <c r="L529" i="13"/>
  <c r="Y533" i="20"/>
  <c r="Z533" i="20"/>
  <c r="AA533" i="20"/>
  <c r="K539" i="18"/>
  <c r="O539" i="18"/>
  <c r="L539" i="18"/>
  <c r="P529" i="13" l="1"/>
  <c r="M529" i="13"/>
  <c r="X529" i="13" s="1"/>
  <c r="AB533" i="20"/>
  <c r="AC533" i="20"/>
  <c r="AD533" i="20"/>
  <c r="M539" i="18"/>
  <c r="P539" i="18"/>
  <c r="V529" i="13" l="1"/>
  <c r="W529" i="13"/>
  <c r="U529" i="13"/>
  <c r="Q529" i="13"/>
  <c r="R529" i="13" s="1"/>
  <c r="H534" i="20"/>
  <c r="D534" i="20"/>
  <c r="B534" i="20"/>
  <c r="C534" i="20"/>
  <c r="G534" i="20"/>
  <c r="I534" i="20"/>
  <c r="X539" i="18"/>
  <c r="Q539" i="18"/>
  <c r="R539" i="18" s="1"/>
  <c r="U539" i="18"/>
  <c r="V539" i="18"/>
  <c r="W539" i="18"/>
  <c r="Y529" i="13" l="1"/>
  <c r="AA529" i="13"/>
  <c r="Z529" i="13"/>
  <c r="AB529" i="13"/>
  <c r="T534" i="20"/>
  <c r="S534" i="20"/>
  <c r="J534" i="20"/>
  <c r="E534" i="20"/>
  <c r="F534" i="20"/>
  <c r="AE533" i="20"/>
  <c r="N534" i="20"/>
  <c r="L534" i="20"/>
  <c r="K534" i="20"/>
  <c r="O534" i="20"/>
  <c r="Z539" i="18"/>
  <c r="AC539" i="18" s="1"/>
  <c r="Y539" i="18"/>
  <c r="AB539" i="18" s="1"/>
  <c r="AA539" i="18"/>
  <c r="AD539" i="18" s="1"/>
  <c r="AC529" i="13" l="1"/>
  <c r="AD529" i="13"/>
  <c r="I530" i="13" s="1"/>
  <c r="G530" i="13"/>
  <c r="B530" i="13"/>
  <c r="P534" i="20"/>
  <c r="M534" i="20"/>
  <c r="Q534" i="20" s="1"/>
  <c r="C530" i="13"/>
  <c r="D530" i="13"/>
  <c r="G540" i="18"/>
  <c r="B540" i="18"/>
  <c r="C540" i="18"/>
  <c r="H540" i="18"/>
  <c r="I540" i="18"/>
  <c r="D540" i="18"/>
  <c r="J540" i="18"/>
  <c r="E540" i="18"/>
  <c r="H530" i="13" l="1"/>
  <c r="F530" i="13"/>
  <c r="V534" i="20"/>
  <c r="U534" i="20"/>
  <c r="W534" i="20"/>
  <c r="X534" i="20"/>
  <c r="R534" i="20"/>
  <c r="F540" i="18"/>
  <c r="AE529" i="13"/>
  <c r="T530" i="13"/>
  <c r="S530" i="13"/>
  <c r="E530" i="13"/>
  <c r="N530" i="13"/>
  <c r="J530" i="13"/>
  <c r="AE539" i="18"/>
  <c r="N540" i="18"/>
  <c r="L540" i="18" s="1"/>
  <c r="T540" i="18"/>
  <c r="S540" i="18"/>
  <c r="K540" i="18"/>
  <c r="O540" i="18"/>
  <c r="O530" i="13" l="1"/>
  <c r="K530" i="13"/>
  <c r="Y534" i="20"/>
  <c r="Z534" i="20"/>
  <c r="AA534" i="20"/>
  <c r="L530" i="13"/>
  <c r="M540" i="18"/>
  <c r="P540" i="18"/>
  <c r="V540" i="18"/>
  <c r="AC534" i="20" l="1"/>
  <c r="AB534" i="20"/>
  <c r="AD534" i="20"/>
  <c r="C535" i="20"/>
  <c r="H535" i="20"/>
  <c r="U540" i="18"/>
  <c r="P530" i="13"/>
  <c r="M530" i="13"/>
  <c r="X530" i="13" s="1"/>
  <c r="W540" i="18"/>
  <c r="Q540" i="18"/>
  <c r="R540" i="18" s="1"/>
  <c r="X540" i="18"/>
  <c r="W530" i="13" l="1"/>
  <c r="Q530" i="13"/>
  <c r="R530" i="13" s="1"/>
  <c r="U530" i="13"/>
  <c r="AA540" i="18"/>
  <c r="AD540" i="18" s="1"/>
  <c r="Y540" i="18"/>
  <c r="AB540" i="18" s="1"/>
  <c r="D535" i="20"/>
  <c r="B535" i="20"/>
  <c r="G535" i="20"/>
  <c r="I535" i="20"/>
  <c r="AE534" i="20"/>
  <c r="V530" i="13"/>
  <c r="Z540" i="18"/>
  <c r="AC540" i="18" s="1"/>
  <c r="Y530" i="13" l="1"/>
  <c r="AA530" i="13"/>
  <c r="Z530" i="13"/>
  <c r="AB530" i="13"/>
  <c r="B541" i="18"/>
  <c r="D541" i="18"/>
  <c r="I541" i="18"/>
  <c r="H541" i="18"/>
  <c r="C541" i="18"/>
  <c r="G541" i="18"/>
  <c r="F535" i="20"/>
  <c r="T535" i="20"/>
  <c r="S535" i="20"/>
  <c r="E535" i="20"/>
  <c r="J535" i="20"/>
  <c r="N535" i="20"/>
  <c r="T541" i="18"/>
  <c r="S541" i="18"/>
  <c r="F541" i="18"/>
  <c r="J541" i="18"/>
  <c r="E541" i="18"/>
  <c r="AC530" i="13" l="1"/>
  <c r="H531" i="13" s="1"/>
  <c r="AD530" i="13"/>
  <c r="I531" i="13" s="1"/>
  <c r="G531" i="13"/>
  <c r="B531" i="13"/>
  <c r="AE540" i="18"/>
  <c r="N541" i="18"/>
  <c r="L535" i="20"/>
  <c r="K535" i="20"/>
  <c r="O535" i="20"/>
  <c r="K541" i="18"/>
  <c r="O541" i="18"/>
  <c r="L541" i="18"/>
  <c r="D531" i="13" l="1"/>
  <c r="C531" i="13"/>
  <c r="F531" i="13" s="1"/>
  <c r="J531" i="13"/>
  <c r="M535" i="20"/>
  <c r="Q535" i="20" s="1"/>
  <c r="P535" i="20"/>
  <c r="P541" i="18"/>
  <c r="M541" i="18"/>
  <c r="N531" i="13" l="1"/>
  <c r="AE530" i="13"/>
  <c r="S531" i="13"/>
  <c r="T531" i="13"/>
  <c r="E531" i="13"/>
  <c r="K531" i="13"/>
  <c r="O531" i="13"/>
  <c r="L531" i="13"/>
  <c r="X535" i="20"/>
  <c r="R535" i="20"/>
  <c r="U535" i="20"/>
  <c r="W535" i="20"/>
  <c r="V535" i="20"/>
  <c r="U541" i="18"/>
  <c r="W541" i="18"/>
  <c r="V541" i="18"/>
  <c r="Q541" i="18"/>
  <c r="R541" i="18" s="1"/>
  <c r="X541" i="18"/>
  <c r="M531" i="13" l="1"/>
  <c r="X531" i="13" s="1"/>
  <c r="P531" i="13"/>
  <c r="AA535" i="20"/>
  <c r="Z535" i="20"/>
  <c r="Y535" i="20"/>
  <c r="Z541" i="18"/>
  <c r="AC541" i="18" s="1"/>
  <c r="AA541" i="18"/>
  <c r="AD541" i="18" s="1"/>
  <c r="Y541" i="18"/>
  <c r="AB541" i="18" s="1"/>
  <c r="V531" i="13" l="1"/>
  <c r="Q531" i="13"/>
  <c r="R531" i="13" s="1"/>
  <c r="W531" i="13"/>
  <c r="U531" i="13"/>
  <c r="AD535" i="20"/>
  <c r="AC535" i="20"/>
  <c r="AB535" i="20"/>
  <c r="G536" i="20"/>
  <c r="I536" i="20"/>
  <c r="D536" i="20"/>
  <c r="C536" i="20"/>
  <c r="H542" i="18"/>
  <c r="C542" i="18"/>
  <c r="D542" i="18"/>
  <c r="I542" i="18"/>
  <c r="G542" i="18"/>
  <c r="B542" i="18"/>
  <c r="AA531" i="13" l="1"/>
  <c r="Y531" i="13"/>
  <c r="Z531" i="13"/>
  <c r="B536" i="20"/>
  <c r="H536" i="20"/>
  <c r="J536" i="20"/>
  <c r="E536" i="20"/>
  <c r="S536" i="20"/>
  <c r="T536" i="20"/>
  <c r="AE535" i="20"/>
  <c r="F536" i="20"/>
  <c r="N536" i="20"/>
  <c r="L536" i="20" s="1"/>
  <c r="K536" i="20"/>
  <c r="N542" i="18"/>
  <c r="T542" i="18"/>
  <c r="S542" i="18"/>
  <c r="AE541" i="18"/>
  <c r="J542" i="18"/>
  <c r="E542" i="18"/>
  <c r="F542" i="18"/>
  <c r="AC531" i="13" l="1"/>
  <c r="AD531" i="13"/>
  <c r="D532" i="13" s="1"/>
  <c r="AB531" i="13"/>
  <c r="O536" i="20"/>
  <c r="P536" i="20"/>
  <c r="M536" i="20"/>
  <c r="Q536" i="20" s="1"/>
  <c r="H532" i="13"/>
  <c r="O542" i="18"/>
  <c r="K542" i="18"/>
  <c r="L542" i="18"/>
  <c r="I532" i="13" l="1"/>
  <c r="C532" i="13"/>
  <c r="B532" i="13"/>
  <c r="S532" i="13"/>
  <c r="T532" i="13"/>
  <c r="G532" i="13"/>
  <c r="AE531" i="13"/>
  <c r="U536" i="20"/>
  <c r="W536" i="20"/>
  <c r="V536" i="20"/>
  <c r="X536" i="20"/>
  <c r="R536" i="20"/>
  <c r="M542" i="18"/>
  <c r="P542" i="18"/>
  <c r="F532" i="13" l="1"/>
  <c r="N532" i="13"/>
  <c r="J532" i="13"/>
  <c r="E532" i="13"/>
  <c r="Y536" i="20"/>
  <c r="Z536" i="20"/>
  <c r="AA536" i="20"/>
  <c r="Q542" i="18"/>
  <c r="R542" i="18" s="1"/>
  <c r="X542" i="18"/>
  <c r="U542" i="18"/>
  <c r="W542" i="18"/>
  <c r="V542" i="18"/>
  <c r="K532" i="13" l="1"/>
  <c r="O532" i="13"/>
  <c r="L532" i="13"/>
  <c r="AB536" i="20"/>
  <c r="AC536" i="20"/>
  <c r="AD536" i="20"/>
  <c r="Z542" i="18"/>
  <c r="AC542" i="18" s="1"/>
  <c r="Y542" i="18"/>
  <c r="AB542" i="18" s="1"/>
  <c r="AA542" i="18"/>
  <c r="AD542" i="18" s="1"/>
  <c r="C543" i="18"/>
  <c r="P532" i="13" l="1"/>
  <c r="M532" i="13"/>
  <c r="X532" i="13" s="1"/>
  <c r="H543" i="18"/>
  <c r="C537" i="20"/>
  <c r="H537" i="20"/>
  <c r="B537" i="20"/>
  <c r="G537" i="20"/>
  <c r="D537" i="20"/>
  <c r="I537" i="20"/>
  <c r="B543" i="18"/>
  <c r="G543" i="18"/>
  <c r="D543" i="18"/>
  <c r="I543" i="18"/>
  <c r="W532" i="13" l="1"/>
  <c r="V532" i="13"/>
  <c r="U532" i="13"/>
  <c r="Q532" i="13"/>
  <c r="R532" i="13" s="1"/>
  <c r="AE536" i="20"/>
  <c r="F537" i="20"/>
  <c r="E537" i="20"/>
  <c r="J537" i="20"/>
  <c r="T537" i="20"/>
  <c r="S537" i="20"/>
  <c r="N537" i="20"/>
  <c r="F543" i="18"/>
  <c r="E543" i="18"/>
  <c r="J543" i="18"/>
  <c r="N543" i="18"/>
  <c r="T543" i="18"/>
  <c r="S543" i="18"/>
  <c r="AE542" i="18"/>
  <c r="AA532" i="13" l="1"/>
  <c r="AD532" i="13" s="1"/>
  <c r="Z532" i="13"/>
  <c r="Y532" i="13"/>
  <c r="O537" i="20"/>
  <c r="L537" i="20"/>
  <c r="K537" i="20"/>
  <c r="O543" i="18"/>
  <c r="K543" i="18"/>
  <c r="L543" i="18"/>
  <c r="AC532" i="13" l="1"/>
  <c r="AB532" i="13"/>
  <c r="D533" i="13"/>
  <c r="I533" i="13"/>
  <c r="P537" i="20"/>
  <c r="M537" i="20"/>
  <c r="Q537" i="20" s="1"/>
  <c r="M543" i="18"/>
  <c r="P543" i="18"/>
  <c r="H533" i="13" l="1"/>
  <c r="C533" i="13"/>
  <c r="G533" i="13"/>
  <c r="B533" i="13"/>
  <c r="E533" i="13" s="1"/>
  <c r="T533" i="13"/>
  <c r="AE532" i="13"/>
  <c r="S533" i="13"/>
  <c r="W537" i="20"/>
  <c r="R537" i="20"/>
  <c r="X537" i="20"/>
  <c r="V537" i="20"/>
  <c r="U537" i="20"/>
  <c r="X543" i="18"/>
  <c r="Q543" i="18"/>
  <c r="R543" i="18" s="1"/>
  <c r="W543" i="18"/>
  <c r="V543" i="18"/>
  <c r="U543" i="18"/>
  <c r="N533" i="13" l="1"/>
  <c r="J533" i="13"/>
  <c r="L533" i="13" s="1"/>
  <c r="F533" i="13"/>
  <c r="AA537" i="20"/>
  <c r="Z537" i="20"/>
  <c r="Y537" i="20"/>
  <c r="AC537" i="20"/>
  <c r="Z543" i="18"/>
  <c r="AC543" i="18" s="1"/>
  <c r="AA543" i="18"/>
  <c r="AD543" i="18" s="1"/>
  <c r="Y543" i="18"/>
  <c r="AB543" i="18" s="1"/>
  <c r="K533" i="13" l="1"/>
  <c r="O533" i="13"/>
  <c r="P533" i="13"/>
  <c r="M533" i="13"/>
  <c r="X533" i="13" s="1"/>
  <c r="AD537" i="20"/>
  <c r="AB537" i="20"/>
  <c r="C538" i="20"/>
  <c r="H538" i="20"/>
  <c r="D538" i="20"/>
  <c r="G538" i="20"/>
  <c r="I538" i="20"/>
  <c r="AE537" i="20"/>
  <c r="H544" i="18"/>
  <c r="C544" i="18"/>
  <c r="D544" i="18"/>
  <c r="I544" i="18"/>
  <c r="B544" i="18"/>
  <c r="G544" i="18"/>
  <c r="W533" i="13" l="1"/>
  <c r="U533" i="13"/>
  <c r="V533" i="13"/>
  <c r="Q533" i="13"/>
  <c r="R533" i="13" s="1"/>
  <c r="B538" i="20"/>
  <c r="T538" i="20"/>
  <c r="S538" i="20"/>
  <c r="E538" i="20"/>
  <c r="F538" i="20"/>
  <c r="J538" i="20"/>
  <c r="N538" i="20"/>
  <c r="L538" i="20" s="1"/>
  <c r="E544" i="18"/>
  <c r="AE543" i="18"/>
  <c r="T544" i="18"/>
  <c r="S544" i="18"/>
  <c r="N544" i="18"/>
  <c r="J544" i="18"/>
  <c r="F544" i="18"/>
  <c r="AA533" i="13" l="1"/>
  <c r="Y533" i="13"/>
  <c r="Z533" i="13"/>
  <c r="O538" i="20"/>
  <c r="K538" i="20"/>
  <c r="P538" i="20"/>
  <c r="M538" i="20"/>
  <c r="Q538" i="20" s="1"/>
  <c r="K544" i="18"/>
  <c r="O544" i="18"/>
  <c r="L544" i="18"/>
  <c r="AB533" i="13" l="1"/>
  <c r="B534" i="13" s="1"/>
  <c r="AD533" i="13"/>
  <c r="AC533" i="13"/>
  <c r="W538" i="20"/>
  <c r="U538" i="20"/>
  <c r="V538" i="20"/>
  <c r="R538" i="20"/>
  <c r="X538" i="20"/>
  <c r="M544" i="18"/>
  <c r="P544" i="18"/>
  <c r="C534" i="13" l="1"/>
  <c r="G534" i="13"/>
  <c r="D534" i="13"/>
  <c r="I534" i="13"/>
  <c r="H534" i="13"/>
  <c r="Y538" i="20"/>
  <c r="Z538" i="20"/>
  <c r="AA538" i="20"/>
  <c r="X544" i="18"/>
  <c r="Q544" i="18"/>
  <c r="R544" i="18" s="1"/>
  <c r="V544" i="18"/>
  <c r="W544" i="18"/>
  <c r="U544" i="18"/>
  <c r="E534" i="13" l="1"/>
  <c r="F534" i="13"/>
  <c r="AE533" i="13"/>
  <c r="S534" i="13"/>
  <c r="N534" i="13"/>
  <c r="T534" i="13"/>
  <c r="J534" i="13"/>
  <c r="O534" i="13" s="1"/>
  <c r="AB538" i="20"/>
  <c r="AC538" i="20"/>
  <c r="AD538" i="20"/>
  <c r="L534" i="13"/>
  <c r="Y544" i="18"/>
  <c r="AB544" i="18" s="1"/>
  <c r="Z544" i="18"/>
  <c r="AC544" i="18" s="1"/>
  <c r="AA544" i="18"/>
  <c r="AD544" i="18" s="1"/>
  <c r="K534" i="13" l="1"/>
  <c r="B539" i="20"/>
  <c r="G539" i="20"/>
  <c r="D539" i="20"/>
  <c r="C539" i="20"/>
  <c r="H539" i="20"/>
  <c r="I539" i="20"/>
  <c r="M534" i="13"/>
  <c r="P534" i="13"/>
  <c r="Q534" i="13"/>
  <c r="R534" i="13" s="1"/>
  <c r="X534" i="13"/>
  <c r="U534" i="13"/>
  <c r="G545" i="18"/>
  <c r="B545" i="18"/>
  <c r="C545" i="18"/>
  <c r="H545" i="18"/>
  <c r="D545" i="18"/>
  <c r="I545" i="18"/>
  <c r="E539" i="20" l="1"/>
  <c r="J539" i="20"/>
  <c r="F539" i="20"/>
  <c r="AE538" i="20"/>
  <c r="T539" i="20"/>
  <c r="S539" i="20"/>
  <c r="N539" i="20"/>
  <c r="L539" i="20" s="1"/>
  <c r="W534" i="13"/>
  <c r="V534" i="13"/>
  <c r="AA534" i="13"/>
  <c r="AD534" i="13" s="1"/>
  <c r="Z534" i="13"/>
  <c r="Y534" i="13"/>
  <c r="J545" i="18"/>
  <c r="E545" i="18"/>
  <c r="F545" i="18"/>
  <c r="AE544" i="18"/>
  <c r="N545" i="18"/>
  <c r="L545" i="18" s="1"/>
  <c r="T545" i="18"/>
  <c r="S545" i="18"/>
  <c r="AC534" i="13" l="1"/>
  <c r="K539" i="20"/>
  <c r="O539" i="20"/>
  <c r="M539" i="20"/>
  <c r="Q539" i="20" s="1"/>
  <c r="P539" i="20"/>
  <c r="D535" i="13"/>
  <c r="I535" i="13"/>
  <c r="AB534" i="13"/>
  <c r="G535" i="13" s="1"/>
  <c r="H535" i="13"/>
  <c r="C535" i="13"/>
  <c r="O545" i="18"/>
  <c r="K545" i="18"/>
  <c r="P545" i="18"/>
  <c r="M545" i="18"/>
  <c r="X539" i="20" l="1"/>
  <c r="R539" i="20"/>
  <c r="V539" i="20"/>
  <c r="U539" i="20"/>
  <c r="W539" i="20"/>
  <c r="B535" i="13"/>
  <c r="J535" i="13"/>
  <c r="N535" i="13"/>
  <c r="S535" i="13"/>
  <c r="T535" i="13"/>
  <c r="AE534" i="13"/>
  <c r="W545" i="18"/>
  <c r="U545" i="18"/>
  <c r="V545" i="18"/>
  <c r="Q545" i="18"/>
  <c r="R545" i="18" s="1"/>
  <c r="X545" i="18"/>
  <c r="Y539" i="20" l="1"/>
  <c r="Z539" i="20"/>
  <c r="AA539" i="20"/>
  <c r="F535" i="13"/>
  <c r="E535" i="13"/>
  <c r="L535" i="13"/>
  <c r="K535" i="13"/>
  <c r="O535" i="13"/>
  <c r="Z545" i="18"/>
  <c r="AC545" i="18" s="1"/>
  <c r="Y545" i="18"/>
  <c r="AB545" i="18" s="1"/>
  <c r="AA545" i="18"/>
  <c r="AD545" i="18" s="1"/>
  <c r="AB539" i="20" l="1"/>
  <c r="AC539" i="20"/>
  <c r="AD539" i="20"/>
  <c r="P535" i="13"/>
  <c r="M535" i="13"/>
  <c r="X535" i="13" s="1"/>
  <c r="H546" i="18"/>
  <c r="C546" i="18"/>
  <c r="G546" i="18"/>
  <c r="B546" i="18"/>
  <c r="D546" i="18"/>
  <c r="I546" i="18"/>
  <c r="E546" i="18" l="1"/>
  <c r="D540" i="20"/>
  <c r="G540" i="20"/>
  <c r="B540" i="20"/>
  <c r="H540" i="20"/>
  <c r="C540" i="20"/>
  <c r="I540" i="20"/>
  <c r="T540" i="20"/>
  <c r="W535" i="13"/>
  <c r="Q535" i="13"/>
  <c r="R535" i="13" s="1"/>
  <c r="V535" i="13"/>
  <c r="U535" i="13"/>
  <c r="J546" i="18"/>
  <c r="T546" i="18"/>
  <c r="S546" i="18"/>
  <c r="N546" i="18"/>
  <c r="AE545" i="18"/>
  <c r="F546" i="18"/>
  <c r="S540" i="20" l="1"/>
  <c r="F540" i="20"/>
  <c r="J540" i="20"/>
  <c r="E540" i="20"/>
  <c r="AE539" i="20"/>
  <c r="N540" i="20"/>
  <c r="L540" i="20" s="1"/>
  <c r="Y535" i="13"/>
  <c r="AA535" i="13"/>
  <c r="Z535" i="13"/>
  <c r="O546" i="18"/>
  <c r="K546" i="18"/>
  <c r="L546" i="18"/>
  <c r="K540" i="20" l="1"/>
  <c r="O540" i="20"/>
  <c r="P540" i="20"/>
  <c r="M540" i="20"/>
  <c r="Q540" i="20" s="1"/>
  <c r="AB535" i="13"/>
  <c r="AD535" i="13"/>
  <c r="AC535" i="13"/>
  <c r="B536" i="13"/>
  <c r="G536" i="13"/>
  <c r="D536" i="13"/>
  <c r="M546" i="18"/>
  <c r="P546" i="18"/>
  <c r="I536" i="13" l="1"/>
  <c r="H536" i="13"/>
  <c r="U540" i="20"/>
  <c r="W540" i="20"/>
  <c r="V540" i="20"/>
  <c r="X540" i="20"/>
  <c r="R540" i="20"/>
  <c r="C536" i="13"/>
  <c r="S536" i="13"/>
  <c r="AE535" i="13"/>
  <c r="T536" i="13"/>
  <c r="J536" i="13"/>
  <c r="N536" i="13"/>
  <c r="E536" i="13"/>
  <c r="Q546" i="18"/>
  <c r="R546" i="18" s="1"/>
  <c r="X546" i="18"/>
  <c r="U546" i="18"/>
  <c r="W546" i="18"/>
  <c r="V546" i="18"/>
  <c r="Y540" i="20" l="1"/>
  <c r="Z540" i="20"/>
  <c r="AA540" i="20"/>
  <c r="F536" i="13"/>
  <c r="L536" i="13"/>
  <c r="K536" i="13"/>
  <c r="O536" i="13"/>
  <c r="AA546" i="18"/>
  <c r="AD546" i="18" s="1"/>
  <c r="Z546" i="18"/>
  <c r="AC546" i="18" s="1"/>
  <c r="Y546" i="18"/>
  <c r="AB546" i="18" s="1"/>
  <c r="AB540" i="20" l="1"/>
  <c r="AD540" i="20"/>
  <c r="AC540" i="20"/>
  <c r="B547" i="18"/>
  <c r="I547" i="18"/>
  <c r="D547" i="18"/>
  <c r="C547" i="18"/>
  <c r="F547" i="18" s="1"/>
  <c r="H547" i="18"/>
  <c r="M536" i="13"/>
  <c r="P536" i="13"/>
  <c r="G547" i="18"/>
  <c r="C541" i="20" l="1"/>
  <c r="I541" i="20"/>
  <c r="H541" i="20"/>
  <c r="G541" i="20"/>
  <c r="B541" i="20"/>
  <c r="D541" i="20"/>
  <c r="AE540" i="20"/>
  <c r="S547" i="18"/>
  <c r="E547" i="18"/>
  <c r="AE546" i="18"/>
  <c r="T547" i="18"/>
  <c r="Q536" i="13"/>
  <c r="R536" i="13" s="1"/>
  <c r="X536" i="13"/>
  <c r="W536" i="13"/>
  <c r="V536" i="13"/>
  <c r="U536" i="13"/>
  <c r="J547" i="18"/>
  <c r="N547" i="18"/>
  <c r="J541" i="20" l="1"/>
  <c r="E541" i="20"/>
  <c r="T541" i="20"/>
  <c r="S541" i="20"/>
  <c r="F541" i="20"/>
  <c r="N541" i="20"/>
  <c r="L541" i="20" s="1"/>
  <c r="K541" i="20"/>
  <c r="O541" i="20"/>
  <c r="AA536" i="13"/>
  <c r="AD536" i="13" s="1"/>
  <c r="Z536" i="13"/>
  <c r="AC536" i="13" s="1"/>
  <c r="Y536" i="13"/>
  <c r="AB536" i="13" s="1"/>
  <c r="O547" i="18"/>
  <c r="K547" i="18"/>
  <c r="L547" i="18"/>
  <c r="P541" i="20" l="1"/>
  <c r="M541" i="20"/>
  <c r="Q541" i="20" s="1"/>
  <c r="I537" i="13"/>
  <c r="D537" i="13"/>
  <c r="G537" i="13"/>
  <c r="B537" i="13"/>
  <c r="H537" i="13"/>
  <c r="C537" i="13"/>
  <c r="P547" i="18"/>
  <c r="M547" i="18"/>
  <c r="U541" i="20" l="1"/>
  <c r="W541" i="20"/>
  <c r="V541" i="20"/>
  <c r="R541" i="20"/>
  <c r="X541" i="20"/>
  <c r="J537" i="13"/>
  <c r="E537" i="13"/>
  <c r="N537" i="13"/>
  <c r="L537" i="13" s="1"/>
  <c r="AE536" i="13"/>
  <c r="T537" i="13"/>
  <c r="S537" i="13"/>
  <c r="F537" i="13"/>
  <c r="V547" i="18"/>
  <c r="U547" i="18"/>
  <c r="W547" i="18"/>
  <c r="Q547" i="18"/>
  <c r="R547" i="18" s="1"/>
  <c r="X547" i="18"/>
  <c r="Y541" i="20" l="1"/>
  <c r="Z541" i="20"/>
  <c r="AA541" i="20"/>
  <c r="O537" i="13"/>
  <c r="K537" i="13"/>
  <c r="P537" i="13"/>
  <c r="M537" i="13"/>
  <c r="X537" i="13" s="1"/>
  <c r="Z547" i="18"/>
  <c r="AC547" i="18" s="1"/>
  <c r="Y547" i="18"/>
  <c r="AB547" i="18" s="1"/>
  <c r="AA547" i="18"/>
  <c r="AD547" i="18" s="1"/>
  <c r="AB541" i="20" l="1"/>
  <c r="AC541" i="20"/>
  <c r="AD541" i="20"/>
  <c r="B542" i="20"/>
  <c r="V537" i="13"/>
  <c r="W537" i="13"/>
  <c r="U537" i="13"/>
  <c r="Q537" i="13"/>
  <c r="R537" i="13" s="1"/>
  <c r="C548" i="18"/>
  <c r="H548" i="18"/>
  <c r="G548" i="18"/>
  <c r="B548" i="18"/>
  <c r="I548" i="18"/>
  <c r="D548" i="18"/>
  <c r="E548" i="18" l="1"/>
  <c r="G542" i="20"/>
  <c r="D542" i="20"/>
  <c r="H542" i="20"/>
  <c r="I542" i="20"/>
  <c r="C542" i="20"/>
  <c r="Y537" i="13"/>
  <c r="Z537" i="13"/>
  <c r="AC537" i="13" s="1"/>
  <c r="AA537" i="13"/>
  <c r="J548" i="18"/>
  <c r="N548" i="18"/>
  <c r="T548" i="18"/>
  <c r="AE547" i="18"/>
  <c r="S548" i="18"/>
  <c r="F548" i="18"/>
  <c r="S542" i="20" l="1"/>
  <c r="T542" i="20"/>
  <c r="J542" i="20"/>
  <c r="E542" i="20"/>
  <c r="F542" i="20"/>
  <c r="AE541" i="20"/>
  <c r="N542" i="20"/>
  <c r="L542" i="20" s="1"/>
  <c r="AD537" i="13"/>
  <c r="AB537" i="13"/>
  <c r="C538" i="13"/>
  <c r="D538" i="13"/>
  <c r="H538" i="13"/>
  <c r="K548" i="18"/>
  <c r="O548" i="18"/>
  <c r="L548" i="18"/>
  <c r="K542" i="20" l="1"/>
  <c r="O542" i="20"/>
  <c r="P542" i="20"/>
  <c r="M542" i="20"/>
  <c r="Q542" i="20" s="1"/>
  <c r="I538" i="13"/>
  <c r="G538" i="13"/>
  <c r="J538" i="13" s="1"/>
  <c r="B538" i="13"/>
  <c r="E538" i="13" s="1"/>
  <c r="AE537" i="13"/>
  <c r="S538" i="13"/>
  <c r="T538" i="13"/>
  <c r="P548" i="18"/>
  <c r="M548" i="18"/>
  <c r="W542" i="20" l="1"/>
  <c r="V542" i="20"/>
  <c r="U542" i="20"/>
  <c r="R542" i="20"/>
  <c r="X542" i="20"/>
  <c r="O538" i="13"/>
  <c r="N538" i="13"/>
  <c r="F538" i="13"/>
  <c r="K538" i="13"/>
  <c r="L538" i="13"/>
  <c r="W548" i="18"/>
  <c r="V548" i="18"/>
  <c r="U548" i="18"/>
  <c r="X548" i="18"/>
  <c r="Q548" i="18"/>
  <c r="R548" i="18" s="1"/>
  <c r="Y542" i="20" l="1"/>
  <c r="Z542" i="20"/>
  <c r="AA542" i="20"/>
  <c r="P538" i="13"/>
  <c r="M538" i="13"/>
  <c r="X538" i="13" s="1"/>
  <c r="Z548" i="18"/>
  <c r="AC548" i="18" s="1"/>
  <c r="Y548" i="18"/>
  <c r="AB548" i="18" s="1"/>
  <c r="AA548" i="18"/>
  <c r="AD548" i="18" s="1"/>
  <c r="AC542" i="20" l="1"/>
  <c r="AD542" i="20"/>
  <c r="AB542" i="20"/>
  <c r="C543" i="20"/>
  <c r="W538" i="13"/>
  <c r="U538" i="13"/>
  <c r="Q538" i="13"/>
  <c r="R538" i="13" s="1"/>
  <c r="V538" i="13"/>
  <c r="C549" i="18"/>
  <c r="H549" i="18"/>
  <c r="G549" i="18"/>
  <c r="B549" i="18"/>
  <c r="I549" i="18"/>
  <c r="D549" i="18"/>
  <c r="E549" i="18" l="1"/>
  <c r="H543" i="20"/>
  <c r="D543" i="20"/>
  <c r="I543" i="20"/>
  <c r="G543" i="20"/>
  <c r="B543" i="20"/>
  <c r="AE542" i="20"/>
  <c r="Y538" i="13"/>
  <c r="AA538" i="13"/>
  <c r="Z538" i="13"/>
  <c r="J549" i="18"/>
  <c r="T549" i="18"/>
  <c r="AE548" i="18"/>
  <c r="N549" i="18"/>
  <c r="S549" i="18"/>
  <c r="F549" i="18"/>
  <c r="F543" i="20" l="1"/>
  <c r="T543" i="20"/>
  <c r="S543" i="20"/>
  <c r="J543" i="20"/>
  <c r="E543" i="20"/>
  <c r="N543" i="20"/>
  <c r="AD538" i="13"/>
  <c r="D539" i="13" s="1"/>
  <c r="AB538" i="13"/>
  <c r="B539" i="13" s="1"/>
  <c r="AC538" i="13"/>
  <c r="H539" i="13" s="1"/>
  <c r="K549" i="18"/>
  <c r="O549" i="18"/>
  <c r="L549" i="18"/>
  <c r="C539" i="13" l="1"/>
  <c r="K543" i="20"/>
  <c r="O543" i="20"/>
  <c r="L543" i="20"/>
  <c r="M543" i="20" s="1"/>
  <c r="Q543" i="20" s="1"/>
  <c r="I539" i="13"/>
  <c r="AE538" i="13"/>
  <c r="T539" i="13"/>
  <c r="S539" i="13"/>
  <c r="G539" i="13"/>
  <c r="M549" i="18"/>
  <c r="P549" i="18"/>
  <c r="E539" i="13" l="1"/>
  <c r="F539" i="13"/>
  <c r="J539" i="13"/>
  <c r="N539" i="13"/>
  <c r="P543" i="20"/>
  <c r="X543" i="20"/>
  <c r="R543" i="20"/>
  <c r="Q549" i="18"/>
  <c r="R549" i="18" s="1"/>
  <c r="X549" i="18"/>
  <c r="V549" i="18"/>
  <c r="U549" i="18"/>
  <c r="W549" i="18"/>
  <c r="O539" i="13" l="1"/>
  <c r="L539" i="13"/>
  <c r="K539" i="13"/>
  <c r="V543" i="20"/>
  <c r="AA543" i="20"/>
  <c r="Z543" i="20"/>
  <c r="Y543" i="20"/>
  <c r="W543" i="20"/>
  <c r="U543" i="20"/>
  <c r="Y549" i="18"/>
  <c r="AB549" i="18" s="1"/>
  <c r="Z549" i="18"/>
  <c r="AC549" i="18" s="1"/>
  <c r="AA549" i="18"/>
  <c r="AD549" i="18" s="1"/>
  <c r="P539" i="13" l="1"/>
  <c r="M539" i="13"/>
  <c r="X539" i="13" s="1"/>
  <c r="AB543" i="20"/>
  <c r="AD543" i="20"/>
  <c r="AC543" i="20"/>
  <c r="G544" i="20"/>
  <c r="W539" i="13"/>
  <c r="B550" i="18"/>
  <c r="G550" i="18"/>
  <c r="H550" i="18"/>
  <c r="C550" i="18"/>
  <c r="F550" i="18" s="1"/>
  <c r="D550" i="18"/>
  <c r="I550" i="18"/>
  <c r="V539" i="13" l="1"/>
  <c r="U539" i="13"/>
  <c r="Q539" i="13"/>
  <c r="R539" i="13" s="1"/>
  <c r="B544" i="20"/>
  <c r="C544" i="20"/>
  <c r="I544" i="20"/>
  <c r="D544" i="20"/>
  <c r="H544" i="20"/>
  <c r="J550" i="18"/>
  <c r="S550" i="18"/>
  <c r="N550" i="18"/>
  <c r="T550" i="18"/>
  <c r="AE549" i="18"/>
  <c r="E550" i="18"/>
  <c r="AA539" i="13" l="1"/>
  <c r="AD539" i="13" s="1"/>
  <c r="Z539" i="13"/>
  <c r="Y539" i="13"/>
  <c r="AB539" i="13" s="1"/>
  <c r="B540" i="13" s="1"/>
  <c r="E544" i="20"/>
  <c r="AE543" i="20"/>
  <c r="J544" i="20"/>
  <c r="F544" i="20"/>
  <c r="T544" i="20"/>
  <c r="S544" i="20"/>
  <c r="N544" i="20"/>
  <c r="O550" i="18"/>
  <c r="K550" i="18"/>
  <c r="L550" i="18"/>
  <c r="D540" i="13" l="1"/>
  <c r="I540" i="13"/>
  <c r="G540" i="13"/>
  <c r="AC539" i="13"/>
  <c r="L544" i="20"/>
  <c r="O544" i="20"/>
  <c r="K544" i="20"/>
  <c r="C540" i="13"/>
  <c r="H540" i="13"/>
  <c r="M550" i="18"/>
  <c r="P550" i="18"/>
  <c r="T540" i="13" l="1"/>
  <c r="J540" i="13"/>
  <c r="S540" i="13"/>
  <c r="AE539" i="13"/>
  <c r="P544" i="20"/>
  <c r="M544" i="20"/>
  <c r="Q544" i="20" s="1"/>
  <c r="F540" i="13"/>
  <c r="E540" i="13"/>
  <c r="N540" i="13"/>
  <c r="O540" i="13"/>
  <c r="K540" i="13"/>
  <c r="Q550" i="18"/>
  <c r="R550" i="18" s="1"/>
  <c r="X550" i="18"/>
  <c r="U550" i="18"/>
  <c r="W550" i="18"/>
  <c r="V550" i="18"/>
  <c r="W544" i="20" l="1"/>
  <c r="U544" i="20"/>
  <c r="X544" i="20"/>
  <c r="R544" i="20"/>
  <c r="V544" i="20"/>
  <c r="L540" i="13"/>
  <c r="P540" i="13" s="1"/>
  <c r="Y550" i="18"/>
  <c r="AB550" i="18" s="1"/>
  <c r="Z550" i="18"/>
  <c r="AC550" i="18" s="1"/>
  <c r="AA550" i="18"/>
  <c r="AD550" i="18" s="1"/>
  <c r="Y544" i="20" l="1"/>
  <c r="Z544" i="20"/>
  <c r="AA544" i="20"/>
  <c r="V540" i="13"/>
  <c r="M540" i="13"/>
  <c r="U540" i="13"/>
  <c r="W540" i="13"/>
  <c r="G551" i="18"/>
  <c r="B551" i="18"/>
  <c r="H551" i="18"/>
  <c r="C551" i="18"/>
  <c r="I551" i="18"/>
  <c r="D551" i="18"/>
  <c r="AC544" i="20" l="1"/>
  <c r="AB544" i="20"/>
  <c r="AD544" i="20"/>
  <c r="Q540" i="13"/>
  <c r="R540" i="13" s="1"/>
  <c r="X540" i="13"/>
  <c r="J551" i="18"/>
  <c r="E551" i="18"/>
  <c r="F551" i="18"/>
  <c r="N551" i="18"/>
  <c r="AE550" i="18"/>
  <c r="S551" i="18"/>
  <c r="T551" i="18"/>
  <c r="C545" i="20" l="1"/>
  <c r="H545" i="20"/>
  <c r="G545" i="20"/>
  <c r="D545" i="20"/>
  <c r="B545" i="20"/>
  <c r="I545" i="20"/>
  <c r="Y540" i="13"/>
  <c r="AB540" i="13" s="1"/>
  <c r="AA540" i="13"/>
  <c r="AD540" i="13" s="1"/>
  <c r="Z540" i="13"/>
  <c r="AC540" i="13" s="1"/>
  <c r="C541" i="13" s="1"/>
  <c r="O551" i="18"/>
  <c r="K551" i="18"/>
  <c r="L551" i="18"/>
  <c r="AE544" i="20" l="1"/>
  <c r="S545" i="20"/>
  <c r="T545" i="20"/>
  <c r="F545" i="20"/>
  <c r="E545" i="20"/>
  <c r="J545" i="20"/>
  <c r="N545" i="20"/>
  <c r="H541" i="13"/>
  <c r="I541" i="13"/>
  <c r="D541" i="13"/>
  <c r="G541" i="13"/>
  <c r="B541" i="13"/>
  <c r="P551" i="18"/>
  <c r="M551" i="18"/>
  <c r="L545" i="20" l="1"/>
  <c r="O545" i="20"/>
  <c r="K545" i="20"/>
  <c r="S541" i="13"/>
  <c r="AE540" i="13"/>
  <c r="N541" i="13"/>
  <c r="T541" i="13"/>
  <c r="J541" i="13"/>
  <c r="F541" i="13"/>
  <c r="E541" i="13"/>
  <c r="V551" i="18"/>
  <c r="U551" i="18"/>
  <c r="W551" i="18"/>
  <c r="Q551" i="18"/>
  <c r="R551" i="18" s="1"/>
  <c r="X551" i="18"/>
  <c r="P545" i="20" l="1"/>
  <c r="M545" i="20"/>
  <c r="Q545" i="20" s="1"/>
  <c r="L541" i="13"/>
  <c r="O541" i="13"/>
  <c r="K541" i="13"/>
  <c r="Y551" i="18"/>
  <c r="AB551" i="18" s="1"/>
  <c r="AA551" i="18"/>
  <c r="AD551" i="18" s="1"/>
  <c r="Z551" i="18"/>
  <c r="AC551" i="18" s="1"/>
  <c r="X545" i="20" l="1"/>
  <c r="U545" i="20"/>
  <c r="W545" i="20"/>
  <c r="V545" i="20"/>
  <c r="R545" i="20"/>
  <c r="M541" i="13"/>
  <c r="X541" i="13" s="1"/>
  <c r="P541" i="13"/>
  <c r="B552" i="18"/>
  <c r="G552" i="18"/>
  <c r="D552" i="18"/>
  <c r="I552" i="18"/>
  <c r="C552" i="18"/>
  <c r="H552" i="18"/>
  <c r="Q541" i="13" l="1"/>
  <c r="R541" i="13" s="1"/>
  <c r="AA545" i="20"/>
  <c r="AD545" i="20" s="1"/>
  <c r="Y545" i="20"/>
  <c r="AB545" i="20" s="1"/>
  <c r="Z545" i="20"/>
  <c r="AC545" i="20" s="1"/>
  <c r="U541" i="13"/>
  <c r="W541" i="13"/>
  <c r="V541" i="13"/>
  <c r="Y541" i="13"/>
  <c r="AA541" i="13"/>
  <c r="Z541" i="13"/>
  <c r="AC541" i="13" s="1"/>
  <c r="C542" i="13" s="1"/>
  <c r="E552" i="18"/>
  <c r="J552" i="18"/>
  <c r="N552" i="18"/>
  <c r="AE551" i="18"/>
  <c r="S552" i="18"/>
  <c r="T552" i="18"/>
  <c r="F552" i="18"/>
  <c r="G546" i="20" l="1"/>
  <c r="I546" i="20"/>
  <c r="D546" i="20"/>
  <c r="C546" i="20"/>
  <c r="H546" i="20"/>
  <c r="B546" i="20"/>
  <c r="AB541" i="13"/>
  <c r="AD541" i="13"/>
  <c r="H542" i="13"/>
  <c r="D542" i="13"/>
  <c r="O552" i="18"/>
  <c r="K552" i="18"/>
  <c r="L552" i="18"/>
  <c r="I542" i="13" l="1"/>
  <c r="S546" i="20"/>
  <c r="E546" i="20"/>
  <c r="AE545" i="20"/>
  <c r="T546" i="20"/>
  <c r="F546" i="20"/>
  <c r="J546" i="20"/>
  <c r="N546" i="20"/>
  <c r="L546" i="20" s="1"/>
  <c r="B542" i="13"/>
  <c r="G542" i="13"/>
  <c r="S542" i="13"/>
  <c r="T542" i="13"/>
  <c r="AE541" i="13"/>
  <c r="P552" i="18"/>
  <c r="M552" i="18"/>
  <c r="J542" i="13" l="1"/>
  <c r="N542" i="13"/>
  <c r="L542" i="13" s="1"/>
  <c r="O546" i="20"/>
  <c r="K546" i="20"/>
  <c r="M546" i="20"/>
  <c r="Q546" i="20" s="1"/>
  <c r="P546" i="20"/>
  <c r="F542" i="13"/>
  <c r="E542" i="13"/>
  <c r="W552" i="18"/>
  <c r="U552" i="18"/>
  <c r="V552" i="18"/>
  <c r="X552" i="18"/>
  <c r="Q552" i="18"/>
  <c r="R552" i="18" s="1"/>
  <c r="K542" i="13" l="1"/>
  <c r="O542" i="13"/>
  <c r="M542" i="13"/>
  <c r="P542" i="13"/>
  <c r="X546" i="20"/>
  <c r="U546" i="20"/>
  <c r="R546" i="20"/>
  <c r="V546" i="20"/>
  <c r="W546" i="20"/>
  <c r="Y546" i="20"/>
  <c r="Y552" i="18"/>
  <c r="AB552" i="18" s="1"/>
  <c r="AA552" i="18"/>
  <c r="AD552" i="18" s="1"/>
  <c r="Z552" i="18"/>
  <c r="AC552" i="18" s="1"/>
  <c r="Q542" i="13" l="1"/>
  <c r="R542" i="13" s="1"/>
  <c r="X542" i="13"/>
  <c r="V542" i="13"/>
  <c r="U542" i="13"/>
  <c r="W542" i="13"/>
  <c r="Z546" i="20"/>
  <c r="AA546" i="20"/>
  <c r="AC546" i="20"/>
  <c r="H547" i="20"/>
  <c r="AB546" i="20"/>
  <c r="G553" i="18"/>
  <c r="B553" i="18"/>
  <c r="D553" i="18"/>
  <c r="I553" i="18"/>
  <c r="C553" i="18"/>
  <c r="H553" i="18"/>
  <c r="AA542" i="13" l="1"/>
  <c r="Z542" i="13"/>
  <c r="Y542" i="13"/>
  <c r="AD542" i="13"/>
  <c r="AD546" i="20"/>
  <c r="D547" i="20" s="1"/>
  <c r="I547" i="20"/>
  <c r="C547" i="20"/>
  <c r="G547" i="20"/>
  <c r="B547" i="20"/>
  <c r="J553" i="18"/>
  <c r="E553" i="18"/>
  <c r="T553" i="18"/>
  <c r="N553" i="18"/>
  <c r="S553" i="18"/>
  <c r="AE552" i="18"/>
  <c r="F553" i="18"/>
  <c r="AC542" i="13" l="1"/>
  <c r="I543" i="13"/>
  <c r="AB542" i="13"/>
  <c r="G543" i="13" s="1"/>
  <c r="C543" i="13"/>
  <c r="T547" i="20"/>
  <c r="D543" i="13"/>
  <c r="B543" i="13"/>
  <c r="F543" i="13" s="1"/>
  <c r="J547" i="20"/>
  <c r="S547" i="20"/>
  <c r="E547" i="20"/>
  <c r="AE546" i="20"/>
  <c r="N547" i="20"/>
  <c r="F547" i="20"/>
  <c r="O547" i="20"/>
  <c r="K547" i="20"/>
  <c r="O553" i="18"/>
  <c r="K553" i="18"/>
  <c r="L553" i="18"/>
  <c r="H543" i="13" l="1"/>
  <c r="AE542" i="13"/>
  <c r="S543" i="13"/>
  <c r="T543" i="13"/>
  <c r="E543" i="13"/>
  <c r="L547" i="20"/>
  <c r="M547" i="20" s="1"/>
  <c r="Q547" i="20" s="1"/>
  <c r="M553" i="18"/>
  <c r="P553" i="18"/>
  <c r="N543" i="13" l="1"/>
  <c r="J543" i="13"/>
  <c r="L543" i="13"/>
  <c r="K543" i="13"/>
  <c r="R547" i="20"/>
  <c r="P547" i="20"/>
  <c r="X547" i="20"/>
  <c r="O543" i="13"/>
  <c r="Q553" i="18"/>
  <c r="R553" i="18" s="1"/>
  <c r="X553" i="18"/>
  <c r="W553" i="18"/>
  <c r="V553" i="18"/>
  <c r="U553" i="18"/>
  <c r="P543" i="13" l="1"/>
  <c r="M543" i="13"/>
  <c r="Z547" i="20"/>
  <c r="Y547" i="20"/>
  <c r="W547" i="20"/>
  <c r="U547" i="20"/>
  <c r="V547" i="20"/>
  <c r="AA547" i="20"/>
  <c r="AA553" i="18"/>
  <c r="AD553" i="18" s="1"/>
  <c r="Y553" i="18"/>
  <c r="AB553" i="18" s="1"/>
  <c r="Z553" i="18"/>
  <c r="AC553" i="18" s="1"/>
  <c r="U543" i="13" l="1"/>
  <c r="V543" i="13"/>
  <c r="W543" i="13"/>
  <c r="Q543" i="13"/>
  <c r="R543" i="13" s="1"/>
  <c r="X543" i="13"/>
  <c r="AB547" i="20"/>
  <c r="G548" i="20" s="1"/>
  <c r="AC547" i="20"/>
  <c r="AD547" i="20"/>
  <c r="D554" i="18"/>
  <c r="I554" i="18"/>
  <c r="B554" i="18"/>
  <c r="G554" i="18"/>
  <c r="C554" i="18"/>
  <c r="H554" i="18"/>
  <c r="AA543" i="13" l="1"/>
  <c r="AD543" i="13" s="1"/>
  <c r="Z543" i="13"/>
  <c r="AC543" i="13" s="1"/>
  <c r="Y543" i="13"/>
  <c r="AB543" i="13" s="1"/>
  <c r="D548" i="20"/>
  <c r="B548" i="20"/>
  <c r="I548" i="20"/>
  <c r="H548" i="20"/>
  <c r="C548" i="20"/>
  <c r="AE547" i="20" s="1"/>
  <c r="T548" i="20"/>
  <c r="S548" i="20"/>
  <c r="N548" i="20"/>
  <c r="AE553" i="18"/>
  <c r="T554" i="18"/>
  <c r="S554" i="18"/>
  <c r="N554" i="18"/>
  <c r="E554" i="18"/>
  <c r="J554" i="18"/>
  <c r="F554" i="18"/>
  <c r="C544" i="13" l="1"/>
  <c r="G544" i="13"/>
  <c r="D544" i="13"/>
  <c r="AE543" i="13" s="1"/>
  <c r="H544" i="13"/>
  <c r="I544" i="13"/>
  <c r="B544" i="13"/>
  <c r="J548" i="20"/>
  <c r="E548" i="20"/>
  <c r="F548" i="20"/>
  <c r="K548" i="20"/>
  <c r="S544" i="13"/>
  <c r="N544" i="13"/>
  <c r="L554" i="18"/>
  <c r="O554" i="18"/>
  <c r="K554" i="18"/>
  <c r="T544" i="13" l="1"/>
  <c r="J544" i="13"/>
  <c r="L544" i="13" s="1"/>
  <c r="F544" i="13"/>
  <c r="E544" i="13"/>
  <c r="O548" i="20"/>
  <c r="L548" i="20"/>
  <c r="P554" i="18"/>
  <c r="M554" i="18"/>
  <c r="O544" i="13" l="1"/>
  <c r="K544" i="13"/>
  <c r="M544" i="13"/>
  <c r="X544" i="13" s="1"/>
  <c r="P544" i="13"/>
  <c r="V554" i="18"/>
  <c r="U554" i="18"/>
  <c r="W554" i="18"/>
  <c r="M548" i="20"/>
  <c r="P548" i="20"/>
  <c r="Q554" i="18"/>
  <c r="R554" i="18" s="1"/>
  <c r="X554" i="18"/>
  <c r="W544" i="13" l="1"/>
  <c r="U544" i="13"/>
  <c r="V544" i="13"/>
  <c r="Q544" i="13"/>
  <c r="R544" i="13" s="1"/>
  <c r="AA554" i="18"/>
  <c r="AD554" i="18" s="1"/>
  <c r="Y554" i="18"/>
  <c r="AB554" i="18" s="1"/>
  <c r="X548" i="20"/>
  <c r="Q548" i="20"/>
  <c r="R548" i="20" s="1"/>
  <c r="W548" i="20"/>
  <c r="U548" i="20"/>
  <c r="V548" i="20"/>
  <c r="Z554" i="18"/>
  <c r="AC554" i="18" s="1"/>
  <c r="Z544" i="13" l="1"/>
  <c r="AA544" i="13"/>
  <c r="AD544" i="13" s="1"/>
  <c r="Y544" i="13"/>
  <c r="AB544" i="13" s="1"/>
  <c r="B555" i="18"/>
  <c r="H555" i="18"/>
  <c r="D555" i="18"/>
  <c r="I555" i="18"/>
  <c r="G555" i="18"/>
  <c r="Z548" i="20"/>
  <c r="AA548" i="20"/>
  <c r="AD548" i="20" s="1"/>
  <c r="Y548" i="20"/>
  <c r="AB548" i="20" s="1"/>
  <c r="AC548" i="20"/>
  <c r="C549" i="20" s="1"/>
  <c r="C555" i="18"/>
  <c r="E555" i="18" s="1"/>
  <c r="B545" i="13" l="1"/>
  <c r="AC544" i="13"/>
  <c r="H545" i="13" s="1"/>
  <c r="I545" i="13"/>
  <c r="D545" i="13"/>
  <c r="G545" i="13"/>
  <c r="AE554" i="18"/>
  <c r="T555" i="18"/>
  <c r="S555" i="18"/>
  <c r="N555" i="18"/>
  <c r="J555" i="18"/>
  <c r="F555" i="18"/>
  <c r="H549" i="20"/>
  <c r="B549" i="20"/>
  <c r="G549" i="20"/>
  <c r="I549" i="20"/>
  <c r="D549" i="20"/>
  <c r="AE548" i="20"/>
  <c r="C545" i="13" l="1"/>
  <c r="N545" i="13"/>
  <c r="J545" i="13"/>
  <c r="L545" i="13" s="1"/>
  <c r="S545" i="13"/>
  <c r="AE544" i="13"/>
  <c r="T545" i="13"/>
  <c r="O555" i="18"/>
  <c r="L555" i="18"/>
  <c r="K555" i="18"/>
  <c r="J549" i="20"/>
  <c r="T549" i="20"/>
  <c r="S549" i="20"/>
  <c r="E549" i="20"/>
  <c r="N549" i="20"/>
  <c r="L549" i="20" s="1"/>
  <c r="F549" i="20"/>
  <c r="E545" i="13" l="1"/>
  <c r="K545" i="13"/>
  <c r="P545" i="13"/>
  <c r="F545" i="13"/>
  <c r="O545" i="13"/>
  <c r="M545" i="13"/>
  <c r="P555" i="18"/>
  <c r="M555" i="18"/>
  <c r="X555" i="18" s="1"/>
  <c r="O549" i="20"/>
  <c r="K549" i="20"/>
  <c r="M549" i="20"/>
  <c r="Q549" i="20" s="1"/>
  <c r="P549" i="20"/>
  <c r="R549" i="20"/>
  <c r="X549" i="20"/>
  <c r="U549" i="20"/>
  <c r="W549" i="20"/>
  <c r="X545" i="13" l="1"/>
  <c r="U545" i="13"/>
  <c r="Q545" i="13"/>
  <c r="R545" i="13" s="1"/>
  <c r="W545" i="13"/>
  <c r="V545" i="13"/>
  <c r="W555" i="18"/>
  <c r="U555" i="18"/>
  <c r="V555" i="18"/>
  <c r="Q555" i="18"/>
  <c r="R555" i="18" s="1"/>
  <c r="V549" i="20"/>
  <c r="Y549" i="20"/>
  <c r="Z549" i="20"/>
  <c r="AA549" i="20"/>
  <c r="Y555" i="18"/>
  <c r="AB555" i="18" s="1"/>
  <c r="Z545" i="13" l="1"/>
  <c r="Y545" i="13"/>
  <c r="AA545" i="13"/>
  <c r="Z555" i="18"/>
  <c r="AC555" i="18" s="1"/>
  <c r="AA555" i="18"/>
  <c r="AD555" i="18" s="1"/>
  <c r="B556" i="18"/>
  <c r="G556" i="18"/>
  <c r="AB549" i="20"/>
  <c r="AC549" i="20"/>
  <c r="AD549" i="20"/>
  <c r="I550" i="20"/>
  <c r="AC545" i="13" l="1"/>
  <c r="AB545" i="13"/>
  <c r="B546" i="13" s="1"/>
  <c r="AD545" i="13"/>
  <c r="D546" i="13" s="1"/>
  <c r="C556" i="18"/>
  <c r="F556" i="18" s="1"/>
  <c r="I556" i="18"/>
  <c r="E556" i="18"/>
  <c r="H556" i="18"/>
  <c r="D556" i="18"/>
  <c r="J556" i="18"/>
  <c r="G550" i="20"/>
  <c r="H550" i="20"/>
  <c r="B550" i="20"/>
  <c r="C550" i="20"/>
  <c r="D550" i="20"/>
  <c r="G546" i="13" l="1"/>
  <c r="AE545" i="13"/>
  <c r="T546" i="13"/>
  <c r="H546" i="13"/>
  <c r="S546" i="13"/>
  <c r="I546" i="13"/>
  <c r="C546" i="13"/>
  <c r="K556" i="18"/>
  <c r="O556" i="18"/>
  <c r="N556" i="18"/>
  <c r="S556" i="18"/>
  <c r="T556" i="18"/>
  <c r="AE555" i="18"/>
  <c r="L556" i="18"/>
  <c r="J550" i="20"/>
  <c r="E550" i="20"/>
  <c r="F550" i="20"/>
  <c r="AE549" i="20"/>
  <c r="T550" i="20"/>
  <c r="S550" i="20"/>
  <c r="N550" i="20"/>
  <c r="L550" i="20" s="1"/>
  <c r="M550" i="20" s="1"/>
  <c r="Q550" i="20" s="1"/>
  <c r="E546" i="13" l="1"/>
  <c r="N546" i="13"/>
  <c r="J546" i="13"/>
  <c r="O546" i="13" s="1"/>
  <c r="F546" i="13"/>
  <c r="P556" i="18"/>
  <c r="M556" i="18"/>
  <c r="K550" i="20"/>
  <c r="O550" i="20"/>
  <c r="X550" i="20"/>
  <c r="R550" i="20"/>
  <c r="P550" i="20"/>
  <c r="W556" i="18"/>
  <c r="U556" i="18"/>
  <c r="L546" i="13" l="1"/>
  <c r="K546" i="13"/>
  <c r="V556" i="18"/>
  <c r="Q556" i="18"/>
  <c r="R556" i="18" s="1"/>
  <c r="X556" i="18"/>
  <c r="Y550" i="20"/>
  <c r="Z550" i="20"/>
  <c r="AA550" i="20"/>
  <c r="V550" i="20"/>
  <c r="U550" i="20"/>
  <c r="W550" i="20"/>
  <c r="M546" i="13" l="1"/>
  <c r="P546" i="13"/>
  <c r="AA556" i="18"/>
  <c r="AD556" i="18" s="1"/>
  <c r="Z556" i="18"/>
  <c r="AC556" i="18" s="1"/>
  <c r="Y556" i="18"/>
  <c r="AB556" i="18" s="1"/>
  <c r="AD550" i="20"/>
  <c r="D551" i="20"/>
  <c r="I551" i="20"/>
  <c r="AB550" i="20"/>
  <c r="AC550" i="20"/>
  <c r="D557" i="18"/>
  <c r="X546" i="13" l="1"/>
  <c r="Q546" i="13"/>
  <c r="R546" i="13" s="1"/>
  <c r="V546" i="13"/>
  <c r="U546" i="13"/>
  <c r="W546" i="13"/>
  <c r="I557" i="18"/>
  <c r="C557" i="18"/>
  <c r="H557" i="18"/>
  <c r="G557" i="18"/>
  <c r="B557" i="18"/>
  <c r="E557" i="18" s="1"/>
  <c r="T551" i="20"/>
  <c r="S551" i="20"/>
  <c r="G551" i="20"/>
  <c r="B551" i="20"/>
  <c r="H551" i="20"/>
  <c r="C551" i="20"/>
  <c r="S557" i="18"/>
  <c r="AE556" i="18"/>
  <c r="T557" i="18"/>
  <c r="N557" i="18"/>
  <c r="J557" i="18"/>
  <c r="F557" i="18"/>
  <c r="Y546" i="13" l="1"/>
  <c r="Z546" i="13"/>
  <c r="AA546" i="13"/>
  <c r="J551" i="20"/>
  <c r="E551" i="20"/>
  <c r="F551" i="20"/>
  <c r="AE550" i="20"/>
  <c r="L557" i="18"/>
  <c r="O557" i="18"/>
  <c r="K557" i="18"/>
  <c r="AB546" i="13" l="1"/>
  <c r="AC546" i="13"/>
  <c r="AD546" i="13"/>
  <c r="N551" i="20"/>
  <c r="L551" i="20" s="1"/>
  <c r="K551" i="20"/>
  <c r="O551" i="20"/>
  <c r="P557" i="18"/>
  <c r="M557" i="18"/>
  <c r="B547" i="13" l="1"/>
  <c r="E547" i="13" s="1"/>
  <c r="G547" i="13"/>
  <c r="J547" i="13" s="1"/>
  <c r="K547" i="13" s="1"/>
  <c r="H547" i="13"/>
  <c r="C547" i="13"/>
  <c r="I547" i="13"/>
  <c r="D547" i="13"/>
  <c r="P551" i="20"/>
  <c r="M551" i="20"/>
  <c r="Q551" i="20" s="1"/>
  <c r="U557" i="18"/>
  <c r="W557" i="18"/>
  <c r="V557" i="18"/>
  <c r="Q557" i="18"/>
  <c r="R557" i="18" s="1"/>
  <c r="X557" i="18"/>
  <c r="N547" i="13" l="1"/>
  <c r="T547" i="13"/>
  <c r="AE546" i="13"/>
  <c r="S547" i="13"/>
  <c r="F547" i="13"/>
  <c r="O547" i="13"/>
  <c r="L547" i="13"/>
  <c r="V551" i="20"/>
  <c r="U551" i="20"/>
  <c r="W551" i="20"/>
  <c r="R551" i="20"/>
  <c r="X551" i="20"/>
  <c r="Y557" i="18"/>
  <c r="AB557" i="18" s="1"/>
  <c r="Z557" i="18"/>
  <c r="AC557" i="18" s="1"/>
  <c r="AA557" i="18"/>
  <c r="AD557" i="18" s="1"/>
  <c r="M547" i="13" l="1"/>
  <c r="P547" i="13"/>
  <c r="Y551" i="20"/>
  <c r="Z551" i="20"/>
  <c r="AA551" i="20"/>
  <c r="AB551" i="20"/>
  <c r="G558" i="18"/>
  <c r="B558" i="18"/>
  <c r="C558" i="18"/>
  <c r="F558" i="18" s="1"/>
  <c r="H558" i="18"/>
  <c r="D558" i="18"/>
  <c r="I558" i="18"/>
  <c r="V547" i="13" l="1"/>
  <c r="X547" i="13"/>
  <c r="U547" i="13"/>
  <c r="Q547" i="13"/>
  <c r="R547" i="13" s="1"/>
  <c r="W547" i="13"/>
  <c r="S558" i="18"/>
  <c r="T558" i="18"/>
  <c r="AE557" i="18"/>
  <c r="AC551" i="20"/>
  <c r="AD551" i="20"/>
  <c r="G552" i="20"/>
  <c r="B552" i="20"/>
  <c r="J558" i="18"/>
  <c r="E558" i="18"/>
  <c r="N558" i="18"/>
  <c r="L558" i="18"/>
  <c r="Z547" i="13" l="1"/>
  <c r="AC547" i="13" s="1"/>
  <c r="AA547" i="13"/>
  <c r="AD547" i="13" s="1"/>
  <c r="Y547" i="13"/>
  <c r="O558" i="18"/>
  <c r="H552" i="20"/>
  <c r="D552" i="20"/>
  <c r="C552" i="20"/>
  <c r="I552" i="20"/>
  <c r="K558" i="18"/>
  <c r="AB547" i="13"/>
  <c r="M558" i="18"/>
  <c r="P558" i="18"/>
  <c r="I548" i="13" l="1"/>
  <c r="D548" i="13"/>
  <c r="H548" i="13"/>
  <c r="C548" i="13"/>
  <c r="S552" i="20"/>
  <c r="N552" i="20"/>
  <c r="T552" i="20"/>
  <c r="J552" i="20"/>
  <c r="E552" i="20"/>
  <c r="AE551" i="20"/>
  <c r="F552" i="20"/>
  <c r="AE547" i="13"/>
  <c r="T548" i="13"/>
  <c r="S548" i="13"/>
  <c r="B548" i="13"/>
  <c r="G548" i="13"/>
  <c r="J548" i="13" s="1"/>
  <c r="X558" i="18"/>
  <c r="Q558" i="18"/>
  <c r="R558" i="18" s="1"/>
  <c r="U558" i="18"/>
  <c r="V558" i="18"/>
  <c r="W558" i="18"/>
  <c r="O552" i="20" l="1"/>
  <c r="L552" i="20"/>
  <c r="K552" i="20"/>
  <c r="F548" i="13"/>
  <c r="E548" i="13"/>
  <c r="K548" i="13"/>
  <c r="O548" i="13"/>
  <c r="N548" i="13"/>
  <c r="L548" i="13" s="1"/>
  <c r="Y558" i="18"/>
  <c r="AB558" i="18" s="1"/>
  <c r="Z558" i="18"/>
  <c r="AC558" i="18" s="1"/>
  <c r="AA558" i="18"/>
  <c r="AD558" i="18" s="1"/>
  <c r="P552" i="20" l="1"/>
  <c r="M552" i="20"/>
  <c r="Q552" i="20" s="1"/>
  <c r="W552" i="20"/>
  <c r="R552" i="20"/>
  <c r="P548" i="13"/>
  <c r="M548" i="13"/>
  <c r="G559" i="18"/>
  <c r="B559" i="18"/>
  <c r="C559" i="18"/>
  <c r="F559" i="18" s="1"/>
  <c r="H559" i="18"/>
  <c r="D559" i="18"/>
  <c r="I559" i="18"/>
  <c r="V552" i="20" l="1"/>
  <c r="U552" i="20"/>
  <c r="X552" i="20"/>
  <c r="Y552" i="20"/>
  <c r="Z552" i="20"/>
  <c r="AA552" i="20"/>
  <c r="V548" i="13"/>
  <c r="U548" i="13"/>
  <c r="W548" i="13"/>
  <c r="Q548" i="13"/>
  <c r="R548" i="13" s="1"/>
  <c r="X548" i="13"/>
  <c r="AE558" i="18"/>
  <c r="T559" i="18"/>
  <c r="N559" i="18"/>
  <c r="S559" i="18"/>
  <c r="J559" i="18"/>
  <c r="E559" i="18"/>
  <c r="AC552" i="20" l="1"/>
  <c r="AB552" i="20"/>
  <c r="AD552" i="20"/>
  <c r="Y548" i="13"/>
  <c r="AB548" i="13" s="1"/>
  <c r="Z548" i="13"/>
  <c r="AC548" i="13" s="1"/>
  <c r="AA548" i="13"/>
  <c r="AD548" i="13" s="1"/>
  <c r="O559" i="18"/>
  <c r="K559" i="18"/>
  <c r="L559" i="18"/>
  <c r="H553" i="20" l="1"/>
  <c r="I553" i="20"/>
  <c r="C553" i="20"/>
  <c r="B553" i="20"/>
  <c r="G553" i="20"/>
  <c r="D553" i="20"/>
  <c r="B549" i="13"/>
  <c r="G549" i="13"/>
  <c r="H549" i="13"/>
  <c r="C549" i="13"/>
  <c r="I549" i="13"/>
  <c r="D549" i="13"/>
  <c r="P559" i="18"/>
  <c r="M559" i="18"/>
  <c r="AE552" i="20" l="1"/>
  <c r="F553" i="20"/>
  <c r="E553" i="20"/>
  <c r="J553" i="20"/>
  <c r="T553" i="20"/>
  <c r="S553" i="20"/>
  <c r="N553" i="20"/>
  <c r="F549" i="13"/>
  <c r="J549" i="13"/>
  <c r="N549" i="13"/>
  <c r="AE548" i="13"/>
  <c r="T549" i="13"/>
  <c r="S549" i="13"/>
  <c r="E549" i="13"/>
  <c r="V559" i="18"/>
  <c r="W559" i="18"/>
  <c r="U559" i="18"/>
  <c r="Q559" i="18"/>
  <c r="R559" i="18" s="1"/>
  <c r="X559" i="18"/>
  <c r="K553" i="20" l="1"/>
  <c r="O553" i="20"/>
  <c r="L553" i="20"/>
  <c r="K549" i="13"/>
  <c r="O549" i="13"/>
  <c r="L549" i="13"/>
  <c r="Z559" i="18"/>
  <c r="AC559" i="18" s="1"/>
  <c r="Y559" i="18"/>
  <c r="AB559" i="18" s="1"/>
  <c r="AA559" i="18"/>
  <c r="AD559" i="18" s="1"/>
  <c r="P553" i="20" l="1"/>
  <c r="M553" i="20"/>
  <c r="Q553" i="20" s="1"/>
  <c r="P549" i="13"/>
  <c r="M549" i="13"/>
  <c r="H560" i="18"/>
  <c r="C560" i="18"/>
  <c r="G560" i="18"/>
  <c r="B560" i="18"/>
  <c r="I560" i="18"/>
  <c r="D560" i="18"/>
  <c r="U553" i="20" l="1"/>
  <c r="W553" i="20"/>
  <c r="R553" i="20"/>
  <c r="X553" i="20"/>
  <c r="V553" i="20"/>
  <c r="U549" i="13"/>
  <c r="V549" i="13"/>
  <c r="W549" i="13"/>
  <c r="Q549" i="13"/>
  <c r="R549" i="13" s="1"/>
  <c r="X549" i="13"/>
  <c r="J560" i="18"/>
  <c r="E560" i="18"/>
  <c r="N560" i="18"/>
  <c r="AE559" i="18"/>
  <c r="S560" i="18"/>
  <c r="T560" i="18"/>
  <c r="F560" i="18"/>
  <c r="Z553" i="20" l="1"/>
  <c r="AA553" i="20"/>
  <c r="Y553" i="20"/>
  <c r="AA549" i="13"/>
  <c r="AD549" i="13" s="1"/>
  <c r="Z549" i="13"/>
  <c r="AC549" i="13" s="1"/>
  <c r="Y549" i="13"/>
  <c r="AB549" i="13" s="1"/>
  <c r="O560" i="18"/>
  <c r="K560" i="18"/>
  <c r="L560" i="18"/>
  <c r="AB553" i="20" l="1"/>
  <c r="AC553" i="20"/>
  <c r="AD553" i="20"/>
  <c r="I550" i="13"/>
  <c r="D550" i="13"/>
  <c r="H550" i="13"/>
  <c r="C550" i="13"/>
  <c r="B550" i="13"/>
  <c r="G550" i="13"/>
  <c r="P560" i="18"/>
  <c r="M560" i="18"/>
  <c r="G554" i="20" l="1"/>
  <c r="B554" i="20"/>
  <c r="H554" i="20"/>
  <c r="D554" i="20"/>
  <c r="I554" i="20"/>
  <c r="C554" i="20"/>
  <c r="J550" i="13"/>
  <c r="E550" i="13"/>
  <c r="N550" i="13"/>
  <c r="L550" i="13" s="1"/>
  <c r="T550" i="13"/>
  <c r="S550" i="13"/>
  <c r="AE549" i="13"/>
  <c r="F550" i="13"/>
  <c r="V560" i="18"/>
  <c r="U560" i="18"/>
  <c r="W560" i="18"/>
  <c r="Q560" i="18"/>
  <c r="R560" i="18" s="1"/>
  <c r="X560" i="18"/>
  <c r="K550" i="13" l="1"/>
  <c r="S554" i="20"/>
  <c r="N554" i="20"/>
  <c r="AE553" i="20"/>
  <c r="J554" i="20"/>
  <c r="F554" i="20"/>
  <c r="T554" i="20"/>
  <c r="E554" i="20"/>
  <c r="L554" i="20"/>
  <c r="O550" i="13"/>
  <c r="M550" i="13"/>
  <c r="P550" i="13"/>
  <c r="Z560" i="18"/>
  <c r="AC560" i="18" s="1"/>
  <c r="AA560" i="18"/>
  <c r="AD560" i="18" s="1"/>
  <c r="Y560" i="18"/>
  <c r="AB560" i="18" s="1"/>
  <c r="O554" i="20" l="1"/>
  <c r="K554" i="20"/>
  <c r="P554" i="20"/>
  <c r="M554" i="20"/>
  <c r="Q554" i="20" s="1"/>
  <c r="Q550" i="13"/>
  <c r="R550" i="13" s="1"/>
  <c r="V550" i="13"/>
  <c r="X550" i="13"/>
  <c r="W550" i="13"/>
  <c r="U550" i="13"/>
  <c r="H561" i="18"/>
  <c r="C561" i="18"/>
  <c r="D561" i="18"/>
  <c r="I561" i="18"/>
  <c r="B561" i="18"/>
  <c r="G561" i="18"/>
  <c r="U554" i="20" l="1"/>
  <c r="W554" i="20"/>
  <c r="X554" i="20"/>
  <c r="R554" i="20"/>
  <c r="V554" i="20"/>
  <c r="Z550" i="13"/>
  <c r="AA550" i="13"/>
  <c r="Y550" i="13"/>
  <c r="E561" i="18"/>
  <c r="F561" i="18"/>
  <c r="AE560" i="18"/>
  <c r="N561" i="18"/>
  <c r="S561" i="18"/>
  <c r="T561" i="18"/>
  <c r="J561" i="18"/>
  <c r="AA554" i="20" l="1"/>
  <c r="Y554" i="20"/>
  <c r="Z554" i="20"/>
  <c r="AC550" i="13"/>
  <c r="AD550" i="13"/>
  <c r="AB550" i="13"/>
  <c r="G551" i="13" s="1"/>
  <c r="K561" i="18"/>
  <c r="O561" i="18"/>
  <c r="L561" i="18"/>
  <c r="I551" i="13" l="1"/>
  <c r="B551" i="13"/>
  <c r="D551" i="13"/>
  <c r="AE550" i="13" s="1"/>
  <c r="H551" i="13"/>
  <c r="AC554" i="20"/>
  <c r="C555" i="20" s="1"/>
  <c r="AD554" i="20"/>
  <c r="AB554" i="20"/>
  <c r="C551" i="13"/>
  <c r="P561" i="18"/>
  <c r="M561" i="18"/>
  <c r="E551" i="13" l="1"/>
  <c r="S551" i="13"/>
  <c r="T551" i="13"/>
  <c r="N551" i="13"/>
  <c r="J551" i="13"/>
  <c r="F551" i="13"/>
  <c r="H555" i="20"/>
  <c r="AE554" i="20"/>
  <c r="G555" i="20"/>
  <c r="B555" i="20"/>
  <c r="I555" i="20"/>
  <c r="D555" i="20"/>
  <c r="V561" i="18"/>
  <c r="U561" i="18"/>
  <c r="W561" i="18"/>
  <c r="X561" i="18"/>
  <c r="Q561" i="18"/>
  <c r="R561" i="18" s="1"/>
  <c r="L551" i="13" l="1"/>
  <c r="O551" i="13"/>
  <c r="K551" i="13"/>
  <c r="F555" i="20"/>
  <c r="J555" i="20"/>
  <c r="E555" i="20"/>
  <c r="T555" i="20"/>
  <c r="S555" i="20"/>
  <c r="N555" i="20"/>
  <c r="Y561" i="18"/>
  <c r="AB561" i="18" s="1"/>
  <c r="AA561" i="18"/>
  <c r="AD561" i="18" s="1"/>
  <c r="Z561" i="18"/>
  <c r="AC561" i="18" s="1"/>
  <c r="M551" i="13" l="1"/>
  <c r="P551" i="13"/>
  <c r="X551" i="13"/>
  <c r="K555" i="20"/>
  <c r="O555" i="20"/>
  <c r="L555" i="20"/>
  <c r="M555" i="20" s="1"/>
  <c r="Q555" i="20" s="1"/>
  <c r="G562" i="18"/>
  <c r="B562" i="18"/>
  <c r="I562" i="18"/>
  <c r="D562" i="18"/>
  <c r="H562" i="18"/>
  <c r="C562" i="18"/>
  <c r="U551" i="13" l="1"/>
  <c r="V551" i="13"/>
  <c r="W551" i="13"/>
  <c r="Q551" i="13"/>
  <c r="R551" i="13" s="1"/>
  <c r="P555" i="20"/>
  <c r="X555" i="20"/>
  <c r="R555" i="20"/>
  <c r="W555" i="20"/>
  <c r="J562" i="18"/>
  <c r="E562" i="18"/>
  <c r="AE561" i="18"/>
  <c r="S562" i="18"/>
  <c r="T562" i="18"/>
  <c r="N562" i="18"/>
  <c r="L562" i="18" s="1"/>
  <c r="F562" i="18"/>
  <c r="Y551" i="13" l="1"/>
  <c r="Z551" i="13"/>
  <c r="AA551" i="13"/>
  <c r="AC551" i="13"/>
  <c r="C552" i="13" s="1"/>
  <c r="AB551" i="13"/>
  <c r="B552" i="13" s="1"/>
  <c r="AD551" i="13"/>
  <c r="H552" i="13"/>
  <c r="AA555" i="20"/>
  <c r="Z555" i="20"/>
  <c r="Y555" i="20"/>
  <c r="U555" i="20"/>
  <c r="V555" i="20"/>
  <c r="O562" i="18"/>
  <c r="K562" i="18"/>
  <c r="M562" i="18"/>
  <c r="P562" i="18"/>
  <c r="G552" i="13" l="1"/>
  <c r="F552" i="13"/>
  <c r="E552" i="13"/>
  <c r="I552" i="13"/>
  <c r="D552" i="13"/>
  <c r="AD555" i="20"/>
  <c r="AB555" i="20"/>
  <c r="AC555" i="20"/>
  <c r="AE551" i="13"/>
  <c r="S552" i="13"/>
  <c r="Q562" i="18"/>
  <c r="R562" i="18" s="1"/>
  <c r="X562" i="18"/>
  <c r="W562" i="18"/>
  <c r="U562" i="18"/>
  <c r="V562" i="18"/>
  <c r="N552" i="13" l="1"/>
  <c r="T552" i="13"/>
  <c r="J552" i="13"/>
  <c r="D556" i="20"/>
  <c r="I556" i="20"/>
  <c r="G556" i="20"/>
  <c r="C556" i="20"/>
  <c r="B556" i="20"/>
  <c r="H556" i="20"/>
  <c r="O552" i="13"/>
  <c r="K552" i="13"/>
  <c r="Z562" i="18"/>
  <c r="AC562" i="18" s="1"/>
  <c r="Y562" i="18"/>
  <c r="AB562" i="18" s="1"/>
  <c r="AA562" i="18"/>
  <c r="AD562" i="18" s="1"/>
  <c r="L552" i="13" l="1"/>
  <c r="S556" i="20"/>
  <c r="T556" i="20"/>
  <c r="J556" i="20"/>
  <c r="O556" i="20" s="1"/>
  <c r="AE555" i="20"/>
  <c r="N556" i="20"/>
  <c r="E556" i="20"/>
  <c r="F556" i="20"/>
  <c r="L556" i="20"/>
  <c r="K556" i="20"/>
  <c r="C563" i="18"/>
  <c r="H563" i="18"/>
  <c r="B563" i="18"/>
  <c r="G563" i="18"/>
  <c r="D563" i="18"/>
  <c r="I563" i="18"/>
  <c r="P552" i="13" l="1"/>
  <c r="M552" i="13"/>
  <c r="W552" i="13"/>
  <c r="P556" i="20"/>
  <c r="M556" i="20"/>
  <c r="Q556" i="20" s="1"/>
  <c r="F563" i="18"/>
  <c r="E563" i="18"/>
  <c r="J563" i="18"/>
  <c r="S563" i="18"/>
  <c r="N563" i="18"/>
  <c r="L563" i="18" s="1"/>
  <c r="T563" i="18"/>
  <c r="AE562" i="18"/>
  <c r="U552" i="13" l="1"/>
  <c r="V552" i="13"/>
  <c r="X552" i="13"/>
  <c r="Q552" i="13"/>
  <c r="R552" i="13" s="1"/>
  <c r="U556" i="20"/>
  <c r="V556" i="20"/>
  <c r="R556" i="20"/>
  <c r="X556" i="20"/>
  <c r="W556" i="20"/>
  <c r="K563" i="18"/>
  <c r="O563" i="18"/>
  <c r="P563" i="18"/>
  <c r="M563" i="18"/>
  <c r="Z552" i="13" l="1"/>
  <c r="AC552" i="13" s="1"/>
  <c r="C553" i="13" s="1"/>
  <c r="AA552" i="13"/>
  <c r="Y552" i="13"/>
  <c r="AA556" i="20"/>
  <c r="Z556" i="20"/>
  <c r="Y556" i="20"/>
  <c r="AB556" i="20" s="1"/>
  <c r="H553" i="13"/>
  <c r="U563" i="18"/>
  <c r="V563" i="18"/>
  <c r="W563" i="18"/>
  <c r="Q563" i="18"/>
  <c r="R563" i="18" s="1"/>
  <c r="X563" i="18"/>
  <c r="AD552" i="13" l="1"/>
  <c r="AB552" i="13"/>
  <c r="B553" i="13" s="1"/>
  <c r="G553" i="13"/>
  <c r="AD556" i="20"/>
  <c r="G557" i="20"/>
  <c r="B557" i="20"/>
  <c r="AC556" i="20"/>
  <c r="D553" i="13"/>
  <c r="AA563" i="18"/>
  <c r="AD563" i="18" s="1"/>
  <c r="Z563" i="18"/>
  <c r="AC563" i="18" s="1"/>
  <c r="Y563" i="18"/>
  <c r="AB563" i="18" s="1"/>
  <c r="F553" i="13" l="1"/>
  <c r="E553" i="13"/>
  <c r="I553" i="13"/>
  <c r="J553" i="13"/>
  <c r="O553" i="13" s="1"/>
  <c r="I557" i="20"/>
  <c r="D557" i="20"/>
  <c r="C557" i="20"/>
  <c r="H557" i="20"/>
  <c r="AE552" i="13"/>
  <c r="S553" i="13"/>
  <c r="T553" i="13"/>
  <c r="D564" i="18"/>
  <c r="I564" i="18"/>
  <c r="C564" i="18"/>
  <c r="H564" i="18"/>
  <c r="G564" i="18"/>
  <c r="B564" i="18"/>
  <c r="N553" i="13" l="1"/>
  <c r="L553" i="13" s="1"/>
  <c r="K553" i="13"/>
  <c r="S557" i="20"/>
  <c r="T557" i="20"/>
  <c r="N557" i="20"/>
  <c r="E557" i="20"/>
  <c r="AE556" i="20"/>
  <c r="F557" i="20"/>
  <c r="J557" i="20"/>
  <c r="L557" i="20" s="1"/>
  <c r="S564" i="18"/>
  <c r="N564" i="18"/>
  <c r="T564" i="18"/>
  <c r="AE563" i="18"/>
  <c r="F564" i="18"/>
  <c r="J564" i="18"/>
  <c r="E564" i="18"/>
  <c r="M553" i="13" l="1"/>
  <c r="P553" i="13"/>
  <c r="Q553" i="13"/>
  <c r="R553" i="13" s="1"/>
  <c r="O557" i="20"/>
  <c r="K557" i="20"/>
  <c r="M557" i="20"/>
  <c r="Q557" i="20" s="1"/>
  <c r="P557" i="20"/>
  <c r="K564" i="18"/>
  <c r="O564" i="18"/>
  <c r="L564" i="18"/>
  <c r="X553" i="13" l="1"/>
  <c r="V553" i="13"/>
  <c r="U553" i="13"/>
  <c r="W553" i="13"/>
  <c r="Z553" i="13"/>
  <c r="Y553" i="13"/>
  <c r="AA553" i="13"/>
  <c r="X557" i="20"/>
  <c r="R557" i="20"/>
  <c r="V557" i="20"/>
  <c r="U557" i="20"/>
  <c r="W557" i="20"/>
  <c r="P564" i="18"/>
  <c r="M564" i="18"/>
  <c r="AB553" i="13" l="1"/>
  <c r="AC553" i="13"/>
  <c r="AD553" i="13"/>
  <c r="AA557" i="20"/>
  <c r="Y557" i="20"/>
  <c r="Z557" i="20"/>
  <c r="G554" i="13"/>
  <c r="B554" i="13"/>
  <c r="W564" i="18"/>
  <c r="U564" i="18"/>
  <c r="V564" i="18"/>
  <c r="X564" i="18"/>
  <c r="Q564" i="18"/>
  <c r="R564" i="18" s="1"/>
  <c r="H554" i="13" l="1"/>
  <c r="I554" i="13"/>
  <c r="C554" i="13"/>
  <c r="D554" i="13"/>
  <c r="AB557" i="20"/>
  <c r="AD557" i="20"/>
  <c r="B558" i="20"/>
  <c r="G558" i="20"/>
  <c r="AC557" i="20"/>
  <c r="Z564" i="18"/>
  <c r="AC564" i="18" s="1"/>
  <c r="AA564" i="18"/>
  <c r="AD564" i="18" s="1"/>
  <c r="Y564" i="18"/>
  <c r="AB564" i="18" s="1"/>
  <c r="E554" i="13" l="1"/>
  <c r="N554" i="13"/>
  <c r="F554" i="13"/>
  <c r="J554" i="13"/>
  <c r="AE553" i="13"/>
  <c r="T554" i="13"/>
  <c r="S554" i="13"/>
  <c r="D558" i="20"/>
  <c r="I558" i="20"/>
  <c r="H558" i="20"/>
  <c r="C558" i="20"/>
  <c r="C565" i="18"/>
  <c r="H565" i="18"/>
  <c r="D565" i="18"/>
  <c r="I565" i="18"/>
  <c r="B565" i="18"/>
  <c r="G565" i="18"/>
  <c r="K554" i="13" l="1"/>
  <c r="O554" i="13"/>
  <c r="L554" i="13"/>
  <c r="T558" i="20"/>
  <c r="S558" i="20"/>
  <c r="N558" i="20"/>
  <c r="J558" i="20"/>
  <c r="F558" i="20"/>
  <c r="AE557" i="20"/>
  <c r="E558" i="20"/>
  <c r="F565" i="18"/>
  <c r="N565" i="18"/>
  <c r="T565" i="18"/>
  <c r="S565" i="18"/>
  <c r="AE564" i="18"/>
  <c r="E565" i="18"/>
  <c r="J565" i="18"/>
  <c r="P554" i="13" l="1"/>
  <c r="M554" i="13"/>
  <c r="L558" i="20"/>
  <c r="O558" i="20"/>
  <c r="K558" i="20"/>
  <c r="K565" i="18"/>
  <c r="O565" i="18"/>
  <c r="L565" i="18"/>
  <c r="V554" i="13" l="1"/>
  <c r="W554" i="13"/>
  <c r="U554" i="13"/>
  <c r="X554" i="13"/>
  <c r="Q554" i="13"/>
  <c r="R554" i="13" s="1"/>
  <c r="M558" i="20"/>
  <c r="Q558" i="20" s="1"/>
  <c r="P558" i="20"/>
  <c r="R558" i="20"/>
  <c r="X558" i="20"/>
  <c r="M565" i="18"/>
  <c r="P565" i="18"/>
  <c r="AA554" i="13" l="1"/>
  <c r="AD554" i="13" s="1"/>
  <c r="Z554" i="13"/>
  <c r="AC554" i="13" s="1"/>
  <c r="Y554" i="13"/>
  <c r="AB554" i="13" s="1"/>
  <c r="U558" i="20"/>
  <c r="W558" i="20"/>
  <c r="V558" i="20"/>
  <c r="AA558" i="20"/>
  <c r="AD558" i="20" s="1"/>
  <c r="Y558" i="20"/>
  <c r="Z558" i="20"/>
  <c r="Q565" i="18"/>
  <c r="R565" i="18" s="1"/>
  <c r="X565" i="18"/>
  <c r="W565" i="18"/>
  <c r="U565" i="18"/>
  <c r="V565" i="18"/>
  <c r="I555" i="13" l="1"/>
  <c r="C555" i="13"/>
  <c r="H555" i="13"/>
  <c r="D555" i="13"/>
  <c r="AE554" i="13" s="1"/>
  <c r="B555" i="13"/>
  <c r="G555" i="13"/>
  <c r="D559" i="20"/>
  <c r="I559" i="20"/>
  <c r="AB558" i="20"/>
  <c r="AC558" i="20"/>
  <c r="Z565" i="18"/>
  <c r="AC565" i="18" s="1"/>
  <c r="AA565" i="18"/>
  <c r="AD565" i="18" s="1"/>
  <c r="Y565" i="18"/>
  <c r="AB565" i="18" s="1"/>
  <c r="T555" i="13" l="1"/>
  <c r="S555" i="13"/>
  <c r="N555" i="13"/>
  <c r="E555" i="13"/>
  <c r="F555" i="13"/>
  <c r="J555" i="13"/>
  <c r="S559" i="20"/>
  <c r="G559" i="20"/>
  <c r="B559" i="20"/>
  <c r="T559" i="20"/>
  <c r="H559" i="20"/>
  <c r="C559" i="20"/>
  <c r="C566" i="18"/>
  <c r="H566" i="18"/>
  <c r="D566" i="18"/>
  <c r="I566" i="18"/>
  <c r="G566" i="18"/>
  <c r="B566" i="18"/>
  <c r="L555" i="13" l="1"/>
  <c r="O555" i="13"/>
  <c r="K555" i="13"/>
  <c r="N559" i="20"/>
  <c r="J559" i="20"/>
  <c r="AE558" i="20"/>
  <c r="E559" i="20"/>
  <c r="F559" i="20"/>
  <c r="F566" i="18"/>
  <c r="AE565" i="18"/>
  <c r="S566" i="18"/>
  <c r="N566" i="18"/>
  <c r="T566" i="18"/>
  <c r="J566" i="18"/>
  <c r="L566" i="18"/>
  <c r="E566" i="18"/>
  <c r="P555" i="13" l="1"/>
  <c r="M555" i="13"/>
  <c r="L559" i="20"/>
  <c r="O559" i="20"/>
  <c r="K559" i="20"/>
  <c r="Q555" i="13"/>
  <c r="R555" i="13" s="1"/>
  <c r="V555" i="13"/>
  <c r="U555" i="13"/>
  <c r="X555" i="13"/>
  <c r="K566" i="18"/>
  <c r="O566" i="18"/>
  <c r="P566" i="18"/>
  <c r="M566" i="18"/>
  <c r="W555" i="13" l="1"/>
  <c r="P559" i="20"/>
  <c r="M559" i="20"/>
  <c r="AA555" i="13"/>
  <c r="AD555" i="13" s="1"/>
  <c r="Y555" i="13"/>
  <c r="AB555" i="13" s="1"/>
  <c r="Z555" i="13"/>
  <c r="AC555" i="13" s="1"/>
  <c r="W566" i="18"/>
  <c r="U566" i="18"/>
  <c r="V566" i="18"/>
  <c r="Q566" i="18"/>
  <c r="R566" i="18" s="1"/>
  <c r="X566" i="18"/>
  <c r="W559" i="20" l="1"/>
  <c r="U559" i="20"/>
  <c r="X559" i="20"/>
  <c r="Q559" i="20"/>
  <c r="R559" i="20" s="1"/>
  <c r="V559" i="20"/>
  <c r="G556" i="13"/>
  <c r="D556" i="13"/>
  <c r="I556" i="13"/>
  <c r="C556" i="13"/>
  <c r="H556" i="13"/>
  <c r="B556" i="13"/>
  <c r="Z566" i="18"/>
  <c r="AC566" i="18" s="1"/>
  <c r="AA566" i="18"/>
  <c r="AD566" i="18" s="1"/>
  <c r="Y566" i="18"/>
  <c r="AB566" i="18" s="1"/>
  <c r="Y559" i="20" l="1"/>
  <c r="AA559" i="20"/>
  <c r="AD559" i="20" s="1"/>
  <c r="Z559" i="20"/>
  <c r="AB559" i="20"/>
  <c r="B560" i="20" s="1"/>
  <c r="J556" i="13"/>
  <c r="N556" i="13"/>
  <c r="AE555" i="13"/>
  <c r="S556" i="13"/>
  <c r="T556" i="13"/>
  <c r="E556" i="13"/>
  <c r="F556" i="13"/>
  <c r="O556" i="13"/>
  <c r="L556" i="13"/>
  <c r="K556" i="13"/>
  <c r="C567" i="18"/>
  <c r="H567" i="18"/>
  <c r="D567" i="18"/>
  <c r="I567" i="18"/>
  <c r="G567" i="18"/>
  <c r="B567" i="18"/>
  <c r="E567" i="18" s="1"/>
  <c r="D560" i="20" l="1"/>
  <c r="G560" i="20"/>
  <c r="AC559" i="20"/>
  <c r="I560" i="20"/>
  <c r="S560" i="20"/>
  <c r="H560" i="20"/>
  <c r="C560" i="20"/>
  <c r="P556" i="13"/>
  <c r="M556" i="13"/>
  <c r="AE566" i="18"/>
  <c r="S567" i="18"/>
  <c r="T567" i="18"/>
  <c r="N567" i="18"/>
  <c r="J567" i="18"/>
  <c r="F567" i="18"/>
  <c r="T560" i="20" l="1"/>
  <c r="J560" i="20"/>
  <c r="N560" i="20"/>
  <c r="AE559" i="20"/>
  <c r="F560" i="20"/>
  <c r="E560" i="20"/>
  <c r="V556" i="13"/>
  <c r="U556" i="13"/>
  <c r="W556" i="13"/>
  <c r="Q556" i="13"/>
  <c r="R556" i="13" s="1"/>
  <c r="X556" i="13"/>
  <c r="K567" i="18"/>
  <c r="O567" i="18"/>
  <c r="L567" i="18"/>
  <c r="L560" i="20" l="1"/>
  <c r="O560" i="20"/>
  <c r="K560" i="20"/>
  <c r="Z556" i="13"/>
  <c r="AA556" i="13"/>
  <c r="Y556" i="13"/>
  <c r="AB556" i="13" s="1"/>
  <c r="P567" i="18"/>
  <c r="M567" i="18"/>
  <c r="P560" i="20" l="1"/>
  <c r="M560" i="20"/>
  <c r="AC556" i="13"/>
  <c r="AD556" i="13"/>
  <c r="B557" i="13"/>
  <c r="H557" i="13"/>
  <c r="I557" i="13"/>
  <c r="G557" i="13"/>
  <c r="U567" i="18"/>
  <c r="W567" i="18"/>
  <c r="V567" i="18"/>
  <c r="X567" i="18"/>
  <c r="Q567" i="18"/>
  <c r="R567" i="18" s="1"/>
  <c r="C557" i="13" l="1"/>
  <c r="U560" i="20"/>
  <c r="V560" i="20"/>
  <c r="W560" i="20"/>
  <c r="X560" i="20"/>
  <c r="Q560" i="20"/>
  <c r="R560" i="20" s="1"/>
  <c r="D557" i="13"/>
  <c r="AE556" i="13" s="1"/>
  <c r="J557" i="13"/>
  <c r="Z567" i="18"/>
  <c r="AC567" i="18" s="1"/>
  <c r="Y567" i="18"/>
  <c r="AB567" i="18" s="1"/>
  <c r="AA567" i="18"/>
  <c r="AD567" i="18" s="1"/>
  <c r="E557" i="13" l="1"/>
  <c r="F557" i="13"/>
  <c r="N557" i="13"/>
  <c r="AA560" i="20"/>
  <c r="AD560" i="20" s="1"/>
  <c r="D561" i="20" s="1"/>
  <c r="Z560" i="20"/>
  <c r="AC560" i="20" s="1"/>
  <c r="C561" i="20" s="1"/>
  <c r="Y560" i="20"/>
  <c r="AB560" i="20" s="1"/>
  <c r="T557" i="13"/>
  <c r="S557" i="13"/>
  <c r="O557" i="13"/>
  <c r="K557" i="13"/>
  <c r="H568" i="18"/>
  <c r="C568" i="18"/>
  <c r="G568" i="18"/>
  <c r="B568" i="18"/>
  <c r="I568" i="18"/>
  <c r="D568" i="18"/>
  <c r="L557" i="13" l="1"/>
  <c r="I561" i="20"/>
  <c r="S561" i="20"/>
  <c r="T561" i="20"/>
  <c r="G561" i="20"/>
  <c r="B561" i="20"/>
  <c r="H561" i="20"/>
  <c r="AE560" i="20"/>
  <c r="F568" i="18"/>
  <c r="J568" i="18"/>
  <c r="E568" i="18"/>
  <c r="T568" i="18"/>
  <c r="N568" i="18"/>
  <c r="S568" i="18"/>
  <c r="AE567" i="18"/>
  <c r="M557" i="13" l="1"/>
  <c r="P557" i="13"/>
  <c r="N561" i="20"/>
  <c r="J561" i="20"/>
  <c r="F561" i="20"/>
  <c r="E561" i="20"/>
  <c r="K568" i="18"/>
  <c r="O568" i="18"/>
  <c r="L568" i="18"/>
  <c r="X557" i="13" l="1"/>
  <c r="Q557" i="13"/>
  <c r="R557" i="13" s="1"/>
  <c r="V557" i="13"/>
  <c r="W557" i="13"/>
  <c r="U557" i="13"/>
  <c r="L561" i="20"/>
  <c r="O561" i="20"/>
  <c r="K561" i="20"/>
  <c r="M568" i="18"/>
  <c r="P568" i="18"/>
  <c r="Y557" i="13" l="1"/>
  <c r="Z557" i="13"/>
  <c r="AA557" i="13"/>
  <c r="P561" i="20"/>
  <c r="M561" i="20"/>
  <c r="Q568" i="18"/>
  <c r="R568" i="18" s="1"/>
  <c r="X568" i="18"/>
  <c r="U568" i="18"/>
  <c r="W568" i="18"/>
  <c r="V568" i="18"/>
  <c r="AC557" i="13" l="1"/>
  <c r="AD557" i="13"/>
  <c r="AB557" i="13"/>
  <c r="U561" i="20"/>
  <c r="W561" i="20"/>
  <c r="V561" i="20"/>
  <c r="Q561" i="20"/>
  <c r="R561" i="20" s="1"/>
  <c r="X561" i="20"/>
  <c r="C558" i="13"/>
  <c r="D558" i="13"/>
  <c r="I558" i="13"/>
  <c r="H558" i="13"/>
  <c r="B558" i="13"/>
  <c r="G558" i="13"/>
  <c r="N558" i="13"/>
  <c r="AA568" i="18"/>
  <c r="AD568" i="18" s="1"/>
  <c r="Z568" i="18"/>
  <c r="AC568" i="18" s="1"/>
  <c r="Y568" i="18"/>
  <c r="AB568" i="18" s="1"/>
  <c r="AE557" i="13" l="1"/>
  <c r="S558" i="13"/>
  <c r="AA561" i="20"/>
  <c r="AD561" i="20" s="1"/>
  <c r="Y561" i="20"/>
  <c r="AB561" i="20" s="1"/>
  <c r="Z561" i="20"/>
  <c r="AC561" i="20" s="1"/>
  <c r="T558" i="13"/>
  <c r="J558" i="13"/>
  <c r="E558" i="13"/>
  <c r="F558" i="13"/>
  <c r="K558" i="13"/>
  <c r="D569" i="18"/>
  <c r="I569" i="18"/>
  <c r="C569" i="18"/>
  <c r="H569" i="18"/>
  <c r="B569" i="18"/>
  <c r="G569" i="18"/>
  <c r="L558" i="13" l="1"/>
  <c r="O558" i="13"/>
  <c r="D562" i="20"/>
  <c r="I562" i="20"/>
  <c r="H562" i="20"/>
  <c r="C562" i="20"/>
  <c r="G562" i="20"/>
  <c r="B562" i="20"/>
  <c r="S562" i="20"/>
  <c r="T562" i="20"/>
  <c r="N569" i="18"/>
  <c r="S569" i="18"/>
  <c r="T569" i="18"/>
  <c r="AE568" i="18"/>
  <c r="F569" i="18"/>
  <c r="E569" i="18"/>
  <c r="J569" i="18"/>
  <c r="P558" i="13" l="1"/>
  <c r="M558" i="13"/>
  <c r="F562" i="20"/>
  <c r="AE561" i="20"/>
  <c r="E562" i="20"/>
  <c r="J562" i="20"/>
  <c r="N562" i="20"/>
  <c r="L562" i="20"/>
  <c r="L569" i="18"/>
  <c r="K569" i="18"/>
  <c r="O569" i="18"/>
  <c r="W558" i="13" l="1"/>
  <c r="V558" i="13"/>
  <c r="U558" i="13"/>
  <c r="X558" i="13"/>
  <c r="Q558" i="13"/>
  <c r="R558" i="13" s="1"/>
  <c r="O562" i="20"/>
  <c r="K562" i="20"/>
  <c r="P562" i="20"/>
  <c r="M562" i="20"/>
  <c r="P569" i="18"/>
  <c r="M569" i="18"/>
  <c r="AA558" i="13" l="1"/>
  <c r="Y558" i="13"/>
  <c r="Z558" i="13"/>
  <c r="W562" i="20"/>
  <c r="V562" i="20"/>
  <c r="U562" i="20"/>
  <c r="X562" i="20"/>
  <c r="Q562" i="20"/>
  <c r="R562" i="20" s="1"/>
  <c r="V569" i="18"/>
  <c r="W569" i="18"/>
  <c r="U569" i="18"/>
  <c r="Q569" i="18"/>
  <c r="R569" i="18" s="1"/>
  <c r="X569" i="18"/>
  <c r="AB558" i="13" l="1"/>
  <c r="AD558" i="13"/>
  <c r="AC558" i="13"/>
  <c r="AA562" i="20"/>
  <c r="AD562" i="20" s="1"/>
  <c r="Z562" i="20"/>
  <c r="Y562" i="20"/>
  <c r="G559" i="13"/>
  <c r="B559" i="13"/>
  <c r="Z569" i="18"/>
  <c r="AC569" i="18" s="1"/>
  <c r="Y569" i="18"/>
  <c r="AB569" i="18" s="1"/>
  <c r="AA569" i="18"/>
  <c r="AD569" i="18" s="1"/>
  <c r="H559" i="13" l="1"/>
  <c r="C559" i="13"/>
  <c r="D559" i="13"/>
  <c r="S559" i="13" s="1"/>
  <c r="I559" i="13"/>
  <c r="J559" i="13"/>
  <c r="C570" i="18"/>
  <c r="AC562" i="20"/>
  <c r="AB562" i="20"/>
  <c r="D563" i="20"/>
  <c r="I563" i="20"/>
  <c r="H570" i="18"/>
  <c r="G570" i="18"/>
  <c r="B570" i="18"/>
  <c r="I570" i="18"/>
  <c r="D570" i="18"/>
  <c r="S570" i="18"/>
  <c r="AE569" i="18"/>
  <c r="F559" i="13" l="1"/>
  <c r="T559" i="13"/>
  <c r="E559" i="13"/>
  <c r="AE558" i="13"/>
  <c r="N559" i="13"/>
  <c r="L559" i="13" s="1"/>
  <c r="K559" i="13"/>
  <c r="O559" i="13"/>
  <c r="E570" i="18"/>
  <c r="B563" i="20"/>
  <c r="G563" i="20"/>
  <c r="C563" i="20"/>
  <c r="H563" i="20"/>
  <c r="S563" i="20"/>
  <c r="T563" i="20"/>
  <c r="J570" i="18"/>
  <c r="F570" i="18"/>
  <c r="T570" i="18"/>
  <c r="N570" i="18"/>
  <c r="L570" i="18" s="1"/>
  <c r="P559" i="13" l="1"/>
  <c r="M559" i="13"/>
  <c r="J563" i="20"/>
  <c r="N563" i="20"/>
  <c r="L563" i="20" s="1"/>
  <c r="F563" i="20"/>
  <c r="AE562" i="20"/>
  <c r="E563" i="20"/>
  <c r="O563" i="20"/>
  <c r="K570" i="18"/>
  <c r="O570" i="18"/>
  <c r="P570" i="18"/>
  <c r="M570" i="18"/>
  <c r="V570" i="18"/>
  <c r="V559" i="13" l="1"/>
  <c r="W559" i="13"/>
  <c r="U559" i="13"/>
  <c r="Q559" i="13"/>
  <c r="X559" i="13"/>
  <c r="W570" i="18"/>
  <c r="U570" i="18"/>
  <c r="X570" i="18"/>
  <c r="Q570" i="18"/>
  <c r="R570" i="18" s="1"/>
  <c r="K563" i="20"/>
  <c r="P563" i="20"/>
  <c r="U563" i="20" s="1"/>
  <c r="M563" i="20"/>
  <c r="R559" i="13" l="1"/>
  <c r="AA559" i="13" s="1"/>
  <c r="AD559" i="13" s="1"/>
  <c r="Z559" i="13"/>
  <c r="AC559" i="13" s="1"/>
  <c r="Z570" i="18"/>
  <c r="AC570" i="18" s="1"/>
  <c r="Y570" i="18"/>
  <c r="AB570" i="18" s="1"/>
  <c r="AA570" i="18"/>
  <c r="AD570" i="18" s="1"/>
  <c r="W563" i="20"/>
  <c r="V563" i="20"/>
  <c r="Q563" i="20"/>
  <c r="R563" i="20" s="1"/>
  <c r="X563" i="20"/>
  <c r="C571" i="18"/>
  <c r="G571" i="18"/>
  <c r="D560" i="13" l="1"/>
  <c r="I560" i="13"/>
  <c r="Y559" i="13"/>
  <c r="AB559" i="13" s="1"/>
  <c r="B560" i="13" s="1"/>
  <c r="C560" i="13"/>
  <c r="H560" i="13"/>
  <c r="H571" i="18"/>
  <c r="B571" i="18"/>
  <c r="E571" i="18" s="1"/>
  <c r="I571" i="18"/>
  <c r="D571" i="18"/>
  <c r="AA563" i="20"/>
  <c r="AD563" i="20" s="1"/>
  <c r="Z563" i="20"/>
  <c r="AC563" i="20" s="1"/>
  <c r="Y563" i="20"/>
  <c r="AB563" i="20" s="1"/>
  <c r="J571" i="18"/>
  <c r="F571" i="18"/>
  <c r="AE559" i="13" l="1"/>
  <c r="T560" i="13"/>
  <c r="G560" i="13"/>
  <c r="S560" i="13"/>
  <c r="F560" i="13"/>
  <c r="E560" i="13"/>
  <c r="O571" i="18"/>
  <c r="K571" i="18"/>
  <c r="N571" i="18"/>
  <c r="L571" i="18" s="1"/>
  <c r="S571" i="18"/>
  <c r="T571" i="18"/>
  <c r="AE570" i="18"/>
  <c r="D564" i="20"/>
  <c r="C564" i="20"/>
  <c r="I564" i="20"/>
  <c r="H564" i="20"/>
  <c r="G564" i="20"/>
  <c r="B564" i="20"/>
  <c r="N560" i="13" l="1"/>
  <c r="J560" i="13"/>
  <c r="P571" i="18"/>
  <c r="M571" i="18"/>
  <c r="AE563" i="20"/>
  <c r="T564" i="20"/>
  <c r="S564" i="20"/>
  <c r="J564" i="20"/>
  <c r="E564" i="20"/>
  <c r="F564" i="20"/>
  <c r="N564" i="20"/>
  <c r="X571" i="18"/>
  <c r="W571" i="18"/>
  <c r="U571" i="18"/>
  <c r="V571" i="18"/>
  <c r="L560" i="13" l="1"/>
  <c r="K560" i="13"/>
  <c r="O560" i="13"/>
  <c r="Q571" i="18"/>
  <c r="R571" i="18" s="1"/>
  <c r="K564" i="20"/>
  <c r="O564" i="20"/>
  <c r="L564" i="20"/>
  <c r="M560" i="13" l="1"/>
  <c r="P560" i="13"/>
  <c r="Y571" i="18"/>
  <c r="AB571" i="18" s="1"/>
  <c r="AA571" i="18"/>
  <c r="AD571" i="18" s="1"/>
  <c r="Z571" i="18"/>
  <c r="AC571" i="18" s="1"/>
  <c r="P564" i="20"/>
  <c r="M564" i="20"/>
  <c r="X560" i="13" l="1"/>
  <c r="Q560" i="13"/>
  <c r="R560" i="13" s="1"/>
  <c r="U560" i="13"/>
  <c r="W560" i="13"/>
  <c r="V560" i="13"/>
  <c r="G572" i="18"/>
  <c r="B572" i="18"/>
  <c r="I572" i="18"/>
  <c r="D572" i="18"/>
  <c r="C572" i="18"/>
  <c r="H572" i="18"/>
  <c r="W564" i="20"/>
  <c r="U564" i="20"/>
  <c r="V564" i="20"/>
  <c r="Q564" i="20"/>
  <c r="R564" i="20" s="1"/>
  <c r="X564" i="20"/>
  <c r="AA560" i="13" l="1"/>
  <c r="AD560" i="13" s="1"/>
  <c r="Z560" i="13"/>
  <c r="AC560" i="13" s="1"/>
  <c r="Y560" i="13"/>
  <c r="AB560" i="13" s="1"/>
  <c r="J572" i="18"/>
  <c r="E572" i="18"/>
  <c r="N572" i="18"/>
  <c r="L572" i="18" s="1"/>
  <c r="AE571" i="18"/>
  <c r="S572" i="18"/>
  <c r="T572" i="18"/>
  <c r="F572" i="18"/>
  <c r="Z564" i="20"/>
  <c r="AC564" i="20" s="1"/>
  <c r="AA564" i="20"/>
  <c r="Y564" i="20"/>
  <c r="AB564" i="20" s="1"/>
  <c r="O572" i="18"/>
  <c r="K572" i="18"/>
  <c r="C561" i="13" l="1"/>
  <c r="I561" i="13"/>
  <c r="B561" i="13"/>
  <c r="F561" i="13" s="1"/>
  <c r="D561" i="13"/>
  <c r="G561" i="13"/>
  <c r="H561" i="13"/>
  <c r="M572" i="18"/>
  <c r="P572" i="18"/>
  <c r="H565" i="20"/>
  <c r="C565" i="20"/>
  <c r="AD564" i="20"/>
  <c r="D565" i="20" s="1"/>
  <c r="B565" i="20"/>
  <c r="G565" i="20"/>
  <c r="X572" i="18"/>
  <c r="V572" i="18"/>
  <c r="U572" i="18"/>
  <c r="W572" i="18"/>
  <c r="S561" i="13" l="1"/>
  <c r="T561" i="13"/>
  <c r="J561" i="13"/>
  <c r="N561" i="13"/>
  <c r="E561" i="13"/>
  <c r="AE560" i="13"/>
  <c r="Q572" i="18"/>
  <c r="R572" i="18" s="1"/>
  <c r="E565" i="20"/>
  <c r="AE564" i="20"/>
  <c r="S565" i="20"/>
  <c r="T565" i="20"/>
  <c r="I565" i="20"/>
  <c r="N565" i="20" s="1"/>
  <c r="F565" i="20"/>
  <c r="O561" i="13" l="1"/>
  <c r="L561" i="13"/>
  <c r="K561" i="13"/>
  <c r="Z572" i="18"/>
  <c r="AC572" i="18" s="1"/>
  <c r="AA572" i="18"/>
  <c r="AD572" i="18" s="1"/>
  <c r="Y572" i="18"/>
  <c r="AB572" i="18" s="1"/>
  <c r="J565" i="20"/>
  <c r="M561" i="13" l="1"/>
  <c r="P561" i="13"/>
  <c r="L565" i="20"/>
  <c r="C573" i="18"/>
  <c r="H573" i="18"/>
  <c r="D573" i="18"/>
  <c r="I573" i="18"/>
  <c r="G573" i="18"/>
  <c r="B573" i="18"/>
  <c r="O565" i="20"/>
  <c r="K565" i="20"/>
  <c r="M565" i="20"/>
  <c r="Q561" i="13" l="1"/>
  <c r="R561" i="13" s="1"/>
  <c r="X561" i="13"/>
  <c r="W561" i="13"/>
  <c r="U561" i="13"/>
  <c r="V561" i="13"/>
  <c r="P565" i="20"/>
  <c r="F573" i="18"/>
  <c r="S573" i="18"/>
  <c r="T573" i="18"/>
  <c r="AE572" i="18"/>
  <c r="N573" i="18"/>
  <c r="E573" i="18"/>
  <c r="J573" i="18"/>
  <c r="V565" i="20"/>
  <c r="W565" i="20"/>
  <c r="X565" i="20"/>
  <c r="Q565" i="20"/>
  <c r="R565" i="20" s="1"/>
  <c r="Z561" i="13" l="1"/>
  <c r="AC561" i="13" s="1"/>
  <c r="AA561" i="13"/>
  <c r="Y561" i="13"/>
  <c r="AB561" i="13" s="1"/>
  <c r="B562" i="13" s="1"/>
  <c r="U565" i="20"/>
  <c r="L573" i="18"/>
  <c r="K573" i="18"/>
  <c r="O573" i="18"/>
  <c r="Y565" i="20"/>
  <c r="AB565" i="20" s="1"/>
  <c r="Z565" i="20"/>
  <c r="AC565" i="20" s="1"/>
  <c r="AA565" i="20"/>
  <c r="AD565" i="20" s="1"/>
  <c r="AD561" i="13" l="1"/>
  <c r="G562" i="13"/>
  <c r="C562" i="13"/>
  <c r="F562" i="13" s="1"/>
  <c r="H562" i="13"/>
  <c r="P573" i="18"/>
  <c r="M573" i="18"/>
  <c r="G566" i="20"/>
  <c r="B566" i="20"/>
  <c r="C566" i="20"/>
  <c r="AE565" i="20" s="1"/>
  <c r="H566" i="20"/>
  <c r="I566" i="20"/>
  <c r="D566" i="20"/>
  <c r="I562" i="13" l="1"/>
  <c r="D562" i="13"/>
  <c r="E562" i="13"/>
  <c r="J562" i="13"/>
  <c r="O562" i="13" s="1"/>
  <c r="V573" i="18"/>
  <c r="W573" i="18"/>
  <c r="U573" i="18"/>
  <c r="X573" i="18"/>
  <c r="Q573" i="18"/>
  <c r="R573" i="18" s="1"/>
  <c r="S566" i="20"/>
  <c r="T566" i="20"/>
  <c r="F566" i="20"/>
  <c r="E566" i="20"/>
  <c r="N566" i="20"/>
  <c r="J566" i="20"/>
  <c r="AE561" i="13" l="1"/>
  <c r="S562" i="13"/>
  <c r="T562" i="13"/>
  <c r="N562" i="13"/>
  <c r="K562" i="13"/>
  <c r="L566" i="20"/>
  <c r="Z573" i="18"/>
  <c r="AC573" i="18" s="1"/>
  <c r="Y573" i="18"/>
  <c r="AB573" i="18" s="1"/>
  <c r="AA573" i="18"/>
  <c r="AD573" i="18" s="1"/>
  <c r="K566" i="20"/>
  <c r="O566" i="20"/>
  <c r="H574" i="18"/>
  <c r="L562" i="13" l="1"/>
  <c r="P566" i="20"/>
  <c r="M566" i="20"/>
  <c r="C574" i="18"/>
  <c r="B574" i="18"/>
  <c r="G574" i="18"/>
  <c r="D574" i="18"/>
  <c r="I574" i="18"/>
  <c r="V566" i="20"/>
  <c r="U566" i="20"/>
  <c r="X566" i="20"/>
  <c r="Q566" i="20"/>
  <c r="R566" i="20" s="1"/>
  <c r="P562" i="13" l="1"/>
  <c r="M562" i="13"/>
  <c r="W566" i="20"/>
  <c r="E574" i="18"/>
  <c r="F574" i="18"/>
  <c r="J574" i="18"/>
  <c r="N574" i="18"/>
  <c r="AE573" i="18"/>
  <c r="S574" i="18"/>
  <c r="T574" i="18"/>
  <c r="L574" i="18"/>
  <c r="Y566" i="20"/>
  <c r="AB566" i="20" s="1"/>
  <c r="Z566" i="20"/>
  <c r="AC566" i="20" s="1"/>
  <c r="AA566" i="20"/>
  <c r="AD566" i="20" s="1"/>
  <c r="B567" i="20"/>
  <c r="G567" i="20"/>
  <c r="U562" i="13" l="1"/>
  <c r="W562" i="13"/>
  <c r="V562" i="13"/>
  <c r="X562" i="13"/>
  <c r="Q562" i="13"/>
  <c r="R562" i="13" s="1"/>
  <c r="C567" i="20"/>
  <c r="O574" i="18"/>
  <c r="K574" i="18"/>
  <c r="P574" i="18"/>
  <c r="M574" i="18"/>
  <c r="D567" i="20"/>
  <c r="H567" i="20"/>
  <c r="I567" i="20"/>
  <c r="E567" i="20"/>
  <c r="F567" i="20"/>
  <c r="AE566" i="20"/>
  <c r="Z562" i="13" l="1"/>
  <c r="Y562" i="13"/>
  <c r="AA562" i="13"/>
  <c r="AD562" i="13" s="1"/>
  <c r="AB562" i="13"/>
  <c r="U574" i="18"/>
  <c r="W574" i="18"/>
  <c r="V574" i="18"/>
  <c r="X574" i="18"/>
  <c r="Q574" i="18"/>
  <c r="R574" i="18" s="1"/>
  <c r="N567" i="20"/>
  <c r="S567" i="20"/>
  <c r="T567" i="20"/>
  <c r="J567" i="20"/>
  <c r="D563" i="13" l="1"/>
  <c r="I563" i="13"/>
  <c r="AC562" i="13"/>
  <c r="B563" i="13"/>
  <c r="G563" i="13"/>
  <c r="Y574" i="18"/>
  <c r="AB574" i="18" s="1"/>
  <c r="AA574" i="18"/>
  <c r="AD574" i="18" s="1"/>
  <c r="I575" i="18" s="1"/>
  <c r="Z574" i="18"/>
  <c r="AC574" i="18" s="1"/>
  <c r="O567" i="20"/>
  <c r="L567" i="20"/>
  <c r="K567" i="20"/>
  <c r="H575" i="18"/>
  <c r="D575" i="18"/>
  <c r="G575" i="18"/>
  <c r="B575" i="18"/>
  <c r="AE562" i="13" l="1"/>
  <c r="S563" i="13"/>
  <c r="T563" i="13"/>
  <c r="H563" i="13"/>
  <c r="C563" i="13"/>
  <c r="F563" i="13" s="1"/>
  <c r="N563" i="13"/>
  <c r="J563" i="13"/>
  <c r="C575" i="18"/>
  <c r="F575" i="18" s="1"/>
  <c r="N575" i="18"/>
  <c r="J575" i="18"/>
  <c r="E575" i="18"/>
  <c r="M567" i="20"/>
  <c r="P567" i="20"/>
  <c r="S575" i="18"/>
  <c r="AE574" i="18"/>
  <c r="T575" i="18"/>
  <c r="E563" i="13" l="1"/>
  <c r="L563" i="13"/>
  <c r="K563" i="13"/>
  <c r="O563" i="13"/>
  <c r="K575" i="18"/>
  <c r="O575" i="18"/>
  <c r="L575" i="18"/>
  <c r="X567" i="20"/>
  <c r="Q567" i="20"/>
  <c r="R567" i="20" s="1"/>
  <c r="V567" i="20"/>
  <c r="W567" i="20"/>
  <c r="U567" i="20"/>
  <c r="P563" i="13" l="1"/>
  <c r="M563" i="13"/>
  <c r="M575" i="18"/>
  <c r="P575" i="18"/>
  <c r="Y567" i="20"/>
  <c r="AA567" i="20"/>
  <c r="Z567" i="20"/>
  <c r="W563" i="13" l="1"/>
  <c r="V563" i="13"/>
  <c r="U563" i="13"/>
  <c r="Q563" i="13"/>
  <c r="R563" i="13" s="1"/>
  <c r="X563" i="13"/>
  <c r="X575" i="18"/>
  <c r="Q575" i="18"/>
  <c r="R575" i="18" s="1"/>
  <c r="U575" i="18"/>
  <c r="V575" i="18"/>
  <c r="W575" i="18"/>
  <c r="AD567" i="20"/>
  <c r="AB567" i="20"/>
  <c r="I568" i="20"/>
  <c r="AC567" i="20"/>
  <c r="Y575" i="18"/>
  <c r="AB575" i="18" s="1"/>
  <c r="AA575" i="18"/>
  <c r="AD575" i="18" s="1"/>
  <c r="AA563" i="13" l="1"/>
  <c r="Z563" i="13"/>
  <c r="Y563" i="13"/>
  <c r="AD563" i="13"/>
  <c r="Z575" i="18"/>
  <c r="AC575" i="18" s="1"/>
  <c r="D568" i="20"/>
  <c r="B568" i="20"/>
  <c r="G568" i="20"/>
  <c r="H568" i="20"/>
  <c r="C568" i="20"/>
  <c r="T568" i="20"/>
  <c r="B576" i="18"/>
  <c r="G576" i="18"/>
  <c r="I576" i="18"/>
  <c r="D576" i="18"/>
  <c r="AB563" i="13" l="1"/>
  <c r="I564" i="13"/>
  <c r="AC563" i="13"/>
  <c r="D564" i="13"/>
  <c r="S568" i="20"/>
  <c r="H576" i="18"/>
  <c r="C576" i="18"/>
  <c r="E568" i="20"/>
  <c r="J568" i="20"/>
  <c r="N568" i="20"/>
  <c r="F568" i="20"/>
  <c r="AE567" i="20"/>
  <c r="AE563" i="13"/>
  <c r="J576" i="18"/>
  <c r="N576" i="18"/>
  <c r="AE575" i="18"/>
  <c r="T576" i="18"/>
  <c r="S576" i="18"/>
  <c r="F576" i="18"/>
  <c r="G564" i="13" l="1"/>
  <c r="B564" i="13"/>
  <c r="H564" i="13"/>
  <c r="C564" i="13"/>
  <c r="F564" i="13" s="1"/>
  <c r="S564" i="13"/>
  <c r="T564" i="13"/>
  <c r="L568" i="20"/>
  <c r="E576" i="18"/>
  <c r="K568" i="20"/>
  <c r="O568" i="20"/>
  <c r="O576" i="18"/>
  <c r="K576" i="18"/>
  <c r="L576" i="18"/>
  <c r="N564" i="13" l="1"/>
  <c r="J564" i="13"/>
  <c r="L564" i="13"/>
  <c r="E564" i="13"/>
  <c r="M568" i="20"/>
  <c r="P568" i="20"/>
  <c r="X568" i="20"/>
  <c r="Q568" i="20"/>
  <c r="R568" i="20" s="1"/>
  <c r="U568" i="20"/>
  <c r="W568" i="20"/>
  <c r="V568" i="20"/>
  <c r="M576" i="18"/>
  <c r="P576" i="18"/>
  <c r="O564" i="13" l="1"/>
  <c r="K564" i="13"/>
  <c r="P564" i="13"/>
  <c r="M564" i="13"/>
  <c r="Y568" i="20"/>
  <c r="AB568" i="20" s="1"/>
  <c r="G569" i="20" s="1"/>
  <c r="Z568" i="20"/>
  <c r="AC568" i="20" s="1"/>
  <c r="AA568" i="20"/>
  <c r="AD568" i="20" s="1"/>
  <c r="Q576" i="18"/>
  <c r="R576" i="18" s="1"/>
  <c r="X576" i="18"/>
  <c r="V576" i="18"/>
  <c r="W576" i="18"/>
  <c r="U576" i="18"/>
  <c r="U564" i="13" l="1"/>
  <c r="W564" i="13"/>
  <c r="X564" i="13"/>
  <c r="Q564" i="13"/>
  <c r="R564" i="13" s="1"/>
  <c r="V564" i="13"/>
  <c r="B569" i="20"/>
  <c r="H569" i="20"/>
  <c r="I569" i="20"/>
  <c r="C569" i="20"/>
  <c r="D569" i="20"/>
  <c r="Y576" i="18"/>
  <c r="AB576" i="18" s="1"/>
  <c r="AA576" i="18"/>
  <c r="AD576" i="18" s="1"/>
  <c r="Z576" i="18"/>
  <c r="AC576" i="18" s="1"/>
  <c r="Y564" i="13" l="1"/>
  <c r="AA564" i="13"/>
  <c r="Z564" i="13"/>
  <c r="AC564" i="13" s="1"/>
  <c r="AB564" i="13"/>
  <c r="B565" i="13" s="1"/>
  <c r="T569" i="20"/>
  <c r="AE568" i="20"/>
  <c r="J569" i="20"/>
  <c r="E569" i="20"/>
  <c r="F569" i="20"/>
  <c r="S569" i="20"/>
  <c r="N569" i="20"/>
  <c r="G577" i="18"/>
  <c r="B577" i="18"/>
  <c r="D577" i="18"/>
  <c r="I577" i="18"/>
  <c r="H577" i="18"/>
  <c r="C577" i="18"/>
  <c r="C565" i="13" l="1"/>
  <c r="AD564" i="13"/>
  <c r="I565" i="13" s="1"/>
  <c r="H565" i="13"/>
  <c r="G565" i="13"/>
  <c r="E565" i="13"/>
  <c r="F565" i="13"/>
  <c r="D565" i="13"/>
  <c r="K569" i="20"/>
  <c r="O569" i="20"/>
  <c r="L569" i="20"/>
  <c r="E577" i="18"/>
  <c r="N577" i="18"/>
  <c r="S577" i="18"/>
  <c r="T577" i="18"/>
  <c r="AE576" i="18"/>
  <c r="F577" i="18"/>
  <c r="J577" i="18"/>
  <c r="AE564" i="13" l="1"/>
  <c r="T565" i="13"/>
  <c r="S565" i="13"/>
  <c r="J565" i="13"/>
  <c r="N565" i="13"/>
  <c r="M569" i="20"/>
  <c r="P569" i="20"/>
  <c r="K577" i="18"/>
  <c r="O577" i="18"/>
  <c r="L577" i="18"/>
  <c r="O565" i="13" l="1"/>
  <c r="K565" i="13"/>
  <c r="L565" i="13"/>
  <c r="X569" i="20"/>
  <c r="Q569" i="20"/>
  <c r="R569" i="20" s="1"/>
  <c r="Z569" i="20" s="1"/>
  <c r="AC569" i="20" s="1"/>
  <c r="W569" i="20"/>
  <c r="V569" i="20"/>
  <c r="U569" i="20"/>
  <c r="M577" i="18"/>
  <c r="P577" i="18"/>
  <c r="P565" i="13" l="1"/>
  <c r="M565" i="13"/>
  <c r="Y569" i="20"/>
  <c r="AA569" i="20"/>
  <c r="AD569" i="20" s="1"/>
  <c r="D570" i="20" s="1"/>
  <c r="C570" i="20"/>
  <c r="H570" i="20"/>
  <c r="X577" i="18"/>
  <c r="Q577" i="18"/>
  <c r="R577" i="18" s="1"/>
  <c r="W577" i="18"/>
  <c r="V577" i="18"/>
  <c r="U577" i="18"/>
  <c r="W565" i="13" l="1"/>
  <c r="V565" i="13"/>
  <c r="U565" i="13"/>
  <c r="X565" i="13"/>
  <c r="Q565" i="13"/>
  <c r="R565" i="13" s="1"/>
  <c r="AB569" i="20"/>
  <c r="G570" i="20" s="1"/>
  <c r="I570" i="20"/>
  <c r="AE569" i="20"/>
  <c r="S570" i="20"/>
  <c r="T570" i="20"/>
  <c r="B570" i="20"/>
  <c r="AA577" i="18"/>
  <c r="AD577" i="18" s="1"/>
  <c r="Z577" i="18"/>
  <c r="AC577" i="18" s="1"/>
  <c r="Y577" i="18"/>
  <c r="AB577" i="18" s="1"/>
  <c r="AA565" i="13" l="1"/>
  <c r="AD565" i="13" s="1"/>
  <c r="Z565" i="13"/>
  <c r="AC565" i="13" s="1"/>
  <c r="C566" i="13" s="1"/>
  <c r="Y565" i="13"/>
  <c r="F570" i="20"/>
  <c r="E570" i="20"/>
  <c r="J570" i="20"/>
  <c r="N570" i="20"/>
  <c r="D578" i="18"/>
  <c r="I578" i="18"/>
  <c r="C578" i="18"/>
  <c r="H578" i="18"/>
  <c r="B578" i="18"/>
  <c r="G578" i="18"/>
  <c r="AB565" i="13" l="1"/>
  <c r="L570" i="20"/>
  <c r="H566" i="13"/>
  <c r="B566" i="13"/>
  <c r="G566" i="13"/>
  <c r="D566" i="13"/>
  <c r="I566" i="13"/>
  <c r="F578" i="18"/>
  <c r="O570" i="20"/>
  <c r="K570" i="20"/>
  <c r="S578" i="18"/>
  <c r="T578" i="18"/>
  <c r="N578" i="18"/>
  <c r="AE577" i="18"/>
  <c r="J578" i="18"/>
  <c r="E578" i="18"/>
  <c r="P570" i="20" l="1"/>
  <c r="M570" i="20"/>
  <c r="J566" i="13"/>
  <c r="F566" i="13"/>
  <c r="E566" i="13"/>
  <c r="N566" i="13"/>
  <c r="S566" i="13"/>
  <c r="T566" i="13"/>
  <c r="AE565" i="13"/>
  <c r="U570" i="20"/>
  <c r="W570" i="20"/>
  <c r="V570" i="20"/>
  <c r="X570" i="20"/>
  <c r="K578" i="18"/>
  <c r="O578" i="18"/>
  <c r="L578" i="18"/>
  <c r="Q570" i="20" l="1"/>
  <c r="R570" i="20" s="1"/>
  <c r="L566" i="13"/>
  <c r="O566" i="13"/>
  <c r="K566" i="13"/>
  <c r="M578" i="18"/>
  <c r="P578" i="18"/>
  <c r="Z570" i="20" l="1"/>
  <c r="AC570" i="20" s="1"/>
  <c r="Y570" i="20"/>
  <c r="AB570" i="20" s="1"/>
  <c r="AA570" i="20"/>
  <c r="AD570" i="20" s="1"/>
  <c r="M566" i="13"/>
  <c r="P566" i="13"/>
  <c r="C571" i="20"/>
  <c r="AE570" i="20" s="1"/>
  <c r="H571" i="20"/>
  <c r="B571" i="20"/>
  <c r="G571" i="20"/>
  <c r="I571" i="20"/>
  <c r="D571" i="20"/>
  <c r="X578" i="18"/>
  <c r="Q578" i="18"/>
  <c r="R578" i="18" s="1"/>
  <c r="U578" i="18"/>
  <c r="V578" i="18"/>
  <c r="W578" i="18"/>
  <c r="Q566" i="13" l="1"/>
  <c r="R566" i="13" s="1"/>
  <c r="X566" i="13"/>
  <c r="U566" i="13"/>
  <c r="V566" i="13"/>
  <c r="W566" i="13"/>
  <c r="J571" i="20"/>
  <c r="F571" i="20"/>
  <c r="E571" i="20"/>
  <c r="T571" i="20"/>
  <c r="K571" i="20"/>
  <c r="S571" i="20"/>
  <c r="N571" i="20"/>
  <c r="L571" i="20" s="1"/>
  <c r="Y578" i="18"/>
  <c r="AB578" i="18" s="1"/>
  <c r="AA578" i="18"/>
  <c r="AD578" i="18" s="1"/>
  <c r="Z578" i="18"/>
  <c r="AC578" i="18" s="1"/>
  <c r="Y566" i="13" l="1"/>
  <c r="AB566" i="13" s="1"/>
  <c r="AA566" i="13"/>
  <c r="Z566" i="13"/>
  <c r="AC566" i="13" s="1"/>
  <c r="O571" i="20"/>
  <c r="P571" i="20"/>
  <c r="M571" i="20"/>
  <c r="Q571" i="20" s="1"/>
  <c r="B579" i="18"/>
  <c r="G579" i="18"/>
  <c r="I579" i="18"/>
  <c r="D579" i="18"/>
  <c r="C579" i="18"/>
  <c r="F579" i="18" s="1"/>
  <c r="H579" i="18"/>
  <c r="AD566" i="13" l="1"/>
  <c r="D567" i="13" s="1"/>
  <c r="G567" i="13"/>
  <c r="B567" i="13"/>
  <c r="H567" i="13"/>
  <c r="C567" i="13"/>
  <c r="I567" i="13"/>
  <c r="S567" i="13"/>
  <c r="T567" i="13"/>
  <c r="AE566" i="13"/>
  <c r="X571" i="20"/>
  <c r="W571" i="20"/>
  <c r="V571" i="20"/>
  <c r="U571" i="20"/>
  <c r="R571" i="20"/>
  <c r="J579" i="18"/>
  <c r="S579" i="18"/>
  <c r="N579" i="18"/>
  <c r="T579" i="18"/>
  <c r="AE578" i="18"/>
  <c r="E579" i="18"/>
  <c r="F567" i="13" l="1"/>
  <c r="E567" i="13"/>
  <c r="J567" i="13"/>
  <c r="N567" i="13"/>
  <c r="AA571" i="20"/>
  <c r="AD571" i="20" s="1"/>
  <c r="Z571" i="20"/>
  <c r="Y571" i="20"/>
  <c r="O579" i="18"/>
  <c r="K579" i="18"/>
  <c r="L579" i="18"/>
  <c r="O567" i="13" l="1"/>
  <c r="K567" i="13"/>
  <c r="L567" i="13"/>
  <c r="AB571" i="20"/>
  <c r="AC571" i="20"/>
  <c r="I572" i="20"/>
  <c r="D572" i="20"/>
  <c r="B572" i="20"/>
  <c r="P579" i="18"/>
  <c r="M579" i="18"/>
  <c r="P567" i="13" l="1"/>
  <c r="V567" i="13" s="1"/>
  <c r="M567" i="13"/>
  <c r="G572" i="20"/>
  <c r="T572" i="20"/>
  <c r="S572" i="20"/>
  <c r="H572" i="20"/>
  <c r="C572" i="20"/>
  <c r="AE571" i="20" s="1"/>
  <c r="W579" i="18"/>
  <c r="V579" i="18"/>
  <c r="U579" i="18"/>
  <c r="Q579" i="18"/>
  <c r="R579" i="18" s="1"/>
  <c r="X579" i="18"/>
  <c r="U567" i="13" l="1"/>
  <c r="X567" i="13"/>
  <c r="Q567" i="13"/>
  <c r="R567" i="13" s="1"/>
  <c r="W567" i="13"/>
  <c r="E572" i="20"/>
  <c r="J572" i="20"/>
  <c r="N572" i="20"/>
  <c r="F572" i="20"/>
  <c r="AA579" i="18"/>
  <c r="AD579" i="18" s="1"/>
  <c r="Z579" i="18"/>
  <c r="AC579" i="18" s="1"/>
  <c r="Y579" i="18"/>
  <c r="AB579" i="18" s="1"/>
  <c r="Z567" i="13" l="1"/>
  <c r="AC567" i="13" s="1"/>
  <c r="AA567" i="13"/>
  <c r="AD567" i="13" s="1"/>
  <c r="Y567" i="13"/>
  <c r="AB567" i="13" s="1"/>
  <c r="B568" i="13" s="1"/>
  <c r="L572" i="20"/>
  <c r="O572" i="20"/>
  <c r="K572" i="20"/>
  <c r="D580" i="18"/>
  <c r="I580" i="18"/>
  <c r="C580" i="18"/>
  <c r="H580" i="18"/>
  <c r="G580" i="18"/>
  <c r="B580" i="18"/>
  <c r="C568" i="13" l="1"/>
  <c r="F568" i="13" s="1"/>
  <c r="H568" i="13"/>
  <c r="D568" i="13"/>
  <c r="I568" i="13"/>
  <c r="G568" i="13"/>
  <c r="E568" i="13"/>
  <c r="M572" i="20"/>
  <c r="P572" i="20"/>
  <c r="E580" i="18"/>
  <c r="N580" i="18"/>
  <c r="AE579" i="18"/>
  <c r="T580" i="18"/>
  <c r="S580" i="18"/>
  <c r="J580" i="18"/>
  <c r="F580" i="18"/>
  <c r="N568" i="13" l="1"/>
  <c r="AE567" i="13"/>
  <c r="T568" i="13"/>
  <c r="S568" i="13"/>
  <c r="J568" i="13"/>
  <c r="X572" i="20"/>
  <c r="Q572" i="20"/>
  <c r="R572" i="20" s="1"/>
  <c r="V572" i="20"/>
  <c r="W572" i="20"/>
  <c r="U572" i="20"/>
  <c r="O580" i="18"/>
  <c r="K580" i="18"/>
  <c r="L580" i="18"/>
  <c r="L568" i="13" l="1"/>
  <c r="K568" i="13"/>
  <c r="O568" i="13"/>
  <c r="Y572" i="20"/>
  <c r="AB572" i="20" s="1"/>
  <c r="Z572" i="20"/>
  <c r="AC572" i="20" s="1"/>
  <c r="AA572" i="20"/>
  <c r="AD572" i="20" s="1"/>
  <c r="M580" i="18"/>
  <c r="P580" i="18"/>
  <c r="M568" i="13" l="1"/>
  <c r="P568" i="13"/>
  <c r="B573" i="20"/>
  <c r="G573" i="20"/>
  <c r="C573" i="20"/>
  <c r="H573" i="20"/>
  <c r="D573" i="20"/>
  <c r="I573" i="20"/>
  <c r="Q580" i="18"/>
  <c r="R580" i="18" s="1"/>
  <c r="X580" i="18"/>
  <c r="U580" i="18"/>
  <c r="V580" i="18"/>
  <c r="W580" i="18"/>
  <c r="X568" i="13" l="1"/>
  <c r="Q568" i="13"/>
  <c r="R568" i="13" s="1"/>
  <c r="U568" i="13"/>
  <c r="V568" i="13"/>
  <c r="W568" i="13"/>
  <c r="AE572" i="20"/>
  <c r="F573" i="20"/>
  <c r="N573" i="20"/>
  <c r="T573" i="20"/>
  <c r="S573" i="20"/>
  <c r="E573" i="20"/>
  <c r="J573" i="20"/>
  <c r="AA580" i="18"/>
  <c r="AD580" i="18" s="1"/>
  <c r="Z580" i="18"/>
  <c r="AC580" i="18" s="1"/>
  <c r="Y580" i="18"/>
  <c r="AB580" i="18" s="1"/>
  <c r="AA568" i="13" l="1"/>
  <c r="AD568" i="13" s="1"/>
  <c r="Y568" i="13"/>
  <c r="AB568" i="13" s="1"/>
  <c r="Z568" i="13"/>
  <c r="AC568" i="13" s="1"/>
  <c r="K573" i="20"/>
  <c r="O573" i="20"/>
  <c r="L573" i="20"/>
  <c r="I581" i="18"/>
  <c r="D581" i="18"/>
  <c r="C581" i="18"/>
  <c r="H581" i="18"/>
  <c r="B581" i="18"/>
  <c r="G581" i="18"/>
  <c r="D569" i="13" l="1"/>
  <c r="I569" i="13"/>
  <c r="G569" i="13"/>
  <c r="B569" i="13"/>
  <c r="E569" i="13" s="1"/>
  <c r="C569" i="13"/>
  <c r="H569" i="13"/>
  <c r="P573" i="20"/>
  <c r="M573" i="20"/>
  <c r="E581" i="18"/>
  <c r="N581" i="18"/>
  <c r="S581" i="18"/>
  <c r="AE580" i="18"/>
  <c r="T581" i="18"/>
  <c r="J581" i="18"/>
  <c r="F581" i="18"/>
  <c r="S569" i="13" l="1"/>
  <c r="T569" i="13"/>
  <c r="AE568" i="13"/>
  <c r="N569" i="13"/>
  <c r="J569" i="13"/>
  <c r="F569" i="13"/>
  <c r="V573" i="20"/>
  <c r="W573" i="20"/>
  <c r="U573" i="20"/>
  <c r="X573" i="20"/>
  <c r="Q573" i="20"/>
  <c r="R573" i="20" s="1"/>
  <c r="L581" i="18"/>
  <c r="K581" i="18"/>
  <c r="O581" i="18"/>
  <c r="L569" i="13" l="1"/>
  <c r="K569" i="13"/>
  <c r="O569" i="13"/>
  <c r="AA573" i="20"/>
  <c r="AD573" i="20" s="1"/>
  <c r="Y573" i="20"/>
  <c r="Z573" i="20"/>
  <c r="AC573" i="20" s="1"/>
  <c r="M581" i="18"/>
  <c r="P581" i="18"/>
  <c r="M569" i="13" l="1"/>
  <c r="P569" i="13"/>
  <c r="AB573" i="20"/>
  <c r="G574" i="20" s="1"/>
  <c r="B574" i="20"/>
  <c r="D574" i="20"/>
  <c r="I574" i="20"/>
  <c r="C574" i="20"/>
  <c r="AE573" i="20" s="1"/>
  <c r="H574" i="20"/>
  <c r="V581" i="18"/>
  <c r="X581" i="18"/>
  <c r="Q581" i="18"/>
  <c r="R581" i="18" s="1"/>
  <c r="W581" i="18"/>
  <c r="U581" i="18"/>
  <c r="Q569" i="13" l="1"/>
  <c r="R569" i="13" s="1"/>
  <c r="X569" i="13"/>
  <c r="V569" i="13"/>
  <c r="W569" i="13"/>
  <c r="U569" i="13"/>
  <c r="AA581" i="18"/>
  <c r="AD581" i="18" s="1"/>
  <c r="J574" i="20"/>
  <c r="N574" i="20"/>
  <c r="L574" i="20" s="1"/>
  <c r="E574" i="20"/>
  <c r="F574" i="20"/>
  <c r="S574" i="20"/>
  <c r="T574" i="20"/>
  <c r="Z581" i="18"/>
  <c r="AC581" i="18" s="1"/>
  <c r="Y581" i="18"/>
  <c r="D582" i="18"/>
  <c r="H582" i="18"/>
  <c r="Y569" i="13" l="1"/>
  <c r="AA569" i="13"/>
  <c r="Z569" i="13"/>
  <c r="I582" i="18"/>
  <c r="C582" i="18"/>
  <c r="O574" i="20"/>
  <c r="K574" i="20"/>
  <c r="M574" i="20"/>
  <c r="Q574" i="20" s="1"/>
  <c r="P574" i="20"/>
  <c r="AB581" i="18"/>
  <c r="T582" i="18"/>
  <c r="AE581" i="18"/>
  <c r="S582" i="18"/>
  <c r="AD569" i="13" l="1"/>
  <c r="AC569" i="13"/>
  <c r="AB569" i="13"/>
  <c r="D570" i="13"/>
  <c r="I570" i="13"/>
  <c r="B570" i="13"/>
  <c r="R574" i="20"/>
  <c r="X574" i="20"/>
  <c r="V574" i="20"/>
  <c r="W574" i="20"/>
  <c r="U574" i="20"/>
  <c r="Z574" i="20"/>
  <c r="AA574" i="20"/>
  <c r="G582" i="18"/>
  <c r="B582" i="18"/>
  <c r="H570" i="13" l="1"/>
  <c r="C570" i="13"/>
  <c r="E570" i="13" s="1"/>
  <c r="G570" i="13"/>
  <c r="J570" i="13" s="1"/>
  <c r="T570" i="13"/>
  <c r="S570" i="13"/>
  <c r="AE569" i="13"/>
  <c r="Y574" i="20"/>
  <c r="AC574" i="20"/>
  <c r="AD574" i="20"/>
  <c r="N582" i="18"/>
  <c r="J582" i="18"/>
  <c r="F582" i="18"/>
  <c r="E582" i="18"/>
  <c r="L582" i="18"/>
  <c r="N570" i="13" l="1"/>
  <c r="F570" i="13"/>
  <c r="L570" i="13"/>
  <c r="O570" i="13"/>
  <c r="K570" i="13"/>
  <c r="AB574" i="20"/>
  <c r="C575" i="20"/>
  <c r="H575" i="20"/>
  <c r="G575" i="20"/>
  <c r="B575" i="20"/>
  <c r="I575" i="20"/>
  <c r="D575" i="20"/>
  <c r="K582" i="18"/>
  <c r="O582" i="18"/>
  <c r="P582" i="18"/>
  <c r="M582" i="18"/>
  <c r="M570" i="13" l="1"/>
  <c r="P570" i="13"/>
  <c r="X570" i="13"/>
  <c r="Q570" i="13"/>
  <c r="R570" i="13" s="1"/>
  <c r="W570" i="13"/>
  <c r="U570" i="13"/>
  <c r="V570" i="13"/>
  <c r="U582" i="18"/>
  <c r="V582" i="18"/>
  <c r="W582" i="18"/>
  <c r="Q582" i="18"/>
  <c r="R582" i="18" s="1"/>
  <c r="X582" i="18"/>
  <c r="AE574" i="20"/>
  <c r="F575" i="20"/>
  <c r="T575" i="20"/>
  <c r="S575" i="20"/>
  <c r="E575" i="20"/>
  <c r="N575" i="20"/>
  <c r="J575" i="20"/>
  <c r="K575" i="20" s="1"/>
  <c r="O575" i="20" l="1"/>
  <c r="AA570" i="13"/>
  <c r="Y570" i="13"/>
  <c r="Z570" i="13"/>
  <c r="AD570" i="13"/>
  <c r="AA582" i="18"/>
  <c r="AD582" i="18" s="1"/>
  <c r="Y582" i="18"/>
  <c r="AB582" i="18" s="1"/>
  <c r="Z582" i="18"/>
  <c r="AC582" i="18" s="1"/>
  <c r="L575" i="20"/>
  <c r="D583" i="18"/>
  <c r="AB570" i="13" l="1"/>
  <c r="D571" i="13"/>
  <c r="I571" i="13"/>
  <c r="B571" i="13"/>
  <c r="AC570" i="13"/>
  <c r="I583" i="18"/>
  <c r="G583" i="18"/>
  <c r="B583" i="18"/>
  <c r="H583" i="18"/>
  <c r="C583" i="18"/>
  <c r="F583" i="18" s="1"/>
  <c r="M575" i="20"/>
  <c r="P575" i="20"/>
  <c r="T583" i="18"/>
  <c r="S583" i="18"/>
  <c r="AE582" i="18"/>
  <c r="J583" i="18"/>
  <c r="G571" i="13" l="1"/>
  <c r="T571" i="13"/>
  <c r="S571" i="13"/>
  <c r="AE570" i="13"/>
  <c r="H571" i="13"/>
  <c r="J571" i="13" s="1"/>
  <c r="C571" i="13"/>
  <c r="E583" i="18"/>
  <c r="N583" i="18"/>
  <c r="V575" i="20"/>
  <c r="X575" i="20"/>
  <c r="Q575" i="20"/>
  <c r="R575" i="20" s="1"/>
  <c r="U575" i="20"/>
  <c r="W575" i="20"/>
  <c r="L583" i="18"/>
  <c r="K583" i="18"/>
  <c r="O583" i="18"/>
  <c r="K571" i="13" l="1"/>
  <c r="O571" i="13"/>
  <c r="E571" i="13"/>
  <c r="F571" i="13"/>
  <c r="N571" i="13"/>
  <c r="L571" i="13" s="1"/>
  <c r="AA575" i="20"/>
  <c r="Z575" i="20"/>
  <c r="AC575" i="20" s="1"/>
  <c r="C576" i="20" s="1"/>
  <c r="Y575" i="20"/>
  <c r="M583" i="18"/>
  <c r="P583" i="18"/>
  <c r="X583" i="18"/>
  <c r="Q583" i="18"/>
  <c r="R583" i="18" s="1"/>
  <c r="P571" i="13" l="1"/>
  <c r="M571" i="13"/>
  <c r="AB575" i="20"/>
  <c r="G576" i="20"/>
  <c r="B576" i="20"/>
  <c r="E576" i="20" s="1"/>
  <c r="AD575" i="20"/>
  <c r="H576" i="20"/>
  <c r="AE575" i="20"/>
  <c r="U583" i="18"/>
  <c r="W583" i="18"/>
  <c r="V583" i="18"/>
  <c r="AA583" i="18"/>
  <c r="Y583" i="18"/>
  <c r="AB583" i="18" s="1"/>
  <c r="Z583" i="18"/>
  <c r="AC583" i="18" s="1"/>
  <c r="F576" i="20" l="1"/>
  <c r="W571" i="13"/>
  <c r="U571" i="13"/>
  <c r="V571" i="13"/>
  <c r="X571" i="13"/>
  <c r="Q571" i="13"/>
  <c r="R571" i="13" s="1"/>
  <c r="AD583" i="18"/>
  <c r="D576" i="20"/>
  <c r="I576" i="20"/>
  <c r="D584" i="18"/>
  <c r="G584" i="18"/>
  <c r="B584" i="18"/>
  <c r="H584" i="18"/>
  <c r="C584" i="18"/>
  <c r="F584" i="18" s="1"/>
  <c r="Y571" i="13" l="1"/>
  <c r="AB571" i="13" s="1"/>
  <c r="Z571" i="13"/>
  <c r="AC571" i="13" s="1"/>
  <c r="AA571" i="13"/>
  <c r="AD571" i="13" s="1"/>
  <c r="I584" i="18"/>
  <c r="N584" i="18" s="1"/>
  <c r="N576" i="20"/>
  <c r="T576" i="20"/>
  <c r="S576" i="20"/>
  <c r="J576" i="20"/>
  <c r="AE583" i="18"/>
  <c r="T584" i="18"/>
  <c r="S584" i="18"/>
  <c r="J584" i="18"/>
  <c r="E584" i="18"/>
  <c r="G572" i="13" l="1"/>
  <c r="B572" i="13"/>
  <c r="H572" i="13"/>
  <c r="C572" i="13"/>
  <c r="I572" i="13"/>
  <c r="D572" i="13"/>
  <c r="L576" i="20"/>
  <c r="O576" i="20"/>
  <c r="K576" i="20"/>
  <c r="K584" i="18"/>
  <c r="O584" i="18"/>
  <c r="L584" i="18"/>
  <c r="F572" i="13" l="1"/>
  <c r="J572" i="13"/>
  <c r="N572" i="13"/>
  <c r="T572" i="13"/>
  <c r="AE571" i="13"/>
  <c r="S572" i="13"/>
  <c r="E572" i="13"/>
  <c r="M576" i="20"/>
  <c r="P576" i="20"/>
  <c r="P584" i="18"/>
  <c r="M584" i="18"/>
  <c r="K572" i="13" l="1"/>
  <c r="O572" i="13"/>
  <c r="L572" i="13"/>
  <c r="X576" i="20"/>
  <c r="Q576" i="20"/>
  <c r="R576" i="20" s="1"/>
  <c r="V576" i="20"/>
  <c r="W576" i="20"/>
  <c r="U576" i="20"/>
  <c r="V584" i="18"/>
  <c r="W584" i="18"/>
  <c r="U584" i="18"/>
  <c r="Q584" i="18"/>
  <c r="R584" i="18" s="1"/>
  <c r="X584" i="18"/>
  <c r="M572" i="13" l="1"/>
  <c r="P572" i="13"/>
  <c r="Y576" i="20"/>
  <c r="AB576" i="20" s="1"/>
  <c r="AA576" i="20"/>
  <c r="AD576" i="20" s="1"/>
  <c r="Z576" i="20"/>
  <c r="AC576" i="20" s="1"/>
  <c r="AA584" i="18"/>
  <c r="AD584" i="18" s="1"/>
  <c r="Y584" i="18"/>
  <c r="AB584" i="18" s="1"/>
  <c r="Z584" i="18"/>
  <c r="AC584" i="18" s="1"/>
  <c r="B577" i="20" l="1"/>
  <c r="I577" i="20"/>
  <c r="D577" i="20"/>
  <c r="Q572" i="13"/>
  <c r="R572" i="13" s="1"/>
  <c r="X572" i="13"/>
  <c r="V572" i="13"/>
  <c r="W572" i="13"/>
  <c r="U572" i="13"/>
  <c r="G577" i="20"/>
  <c r="C577" i="20"/>
  <c r="E577" i="20" s="1"/>
  <c r="H577" i="20"/>
  <c r="I585" i="18"/>
  <c r="D585" i="18"/>
  <c r="G585" i="18"/>
  <c r="B585" i="18"/>
  <c r="C585" i="18"/>
  <c r="F585" i="18" s="1"/>
  <c r="H585" i="18"/>
  <c r="N577" i="20" l="1"/>
  <c r="S577" i="20"/>
  <c r="T577" i="20"/>
  <c r="AE576" i="20"/>
  <c r="F577" i="20"/>
  <c r="J577" i="20"/>
  <c r="Z572" i="13"/>
  <c r="AC572" i="13" s="1"/>
  <c r="Y572" i="13"/>
  <c r="AB572" i="13" s="1"/>
  <c r="AA572" i="13"/>
  <c r="AD572" i="13" s="1"/>
  <c r="K577" i="20"/>
  <c r="O577" i="20"/>
  <c r="L577" i="20"/>
  <c r="AE584" i="18"/>
  <c r="N585" i="18"/>
  <c r="T585" i="18"/>
  <c r="S585" i="18"/>
  <c r="J585" i="18"/>
  <c r="E585" i="18"/>
  <c r="C573" i="13" l="1"/>
  <c r="H573" i="13"/>
  <c r="G573" i="13"/>
  <c r="B573" i="13"/>
  <c r="I573" i="13"/>
  <c r="D573" i="13"/>
  <c r="M577" i="20"/>
  <c r="P577" i="20"/>
  <c r="L585" i="18"/>
  <c r="K585" i="18"/>
  <c r="O585" i="18"/>
  <c r="E573" i="13" l="1"/>
  <c r="S573" i="13"/>
  <c r="T573" i="13"/>
  <c r="AE572" i="13"/>
  <c r="F573" i="13"/>
  <c r="J573" i="13"/>
  <c r="M585" i="18"/>
  <c r="X577" i="20"/>
  <c r="Q577" i="20"/>
  <c r="R577" i="20" s="1"/>
  <c r="W577" i="20"/>
  <c r="U577" i="20"/>
  <c r="V577" i="20"/>
  <c r="P585" i="18"/>
  <c r="Q585" i="18"/>
  <c r="R585" i="18" s="1"/>
  <c r="X585" i="18"/>
  <c r="U585" i="18"/>
  <c r="W585" i="18"/>
  <c r="V585" i="18"/>
  <c r="O573" i="13" l="1"/>
  <c r="K573" i="13"/>
  <c r="N573" i="13"/>
  <c r="L573" i="13" s="1"/>
  <c r="AA577" i="20"/>
  <c r="AD577" i="20" s="1"/>
  <c r="Z577" i="20"/>
  <c r="AC577" i="20" s="1"/>
  <c r="Y577" i="20"/>
  <c r="AB577" i="20" s="1"/>
  <c r="Y585" i="18"/>
  <c r="Z585" i="18"/>
  <c r="AA585" i="18"/>
  <c r="AD585" i="18" s="1"/>
  <c r="AB585" i="18"/>
  <c r="P573" i="13" l="1"/>
  <c r="M573" i="13"/>
  <c r="AC585" i="18"/>
  <c r="I578" i="20"/>
  <c r="D578" i="20"/>
  <c r="B578" i="20"/>
  <c r="G578" i="20"/>
  <c r="H578" i="20"/>
  <c r="C578" i="20"/>
  <c r="D586" i="18"/>
  <c r="I586" i="18"/>
  <c r="G586" i="18"/>
  <c r="B586" i="18"/>
  <c r="C586" i="18"/>
  <c r="H586" i="18"/>
  <c r="AE585" i="18"/>
  <c r="S586" i="18"/>
  <c r="T586" i="18"/>
  <c r="F586" i="18"/>
  <c r="E578" i="20" l="1"/>
  <c r="W573" i="13"/>
  <c r="U573" i="13"/>
  <c r="V573" i="13"/>
  <c r="Q573" i="13"/>
  <c r="R573" i="13" s="1"/>
  <c r="X573" i="13"/>
  <c r="E586" i="18"/>
  <c r="N578" i="20"/>
  <c r="S578" i="20"/>
  <c r="T578" i="20"/>
  <c r="J578" i="20"/>
  <c r="F578" i="20"/>
  <c r="AE577" i="20"/>
  <c r="J586" i="18"/>
  <c r="N586" i="18"/>
  <c r="L586" i="18" s="1"/>
  <c r="Y573" i="13" l="1"/>
  <c r="AB573" i="13" s="1"/>
  <c r="Z573" i="13"/>
  <c r="AC573" i="13" s="1"/>
  <c r="AA573" i="13"/>
  <c r="AD573" i="13" s="1"/>
  <c r="O578" i="20"/>
  <c r="K578" i="20"/>
  <c r="L578" i="20"/>
  <c r="O586" i="18"/>
  <c r="K586" i="18"/>
  <c r="M586" i="18"/>
  <c r="P586" i="18"/>
  <c r="H574" i="13" l="1"/>
  <c r="C574" i="13"/>
  <c r="D574" i="13"/>
  <c r="I574" i="13"/>
  <c r="B574" i="13"/>
  <c r="E574" i="13" s="1"/>
  <c r="G574" i="13"/>
  <c r="P578" i="20"/>
  <c r="M578" i="20"/>
  <c r="Q586" i="18"/>
  <c r="R586" i="18" s="1"/>
  <c r="X586" i="18"/>
  <c r="W586" i="18"/>
  <c r="U586" i="18"/>
  <c r="V586" i="18"/>
  <c r="S574" i="13" l="1"/>
  <c r="T574" i="13"/>
  <c r="AE573" i="13"/>
  <c r="F574" i="13"/>
  <c r="J574" i="13"/>
  <c r="W578" i="20"/>
  <c r="U578" i="20"/>
  <c r="V578" i="20"/>
  <c r="X578" i="20"/>
  <c r="Q578" i="20"/>
  <c r="R578" i="20" s="1"/>
  <c r="Z586" i="18"/>
  <c r="AC586" i="18" s="1"/>
  <c r="AA586" i="18"/>
  <c r="AD586" i="18" s="1"/>
  <c r="Y586" i="18"/>
  <c r="AB586" i="18" s="1"/>
  <c r="O574" i="13" l="1"/>
  <c r="K574" i="13"/>
  <c r="N574" i="13"/>
  <c r="L574" i="13" s="1"/>
  <c r="AA578" i="20"/>
  <c r="AD578" i="20" s="1"/>
  <c r="Z578" i="20"/>
  <c r="AC578" i="20" s="1"/>
  <c r="Y578" i="20"/>
  <c r="AB578" i="20" s="1"/>
  <c r="B579" i="20" s="1"/>
  <c r="C579" i="20"/>
  <c r="AE578" i="20" s="1"/>
  <c r="H587" i="18"/>
  <c r="C587" i="18"/>
  <c r="D587" i="18"/>
  <c r="I587" i="18"/>
  <c r="G587" i="18"/>
  <c r="B587" i="18"/>
  <c r="M574" i="13" l="1"/>
  <c r="P574" i="13"/>
  <c r="E579" i="20"/>
  <c r="I579" i="20"/>
  <c r="D579" i="20"/>
  <c r="F579" i="20"/>
  <c r="H579" i="20"/>
  <c r="G579" i="20"/>
  <c r="E587" i="18"/>
  <c r="S587" i="18"/>
  <c r="AE586" i="18"/>
  <c r="T587" i="18"/>
  <c r="J587" i="18"/>
  <c r="F587" i="18"/>
  <c r="X574" i="13" l="1"/>
  <c r="Q574" i="13"/>
  <c r="R574" i="13" s="1"/>
  <c r="V574" i="13"/>
  <c r="W574" i="13"/>
  <c r="U574" i="13"/>
  <c r="S579" i="20"/>
  <c r="T579" i="20"/>
  <c r="J579" i="20"/>
  <c r="N579" i="20"/>
  <c r="O587" i="18"/>
  <c r="K587" i="18"/>
  <c r="N587" i="18"/>
  <c r="L587" i="18" s="1"/>
  <c r="AA574" i="13" l="1"/>
  <c r="AD574" i="13" s="1"/>
  <c r="D575" i="13" s="1"/>
  <c r="Z574" i="13"/>
  <c r="AC574" i="13" s="1"/>
  <c r="Y574" i="13"/>
  <c r="AB574" i="13" s="1"/>
  <c r="L579" i="20"/>
  <c r="O579" i="20"/>
  <c r="K579" i="20"/>
  <c r="M587" i="18"/>
  <c r="P587" i="18"/>
  <c r="I575" i="13" l="1"/>
  <c r="S575" i="13"/>
  <c r="C575" i="13"/>
  <c r="H575" i="13"/>
  <c r="G575" i="13"/>
  <c r="J575" i="13" s="1"/>
  <c r="B575" i="13"/>
  <c r="T575" i="13"/>
  <c r="AE574" i="13"/>
  <c r="P579" i="20"/>
  <c r="M579" i="20"/>
  <c r="X587" i="18"/>
  <c r="Q587" i="18"/>
  <c r="R587" i="18" s="1"/>
  <c r="U587" i="18"/>
  <c r="V587" i="18"/>
  <c r="W587" i="18"/>
  <c r="F575" i="13" l="1"/>
  <c r="E575" i="13"/>
  <c r="N575" i="13"/>
  <c r="L575" i="13" s="1"/>
  <c r="K575" i="13"/>
  <c r="O575" i="13"/>
  <c r="U579" i="20"/>
  <c r="V579" i="20"/>
  <c r="W579" i="20"/>
  <c r="X579" i="20"/>
  <c r="Q579" i="20"/>
  <c r="R579" i="20" s="1"/>
  <c r="Y587" i="18"/>
  <c r="AB587" i="18" s="1"/>
  <c r="Z587" i="18"/>
  <c r="AC587" i="18" s="1"/>
  <c r="AA587" i="18"/>
  <c r="AD587" i="18" s="1"/>
  <c r="P575" i="13" l="1"/>
  <c r="M575" i="13"/>
  <c r="AA579" i="20"/>
  <c r="AD579" i="20" s="1"/>
  <c r="Z579" i="20"/>
  <c r="AC579" i="20" s="1"/>
  <c r="H580" i="20" s="1"/>
  <c r="Y579" i="20"/>
  <c r="AB579" i="20" s="1"/>
  <c r="G588" i="18"/>
  <c r="B588" i="18"/>
  <c r="C588" i="18"/>
  <c r="H588" i="18"/>
  <c r="I588" i="18"/>
  <c r="D588" i="18"/>
  <c r="U575" i="13" l="1"/>
  <c r="Q575" i="13"/>
  <c r="R575" i="13" s="1"/>
  <c r="V575" i="13"/>
  <c r="W575" i="13"/>
  <c r="X575" i="13"/>
  <c r="D580" i="20"/>
  <c r="I580" i="20"/>
  <c r="G580" i="20"/>
  <c r="J580" i="20" s="1"/>
  <c r="B580" i="20"/>
  <c r="C580" i="20"/>
  <c r="F588" i="18"/>
  <c r="S588" i="18"/>
  <c r="AE587" i="18"/>
  <c r="T588" i="18"/>
  <c r="J588" i="18"/>
  <c r="E588" i="18"/>
  <c r="Z575" i="13" l="1"/>
  <c r="Y575" i="13"/>
  <c r="AB575" i="13" s="1"/>
  <c r="AA575" i="13"/>
  <c r="K580" i="20"/>
  <c r="O580" i="20"/>
  <c r="S580" i="20"/>
  <c r="T580" i="20"/>
  <c r="N580" i="20"/>
  <c r="L580" i="20" s="1"/>
  <c r="F580" i="20"/>
  <c r="AE579" i="20"/>
  <c r="E580" i="20"/>
  <c r="N588" i="18"/>
  <c r="L588" i="18" s="1"/>
  <c r="K588" i="18"/>
  <c r="O588" i="18"/>
  <c r="AC575" i="13" l="1"/>
  <c r="G576" i="13"/>
  <c r="B576" i="13"/>
  <c r="AD575" i="13"/>
  <c r="P580" i="20"/>
  <c r="M580" i="20"/>
  <c r="P588" i="18"/>
  <c r="M588" i="18"/>
  <c r="V588" i="18"/>
  <c r="W588" i="18"/>
  <c r="X588" i="18"/>
  <c r="H576" i="13" l="1"/>
  <c r="C576" i="13"/>
  <c r="I576" i="13"/>
  <c r="D576" i="13"/>
  <c r="V580" i="20"/>
  <c r="W580" i="20"/>
  <c r="U580" i="20"/>
  <c r="X580" i="20"/>
  <c r="Q580" i="20"/>
  <c r="R580" i="20" s="1"/>
  <c r="U588" i="18"/>
  <c r="Q588" i="18"/>
  <c r="R588" i="18" s="1"/>
  <c r="E576" i="13" l="1"/>
  <c r="F576" i="13"/>
  <c r="N576" i="13"/>
  <c r="S576" i="13"/>
  <c r="T576" i="13"/>
  <c r="AE575" i="13"/>
  <c r="J576" i="13"/>
  <c r="Y580" i="20"/>
  <c r="AB580" i="20" s="1"/>
  <c r="Z580" i="20"/>
  <c r="AC580" i="20" s="1"/>
  <c r="AA580" i="20"/>
  <c r="AD580" i="20" s="1"/>
  <c r="Y588" i="18"/>
  <c r="AB588" i="18" s="1"/>
  <c r="Z588" i="18"/>
  <c r="AC588" i="18" s="1"/>
  <c r="AA588" i="18"/>
  <c r="AD588" i="18" s="1"/>
  <c r="K576" i="13" l="1"/>
  <c r="O576" i="13"/>
  <c r="L576" i="13"/>
  <c r="H581" i="20"/>
  <c r="G581" i="20"/>
  <c r="B581" i="20"/>
  <c r="I581" i="20"/>
  <c r="D581" i="20"/>
  <c r="C581" i="20"/>
  <c r="B589" i="18"/>
  <c r="G589" i="18"/>
  <c r="C589" i="18"/>
  <c r="H589" i="18"/>
  <c r="D589" i="18"/>
  <c r="I589" i="18"/>
  <c r="M576" i="13" l="1"/>
  <c r="P576" i="13"/>
  <c r="J581" i="20"/>
  <c r="N581" i="20"/>
  <c r="S581" i="20"/>
  <c r="T581" i="20"/>
  <c r="AE580" i="20"/>
  <c r="F581" i="20"/>
  <c r="E581" i="20"/>
  <c r="K581" i="20"/>
  <c r="L581" i="20"/>
  <c r="F589" i="18"/>
  <c r="J589" i="18"/>
  <c r="E589" i="18"/>
  <c r="O589" i="18"/>
  <c r="N589" i="18"/>
  <c r="L589" i="18" s="1"/>
  <c r="AE588" i="18"/>
  <c r="T589" i="18"/>
  <c r="S589" i="18"/>
  <c r="Q576" i="13" l="1"/>
  <c r="R576" i="13" s="1"/>
  <c r="X576" i="13"/>
  <c r="V576" i="13"/>
  <c r="U576" i="13"/>
  <c r="W576" i="13"/>
  <c r="O581" i="20"/>
  <c r="M581" i="20"/>
  <c r="P581" i="20"/>
  <c r="K589" i="18"/>
  <c r="M589" i="18"/>
  <c r="P589" i="18"/>
  <c r="AA576" i="13" l="1"/>
  <c r="AD576" i="13" s="1"/>
  <c r="Z576" i="13"/>
  <c r="AC576" i="13" s="1"/>
  <c r="Y576" i="13"/>
  <c r="AB576" i="13" s="1"/>
  <c r="U581" i="20"/>
  <c r="X581" i="20"/>
  <c r="Q581" i="20"/>
  <c r="R581" i="20" s="1"/>
  <c r="V581" i="20"/>
  <c r="W581" i="20"/>
  <c r="X589" i="18"/>
  <c r="Q589" i="18"/>
  <c r="R589" i="18" s="1"/>
  <c r="U589" i="18"/>
  <c r="W589" i="18"/>
  <c r="V589" i="18"/>
  <c r="I577" i="13" l="1"/>
  <c r="D577" i="13"/>
  <c r="H577" i="13"/>
  <c r="C577" i="13"/>
  <c r="G577" i="13"/>
  <c r="J577" i="13" s="1"/>
  <c r="B577" i="13"/>
  <c r="E577" i="13" s="1"/>
  <c r="AA581" i="20"/>
  <c r="Z581" i="20"/>
  <c r="Y581" i="20"/>
  <c r="AB581" i="20" s="1"/>
  <c r="G582" i="20" s="1"/>
  <c r="Z589" i="18"/>
  <c r="Y589" i="18"/>
  <c r="AB589" i="18" s="1"/>
  <c r="AA589" i="18"/>
  <c r="AD589" i="18" s="1"/>
  <c r="AC589" i="18"/>
  <c r="N577" i="13" l="1"/>
  <c r="S577" i="13"/>
  <c r="T577" i="13"/>
  <c r="AE576" i="13"/>
  <c r="F577" i="13"/>
  <c r="K577" i="13"/>
  <c r="O577" i="13"/>
  <c r="L577" i="13"/>
  <c r="AD581" i="20"/>
  <c r="AC581" i="20"/>
  <c r="B582" i="20"/>
  <c r="G590" i="18"/>
  <c r="H590" i="18"/>
  <c r="B590" i="18"/>
  <c r="C590" i="18"/>
  <c r="F590" i="18" s="1"/>
  <c r="I590" i="18"/>
  <c r="D590" i="18"/>
  <c r="M577" i="13" l="1"/>
  <c r="P577" i="13"/>
  <c r="I582" i="20"/>
  <c r="D582" i="20"/>
  <c r="H582" i="20"/>
  <c r="J582" i="20" s="1"/>
  <c r="C582" i="20"/>
  <c r="AE589" i="18"/>
  <c r="S590" i="18"/>
  <c r="T590" i="18"/>
  <c r="E590" i="18"/>
  <c r="J590" i="18"/>
  <c r="K590" i="18"/>
  <c r="O590" i="18"/>
  <c r="N590" i="18"/>
  <c r="L590" i="18" s="1"/>
  <c r="W577" i="13" l="1"/>
  <c r="Q577" i="13"/>
  <c r="R577" i="13" s="1"/>
  <c r="X577" i="13"/>
  <c r="U577" i="13"/>
  <c r="V577" i="13"/>
  <c r="E582" i="20"/>
  <c r="T582" i="20"/>
  <c r="N582" i="20"/>
  <c r="L582" i="20" s="1"/>
  <c r="S582" i="20"/>
  <c r="F582" i="20"/>
  <c r="AE581" i="20"/>
  <c r="O582" i="20"/>
  <c r="K582" i="20"/>
  <c r="P590" i="18"/>
  <c r="M590" i="18"/>
  <c r="AA577" i="13" l="1"/>
  <c r="Z577" i="13"/>
  <c r="Y577" i="13"/>
  <c r="AB577" i="13" s="1"/>
  <c r="M582" i="20"/>
  <c r="P582" i="20"/>
  <c r="V590" i="18"/>
  <c r="W590" i="18"/>
  <c r="U590" i="18"/>
  <c r="Q590" i="18"/>
  <c r="R590" i="18" s="1"/>
  <c r="X590" i="18"/>
  <c r="AD577" i="13" l="1"/>
  <c r="AC577" i="13"/>
  <c r="H578" i="13" s="1"/>
  <c r="G578" i="13"/>
  <c r="B578" i="13"/>
  <c r="X582" i="20"/>
  <c r="Q582" i="20"/>
  <c r="R582" i="20" s="1"/>
  <c r="V582" i="20"/>
  <c r="U582" i="20"/>
  <c r="W582" i="20"/>
  <c r="Y590" i="18"/>
  <c r="AB590" i="18" s="1"/>
  <c r="Z590" i="18"/>
  <c r="AC590" i="18" s="1"/>
  <c r="AA590" i="18"/>
  <c r="AD590" i="18" s="1"/>
  <c r="I578" i="13" l="1"/>
  <c r="C578" i="13"/>
  <c r="E578" i="13" s="1"/>
  <c r="D578" i="13"/>
  <c r="Z582" i="20"/>
  <c r="AC582" i="20" s="1"/>
  <c r="Y582" i="20"/>
  <c r="AB582" i="20" s="1"/>
  <c r="AA582" i="20"/>
  <c r="AD582" i="20" s="1"/>
  <c r="F578" i="13"/>
  <c r="J578" i="13"/>
  <c r="O578" i="13" s="1"/>
  <c r="G591" i="18"/>
  <c r="B591" i="18"/>
  <c r="C591" i="18"/>
  <c r="F591" i="18" s="1"/>
  <c r="H591" i="18"/>
  <c r="D591" i="18"/>
  <c r="I591" i="18"/>
  <c r="N578" i="13" l="1"/>
  <c r="S578" i="13"/>
  <c r="AE577" i="13"/>
  <c r="T578" i="13"/>
  <c r="K578" i="13"/>
  <c r="G583" i="20"/>
  <c r="D583" i="20"/>
  <c r="C583" i="20"/>
  <c r="H583" i="20"/>
  <c r="B583" i="20"/>
  <c r="I583" i="20"/>
  <c r="L578" i="13"/>
  <c r="J591" i="18"/>
  <c r="N591" i="18"/>
  <c r="AE590" i="18"/>
  <c r="T591" i="18"/>
  <c r="S591" i="18"/>
  <c r="E591" i="18"/>
  <c r="AE582" i="20" l="1"/>
  <c r="S583" i="20"/>
  <c r="T583" i="20"/>
  <c r="F583" i="20"/>
  <c r="E583" i="20"/>
  <c r="J583" i="20"/>
  <c r="N583" i="20"/>
  <c r="L583" i="20" s="1"/>
  <c r="M578" i="13"/>
  <c r="P578" i="13"/>
  <c r="O591" i="18"/>
  <c r="K591" i="18"/>
  <c r="L591" i="18"/>
  <c r="K583" i="20" l="1"/>
  <c r="O583" i="20"/>
  <c r="P583" i="20"/>
  <c r="M583" i="20"/>
  <c r="Q583" i="20" s="1"/>
  <c r="X578" i="13"/>
  <c r="Q578" i="13"/>
  <c r="R578" i="13" s="1"/>
  <c r="W578" i="13"/>
  <c r="V578" i="13"/>
  <c r="U578" i="13"/>
  <c r="M591" i="18"/>
  <c r="P591" i="18"/>
  <c r="U583" i="20" l="1"/>
  <c r="W583" i="20"/>
  <c r="V583" i="20"/>
  <c r="R583" i="20"/>
  <c r="X583" i="20"/>
  <c r="AA578" i="13"/>
  <c r="AD578" i="13" s="1"/>
  <c r="Z578" i="13"/>
  <c r="AC578" i="13" s="1"/>
  <c r="Y578" i="13"/>
  <c r="AB578" i="13" s="1"/>
  <c r="X591" i="18"/>
  <c r="Q591" i="18"/>
  <c r="R591" i="18" s="1"/>
  <c r="V591" i="18"/>
  <c r="U591" i="18"/>
  <c r="W591" i="18"/>
  <c r="Y583" i="20" l="1"/>
  <c r="Z583" i="20"/>
  <c r="AA583" i="20"/>
  <c r="AB583" i="20"/>
  <c r="D579" i="13"/>
  <c r="H579" i="13"/>
  <c r="C579" i="13"/>
  <c r="G579" i="13"/>
  <c r="I579" i="13"/>
  <c r="B579" i="13"/>
  <c r="Y591" i="18"/>
  <c r="AB591" i="18" s="1"/>
  <c r="Z591" i="18"/>
  <c r="AC591" i="18" s="1"/>
  <c r="AA591" i="18"/>
  <c r="AD591" i="18" s="1"/>
  <c r="AC583" i="20" l="1"/>
  <c r="AD583" i="20"/>
  <c r="G584" i="20"/>
  <c r="B584" i="20"/>
  <c r="C584" i="20"/>
  <c r="S579" i="13"/>
  <c r="T579" i="13"/>
  <c r="AE578" i="13"/>
  <c r="E579" i="13"/>
  <c r="J579" i="13"/>
  <c r="F579" i="13"/>
  <c r="G592" i="18"/>
  <c r="B592" i="18"/>
  <c r="H592" i="18"/>
  <c r="C592" i="18"/>
  <c r="F592" i="18" s="1"/>
  <c r="I592" i="18"/>
  <c r="D592" i="18"/>
  <c r="H584" i="20" l="1"/>
  <c r="I584" i="20"/>
  <c r="D584" i="20"/>
  <c r="AE583" i="20"/>
  <c r="F584" i="20"/>
  <c r="E584" i="20"/>
  <c r="N579" i="13"/>
  <c r="O579" i="13"/>
  <c r="K579" i="13"/>
  <c r="T592" i="18"/>
  <c r="AE591" i="18"/>
  <c r="S592" i="18"/>
  <c r="E592" i="18"/>
  <c r="J592" i="18"/>
  <c r="S584" i="20" l="1"/>
  <c r="J584" i="20"/>
  <c r="T584" i="20"/>
  <c r="N584" i="20"/>
  <c r="L584" i="20" s="1"/>
  <c r="K584" i="20"/>
  <c r="O584" i="20"/>
  <c r="L579" i="13"/>
  <c r="N592" i="18"/>
  <c r="L592" i="18" s="1"/>
  <c r="K592" i="18"/>
  <c r="O592" i="18"/>
  <c r="M584" i="20" l="1"/>
  <c r="Q584" i="20" s="1"/>
  <c r="P584" i="20"/>
  <c r="M579" i="13"/>
  <c r="P579" i="13"/>
  <c r="P592" i="18"/>
  <c r="M592" i="18"/>
  <c r="V592" i="18"/>
  <c r="Q579" i="13" l="1"/>
  <c r="R579" i="13" s="1"/>
  <c r="X584" i="20"/>
  <c r="R584" i="20"/>
  <c r="V584" i="20"/>
  <c r="U584" i="20"/>
  <c r="W584" i="20"/>
  <c r="U592" i="18"/>
  <c r="W592" i="18"/>
  <c r="X579" i="13"/>
  <c r="V579" i="13"/>
  <c r="W579" i="13"/>
  <c r="U579" i="13"/>
  <c r="Q592" i="18"/>
  <c r="R592" i="18" s="1"/>
  <c r="X592" i="18"/>
  <c r="Z579" i="13" l="1"/>
  <c r="Y579" i="13"/>
  <c r="AB579" i="13" s="1"/>
  <c r="AA579" i="13"/>
  <c r="AD579" i="13" s="1"/>
  <c r="D580" i="13" s="1"/>
  <c r="T580" i="13" s="1"/>
  <c r="Y584" i="20"/>
  <c r="Z584" i="20"/>
  <c r="AA584" i="20"/>
  <c r="AB584" i="20"/>
  <c r="Y592" i="18"/>
  <c r="AB592" i="18" s="1"/>
  <c r="Z592" i="18"/>
  <c r="AC592" i="18" s="1"/>
  <c r="AA592" i="18"/>
  <c r="AD592" i="18" s="1"/>
  <c r="B580" i="13" l="1"/>
  <c r="G580" i="13"/>
  <c r="AC579" i="13"/>
  <c r="C580" i="13" s="1"/>
  <c r="I580" i="13"/>
  <c r="S580" i="13"/>
  <c r="AE579" i="13"/>
  <c r="B585" i="20"/>
  <c r="AC584" i="20"/>
  <c r="G585" i="20"/>
  <c r="AD584" i="20"/>
  <c r="G593" i="18"/>
  <c r="B593" i="18"/>
  <c r="H593" i="18"/>
  <c r="C593" i="18"/>
  <c r="F593" i="18" s="1"/>
  <c r="D593" i="18"/>
  <c r="I593" i="18"/>
  <c r="H580" i="13" l="1"/>
  <c r="N580" i="13"/>
  <c r="F580" i="13"/>
  <c r="E580" i="13"/>
  <c r="H585" i="20"/>
  <c r="C585" i="20"/>
  <c r="D585" i="20"/>
  <c r="I585" i="20"/>
  <c r="E585" i="20"/>
  <c r="J593" i="18"/>
  <c r="N593" i="18"/>
  <c r="T593" i="18"/>
  <c r="S593" i="18"/>
  <c r="AE592" i="18"/>
  <c r="E593" i="18"/>
  <c r="L593" i="18"/>
  <c r="K593" i="18"/>
  <c r="O593" i="18"/>
  <c r="J580" i="13" l="1"/>
  <c r="O580" i="13" s="1"/>
  <c r="L580" i="13"/>
  <c r="AE584" i="20"/>
  <c r="F585" i="20"/>
  <c r="J585" i="20"/>
  <c r="N585" i="20"/>
  <c r="S585" i="20"/>
  <c r="T585" i="20"/>
  <c r="L585" i="20"/>
  <c r="O585" i="20"/>
  <c r="K585" i="20"/>
  <c r="P593" i="18"/>
  <c r="M593" i="18"/>
  <c r="U593" i="18"/>
  <c r="K580" i="13" l="1"/>
  <c r="M580" i="13"/>
  <c r="P580" i="13"/>
  <c r="M585" i="20"/>
  <c r="Q585" i="20" s="1"/>
  <c r="P585" i="20"/>
  <c r="V585" i="20" s="1"/>
  <c r="W593" i="18"/>
  <c r="V593" i="18"/>
  <c r="Q593" i="18"/>
  <c r="R593" i="18" s="1"/>
  <c r="X593" i="18"/>
  <c r="V580" i="13" l="1"/>
  <c r="X580" i="13"/>
  <c r="Q580" i="13"/>
  <c r="R580" i="13" s="1"/>
  <c r="W580" i="13"/>
  <c r="U580" i="13"/>
  <c r="R585" i="20"/>
  <c r="X585" i="20"/>
  <c r="W585" i="20"/>
  <c r="U585" i="20"/>
  <c r="AA593" i="18"/>
  <c r="AD593" i="18" s="1"/>
  <c r="Y593" i="18"/>
  <c r="AB593" i="18" s="1"/>
  <c r="Z593" i="18"/>
  <c r="AC593" i="18" s="1"/>
  <c r="D594" i="18"/>
  <c r="I594" i="18"/>
  <c r="AA580" i="13" l="1"/>
  <c r="AD580" i="13" s="1"/>
  <c r="Y580" i="13"/>
  <c r="AB580" i="13" s="1"/>
  <c r="Z580" i="13"/>
  <c r="AC580" i="13" s="1"/>
  <c r="Y585" i="20"/>
  <c r="Z585" i="20"/>
  <c r="AC585" i="20" s="1"/>
  <c r="AA585" i="20"/>
  <c r="AD585" i="20" s="1"/>
  <c r="B594" i="18"/>
  <c r="G594" i="18"/>
  <c r="C594" i="18"/>
  <c r="F594" i="18" s="1"/>
  <c r="H594" i="18"/>
  <c r="AE593" i="18"/>
  <c r="T594" i="18"/>
  <c r="S594" i="18"/>
  <c r="I581" i="13" l="1"/>
  <c r="D581" i="13"/>
  <c r="B581" i="13"/>
  <c r="G581" i="13"/>
  <c r="C581" i="13"/>
  <c r="H581" i="13"/>
  <c r="D586" i="20"/>
  <c r="I586" i="20"/>
  <c r="C586" i="20"/>
  <c r="H586" i="20"/>
  <c r="AB585" i="20"/>
  <c r="AE580" i="13"/>
  <c r="T581" i="13"/>
  <c r="S581" i="13"/>
  <c r="E581" i="13"/>
  <c r="J581" i="13"/>
  <c r="J594" i="18"/>
  <c r="E594" i="18"/>
  <c r="N594" i="18"/>
  <c r="L594" i="18" s="1"/>
  <c r="O594" i="18"/>
  <c r="F581" i="13" l="1"/>
  <c r="B586" i="20"/>
  <c r="E586" i="20" s="1"/>
  <c r="G586" i="20"/>
  <c r="J586" i="20" s="1"/>
  <c r="T586" i="20"/>
  <c r="S586" i="20"/>
  <c r="AE585" i="20"/>
  <c r="K594" i="18"/>
  <c r="N581" i="13"/>
  <c r="L581" i="13"/>
  <c r="K581" i="13"/>
  <c r="O581" i="13"/>
  <c r="M594" i="18"/>
  <c r="P594" i="18"/>
  <c r="Q594" i="18"/>
  <c r="R594" i="18" s="1"/>
  <c r="X594" i="18"/>
  <c r="N586" i="20" l="1"/>
  <c r="F586" i="20"/>
  <c r="L586" i="20"/>
  <c r="K586" i="20"/>
  <c r="O586" i="20"/>
  <c r="M581" i="13"/>
  <c r="P581" i="13"/>
  <c r="Q581" i="13"/>
  <c r="R581" i="13" s="1"/>
  <c r="W594" i="18"/>
  <c r="U594" i="18"/>
  <c r="V594" i="18"/>
  <c r="Y594" i="18"/>
  <c r="AB594" i="18" s="1"/>
  <c r="Z594" i="18"/>
  <c r="AC594" i="18" s="1"/>
  <c r="AA594" i="18"/>
  <c r="AD594" i="18" s="1"/>
  <c r="X581" i="13" l="1"/>
  <c r="P586" i="20"/>
  <c r="V586" i="20" s="1"/>
  <c r="M586" i="20"/>
  <c r="Q586" i="20" s="1"/>
  <c r="V581" i="13"/>
  <c r="Y581" i="13"/>
  <c r="U581" i="13"/>
  <c r="W581" i="13"/>
  <c r="AA581" i="13"/>
  <c r="Z581" i="13"/>
  <c r="B595" i="18"/>
  <c r="G595" i="18"/>
  <c r="H595" i="18"/>
  <c r="C595" i="18"/>
  <c r="F595" i="18" s="1"/>
  <c r="D595" i="18"/>
  <c r="I595" i="18"/>
  <c r="U586" i="20" l="1"/>
  <c r="W586" i="20"/>
  <c r="R586" i="20"/>
  <c r="X586" i="20"/>
  <c r="AD581" i="13"/>
  <c r="AC581" i="13"/>
  <c r="AB581" i="13"/>
  <c r="B582" i="13" s="1"/>
  <c r="AE594" i="18"/>
  <c r="T595" i="18"/>
  <c r="S595" i="18"/>
  <c r="E595" i="18"/>
  <c r="J595" i="18"/>
  <c r="AA586" i="20" l="1"/>
  <c r="AD586" i="20" s="1"/>
  <c r="Z586" i="20"/>
  <c r="AC586" i="20" s="1"/>
  <c r="Y586" i="20"/>
  <c r="AB586" i="20" s="1"/>
  <c r="H582" i="13"/>
  <c r="C582" i="13"/>
  <c r="D582" i="13"/>
  <c r="I582" i="13"/>
  <c r="G582" i="13"/>
  <c r="E582" i="13"/>
  <c r="N595" i="18"/>
  <c r="L595" i="18" s="1"/>
  <c r="O595" i="18"/>
  <c r="K595" i="18"/>
  <c r="F582" i="13" l="1"/>
  <c r="G587" i="20"/>
  <c r="B587" i="20"/>
  <c r="D587" i="20"/>
  <c r="I587" i="20"/>
  <c r="C587" i="20"/>
  <c r="AE586" i="20" s="1"/>
  <c r="H587" i="20"/>
  <c r="AE581" i="13"/>
  <c r="T582" i="13"/>
  <c r="S582" i="13"/>
  <c r="J582" i="13"/>
  <c r="N582" i="13"/>
  <c r="L582" i="13" s="1"/>
  <c r="O582" i="13"/>
  <c r="K582" i="13"/>
  <c r="P595" i="18"/>
  <c r="M595" i="18"/>
  <c r="S587" i="20" l="1"/>
  <c r="T587" i="20"/>
  <c r="E587" i="20"/>
  <c r="J587" i="20"/>
  <c r="F587" i="20"/>
  <c r="N587" i="20"/>
  <c r="M582" i="13"/>
  <c r="Q582" i="13" s="1"/>
  <c r="P582" i="13"/>
  <c r="X582" i="13"/>
  <c r="U595" i="18"/>
  <c r="W595" i="18"/>
  <c r="V595" i="18"/>
  <c r="X595" i="18"/>
  <c r="Q595" i="18"/>
  <c r="R595" i="18" s="1"/>
  <c r="L587" i="20" l="1"/>
  <c r="K587" i="20"/>
  <c r="O587" i="20"/>
  <c r="R582" i="13"/>
  <c r="V582" i="13"/>
  <c r="U582" i="13"/>
  <c r="W582" i="13"/>
  <c r="AA595" i="18"/>
  <c r="AD595" i="18" s="1"/>
  <c r="Z595" i="18"/>
  <c r="AC595" i="18" s="1"/>
  <c r="Y595" i="18"/>
  <c r="AB595" i="18" s="1"/>
  <c r="AA582" i="13" l="1"/>
  <c r="AD582" i="13" s="1"/>
  <c r="P587" i="20"/>
  <c r="M587" i="20"/>
  <c r="Z582" i="13"/>
  <c r="Y582" i="13"/>
  <c r="I596" i="18"/>
  <c r="D596" i="18"/>
  <c r="H596" i="18"/>
  <c r="C596" i="18"/>
  <c r="B596" i="18"/>
  <c r="G596" i="18"/>
  <c r="AC582" i="13" l="1"/>
  <c r="D583" i="13"/>
  <c r="I583" i="13"/>
  <c r="W587" i="20"/>
  <c r="U587" i="20"/>
  <c r="V587" i="20"/>
  <c r="X587" i="20"/>
  <c r="Q587" i="20"/>
  <c r="R587" i="20" s="1"/>
  <c r="E596" i="18"/>
  <c r="AB582" i="13"/>
  <c r="G583" i="13"/>
  <c r="B583" i="13"/>
  <c r="J596" i="18"/>
  <c r="T596" i="18"/>
  <c r="AE595" i="18"/>
  <c r="S596" i="18"/>
  <c r="K596" i="18"/>
  <c r="N596" i="18"/>
  <c r="F596" i="18"/>
  <c r="H583" i="13" l="1"/>
  <c r="C583" i="13"/>
  <c r="AE582" i="13"/>
  <c r="T583" i="13"/>
  <c r="S583" i="13"/>
  <c r="AA587" i="20"/>
  <c r="AD587" i="20" s="1"/>
  <c r="Z587" i="20"/>
  <c r="AC587" i="20" s="1"/>
  <c r="Y587" i="20"/>
  <c r="AB587" i="20" s="1"/>
  <c r="J583" i="13"/>
  <c r="K583" i="13" s="1"/>
  <c r="O596" i="18"/>
  <c r="L596" i="18"/>
  <c r="N583" i="13" l="1"/>
  <c r="E583" i="13"/>
  <c r="F583" i="13"/>
  <c r="C588" i="20"/>
  <c r="H588" i="20"/>
  <c r="D588" i="20"/>
  <c r="I588" i="20"/>
  <c r="B588" i="20"/>
  <c r="G588" i="20"/>
  <c r="O583" i="13"/>
  <c r="M596" i="18"/>
  <c r="P596" i="18"/>
  <c r="L583" i="13" l="1"/>
  <c r="F588" i="20"/>
  <c r="AE587" i="20"/>
  <c r="T588" i="20"/>
  <c r="S588" i="20"/>
  <c r="E588" i="20"/>
  <c r="J588" i="20"/>
  <c r="N588" i="20"/>
  <c r="L588" i="20" s="1"/>
  <c r="X596" i="18"/>
  <c r="Q596" i="18"/>
  <c r="R596" i="18" s="1"/>
  <c r="Y596" i="18" s="1"/>
  <c r="V596" i="18"/>
  <c r="U596" i="18"/>
  <c r="W596" i="18"/>
  <c r="M583" i="13" l="1"/>
  <c r="P583" i="13"/>
  <c r="M588" i="20"/>
  <c r="Q588" i="20" s="1"/>
  <c r="P588" i="20"/>
  <c r="O588" i="20"/>
  <c r="K588" i="20"/>
  <c r="AB596" i="18"/>
  <c r="Q583" i="13"/>
  <c r="R583" i="13" s="1"/>
  <c r="X583" i="13"/>
  <c r="V583" i="13"/>
  <c r="AA596" i="18"/>
  <c r="Z596" i="18"/>
  <c r="B597" i="18"/>
  <c r="G597" i="18"/>
  <c r="Y583" i="13"/>
  <c r="Z583" i="13"/>
  <c r="AA583" i="13"/>
  <c r="W583" i="13" l="1"/>
  <c r="U583" i="13"/>
  <c r="AC596" i="18"/>
  <c r="X588" i="20"/>
  <c r="R588" i="20"/>
  <c r="V588" i="20"/>
  <c r="U588" i="20"/>
  <c r="W588" i="20"/>
  <c r="AD596" i="18"/>
  <c r="H597" i="18"/>
  <c r="C597" i="18"/>
  <c r="E597" i="18" s="1"/>
  <c r="AC583" i="13"/>
  <c r="AB583" i="13" l="1"/>
  <c r="AD583" i="13"/>
  <c r="B584" i="13"/>
  <c r="G584" i="13"/>
  <c r="Y588" i="20"/>
  <c r="Z588" i="20"/>
  <c r="AA588" i="20"/>
  <c r="F597" i="18"/>
  <c r="D597" i="18"/>
  <c r="I597" i="18"/>
  <c r="C584" i="13"/>
  <c r="H584" i="13"/>
  <c r="D584" i="13" l="1"/>
  <c r="I584" i="13"/>
  <c r="J584" i="13"/>
  <c r="AC588" i="20"/>
  <c r="AB588" i="20"/>
  <c r="AD588" i="20"/>
  <c r="G589" i="20"/>
  <c r="B589" i="20"/>
  <c r="N597" i="18"/>
  <c r="AE596" i="18"/>
  <c r="J597" i="18"/>
  <c r="T597" i="18"/>
  <c r="S597" i="18"/>
  <c r="K597" i="18"/>
  <c r="L597" i="18"/>
  <c r="O597" i="18"/>
  <c r="N584" i="13"/>
  <c r="T584" i="13"/>
  <c r="AE583" i="13"/>
  <c r="S584" i="13"/>
  <c r="F584" i="13"/>
  <c r="E584" i="13"/>
  <c r="L584" i="13" l="1"/>
  <c r="O584" i="13"/>
  <c r="K584" i="13"/>
  <c r="H589" i="20"/>
  <c r="C589" i="20"/>
  <c r="AE588" i="20" s="1"/>
  <c r="D589" i="20"/>
  <c r="I589" i="20"/>
  <c r="M597" i="18"/>
  <c r="P597" i="18"/>
  <c r="X597" i="18"/>
  <c r="Q597" i="18"/>
  <c r="R597" i="18" s="1"/>
  <c r="W597" i="18"/>
  <c r="M584" i="13" l="1"/>
  <c r="P584" i="13"/>
  <c r="J589" i="20"/>
  <c r="F589" i="20"/>
  <c r="N589" i="20"/>
  <c r="L589" i="20" s="1"/>
  <c r="E589" i="20"/>
  <c r="S589" i="20"/>
  <c r="T589" i="20"/>
  <c r="U597" i="18"/>
  <c r="V597" i="18"/>
  <c r="Z597" i="18"/>
  <c r="AA597" i="18"/>
  <c r="AD597" i="18" s="1"/>
  <c r="Y597" i="18"/>
  <c r="AB597" i="18" s="1"/>
  <c r="AC597" i="18"/>
  <c r="Q584" i="13" l="1"/>
  <c r="R584" i="13" s="1"/>
  <c r="X584" i="13"/>
  <c r="U584" i="13"/>
  <c r="V584" i="13"/>
  <c r="W584" i="13"/>
  <c r="K589" i="20"/>
  <c r="O589" i="20"/>
  <c r="M589" i="20"/>
  <c r="Q589" i="20" s="1"/>
  <c r="P589" i="20"/>
  <c r="D598" i="18"/>
  <c r="I598" i="18"/>
  <c r="B598" i="18"/>
  <c r="C598" i="18"/>
  <c r="F598" i="18" s="1"/>
  <c r="H598" i="18"/>
  <c r="G598" i="18"/>
  <c r="Y584" i="13" l="1"/>
  <c r="AB584" i="13" s="1"/>
  <c r="AA584" i="13"/>
  <c r="AD584" i="13" s="1"/>
  <c r="Z584" i="13"/>
  <c r="AC584" i="13" s="1"/>
  <c r="R589" i="20"/>
  <c r="X589" i="20"/>
  <c r="V589" i="20"/>
  <c r="W589" i="20"/>
  <c r="U589" i="20"/>
  <c r="T598" i="18"/>
  <c r="S598" i="18"/>
  <c r="AE597" i="18"/>
  <c r="E598" i="18"/>
  <c r="J598" i="18"/>
  <c r="N598" i="18"/>
  <c r="I585" i="13" l="1"/>
  <c r="B585" i="13"/>
  <c r="D585" i="13"/>
  <c r="H585" i="13"/>
  <c r="C585" i="13"/>
  <c r="G585" i="13"/>
  <c r="Z589" i="20"/>
  <c r="Y589" i="20"/>
  <c r="AA589" i="20"/>
  <c r="O598" i="18"/>
  <c r="K598" i="18"/>
  <c r="L598" i="18"/>
  <c r="E585" i="13" l="1"/>
  <c r="F585" i="13"/>
  <c r="S585" i="13"/>
  <c r="N585" i="13"/>
  <c r="AE584" i="13"/>
  <c r="T585" i="13"/>
  <c r="J585" i="13"/>
  <c r="AC589" i="20"/>
  <c r="AB589" i="20"/>
  <c r="AD589" i="20"/>
  <c r="M598" i="18"/>
  <c r="P598" i="18"/>
  <c r="L585" i="13"/>
  <c r="Q598" i="18"/>
  <c r="R598" i="18" s="1"/>
  <c r="O585" i="13" l="1"/>
  <c r="K585" i="13"/>
  <c r="X598" i="18"/>
  <c r="W598" i="18"/>
  <c r="G590" i="20"/>
  <c r="C590" i="20"/>
  <c r="H590" i="20"/>
  <c r="B590" i="20"/>
  <c r="D590" i="20"/>
  <c r="I590" i="20"/>
  <c r="U598" i="18"/>
  <c r="V598" i="18"/>
  <c r="P585" i="13"/>
  <c r="M585" i="13"/>
  <c r="Y598" i="18"/>
  <c r="AB598" i="18" s="1"/>
  <c r="Z598" i="18"/>
  <c r="AC598" i="18" s="1"/>
  <c r="AA598" i="18"/>
  <c r="AD598" i="18" s="1"/>
  <c r="S590" i="20" l="1"/>
  <c r="AE589" i="20"/>
  <c r="T590" i="20"/>
  <c r="F590" i="20"/>
  <c r="E590" i="20"/>
  <c r="J590" i="20"/>
  <c r="N590" i="20"/>
  <c r="L590" i="20"/>
  <c r="K590" i="20"/>
  <c r="O590" i="20"/>
  <c r="X585" i="13"/>
  <c r="W585" i="13"/>
  <c r="U585" i="13"/>
  <c r="V585" i="13"/>
  <c r="Q585" i="13"/>
  <c r="R585" i="13" s="1"/>
  <c r="G599" i="18"/>
  <c r="B599" i="18"/>
  <c r="C599" i="18"/>
  <c r="F599" i="18" s="1"/>
  <c r="H599" i="18"/>
  <c r="D599" i="18"/>
  <c r="I599" i="18"/>
  <c r="P590" i="20" l="1"/>
  <c r="M590" i="20"/>
  <c r="Q590" i="20" s="1"/>
  <c r="AA585" i="13"/>
  <c r="Y585" i="13"/>
  <c r="Z585" i="13"/>
  <c r="S599" i="18"/>
  <c r="AE598" i="18"/>
  <c r="T599" i="18"/>
  <c r="J599" i="18"/>
  <c r="E599" i="18"/>
  <c r="W590" i="20" l="1"/>
  <c r="U590" i="20"/>
  <c r="V590" i="20"/>
  <c r="X590" i="20"/>
  <c r="R590" i="20"/>
  <c r="AB585" i="13"/>
  <c r="AD585" i="13"/>
  <c r="B586" i="13"/>
  <c r="AC585" i="13"/>
  <c r="C586" i="13" s="1"/>
  <c r="O599" i="18"/>
  <c r="K599" i="18"/>
  <c r="N599" i="18"/>
  <c r="L599" i="18" s="1"/>
  <c r="Z590" i="20" l="1"/>
  <c r="AA590" i="20"/>
  <c r="Y590" i="20"/>
  <c r="AB590" i="20" s="1"/>
  <c r="G586" i="13"/>
  <c r="H586" i="13"/>
  <c r="I586" i="13"/>
  <c r="D586" i="13"/>
  <c r="F586" i="13"/>
  <c r="E586" i="13"/>
  <c r="M599" i="18"/>
  <c r="P599" i="18"/>
  <c r="AD590" i="20" l="1"/>
  <c r="AC590" i="20"/>
  <c r="D591" i="20"/>
  <c r="I591" i="20"/>
  <c r="B591" i="20"/>
  <c r="G591" i="20"/>
  <c r="J586" i="13"/>
  <c r="T586" i="13"/>
  <c r="AE585" i="13"/>
  <c r="S586" i="13"/>
  <c r="N586" i="13"/>
  <c r="K586" i="13"/>
  <c r="Q599" i="18"/>
  <c r="R599" i="18" s="1"/>
  <c r="X599" i="18"/>
  <c r="W599" i="18"/>
  <c r="U599" i="18"/>
  <c r="V599" i="18"/>
  <c r="T591" i="20" l="1"/>
  <c r="S591" i="20"/>
  <c r="H591" i="20"/>
  <c r="J591" i="20" s="1"/>
  <c r="C591" i="20"/>
  <c r="O586" i="13"/>
  <c r="L586" i="13"/>
  <c r="Z599" i="18"/>
  <c r="AC599" i="18" s="1"/>
  <c r="Y599" i="18"/>
  <c r="AB599" i="18" s="1"/>
  <c r="AA599" i="18"/>
  <c r="AD599" i="18" s="1"/>
  <c r="N591" i="20" l="1"/>
  <c r="L591" i="20" s="1"/>
  <c r="K591" i="20"/>
  <c r="O591" i="20"/>
  <c r="AE590" i="20"/>
  <c r="E591" i="20"/>
  <c r="F591" i="20"/>
  <c r="P586" i="13"/>
  <c r="M586" i="13"/>
  <c r="H600" i="18"/>
  <c r="C600" i="18"/>
  <c r="G600" i="18"/>
  <c r="B600" i="18"/>
  <c r="D600" i="18"/>
  <c r="I600" i="18"/>
  <c r="P591" i="20" l="1"/>
  <c r="M591" i="20"/>
  <c r="Q591" i="20" s="1"/>
  <c r="U586" i="13"/>
  <c r="Q586" i="13"/>
  <c r="R586" i="13" s="1"/>
  <c r="V586" i="13"/>
  <c r="W586" i="13"/>
  <c r="X586" i="13"/>
  <c r="E600" i="18"/>
  <c r="J600" i="18"/>
  <c r="K600" i="18"/>
  <c r="N600" i="18"/>
  <c r="L600" i="18" s="1"/>
  <c r="AE599" i="18"/>
  <c r="S600" i="18"/>
  <c r="T600" i="18"/>
  <c r="F600" i="18"/>
  <c r="W591" i="20" l="1"/>
  <c r="U591" i="20"/>
  <c r="X591" i="20"/>
  <c r="V591" i="20"/>
  <c r="R591" i="20"/>
  <c r="Z586" i="13"/>
  <c r="AA586" i="13"/>
  <c r="Y586" i="13"/>
  <c r="O600" i="18"/>
  <c r="M600" i="18"/>
  <c r="P600" i="18"/>
  <c r="Y591" i="20" l="1"/>
  <c r="AA591" i="20"/>
  <c r="Z591" i="20"/>
  <c r="AB591" i="20"/>
  <c r="B592" i="20"/>
  <c r="AC586" i="13"/>
  <c r="AD586" i="13"/>
  <c r="I587" i="13" s="1"/>
  <c r="AB586" i="13"/>
  <c r="B587" i="13"/>
  <c r="G587" i="13"/>
  <c r="H587" i="13"/>
  <c r="C587" i="13"/>
  <c r="D587" i="13"/>
  <c r="E587" i="13"/>
  <c r="J587" i="13"/>
  <c r="Q600" i="18"/>
  <c r="R600" i="18" s="1"/>
  <c r="X600" i="18"/>
  <c r="V600" i="18"/>
  <c r="W600" i="18"/>
  <c r="U600" i="18"/>
  <c r="AE586" i="13" l="1"/>
  <c r="AD591" i="20"/>
  <c r="G592" i="20"/>
  <c r="AC591" i="20"/>
  <c r="F587" i="13"/>
  <c r="T587" i="13"/>
  <c r="S587" i="13"/>
  <c r="N587" i="13"/>
  <c r="O587" i="13"/>
  <c r="K587" i="13"/>
  <c r="Y600" i="18"/>
  <c r="AB600" i="18" s="1"/>
  <c r="Z600" i="18"/>
  <c r="AC600" i="18" s="1"/>
  <c r="AA600" i="18"/>
  <c r="AD600" i="18" s="1"/>
  <c r="C592" i="20" l="1"/>
  <c r="H592" i="20"/>
  <c r="I592" i="20"/>
  <c r="D592" i="20"/>
  <c r="S592" i="20" s="1"/>
  <c r="AE591" i="20"/>
  <c r="E592" i="20"/>
  <c r="J592" i="20"/>
  <c r="L587" i="13"/>
  <c r="B601" i="18"/>
  <c r="G601" i="18"/>
  <c r="H601" i="18"/>
  <c r="C601" i="18"/>
  <c r="D601" i="18"/>
  <c r="I601" i="18"/>
  <c r="F592" i="20" l="1"/>
  <c r="N592" i="20"/>
  <c r="T592" i="20"/>
  <c r="L592" i="20"/>
  <c r="K592" i="20"/>
  <c r="O592" i="20"/>
  <c r="P587" i="13"/>
  <c r="M587" i="13"/>
  <c r="E601" i="18"/>
  <c r="AE600" i="18"/>
  <c r="T601" i="18"/>
  <c r="S601" i="18"/>
  <c r="J601" i="18"/>
  <c r="F601" i="18"/>
  <c r="P592" i="20" l="1"/>
  <c r="M592" i="20"/>
  <c r="Q592" i="20" s="1"/>
  <c r="V587" i="13"/>
  <c r="U587" i="13"/>
  <c r="W587" i="13"/>
  <c r="X587" i="13"/>
  <c r="Q587" i="13"/>
  <c r="R587" i="13" s="1"/>
  <c r="O601" i="18"/>
  <c r="K601" i="18"/>
  <c r="N601" i="18"/>
  <c r="L601" i="18" s="1"/>
  <c r="V592" i="20" l="1"/>
  <c r="U592" i="20"/>
  <c r="W592" i="20"/>
  <c r="X592" i="20"/>
  <c r="R592" i="20"/>
  <c r="Z587" i="13"/>
  <c r="AC587" i="13" s="1"/>
  <c r="Y587" i="13"/>
  <c r="AB587" i="13" s="1"/>
  <c r="B588" i="13" s="1"/>
  <c r="AA587" i="13"/>
  <c r="AD587" i="13" s="1"/>
  <c r="H588" i="13"/>
  <c r="P601" i="18"/>
  <c r="M601" i="18"/>
  <c r="AA592" i="20" l="1"/>
  <c r="Z592" i="20"/>
  <c r="Y592" i="20"/>
  <c r="I588" i="13"/>
  <c r="G588" i="13"/>
  <c r="C588" i="13"/>
  <c r="F588" i="13" s="1"/>
  <c r="D588" i="13"/>
  <c r="W601" i="18"/>
  <c r="U601" i="18"/>
  <c r="V601" i="18"/>
  <c r="Q601" i="18"/>
  <c r="R601" i="18" s="1"/>
  <c r="X601" i="18"/>
  <c r="AD592" i="20" l="1"/>
  <c r="AC592" i="20"/>
  <c r="AB592" i="20"/>
  <c r="C593" i="20"/>
  <c r="I593" i="20"/>
  <c r="J588" i="13"/>
  <c r="T588" i="13"/>
  <c r="E588" i="13"/>
  <c r="AE587" i="13"/>
  <c r="S588" i="13"/>
  <c r="N588" i="13"/>
  <c r="O588" i="13"/>
  <c r="K588" i="13"/>
  <c r="L588" i="13"/>
  <c r="AA601" i="18"/>
  <c r="AD601" i="18" s="1"/>
  <c r="Y601" i="18"/>
  <c r="AB601" i="18" s="1"/>
  <c r="Z601" i="18"/>
  <c r="AC601" i="18" s="1"/>
  <c r="D593" i="20" l="1"/>
  <c r="H593" i="20"/>
  <c r="G593" i="20"/>
  <c r="B593" i="20"/>
  <c r="AE592" i="20"/>
  <c r="S593" i="20"/>
  <c r="T593" i="20"/>
  <c r="P588" i="13"/>
  <c r="M588" i="13"/>
  <c r="D602" i="18"/>
  <c r="I602" i="18"/>
  <c r="G602" i="18"/>
  <c r="B602" i="18"/>
  <c r="C602" i="18"/>
  <c r="H602" i="18"/>
  <c r="F593" i="20" l="1"/>
  <c r="E593" i="20"/>
  <c r="J593" i="20"/>
  <c r="N593" i="20"/>
  <c r="L593" i="20" s="1"/>
  <c r="U588" i="13"/>
  <c r="W588" i="13"/>
  <c r="V588" i="13"/>
  <c r="X588" i="13"/>
  <c r="Q588" i="13"/>
  <c r="R588" i="13" s="1"/>
  <c r="AE601" i="18"/>
  <c r="S602" i="18"/>
  <c r="T602" i="18"/>
  <c r="J602" i="18"/>
  <c r="E602" i="18"/>
  <c r="F602" i="18"/>
  <c r="K593" i="20" l="1"/>
  <c r="O593" i="20"/>
  <c r="M593" i="20"/>
  <c r="Q593" i="20" s="1"/>
  <c r="P593" i="20"/>
  <c r="Y588" i="13"/>
  <c r="AA588" i="13"/>
  <c r="AD588" i="13" s="1"/>
  <c r="Z588" i="13"/>
  <c r="AC588" i="13" s="1"/>
  <c r="N602" i="18"/>
  <c r="L602" i="18" s="1"/>
  <c r="K602" i="18"/>
  <c r="O602" i="18"/>
  <c r="V593" i="20" l="1"/>
  <c r="R593" i="20"/>
  <c r="X593" i="20"/>
  <c r="W593" i="20"/>
  <c r="U593" i="20"/>
  <c r="AB588" i="13"/>
  <c r="B589" i="13"/>
  <c r="D589" i="13"/>
  <c r="H589" i="13"/>
  <c r="I589" i="13"/>
  <c r="C589" i="13"/>
  <c r="P602" i="18"/>
  <c r="M602" i="18"/>
  <c r="G589" i="13" l="1"/>
  <c r="J589" i="13" s="1"/>
  <c r="AA593" i="20"/>
  <c r="Z593" i="20"/>
  <c r="Y593" i="20"/>
  <c r="AD593" i="20"/>
  <c r="E589" i="13"/>
  <c r="T589" i="13"/>
  <c r="S589" i="13"/>
  <c r="N589" i="13"/>
  <c r="AE588" i="13"/>
  <c r="F589" i="13"/>
  <c r="V602" i="18"/>
  <c r="U602" i="18"/>
  <c r="W602" i="18"/>
  <c r="X602" i="18"/>
  <c r="Q602" i="18"/>
  <c r="R602" i="18" s="1"/>
  <c r="K589" i="13" l="1"/>
  <c r="O589" i="13"/>
  <c r="AC593" i="20"/>
  <c r="AB593" i="20"/>
  <c r="D594" i="20"/>
  <c r="I594" i="20"/>
  <c r="H594" i="20"/>
  <c r="L589" i="13"/>
  <c r="AA602" i="18"/>
  <c r="AD602" i="18" s="1"/>
  <c r="Z602" i="18"/>
  <c r="AC602" i="18" s="1"/>
  <c r="Y602" i="18"/>
  <c r="AB602" i="18" s="1"/>
  <c r="C594" i="20" l="1"/>
  <c r="T594" i="20"/>
  <c r="G594" i="20"/>
  <c r="B594" i="20"/>
  <c r="S594" i="20"/>
  <c r="M589" i="13"/>
  <c r="P589" i="13"/>
  <c r="D603" i="18"/>
  <c r="I603" i="18"/>
  <c r="C603" i="18"/>
  <c r="H603" i="18"/>
  <c r="G603" i="18"/>
  <c r="B603" i="18"/>
  <c r="J594" i="20" l="1"/>
  <c r="E594" i="20"/>
  <c r="F594" i="20"/>
  <c r="AE593" i="20"/>
  <c r="N594" i="20"/>
  <c r="L594" i="20" s="1"/>
  <c r="O594" i="20"/>
  <c r="X589" i="13"/>
  <c r="Q589" i="13"/>
  <c r="R589" i="13" s="1"/>
  <c r="W589" i="13"/>
  <c r="U589" i="13"/>
  <c r="V589" i="13"/>
  <c r="AE602" i="18"/>
  <c r="S603" i="18"/>
  <c r="T603" i="18"/>
  <c r="J603" i="18"/>
  <c r="F603" i="18"/>
  <c r="E603" i="18"/>
  <c r="K594" i="20" l="1"/>
  <c r="P594" i="20"/>
  <c r="M594" i="20"/>
  <c r="Q594" i="20" s="1"/>
  <c r="AA589" i="13"/>
  <c r="Z589" i="13"/>
  <c r="AC589" i="13" s="1"/>
  <c r="C590" i="13" s="1"/>
  <c r="Y589" i="13"/>
  <c r="AB589" i="13"/>
  <c r="N603" i="18"/>
  <c r="L603" i="18" s="1"/>
  <c r="O603" i="18"/>
  <c r="K603" i="18"/>
  <c r="W594" i="20" l="1"/>
  <c r="X594" i="20"/>
  <c r="U594" i="20"/>
  <c r="R594" i="20"/>
  <c r="V594" i="20"/>
  <c r="AD589" i="13"/>
  <c r="H590" i="13"/>
  <c r="D590" i="13"/>
  <c r="I590" i="13"/>
  <c r="G590" i="13"/>
  <c r="J590" i="13" s="1"/>
  <c r="O590" i="13" s="1"/>
  <c r="B590" i="13"/>
  <c r="P603" i="18"/>
  <c r="M603" i="18"/>
  <c r="Y594" i="20" l="1"/>
  <c r="AA594" i="20"/>
  <c r="Z594" i="20"/>
  <c r="AB594" i="20"/>
  <c r="K590" i="13"/>
  <c r="T590" i="13"/>
  <c r="N590" i="13"/>
  <c r="L590" i="13" s="1"/>
  <c r="S590" i="13"/>
  <c r="AE589" i="13"/>
  <c r="F590" i="13"/>
  <c r="E590" i="13"/>
  <c r="W603" i="18"/>
  <c r="U603" i="18"/>
  <c r="X603" i="18"/>
  <c r="Q603" i="18"/>
  <c r="R603" i="18" s="1"/>
  <c r="V603" i="18"/>
  <c r="AD594" i="20" l="1"/>
  <c r="AC594" i="20"/>
  <c r="B595" i="20"/>
  <c r="G595" i="20"/>
  <c r="D595" i="20"/>
  <c r="I595" i="20"/>
  <c r="H595" i="20"/>
  <c r="M590" i="13"/>
  <c r="P590" i="13"/>
  <c r="AA603" i="18"/>
  <c r="AD603" i="18" s="1"/>
  <c r="Z603" i="18"/>
  <c r="AC603" i="18" s="1"/>
  <c r="Y603" i="18"/>
  <c r="AB603" i="18" s="1"/>
  <c r="C595" i="20" l="1"/>
  <c r="T595" i="20"/>
  <c r="S595" i="20"/>
  <c r="J595" i="20"/>
  <c r="I604" i="18"/>
  <c r="B604" i="18"/>
  <c r="X590" i="13"/>
  <c r="Q590" i="13"/>
  <c r="R590" i="13" s="1"/>
  <c r="U590" i="13"/>
  <c r="V590" i="13"/>
  <c r="W590" i="13"/>
  <c r="D604" i="18"/>
  <c r="C604" i="18"/>
  <c r="H604" i="18"/>
  <c r="G604" i="18"/>
  <c r="AE594" i="20" l="1"/>
  <c r="F595" i="20"/>
  <c r="E595" i="20"/>
  <c r="O595" i="20"/>
  <c r="K595" i="20"/>
  <c r="N595" i="20"/>
  <c r="L595" i="20" s="1"/>
  <c r="T604" i="18"/>
  <c r="AE603" i="18"/>
  <c r="S604" i="18"/>
  <c r="AA590" i="13"/>
  <c r="Z590" i="13"/>
  <c r="Y590" i="13"/>
  <c r="AB590" i="13" s="1"/>
  <c r="F604" i="18"/>
  <c r="J604" i="18"/>
  <c r="E604" i="18"/>
  <c r="P595" i="20" l="1"/>
  <c r="M595" i="20"/>
  <c r="Q595" i="20" s="1"/>
  <c r="N604" i="18"/>
  <c r="L604" i="18" s="1"/>
  <c r="K604" i="18"/>
  <c r="O604" i="18"/>
  <c r="AD590" i="13"/>
  <c r="AC590" i="13"/>
  <c r="G591" i="13"/>
  <c r="D591" i="13"/>
  <c r="I591" i="13"/>
  <c r="B591" i="13"/>
  <c r="W595" i="20" l="1"/>
  <c r="V595" i="20"/>
  <c r="U595" i="20"/>
  <c r="X595" i="20"/>
  <c r="R595" i="20"/>
  <c r="C591" i="13"/>
  <c r="E591" i="13" s="1"/>
  <c r="H591" i="13"/>
  <c r="M604" i="18"/>
  <c r="P604" i="18"/>
  <c r="AE590" i="13"/>
  <c r="T591" i="13"/>
  <c r="S591" i="13"/>
  <c r="AA595" i="20" l="1"/>
  <c r="Z595" i="20"/>
  <c r="Y595" i="20"/>
  <c r="AD595" i="20"/>
  <c r="Q604" i="18"/>
  <c r="R604" i="18" s="1"/>
  <c r="F591" i="13"/>
  <c r="J591" i="13"/>
  <c r="N591" i="13" s="1"/>
  <c r="X604" i="18"/>
  <c r="W604" i="18"/>
  <c r="V604" i="18"/>
  <c r="U604" i="18"/>
  <c r="AA604" i="18"/>
  <c r="AD604" i="18" s="1"/>
  <c r="Z604" i="18"/>
  <c r="Y604" i="18" l="1"/>
  <c r="AC595" i="20"/>
  <c r="AB595" i="20"/>
  <c r="D596" i="20"/>
  <c r="I596" i="20"/>
  <c r="K591" i="13"/>
  <c r="O591" i="13"/>
  <c r="L591" i="13"/>
  <c r="D605" i="18"/>
  <c r="I605" i="18"/>
  <c r="AC604" i="18"/>
  <c r="AB604" i="18" l="1"/>
  <c r="H596" i="20"/>
  <c r="T596" i="20"/>
  <c r="C596" i="20"/>
  <c r="B596" i="20"/>
  <c r="S596" i="20"/>
  <c r="G596" i="20"/>
  <c r="C605" i="18"/>
  <c r="H605" i="18"/>
  <c r="P591" i="13"/>
  <c r="M591" i="13"/>
  <c r="AE604" i="18"/>
  <c r="T605" i="18"/>
  <c r="S605" i="18"/>
  <c r="G605" i="18" l="1"/>
  <c r="J605" i="18" s="1"/>
  <c r="B605" i="18"/>
  <c r="E605" i="18" s="1"/>
  <c r="AE595" i="20"/>
  <c r="E596" i="20"/>
  <c r="F596" i="20"/>
  <c r="J596" i="20"/>
  <c r="X591" i="13"/>
  <c r="Q591" i="13"/>
  <c r="R591" i="13" s="1"/>
  <c r="V591" i="13"/>
  <c r="W591" i="13"/>
  <c r="U591" i="13"/>
  <c r="N605" i="18"/>
  <c r="L605" i="18" s="1"/>
  <c r="K605" i="18"/>
  <c r="O605" i="18"/>
  <c r="F605" i="18" l="1"/>
  <c r="N596" i="20"/>
  <c r="L596" i="20" s="1"/>
  <c r="O596" i="20"/>
  <c r="K596" i="20"/>
  <c r="M605" i="18"/>
  <c r="X605" i="18" s="1"/>
  <c r="P605" i="18"/>
  <c r="Y591" i="13"/>
  <c r="Z591" i="13"/>
  <c r="AA591" i="13"/>
  <c r="Q605" i="18" l="1"/>
  <c r="R605" i="18" s="1"/>
  <c r="V605" i="18"/>
  <c r="M596" i="20"/>
  <c r="Q596" i="20" s="1"/>
  <c r="P596" i="20"/>
  <c r="X596" i="20"/>
  <c r="W605" i="18"/>
  <c r="U605" i="18"/>
  <c r="AC591" i="13"/>
  <c r="AB591" i="13"/>
  <c r="AD591" i="13"/>
  <c r="I592" i="13" s="1"/>
  <c r="Z605" i="18"/>
  <c r="AC605" i="18" s="1"/>
  <c r="AA605" i="18"/>
  <c r="AD605" i="18" s="1"/>
  <c r="Y605" i="18"/>
  <c r="AB605" i="18" s="1"/>
  <c r="R596" i="20" l="1"/>
  <c r="W596" i="20"/>
  <c r="U596" i="20"/>
  <c r="V596" i="20"/>
  <c r="B592" i="13"/>
  <c r="H592" i="13"/>
  <c r="C592" i="13"/>
  <c r="G592" i="13"/>
  <c r="D592" i="13"/>
  <c r="C606" i="18"/>
  <c r="H606" i="18"/>
  <c r="D606" i="18"/>
  <c r="I606" i="18"/>
  <c r="G606" i="18"/>
  <c r="B606" i="18"/>
  <c r="Y596" i="20" l="1"/>
  <c r="S606" i="18"/>
  <c r="T606" i="18"/>
  <c r="AE605" i="18"/>
  <c r="AA596" i="20"/>
  <c r="Z596" i="20"/>
  <c r="F592" i="13"/>
  <c r="T592" i="13"/>
  <c r="S592" i="13"/>
  <c r="E592" i="13"/>
  <c r="J592" i="13"/>
  <c r="AE591" i="13"/>
  <c r="N592" i="13"/>
  <c r="L592" i="13" s="1"/>
  <c r="K592" i="13"/>
  <c r="J606" i="18"/>
  <c r="F606" i="18"/>
  <c r="E606" i="18"/>
  <c r="N606" i="18"/>
  <c r="L606" i="18" s="1"/>
  <c r="O606" i="18"/>
  <c r="K606" i="18"/>
  <c r="O592" i="13" l="1"/>
  <c r="AB596" i="20"/>
  <c r="AD596" i="20"/>
  <c r="D597" i="20" s="1"/>
  <c r="AC596" i="20"/>
  <c r="C597" i="20" s="1"/>
  <c r="G597" i="20"/>
  <c r="I597" i="20"/>
  <c r="P592" i="13"/>
  <c r="M592" i="13"/>
  <c r="M606" i="18"/>
  <c r="P606" i="18"/>
  <c r="X606" i="18"/>
  <c r="Q606" i="18"/>
  <c r="R606" i="18" s="1"/>
  <c r="H597" i="20" l="1"/>
  <c r="B597" i="20"/>
  <c r="T597" i="20"/>
  <c r="W592" i="13"/>
  <c r="S597" i="20"/>
  <c r="AE596" i="20"/>
  <c r="J597" i="20"/>
  <c r="F597" i="20"/>
  <c r="E597" i="20"/>
  <c r="V606" i="18"/>
  <c r="U606" i="18"/>
  <c r="V592" i="13"/>
  <c r="X592" i="13"/>
  <c r="Q592" i="13"/>
  <c r="U592" i="13"/>
  <c r="W606" i="18"/>
  <c r="Y606" i="18"/>
  <c r="AB606" i="18" s="1"/>
  <c r="AA606" i="18"/>
  <c r="Z606" i="18"/>
  <c r="AC606" i="18" s="1"/>
  <c r="N597" i="20" l="1"/>
  <c r="L597" i="20" s="1"/>
  <c r="O597" i="20"/>
  <c r="K597" i="20"/>
  <c r="AD606" i="18"/>
  <c r="R592" i="13"/>
  <c r="AA592" i="13" s="1"/>
  <c r="C607" i="18"/>
  <c r="I607" i="18"/>
  <c r="G607" i="18"/>
  <c r="B607" i="18"/>
  <c r="H607" i="18"/>
  <c r="D607" i="18" l="1"/>
  <c r="P597" i="20"/>
  <c r="M597" i="20"/>
  <c r="Q597" i="20" s="1"/>
  <c r="U597" i="20"/>
  <c r="V597" i="20"/>
  <c r="Z592" i="13"/>
  <c r="Y592" i="13"/>
  <c r="AB592" i="13" s="1"/>
  <c r="G593" i="13" s="1"/>
  <c r="AD592" i="13"/>
  <c r="J607" i="18"/>
  <c r="F607" i="18"/>
  <c r="E607" i="18"/>
  <c r="S607" i="18" l="1"/>
  <c r="AE606" i="18"/>
  <c r="T607" i="18"/>
  <c r="X597" i="20"/>
  <c r="W597" i="20"/>
  <c r="R597" i="20"/>
  <c r="AA597" i="20"/>
  <c r="AC592" i="13"/>
  <c r="B593" i="13"/>
  <c r="D593" i="13"/>
  <c r="H593" i="13"/>
  <c r="C593" i="13"/>
  <c r="I593" i="13"/>
  <c r="K607" i="18"/>
  <c r="O607" i="18"/>
  <c r="N607" i="18"/>
  <c r="L607" i="18" s="1"/>
  <c r="Y597" i="20" l="1"/>
  <c r="Z597" i="20"/>
  <c r="AD597" i="20"/>
  <c r="AE592" i="13"/>
  <c r="T593" i="13"/>
  <c r="J593" i="13"/>
  <c r="N593" i="13" s="1"/>
  <c r="F593" i="13"/>
  <c r="S593" i="13"/>
  <c r="E593" i="13"/>
  <c r="M607" i="18"/>
  <c r="P607" i="18"/>
  <c r="K593" i="13" l="1"/>
  <c r="AB597" i="20"/>
  <c r="AC597" i="20"/>
  <c r="G598" i="20"/>
  <c r="H598" i="20"/>
  <c r="B598" i="20"/>
  <c r="D598" i="20"/>
  <c r="C598" i="20"/>
  <c r="I598" i="20"/>
  <c r="L593" i="13"/>
  <c r="O593" i="13"/>
  <c r="X607" i="18"/>
  <c r="Q607" i="18"/>
  <c r="R607" i="18" s="1"/>
  <c r="U607" i="18"/>
  <c r="V607" i="18"/>
  <c r="W607" i="18"/>
  <c r="J598" i="20" l="1"/>
  <c r="E598" i="20"/>
  <c r="T598" i="20"/>
  <c r="S598" i="20"/>
  <c r="F598" i="20"/>
  <c r="AE597" i="20"/>
  <c r="N598" i="20"/>
  <c r="L598" i="20" s="1"/>
  <c r="K598" i="20"/>
  <c r="P593" i="13"/>
  <c r="M593" i="13"/>
  <c r="U593" i="13"/>
  <c r="Y607" i="18"/>
  <c r="AB607" i="18" s="1"/>
  <c r="AA607" i="18"/>
  <c r="AD607" i="18" s="1"/>
  <c r="Z607" i="18"/>
  <c r="AC607" i="18" s="1"/>
  <c r="O598" i="20" l="1"/>
  <c r="P598" i="20"/>
  <c r="M598" i="20"/>
  <c r="Q598" i="20" s="1"/>
  <c r="W593" i="13"/>
  <c r="V593" i="13"/>
  <c r="Q593" i="13"/>
  <c r="R593" i="13" s="1"/>
  <c r="X593" i="13"/>
  <c r="Y593" i="13"/>
  <c r="Z593" i="13"/>
  <c r="G608" i="18"/>
  <c r="B608" i="18"/>
  <c r="H608" i="18"/>
  <c r="D608" i="18"/>
  <c r="I608" i="18"/>
  <c r="C608" i="18"/>
  <c r="U598" i="20" l="1"/>
  <c r="V598" i="20"/>
  <c r="W598" i="20"/>
  <c r="X598" i="20"/>
  <c r="R598" i="20"/>
  <c r="AA593" i="13"/>
  <c r="AC593" i="13"/>
  <c r="AB593" i="13"/>
  <c r="B594" i="13"/>
  <c r="J608" i="18"/>
  <c r="E608" i="18"/>
  <c r="AE607" i="18"/>
  <c r="T608" i="18"/>
  <c r="S608" i="18"/>
  <c r="F608" i="18"/>
  <c r="Y598" i="20" l="1"/>
  <c r="AA598" i="20"/>
  <c r="Z598" i="20"/>
  <c r="AD593" i="13"/>
  <c r="C594" i="13"/>
  <c r="I594" i="13"/>
  <c r="D594" i="13"/>
  <c r="G594" i="13"/>
  <c r="H594" i="13"/>
  <c r="E594" i="13"/>
  <c r="K608" i="18"/>
  <c r="O608" i="18"/>
  <c r="N608" i="18"/>
  <c r="AE593" i="13" l="1"/>
  <c r="T594" i="13"/>
  <c r="AC598" i="20"/>
  <c r="AD598" i="20"/>
  <c r="AB598" i="20"/>
  <c r="F594" i="13"/>
  <c r="S594" i="13"/>
  <c r="J594" i="13"/>
  <c r="O594" i="13" s="1"/>
  <c r="N594" i="13"/>
  <c r="L594" i="13" s="1"/>
  <c r="L608" i="18"/>
  <c r="H599" i="20" l="1"/>
  <c r="G599" i="20"/>
  <c r="B599" i="20"/>
  <c r="C599" i="20"/>
  <c r="D599" i="20"/>
  <c r="I599" i="20"/>
  <c r="K594" i="13"/>
  <c r="P594" i="13"/>
  <c r="M594" i="13"/>
  <c r="P608" i="18"/>
  <c r="M608" i="18"/>
  <c r="V608" i="18"/>
  <c r="F599" i="20" l="1"/>
  <c r="AE598" i="20"/>
  <c r="J599" i="20"/>
  <c r="S599" i="20"/>
  <c r="E599" i="20"/>
  <c r="T599" i="20"/>
  <c r="W608" i="18"/>
  <c r="W594" i="13"/>
  <c r="U594" i="13"/>
  <c r="V594" i="13"/>
  <c r="Q594" i="13"/>
  <c r="X594" i="13"/>
  <c r="R594" i="13"/>
  <c r="Q608" i="18"/>
  <c r="R608" i="18" s="1"/>
  <c r="X608" i="18"/>
  <c r="U608" i="18"/>
  <c r="AA608" i="18" l="1"/>
  <c r="AD608" i="18" s="1"/>
  <c r="K599" i="20"/>
  <c r="O599" i="20"/>
  <c r="N599" i="20"/>
  <c r="L599" i="20" s="1"/>
  <c r="M599" i="20" s="1"/>
  <c r="Q599" i="20" s="1"/>
  <c r="Y594" i="13"/>
  <c r="Z594" i="13"/>
  <c r="AA594" i="13"/>
  <c r="AB594" i="13"/>
  <c r="Z608" i="18"/>
  <c r="AC608" i="18" s="1"/>
  <c r="Y608" i="18"/>
  <c r="AB608" i="18" s="1"/>
  <c r="I609" i="18" l="1"/>
  <c r="D609" i="18"/>
  <c r="X599" i="20"/>
  <c r="R599" i="20"/>
  <c r="P599" i="20"/>
  <c r="Z599" i="20"/>
  <c r="AC594" i="13"/>
  <c r="G595" i="13"/>
  <c r="AD594" i="13"/>
  <c r="I595" i="13" s="1"/>
  <c r="B595" i="13"/>
  <c r="H609" i="18"/>
  <c r="G609" i="18"/>
  <c r="C609" i="18"/>
  <c r="B609" i="18"/>
  <c r="S609" i="18"/>
  <c r="AE608" i="18"/>
  <c r="T609" i="18"/>
  <c r="Y599" i="20" l="1"/>
  <c r="W599" i="20"/>
  <c r="AA599" i="20"/>
  <c r="V599" i="20"/>
  <c r="U599" i="20"/>
  <c r="D595" i="13"/>
  <c r="AE594" i="13" s="1"/>
  <c r="J609" i="18"/>
  <c r="E609" i="18"/>
  <c r="F609" i="18"/>
  <c r="H595" i="13"/>
  <c r="C595" i="13"/>
  <c r="F595" i="13" s="1"/>
  <c r="N609" i="18"/>
  <c r="AD599" i="20" l="1"/>
  <c r="AB599" i="20"/>
  <c r="AC599" i="20"/>
  <c r="S595" i="13"/>
  <c r="T595" i="13"/>
  <c r="E595" i="13"/>
  <c r="J595" i="13"/>
  <c r="K609" i="18"/>
  <c r="O609" i="18"/>
  <c r="L609" i="18"/>
  <c r="I600" i="20" l="1"/>
  <c r="C600" i="20"/>
  <c r="D600" i="20"/>
  <c r="B600" i="20"/>
  <c r="G600" i="20"/>
  <c r="H600" i="20"/>
  <c r="AE599" i="20"/>
  <c r="N595" i="13"/>
  <c r="L595" i="13" s="1"/>
  <c r="K595" i="13"/>
  <c r="O595" i="13"/>
  <c r="P609" i="18"/>
  <c r="M609" i="18"/>
  <c r="W609" i="18"/>
  <c r="S600" i="20" l="1"/>
  <c r="T600" i="20"/>
  <c r="E600" i="20"/>
  <c r="J600" i="20"/>
  <c r="F600" i="20"/>
  <c r="K600" i="20"/>
  <c r="P595" i="13"/>
  <c r="M595" i="13"/>
  <c r="V609" i="18"/>
  <c r="U609" i="18"/>
  <c r="X609" i="18"/>
  <c r="Q609" i="18"/>
  <c r="R609" i="18" s="1"/>
  <c r="N600" i="20" l="1"/>
  <c r="L600" i="20" s="1"/>
  <c r="O600" i="20"/>
  <c r="AA609" i="18"/>
  <c r="AD609" i="18" s="1"/>
  <c r="Y609" i="18"/>
  <c r="AB609" i="18" s="1"/>
  <c r="X595" i="13"/>
  <c r="Q595" i="13"/>
  <c r="R595" i="13" s="1"/>
  <c r="V595" i="13"/>
  <c r="U595" i="13"/>
  <c r="W595" i="13"/>
  <c r="Z609" i="18"/>
  <c r="AC609" i="18" s="1"/>
  <c r="P600" i="20" l="1"/>
  <c r="M600" i="20"/>
  <c r="Q600" i="20" s="1"/>
  <c r="B610" i="18"/>
  <c r="G610" i="18"/>
  <c r="I610" i="18"/>
  <c r="D610" i="18"/>
  <c r="Z595" i="13"/>
  <c r="AA595" i="13"/>
  <c r="Y595" i="13"/>
  <c r="AC595" i="13"/>
  <c r="C596" i="13" s="1"/>
  <c r="AD595" i="13"/>
  <c r="H610" i="18"/>
  <c r="C610" i="18"/>
  <c r="T610" i="18" l="1"/>
  <c r="W600" i="20"/>
  <c r="U600" i="20"/>
  <c r="V600" i="20"/>
  <c r="X600" i="20"/>
  <c r="R600" i="20"/>
  <c r="E610" i="18"/>
  <c r="J610" i="18"/>
  <c r="S610" i="18"/>
  <c r="AE609" i="18"/>
  <c r="AB595" i="13"/>
  <c r="I596" i="13"/>
  <c r="D596" i="13"/>
  <c r="H596" i="13"/>
  <c r="G596" i="13"/>
  <c r="B596" i="13"/>
  <c r="E596" i="13" s="1"/>
  <c r="F610" i="18"/>
  <c r="N610" i="18"/>
  <c r="K610" i="18"/>
  <c r="Y600" i="20" l="1"/>
  <c r="AA600" i="20"/>
  <c r="Z600" i="20"/>
  <c r="O610" i="18"/>
  <c r="J596" i="13"/>
  <c r="T596" i="13"/>
  <c r="S596" i="13"/>
  <c r="AE595" i="13"/>
  <c r="F596" i="13"/>
  <c r="L610" i="18"/>
  <c r="AB600" i="20" l="1"/>
  <c r="AD600" i="20"/>
  <c r="AC600" i="20"/>
  <c r="C601" i="20" s="1"/>
  <c r="H601" i="20"/>
  <c r="N596" i="13"/>
  <c r="O596" i="13"/>
  <c r="K596" i="13"/>
  <c r="P610" i="18"/>
  <c r="M610" i="18"/>
  <c r="L596" i="13" l="1"/>
  <c r="D601" i="20"/>
  <c r="G601" i="20"/>
  <c r="B601" i="20"/>
  <c r="I601" i="20"/>
  <c r="AE600" i="20"/>
  <c r="P596" i="13"/>
  <c r="W596" i="13" s="1"/>
  <c r="U610" i="18"/>
  <c r="W610" i="18"/>
  <c r="V610" i="18"/>
  <c r="X610" i="18"/>
  <c r="Q610" i="18"/>
  <c r="R610" i="18" s="1"/>
  <c r="M596" i="13" l="1"/>
  <c r="Q596" i="13" s="1"/>
  <c r="R596" i="13" s="1"/>
  <c r="T601" i="20"/>
  <c r="S601" i="20"/>
  <c r="F601" i="20"/>
  <c r="E601" i="20"/>
  <c r="J601" i="20"/>
  <c r="N601" i="20" s="1"/>
  <c r="L601" i="20" s="1"/>
  <c r="V596" i="13"/>
  <c r="U596" i="13"/>
  <c r="Z610" i="18"/>
  <c r="AC610" i="18" s="1"/>
  <c r="AA610" i="18"/>
  <c r="AD610" i="18" s="1"/>
  <c r="Y610" i="18"/>
  <c r="AB610" i="18" s="1"/>
  <c r="X596" i="13" l="1"/>
  <c r="AA596" i="13"/>
  <c r="AD596" i="13" s="1"/>
  <c r="Z596" i="13"/>
  <c r="Y596" i="13"/>
  <c r="K601" i="20"/>
  <c r="O601" i="20"/>
  <c r="P601" i="20"/>
  <c r="M601" i="20"/>
  <c r="Q601" i="20" s="1"/>
  <c r="H611" i="18"/>
  <c r="C611" i="18"/>
  <c r="D611" i="18"/>
  <c r="I611" i="18"/>
  <c r="B611" i="18"/>
  <c r="G611" i="18"/>
  <c r="AC596" i="13" l="1"/>
  <c r="AB596" i="13"/>
  <c r="H597" i="13"/>
  <c r="G597" i="13"/>
  <c r="D597" i="13"/>
  <c r="I597" i="13"/>
  <c r="B597" i="13"/>
  <c r="C597" i="13"/>
  <c r="V601" i="20"/>
  <c r="R601" i="20"/>
  <c r="X601" i="20"/>
  <c r="U601" i="20"/>
  <c r="W601" i="20"/>
  <c r="AE610" i="18"/>
  <c r="T611" i="18"/>
  <c r="S611" i="18"/>
  <c r="F611" i="18"/>
  <c r="E611" i="18"/>
  <c r="J611" i="18"/>
  <c r="N611" i="18"/>
  <c r="L611" i="18"/>
  <c r="AE596" i="13" l="1"/>
  <c r="T597" i="13"/>
  <c r="S597" i="13"/>
  <c r="J597" i="13"/>
  <c r="N597" i="13" s="1"/>
  <c r="F597" i="13"/>
  <c r="E597" i="13"/>
  <c r="Z601" i="20"/>
  <c r="Y601" i="20"/>
  <c r="AA601" i="20"/>
  <c r="K611" i="18"/>
  <c r="O611" i="18"/>
  <c r="M611" i="18"/>
  <c r="P611" i="18"/>
  <c r="O597" i="13" l="1"/>
  <c r="K597" i="13"/>
  <c r="L597" i="13"/>
  <c r="AC601" i="20"/>
  <c r="AB601" i="20"/>
  <c r="B602" i="20" s="1"/>
  <c r="AD601" i="20"/>
  <c r="I602" i="20" s="1"/>
  <c r="G602" i="20"/>
  <c r="X611" i="18"/>
  <c r="Q611" i="18"/>
  <c r="R611" i="18" s="1"/>
  <c r="V611" i="18"/>
  <c r="U611" i="18"/>
  <c r="W611" i="18"/>
  <c r="M597" i="13" l="1"/>
  <c r="P597" i="13"/>
  <c r="H602" i="20"/>
  <c r="C602" i="20"/>
  <c r="D602" i="20"/>
  <c r="U597" i="13"/>
  <c r="AA611" i="18"/>
  <c r="AD611" i="18" s="1"/>
  <c r="Y611" i="18"/>
  <c r="AB611" i="18" s="1"/>
  <c r="Z611" i="18"/>
  <c r="AC611" i="18" s="1"/>
  <c r="Q597" i="13" l="1"/>
  <c r="R597" i="13" s="1"/>
  <c r="W597" i="13"/>
  <c r="X597" i="13"/>
  <c r="V597" i="13"/>
  <c r="J602" i="20"/>
  <c r="F602" i="20"/>
  <c r="AE601" i="20"/>
  <c r="E602" i="20"/>
  <c r="T602" i="20"/>
  <c r="S602" i="20"/>
  <c r="K602" i="20"/>
  <c r="O602" i="20"/>
  <c r="D612" i="18"/>
  <c r="I612" i="18"/>
  <c r="C612" i="18"/>
  <c r="H612" i="18"/>
  <c r="G612" i="18"/>
  <c r="B612" i="18"/>
  <c r="Y597" i="13" l="1"/>
  <c r="Z597" i="13"/>
  <c r="AA597" i="13"/>
  <c r="N602" i="20"/>
  <c r="L602" i="20" s="1"/>
  <c r="AB597" i="13"/>
  <c r="AC597" i="13"/>
  <c r="C598" i="13" s="1"/>
  <c r="T612" i="18"/>
  <c r="AE611" i="18"/>
  <c r="S612" i="18"/>
  <c r="F612" i="18"/>
  <c r="J612" i="18"/>
  <c r="E612" i="18"/>
  <c r="G598" i="13" l="1"/>
  <c r="AD597" i="13"/>
  <c r="D598" i="13" s="1"/>
  <c r="B598" i="13"/>
  <c r="H598" i="13"/>
  <c r="P602" i="20"/>
  <c r="W602" i="20" s="1"/>
  <c r="M602" i="20"/>
  <c r="Q602" i="20" s="1"/>
  <c r="U602" i="20"/>
  <c r="I598" i="13"/>
  <c r="T598" i="13"/>
  <c r="AE597" i="13"/>
  <c r="E598" i="13"/>
  <c r="F598" i="13"/>
  <c r="J598" i="13"/>
  <c r="N598" i="13"/>
  <c r="L598" i="13" s="1"/>
  <c r="N612" i="18"/>
  <c r="L612" i="18" s="1"/>
  <c r="K612" i="18"/>
  <c r="O612" i="18"/>
  <c r="S598" i="13" l="1"/>
  <c r="V602" i="20"/>
  <c r="R602" i="20"/>
  <c r="X602" i="20"/>
  <c r="O598" i="13"/>
  <c r="K598" i="13"/>
  <c r="M598" i="13"/>
  <c r="P598" i="13"/>
  <c r="P612" i="18"/>
  <c r="W612" i="18"/>
  <c r="M612" i="18"/>
  <c r="Z602" i="20" l="1"/>
  <c r="AC602" i="20" s="1"/>
  <c r="U612" i="18"/>
  <c r="V612" i="18"/>
  <c r="AA602" i="20"/>
  <c r="AD602" i="20" s="1"/>
  <c r="Y602" i="20"/>
  <c r="AB602" i="20" s="1"/>
  <c r="C603" i="20"/>
  <c r="H603" i="20"/>
  <c r="Q598" i="13"/>
  <c r="R598" i="13" s="1"/>
  <c r="X598" i="13"/>
  <c r="V598" i="13"/>
  <c r="W598" i="13"/>
  <c r="U598" i="13"/>
  <c r="X612" i="18"/>
  <c r="Q612" i="18"/>
  <c r="R612" i="18" s="1"/>
  <c r="Y598" i="13" l="1"/>
  <c r="Z598" i="13"/>
  <c r="AA598" i="13"/>
  <c r="I603" i="20"/>
  <c r="D603" i="20"/>
  <c r="G603" i="20"/>
  <c r="J603" i="20" s="1"/>
  <c r="B603" i="20"/>
  <c r="E603" i="20" s="1"/>
  <c r="AE602" i="20"/>
  <c r="AA612" i="18"/>
  <c r="AD612" i="18" s="1"/>
  <c r="Z612" i="18"/>
  <c r="AC612" i="18" s="1"/>
  <c r="Y612" i="18"/>
  <c r="AB612" i="18" s="1"/>
  <c r="AB598" i="13" l="1"/>
  <c r="AC598" i="13"/>
  <c r="AD598" i="13"/>
  <c r="N603" i="20"/>
  <c r="L603" i="20" s="1"/>
  <c r="M603" i="20" s="1"/>
  <c r="Q603" i="20" s="1"/>
  <c r="O603" i="20"/>
  <c r="K603" i="20"/>
  <c r="S603" i="20"/>
  <c r="T603" i="20"/>
  <c r="F603" i="20"/>
  <c r="D613" i="18"/>
  <c r="I613" i="18"/>
  <c r="H613" i="18"/>
  <c r="C613" i="18"/>
  <c r="G613" i="18"/>
  <c r="B613" i="18"/>
  <c r="B599" i="13" l="1"/>
  <c r="C599" i="13"/>
  <c r="D599" i="13"/>
  <c r="G599" i="13"/>
  <c r="H599" i="13"/>
  <c r="I599" i="13"/>
  <c r="X603" i="20"/>
  <c r="R603" i="20"/>
  <c r="P603" i="20"/>
  <c r="W603" i="20" s="1"/>
  <c r="Y603" i="20"/>
  <c r="Z603" i="20"/>
  <c r="AA603" i="20"/>
  <c r="V603" i="20"/>
  <c r="S613" i="18"/>
  <c r="AE612" i="18"/>
  <c r="T613" i="18"/>
  <c r="F613" i="18"/>
  <c r="J613" i="18"/>
  <c r="E613" i="18"/>
  <c r="E599" i="13" l="1"/>
  <c r="J599" i="13"/>
  <c r="F599" i="13"/>
  <c r="S599" i="13"/>
  <c r="T599" i="13"/>
  <c r="AE598" i="13"/>
  <c r="U603" i="20"/>
  <c r="AC603" i="20"/>
  <c r="AD603" i="20"/>
  <c r="N613" i="18"/>
  <c r="L613" i="18" s="1"/>
  <c r="O613" i="18"/>
  <c r="K613" i="18"/>
  <c r="N599" i="13" l="1"/>
  <c r="L599" i="13" s="1"/>
  <c r="K599" i="13"/>
  <c r="O599" i="13"/>
  <c r="AB603" i="20"/>
  <c r="C604" i="20"/>
  <c r="AE603" i="20" s="1"/>
  <c r="H604" i="20"/>
  <c r="B604" i="20"/>
  <c r="G604" i="20"/>
  <c r="I604" i="20"/>
  <c r="D604" i="20"/>
  <c r="P613" i="18"/>
  <c r="M613" i="18"/>
  <c r="P599" i="13" l="1"/>
  <c r="M599" i="13"/>
  <c r="F604" i="20"/>
  <c r="E604" i="20"/>
  <c r="J604" i="20"/>
  <c r="T604" i="20"/>
  <c r="S604" i="20"/>
  <c r="V599" i="13"/>
  <c r="Q613" i="18"/>
  <c r="R613" i="18" s="1"/>
  <c r="U613" i="18"/>
  <c r="W613" i="18"/>
  <c r="V613" i="18"/>
  <c r="X613" i="18"/>
  <c r="X599" i="13" l="1"/>
  <c r="U599" i="13"/>
  <c r="W599" i="13"/>
  <c r="Q599" i="13"/>
  <c r="R599" i="13" s="1"/>
  <c r="N604" i="20"/>
  <c r="L604" i="20" s="1"/>
  <c r="O604" i="20"/>
  <c r="K604" i="20"/>
  <c r="Z613" i="18"/>
  <c r="AC613" i="18" s="1"/>
  <c r="AA613" i="18"/>
  <c r="AD613" i="18" s="1"/>
  <c r="Y613" i="18"/>
  <c r="AB613" i="18" s="1"/>
  <c r="Z599" i="13" l="1"/>
  <c r="AA599" i="13"/>
  <c r="Y599" i="13"/>
  <c r="P604" i="20"/>
  <c r="U604" i="20" s="1"/>
  <c r="M604" i="20"/>
  <c r="Q604" i="20" s="1"/>
  <c r="R604" i="20" s="1"/>
  <c r="C614" i="18"/>
  <c r="H614" i="18"/>
  <c r="G614" i="18"/>
  <c r="D614" i="18"/>
  <c r="I614" i="18"/>
  <c r="B614" i="18"/>
  <c r="AC599" i="13" l="1"/>
  <c r="AD599" i="13"/>
  <c r="AB599" i="13"/>
  <c r="G600" i="13" s="1"/>
  <c r="H600" i="13"/>
  <c r="C600" i="13"/>
  <c r="W604" i="20"/>
  <c r="Z604" i="20"/>
  <c r="V604" i="20"/>
  <c r="X604" i="20"/>
  <c r="AA604" i="20"/>
  <c r="Y604" i="20"/>
  <c r="F614" i="18"/>
  <c r="E614" i="18"/>
  <c r="J614" i="18"/>
  <c r="T614" i="18"/>
  <c r="AE613" i="18"/>
  <c r="S614" i="18"/>
  <c r="D600" i="13" l="1"/>
  <c r="AE599" i="13" s="1"/>
  <c r="I600" i="13"/>
  <c r="B600" i="13"/>
  <c r="AC604" i="20"/>
  <c r="AB604" i="20"/>
  <c r="AD604" i="20"/>
  <c r="G605" i="20"/>
  <c r="H605" i="20"/>
  <c r="K614" i="18"/>
  <c r="O614" i="18"/>
  <c r="N614" i="18"/>
  <c r="L614" i="18" s="1"/>
  <c r="J600" i="13" l="1"/>
  <c r="T600" i="13"/>
  <c r="S600" i="13"/>
  <c r="E600" i="13"/>
  <c r="F600" i="13"/>
  <c r="C605" i="20"/>
  <c r="B605" i="20"/>
  <c r="I605" i="20"/>
  <c r="D605" i="20"/>
  <c r="AE604" i="20"/>
  <c r="M614" i="18"/>
  <c r="P614" i="18"/>
  <c r="O600" i="13" l="1"/>
  <c r="K600" i="13"/>
  <c r="N600" i="13"/>
  <c r="L600" i="13" s="1"/>
  <c r="U614" i="18"/>
  <c r="F605" i="20"/>
  <c r="S605" i="20"/>
  <c r="E605" i="20"/>
  <c r="J605" i="20"/>
  <c r="T605" i="20"/>
  <c r="V614" i="18"/>
  <c r="Q614" i="18"/>
  <c r="R614" i="18" s="1"/>
  <c r="W614" i="18"/>
  <c r="X614" i="18"/>
  <c r="M600" i="13" l="1"/>
  <c r="P600" i="13"/>
  <c r="V600" i="13" s="1"/>
  <c r="Q600" i="13"/>
  <c r="N605" i="20"/>
  <c r="L605" i="20" s="1"/>
  <c r="K605" i="20"/>
  <c r="O605" i="20"/>
  <c r="Z614" i="18"/>
  <c r="AC614" i="18" s="1"/>
  <c r="Y614" i="18"/>
  <c r="AB614" i="18" s="1"/>
  <c r="AA614" i="18"/>
  <c r="AD614" i="18" s="1"/>
  <c r="W600" i="13" l="1"/>
  <c r="X600" i="13"/>
  <c r="U600" i="13"/>
  <c r="R600" i="13"/>
  <c r="H615" i="18"/>
  <c r="P605" i="20"/>
  <c r="M605" i="20"/>
  <c r="Q605" i="20" s="1"/>
  <c r="C615" i="18"/>
  <c r="G615" i="18"/>
  <c r="B615" i="18"/>
  <c r="I615" i="18"/>
  <c r="D615" i="18"/>
  <c r="E615" i="18"/>
  <c r="AE614" i="18"/>
  <c r="J615" i="18"/>
  <c r="F615" i="18"/>
  <c r="AA600" i="13" l="1"/>
  <c r="Z600" i="13"/>
  <c r="AC600" i="13" s="1"/>
  <c r="H601" i="13" s="1"/>
  <c r="Y600" i="13"/>
  <c r="X605" i="20"/>
  <c r="V605" i="20"/>
  <c r="U605" i="20"/>
  <c r="W605" i="20"/>
  <c r="R605" i="20"/>
  <c r="S615" i="18"/>
  <c r="T615" i="18"/>
  <c r="K615" i="18"/>
  <c r="O615" i="18"/>
  <c r="N615" i="18"/>
  <c r="L615" i="18"/>
  <c r="AB600" i="13" l="1"/>
  <c r="AD600" i="13"/>
  <c r="C601" i="13"/>
  <c r="AA605" i="20"/>
  <c r="Y605" i="20"/>
  <c r="Z605" i="20"/>
  <c r="AC605" i="20" s="1"/>
  <c r="AB605" i="20"/>
  <c r="M615" i="18"/>
  <c r="P615" i="18"/>
  <c r="B601" i="13" l="1"/>
  <c r="E601" i="13" s="1"/>
  <c r="G601" i="13"/>
  <c r="I601" i="13"/>
  <c r="J601" i="13" s="1"/>
  <c r="D601" i="13"/>
  <c r="F601" i="13"/>
  <c r="C606" i="20"/>
  <c r="AD605" i="20"/>
  <c r="D606" i="20" s="1"/>
  <c r="H606" i="20"/>
  <c r="I606" i="20"/>
  <c r="S606" i="20"/>
  <c r="B606" i="20"/>
  <c r="G606" i="20"/>
  <c r="AE605" i="20"/>
  <c r="X615" i="18"/>
  <c r="Q615" i="18"/>
  <c r="R615" i="18" s="1"/>
  <c r="W615" i="18"/>
  <c r="V615" i="18"/>
  <c r="U615" i="18"/>
  <c r="S601" i="13" l="1"/>
  <c r="T601" i="13"/>
  <c r="AE600" i="13"/>
  <c r="K601" i="13"/>
  <c r="N601" i="13"/>
  <c r="O601" i="13"/>
  <c r="L601" i="13"/>
  <c r="T606" i="20"/>
  <c r="E606" i="20"/>
  <c r="F606" i="20"/>
  <c r="J606" i="20"/>
  <c r="Y615" i="18"/>
  <c r="AB615" i="18" s="1"/>
  <c r="Z615" i="18"/>
  <c r="AC615" i="18" s="1"/>
  <c r="AA615" i="18"/>
  <c r="AD615" i="18" s="1"/>
  <c r="M601" i="13" l="1"/>
  <c r="P601" i="13"/>
  <c r="N606" i="20"/>
  <c r="L606" i="20" s="1"/>
  <c r="O606" i="20"/>
  <c r="K606" i="20"/>
  <c r="Q601" i="13"/>
  <c r="X601" i="13"/>
  <c r="V601" i="13"/>
  <c r="W601" i="13"/>
  <c r="U601" i="13"/>
  <c r="G616" i="18"/>
  <c r="B616" i="18"/>
  <c r="H616" i="18"/>
  <c r="C616" i="18"/>
  <c r="D616" i="18"/>
  <c r="I616" i="18"/>
  <c r="M606" i="20" l="1"/>
  <c r="Q606" i="20" s="1"/>
  <c r="P606" i="20"/>
  <c r="R601" i="13"/>
  <c r="F616" i="18"/>
  <c r="S616" i="18"/>
  <c r="T616" i="18"/>
  <c r="AE615" i="18"/>
  <c r="J616" i="18"/>
  <c r="E616" i="18"/>
  <c r="X606" i="20" l="1"/>
  <c r="R606" i="20"/>
  <c r="W606" i="20"/>
  <c r="V606" i="20"/>
  <c r="U606" i="20"/>
  <c r="AA601" i="13"/>
  <c r="Y601" i="13"/>
  <c r="Z601" i="13"/>
  <c r="AC601" i="13" s="1"/>
  <c r="K616" i="18"/>
  <c r="O616" i="18"/>
  <c r="N616" i="18"/>
  <c r="L616" i="18" s="1"/>
  <c r="AD601" i="13" l="1"/>
  <c r="I602" i="13" s="1"/>
  <c r="Z606" i="20"/>
  <c r="Y606" i="20"/>
  <c r="AA606" i="20"/>
  <c r="C602" i="13"/>
  <c r="H602" i="13"/>
  <c r="AB601" i="13"/>
  <c r="G602" i="13"/>
  <c r="D602" i="13"/>
  <c r="P616" i="18"/>
  <c r="M616" i="18"/>
  <c r="B602" i="13" l="1"/>
  <c r="AC606" i="20"/>
  <c r="C607" i="20" s="1"/>
  <c r="AD606" i="20"/>
  <c r="AB606" i="20"/>
  <c r="B607" i="20" s="1"/>
  <c r="E602" i="13"/>
  <c r="S602" i="13"/>
  <c r="T602" i="13"/>
  <c r="AE601" i="13"/>
  <c r="J602" i="13"/>
  <c r="N602" i="13" s="1"/>
  <c r="L602" i="13" s="1"/>
  <c r="F602" i="13"/>
  <c r="V616" i="18"/>
  <c r="W616" i="18"/>
  <c r="U616" i="18"/>
  <c r="X616" i="18"/>
  <c r="Q616" i="18"/>
  <c r="R616" i="18" s="1"/>
  <c r="D607" i="20" l="1"/>
  <c r="I607" i="20"/>
  <c r="G607" i="20"/>
  <c r="H607" i="20"/>
  <c r="AE606" i="20"/>
  <c r="F607" i="20"/>
  <c r="E607" i="20"/>
  <c r="O602" i="13"/>
  <c r="K602" i="13"/>
  <c r="M602" i="13"/>
  <c r="P602" i="13"/>
  <c r="Y616" i="18"/>
  <c r="AB616" i="18" s="1"/>
  <c r="Z616" i="18"/>
  <c r="AC616" i="18" s="1"/>
  <c r="AA616" i="18"/>
  <c r="AD616" i="18" s="1"/>
  <c r="T607" i="20" l="1"/>
  <c r="S607" i="20"/>
  <c r="J607" i="20"/>
  <c r="N607" i="20"/>
  <c r="L607" i="20" s="1"/>
  <c r="M607" i="20" s="1"/>
  <c r="Q607" i="20" s="1"/>
  <c r="Q602" i="13"/>
  <c r="R602" i="13" s="1"/>
  <c r="X602" i="13"/>
  <c r="V602" i="13"/>
  <c r="W602" i="13"/>
  <c r="U602" i="13"/>
  <c r="Z602" i="13"/>
  <c r="B617" i="18"/>
  <c r="G617" i="18"/>
  <c r="C617" i="18"/>
  <c r="H617" i="18"/>
  <c r="I617" i="18"/>
  <c r="D617" i="18"/>
  <c r="AA602" i="13" l="1"/>
  <c r="Y602" i="13"/>
  <c r="O607" i="20"/>
  <c r="K607" i="20"/>
  <c r="P607" i="20"/>
  <c r="X607" i="20"/>
  <c r="R607" i="20"/>
  <c r="AD602" i="13"/>
  <c r="AC602" i="13"/>
  <c r="D603" i="13"/>
  <c r="I603" i="13"/>
  <c r="E617" i="18"/>
  <c r="J617" i="18"/>
  <c r="F617" i="18"/>
  <c r="T617" i="18"/>
  <c r="S617" i="18"/>
  <c r="AE616" i="18"/>
  <c r="AB602" i="13" l="1"/>
  <c r="B603" i="13" s="1"/>
  <c r="G603" i="13"/>
  <c r="V607" i="20"/>
  <c r="Z607" i="20"/>
  <c r="Y607" i="20"/>
  <c r="U607" i="20"/>
  <c r="W607" i="20"/>
  <c r="AA607" i="20"/>
  <c r="AC607" i="20"/>
  <c r="C603" i="13"/>
  <c r="H603" i="13"/>
  <c r="N617" i="18"/>
  <c r="L617" i="18" s="1"/>
  <c r="AE602" i="13"/>
  <c r="T603" i="13"/>
  <c r="S603" i="13"/>
  <c r="K617" i="18"/>
  <c r="O617" i="18"/>
  <c r="AB607" i="20" l="1"/>
  <c r="B608" i="20"/>
  <c r="AD607" i="20"/>
  <c r="D608" i="20" s="1"/>
  <c r="C608" i="20"/>
  <c r="H608" i="20"/>
  <c r="F603" i="13"/>
  <c r="E603" i="13"/>
  <c r="J603" i="13"/>
  <c r="P617" i="18"/>
  <c r="M617" i="18"/>
  <c r="G608" i="20" l="1"/>
  <c r="I608" i="20"/>
  <c r="S608" i="20"/>
  <c r="T608" i="20"/>
  <c r="AE607" i="20"/>
  <c r="E608" i="20"/>
  <c r="F608" i="20"/>
  <c r="N603" i="13"/>
  <c r="L603" i="13" s="1"/>
  <c r="K603" i="13"/>
  <c r="O603" i="13"/>
  <c r="W617" i="18"/>
  <c r="V617" i="18"/>
  <c r="U617" i="18"/>
  <c r="X617" i="18"/>
  <c r="Q617" i="18"/>
  <c r="R617" i="18" s="1"/>
  <c r="J608" i="20" l="1"/>
  <c r="O608" i="20"/>
  <c r="M603" i="13"/>
  <c r="P603" i="13"/>
  <c r="Q603" i="13"/>
  <c r="R603" i="13" s="1"/>
  <c r="AA617" i="18"/>
  <c r="AD617" i="18" s="1"/>
  <c r="Y617" i="18"/>
  <c r="AB617" i="18" s="1"/>
  <c r="Z617" i="18"/>
  <c r="AC617" i="18" s="1"/>
  <c r="K608" i="20" l="1"/>
  <c r="N608" i="20"/>
  <c r="L608" i="20" s="1"/>
  <c r="X603" i="13"/>
  <c r="U603" i="13"/>
  <c r="Z603" i="13"/>
  <c r="W603" i="13"/>
  <c r="V603" i="13"/>
  <c r="AA603" i="13"/>
  <c r="Y603" i="13"/>
  <c r="B618" i="18"/>
  <c r="I618" i="18"/>
  <c r="D618" i="18"/>
  <c r="H618" i="18"/>
  <c r="C618" i="18"/>
  <c r="G618" i="18"/>
  <c r="P608" i="20" l="1"/>
  <c r="M608" i="20"/>
  <c r="Q608" i="20" s="1"/>
  <c r="R608" i="20" s="1"/>
  <c r="X608" i="20"/>
  <c r="W608" i="20"/>
  <c r="V608" i="20"/>
  <c r="U608" i="20"/>
  <c r="Z608" i="20"/>
  <c r="Y608" i="20"/>
  <c r="AA608" i="20"/>
  <c r="AC603" i="13"/>
  <c r="AD603" i="13"/>
  <c r="C604" i="13"/>
  <c r="AB603" i="13"/>
  <c r="S618" i="18"/>
  <c r="T618" i="18"/>
  <c r="F618" i="18"/>
  <c r="E618" i="18"/>
  <c r="J618" i="18"/>
  <c r="AE617" i="18"/>
  <c r="AB608" i="20" l="1"/>
  <c r="AD608" i="20"/>
  <c r="B609" i="20"/>
  <c r="AC608" i="20"/>
  <c r="H604" i="13"/>
  <c r="D604" i="13"/>
  <c r="I604" i="13"/>
  <c r="N618" i="18"/>
  <c r="L618" i="18" s="1"/>
  <c r="G604" i="13"/>
  <c r="B604" i="13"/>
  <c r="O618" i="18"/>
  <c r="K618" i="18"/>
  <c r="D609" i="20" l="1"/>
  <c r="G609" i="20"/>
  <c r="I609" i="20"/>
  <c r="H609" i="20"/>
  <c r="C609" i="20"/>
  <c r="AE603" i="13"/>
  <c r="T604" i="13"/>
  <c r="S604" i="13"/>
  <c r="M618" i="18"/>
  <c r="P618" i="18"/>
  <c r="J604" i="13"/>
  <c r="E604" i="13"/>
  <c r="F604" i="13"/>
  <c r="Q618" i="18" l="1"/>
  <c r="R618" i="18" s="1"/>
  <c r="T609" i="20"/>
  <c r="S609" i="20"/>
  <c r="J609" i="20"/>
  <c r="F609" i="20"/>
  <c r="AE608" i="20"/>
  <c r="E609" i="20"/>
  <c r="V618" i="18"/>
  <c r="W618" i="18"/>
  <c r="N604" i="13"/>
  <c r="L604" i="13" s="1"/>
  <c r="X618" i="18"/>
  <c r="K604" i="13"/>
  <c r="O604" i="13"/>
  <c r="U618" i="18"/>
  <c r="AA618" i="18"/>
  <c r="AD618" i="18" s="1"/>
  <c r="Z618" i="18"/>
  <c r="AC618" i="18" s="1"/>
  <c r="Y618" i="18"/>
  <c r="AB618" i="18" s="1"/>
  <c r="N609" i="20" l="1"/>
  <c r="L609" i="20"/>
  <c r="O609" i="20"/>
  <c r="K609" i="20"/>
  <c r="D619" i="18"/>
  <c r="P604" i="13"/>
  <c r="M604" i="13"/>
  <c r="I619" i="18"/>
  <c r="C619" i="18"/>
  <c r="H619" i="18"/>
  <c r="G619" i="18"/>
  <c r="B619" i="18"/>
  <c r="T619" i="18"/>
  <c r="S619" i="18"/>
  <c r="AE618" i="18"/>
  <c r="W604" i="13" l="1"/>
  <c r="P609" i="20"/>
  <c r="M609" i="20"/>
  <c r="Q609" i="20" s="1"/>
  <c r="U604" i="13"/>
  <c r="Q604" i="13"/>
  <c r="X604" i="13"/>
  <c r="V604" i="13"/>
  <c r="J619" i="18"/>
  <c r="F619" i="18"/>
  <c r="E619" i="18"/>
  <c r="K619" i="18"/>
  <c r="O619" i="18"/>
  <c r="R609" i="20" l="1"/>
  <c r="W609" i="20"/>
  <c r="U609" i="20"/>
  <c r="X609" i="20"/>
  <c r="V609" i="20"/>
  <c r="N619" i="18"/>
  <c r="L619" i="18" s="1"/>
  <c r="R604" i="13"/>
  <c r="Y609" i="20" l="1"/>
  <c r="AA609" i="20"/>
  <c r="Z609" i="20"/>
  <c r="AB609" i="20"/>
  <c r="P619" i="18"/>
  <c r="M619" i="18"/>
  <c r="Z604" i="13"/>
  <c r="AC604" i="13" s="1"/>
  <c r="Y604" i="13"/>
  <c r="AB604" i="13" s="1"/>
  <c r="AA604" i="13"/>
  <c r="AD604" i="13" l="1"/>
  <c r="C605" i="13"/>
  <c r="H605" i="13"/>
  <c r="B605" i="13"/>
  <c r="G605" i="13"/>
  <c r="X619" i="18"/>
  <c r="U619" i="18"/>
  <c r="V619" i="18"/>
  <c r="W619" i="18"/>
  <c r="AD609" i="20"/>
  <c r="B610" i="20"/>
  <c r="AC609" i="20"/>
  <c r="G610" i="20"/>
  <c r="Q619" i="18"/>
  <c r="R619" i="18" s="1"/>
  <c r="Y619" i="18"/>
  <c r="AB619" i="18" s="1"/>
  <c r="D605" i="13" l="1"/>
  <c r="E605" i="13"/>
  <c r="F605" i="13"/>
  <c r="I605" i="13"/>
  <c r="D610" i="20"/>
  <c r="I610" i="20"/>
  <c r="H610" i="20"/>
  <c r="C610" i="20"/>
  <c r="Z619" i="18"/>
  <c r="AC619" i="18" s="1"/>
  <c r="AA619" i="18"/>
  <c r="AD619" i="18" s="1"/>
  <c r="B620" i="18"/>
  <c r="G620" i="18"/>
  <c r="J605" i="13" l="1"/>
  <c r="K605" i="13" s="1"/>
  <c r="N605" i="13"/>
  <c r="L605" i="13" s="1"/>
  <c r="T605" i="13"/>
  <c r="S605" i="13"/>
  <c r="AE604" i="13"/>
  <c r="T610" i="20"/>
  <c r="S610" i="20"/>
  <c r="J610" i="20"/>
  <c r="N610" i="20" s="1"/>
  <c r="L610" i="20" s="1"/>
  <c r="F610" i="20"/>
  <c r="E610" i="20"/>
  <c r="AE609" i="20"/>
  <c r="H620" i="18"/>
  <c r="C620" i="18"/>
  <c r="D620" i="18"/>
  <c r="I620" i="18"/>
  <c r="J620" i="18"/>
  <c r="O605" i="13" l="1"/>
  <c r="M605" i="13"/>
  <c r="P605" i="13"/>
  <c r="O610" i="20"/>
  <c r="N620" i="18"/>
  <c r="L620" i="18" s="1"/>
  <c r="K610" i="20"/>
  <c r="P610" i="20"/>
  <c r="M610" i="20"/>
  <c r="Q610" i="20" s="1"/>
  <c r="E620" i="18"/>
  <c r="F620" i="18"/>
  <c r="S620" i="18"/>
  <c r="T620" i="18"/>
  <c r="AE619" i="18"/>
  <c r="K620" i="18"/>
  <c r="O620" i="18"/>
  <c r="Q605" i="13" l="1"/>
  <c r="R605" i="13" s="1"/>
  <c r="X605" i="13"/>
  <c r="U605" i="13"/>
  <c r="W605" i="13"/>
  <c r="V605" i="13"/>
  <c r="M620" i="18"/>
  <c r="P620" i="18"/>
  <c r="V610" i="20"/>
  <c r="W610" i="20"/>
  <c r="U610" i="20"/>
  <c r="X610" i="20"/>
  <c r="R610" i="20"/>
  <c r="X620" i="18"/>
  <c r="Q620" i="18"/>
  <c r="R620" i="18" s="1"/>
  <c r="W620" i="18"/>
  <c r="U620" i="18"/>
  <c r="Z605" i="13" l="1"/>
  <c r="Y605" i="13"/>
  <c r="AA605" i="13"/>
  <c r="V620" i="18"/>
  <c r="Z610" i="20"/>
  <c r="Y610" i="20"/>
  <c r="AA610" i="20"/>
  <c r="Z620" i="18"/>
  <c r="AC620" i="18" s="1"/>
  <c r="Y620" i="18"/>
  <c r="AB620" i="18" s="1"/>
  <c r="AA620" i="18"/>
  <c r="AD620" i="18" s="1"/>
  <c r="AC605" i="13" l="1"/>
  <c r="AD605" i="13"/>
  <c r="AB605" i="13"/>
  <c r="H606" i="13"/>
  <c r="AB610" i="20"/>
  <c r="AC610" i="20"/>
  <c r="AD610" i="20"/>
  <c r="B611" i="20"/>
  <c r="C606" i="13"/>
  <c r="I606" i="13"/>
  <c r="B606" i="13"/>
  <c r="G606" i="13"/>
  <c r="D606" i="13"/>
  <c r="H621" i="18"/>
  <c r="C621" i="18"/>
  <c r="G621" i="18"/>
  <c r="B621" i="18"/>
  <c r="D621" i="18"/>
  <c r="I621" i="18"/>
  <c r="F606" i="13" l="1"/>
  <c r="E606" i="13"/>
  <c r="J606" i="13"/>
  <c r="G611" i="20"/>
  <c r="C611" i="20"/>
  <c r="H611" i="20"/>
  <c r="I611" i="20"/>
  <c r="D611" i="20"/>
  <c r="S606" i="13"/>
  <c r="AE605" i="13"/>
  <c r="T606" i="13"/>
  <c r="F621" i="18"/>
  <c r="J621" i="18"/>
  <c r="T621" i="18"/>
  <c r="S621" i="18"/>
  <c r="AE620" i="18"/>
  <c r="E621" i="18"/>
  <c r="N621" i="18"/>
  <c r="L621" i="18" s="1"/>
  <c r="O606" i="13" l="1"/>
  <c r="K606" i="13"/>
  <c r="N606" i="13"/>
  <c r="L606" i="13" s="1"/>
  <c r="AE610" i="20"/>
  <c r="E611" i="20"/>
  <c r="J611" i="20"/>
  <c r="F611" i="20"/>
  <c r="T611" i="20"/>
  <c r="S611" i="20"/>
  <c r="K621" i="18"/>
  <c r="O621" i="18"/>
  <c r="P621" i="18"/>
  <c r="M621" i="18"/>
  <c r="M606" i="13" l="1"/>
  <c r="P606" i="13"/>
  <c r="N611" i="20"/>
  <c r="L611" i="20" s="1"/>
  <c r="M611" i="20" s="1"/>
  <c r="Q611" i="20" s="1"/>
  <c r="K611" i="20"/>
  <c r="O611" i="20"/>
  <c r="U621" i="18"/>
  <c r="W621" i="18"/>
  <c r="V621" i="18"/>
  <c r="X621" i="18"/>
  <c r="Q621" i="18"/>
  <c r="R621" i="18" s="1"/>
  <c r="W606" i="13" l="1"/>
  <c r="X606" i="13"/>
  <c r="U606" i="13"/>
  <c r="Q606" i="13"/>
  <c r="R606" i="13" s="1"/>
  <c r="V606" i="13"/>
  <c r="X611" i="20"/>
  <c r="P611" i="20"/>
  <c r="R611" i="20"/>
  <c r="AA621" i="18"/>
  <c r="AD621" i="18" s="1"/>
  <c r="Y621" i="18"/>
  <c r="AB621" i="18" s="1"/>
  <c r="Z621" i="18"/>
  <c r="AC621" i="18" s="1"/>
  <c r="Y606" i="13" l="1"/>
  <c r="Z606" i="13"/>
  <c r="AA606" i="13"/>
  <c r="AA611" i="20"/>
  <c r="W611" i="20"/>
  <c r="U611" i="20"/>
  <c r="V611" i="20"/>
  <c r="Y611" i="20"/>
  <c r="Z611" i="20"/>
  <c r="AD611" i="20"/>
  <c r="G622" i="18"/>
  <c r="B622" i="18"/>
  <c r="D622" i="18"/>
  <c r="I622" i="18"/>
  <c r="C622" i="18"/>
  <c r="H622" i="18"/>
  <c r="AB606" i="13" l="1"/>
  <c r="AD606" i="13"/>
  <c r="AC606" i="13"/>
  <c r="AB611" i="20"/>
  <c r="AC611" i="20"/>
  <c r="D612" i="20"/>
  <c r="G612" i="20"/>
  <c r="I612" i="20"/>
  <c r="F622" i="18"/>
  <c r="J622" i="18"/>
  <c r="AE621" i="18"/>
  <c r="S622" i="18"/>
  <c r="T622" i="18"/>
  <c r="E622" i="18"/>
  <c r="C607" i="13" l="1"/>
  <c r="D607" i="13"/>
  <c r="H607" i="13"/>
  <c r="B607" i="13"/>
  <c r="G607" i="13"/>
  <c r="I607" i="13"/>
  <c r="B612" i="20"/>
  <c r="T612" i="20"/>
  <c r="S612" i="20"/>
  <c r="H612" i="20"/>
  <c r="C612" i="20"/>
  <c r="O622" i="18"/>
  <c r="K622" i="18"/>
  <c r="N622" i="18"/>
  <c r="L622" i="18" s="1"/>
  <c r="S607" i="13" l="1"/>
  <c r="T607" i="13"/>
  <c r="AE606" i="13"/>
  <c r="J607" i="13"/>
  <c r="N607" i="13" s="1"/>
  <c r="L607" i="13" s="1"/>
  <c r="E607" i="13"/>
  <c r="F607" i="13"/>
  <c r="J612" i="20"/>
  <c r="E612" i="20"/>
  <c r="F612" i="20"/>
  <c r="AE611" i="20"/>
  <c r="N612" i="20"/>
  <c r="L612" i="20" s="1"/>
  <c r="M612" i="20" s="1"/>
  <c r="Q612" i="20" s="1"/>
  <c r="P622" i="18"/>
  <c r="M622" i="18"/>
  <c r="K607" i="13" l="1"/>
  <c r="O607" i="13"/>
  <c r="P607" i="13"/>
  <c r="M607" i="13"/>
  <c r="O612" i="20"/>
  <c r="K612" i="20"/>
  <c r="P612" i="20"/>
  <c r="X612" i="20"/>
  <c r="R612" i="20"/>
  <c r="V622" i="18"/>
  <c r="X622" i="18"/>
  <c r="Q622" i="18"/>
  <c r="R622" i="18" s="1"/>
  <c r="W622" i="18"/>
  <c r="U622" i="18"/>
  <c r="W607" i="13" l="1"/>
  <c r="U607" i="13"/>
  <c r="V607" i="13"/>
  <c r="X607" i="13"/>
  <c r="Q607" i="13"/>
  <c r="R607" i="13" s="1"/>
  <c r="V612" i="20"/>
  <c r="W612" i="20"/>
  <c r="U612" i="20"/>
  <c r="Z612" i="20"/>
  <c r="Y612" i="20"/>
  <c r="AA612" i="20"/>
  <c r="Y622" i="18"/>
  <c r="AB622" i="18" s="1"/>
  <c r="Z622" i="18"/>
  <c r="AC622" i="18" s="1"/>
  <c r="AA622" i="18"/>
  <c r="AD622" i="18" s="1"/>
  <c r="AA607" i="13" l="1"/>
  <c r="AD607" i="13" s="1"/>
  <c r="Z607" i="13"/>
  <c r="Y607" i="13"/>
  <c r="AC612" i="20"/>
  <c r="C613" i="20" s="1"/>
  <c r="AB612" i="20"/>
  <c r="AD612" i="20"/>
  <c r="H613" i="20"/>
  <c r="G623" i="18"/>
  <c r="B623" i="18"/>
  <c r="C623" i="18"/>
  <c r="I623" i="18"/>
  <c r="D623" i="18"/>
  <c r="H623" i="18"/>
  <c r="I608" i="13" l="1"/>
  <c r="AC607" i="13"/>
  <c r="AB607" i="13"/>
  <c r="D608" i="13"/>
  <c r="F623" i="18"/>
  <c r="B613" i="20"/>
  <c r="E613" i="20" s="1"/>
  <c r="AE612" i="20"/>
  <c r="I613" i="20"/>
  <c r="D613" i="20"/>
  <c r="G613" i="20"/>
  <c r="E623" i="18"/>
  <c r="J623" i="18"/>
  <c r="T623" i="18"/>
  <c r="S623" i="18"/>
  <c r="AE622" i="18"/>
  <c r="S608" i="13" l="1"/>
  <c r="T608" i="13"/>
  <c r="AE607" i="13"/>
  <c r="H608" i="13"/>
  <c r="C608" i="13"/>
  <c r="G608" i="13"/>
  <c r="J608" i="13" s="1"/>
  <c r="B608" i="13"/>
  <c r="J613" i="20"/>
  <c r="N613" i="20"/>
  <c r="L613" i="20" s="1"/>
  <c r="M613" i="20" s="1"/>
  <c r="Q613" i="20" s="1"/>
  <c r="F613" i="20"/>
  <c r="T613" i="20"/>
  <c r="S613" i="20"/>
  <c r="O623" i="18"/>
  <c r="N623" i="18"/>
  <c r="L623" i="18" s="1"/>
  <c r="K623" i="18"/>
  <c r="F608" i="13" l="1"/>
  <c r="E608" i="13"/>
  <c r="K608" i="13"/>
  <c r="O608" i="13"/>
  <c r="N608" i="13"/>
  <c r="L608" i="13" s="1"/>
  <c r="K613" i="20"/>
  <c r="O613" i="20"/>
  <c r="X613" i="20"/>
  <c r="R613" i="20"/>
  <c r="Y613" i="20" s="1"/>
  <c r="P613" i="20"/>
  <c r="M623" i="18"/>
  <c r="P623" i="18"/>
  <c r="P608" i="13" l="1"/>
  <c r="M608" i="13"/>
  <c r="Z613" i="20"/>
  <c r="V613" i="20"/>
  <c r="AA613" i="20"/>
  <c r="W613" i="20"/>
  <c r="U613" i="20"/>
  <c r="X623" i="18"/>
  <c r="Q623" i="18"/>
  <c r="R623" i="18" s="1"/>
  <c r="W623" i="18"/>
  <c r="U623" i="18"/>
  <c r="V623" i="18"/>
  <c r="X608" i="13" l="1"/>
  <c r="V608" i="13"/>
  <c r="W608" i="13"/>
  <c r="Q608" i="13"/>
  <c r="R608" i="13" s="1"/>
  <c r="U608" i="13"/>
  <c r="AD613" i="20"/>
  <c r="AC613" i="20"/>
  <c r="AB613" i="20"/>
  <c r="AA623" i="18"/>
  <c r="AD623" i="18" s="1"/>
  <c r="Z623" i="18"/>
  <c r="AC623" i="18" s="1"/>
  <c r="C624" i="18" s="1"/>
  <c r="Y623" i="18"/>
  <c r="AB623" i="18" s="1"/>
  <c r="Y608" i="13" l="1"/>
  <c r="AA608" i="13"/>
  <c r="Z608" i="13"/>
  <c r="H614" i="20"/>
  <c r="B614" i="20"/>
  <c r="G614" i="20"/>
  <c r="C614" i="20"/>
  <c r="AE613" i="20" s="1"/>
  <c r="I614" i="20"/>
  <c r="D614" i="20"/>
  <c r="D624" i="18"/>
  <c r="I624" i="18"/>
  <c r="G624" i="18"/>
  <c r="B624" i="18"/>
  <c r="F624" i="18" s="1"/>
  <c r="H624" i="18"/>
  <c r="AC608" i="13" l="1"/>
  <c r="H609" i="13" s="1"/>
  <c r="AD608" i="13"/>
  <c r="I609" i="13" s="1"/>
  <c r="AB608" i="13"/>
  <c r="J614" i="20"/>
  <c r="F614" i="20"/>
  <c r="E614" i="20"/>
  <c r="S614" i="20"/>
  <c r="T614" i="20"/>
  <c r="O614" i="20"/>
  <c r="K614" i="20"/>
  <c r="N614" i="20"/>
  <c r="T624" i="18"/>
  <c r="S624" i="18"/>
  <c r="AE623" i="18"/>
  <c r="J624" i="18"/>
  <c r="E624" i="18"/>
  <c r="N624" i="18"/>
  <c r="L624" i="18" s="1"/>
  <c r="D609" i="13" l="1"/>
  <c r="B609" i="13"/>
  <c r="G609" i="13"/>
  <c r="J609" i="13" s="1"/>
  <c r="C609" i="13"/>
  <c r="F609" i="13" s="1"/>
  <c r="L614" i="20"/>
  <c r="S609" i="13"/>
  <c r="T609" i="13"/>
  <c r="K624" i="18"/>
  <c r="O624" i="18"/>
  <c r="M624" i="18"/>
  <c r="P624" i="18"/>
  <c r="E609" i="13" l="1"/>
  <c r="K609" i="13"/>
  <c r="AE608" i="13"/>
  <c r="N609" i="13"/>
  <c r="L609" i="13" s="1"/>
  <c r="O609" i="13"/>
  <c r="M614" i="20"/>
  <c r="P614" i="20"/>
  <c r="Q624" i="18"/>
  <c r="R624" i="18" s="1"/>
  <c r="X624" i="18"/>
  <c r="W624" i="18"/>
  <c r="V624" i="18"/>
  <c r="U624" i="18"/>
  <c r="Z624" i="18"/>
  <c r="Y624" i="18"/>
  <c r="AA624" i="18"/>
  <c r="M609" i="13" l="1"/>
  <c r="Q609" i="13" s="1"/>
  <c r="R609" i="13" s="1"/>
  <c r="P609" i="13"/>
  <c r="U614" i="20"/>
  <c r="V614" i="20"/>
  <c r="X614" i="20"/>
  <c r="Q614" i="20"/>
  <c r="R614" i="20" s="1"/>
  <c r="W614" i="20"/>
  <c r="AC624" i="18"/>
  <c r="AB624" i="18"/>
  <c r="AD624" i="18"/>
  <c r="X609" i="13" l="1"/>
  <c r="U609" i="13"/>
  <c r="W609" i="13"/>
  <c r="V609" i="13"/>
  <c r="Y609" i="13"/>
  <c r="Z609" i="13"/>
  <c r="AA609" i="13"/>
  <c r="AA614" i="20"/>
  <c r="Z614" i="20"/>
  <c r="Y614" i="20"/>
  <c r="AD614" i="20"/>
  <c r="D625" i="18"/>
  <c r="I625" i="18"/>
  <c r="H625" i="18"/>
  <c r="C625" i="18"/>
  <c r="G625" i="18"/>
  <c r="B625" i="18"/>
  <c r="AE624" i="18"/>
  <c r="AD609" i="13" l="1"/>
  <c r="AB609" i="13"/>
  <c r="G610" i="13" s="1"/>
  <c r="AC609" i="13"/>
  <c r="AC614" i="20"/>
  <c r="AB614" i="20"/>
  <c r="G615" i="20"/>
  <c r="H615" i="20"/>
  <c r="D615" i="20"/>
  <c r="I615" i="20"/>
  <c r="C615" i="20"/>
  <c r="J615" i="20"/>
  <c r="D610" i="13"/>
  <c r="E625" i="18"/>
  <c r="S625" i="18"/>
  <c r="T625" i="18"/>
  <c r="F625" i="18"/>
  <c r="J625" i="18"/>
  <c r="B610" i="13" l="1"/>
  <c r="H610" i="13"/>
  <c r="I610" i="13"/>
  <c r="C610" i="13"/>
  <c r="B615" i="20"/>
  <c r="O625" i="18"/>
  <c r="S615" i="20"/>
  <c r="F615" i="20"/>
  <c r="T615" i="20"/>
  <c r="AE614" i="20"/>
  <c r="E615" i="20"/>
  <c r="N615" i="20"/>
  <c r="O615" i="20"/>
  <c r="L615" i="20"/>
  <c r="K615" i="20"/>
  <c r="J610" i="13"/>
  <c r="S610" i="13"/>
  <c r="T610" i="13"/>
  <c r="AE609" i="13"/>
  <c r="K625" i="18"/>
  <c r="N625" i="18"/>
  <c r="L625" i="18" s="1"/>
  <c r="K610" i="13" l="1"/>
  <c r="N610" i="13"/>
  <c r="L610" i="13" s="1"/>
  <c r="F610" i="13"/>
  <c r="E610" i="13"/>
  <c r="P615" i="20"/>
  <c r="M615" i="20"/>
  <c r="Q615" i="20" s="1"/>
  <c r="O610" i="13"/>
  <c r="M625" i="18"/>
  <c r="Q625" i="18" s="1"/>
  <c r="R625" i="18" s="1"/>
  <c r="P625" i="18"/>
  <c r="P610" i="13" l="1"/>
  <c r="M610" i="13"/>
  <c r="V615" i="20"/>
  <c r="W615" i="20"/>
  <c r="U615" i="20"/>
  <c r="X615" i="20"/>
  <c r="R615" i="20"/>
  <c r="U625" i="18"/>
  <c r="U610" i="13"/>
  <c r="X610" i="13"/>
  <c r="V610" i="13"/>
  <c r="X625" i="18"/>
  <c r="W625" i="18"/>
  <c r="V625" i="18"/>
  <c r="AA625" i="18"/>
  <c r="AD625" i="18" s="1"/>
  <c r="Z625" i="18"/>
  <c r="Y625" i="18"/>
  <c r="AB625" i="18" s="1"/>
  <c r="D626" i="18"/>
  <c r="W610" i="13" l="1"/>
  <c r="Q610" i="13"/>
  <c r="R610" i="13" s="1"/>
  <c r="Z615" i="20"/>
  <c r="AC615" i="20" s="1"/>
  <c r="Y615" i="20"/>
  <c r="AB615" i="20" s="1"/>
  <c r="AA615" i="20"/>
  <c r="B626" i="18"/>
  <c r="AA610" i="13"/>
  <c r="I626" i="18"/>
  <c r="G626" i="18"/>
  <c r="AC625" i="18"/>
  <c r="AE625" i="18"/>
  <c r="S626" i="18"/>
  <c r="T626" i="18"/>
  <c r="Z610" i="13" l="1"/>
  <c r="Y610" i="13"/>
  <c r="C616" i="20"/>
  <c r="H616" i="20"/>
  <c r="B616" i="20"/>
  <c r="G616" i="20"/>
  <c r="AD615" i="20"/>
  <c r="D616" i="20" s="1"/>
  <c r="AE615" i="20"/>
  <c r="AD610" i="13"/>
  <c r="H626" i="18"/>
  <c r="J626" i="18" s="1"/>
  <c r="C626" i="18"/>
  <c r="AB610" i="13" l="1"/>
  <c r="AC610" i="13"/>
  <c r="C611" i="13" s="1"/>
  <c r="O626" i="18"/>
  <c r="K626" i="18"/>
  <c r="I616" i="20"/>
  <c r="F616" i="20"/>
  <c r="E616" i="20"/>
  <c r="S616" i="20"/>
  <c r="T616" i="20"/>
  <c r="G611" i="13"/>
  <c r="B611" i="13"/>
  <c r="H611" i="13"/>
  <c r="I611" i="13"/>
  <c r="D611" i="13"/>
  <c r="N626" i="18"/>
  <c r="L626" i="18" s="1"/>
  <c r="E626" i="18"/>
  <c r="F626" i="18"/>
  <c r="J616" i="20" l="1"/>
  <c r="N616" i="20"/>
  <c r="L616" i="20" s="1"/>
  <c r="E611" i="13"/>
  <c r="F611" i="13"/>
  <c r="J611" i="13"/>
  <c r="T611" i="13"/>
  <c r="AE610" i="13"/>
  <c r="S611" i="13"/>
  <c r="M626" i="18"/>
  <c r="P626" i="18"/>
  <c r="V626" i="18" s="1"/>
  <c r="O616" i="20" l="1"/>
  <c r="K616" i="20"/>
  <c r="M616" i="20"/>
  <c r="Q616" i="20" s="1"/>
  <c r="P616" i="20"/>
  <c r="O611" i="13"/>
  <c r="K611" i="13"/>
  <c r="N611" i="13"/>
  <c r="L611" i="13" s="1"/>
  <c r="Q626" i="18"/>
  <c r="R626" i="18" s="1"/>
  <c r="X626" i="18"/>
  <c r="W626" i="18"/>
  <c r="U626" i="18"/>
  <c r="R616" i="20" l="1"/>
  <c r="X616" i="20"/>
  <c r="Z616" i="20"/>
  <c r="AA616" i="20"/>
  <c r="W616" i="20"/>
  <c r="U616" i="20"/>
  <c r="V616" i="20"/>
  <c r="Y616" i="20"/>
  <c r="M611" i="13"/>
  <c r="P611" i="13"/>
  <c r="Q611" i="13"/>
  <c r="R611" i="13" s="1"/>
  <c r="Y626" i="18"/>
  <c r="AB626" i="18" s="1"/>
  <c r="Z626" i="18"/>
  <c r="AC626" i="18" s="1"/>
  <c r="AA626" i="18"/>
  <c r="AD626" i="18" s="1"/>
  <c r="X611" i="13" l="1"/>
  <c r="AC616" i="20"/>
  <c r="C617" i="20" s="1"/>
  <c r="AD616" i="20"/>
  <c r="AB616" i="20"/>
  <c r="V611" i="13"/>
  <c r="U611" i="13"/>
  <c r="W611" i="13"/>
  <c r="Z611" i="13"/>
  <c r="AA611" i="13"/>
  <c r="Y611" i="13"/>
  <c r="G627" i="18"/>
  <c r="B627" i="18"/>
  <c r="H627" i="18"/>
  <c r="C627" i="18"/>
  <c r="D627" i="18"/>
  <c r="I627" i="18"/>
  <c r="H617" i="20" l="1"/>
  <c r="D617" i="20"/>
  <c r="AE616" i="20"/>
  <c r="B617" i="20"/>
  <c r="G617" i="20"/>
  <c r="I617" i="20"/>
  <c r="AD611" i="13"/>
  <c r="AC611" i="13"/>
  <c r="E627" i="18"/>
  <c r="AB611" i="13"/>
  <c r="B612" i="13" s="1"/>
  <c r="S627" i="18"/>
  <c r="T627" i="18"/>
  <c r="AE626" i="18"/>
  <c r="F627" i="18"/>
  <c r="J627" i="18"/>
  <c r="F617" i="20" l="1"/>
  <c r="T617" i="20"/>
  <c r="S617" i="20"/>
  <c r="E617" i="20"/>
  <c r="J617" i="20"/>
  <c r="H612" i="13"/>
  <c r="G612" i="13"/>
  <c r="I612" i="13"/>
  <c r="D612" i="13"/>
  <c r="AE611" i="13" s="1"/>
  <c r="C612" i="13"/>
  <c r="F612" i="13" s="1"/>
  <c r="N627" i="18"/>
  <c r="L627" i="18" s="1"/>
  <c r="O627" i="18"/>
  <c r="K627" i="18"/>
  <c r="K617" i="20" l="1"/>
  <c r="O617" i="20"/>
  <c r="N617" i="20"/>
  <c r="L617" i="20" s="1"/>
  <c r="J612" i="13"/>
  <c r="E612" i="13"/>
  <c r="S612" i="13"/>
  <c r="T612" i="13"/>
  <c r="M627" i="18"/>
  <c r="P627" i="18"/>
  <c r="N612" i="13" l="1"/>
  <c r="L612" i="13" s="1"/>
  <c r="Q627" i="18"/>
  <c r="R627" i="18" s="1"/>
  <c r="U627" i="18"/>
  <c r="W627" i="18"/>
  <c r="P617" i="20"/>
  <c r="M617" i="20"/>
  <c r="Q617" i="20" s="1"/>
  <c r="V627" i="18"/>
  <c r="O612" i="13"/>
  <c r="K612" i="13"/>
  <c r="X627" i="18"/>
  <c r="Y627" i="18"/>
  <c r="AB627" i="18" s="1"/>
  <c r="AA627" i="18"/>
  <c r="AD627" i="18" s="1"/>
  <c r="Z627" i="18"/>
  <c r="AC627" i="18" s="1"/>
  <c r="M612" i="13" l="1"/>
  <c r="Q612" i="13" s="1"/>
  <c r="P612" i="13"/>
  <c r="U617" i="20"/>
  <c r="W617" i="20"/>
  <c r="V617" i="20"/>
  <c r="R617" i="20"/>
  <c r="X617" i="20"/>
  <c r="B628" i="18"/>
  <c r="G628" i="18"/>
  <c r="D628" i="18"/>
  <c r="I628" i="18"/>
  <c r="H628" i="18"/>
  <c r="C628" i="18"/>
  <c r="X612" i="13" l="1"/>
  <c r="R612" i="13"/>
  <c r="W612" i="13"/>
  <c r="U612" i="13"/>
  <c r="V612" i="13"/>
  <c r="AA617" i="20"/>
  <c r="Y617" i="20"/>
  <c r="Z617" i="20"/>
  <c r="AC617" i="20" s="1"/>
  <c r="H618" i="20" s="1"/>
  <c r="F628" i="18"/>
  <c r="AE627" i="18"/>
  <c r="T628" i="18"/>
  <c r="S628" i="18"/>
  <c r="E628" i="18"/>
  <c r="J628" i="18"/>
  <c r="Y612" i="13" l="1"/>
  <c r="Z612" i="13"/>
  <c r="AA612" i="13"/>
  <c r="AD617" i="20"/>
  <c r="AB617" i="20"/>
  <c r="C618" i="20"/>
  <c r="K628" i="18"/>
  <c r="O628" i="18"/>
  <c r="N628" i="18"/>
  <c r="L628" i="18" s="1"/>
  <c r="AB612" i="13" l="1"/>
  <c r="B613" i="13" s="1"/>
  <c r="AC612" i="13"/>
  <c r="AD612" i="13"/>
  <c r="B618" i="20"/>
  <c r="G618" i="20"/>
  <c r="D618" i="20"/>
  <c r="I618" i="20"/>
  <c r="AE617" i="20"/>
  <c r="G613" i="13"/>
  <c r="P628" i="18"/>
  <c r="M628" i="18"/>
  <c r="D613" i="13" l="1"/>
  <c r="H613" i="13"/>
  <c r="J613" i="13" s="1"/>
  <c r="I613" i="13"/>
  <c r="C613" i="13"/>
  <c r="F618" i="20"/>
  <c r="E618" i="20"/>
  <c r="J618" i="20"/>
  <c r="T618" i="20"/>
  <c r="S618" i="20"/>
  <c r="U628" i="18"/>
  <c r="W628" i="18"/>
  <c r="V628" i="18"/>
  <c r="X628" i="18"/>
  <c r="Q628" i="18"/>
  <c r="R628" i="18" s="1"/>
  <c r="T613" i="13" l="1"/>
  <c r="AE612" i="13"/>
  <c r="S613" i="13"/>
  <c r="F613" i="13"/>
  <c r="E613" i="13"/>
  <c r="K613" i="13"/>
  <c r="N613" i="13"/>
  <c r="O613" i="13"/>
  <c r="N618" i="20"/>
  <c r="L618" i="20" s="1"/>
  <c r="K618" i="20"/>
  <c r="O618" i="20"/>
  <c r="Z628" i="18"/>
  <c r="AC628" i="18" s="1"/>
  <c r="Y628" i="18"/>
  <c r="AB628" i="18" s="1"/>
  <c r="AA628" i="18"/>
  <c r="AD628" i="18" s="1"/>
  <c r="L613" i="13" l="1"/>
  <c r="P618" i="20"/>
  <c r="M618" i="20"/>
  <c r="Q618" i="20" s="1"/>
  <c r="H629" i="18"/>
  <c r="C629" i="18"/>
  <c r="B629" i="18"/>
  <c r="E629" i="18" s="1"/>
  <c r="G629" i="18"/>
  <c r="D629" i="18"/>
  <c r="I629" i="18"/>
  <c r="P613" i="13" l="1"/>
  <c r="V613" i="13" s="1"/>
  <c r="M613" i="13"/>
  <c r="Q613" i="13" s="1"/>
  <c r="R613" i="13" s="1"/>
  <c r="V618" i="20"/>
  <c r="W618" i="20"/>
  <c r="U618" i="20"/>
  <c r="X618" i="20"/>
  <c r="R618" i="20"/>
  <c r="J629" i="18"/>
  <c r="T629" i="18"/>
  <c r="S629" i="18"/>
  <c r="AE628" i="18"/>
  <c r="N629" i="18"/>
  <c r="L629" i="18" s="1"/>
  <c r="K629" i="18"/>
  <c r="O629" i="18"/>
  <c r="F629" i="18"/>
  <c r="U613" i="13" l="1"/>
  <c r="X613" i="13"/>
  <c r="Y613" i="13"/>
  <c r="AA613" i="13"/>
  <c r="W613" i="13"/>
  <c r="Z613" i="13"/>
  <c r="Z618" i="20"/>
  <c r="AC618" i="20" s="1"/>
  <c r="Y618" i="20"/>
  <c r="AB618" i="20" s="1"/>
  <c r="AA618" i="20"/>
  <c r="M629" i="18"/>
  <c r="P629" i="18"/>
  <c r="AC613" i="13" l="1"/>
  <c r="AD613" i="13"/>
  <c r="D614" i="13" s="1"/>
  <c r="AB613" i="13"/>
  <c r="C619" i="20"/>
  <c r="H619" i="20"/>
  <c r="AD618" i="20"/>
  <c r="G619" i="20"/>
  <c r="B619" i="20"/>
  <c r="C614" i="13"/>
  <c r="H614" i="13"/>
  <c r="I614" i="13"/>
  <c r="G614" i="13"/>
  <c r="B614" i="13"/>
  <c r="AE613" i="13"/>
  <c r="T614" i="13"/>
  <c r="Q629" i="18"/>
  <c r="R629" i="18" s="1"/>
  <c r="X629" i="18"/>
  <c r="U629" i="18"/>
  <c r="V629" i="18"/>
  <c r="W629" i="18"/>
  <c r="S614" i="13" l="1"/>
  <c r="AE618" i="20"/>
  <c r="E619" i="20"/>
  <c r="F619" i="20"/>
  <c r="I619" i="20"/>
  <c r="D619" i="20"/>
  <c r="F614" i="13"/>
  <c r="J614" i="13"/>
  <c r="E614" i="13"/>
  <c r="Z629" i="18"/>
  <c r="AC629" i="18" s="1"/>
  <c r="Y629" i="18"/>
  <c r="AB629" i="18" s="1"/>
  <c r="AA629" i="18"/>
  <c r="AD629" i="18" s="1"/>
  <c r="J619" i="20" l="1"/>
  <c r="T619" i="20"/>
  <c r="S619" i="20"/>
  <c r="N619" i="20"/>
  <c r="L619" i="20" s="1"/>
  <c r="O614" i="13"/>
  <c r="N614" i="13"/>
  <c r="L614" i="13" s="1"/>
  <c r="K614" i="13"/>
  <c r="B630" i="18"/>
  <c r="G630" i="18"/>
  <c r="C630" i="18"/>
  <c r="F630" i="18" s="1"/>
  <c r="H630" i="18"/>
  <c r="D630" i="18"/>
  <c r="I630" i="18"/>
  <c r="O619" i="20" l="1"/>
  <c r="K619" i="20"/>
  <c r="M619" i="20"/>
  <c r="P619" i="20"/>
  <c r="P614" i="13"/>
  <c r="V614" i="13" s="1"/>
  <c r="M614" i="13"/>
  <c r="T630" i="18"/>
  <c r="AE629" i="18"/>
  <c r="E630" i="18"/>
  <c r="S630" i="18"/>
  <c r="J630" i="18"/>
  <c r="Q619" i="20" l="1"/>
  <c r="R619" i="20" s="1"/>
  <c r="X619" i="20"/>
  <c r="W619" i="20"/>
  <c r="U619" i="20"/>
  <c r="V619" i="20"/>
  <c r="AA619" i="20"/>
  <c r="AD619" i="20" s="1"/>
  <c r="Y619" i="20"/>
  <c r="AB619" i="20" s="1"/>
  <c r="U614" i="13"/>
  <c r="Q614" i="13"/>
  <c r="R614" i="13" s="1"/>
  <c r="X614" i="13"/>
  <c r="W614" i="13"/>
  <c r="K630" i="18"/>
  <c r="O630" i="18"/>
  <c r="N630" i="18"/>
  <c r="L630" i="18" s="1"/>
  <c r="Z619" i="20" l="1"/>
  <c r="D620" i="20"/>
  <c r="I620" i="20"/>
  <c r="B620" i="20"/>
  <c r="G620" i="20"/>
  <c r="AA614" i="13"/>
  <c r="Y614" i="13"/>
  <c r="AB614" i="13" s="1"/>
  <c r="Z614" i="13"/>
  <c r="M630" i="18"/>
  <c r="P630" i="18"/>
  <c r="AC619" i="20" l="1"/>
  <c r="H620" i="20" s="1"/>
  <c r="C620" i="20"/>
  <c r="S620" i="20"/>
  <c r="T620" i="20"/>
  <c r="J620" i="20"/>
  <c r="AD614" i="13"/>
  <c r="D615" i="13" s="1"/>
  <c r="B615" i="13"/>
  <c r="G615" i="13"/>
  <c r="AC614" i="13"/>
  <c r="V630" i="18"/>
  <c r="U630" i="18"/>
  <c r="Q630" i="18"/>
  <c r="R630" i="18" s="1"/>
  <c r="X630" i="18"/>
  <c r="W630" i="18"/>
  <c r="F620" i="20" l="1"/>
  <c r="AE619" i="20"/>
  <c r="E620" i="20"/>
  <c r="K620" i="20"/>
  <c r="O620" i="20"/>
  <c r="N620" i="20"/>
  <c r="L620" i="20" s="1"/>
  <c r="AE614" i="13"/>
  <c r="T615" i="13"/>
  <c r="I615" i="13"/>
  <c r="S615" i="13"/>
  <c r="H615" i="13"/>
  <c r="C615" i="13"/>
  <c r="AA630" i="18"/>
  <c r="AD630" i="18" s="1"/>
  <c r="Z630" i="18"/>
  <c r="AC630" i="18" s="1"/>
  <c r="Y630" i="18"/>
  <c r="AB630" i="18" s="1"/>
  <c r="P620" i="20" l="1"/>
  <c r="M620" i="20"/>
  <c r="Q620" i="20" s="1"/>
  <c r="J615" i="13"/>
  <c r="K615" i="13"/>
  <c r="F615" i="13"/>
  <c r="E615" i="13"/>
  <c r="D631" i="18"/>
  <c r="B631" i="18"/>
  <c r="I631" i="18"/>
  <c r="H631" i="18"/>
  <c r="C631" i="18"/>
  <c r="G631" i="18"/>
  <c r="T631" i="18"/>
  <c r="AE630" i="18"/>
  <c r="S631" i="18"/>
  <c r="N615" i="13" l="1"/>
  <c r="L615" i="13" s="1"/>
  <c r="V620" i="20"/>
  <c r="W620" i="20"/>
  <c r="U620" i="20"/>
  <c r="R620" i="20"/>
  <c r="X620" i="20"/>
  <c r="F631" i="18"/>
  <c r="O615" i="13"/>
  <c r="E631" i="18"/>
  <c r="J631" i="18"/>
  <c r="N631" i="18"/>
  <c r="L631" i="18" s="1"/>
  <c r="P615" i="13" l="1"/>
  <c r="M615" i="13"/>
  <c r="V615" i="13"/>
  <c r="Y620" i="20"/>
  <c r="Z620" i="20"/>
  <c r="AC620" i="20" s="1"/>
  <c r="AA620" i="20"/>
  <c r="W615" i="13"/>
  <c r="U615" i="13"/>
  <c r="K631" i="18"/>
  <c r="O631" i="18"/>
  <c r="M631" i="18"/>
  <c r="P631" i="18"/>
  <c r="X631" i="18"/>
  <c r="X615" i="13" l="1"/>
  <c r="Q615" i="13"/>
  <c r="R615" i="13" s="1"/>
  <c r="AB620" i="20"/>
  <c r="G621" i="20" s="1"/>
  <c r="AD620" i="20"/>
  <c r="D621" i="20" s="1"/>
  <c r="H621" i="20"/>
  <c r="C621" i="20"/>
  <c r="U631" i="18"/>
  <c r="Q631" i="18"/>
  <c r="R631" i="18" s="1"/>
  <c r="V631" i="18"/>
  <c r="W631" i="18"/>
  <c r="Y615" i="13" l="1"/>
  <c r="AB615" i="13" s="1"/>
  <c r="Z615" i="13"/>
  <c r="AC615" i="13" s="1"/>
  <c r="AA615" i="13"/>
  <c r="AE620" i="20"/>
  <c r="B621" i="20"/>
  <c r="I621" i="20"/>
  <c r="T621" i="20"/>
  <c r="J621" i="20"/>
  <c r="S621" i="20"/>
  <c r="Z631" i="18"/>
  <c r="AC631" i="18" s="1"/>
  <c r="Y631" i="18"/>
  <c r="AB631" i="18" s="1"/>
  <c r="AA631" i="18"/>
  <c r="AD631" i="18" s="1"/>
  <c r="G616" i="13" l="1"/>
  <c r="B616" i="13"/>
  <c r="AD615" i="13"/>
  <c r="H616" i="13"/>
  <c r="C616" i="13"/>
  <c r="F616" i="13" s="1"/>
  <c r="F621" i="20"/>
  <c r="E621" i="20"/>
  <c r="N621" i="20"/>
  <c r="L621" i="20" s="1"/>
  <c r="K621" i="20"/>
  <c r="O621" i="20"/>
  <c r="C632" i="18"/>
  <c r="H632" i="18"/>
  <c r="G632" i="18"/>
  <c r="B632" i="18"/>
  <c r="D632" i="18"/>
  <c r="I632" i="18"/>
  <c r="E632" i="18"/>
  <c r="I616" i="13" l="1"/>
  <c r="J616" i="13" s="1"/>
  <c r="D616" i="13"/>
  <c r="E616" i="13"/>
  <c r="M621" i="20"/>
  <c r="Q621" i="20" s="1"/>
  <c r="P621" i="20"/>
  <c r="O616" i="13"/>
  <c r="J632" i="18"/>
  <c r="F632" i="18"/>
  <c r="S632" i="18"/>
  <c r="T632" i="18"/>
  <c r="AE631" i="18"/>
  <c r="T616" i="13" l="1"/>
  <c r="AE615" i="13"/>
  <c r="S616" i="13"/>
  <c r="K616" i="13"/>
  <c r="N616" i="13"/>
  <c r="L616" i="13" s="1"/>
  <c r="R621" i="20"/>
  <c r="X621" i="20"/>
  <c r="W621" i="20"/>
  <c r="U621" i="20"/>
  <c r="V621" i="20"/>
  <c r="M616" i="13"/>
  <c r="K632" i="18"/>
  <c r="N632" i="18"/>
  <c r="L632" i="18" s="1"/>
  <c r="O632" i="18"/>
  <c r="P616" i="13" l="1"/>
  <c r="AA621" i="20"/>
  <c r="Z621" i="20"/>
  <c r="Y621" i="20"/>
  <c r="Q616" i="13"/>
  <c r="R616" i="13" s="1"/>
  <c r="X616" i="13"/>
  <c r="M632" i="18"/>
  <c r="P632" i="18"/>
  <c r="V616" i="13" l="1"/>
  <c r="U616" i="13"/>
  <c r="W616" i="13"/>
  <c r="AD621" i="20"/>
  <c r="AC621" i="20"/>
  <c r="AB621" i="20"/>
  <c r="D622" i="20"/>
  <c r="Y616" i="13"/>
  <c r="AA616" i="13"/>
  <c r="AD616" i="13" s="1"/>
  <c r="I617" i="13" s="1"/>
  <c r="Z616" i="13"/>
  <c r="AC616" i="13" s="1"/>
  <c r="AB616" i="13"/>
  <c r="X632" i="18"/>
  <c r="Q632" i="18"/>
  <c r="R632" i="18" s="1"/>
  <c r="V632" i="18"/>
  <c r="U632" i="18"/>
  <c r="W632" i="18"/>
  <c r="I622" i="20" l="1"/>
  <c r="T622" i="20"/>
  <c r="H622" i="20"/>
  <c r="C622" i="20"/>
  <c r="AE621" i="20" s="1"/>
  <c r="S622" i="20"/>
  <c r="B622" i="20"/>
  <c r="G622" i="20"/>
  <c r="D617" i="13"/>
  <c r="H617" i="13"/>
  <c r="G617" i="13"/>
  <c r="B617" i="13"/>
  <c r="C617" i="13"/>
  <c r="S617" i="13"/>
  <c r="AA632" i="18"/>
  <c r="AD632" i="18" s="1"/>
  <c r="Y632" i="18"/>
  <c r="Z632" i="18"/>
  <c r="AC632" i="18" s="1"/>
  <c r="AB632" i="18"/>
  <c r="B633" i="18" s="1"/>
  <c r="J622" i="20" l="1"/>
  <c r="O622" i="20"/>
  <c r="N622" i="20"/>
  <c r="L622" i="20" s="1"/>
  <c r="E622" i="20"/>
  <c r="F622" i="20"/>
  <c r="J617" i="13"/>
  <c r="E617" i="13"/>
  <c r="T617" i="13"/>
  <c r="AE616" i="13"/>
  <c r="F617" i="13"/>
  <c r="D633" i="18"/>
  <c r="I633" i="18"/>
  <c r="C633" i="18"/>
  <c r="H633" i="18"/>
  <c r="G633" i="18"/>
  <c r="K622" i="20" l="1"/>
  <c r="P622" i="20"/>
  <c r="M622" i="20"/>
  <c r="Q622" i="20" s="1"/>
  <c r="N617" i="13"/>
  <c r="L617" i="13" s="1"/>
  <c r="K617" i="13"/>
  <c r="O617" i="13"/>
  <c r="S633" i="18"/>
  <c r="T633" i="18"/>
  <c r="AE632" i="18"/>
  <c r="E633" i="18"/>
  <c r="F633" i="18"/>
  <c r="J633" i="18"/>
  <c r="W622" i="20" l="1"/>
  <c r="V622" i="20"/>
  <c r="U622" i="20"/>
  <c r="X622" i="20"/>
  <c r="R622" i="20"/>
  <c r="M617" i="13"/>
  <c r="X617" i="13" s="1"/>
  <c r="P617" i="13"/>
  <c r="Q617" i="13"/>
  <c r="R617" i="13" s="1"/>
  <c r="O633" i="18"/>
  <c r="K633" i="18"/>
  <c r="N633" i="18"/>
  <c r="L633" i="18" s="1"/>
  <c r="AA622" i="20" l="1"/>
  <c r="AD622" i="20" s="1"/>
  <c r="Y622" i="20"/>
  <c r="AB622" i="20" s="1"/>
  <c r="Z622" i="20"/>
  <c r="AC622" i="20" s="1"/>
  <c r="W617" i="13"/>
  <c r="V617" i="13"/>
  <c r="U617" i="13"/>
  <c r="Y617" i="13"/>
  <c r="Z617" i="13"/>
  <c r="AA617" i="13"/>
  <c r="M633" i="18"/>
  <c r="P633" i="18"/>
  <c r="H623" i="20" l="1"/>
  <c r="C623" i="20"/>
  <c r="D623" i="20"/>
  <c r="B623" i="20"/>
  <c r="I623" i="20"/>
  <c r="G623" i="20"/>
  <c r="AC617" i="13"/>
  <c r="AD617" i="13"/>
  <c r="AB617" i="13"/>
  <c r="Q633" i="18"/>
  <c r="R633" i="18" s="1"/>
  <c r="X633" i="18"/>
  <c r="U633" i="18"/>
  <c r="V633" i="18"/>
  <c r="W633" i="18"/>
  <c r="T623" i="20" l="1"/>
  <c r="F623" i="20"/>
  <c r="AE622" i="20"/>
  <c r="S623" i="20"/>
  <c r="E623" i="20"/>
  <c r="J623" i="20"/>
  <c r="H618" i="13"/>
  <c r="I618" i="13"/>
  <c r="B618" i="13"/>
  <c r="G618" i="13"/>
  <c r="C618" i="13"/>
  <c r="D618" i="13"/>
  <c r="Y633" i="18"/>
  <c r="AB633" i="18" s="1"/>
  <c r="AA633" i="18"/>
  <c r="AD633" i="18" s="1"/>
  <c r="Z633" i="18"/>
  <c r="AC633" i="18" s="1"/>
  <c r="N623" i="20" l="1"/>
  <c r="L623" i="20" s="1"/>
  <c r="O623" i="20"/>
  <c r="K623" i="20"/>
  <c r="S618" i="13"/>
  <c r="J618" i="13"/>
  <c r="F618" i="13"/>
  <c r="AE617" i="13"/>
  <c r="T618" i="13"/>
  <c r="E618" i="13"/>
  <c r="G634" i="18"/>
  <c r="B634" i="18"/>
  <c r="D634" i="18"/>
  <c r="I634" i="18"/>
  <c r="C634" i="18"/>
  <c r="F634" i="18" s="1"/>
  <c r="H634" i="18"/>
  <c r="P623" i="20" l="1"/>
  <c r="M623" i="20"/>
  <c r="Q623" i="20" s="1"/>
  <c r="W623" i="20"/>
  <c r="U623" i="20"/>
  <c r="X623" i="20"/>
  <c r="R623" i="20"/>
  <c r="N618" i="13"/>
  <c r="L618" i="13"/>
  <c r="K618" i="13"/>
  <c r="O618" i="13"/>
  <c r="T634" i="18"/>
  <c r="S634" i="18"/>
  <c r="AE633" i="18"/>
  <c r="J634" i="18"/>
  <c r="E634" i="18"/>
  <c r="V623" i="20" l="1"/>
  <c r="AA623" i="20"/>
  <c r="Z623" i="20"/>
  <c r="Y623" i="20"/>
  <c r="P618" i="13"/>
  <c r="M618" i="13"/>
  <c r="K634" i="18"/>
  <c r="O634" i="18"/>
  <c r="N634" i="18"/>
  <c r="L634" i="18" s="1"/>
  <c r="AD623" i="20" l="1"/>
  <c r="AC623" i="20"/>
  <c r="AB623" i="20"/>
  <c r="D624" i="20"/>
  <c r="I624" i="20"/>
  <c r="W618" i="13"/>
  <c r="V618" i="13"/>
  <c r="U618" i="13"/>
  <c r="Q618" i="13"/>
  <c r="R618" i="13" s="1"/>
  <c r="X618" i="13"/>
  <c r="P634" i="18"/>
  <c r="M634" i="18"/>
  <c r="C624" i="20" l="1"/>
  <c r="G624" i="20"/>
  <c r="B624" i="20"/>
  <c r="H624" i="20"/>
  <c r="AE623" i="20"/>
  <c r="T624" i="20"/>
  <c r="S624" i="20"/>
  <c r="J624" i="20"/>
  <c r="AA618" i="13"/>
  <c r="AD618" i="13" s="1"/>
  <c r="Z618" i="13"/>
  <c r="AC618" i="13" s="1"/>
  <c r="Y618" i="13"/>
  <c r="AB618" i="13" s="1"/>
  <c r="U634" i="18"/>
  <c r="W634" i="18"/>
  <c r="V634" i="18"/>
  <c r="Q634" i="18"/>
  <c r="R634" i="18" s="1"/>
  <c r="X634" i="18"/>
  <c r="E624" i="20" l="1"/>
  <c r="F624" i="20"/>
  <c r="N624" i="20"/>
  <c r="L624" i="20" s="1"/>
  <c r="O624" i="20"/>
  <c r="K624" i="20"/>
  <c r="B619" i="13"/>
  <c r="C619" i="13"/>
  <c r="F619" i="13" s="1"/>
  <c r="I619" i="13"/>
  <c r="G619" i="13"/>
  <c r="H619" i="13"/>
  <c r="D619" i="13"/>
  <c r="AA634" i="18"/>
  <c r="AD634" i="18" s="1"/>
  <c r="Y634" i="18"/>
  <c r="AB634" i="18" s="1"/>
  <c r="Z634" i="18"/>
  <c r="AC634" i="18" s="1"/>
  <c r="P624" i="20" l="1"/>
  <c r="M624" i="20"/>
  <c r="Q624" i="20" s="1"/>
  <c r="E619" i="13"/>
  <c r="J619" i="13"/>
  <c r="S619" i="13"/>
  <c r="T619" i="13"/>
  <c r="AE618" i="13"/>
  <c r="I635" i="18"/>
  <c r="D635" i="18"/>
  <c r="B635" i="18"/>
  <c r="G635" i="18"/>
  <c r="H635" i="18"/>
  <c r="C635" i="18"/>
  <c r="V624" i="20" l="1"/>
  <c r="X624" i="20"/>
  <c r="W624" i="20"/>
  <c r="U624" i="20"/>
  <c r="R624" i="20"/>
  <c r="E635" i="18"/>
  <c r="J635" i="18"/>
  <c r="N619" i="13"/>
  <c r="L619" i="13" s="1"/>
  <c r="O619" i="13"/>
  <c r="K619" i="13"/>
  <c r="N635" i="18"/>
  <c r="L635" i="18" s="1"/>
  <c r="AE634" i="18"/>
  <c r="T635" i="18"/>
  <c r="S635" i="18"/>
  <c r="O635" i="18"/>
  <c r="K635" i="18"/>
  <c r="F635" i="18"/>
  <c r="Z624" i="20" l="1"/>
  <c r="AA624" i="20"/>
  <c r="Y624" i="20"/>
  <c r="P619" i="13"/>
  <c r="M619" i="13"/>
  <c r="W619" i="13"/>
  <c r="P635" i="18"/>
  <c r="M635" i="18"/>
  <c r="AC624" i="20" l="1"/>
  <c r="AD624" i="20"/>
  <c r="D625" i="20"/>
  <c r="AB624" i="20"/>
  <c r="V619" i="13"/>
  <c r="U619" i="13"/>
  <c r="X619" i="13"/>
  <c r="Q619" i="13"/>
  <c r="R619" i="13" s="1"/>
  <c r="U635" i="18"/>
  <c r="V635" i="18"/>
  <c r="W635" i="18"/>
  <c r="Q635" i="18"/>
  <c r="R635" i="18" s="1"/>
  <c r="X635" i="18"/>
  <c r="H625" i="20" l="1"/>
  <c r="C625" i="20"/>
  <c r="G625" i="20"/>
  <c r="I625" i="20"/>
  <c r="T625" i="20"/>
  <c r="B625" i="20"/>
  <c r="S625" i="20"/>
  <c r="AE624" i="20"/>
  <c r="J625" i="20"/>
  <c r="Y619" i="13"/>
  <c r="Z619" i="13"/>
  <c r="AA619" i="13"/>
  <c r="AC619" i="13"/>
  <c r="H620" i="13" s="1"/>
  <c r="AB619" i="13"/>
  <c r="Y635" i="18"/>
  <c r="AB635" i="18" s="1"/>
  <c r="Z635" i="18"/>
  <c r="AC635" i="18" s="1"/>
  <c r="AA635" i="18"/>
  <c r="AD635" i="18" s="1"/>
  <c r="F625" i="20" l="1"/>
  <c r="E625" i="20"/>
  <c r="N625" i="20"/>
  <c r="L625" i="20" s="1"/>
  <c r="O625" i="20"/>
  <c r="K625" i="20"/>
  <c r="AD619" i="13"/>
  <c r="C620" i="13"/>
  <c r="D620" i="13"/>
  <c r="B620" i="13"/>
  <c r="G620" i="13"/>
  <c r="G636" i="18"/>
  <c r="B636" i="18"/>
  <c r="C636" i="18"/>
  <c r="F636" i="18" s="1"/>
  <c r="H636" i="18"/>
  <c r="I636" i="18"/>
  <c r="D636" i="18"/>
  <c r="I620" i="13" l="1"/>
  <c r="M625" i="20"/>
  <c r="Q625" i="20" s="1"/>
  <c r="P625" i="20"/>
  <c r="E620" i="13"/>
  <c r="F620" i="13"/>
  <c r="S620" i="13"/>
  <c r="T620" i="13"/>
  <c r="AE619" i="13"/>
  <c r="S636" i="18"/>
  <c r="T636" i="18"/>
  <c r="AE635" i="18"/>
  <c r="J636" i="18"/>
  <c r="E636" i="18"/>
  <c r="J620" i="13" l="1"/>
  <c r="R625" i="20"/>
  <c r="X625" i="20"/>
  <c r="V625" i="20"/>
  <c r="W625" i="20"/>
  <c r="U625" i="20"/>
  <c r="K636" i="18"/>
  <c r="O636" i="18"/>
  <c r="N636" i="18"/>
  <c r="L636" i="18" s="1"/>
  <c r="O620" i="13" l="1"/>
  <c r="K620" i="13"/>
  <c r="N620" i="13"/>
  <c r="L620" i="13" s="1"/>
  <c r="Z625" i="20"/>
  <c r="AA625" i="20"/>
  <c r="Y625" i="20"/>
  <c r="P636" i="18"/>
  <c r="M636" i="18"/>
  <c r="P620" i="13" l="1"/>
  <c r="M620" i="13"/>
  <c r="AC625" i="20"/>
  <c r="AD625" i="20"/>
  <c r="H626" i="20"/>
  <c r="AB625" i="20"/>
  <c r="V636" i="18"/>
  <c r="W636" i="18"/>
  <c r="U636" i="18"/>
  <c r="X636" i="18"/>
  <c r="Q636" i="18"/>
  <c r="R636" i="18" s="1"/>
  <c r="W620" i="13" l="1"/>
  <c r="Q620" i="13"/>
  <c r="R620" i="13" s="1"/>
  <c r="V620" i="13"/>
  <c r="X620" i="13"/>
  <c r="U620" i="13"/>
  <c r="C626" i="20"/>
  <c r="D626" i="20"/>
  <c r="I626" i="20"/>
  <c r="G626" i="20"/>
  <c r="B626" i="20"/>
  <c r="Y636" i="18"/>
  <c r="AB636" i="18" s="1"/>
  <c r="AA636" i="18"/>
  <c r="AD636" i="18" s="1"/>
  <c r="Z636" i="18"/>
  <c r="AC636" i="18" s="1"/>
  <c r="AA620" i="13" l="1"/>
  <c r="Z620" i="13"/>
  <c r="AC620" i="13" s="1"/>
  <c r="Y620" i="13"/>
  <c r="AB620" i="13" s="1"/>
  <c r="AE625" i="20"/>
  <c r="S626" i="20"/>
  <c r="T626" i="20"/>
  <c r="J626" i="20"/>
  <c r="E626" i="20"/>
  <c r="F626" i="20"/>
  <c r="B637" i="18"/>
  <c r="G637" i="18"/>
  <c r="D637" i="18"/>
  <c r="I637" i="18"/>
  <c r="C637" i="18"/>
  <c r="F637" i="18" s="1"/>
  <c r="H637" i="18"/>
  <c r="AD620" i="13" l="1"/>
  <c r="H621" i="13"/>
  <c r="C621" i="13"/>
  <c r="G621" i="13"/>
  <c r="B621" i="13"/>
  <c r="D621" i="13"/>
  <c r="I621" i="13"/>
  <c r="E621" i="13"/>
  <c r="F621" i="13"/>
  <c r="K626" i="20"/>
  <c r="O626" i="20"/>
  <c r="N626" i="20"/>
  <c r="L626" i="20" s="1"/>
  <c r="J637" i="18"/>
  <c r="N637" i="18"/>
  <c r="S637" i="18"/>
  <c r="AE636" i="18"/>
  <c r="T637" i="18"/>
  <c r="E637" i="18"/>
  <c r="T621" i="13" l="1"/>
  <c r="J621" i="13"/>
  <c r="N621" i="13"/>
  <c r="L621" i="13" s="1"/>
  <c r="S621" i="13"/>
  <c r="AE620" i="13"/>
  <c r="P626" i="20"/>
  <c r="M626" i="20"/>
  <c r="Q626" i="20" s="1"/>
  <c r="K637" i="18"/>
  <c r="O637" i="18"/>
  <c r="L637" i="18"/>
  <c r="O621" i="13" l="1"/>
  <c r="K621" i="13"/>
  <c r="M621" i="13"/>
  <c r="P621" i="13"/>
  <c r="V626" i="20"/>
  <c r="W626" i="20"/>
  <c r="U626" i="20"/>
  <c r="X626" i="20"/>
  <c r="R626" i="20"/>
  <c r="M637" i="18"/>
  <c r="P637" i="18"/>
  <c r="X621" i="13" l="1"/>
  <c r="Q621" i="13"/>
  <c r="R621" i="13" s="1"/>
  <c r="V621" i="13"/>
  <c r="U621" i="13"/>
  <c r="W621" i="13"/>
  <c r="Y626" i="20"/>
  <c r="AA626" i="20"/>
  <c r="Z626" i="20"/>
  <c r="X637" i="18"/>
  <c r="Q637" i="18"/>
  <c r="R637" i="18" s="1"/>
  <c r="W637" i="18"/>
  <c r="V637" i="18"/>
  <c r="U637" i="18"/>
  <c r="AA621" i="13" l="1"/>
  <c r="AD621" i="13" s="1"/>
  <c r="Z621" i="13"/>
  <c r="AC621" i="13" s="1"/>
  <c r="Y621" i="13"/>
  <c r="AB621" i="13" s="1"/>
  <c r="AB626" i="20"/>
  <c r="AD626" i="20"/>
  <c r="AC626" i="20"/>
  <c r="C627" i="20" s="1"/>
  <c r="Y637" i="18"/>
  <c r="AB637" i="18" s="1"/>
  <c r="AA637" i="18"/>
  <c r="AD637" i="18" s="1"/>
  <c r="Z637" i="18"/>
  <c r="AC637" i="18" s="1"/>
  <c r="B622" i="13" l="1"/>
  <c r="G622" i="13"/>
  <c r="C622" i="13"/>
  <c r="F622" i="13" s="1"/>
  <c r="H622" i="13"/>
  <c r="D622" i="13"/>
  <c r="I622" i="13"/>
  <c r="B627" i="20"/>
  <c r="H627" i="20"/>
  <c r="I627" i="20"/>
  <c r="G627" i="20"/>
  <c r="D627" i="20"/>
  <c r="S627" i="20" s="1"/>
  <c r="AE626" i="20"/>
  <c r="I638" i="18"/>
  <c r="B638" i="18"/>
  <c r="G638" i="18"/>
  <c r="D638" i="18"/>
  <c r="C638" i="18"/>
  <c r="F638" i="18" s="1"/>
  <c r="H638" i="18"/>
  <c r="E622" i="13" l="1"/>
  <c r="AE621" i="13"/>
  <c r="T622" i="13"/>
  <c r="J622" i="13"/>
  <c r="S622" i="13"/>
  <c r="F627" i="20"/>
  <c r="E627" i="20"/>
  <c r="J627" i="20"/>
  <c r="T627" i="20"/>
  <c r="J638" i="18"/>
  <c r="N638" i="18"/>
  <c r="L638" i="18" s="1"/>
  <c r="S638" i="18"/>
  <c r="AE637" i="18"/>
  <c r="T638" i="18"/>
  <c r="E638" i="18"/>
  <c r="N622" i="13" l="1"/>
  <c r="L622" i="13" s="1"/>
  <c r="K622" i="13"/>
  <c r="O622" i="13"/>
  <c r="K638" i="18"/>
  <c r="O627" i="20"/>
  <c r="N627" i="20"/>
  <c r="L627" i="20" s="1"/>
  <c r="K627" i="20"/>
  <c r="O638" i="18"/>
  <c r="M638" i="18"/>
  <c r="P638" i="18"/>
  <c r="M622" i="13" l="1"/>
  <c r="P622" i="13"/>
  <c r="P627" i="20"/>
  <c r="M627" i="20"/>
  <c r="Q627" i="20" s="1"/>
  <c r="Q638" i="18"/>
  <c r="R638" i="18" s="1"/>
  <c r="X638" i="18"/>
  <c r="U638" i="18"/>
  <c r="V638" i="18"/>
  <c r="W638" i="18"/>
  <c r="X622" i="13" l="1"/>
  <c r="V622" i="13"/>
  <c r="Q622" i="13"/>
  <c r="R622" i="13" s="1"/>
  <c r="U622" i="13"/>
  <c r="W622" i="13"/>
  <c r="V627" i="20"/>
  <c r="U627" i="20"/>
  <c r="W627" i="20"/>
  <c r="X627" i="20"/>
  <c r="R627" i="20"/>
  <c r="Y638" i="18"/>
  <c r="AB638" i="18" s="1"/>
  <c r="AA638" i="18"/>
  <c r="AD638" i="18" s="1"/>
  <c r="Z638" i="18"/>
  <c r="AC638" i="18" s="1"/>
  <c r="Y622" i="13" l="1"/>
  <c r="Z622" i="13"/>
  <c r="AC622" i="13" s="1"/>
  <c r="AA622" i="13"/>
  <c r="Y627" i="20"/>
  <c r="AB627" i="20" s="1"/>
  <c r="AA627" i="20"/>
  <c r="Z627" i="20"/>
  <c r="AC627" i="20" s="1"/>
  <c r="G639" i="18"/>
  <c r="B639" i="18"/>
  <c r="D639" i="18"/>
  <c r="I639" i="18"/>
  <c r="H639" i="18"/>
  <c r="C639" i="18"/>
  <c r="AB622" i="13" l="1"/>
  <c r="H623" i="13"/>
  <c r="AD622" i="13"/>
  <c r="C623" i="13"/>
  <c r="AD627" i="20"/>
  <c r="D628" i="20" s="1"/>
  <c r="H628" i="20"/>
  <c r="G628" i="20"/>
  <c r="B628" i="20"/>
  <c r="C628" i="20"/>
  <c r="E639" i="18"/>
  <c r="D623" i="13"/>
  <c r="I623" i="13"/>
  <c r="T639" i="18"/>
  <c r="AE638" i="18"/>
  <c r="S639" i="18"/>
  <c r="F639" i="18"/>
  <c r="J639" i="18"/>
  <c r="G623" i="13" l="1"/>
  <c r="B623" i="13"/>
  <c r="AE627" i="20"/>
  <c r="I628" i="20"/>
  <c r="S628" i="20"/>
  <c r="T628" i="20"/>
  <c r="E628" i="20"/>
  <c r="F628" i="20"/>
  <c r="T623" i="13"/>
  <c r="S623" i="13"/>
  <c r="AE622" i="13"/>
  <c r="K639" i="18"/>
  <c r="O639" i="18"/>
  <c r="N639" i="18"/>
  <c r="L639" i="18" s="1"/>
  <c r="F623" i="13" l="1"/>
  <c r="E623" i="13"/>
  <c r="J623" i="13"/>
  <c r="O623" i="13" s="1"/>
  <c r="N623" i="13"/>
  <c r="J628" i="20"/>
  <c r="M639" i="18"/>
  <c r="P639" i="18"/>
  <c r="K623" i="13" l="1"/>
  <c r="L623" i="13"/>
  <c r="N628" i="20"/>
  <c r="O628" i="20"/>
  <c r="L628" i="20"/>
  <c r="K628" i="20"/>
  <c r="X639" i="18"/>
  <c r="Q639" i="18"/>
  <c r="R639" i="18" s="1"/>
  <c r="W639" i="18"/>
  <c r="U639" i="18"/>
  <c r="V639" i="18"/>
  <c r="P623" i="13" l="1"/>
  <c r="M623" i="13"/>
  <c r="M628" i="20"/>
  <c r="P628" i="20"/>
  <c r="V623" i="13"/>
  <c r="W623" i="13"/>
  <c r="U623" i="13"/>
  <c r="AA639" i="18"/>
  <c r="AD639" i="18" s="1"/>
  <c r="Y639" i="18"/>
  <c r="AB639" i="18" s="1"/>
  <c r="Z639" i="18"/>
  <c r="AC639" i="18" s="1"/>
  <c r="X623" i="13" l="1"/>
  <c r="Q623" i="13"/>
  <c r="R623" i="13" s="1"/>
  <c r="W628" i="20"/>
  <c r="U628" i="20"/>
  <c r="X628" i="20"/>
  <c r="Q628" i="20"/>
  <c r="R628" i="20" s="1"/>
  <c r="V628" i="20"/>
  <c r="I640" i="18"/>
  <c r="D640" i="18"/>
  <c r="B640" i="18"/>
  <c r="G640" i="18"/>
  <c r="H640" i="18"/>
  <c r="C640" i="18"/>
  <c r="Z623" i="13" l="1"/>
  <c r="Y623" i="13"/>
  <c r="AA623" i="13"/>
  <c r="AC623" i="13"/>
  <c r="Y628" i="20"/>
  <c r="AB628" i="20" s="1"/>
  <c r="AA628" i="20"/>
  <c r="AD628" i="20" s="1"/>
  <c r="Z628" i="20"/>
  <c r="AC628" i="20" s="1"/>
  <c r="E640" i="18"/>
  <c r="AE639" i="18"/>
  <c r="S640" i="18"/>
  <c r="T640" i="18"/>
  <c r="J640" i="18"/>
  <c r="F640" i="18"/>
  <c r="AB623" i="13" l="1"/>
  <c r="AD623" i="13"/>
  <c r="H624" i="13"/>
  <c r="C624" i="13"/>
  <c r="B629" i="20"/>
  <c r="G629" i="20"/>
  <c r="D629" i="20"/>
  <c r="H629" i="20"/>
  <c r="C629" i="20"/>
  <c r="I629" i="20"/>
  <c r="AE628" i="20"/>
  <c r="N640" i="18"/>
  <c r="L640" i="18" s="1"/>
  <c r="K640" i="18"/>
  <c r="O640" i="18"/>
  <c r="B624" i="13" l="1"/>
  <c r="E624" i="13" s="1"/>
  <c r="G624" i="13"/>
  <c r="F624" i="13"/>
  <c r="I624" i="13"/>
  <c r="D624" i="13"/>
  <c r="F629" i="20"/>
  <c r="E629" i="20"/>
  <c r="S629" i="20"/>
  <c r="T629" i="20"/>
  <c r="J629" i="20"/>
  <c r="M640" i="18"/>
  <c r="P640" i="18"/>
  <c r="AE623" i="13"/>
  <c r="T624" i="13"/>
  <c r="Q640" i="18"/>
  <c r="R640" i="18" s="1"/>
  <c r="S624" i="13" l="1"/>
  <c r="J624" i="13"/>
  <c r="W640" i="18"/>
  <c r="U640" i="18"/>
  <c r="V640" i="18"/>
  <c r="N629" i="20"/>
  <c r="L629" i="20" s="1"/>
  <c r="O629" i="20"/>
  <c r="K629" i="20"/>
  <c r="X640" i="18"/>
  <c r="AA640" i="18"/>
  <c r="AD640" i="18" s="1"/>
  <c r="Z640" i="18"/>
  <c r="AC640" i="18" s="1"/>
  <c r="Y640" i="18"/>
  <c r="AB640" i="18" s="1"/>
  <c r="O624" i="13" l="1"/>
  <c r="N624" i="13"/>
  <c r="L624" i="13" s="1"/>
  <c r="K624" i="13"/>
  <c r="P629" i="20"/>
  <c r="M629" i="20"/>
  <c r="C641" i="18"/>
  <c r="H641" i="18"/>
  <c r="I641" i="18"/>
  <c r="D641" i="18"/>
  <c r="G641" i="18"/>
  <c r="J641" i="18" s="1"/>
  <c r="B641" i="18"/>
  <c r="M624" i="13" l="1"/>
  <c r="P624" i="13"/>
  <c r="X624" i="13"/>
  <c r="Q624" i="13"/>
  <c r="R624" i="13" s="1"/>
  <c r="U624" i="13"/>
  <c r="V624" i="13"/>
  <c r="U629" i="20"/>
  <c r="W629" i="20"/>
  <c r="V629" i="20"/>
  <c r="X629" i="20"/>
  <c r="Q629" i="20"/>
  <c r="R629" i="20" s="1"/>
  <c r="F641" i="18"/>
  <c r="T641" i="18"/>
  <c r="S641" i="18"/>
  <c r="AE640" i="18"/>
  <c r="N641" i="18"/>
  <c r="L641" i="18" s="1"/>
  <c r="O641" i="18"/>
  <c r="K641" i="18"/>
  <c r="E641" i="18"/>
  <c r="W624" i="13" l="1"/>
  <c r="AA624" i="13"/>
  <c r="AD624" i="13" s="1"/>
  <c r="Z624" i="13"/>
  <c r="AC624" i="13" s="1"/>
  <c r="Y624" i="13"/>
  <c r="AB624" i="13" s="1"/>
  <c r="AA629" i="20"/>
  <c r="AD629" i="20" s="1"/>
  <c r="I630" i="20" s="1"/>
  <c r="Z629" i="20"/>
  <c r="AC629" i="20" s="1"/>
  <c r="Y629" i="20"/>
  <c r="AB629" i="20" s="1"/>
  <c r="G625" i="13"/>
  <c r="B625" i="13"/>
  <c r="P641" i="18"/>
  <c r="M641" i="18"/>
  <c r="I625" i="13" l="1"/>
  <c r="C625" i="13"/>
  <c r="D625" i="13"/>
  <c r="H625" i="13"/>
  <c r="J625" i="13" s="1"/>
  <c r="D630" i="20"/>
  <c r="H630" i="20"/>
  <c r="C630" i="20"/>
  <c r="G630" i="20"/>
  <c r="B630" i="20"/>
  <c r="E630" i="20" s="1"/>
  <c r="V641" i="18"/>
  <c r="U641" i="18"/>
  <c r="W641" i="18"/>
  <c r="X641" i="18"/>
  <c r="Q641" i="18"/>
  <c r="R641" i="18" s="1"/>
  <c r="F625" i="13" l="1"/>
  <c r="S625" i="13"/>
  <c r="K625" i="13"/>
  <c r="T625" i="13"/>
  <c r="AE624" i="13"/>
  <c r="N625" i="13"/>
  <c r="L625" i="13" s="1"/>
  <c r="O625" i="13"/>
  <c r="E625" i="13"/>
  <c r="S630" i="20"/>
  <c r="T630" i="20"/>
  <c r="AE629" i="20"/>
  <c r="F630" i="20"/>
  <c r="J630" i="20"/>
  <c r="M625" i="13"/>
  <c r="Y641" i="18"/>
  <c r="AB641" i="18" s="1"/>
  <c r="Z641" i="18"/>
  <c r="AC641" i="18" s="1"/>
  <c r="AA641" i="18"/>
  <c r="AD641" i="18" s="1"/>
  <c r="P625" i="13" l="1"/>
  <c r="W625" i="13" s="1"/>
  <c r="K630" i="20"/>
  <c r="O630" i="20"/>
  <c r="N630" i="20"/>
  <c r="L630" i="20"/>
  <c r="X625" i="13"/>
  <c r="Q625" i="13"/>
  <c r="R625" i="13" s="1"/>
  <c r="B642" i="18"/>
  <c r="G642" i="18"/>
  <c r="H642" i="18"/>
  <c r="C642" i="18"/>
  <c r="D642" i="18"/>
  <c r="I642" i="18"/>
  <c r="U625" i="13" l="1"/>
  <c r="V625" i="13"/>
  <c r="F642" i="18"/>
  <c r="M630" i="20"/>
  <c r="P630" i="20"/>
  <c r="Y625" i="13"/>
  <c r="Z625" i="13"/>
  <c r="AA625" i="13"/>
  <c r="S642" i="18"/>
  <c r="T642" i="18"/>
  <c r="AE641" i="18"/>
  <c r="E642" i="18"/>
  <c r="J642" i="18"/>
  <c r="AC625" i="13" l="1"/>
  <c r="X630" i="20"/>
  <c r="Q630" i="20"/>
  <c r="R630" i="20" s="1"/>
  <c r="V630" i="20"/>
  <c r="W630" i="20"/>
  <c r="U630" i="20"/>
  <c r="AB625" i="13"/>
  <c r="G626" i="13" s="1"/>
  <c r="H626" i="13"/>
  <c r="C626" i="13"/>
  <c r="AD625" i="13"/>
  <c r="O642" i="18"/>
  <c r="K642" i="18"/>
  <c r="N642" i="18"/>
  <c r="L642" i="18" s="1"/>
  <c r="Y630" i="20" l="1"/>
  <c r="AB630" i="20" s="1"/>
  <c r="Z630" i="20"/>
  <c r="AC630" i="20" s="1"/>
  <c r="AA630" i="20"/>
  <c r="AD630" i="20" s="1"/>
  <c r="D631" i="20" s="1"/>
  <c r="T631" i="20" s="1"/>
  <c r="B626" i="13"/>
  <c r="E626" i="13" s="1"/>
  <c r="D626" i="13"/>
  <c r="I626" i="13"/>
  <c r="J626" i="13" s="1"/>
  <c r="M642" i="18"/>
  <c r="P642" i="18"/>
  <c r="G631" i="20" l="1"/>
  <c r="B631" i="20"/>
  <c r="S631" i="20"/>
  <c r="H631" i="20"/>
  <c r="C631" i="20"/>
  <c r="I631" i="20"/>
  <c r="F626" i="13"/>
  <c r="AE625" i="13"/>
  <c r="N626" i="13"/>
  <c r="L626" i="13" s="1"/>
  <c r="T626" i="13"/>
  <c r="S626" i="13"/>
  <c r="K626" i="13"/>
  <c r="O626" i="13"/>
  <c r="X642" i="18"/>
  <c r="Q642" i="18"/>
  <c r="R642" i="18" s="1"/>
  <c r="U642" i="18"/>
  <c r="W642" i="18"/>
  <c r="V642" i="18"/>
  <c r="E631" i="20" l="1"/>
  <c r="F631" i="20"/>
  <c r="AE630" i="20"/>
  <c r="J631" i="20"/>
  <c r="P626" i="13"/>
  <c r="M626" i="13"/>
  <c r="Q626" i="13"/>
  <c r="R626" i="13" s="1"/>
  <c r="Y642" i="18"/>
  <c r="AB642" i="18" s="1"/>
  <c r="Z642" i="18"/>
  <c r="AC642" i="18" s="1"/>
  <c r="AA642" i="18"/>
  <c r="AD642" i="18" s="1"/>
  <c r="K631" i="20" l="1"/>
  <c r="O631" i="20"/>
  <c r="N631" i="20"/>
  <c r="L631" i="20" s="1"/>
  <c r="U626" i="13"/>
  <c r="W626" i="13"/>
  <c r="X626" i="13"/>
  <c r="V626" i="13"/>
  <c r="Z626" i="13"/>
  <c r="AC626" i="13" s="1"/>
  <c r="AA626" i="13"/>
  <c r="AD626" i="13" s="1"/>
  <c r="Y626" i="13"/>
  <c r="AB626" i="13" s="1"/>
  <c r="B643" i="18"/>
  <c r="G643" i="18"/>
  <c r="C643" i="18"/>
  <c r="F643" i="18" s="1"/>
  <c r="H643" i="18"/>
  <c r="D643" i="18"/>
  <c r="I643" i="18"/>
  <c r="P631" i="20" l="1"/>
  <c r="M631" i="20"/>
  <c r="I627" i="13"/>
  <c r="H627" i="13"/>
  <c r="C627" i="13"/>
  <c r="D627" i="13"/>
  <c r="G627" i="13"/>
  <c r="J627" i="13" s="1"/>
  <c r="B627" i="13"/>
  <c r="AE642" i="18"/>
  <c r="T643" i="18"/>
  <c r="S643" i="18"/>
  <c r="E643" i="18"/>
  <c r="J643" i="18"/>
  <c r="W631" i="20" l="1"/>
  <c r="U631" i="20"/>
  <c r="V631" i="20"/>
  <c r="X631" i="20"/>
  <c r="Q631" i="20"/>
  <c r="R631" i="20" s="1"/>
  <c r="N643" i="18"/>
  <c r="L643" i="18" s="1"/>
  <c r="E627" i="13"/>
  <c r="N627" i="13"/>
  <c r="L627" i="13" s="1"/>
  <c r="K627" i="13"/>
  <c r="O627" i="13"/>
  <c r="AE626" i="13"/>
  <c r="S627" i="13"/>
  <c r="T627" i="13"/>
  <c r="F627" i="13"/>
  <c r="O643" i="18"/>
  <c r="K643" i="18"/>
  <c r="Z631" i="20" l="1"/>
  <c r="AC631" i="20" s="1"/>
  <c r="AA631" i="20"/>
  <c r="AD631" i="20" s="1"/>
  <c r="Y631" i="20"/>
  <c r="AB631" i="20" s="1"/>
  <c r="P643" i="18"/>
  <c r="M643" i="18"/>
  <c r="P627" i="13"/>
  <c r="M627" i="13"/>
  <c r="X627" i="13" s="1"/>
  <c r="U627" i="13"/>
  <c r="W627" i="13"/>
  <c r="W643" i="18"/>
  <c r="V643" i="18"/>
  <c r="Q643" i="18"/>
  <c r="R643" i="18" s="1"/>
  <c r="X643" i="18"/>
  <c r="U643" i="18" l="1"/>
  <c r="H632" i="20"/>
  <c r="C632" i="20"/>
  <c r="I632" i="20"/>
  <c r="D632" i="20"/>
  <c r="B632" i="20"/>
  <c r="G632" i="20"/>
  <c r="Q627" i="13"/>
  <c r="R627" i="13" s="1"/>
  <c r="V627" i="13"/>
  <c r="Y643" i="18"/>
  <c r="Z643" i="18"/>
  <c r="AC643" i="18" s="1"/>
  <c r="AA643" i="18"/>
  <c r="AD643" i="18" s="1"/>
  <c r="Z627" i="13" l="1"/>
  <c r="AA627" i="13"/>
  <c r="Y627" i="13"/>
  <c r="AB643" i="18"/>
  <c r="E632" i="20"/>
  <c r="J632" i="20"/>
  <c r="F632" i="20"/>
  <c r="AE631" i="20"/>
  <c r="T632" i="20"/>
  <c r="S632" i="20"/>
  <c r="C644" i="18"/>
  <c r="H644" i="18"/>
  <c r="D644" i="18"/>
  <c r="I644" i="18"/>
  <c r="AC627" i="13" l="1"/>
  <c r="AD627" i="13"/>
  <c r="AB627" i="13"/>
  <c r="B644" i="18"/>
  <c r="F644" i="18" s="1"/>
  <c r="G644" i="18"/>
  <c r="N632" i="20"/>
  <c r="L632" i="20" s="1"/>
  <c r="O632" i="20"/>
  <c r="K632" i="20"/>
  <c r="J644" i="18"/>
  <c r="O644" i="18"/>
  <c r="K644" i="18"/>
  <c r="N644" i="18"/>
  <c r="L644" i="18" s="1"/>
  <c r="S644" i="18"/>
  <c r="AE643" i="18"/>
  <c r="T644" i="18"/>
  <c r="E644" i="18"/>
  <c r="D628" i="13" l="1"/>
  <c r="I628" i="13"/>
  <c r="H628" i="13"/>
  <c r="G628" i="13"/>
  <c r="C628" i="13"/>
  <c r="B628" i="13"/>
  <c r="E628" i="13" s="1"/>
  <c r="M632" i="20"/>
  <c r="P632" i="20"/>
  <c r="M644" i="18"/>
  <c r="P644" i="18"/>
  <c r="S628" i="13" l="1"/>
  <c r="F628" i="13"/>
  <c r="J628" i="13"/>
  <c r="T628" i="13"/>
  <c r="AE627" i="13"/>
  <c r="X632" i="20"/>
  <c r="Q632" i="20"/>
  <c r="R632" i="20" s="1"/>
  <c r="V632" i="20"/>
  <c r="U632" i="20"/>
  <c r="W632" i="20"/>
  <c r="Q644" i="18"/>
  <c r="R644" i="18" s="1"/>
  <c r="X644" i="18"/>
  <c r="U644" i="18"/>
  <c r="V644" i="18"/>
  <c r="W644" i="18"/>
  <c r="K628" i="13" l="1"/>
  <c r="O628" i="13"/>
  <c r="N628" i="13"/>
  <c r="L628" i="13"/>
  <c r="Z632" i="20"/>
  <c r="Y632" i="20"/>
  <c r="AB632" i="20" s="1"/>
  <c r="B633" i="20" s="1"/>
  <c r="AA632" i="20"/>
  <c r="AD632" i="20" s="1"/>
  <c r="AA644" i="18"/>
  <c r="AD644" i="18" s="1"/>
  <c r="Y644" i="18"/>
  <c r="AB644" i="18" s="1"/>
  <c r="Z644" i="18"/>
  <c r="AC644" i="18" s="1"/>
  <c r="M628" i="13" l="1"/>
  <c r="P628" i="13"/>
  <c r="AC632" i="20"/>
  <c r="H633" i="20" s="1"/>
  <c r="G633" i="20"/>
  <c r="I633" i="20"/>
  <c r="D633" i="20"/>
  <c r="S633" i="20" s="1"/>
  <c r="J633" i="20"/>
  <c r="N633" i="20"/>
  <c r="L633" i="20" s="1"/>
  <c r="X628" i="13"/>
  <c r="Q628" i="13"/>
  <c r="R628" i="13" s="1"/>
  <c r="W628" i="13"/>
  <c r="V628" i="13"/>
  <c r="U628" i="13"/>
  <c r="D645" i="18"/>
  <c r="I645" i="18"/>
  <c r="G645" i="18"/>
  <c r="B645" i="18"/>
  <c r="C645" i="18"/>
  <c r="H645" i="18"/>
  <c r="C633" i="20" l="1"/>
  <c r="T633" i="20"/>
  <c r="K633" i="20"/>
  <c r="O633" i="20"/>
  <c r="P633" i="20"/>
  <c r="M633" i="20"/>
  <c r="E645" i="18"/>
  <c r="Z628" i="13"/>
  <c r="AA628" i="13"/>
  <c r="Y628" i="13"/>
  <c r="T645" i="18"/>
  <c r="S645" i="18"/>
  <c r="AE644" i="18"/>
  <c r="F645" i="18"/>
  <c r="J645" i="18"/>
  <c r="AE632" i="20" l="1"/>
  <c r="F633" i="20"/>
  <c r="E633" i="20"/>
  <c r="V633" i="20"/>
  <c r="U633" i="20"/>
  <c r="W633" i="20"/>
  <c r="X633" i="20"/>
  <c r="Q633" i="20"/>
  <c r="R633" i="20" s="1"/>
  <c r="AC628" i="13"/>
  <c r="AD628" i="13"/>
  <c r="AB628" i="13"/>
  <c r="N645" i="18"/>
  <c r="L645" i="18" s="1"/>
  <c r="O645" i="18"/>
  <c r="K645" i="18"/>
  <c r="AA633" i="20" l="1"/>
  <c r="AD633" i="20" s="1"/>
  <c r="Z633" i="20"/>
  <c r="AC633" i="20" s="1"/>
  <c r="Y633" i="20"/>
  <c r="AB633" i="20" s="1"/>
  <c r="C629" i="13"/>
  <c r="H629" i="13"/>
  <c r="D629" i="13"/>
  <c r="B629" i="13"/>
  <c r="I629" i="13"/>
  <c r="G629" i="13"/>
  <c r="M645" i="18"/>
  <c r="P645" i="18"/>
  <c r="I634" i="20" l="1"/>
  <c r="D634" i="20"/>
  <c r="C634" i="20"/>
  <c r="H634" i="20"/>
  <c r="G634" i="20"/>
  <c r="B634" i="20"/>
  <c r="S629" i="13"/>
  <c r="F629" i="13"/>
  <c r="T629" i="13"/>
  <c r="AE628" i="13"/>
  <c r="J629" i="13"/>
  <c r="O629" i="13" s="1"/>
  <c r="E629" i="13"/>
  <c r="Q645" i="18"/>
  <c r="R645" i="18" s="1"/>
  <c r="X645" i="18"/>
  <c r="W645" i="18"/>
  <c r="V645" i="18"/>
  <c r="U645" i="18"/>
  <c r="S634" i="20" l="1"/>
  <c r="AE633" i="20"/>
  <c r="T634" i="20"/>
  <c r="J634" i="20"/>
  <c r="F634" i="20"/>
  <c r="E634" i="20"/>
  <c r="N629" i="13"/>
  <c r="L629" i="13" s="1"/>
  <c r="K629" i="13"/>
  <c r="AA645" i="18"/>
  <c r="AD645" i="18" s="1"/>
  <c r="Z645" i="18"/>
  <c r="AC645" i="18" s="1"/>
  <c r="Y645" i="18"/>
  <c r="AB645" i="18" s="1"/>
  <c r="K634" i="20" l="1"/>
  <c r="N634" i="20"/>
  <c r="L634" i="20" s="1"/>
  <c r="O634" i="20"/>
  <c r="M629" i="13"/>
  <c r="Q629" i="13" s="1"/>
  <c r="R629" i="13" s="1"/>
  <c r="P629" i="13"/>
  <c r="D646" i="18"/>
  <c r="I646" i="18"/>
  <c r="H646" i="18"/>
  <c r="C646" i="18"/>
  <c r="G646" i="18"/>
  <c r="J646" i="18" s="1"/>
  <c r="B646" i="18"/>
  <c r="P634" i="20" l="1"/>
  <c r="M634" i="20"/>
  <c r="Q634" i="20" s="1"/>
  <c r="F646" i="18"/>
  <c r="U629" i="13"/>
  <c r="W629" i="13"/>
  <c r="X629" i="13"/>
  <c r="AA629" i="13"/>
  <c r="Z629" i="13"/>
  <c r="Y629" i="13"/>
  <c r="V629" i="13"/>
  <c r="N646" i="18"/>
  <c r="L646" i="18" s="1"/>
  <c r="T646" i="18"/>
  <c r="S646" i="18"/>
  <c r="AE645" i="18"/>
  <c r="K646" i="18"/>
  <c r="O646" i="18"/>
  <c r="E646" i="18"/>
  <c r="W634" i="20" l="1"/>
  <c r="V634" i="20"/>
  <c r="U634" i="20"/>
  <c r="X634" i="20"/>
  <c r="R634" i="20"/>
  <c r="AC629" i="13"/>
  <c r="AD629" i="13"/>
  <c r="D630" i="13" s="1"/>
  <c r="AB629" i="13"/>
  <c r="M646" i="18"/>
  <c r="P646" i="18"/>
  <c r="H630" i="13" l="1"/>
  <c r="C630" i="13"/>
  <c r="AA634" i="20"/>
  <c r="Z634" i="20"/>
  <c r="Y634" i="20"/>
  <c r="I630" i="13"/>
  <c r="G630" i="13"/>
  <c r="B630" i="13"/>
  <c r="S630" i="13"/>
  <c r="T630" i="13"/>
  <c r="AE629" i="13"/>
  <c r="Q646" i="18"/>
  <c r="R646" i="18" s="1"/>
  <c r="X646" i="18"/>
  <c r="U646" i="18"/>
  <c r="W646" i="18"/>
  <c r="V646" i="18"/>
  <c r="J630" i="13" l="1"/>
  <c r="AC634" i="20"/>
  <c r="AD634" i="20"/>
  <c r="AB634" i="20"/>
  <c r="B635" i="20" s="1"/>
  <c r="D635" i="20"/>
  <c r="N630" i="13"/>
  <c r="E630" i="13"/>
  <c r="K630" i="13"/>
  <c r="F630" i="13"/>
  <c r="AA646" i="18"/>
  <c r="AD646" i="18" s="1"/>
  <c r="Z646" i="18"/>
  <c r="AC646" i="18" s="1"/>
  <c r="Y646" i="18"/>
  <c r="AB646" i="18" s="1"/>
  <c r="O630" i="13" l="1"/>
  <c r="L630" i="13"/>
  <c r="G635" i="20"/>
  <c r="C635" i="20"/>
  <c r="H635" i="20"/>
  <c r="I635" i="20"/>
  <c r="T635" i="20"/>
  <c r="S635" i="20"/>
  <c r="D647" i="18"/>
  <c r="I647" i="18"/>
  <c r="H647" i="18"/>
  <c r="C647" i="18"/>
  <c r="G647" i="18"/>
  <c r="B647" i="18"/>
  <c r="M630" i="13" l="1"/>
  <c r="P630" i="13"/>
  <c r="E635" i="20"/>
  <c r="J635" i="20"/>
  <c r="K635" i="20" s="1"/>
  <c r="J647" i="18"/>
  <c r="F635" i="20"/>
  <c r="AE634" i="20"/>
  <c r="F647" i="18"/>
  <c r="N647" i="18"/>
  <c r="L647" i="18" s="1"/>
  <c r="AE646" i="18"/>
  <c r="S647" i="18"/>
  <c r="T647" i="18"/>
  <c r="K647" i="18"/>
  <c r="O647" i="18"/>
  <c r="E647" i="18"/>
  <c r="X630" i="13" l="1"/>
  <c r="Q630" i="13"/>
  <c r="R630" i="13" s="1"/>
  <c r="W630" i="13"/>
  <c r="U630" i="13"/>
  <c r="V630" i="13"/>
  <c r="O635" i="20"/>
  <c r="N635" i="20"/>
  <c r="L635" i="20" s="1"/>
  <c r="M647" i="18"/>
  <c r="P647" i="18"/>
  <c r="Z630" i="13" l="1"/>
  <c r="AC630" i="13" s="1"/>
  <c r="AA630" i="13"/>
  <c r="AD630" i="13" s="1"/>
  <c r="Y630" i="13"/>
  <c r="AB630" i="13" s="1"/>
  <c r="P635" i="20"/>
  <c r="M635" i="20"/>
  <c r="Q635" i="20" s="1"/>
  <c r="U635" i="20"/>
  <c r="W635" i="20"/>
  <c r="X635" i="20"/>
  <c r="R635" i="20"/>
  <c r="V635" i="20"/>
  <c r="Q647" i="18"/>
  <c r="R647" i="18" s="1"/>
  <c r="X647" i="18"/>
  <c r="U647" i="18"/>
  <c r="W647" i="18"/>
  <c r="V647" i="18"/>
  <c r="C631" i="13" l="1"/>
  <c r="D631" i="13"/>
  <c r="I631" i="13"/>
  <c r="H631" i="13"/>
  <c r="B631" i="13"/>
  <c r="G631" i="13"/>
  <c r="AA635" i="20"/>
  <c r="Z635" i="20"/>
  <c r="AC635" i="20" s="1"/>
  <c r="Y635" i="20"/>
  <c r="AD635" i="20"/>
  <c r="Z647" i="18"/>
  <c r="AC647" i="18" s="1"/>
  <c r="Y647" i="18"/>
  <c r="AB647" i="18" s="1"/>
  <c r="AA647" i="18"/>
  <c r="AD647" i="18" s="1"/>
  <c r="D648" i="18" s="1"/>
  <c r="S648" i="18" s="1"/>
  <c r="C648" i="18"/>
  <c r="E631" i="13" l="1"/>
  <c r="T631" i="13"/>
  <c r="F631" i="13"/>
  <c r="AE630" i="13"/>
  <c r="S631" i="13"/>
  <c r="J631" i="13"/>
  <c r="H648" i="18"/>
  <c r="D636" i="20"/>
  <c r="I636" i="20"/>
  <c r="H636" i="20"/>
  <c r="C636" i="20"/>
  <c r="AB635" i="20"/>
  <c r="G636" i="20" s="1"/>
  <c r="T636" i="20"/>
  <c r="G648" i="18"/>
  <c r="B648" i="18"/>
  <c r="AE647" i="18"/>
  <c r="I648" i="18"/>
  <c r="T648" i="18"/>
  <c r="K631" i="13"/>
  <c r="O631" i="13"/>
  <c r="N631" i="13"/>
  <c r="L631" i="13" s="1"/>
  <c r="S636" i="20" l="1"/>
  <c r="AE635" i="20"/>
  <c r="B636" i="20"/>
  <c r="E636" i="20" s="1"/>
  <c r="J636" i="20"/>
  <c r="E648" i="18"/>
  <c r="F648" i="18"/>
  <c r="J648" i="18"/>
  <c r="M631" i="13"/>
  <c r="P631" i="13"/>
  <c r="K636" i="20" l="1"/>
  <c r="F636" i="20"/>
  <c r="N636" i="20"/>
  <c r="L636" i="20" s="1"/>
  <c r="O636" i="20"/>
  <c r="O648" i="18"/>
  <c r="N648" i="18"/>
  <c r="L648" i="18" s="1"/>
  <c r="K648" i="18"/>
  <c r="X631" i="13"/>
  <c r="Q631" i="13"/>
  <c r="R631" i="13" s="1"/>
  <c r="W631" i="13"/>
  <c r="U631" i="13"/>
  <c r="V631" i="13"/>
  <c r="P636" i="20" l="1"/>
  <c r="M636" i="20"/>
  <c r="Q636" i="20" s="1"/>
  <c r="M648" i="18"/>
  <c r="P648" i="18"/>
  <c r="AA631" i="13"/>
  <c r="AD631" i="13" s="1"/>
  <c r="Z631" i="13"/>
  <c r="AC631" i="13" s="1"/>
  <c r="Y631" i="13"/>
  <c r="AB631" i="13" s="1"/>
  <c r="X636" i="20" l="1"/>
  <c r="V636" i="20"/>
  <c r="U636" i="20"/>
  <c r="W636" i="20"/>
  <c r="R636" i="20"/>
  <c r="AA636" i="20" s="1"/>
  <c r="X648" i="18"/>
  <c r="Q648" i="18"/>
  <c r="R648" i="18" s="1"/>
  <c r="V648" i="18"/>
  <c r="U648" i="18"/>
  <c r="W648" i="18"/>
  <c r="I632" i="13"/>
  <c r="D632" i="13"/>
  <c r="H632" i="13"/>
  <c r="C632" i="13"/>
  <c r="B632" i="13"/>
  <c r="G632" i="13"/>
  <c r="J632" i="13" s="1"/>
  <c r="Y636" i="20" l="1"/>
  <c r="Z636" i="20"/>
  <c r="AD636" i="20"/>
  <c r="I637" i="20"/>
  <c r="E632" i="13"/>
  <c r="Z648" i="18"/>
  <c r="AC648" i="18" s="1"/>
  <c r="AA648" i="18"/>
  <c r="AD648" i="18" s="1"/>
  <c r="I649" i="18" s="1"/>
  <c r="Y648" i="18"/>
  <c r="AB648" i="18" s="1"/>
  <c r="H649" i="18"/>
  <c r="C649" i="18"/>
  <c r="F632" i="13"/>
  <c r="N632" i="13"/>
  <c r="L632" i="13" s="1"/>
  <c r="T632" i="13"/>
  <c r="S632" i="13"/>
  <c r="AE631" i="13"/>
  <c r="O632" i="13"/>
  <c r="K632" i="13"/>
  <c r="AB636" i="20" l="1"/>
  <c r="B637" i="20" s="1"/>
  <c r="AC636" i="20"/>
  <c r="D637" i="20"/>
  <c r="G637" i="20"/>
  <c r="D649" i="18"/>
  <c r="AE648" i="18"/>
  <c r="T649" i="18"/>
  <c r="B649" i="18"/>
  <c r="G649" i="18"/>
  <c r="J649" i="18" s="1"/>
  <c r="M632" i="13"/>
  <c r="P632" i="13"/>
  <c r="S649" i="18" l="1"/>
  <c r="T637" i="20"/>
  <c r="S637" i="20"/>
  <c r="H637" i="20"/>
  <c r="J637" i="20" s="1"/>
  <c r="C637" i="20"/>
  <c r="F649" i="18"/>
  <c r="E649" i="18"/>
  <c r="O649" i="18"/>
  <c r="K649" i="18"/>
  <c r="N649" i="18"/>
  <c r="L649" i="18" s="1"/>
  <c r="Q632" i="13"/>
  <c r="R632" i="13" s="1"/>
  <c r="X632" i="13"/>
  <c r="U632" i="13"/>
  <c r="W632" i="13"/>
  <c r="V632" i="13"/>
  <c r="N637" i="20" l="1"/>
  <c r="L637" i="20" s="1"/>
  <c r="E637" i="20"/>
  <c r="F637" i="20"/>
  <c r="AE636" i="20"/>
  <c r="O637" i="20"/>
  <c r="K637" i="20"/>
  <c r="M649" i="18"/>
  <c r="P649" i="18"/>
  <c r="Y632" i="13"/>
  <c r="AB632" i="13" s="1"/>
  <c r="Z632" i="13"/>
  <c r="AC632" i="13" s="1"/>
  <c r="AA632" i="13"/>
  <c r="AD632" i="13" s="1"/>
  <c r="P637" i="20" l="1"/>
  <c r="M637" i="20"/>
  <c r="Q637" i="20" s="1"/>
  <c r="X649" i="18"/>
  <c r="Q649" i="18"/>
  <c r="R649" i="18" s="1"/>
  <c r="W649" i="18"/>
  <c r="V649" i="18"/>
  <c r="U649" i="18"/>
  <c r="B633" i="13"/>
  <c r="G633" i="13"/>
  <c r="D633" i="13"/>
  <c r="I633" i="13"/>
  <c r="C633" i="13"/>
  <c r="H633" i="13"/>
  <c r="W637" i="20" l="1"/>
  <c r="V637" i="20"/>
  <c r="X637" i="20"/>
  <c r="U637" i="20"/>
  <c r="R637" i="20"/>
  <c r="Z649" i="18"/>
  <c r="AC649" i="18" s="1"/>
  <c r="Y649" i="18"/>
  <c r="AB649" i="18" s="1"/>
  <c r="AA649" i="18"/>
  <c r="AD649" i="18" s="1"/>
  <c r="T633" i="13"/>
  <c r="S633" i="13"/>
  <c r="AE632" i="13"/>
  <c r="F633" i="13"/>
  <c r="E633" i="13"/>
  <c r="J633" i="13"/>
  <c r="N633" i="13"/>
  <c r="L633" i="13"/>
  <c r="Z637" i="20" l="1"/>
  <c r="Y637" i="20"/>
  <c r="AA637" i="20"/>
  <c r="K633" i="13"/>
  <c r="O633" i="13"/>
  <c r="H650" i="18"/>
  <c r="C650" i="18"/>
  <c r="G650" i="18"/>
  <c r="B650" i="18"/>
  <c r="E650" i="18" s="1"/>
  <c r="I650" i="18"/>
  <c r="D650" i="18"/>
  <c r="P633" i="13"/>
  <c r="M633" i="13"/>
  <c r="AC637" i="20" l="1"/>
  <c r="AB637" i="20"/>
  <c r="AD637" i="20"/>
  <c r="B638" i="20"/>
  <c r="C638" i="20"/>
  <c r="H638" i="20"/>
  <c r="S650" i="18"/>
  <c r="AE649" i="18"/>
  <c r="T650" i="18"/>
  <c r="F650" i="18"/>
  <c r="J650" i="18"/>
  <c r="W633" i="13"/>
  <c r="V633" i="13"/>
  <c r="U633" i="13"/>
  <c r="X633" i="13"/>
  <c r="Q633" i="13"/>
  <c r="R633" i="13" s="1"/>
  <c r="G638" i="20" l="1"/>
  <c r="I638" i="20"/>
  <c r="D638" i="20"/>
  <c r="J638" i="20"/>
  <c r="AE637" i="20"/>
  <c r="E638" i="20"/>
  <c r="F638" i="20"/>
  <c r="O650" i="18"/>
  <c r="K650" i="18"/>
  <c r="N650" i="18"/>
  <c r="L650" i="18" s="1"/>
  <c r="AA633" i="13"/>
  <c r="AD633" i="13" s="1"/>
  <c r="Z633" i="13"/>
  <c r="AC633" i="13" s="1"/>
  <c r="Y633" i="13"/>
  <c r="AB633" i="13" s="1"/>
  <c r="S638" i="20" l="1"/>
  <c r="T638" i="20"/>
  <c r="N638" i="20"/>
  <c r="L638" i="20" s="1"/>
  <c r="K638" i="20"/>
  <c r="O638" i="20"/>
  <c r="M650" i="18"/>
  <c r="P650" i="18"/>
  <c r="I634" i="13"/>
  <c r="G634" i="13"/>
  <c r="B634" i="13"/>
  <c r="C634" i="13"/>
  <c r="H634" i="13"/>
  <c r="D634" i="13"/>
  <c r="M638" i="20" l="1"/>
  <c r="Q638" i="20" s="1"/>
  <c r="P638" i="20"/>
  <c r="R638" i="20"/>
  <c r="X650" i="18"/>
  <c r="Q650" i="18"/>
  <c r="R650" i="18" s="1"/>
  <c r="U650" i="18"/>
  <c r="V650" i="18"/>
  <c r="W650" i="18"/>
  <c r="AE633" i="13"/>
  <c r="J634" i="13"/>
  <c r="E634" i="13"/>
  <c r="F634" i="13"/>
  <c r="S634" i="13"/>
  <c r="T634" i="13"/>
  <c r="X638" i="20" l="1"/>
  <c r="W638" i="20"/>
  <c r="U638" i="20"/>
  <c r="V638" i="20"/>
  <c r="Z638" i="20"/>
  <c r="AA638" i="20"/>
  <c r="Y638" i="20"/>
  <c r="N634" i="13"/>
  <c r="L634" i="13" s="1"/>
  <c r="O634" i="13"/>
  <c r="Z650" i="18"/>
  <c r="AC650" i="18" s="1"/>
  <c r="C651" i="18" s="1"/>
  <c r="AA650" i="18"/>
  <c r="AD650" i="18" s="1"/>
  <c r="Y650" i="18"/>
  <c r="AB650" i="18" s="1"/>
  <c r="K634" i="13"/>
  <c r="H651" i="18"/>
  <c r="I651" i="18"/>
  <c r="D651" i="18"/>
  <c r="AC638" i="20" l="1"/>
  <c r="AD638" i="20"/>
  <c r="AB638" i="20"/>
  <c r="C639" i="20"/>
  <c r="H639" i="20"/>
  <c r="D639" i="20"/>
  <c r="I639" i="20"/>
  <c r="AE650" i="18"/>
  <c r="S651" i="18"/>
  <c r="P634" i="13"/>
  <c r="M634" i="13"/>
  <c r="G651" i="18"/>
  <c r="J651" i="18" s="1"/>
  <c r="B651" i="18"/>
  <c r="T651" i="18"/>
  <c r="N651" i="18"/>
  <c r="L651" i="18" s="1"/>
  <c r="O651" i="18" l="1"/>
  <c r="K651" i="18"/>
  <c r="B639" i="20"/>
  <c r="G639" i="20"/>
  <c r="AE638" i="20"/>
  <c r="T639" i="20"/>
  <c r="S639" i="20"/>
  <c r="Q634" i="13"/>
  <c r="V634" i="13"/>
  <c r="U634" i="13"/>
  <c r="X634" i="13"/>
  <c r="W634" i="13"/>
  <c r="E651" i="18"/>
  <c r="F651" i="18"/>
  <c r="P651" i="18"/>
  <c r="M651" i="18"/>
  <c r="F639" i="20" l="1"/>
  <c r="R634" i="13"/>
  <c r="E639" i="20"/>
  <c r="J639" i="20"/>
  <c r="V651" i="18"/>
  <c r="U651" i="18"/>
  <c r="W651" i="18"/>
  <c r="Q651" i="18"/>
  <c r="R651" i="18" s="1"/>
  <c r="X651" i="18"/>
  <c r="AA634" i="13" l="1"/>
  <c r="Y634" i="13"/>
  <c r="Z634" i="13"/>
  <c r="K639" i="20"/>
  <c r="O639" i="20"/>
  <c r="N639" i="20"/>
  <c r="L639" i="20" s="1"/>
  <c r="AA651" i="18"/>
  <c r="Z651" i="18"/>
  <c r="AC651" i="18" s="1"/>
  <c r="Y651" i="18"/>
  <c r="AD634" i="13" l="1"/>
  <c r="AB634" i="13"/>
  <c r="AC634" i="13"/>
  <c r="M639" i="20"/>
  <c r="Q639" i="20" s="1"/>
  <c r="P639" i="20"/>
  <c r="C635" i="13"/>
  <c r="D635" i="13"/>
  <c r="I635" i="13"/>
  <c r="B635" i="13"/>
  <c r="G635" i="13"/>
  <c r="AD651" i="18"/>
  <c r="AB651" i="18"/>
  <c r="D652" i="18"/>
  <c r="H652" i="18"/>
  <c r="C652" i="18"/>
  <c r="B652" i="18"/>
  <c r="E652" i="18" s="1"/>
  <c r="H635" i="13" l="1"/>
  <c r="I652" i="18"/>
  <c r="V639" i="20"/>
  <c r="R639" i="20"/>
  <c r="W639" i="20"/>
  <c r="X639" i="20"/>
  <c r="U639" i="20"/>
  <c r="F635" i="13"/>
  <c r="AE634" i="13"/>
  <c r="T635" i="13"/>
  <c r="S635" i="13"/>
  <c r="E635" i="13"/>
  <c r="G652" i="18"/>
  <c r="T652" i="18"/>
  <c r="S652" i="18"/>
  <c r="AE651" i="18"/>
  <c r="F652" i="18"/>
  <c r="J635" i="13" l="1"/>
  <c r="N635" i="13" s="1"/>
  <c r="L635" i="13" s="1"/>
  <c r="J652" i="18"/>
  <c r="O652" i="18" s="1"/>
  <c r="Z639" i="20"/>
  <c r="AA639" i="20"/>
  <c r="Y639" i="20"/>
  <c r="K652" i="18"/>
  <c r="N652" i="18"/>
  <c r="L652" i="18" s="1"/>
  <c r="O635" i="13" l="1"/>
  <c r="K635" i="13"/>
  <c r="P635" i="13"/>
  <c r="M635" i="13"/>
  <c r="AD639" i="20"/>
  <c r="AC639" i="20"/>
  <c r="AB639" i="20"/>
  <c r="M652" i="18"/>
  <c r="P652" i="18"/>
  <c r="Q635" i="13" l="1"/>
  <c r="X635" i="13"/>
  <c r="V635" i="13"/>
  <c r="W635" i="13"/>
  <c r="U635" i="13"/>
  <c r="B640" i="20"/>
  <c r="D640" i="20"/>
  <c r="I640" i="20"/>
  <c r="C640" i="20"/>
  <c r="H640" i="20"/>
  <c r="G640" i="20"/>
  <c r="X652" i="18"/>
  <c r="W652" i="18"/>
  <c r="Q652" i="18"/>
  <c r="R652" i="18" s="1"/>
  <c r="U652" i="18"/>
  <c r="V652" i="18"/>
  <c r="R635" i="13" l="1"/>
  <c r="S640" i="20"/>
  <c r="T640" i="20"/>
  <c r="F640" i="20"/>
  <c r="AE639" i="20"/>
  <c r="E640" i="20"/>
  <c r="J640" i="20"/>
  <c r="N640" i="20"/>
  <c r="L640" i="20" s="1"/>
  <c r="M640" i="20" s="1"/>
  <c r="Q640" i="20" s="1"/>
  <c r="Y652" i="18"/>
  <c r="Z652" i="18"/>
  <c r="AA652" i="18"/>
  <c r="AB652" i="18"/>
  <c r="AA635" i="13" l="1"/>
  <c r="AD635" i="13" s="1"/>
  <c r="Y635" i="13"/>
  <c r="AB635" i="13" s="1"/>
  <c r="Z635" i="13"/>
  <c r="AC635" i="13" s="1"/>
  <c r="K640" i="20"/>
  <c r="O640" i="20"/>
  <c r="P640" i="20"/>
  <c r="R640" i="20"/>
  <c r="X640" i="20"/>
  <c r="AC652" i="18"/>
  <c r="C653" i="18" s="1"/>
  <c r="AD652" i="18"/>
  <c r="G653" i="18"/>
  <c r="B653" i="18"/>
  <c r="I653" i="18"/>
  <c r="D653" i="18"/>
  <c r="H636" i="13" l="1"/>
  <c r="C636" i="13"/>
  <c r="G636" i="13"/>
  <c r="D636" i="13"/>
  <c r="B636" i="13"/>
  <c r="I636" i="13"/>
  <c r="Z640" i="20"/>
  <c r="Y640" i="20"/>
  <c r="V640" i="20"/>
  <c r="U640" i="20"/>
  <c r="AA640" i="20"/>
  <c r="W640" i="20"/>
  <c r="H653" i="18"/>
  <c r="E653" i="18"/>
  <c r="J653" i="18"/>
  <c r="F653" i="18"/>
  <c r="T653" i="18"/>
  <c r="S653" i="18"/>
  <c r="AE652" i="18"/>
  <c r="J636" i="13" l="1"/>
  <c r="S636" i="13"/>
  <c r="F636" i="13"/>
  <c r="T636" i="13"/>
  <c r="E636" i="13"/>
  <c r="AE635" i="13"/>
  <c r="AB640" i="20"/>
  <c r="AC640" i="20"/>
  <c r="AD640" i="20"/>
  <c r="C641" i="20"/>
  <c r="D641" i="20"/>
  <c r="AE640" i="20"/>
  <c r="N653" i="18"/>
  <c r="L653" i="18" s="1"/>
  <c r="K653" i="18"/>
  <c r="O653" i="18"/>
  <c r="N636" i="13" l="1"/>
  <c r="L636" i="13" s="1"/>
  <c r="O636" i="13"/>
  <c r="K636" i="13"/>
  <c r="B641" i="20"/>
  <c r="G641" i="20"/>
  <c r="H641" i="20"/>
  <c r="I641" i="20"/>
  <c r="S641" i="20"/>
  <c r="T641" i="20"/>
  <c r="P653" i="18"/>
  <c r="M653" i="18"/>
  <c r="V653" i="18"/>
  <c r="W653" i="18"/>
  <c r="M636" i="13" l="1"/>
  <c r="P636" i="13"/>
  <c r="F641" i="20"/>
  <c r="E641" i="20"/>
  <c r="J641" i="20"/>
  <c r="N641" i="20"/>
  <c r="L641" i="20" s="1"/>
  <c r="M641" i="20" s="1"/>
  <c r="Q641" i="20" s="1"/>
  <c r="U653" i="18"/>
  <c r="Q653" i="18"/>
  <c r="R653" i="18" s="1"/>
  <c r="X653" i="18"/>
  <c r="Q636" i="13" l="1"/>
  <c r="R636" i="13" s="1"/>
  <c r="X636" i="13"/>
  <c r="V636" i="13"/>
  <c r="U636" i="13"/>
  <c r="W636" i="13"/>
  <c r="K641" i="20"/>
  <c r="O641" i="20"/>
  <c r="P641" i="20"/>
  <c r="X641" i="20"/>
  <c r="R641" i="20"/>
  <c r="AA653" i="18"/>
  <c r="Z653" i="18"/>
  <c r="Y653" i="18"/>
  <c r="AA636" i="13" l="1"/>
  <c r="Z636" i="13"/>
  <c r="Y636" i="13"/>
  <c r="W641" i="20"/>
  <c r="V641" i="20"/>
  <c r="AA641" i="20"/>
  <c r="U641" i="20"/>
  <c r="Z641" i="20"/>
  <c r="Y641" i="20"/>
  <c r="AD653" i="18"/>
  <c r="AB653" i="18"/>
  <c r="AC653" i="18"/>
  <c r="C654" i="18" s="1"/>
  <c r="AD636" i="13" l="1"/>
  <c r="D637" i="13" s="1"/>
  <c r="AC636" i="13"/>
  <c r="AB636" i="13"/>
  <c r="I637" i="13"/>
  <c r="H654" i="18"/>
  <c r="AC641" i="20"/>
  <c r="AD641" i="20"/>
  <c r="AB641" i="20"/>
  <c r="D642" i="20"/>
  <c r="D654" i="18"/>
  <c r="I654" i="18"/>
  <c r="G654" i="18"/>
  <c r="J654" i="18" s="1"/>
  <c r="B654" i="18"/>
  <c r="T637" i="13" l="1"/>
  <c r="S637" i="13"/>
  <c r="AE636" i="13"/>
  <c r="C637" i="13"/>
  <c r="G637" i="13"/>
  <c r="H637" i="13"/>
  <c r="B637" i="13"/>
  <c r="H642" i="20"/>
  <c r="B642" i="20"/>
  <c r="G642" i="20"/>
  <c r="C642" i="20"/>
  <c r="I642" i="20"/>
  <c r="S642" i="20"/>
  <c r="T642" i="20"/>
  <c r="AE653" i="18"/>
  <c r="T654" i="18"/>
  <c r="S654" i="18"/>
  <c r="E654" i="18"/>
  <c r="F654" i="18"/>
  <c r="N654" i="18"/>
  <c r="L654" i="18" s="1"/>
  <c r="K654" i="18"/>
  <c r="O654" i="18"/>
  <c r="J637" i="13" l="1"/>
  <c r="N637" i="13" s="1"/>
  <c r="L637" i="13" s="1"/>
  <c r="E637" i="13"/>
  <c r="F637" i="13"/>
  <c r="J642" i="20"/>
  <c r="F642" i="20"/>
  <c r="E642" i="20"/>
  <c r="AE641" i="20"/>
  <c r="N642" i="20"/>
  <c r="L642" i="20" s="1"/>
  <c r="K642" i="20"/>
  <c r="M654" i="18"/>
  <c r="P654" i="18"/>
  <c r="O637" i="13" l="1"/>
  <c r="K637" i="13"/>
  <c r="M637" i="13"/>
  <c r="P637" i="13"/>
  <c r="V637" i="13" s="1"/>
  <c r="O642" i="20"/>
  <c r="M642" i="20"/>
  <c r="Q642" i="20" s="1"/>
  <c r="P642" i="20"/>
  <c r="X654" i="18"/>
  <c r="Q654" i="18"/>
  <c r="R654" i="18" s="1"/>
  <c r="U654" i="18"/>
  <c r="V654" i="18"/>
  <c r="W654" i="18"/>
  <c r="X637" i="13" l="1"/>
  <c r="Q637" i="13"/>
  <c r="R637" i="13" s="1"/>
  <c r="W637" i="13"/>
  <c r="U637" i="13"/>
  <c r="X642" i="20"/>
  <c r="U642" i="20"/>
  <c r="V642" i="20"/>
  <c r="R642" i="20"/>
  <c r="W642" i="20"/>
  <c r="AA654" i="18"/>
  <c r="AD654" i="18" s="1"/>
  <c r="I655" i="18" s="1"/>
  <c r="Z654" i="18"/>
  <c r="AC654" i="18" s="1"/>
  <c r="Y654" i="18"/>
  <c r="AB654" i="18" s="1"/>
  <c r="Y637" i="13" l="1"/>
  <c r="Z637" i="13"/>
  <c r="AA637" i="13"/>
  <c r="D655" i="18"/>
  <c r="H655" i="18"/>
  <c r="Y642" i="20"/>
  <c r="Z642" i="20"/>
  <c r="AA642" i="20"/>
  <c r="AD642" i="20" s="1"/>
  <c r="B655" i="18"/>
  <c r="G655" i="18"/>
  <c r="C655" i="18"/>
  <c r="F655" i="18" s="1"/>
  <c r="S655" i="18"/>
  <c r="AE654" i="18"/>
  <c r="T655" i="18"/>
  <c r="J655" i="18"/>
  <c r="AB637" i="13" l="1"/>
  <c r="B638" i="13" s="1"/>
  <c r="AC637" i="13"/>
  <c r="C638" i="13" s="1"/>
  <c r="AD637" i="13"/>
  <c r="AB642" i="20"/>
  <c r="AC642" i="20"/>
  <c r="I643" i="20"/>
  <c r="B643" i="20"/>
  <c r="D643" i="20"/>
  <c r="G643" i="20"/>
  <c r="E655" i="18"/>
  <c r="N655" i="18"/>
  <c r="L655" i="18" s="1"/>
  <c r="K655" i="18"/>
  <c r="O655" i="18"/>
  <c r="D638" i="13" l="1"/>
  <c r="AE637" i="13" s="1"/>
  <c r="H638" i="13"/>
  <c r="I638" i="13"/>
  <c r="G638" i="13"/>
  <c r="E638" i="13"/>
  <c r="F638" i="13"/>
  <c r="S638" i="13"/>
  <c r="H643" i="20"/>
  <c r="C643" i="20"/>
  <c r="S643" i="20"/>
  <c r="T643" i="20"/>
  <c r="M655" i="18"/>
  <c r="P655" i="18"/>
  <c r="T638" i="13" l="1"/>
  <c r="J638" i="13"/>
  <c r="K638" i="13" s="1"/>
  <c r="J643" i="20"/>
  <c r="E643" i="20"/>
  <c r="F643" i="20"/>
  <c r="AE642" i="20"/>
  <c r="N638" i="13"/>
  <c r="L638" i="13" s="1"/>
  <c r="O638" i="13"/>
  <c r="Q655" i="18"/>
  <c r="R655" i="18" s="1"/>
  <c r="X655" i="18"/>
  <c r="V655" i="18"/>
  <c r="W655" i="18"/>
  <c r="U655" i="18"/>
  <c r="K643" i="20" l="1"/>
  <c r="O643" i="20"/>
  <c r="N643" i="20"/>
  <c r="L643" i="20" s="1"/>
  <c r="M638" i="13"/>
  <c r="X638" i="13" s="1"/>
  <c r="P638" i="13"/>
  <c r="W638" i="13" s="1"/>
  <c r="Z655" i="18"/>
  <c r="AA655" i="18"/>
  <c r="Y655" i="18"/>
  <c r="P643" i="20" l="1"/>
  <c r="M643" i="20"/>
  <c r="Q643" i="20" s="1"/>
  <c r="Q638" i="13"/>
  <c r="R638" i="13" s="1"/>
  <c r="V638" i="13"/>
  <c r="U638" i="13"/>
  <c r="AB655" i="18"/>
  <c r="B656" i="18" s="1"/>
  <c r="AC655" i="18"/>
  <c r="AD655" i="18"/>
  <c r="D656" i="18" s="1"/>
  <c r="G656" i="18"/>
  <c r="U643" i="20" l="1"/>
  <c r="W643" i="20"/>
  <c r="V643" i="20"/>
  <c r="X643" i="20"/>
  <c r="R643" i="20"/>
  <c r="Z638" i="13"/>
  <c r="AA638" i="13"/>
  <c r="AD638" i="13" s="1"/>
  <c r="Y638" i="13"/>
  <c r="AB638" i="13" s="1"/>
  <c r="B639" i="13" s="1"/>
  <c r="C656" i="18"/>
  <c r="I656" i="18"/>
  <c r="H656" i="18"/>
  <c r="S656" i="18"/>
  <c r="T656" i="18"/>
  <c r="AE655" i="18"/>
  <c r="F656" i="18"/>
  <c r="E656" i="18"/>
  <c r="J656" i="18"/>
  <c r="D639" i="13" l="1"/>
  <c r="AC638" i="13"/>
  <c r="I639" i="13"/>
  <c r="Y643" i="20"/>
  <c r="AA643" i="20"/>
  <c r="AD643" i="20" s="1"/>
  <c r="Z643" i="20"/>
  <c r="AC643" i="20" s="1"/>
  <c r="C644" i="20" s="1"/>
  <c r="G639" i="13"/>
  <c r="K656" i="18"/>
  <c r="O656" i="18"/>
  <c r="N656" i="18"/>
  <c r="L656" i="18" s="1"/>
  <c r="H639" i="13" l="1"/>
  <c r="S639" i="13"/>
  <c r="T639" i="13"/>
  <c r="C639" i="13"/>
  <c r="AE638" i="13"/>
  <c r="AB643" i="20"/>
  <c r="H644" i="20"/>
  <c r="D644" i="20"/>
  <c r="I644" i="20"/>
  <c r="B644" i="20"/>
  <c r="AE643" i="20"/>
  <c r="M656" i="18"/>
  <c r="P656" i="18"/>
  <c r="Q656" i="18"/>
  <c r="R656" i="18" s="1"/>
  <c r="J639" i="13" l="1"/>
  <c r="E639" i="13"/>
  <c r="F639" i="13"/>
  <c r="G644" i="20"/>
  <c r="J644" i="20" s="1"/>
  <c r="E644" i="20"/>
  <c r="F644" i="20"/>
  <c r="S644" i="20"/>
  <c r="T644" i="20"/>
  <c r="K644" i="20"/>
  <c r="N644" i="20"/>
  <c r="L644" i="20" s="1"/>
  <c r="O644" i="20"/>
  <c r="X656" i="18"/>
  <c r="U656" i="18"/>
  <c r="V656" i="18"/>
  <c r="W656" i="18"/>
  <c r="Y656" i="18"/>
  <c r="Z656" i="18"/>
  <c r="AA656" i="18"/>
  <c r="N639" i="13" l="1"/>
  <c r="L639" i="13" s="1"/>
  <c r="K639" i="13"/>
  <c r="O639" i="13"/>
  <c r="M644" i="20"/>
  <c r="Q644" i="20" s="1"/>
  <c r="P644" i="20"/>
  <c r="AB656" i="18"/>
  <c r="AC656" i="18"/>
  <c r="AD656" i="18"/>
  <c r="G657" i="18"/>
  <c r="P639" i="13" l="1"/>
  <c r="M639" i="13"/>
  <c r="W639" i="13"/>
  <c r="X644" i="20"/>
  <c r="W644" i="20"/>
  <c r="U644" i="20"/>
  <c r="V644" i="20"/>
  <c r="R644" i="20"/>
  <c r="B657" i="18"/>
  <c r="H657" i="18"/>
  <c r="C657" i="18"/>
  <c r="I657" i="18"/>
  <c r="D657" i="18"/>
  <c r="U639" i="13" l="1"/>
  <c r="V639" i="13"/>
  <c r="Q639" i="13"/>
  <c r="R639" i="13" s="1"/>
  <c r="X639" i="13"/>
  <c r="Y644" i="20"/>
  <c r="AA644" i="20"/>
  <c r="Z644" i="20"/>
  <c r="AA639" i="13"/>
  <c r="Y639" i="13"/>
  <c r="Z639" i="13"/>
  <c r="AC639" i="13" s="1"/>
  <c r="F657" i="18"/>
  <c r="E657" i="18"/>
  <c r="AE656" i="18"/>
  <c r="S657" i="18"/>
  <c r="T657" i="18"/>
  <c r="J657" i="18"/>
  <c r="AB644" i="20" l="1"/>
  <c r="AC644" i="20"/>
  <c r="AD644" i="20"/>
  <c r="AD639" i="13"/>
  <c r="C640" i="13"/>
  <c r="H640" i="13"/>
  <c r="AB639" i="13"/>
  <c r="B640" i="13" s="1"/>
  <c r="K657" i="18"/>
  <c r="O657" i="18"/>
  <c r="N657" i="18"/>
  <c r="L657" i="18" s="1"/>
  <c r="G645" i="20" l="1"/>
  <c r="H645" i="20"/>
  <c r="B645" i="20"/>
  <c r="D645" i="20"/>
  <c r="C645" i="20"/>
  <c r="I645" i="20"/>
  <c r="I640" i="13"/>
  <c r="D640" i="13"/>
  <c r="G640" i="13"/>
  <c r="E640" i="13"/>
  <c r="F640" i="13"/>
  <c r="P657" i="18"/>
  <c r="M657" i="18"/>
  <c r="W657" i="18"/>
  <c r="AE644" i="20" l="1"/>
  <c r="T645" i="20"/>
  <c r="S645" i="20"/>
  <c r="F645" i="20"/>
  <c r="E645" i="20"/>
  <c r="J645" i="20"/>
  <c r="N645" i="20"/>
  <c r="L645" i="20" s="1"/>
  <c r="T640" i="13"/>
  <c r="S640" i="13"/>
  <c r="AE639" i="13"/>
  <c r="J640" i="13"/>
  <c r="N640" i="13"/>
  <c r="L640" i="13" s="1"/>
  <c r="U657" i="18"/>
  <c r="V657" i="18"/>
  <c r="Q657" i="18"/>
  <c r="R657" i="18" s="1"/>
  <c r="X657" i="18"/>
  <c r="O645" i="20" l="1"/>
  <c r="K645" i="20"/>
  <c r="P645" i="20"/>
  <c r="M645" i="20"/>
  <c r="Q645" i="20" s="1"/>
  <c r="O640" i="13"/>
  <c r="K640" i="13"/>
  <c r="M640" i="13"/>
  <c r="X640" i="13" s="1"/>
  <c r="P640" i="13"/>
  <c r="Q640" i="13"/>
  <c r="Y657" i="18"/>
  <c r="AB657" i="18" s="1"/>
  <c r="Z657" i="18"/>
  <c r="AA657" i="18"/>
  <c r="V645" i="20" l="1"/>
  <c r="W645" i="20"/>
  <c r="U645" i="20"/>
  <c r="X645" i="20"/>
  <c r="R645" i="20"/>
  <c r="V640" i="13"/>
  <c r="U640" i="13"/>
  <c r="W640" i="13"/>
  <c r="R640" i="13"/>
  <c r="AC657" i="18"/>
  <c r="AD657" i="18"/>
  <c r="D658" i="18" s="1"/>
  <c r="B658" i="18"/>
  <c r="G658" i="18"/>
  <c r="AA645" i="20" l="1"/>
  <c r="Y645" i="20"/>
  <c r="Z645" i="20"/>
  <c r="AD645" i="20"/>
  <c r="Y640" i="13"/>
  <c r="AA640" i="13"/>
  <c r="Z640" i="13"/>
  <c r="H658" i="18"/>
  <c r="C658" i="18"/>
  <c r="F658" i="18" s="1"/>
  <c r="I658" i="18"/>
  <c r="J658" i="18"/>
  <c r="O658" i="18" s="1"/>
  <c r="AE657" i="18"/>
  <c r="T658" i="18"/>
  <c r="S658" i="18"/>
  <c r="AB645" i="20" l="1"/>
  <c r="AC645" i="20"/>
  <c r="D646" i="20"/>
  <c r="I646" i="20"/>
  <c r="AB640" i="13"/>
  <c r="AD640" i="13"/>
  <c r="AC640" i="13"/>
  <c r="E658" i="18"/>
  <c r="N658" i="18"/>
  <c r="L658" i="18" s="1"/>
  <c r="K658" i="18"/>
  <c r="G646" i="20" l="1"/>
  <c r="H646" i="20"/>
  <c r="C646" i="20"/>
  <c r="B646" i="20"/>
  <c r="S646" i="20"/>
  <c r="T646" i="20"/>
  <c r="D641" i="13"/>
  <c r="H641" i="13"/>
  <c r="C641" i="13"/>
  <c r="G641" i="13"/>
  <c r="I641" i="13"/>
  <c r="B641" i="13"/>
  <c r="T641" i="13"/>
  <c r="P658" i="18"/>
  <c r="M658" i="18"/>
  <c r="S641" i="13" l="1"/>
  <c r="J646" i="20"/>
  <c r="AE645" i="20"/>
  <c r="F646" i="20"/>
  <c r="E646" i="20"/>
  <c r="O646" i="20"/>
  <c r="U658" i="18"/>
  <c r="AE640" i="13"/>
  <c r="J641" i="13"/>
  <c r="F641" i="13"/>
  <c r="E641" i="13"/>
  <c r="V658" i="18"/>
  <c r="W658" i="18"/>
  <c r="Q658" i="18"/>
  <c r="R658" i="18" s="1"/>
  <c r="X658" i="18"/>
  <c r="K646" i="20" l="1"/>
  <c r="N646" i="20"/>
  <c r="L646" i="20"/>
  <c r="N641" i="13"/>
  <c r="O641" i="13"/>
  <c r="K641" i="13"/>
  <c r="L641" i="13"/>
  <c r="Y658" i="18"/>
  <c r="Z658" i="18"/>
  <c r="AA658" i="18"/>
  <c r="AC658" i="18"/>
  <c r="P646" i="20" l="1"/>
  <c r="M646" i="20"/>
  <c r="Q646" i="20" s="1"/>
  <c r="M641" i="13"/>
  <c r="P641" i="13"/>
  <c r="AD658" i="18"/>
  <c r="AB658" i="18"/>
  <c r="Q641" i="13"/>
  <c r="R641" i="13" s="1"/>
  <c r="D659" i="18"/>
  <c r="T659" i="18" s="1"/>
  <c r="I659" i="18"/>
  <c r="H659" i="18"/>
  <c r="C659" i="18"/>
  <c r="AE658" i="18"/>
  <c r="S659" i="18"/>
  <c r="U641" i="13" l="1"/>
  <c r="W641" i="13"/>
  <c r="X641" i="13"/>
  <c r="V641" i="13"/>
  <c r="B659" i="18"/>
  <c r="G659" i="18"/>
  <c r="U646" i="20"/>
  <c r="W646" i="20"/>
  <c r="V646" i="20"/>
  <c r="R646" i="20"/>
  <c r="X646" i="20"/>
  <c r="Y641" i="13"/>
  <c r="Z641" i="13"/>
  <c r="AA641" i="13"/>
  <c r="J659" i="18" l="1"/>
  <c r="E659" i="18"/>
  <c r="F659" i="18"/>
  <c r="AA646" i="20"/>
  <c r="AD646" i="20" s="1"/>
  <c r="Z646" i="20"/>
  <c r="AC646" i="20" s="1"/>
  <c r="Y646" i="20"/>
  <c r="AB646" i="20" s="1"/>
  <c r="AB641" i="13"/>
  <c r="B642" i="13" s="1"/>
  <c r="AD641" i="13"/>
  <c r="I642" i="13" s="1"/>
  <c r="AC641" i="13"/>
  <c r="G642" i="13"/>
  <c r="N659" i="18"/>
  <c r="L659" i="18" s="1"/>
  <c r="O659" i="18" l="1"/>
  <c r="K659" i="18"/>
  <c r="I647" i="20"/>
  <c r="D647" i="20"/>
  <c r="G647" i="20"/>
  <c r="C647" i="20"/>
  <c r="H647" i="20"/>
  <c r="B647" i="20"/>
  <c r="D642" i="13"/>
  <c r="H642" i="13"/>
  <c r="C642" i="13"/>
  <c r="S642" i="13"/>
  <c r="P659" i="18"/>
  <c r="M659" i="18"/>
  <c r="AE641" i="13" l="1"/>
  <c r="T647" i="20"/>
  <c r="S647" i="20"/>
  <c r="E647" i="20"/>
  <c r="J647" i="20"/>
  <c r="AE646" i="20"/>
  <c r="F647" i="20"/>
  <c r="J642" i="13"/>
  <c r="N642" i="13"/>
  <c r="T642" i="13"/>
  <c r="E642" i="13"/>
  <c r="F642" i="13"/>
  <c r="K642" i="13"/>
  <c r="X659" i="18"/>
  <c r="W659" i="18"/>
  <c r="V659" i="18"/>
  <c r="U659" i="18"/>
  <c r="Q659" i="18"/>
  <c r="R659" i="18" s="1"/>
  <c r="Z659" i="18" s="1"/>
  <c r="N647" i="20" l="1"/>
  <c r="L647" i="20" s="1"/>
  <c r="K647" i="20"/>
  <c r="O647" i="20"/>
  <c r="O642" i="13"/>
  <c r="L642" i="13"/>
  <c r="Y659" i="18"/>
  <c r="AA659" i="18"/>
  <c r="AC659" i="18"/>
  <c r="M647" i="20" l="1"/>
  <c r="Q647" i="20" s="1"/>
  <c r="P647" i="20"/>
  <c r="P642" i="13"/>
  <c r="M642" i="13"/>
  <c r="AB659" i="18"/>
  <c r="AD659" i="18"/>
  <c r="C660" i="18"/>
  <c r="H660" i="18"/>
  <c r="D660" i="18"/>
  <c r="G660" i="18" l="1"/>
  <c r="B660" i="18"/>
  <c r="I660" i="18"/>
  <c r="X647" i="20"/>
  <c r="R647" i="20"/>
  <c r="U647" i="20"/>
  <c r="W647" i="20"/>
  <c r="V647" i="20"/>
  <c r="V642" i="13"/>
  <c r="W642" i="13"/>
  <c r="Q642" i="13"/>
  <c r="X642" i="13"/>
  <c r="U642" i="13"/>
  <c r="AE659" i="18"/>
  <c r="S660" i="18"/>
  <c r="T660" i="18"/>
  <c r="E660" i="18" l="1"/>
  <c r="J660" i="18"/>
  <c r="F660" i="18"/>
  <c r="Z647" i="20"/>
  <c r="Y647" i="20"/>
  <c r="AA647" i="20"/>
  <c r="R642" i="13"/>
  <c r="Z642" i="13"/>
  <c r="AC642" i="13" s="1"/>
  <c r="Y642" i="13" l="1"/>
  <c r="AB642" i="13" s="1"/>
  <c r="O660" i="18"/>
  <c r="K660" i="18"/>
  <c r="N660" i="18"/>
  <c r="L660" i="18" s="1"/>
  <c r="AC647" i="20"/>
  <c r="AD647" i="20"/>
  <c r="AB647" i="20"/>
  <c r="AA642" i="13"/>
  <c r="AD642" i="13" s="1"/>
  <c r="C643" i="13"/>
  <c r="H643" i="13"/>
  <c r="G643" i="13" l="1"/>
  <c r="B643" i="13"/>
  <c r="I648" i="20"/>
  <c r="P660" i="18"/>
  <c r="M660" i="18"/>
  <c r="D648" i="20"/>
  <c r="C648" i="20"/>
  <c r="AE647" i="20" s="1"/>
  <c r="H648" i="20"/>
  <c r="G648" i="20"/>
  <c r="J648" i="20" s="1"/>
  <c r="B648" i="20"/>
  <c r="E648" i="20" s="1"/>
  <c r="O648" i="20"/>
  <c r="I643" i="13"/>
  <c r="D643" i="13"/>
  <c r="E643" i="13" l="1"/>
  <c r="AE642" i="13"/>
  <c r="F643" i="13"/>
  <c r="J643" i="13"/>
  <c r="T643" i="13"/>
  <c r="S643" i="13"/>
  <c r="W660" i="18"/>
  <c r="U660" i="18"/>
  <c r="V660" i="18"/>
  <c r="X660" i="18"/>
  <c r="Q660" i="18"/>
  <c r="R660" i="18" s="1"/>
  <c r="S648" i="20"/>
  <c r="T648" i="20"/>
  <c r="F648" i="20"/>
  <c r="K648" i="20"/>
  <c r="N648" i="20"/>
  <c r="L648" i="20" s="1"/>
  <c r="M648" i="20" s="1"/>
  <c r="Q648" i="20" s="1"/>
  <c r="N643" i="13" l="1"/>
  <c r="L643" i="13" s="1"/>
  <c r="O643" i="13"/>
  <c r="K643" i="13"/>
  <c r="AA660" i="18"/>
  <c r="Z660" i="18"/>
  <c r="AC660" i="18" s="1"/>
  <c r="Y660" i="18"/>
  <c r="P648" i="20"/>
  <c r="X648" i="20"/>
  <c r="R648" i="20"/>
  <c r="AB660" i="18"/>
  <c r="AD660" i="18"/>
  <c r="M643" i="13" l="1"/>
  <c r="P643" i="13"/>
  <c r="V648" i="20"/>
  <c r="C661" i="18"/>
  <c r="H661" i="18"/>
  <c r="G661" i="18"/>
  <c r="B661" i="18"/>
  <c r="W648" i="20"/>
  <c r="U648" i="20"/>
  <c r="Y648" i="20"/>
  <c r="AA648" i="20"/>
  <c r="Z648" i="20"/>
  <c r="I661" i="18"/>
  <c r="D661" i="18"/>
  <c r="E661" i="18"/>
  <c r="J661" i="18"/>
  <c r="V643" i="13" l="1"/>
  <c r="U643" i="13"/>
  <c r="W643" i="13"/>
  <c r="X643" i="13"/>
  <c r="Q643" i="13"/>
  <c r="R643" i="13" s="1"/>
  <c r="AC648" i="20"/>
  <c r="AB648" i="20"/>
  <c r="F661" i="18"/>
  <c r="AD648" i="20"/>
  <c r="C649" i="20"/>
  <c r="H649" i="20"/>
  <c r="I649" i="20"/>
  <c r="B649" i="20"/>
  <c r="G649" i="20"/>
  <c r="D649" i="20"/>
  <c r="K661" i="18"/>
  <c r="O661" i="18"/>
  <c r="N661" i="18"/>
  <c r="L661" i="18" s="1"/>
  <c r="T661" i="18"/>
  <c r="S661" i="18"/>
  <c r="AE660" i="18"/>
  <c r="Z643" i="13" l="1"/>
  <c r="AC643" i="13" s="1"/>
  <c r="AA643" i="13"/>
  <c r="AD643" i="13" s="1"/>
  <c r="D644" i="13" s="1"/>
  <c r="Y643" i="13"/>
  <c r="AB643" i="13" s="1"/>
  <c r="AE648" i="20"/>
  <c r="E649" i="20"/>
  <c r="F649" i="20"/>
  <c r="J649" i="20"/>
  <c r="T649" i="20"/>
  <c r="S649" i="20"/>
  <c r="P661" i="18"/>
  <c r="W661" i="18" s="1"/>
  <c r="M661" i="18"/>
  <c r="V661" i="18"/>
  <c r="I644" i="13" l="1"/>
  <c r="G644" i="13"/>
  <c r="B644" i="13"/>
  <c r="H644" i="13"/>
  <c r="C644" i="13"/>
  <c r="S644" i="13"/>
  <c r="T644" i="13"/>
  <c r="AE643" i="13"/>
  <c r="N649" i="20"/>
  <c r="O649" i="20"/>
  <c r="K649" i="20"/>
  <c r="L649" i="20"/>
  <c r="U661" i="18"/>
  <c r="X661" i="18"/>
  <c r="Q661" i="18"/>
  <c r="R661" i="18" s="1"/>
  <c r="E644" i="13" l="1"/>
  <c r="F644" i="13"/>
  <c r="J644" i="13"/>
  <c r="N644" i="13" s="1"/>
  <c r="P649" i="20"/>
  <c r="M649" i="20"/>
  <c r="Q649" i="20" s="1"/>
  <c r="L644" i="13"/>
  <c r="O644" i="13"/>
  <c r="K644" i="13"/>
  <c r="AA661" i="18"/>
  <c r="AD661" i="18" s="1"/>
  <c r="D662" i="18" s="1"/>
  <c r="Y661" i="18"/>
  <c r="AB661" i="18" s="1"/>
  <c r="Z661" i="18"/>
  <c r="AC661" i="18" s="1"/>
  <c r="W649" i="20" l="1"/>
  <c r="U649" i="20"/>
  <c r="V649" i="20"/>
  <c r="X649" i="20"/>
  <c r="R649" i="20"/>
  <c r="P644" i="13"/>
  <c r="M644" i="13"/>
  <c r="W644" i="13"/>
  <c r="B662" i="18"/>
  <c r="I662" i="18"/>
  <c r="AE661" i="18"/>
  <c r="T662" i="18"/>
  <c r="S662" i="18"/>
  <c r="C662" i="18"/>
  <c r="H662" i="18"/>
  <c r="G662" i="18"/>
  <c r="V644" i="13" l="1"/>
  <c r="AA649" i="20"/>
  <c r="Y649" i="20"/>
  <c r="Z649" i="20"/>
  <c r="Q644" i="13"/>
  <c r="R644" i="13" s="1"/>
  <c r="X644" i="13"/>
  <c r="U644" i="13"/>
  <c r="J662" i="18"/>
  <c r="F662" i="18"/>
  <c r="E662" i="18"/>
  <c r="Y644" i="13" l="1"/>
  <c r="N662" i="18"/>
  <c r="L662" i="18" s="1"/>
  <c r="AD649" i="20"/>
  <c r="AB649" i="20"/>
  <c r="AC649" i="20"/>
  <c r="Z644" i="13"/>
  <c r="AC644" i="13" s="1"/>
  <c r="AA644" i="13"/>
  <c r="AD644" i="13" s="1"/>
  <c r="K662" i="18"/>
  <c r="O662" i="18"/>
  <c r="AB644" i="13" l="1"/>
  <c r="H645" i="13"/>
  <c r="P662" i="18"/>
  <c r="W662" i="18" s="1"/>
  <c r="M662" i="18"/>
  <c r="B650" i="20"/>
  <c r="D650" i="20"/>
  <c r="I650" i="20"/>
  <c r="G650" i="20"/>
  <c r="C650" i="20"/>
  <c r="H650" i="20"/>
  <c r="I645" i="13"/>
  <c r="C645" i="13"/>
  <c r="D645" i="13"/>
  <c r="B645" i="13" l="1"/>
  <c r="G645" i="13"/>
  <c r="AE644" i="13"/>
  <c r="T645" i="13"/>
  <c r="S645" i="13"/>
  <c r="V662" i="18"/>
  <c r="U662" i="18"/>
  <c r="X662" i="18"/>
  <c r="Q662" i="18"/>
  <c r="R662" i="18" s="1"/>
  <c r="S650" i="20"/>
  <c r="T650" i="20"/>
  <c r="F650" i="20"/>
  <c r="E650" i="20"/>
  <c r="J650" i="20"/>
  <c r="AE649" i="20"/>
  <c r="E645" i="13" l="1"/>
  <c r="F645" i="13"/>
  <c r="J645" i="13"/>
  <c r="Z662" i="18"/>
  <c r="Y662" i="18"/>
  <c r="AA662" i="18"/>
  <c r="N650" i="20"/>
  <c r="L650" i="20" s="1"/>
  <c r="O650" i="20"/>
  <c r="K650" i="20"/>
  <c r="K645" i="13" l="1"/>
  <c r="O645" i="13"/>
  <c r="N645" i="13"/>
  <c r="L645" i="13" s="1"/>
  <c r="AC662" i="18"/>
  <c r="AB662" i="18"/>
  <c r="AD662" i="18"/>
  <c r="M650" i="20"/>
  <c r="Q650" i="20" s="1"/>
  <c r="P650" i="20"/>
  <c r="M645" i="13" l="1"/>
  <c r="P645" i="13"/>
  <c r="H663" i="18"/>
  <c r="C663" i="18"/>
  <c r="F663" i="18" s="1"/>
  <c r="B663" i="18"/>
  <c r="E663" i="18" s="1"/>
  <c r="G663" i="18"/>
  <c r="J663" i="18" s="1"/>
  <c r="I663" i="18"/>
  <c r="D663" i="18"/>
  <c r="R650" i="20"/>
  <c r="X650" i="20"/>
  <c r="W650" i="20"/>
  <c r="U650" i="20"/>
  <c r="V650" i="20"/>
  <c r="Q645" i="13" l="1"/>
  <c r="R645" i="13" s="1"/>
  <c r="X645" i="13"/>
  <c r="W645" i="13"/>
  <c r="U645" i="13"/>
  <c r="V645" i="13"/>
  <c r="T663" i="18"/>
  <c r="S663" i="18"/>
  <c r="AE662" i="18"/>
  <c r="K663" i="18"/>
  <c r="O663" i="18"/>
  <c r="N663" i="18"/>
  <c r="L663" i="18" s="1"/>
  <c r="AA650" i="20"/>
  <c r="Z650" i="20"/>
  <c r="Y650" i="20"/>
  <c r="AB650" i="20" s="1"/>
  <c r="G651" i="20" s="1"/>
  <c r="Z645" i="13" l="1"/>
  <c r="AA645" i="13"/>
  <c r="Y645" i="13"/>
  <c r="P663" i="18"/>
  <c r="M663" i="18"/>
  <c r="AC650" i="20"/>
  <c r="AD650" i="20"/>
  <c r="D651" i="20" s="1"/>
  <c r="B651" i="20"/>
  <c r="I651" i="20"/>
  <c r="U663" i="18"/>
  <c r="W663" i="18"/>
  <c r="V663" i="18"/>
  <c r="X663" i="18"/>
  <c r="Q663" i="18"/>
  <c r="R663" i="18" s="1"/>
  <c r="AB645" i="13" l="1"/>
  <c r="B646" i="13" s="1"/>
  <c r="AC645" i="13"/>
  <c r="C646" i="13" s="1"/>
  <c r="AD645" i="13"/>
  <c r="C651" i="20"/>
  <c r="H651" i="20"/>
  <c r="J651" i="20" s="1"/>
  <c r="T651" i="20"/>
  <c r="S651" i="20"/>
  <c r="E651" i="20"/>
  <c r="AA663" i="18"/>
  <c r="AD663" i="18" s="1"/>
  <c r="Z663" i="18"/>
  <c r="AC663" i="18" s="1"/>
  <c r="Y663" i="18"/>
  <c r="AB663" i="18" s="1"/>
  <c r="H646" i="13" l="1"/>
  <c r="G646" i="13"/>
  <c r="D646" i="13"/>
  <c r="F646" i="13"/>
  <c r="I646" i="13"/>
  <c r="E646" i="13"/>
  <c r="F651" i="20"/>
  <c r="AE650" i="20"/>
  <c r="N651" i="20"/>
  <c r="L651" i="20" s="1"/>
  <c r="O651" i="20"/>
  <c r="K651" i="20"/>
  <c r="AE645" i="13"/>
  <c r="T646" i="13"/>
  <c r="S646" i="13"/>
  <c r="I664" i="18"/>
  <c r="D664" i="18"/>
  <c r="H664" i="18"/>
  <c r="C664" i="18"/>
  <c r="G664" i="18"/>
  <c r="J664" i="18" s="1"/>
  <c r="B664" i="18"/>
  <c r="J646" i="13" l="1"/>
  <c r="M651" i="20"/>
  <c r="Q651" i="20" s="1"/>
  <c r="P651" i="20"/>
  <c r="U651" i="20"/>
  <c r="F664" i="18"/>
  <c r="N664" i="18"/>
  <c r="L664" i="18" s="1"/>
  <c r="S664" i="18"/>
  <c r="T664" i="18"/>
  <c r="AE663" i="18"/>
  <c r="O664" i="18"/>
  <c r="K664" i="18"/>
  <c r="E664" i="18"/>
  <c r="K646" i="13" l="1"/>
  <c r="O646" i="13"/>
  <c r="N646" i="13"/>
  <c r="L646" i="13" s="1"/>
  <c r="V651" i="20"/>
  <c r="X651" i="20"/>
  <c r="R651" i="20"/>
  <c r="W651" i="20"/>
  <c r="AA651" i="20"/>
  <c r="Y651" i="20"/>
  <c r="Z651" i="20"/>
  <c r="AC651" i="20" s="1"/>
  <c r="P664" i="18"/>
  <c r="M664" i="18"/>
  <c r="M646" i="13" l="1"/>
  <c r="P646" i="13"/>
  <c r="AB651" i="20"/>
  <c r="AD651" i="20"/>
  <c r="G652" i="20"/>
  <c r="C652" i="20"/>
  <c r="H652" i="20"/>
  <c r="V664" i="18"/>
  <c r="U664" i="18"/>
  <c r="W664" i="18"/>
  <c r="Q664" i="18"/>
  <c r="R664" i="18" s="1"/>
  <c r="X664" i="18"/>
  <c r="X646" i="13" l="1"/>
  <c r="Q646" i="13"/>
  <c r="R646" i="13" s="1"/>
  <c r="V646" i="13"/>
  <c r="U646" i="13"/>
  <c r="W646" i="13"/>
  <c r="D652" i="20"/>
  <c r="I652" i="20"/>
  <c r="AE651" i="20"/>
  <c r="B652" i="20"/>
  <c r="Y664" i="18"/>
  <c r="AB664" i="18" s="1"/>
  <c r="Z664" i="18"/>
  <c r="AC664" i="18" s="1"/>
  <c r="AA664" i="18"/>
  <c r="AD664" i="18" s="1"/>
  <c r="AA646" i="13" l="1"/>
  <c r="AD646" i="13" s="1"/>
  <c r="Z646" i="13"/>
  <c r="AC646" i="13" s="1"/>
  <c r="Y646" i="13"/>
  <c r="AB646" i="13" s="1"/>
  <c r="J652" i="20"/>
  <c r="S652" i="20"/>
  <c r="T652" i="20"/>
  <c r="E652" i="20"/>
  <c r="F652" i="20"/>
  <c r="B665" i="18"/>
  <c r="G665" i="18"/>
  <c r="C665" i="18"/>
  <c r="F665" i="18" s="1"/>
  <c r="H665" i="18"/>
  <c r="I665" i="18"/>
  <c r="D665" i="18"/>
  <c r="D647" i="13" l="1"/>
  <c r="I647" i="13"/>
  <c r="B647" i="13"/>
  <c r="G647" i="13"/>
  <c r="H647" i="13"/>
  <c r="C647" i="13"/>
  <c r="F647" i="13" s="1"/>
  <c r="N652" i="20"/>
  <c r="L652" i="20" s="1"/>
  <c r="O652" i="20"/>
  <c r="K652" i="20"/>
  <c r="T665" i="18"/>
  <c r="S665" i="18"/>
  <c r="AE664" i="18"/>
  <c r="E665" i="18"/>
  <c r="J665" i="18"/>
  <c r="T647" i="13" l="1"/>
  <c r="S647" i="13"/>
  <c r="AE646" i="13"/>
  <c r="J647" i="13"/>
  <c r="E647" i="13"/>
  <c r="P652" i="20"/>
  <c r="M652" i="20"/>
  <c r="Q652" i="20" s="1"/>
  <c r="K665" i="18"/>
  <c r="O665" i="18"/>
  <c r="N665" i="18"/>
  <c r="L665" i="18" s="1"/>
  <c r="O647" i="13" l="1"/>
  <c r="K647" i="13"/>
  <c r="N647" i="13"/>
  <c r="L647" i="13" s="1"/>
  <c r="V652" i="20"/>
  <c r="U652" i="20"/>
  <c r="X652" i="20"/>
  <c r="R652" i="20"/>
  <c r="W652" i="20"/>
  <c r="P665" i="18"/>
  <c r="M665" i="18"/>
  <c r="P647" i="13" l="1"/>
  <c r="M647" i="13"/>
  <c r="Z652" i="20"/>
  <c r="Y652" i="20"/>
  <c r="AA652" i="20"/>
  <c r="AC652" i="20"/>
  <c r="V647" i="13"/>
  <c r="U665" i="18"/>
  <c r="W665" i="18"/>
  <c r="V665" i="18"/>
  <c r="Q665" i="18"/>
  <c r="R665" i="18" s="1"/>
  <c r="X665" i="18"/>
  <c r="Q647" i="13" l="1"/>
  <c r="R647" i="13" s="1"/>
  <c r="AA647" i="13" s="1"/>
  <c r="X647" i="13"/>
  <c r="W647" i="13"/>
  <c r="U647" i="13"/>
  <c r="AB652" i="20"/>
  <c r="H653" i="20"/>
  <c r="G653" i="20"/>
  <c r="B653" i="20"/>
  <c r="C653" i="20"/>
  <c r="AD652" i="20"/>
  <c r="Y665" i="18"/>
  <c r="AB665" i="18" s="1"/>
  <c r="Z665" i="18"/>
  <c r="AC665" i="18" s="1"/>
  <c r="AA665" i="18"/>
  <c r="AD665" i="18" s="1"/>
  <c r="Y647" i="13" l="1"/>
  <c r="Z647" i="13"/>
  <c r="AD647" i="13"/>
  <c r="AB647" i="13"/>
  <c r="I653" i="20"/>
  <c r="J653" i="20" s="1"/>
  <c r="D653" i="20"/>
  <c r="F653" i="20"/>
  <c r="AE652" i="20"/>
  <c r="E653" i="20"/>
  <c r="AC647" i="13"/>
  <c r="C648" i="13" s="1"/>
  <c r="B666" i="18"/>
  <c r="G666" i="18"/>
  <c r="C666" i="18"/>
  <c r="F666" i="18" s="1"/>
  <c r="H666" i="18"/>
  <c r="I666" i="18"/>
  <c r="D666" i="18"/>
  <c r="B648" i="13" l="1"/>
  <c r="G648" i="13"/>
  <c r="H648" i="13"/>
  <c r="D648" i="13"/>
  <c r="I648" i="13"/>
  <c r="K653" i="20"/>
  <c r="O653" i="20"/>
  <c r="N653" i="20"/>
  <c r="L653" i="20" s="1"/>
  <c r="S653" i="20"/>
  <c r="T653" i="20"/>
  <c r="J666" i="18"/>
  <c r="N666" i="18"/>
  <c r="L666" i="18" s="1"/>
  <c r="S666" i="18"/>
  <c r="T666" i="18"/>
  <c r="AE665" i="18"/>
  <c r="E666" i="18"/>
  <c r="J648" i="13" l="1"/>
  <c r="O648" i="13" s="1"/>
  <c r="E648" i="13"/>
  <c r="F648" i="13"/>
  <c r="AE647" i="13"/>
  <c r="S648" i="13"/>
  <c r="T648" i="13"/>
  <c r="P653" i="20"/>
  <c r="M653" i="20"/>
  <c r="K648" i="13"/>
  <c r="N648" i="13"/>
  <c r="L648" i="13" s="1"/>
  <c r="K666" i="18"/>
  <c r="O666" i="18"/>
  <c r="M666" i="18"/>
  <c r="P666" i="18"/>
  <c r="V653" i="20" l="1"/>
  <c r="W653" i="20"/>
  <c r="U653" i="20"/>
  <c r="X653" i="20"/>
  <c r="Q653" i="20"/>
  <c r="R653" i="20" s="1"/>
  <c r="M648" i="13"/>
  <c r="Q648" i="13" s="1"/>
  <c r="P648" i="13"/>
  <c r="U648" i="13" s="1"/>
  <c r="Q666" i="18"/>
  <c r="R666" i="18" s="1"/>
  <c r="X666" i="18"/>
  <c r="U666" i="18"/>
  <c r="V666" i="18"/>
  <c r="W666" i="18"/>
  <c r="X648" i="13" l="1"/>
  <c r="R648" i="13"/>
  <c r="V648" i="13"/>
  <c r="AA653" i="20"/>
  <c r="AD653" i="20" s="1"/>
  <c r="I654" i="20" s="1"/>
  <c r="Z653" i="20"/>
  <c r="AC653" i="20" s="1"/>
  <c r="C654" i="20" s="1"/>
  <c r="Y653" i="20"/>
  <c r="AB653" i="20" s="1"/>
  <c r="W648" i="13"/>
  <c r="AA666" i="18"/>
  <c r="Z666" i="18"/>
  <c r="AC666" i="18" s="1"/>
  <c r="H667" i="18" s="1"/>
  <c r="Y666" i="18"/>
  <c r="AB666" i="18" s="1"/>
  <c r="Y648" i="13" l="1"/>
  <c r="Z648" i="13"/>
  <c r="AA648" i="13"/>
  <c r="D654" i="20"/>
  <c r="B654" i="20"/>
  <c r="G654" i="20"/>
  <c r="H654" i="20"/>
  <c r="E654" i="20"/>
  <c r="T654" i="20"/>
  <c r="S654" i="20"/>
  <c r="J654" i="20"/>
  <c r="AE653" i="20"/>
  <c r="F654" i="20"/>
  <c r="AD666" i="18"/>
  <c r="B667" i="18"/>
  <c r="G667" i="18"/>
  <c r="C667" i="18"/>
  <c r="F667" i="18" s="1"/>
  <c r="AB648" i="13" l="1"/>
  <c r="AC648" i="13"/>
  <c r="AD648" i="13"/>
  <c r="D649" i="13" s="1"/>
  <c r="N654" i="20"/>
  <c r="L654" i="20" s="1"/>
  <c r="O654" i="20"/>
  <c r="K654" i="20"/>
  <c r="I667" i="18"/>
  <c r="J667" i="18" s="1"/>
  <c r="D667" i="18"/>
  <c r="E667" i="18"/>
  <c r="C649" i="13" l="1"/>
  <c r="I649" i="13"/>
  <c r="AE648" i="13"/>
  <c r="T649" i="13"/>
  <c r="S649" i="13"/>
  <c r="B649" i="13"/>
  <c r="E649" i="13" s="1"/>
  <c r="G649" i="13"/>
  <c r="H649" i="13"/>
  <c r="F649" i="13"/>
  <c r="M654" i="20"/>
  <c r="Q654" i="20" s="1"/>
  <c r="P654" i="20"/>
  <c r="X654" i="20"/>
  <c r="K667" i="18"/>
  <c r="O667" i="18"/>
  <c r="AE666" i="18"/>
  <c r="S667" i="18"/>
  <c r="T667" i="18"/>
  <c r="N667" i="18"/>
  <c r="L667" i="18" s="1"/>
  <c r="J649" i="13" l="1"/>
  <c r="N649" i="13"/>
  <c r="L649" i="13" s="1"/>
  <c r="O649" i="13"/>
  <c r="K649" i="13"/>
  <c r="R654" i="20"/>
  <c r="V654" i="20"/>
  <c r="W654" i="20"/>
  <c r="U654" i="20"/>
  <c r="AA654" i="20"/>
  <c r="P667" i="18"/>
  <c r="M667" i="18"/>
  <c r="P649" i="13" l="1"/>
  <c r="M649" i="13"/>
  <c r="Y654" i="20"/>
  <c r="Z654" i="20"/>
  <c r="AD654" i="20"/>
  <c r="W649" i="13"/>
  <c r="U649" i="13"/>
  <c r="W667" i="18"/>
  <c r="U667" i="18"/>
  <c r="V667" i="18"/>
  <c r="Q667" i="18"/>
  <c r="R667" i="18" s="1"/>
  <c r="X667" i="18"/>
  <c r="V649" i="13" l="1"/>
  <c r="X649" i="13"/>
  <c r="Q649" i="13"/>
  <c r="R649" i="13" s="1"/>
  <c r="AB654" i="20"/>
  <c r="AC654" i="20"/>
  <c r="I655" i="20"/>
  <c r="D655" i="20"/>
  <c r="C655" i="20"/>
  <c r="H655" i="20"/>
  <c r="G655" i="20"/>
  <c r="Z667" i="18"/>
  <c r="Y667" i="18"/>
  <c r="AA667" i="18"/>
  <c r="Y649" i="13" l="1"/>
  <c r="Z649" i="13"/>
  <c r="AA649" i="13"/>
  <c r="B655" i="20"/>
  <c r="T655" i="20"/>
  <c r="S655" i="20"/>
  <c r="AE654" i="20"/>
  <c r="J655" i="20"/>
  <c r="AB667" i="18"/>
  <c r="B668" i="18" s="1"/>
  <c r="AC667" i="18"/>
  <c r="AD667" i="18"/>
  <c r="G668" i="18"/>
  <c r="AC649" i="13" l="1"/>
  <c r="C650" i="13" s="1"/>
  <c r="AB649" i="13"/>
  <c r="AD649" i="13"/>
  <c r="G650" i="13"/>
  <c r="E655" i="20"/>
  <c r="F655" i="20"/>
  <c r="N655" i="20"/>
  <c r="L655" i="20" s="1"/>
  <c r="M655" i="20" s="1"/>
  <c r="Q655" i="20" s="1"/>
  <c r="K655" i="20"/>
  <c r="O655" i="20"/>
  <c r="H668" i="18"/>
  <c r="C668" i="18"/>
  <c r="D668" i="18"/>
  <c r="I668" i="18"/>
  <c r="H650" i="13" l="1"/>
  <c r="B650" i="13"/>
  <c r="I650" i="13"/>
  <c r="D650" i="13"/>
  <c r="X655" i="20"/>
  <c r="R655" i="20"/>
  <c r="P655" i="20"/>
  <c r="V655" i="20" s="1"/>
  <c r="E668" i="18"/>
  <c r="F668" i="18"/>
  <c r="AE667" i="18"/>
  <c r="S668" i="18"/>
  <c r="T668" i="18"/>
  <c r="J668" i="18"/>
  <c r="F650" i="13" l="1"/>
  <c r="E650" i="13"/>
  <c r="AE649" i="13"/>
  <c r="S650" i="13"/>
  <c r="T650" i="13"/>
  <c r="J650" i="13"/>
  <c r="AA655" i="20"/>
  <c r="Z655" i="20"/>
  <c r="Y655" i="20"/>
  <c r="U655" i="20"/>
  <c r="W655" i="20"/>
  <c r="K668" i="18"/>
  <c r="O668" i="18"/>
  <c r="N668" i="18"/>
  <c r="L668" i="18" s="1"/>
  <c r="O650" i="13" l="1"/>
  <c r="L650" i="13"/>
  <c r="K650" i="13"/>
  <c r="N650" i="13"/>
  <c r="AB655" i="20"/>
  <c r="AD655" i="20"/>
  <c r="AC655" i="20"/>
  <c r="P668" i="18"/>
  <c r="M668" i="18"/>
  <c r="M650" i="13" l="1"/>
  <c r="P650" i="13"/>
  <c r="G656" i="20"/>
  <c r="B656" i="20"/>
  <c r="I656" i="20"/>
  <c r="D656" i="20"/>
  <c r="C656" i="20"/>
  <c r="H656" i="20"/>
  <c r="Q650" i="13"/>
  <c r="R650" i="13" s="1"/>
  <c r="W650" i="13"/>
  <c r="U650" i="13"/>
  <c r="V650" i="13"/>
  <c r="Y650" i="13"/>
  <c r="W668" i="18"/>
  <c r="U668" i="18"/>
  <c r="V668" i="18"/>
  <c r="Q668" i="18"/>
  <c r="R668" i="18" s="1"/>
  <c r="X668" i="18"/>
  <c r="X650" i="13" l="1"/>
  <c r="J656" i="20"/>
  <c r="S656" i="20"/>
  <c r="T656" i="20"/>
  <c r="F656" i="20"/>
  <c r="E656" i="20"/>
  <c r="AE655" i="20"/>
  <c r="AA650" i="13"/>
  <c r="AD650" i="13" s="1"/>
  <c r="Z650" i="13"/>
  <c r="AB650" i="13"/>
  <c r="Z668" i="18"/>
  <c r="AC668" i="18" s="1"/>
  <c r="AA668" i="18"/>
  <c r="AD668" i="18" s="1"/>
  <c r="Y668" i="18"/>
  <c r="AB668" i="18" s="1"/>
  <c r="D651" i="13" l="1"/>
  <c r="I651" i="13"/>
  <c r="K656" i="20"/>
  <c r="O656" i="20"/>
  <c r="N656" i="20"/>
  <c r="L656" i="20" s="1"/>
  <c r="AC650" i="13"/>
  <c r="G651" i="13"/>
  <c r="B651" i="13"/>
  <c r="C669" i="18"/>
  <c r="H669" i="18"/>
  <c r="I669" i="18"/>
  <c r="D669" i="18"/>
  <c r="G669" i="18"/>
  <c r="B669" i="18"/>
  <c r="E669" i="18" s="1"/>
  <c r="AE650" i="13" l="1"/>
  <c r="T651" i="13"/>
  <c r="S651" i="13"/>
  <c r="P656" i="20"/>
  <c r="M656" i="20"/>
  <c r="Q656" i="20" s="1"/>
  <c r="H651" i="13"/>
  <c r="C651" i="13"/>
  <c r="AE668" i="18"/>
  <c r="T669" i="18"/>
  <c r="S669" i="18"/>
  <c r="F669" i="18"/>
  <c r="J669" i="18"/>
  <c r="J651" i="13" l="1"/>
  <c r="E651" i="13"/>
  <c r="F651" i="13"/>
  <c r="V656" i="20"/>
  <c r="W656" i="20"/>
  <c r="X656" i="20"/>
  <c r="R656" i="20"/>
  <c r="U656" i="20"/>
  <c r="O669" i="18"/>
  <c r="K669" i="18"/>
  <c r="N669" i="18"/>
  <c r="L669" i="18" s="1"/>
  <c r="K651" i="13" l="1"/>
  <c r="O651" i="13"/>
  <c r="N651" i="13"/>
  <c r="L651" i="13" s="1"/>
  <c r="AA656" i="20"/>
  <c r="Y656" i="20"/>
  <c r="Z656" i="20"/>
  <c r="P669" i="18"/>
  <c r="M669" i="18"/>
  <c r="M651" i="13" l="1"/>
  <c r="Q651" i="13" s="1"/>
  <c r="R651" i="13" s="1"/>
  <c r="P651" i="13"/>
  <c r="AB656" i="20"/>
  <c r="AD656" i="20"/>
  <c r="AC656" i="20"/>
  <c r="G657" i="20"/>
  <c r="X651" i="13"/>
  <c r="W651" i="13"/>
  <c r="Z651" i="13"/>
  <c r="AA651" i="13"/>
  <c r="V669" i="18"/>
  <c r="U669" i="18"/>
  <c r="W669" i="18"/>
  <c r="X669" i="18"/>
  <c r="Q669" i="18"/>
  <c r="R669" i="18" s="1"/>
  <c r="U651" i="13" l="1"/>
  <c r="V651" i="13"/>
  <c r="Y651" i="13"/>
  <c r="B657" i="20"/>
  <c r="D657" i="20"/>
  <c r="C657" i="20"/>
  <c r="H657" i="20"/>
  <c r="I657" i="20"/>
  <c r="F657" i="20"/>
  <c r="AE656" i="20"/>
  <c r="T657" i="20"/>
  <c r="AC651" i="13"/>
  <c r="AD651" i="13"/>
  <c r="Y669" i="18"/>
  <c r="AB669" i="18" s="1"/>
  <c r="Z669" i="18"/>
  <c r="AC669" i="18" s="1"/>
  <c r="AA669" i="18"/>
  <c r="AD669" i="18" s="1"/>
  <c r="AB651" i="13" l="1"/>
  <c r="B652" i="13" s="1"/>
  <c r="S657" i="20"/>
  <c r="E657" i="20"/>
  <c r="J657" i="20"/>
  <c r="N657" i="20"/>
  <c r="L657" i="20" s="1"/>
  <c r="D652" i="13"/>
  <c r="H652" i="13"/>
  <c r="C652" i="13"/>
  <c r="I652" i="13"/>
  <c r="B670" i="18"/>
  <c r="G670" i="18"/>
  <c r="H670" i="18"/>
  <c r="C670" i="18"/>
  <c r="F670" i="18" s="1"/>
  <c r="I670" i="18"/>
  <c r="D670" i="18"/>
  <c r="G652" i="13" l="1"/>
  <c r="AE651" i="13"/>
  <c r="S652" i="13"/>
  <c r="T652" i="13"/>
  <c r="K657" i="20"/>
  <c r="O657" i="20"/>
  <c r="P657" i="20"/>
  <c r="M657" i="20"/>
  <c r="Q657" i="20" s="1"/>
  <c r="E652" i="13"/>
  <c r="F652" i="13"/>
  <c r="T670" i="18"/>
  <c r="S670" i="18"/>
  <c r="AE669" i="18"/>
  <c r="J670" i="18"/>
  <c r="E670" i="18"/>
  <c r="J652" i="13" l="1"/>
  <c r="O652" i="13"/>
  <c r="X657" i="20"/>
  <c r="U657" i="20"/>
  <c r="W657" i="20"/>
  <c r="V657" i="20"/>
  <c r="R657" i="20"/>
  <c r="K652" i="13"/>
  <c r="N652" i="13"/>
  <c r="L652" i="13"/>
  <c r="K670" i="18"/>
  <c r="O670" i="18"/>
  <c r="N670" i="18"/>
  <c r="L670" i="18" s="1"/>
  <c r="AA657" i="20" l="1"/>
  <c r="AD657" i="20" s="1"/>
  <c r="D658" i="20" s="1"/>
  <c r="Z657" i="20"/>
  <c r="AC657" i="20" s="1"/>
  <c r="Y657" i="20"/>
  <c r="AB657" i="20" s="1"/>
  <c r="M652" i="13"/>
  <c r="P652" i="13"/>
  <c r="P670" i="18"/>
  <c r="M670" i="18"/>
  <c r="G658" i="20" l="1"/>
  <c r="B658" i="20"/>
  <c r="I658" i="20"/>
  <c r="T658" i="20"/>
  <c r="C658" i="20"/>
  <c r="H658" i="20"/>
  <c r="S658" i="20"/>
  <c r="Q652" i="13"/>
  <c r="R652" i="13" s="1"/>
  <c r="X652" i="13"/>
  <c r="W652" i="13"/>
  <c r="U652" i="13"/>
  <c r="V652" i="13"/>
  <c r="AA652" i="13"/>
  <c r="Y652" i="13"/>
  <c r="U670" i="18"/>
  <c r="V670" i="18"/>
  <c r="W670" i="18"/>
  <c r="X670" i="18"/>
  <c r="Q670" i="18"/>
  <c r="R670" i="18" s="1"/>
  <c r="Z652" i="13" l="1"/>
  <c r="AE657" i="20"/>
  <c r="E658" i="20"/>
  <c r="J658" i="20"/>
  <c r="F658" i="20"/>
  <c r="AD652" i="13"/>
  <c r="AB652" i="13"/>
  <c r="Z670" i="18"/>
  <c r="AC670" i="18" s="1"/>
  <c r="AA670" i="18"/>
  <c r="AD670" i="18" s="1"/>
  <c r="Y670" i="18"/>
  <c r="AB670" i="18" s="1"/>
  <c r="AC652" i="13" l="1"/>
  <c r="K658" i="20"/>
  <c r="N658" i="20"/>
  <c r="L658" i="20" s="1"/>
  <c r="O658" i="20"/>
  <c r="D653" i="13"/>
  <c r="I653" i="13"/>
  <c r="C653" i="13"/>
  <c r="H653" i="13"/>
  <c r="G653" i="13"/>
  <c r="B653" i="13"/>
  <c r="H671" i="18"/>
  <c r="C671" i="18"/>
  <c r="I671" i="18"/>
  <c r="D671" i="18"/>
  <c r="G671" i="18"/>
  <c r="J671" i="18" s="1"/>
  <c r="B671" i="18"/>
  <c r="M658" i="20" l="1"/>
  <c r="Q658" i="20" s="1"/>
  <c r="P658" i="20"/>
  <c r="X658" i="20"/>
  <c r="R658" i="20"/>
  <c r="S653" i="13"/>
  <c r="T653" i="13"/>
  <c r="AE652" i="13"/>
  <c r="J653" i="13"/>
  <c r="F653" i="13"/>
  <c r="E653" i="13"/>
  <c r="E671" i="18"/>
  <c r="N671" i="18"/>
  <c r="L671" i="18" s="1"/>
  <c r="T671" i="18"/>
  <c r="S671" i="18"/>
  <c r="AE670" i="18"/>
  <c r="K671" i="18"/>
  <c r="O671" i="18"/>
  <c r="F671" i="18"/>
  <c r="V658" i="20" l="1"/>
  <c r="W658" i="20"/>
  <c r="U658" i="20"/>
  <c r="Z658" i="20"/>
  <c r="AA658" i="20"/>
  <c r="Y658" i="20"/>
  <c r="AB658" i="20" s="1"/>
  <c r="N653" i="13"/>
  <c r="L653" i="13" s="1"/>
  <c r="O653" i="13"/>
  <c r="K653" i="13"/>
  <c r="P671" i="18"/>
  <c r="M671" i="18"/>
  <c r="AD658" i="20" l="1"/>
  <c r="AC658" i="20"/>
  <c r="G659" i="20"/>
  <c r="B659" i="20"/>
  <c r="M653" i="13"/>
  <c r="X653" i="13" s="1"/>
  <c r="P653" i="13"/>
  <c r="W671" i="18"/>
  <c r="U671" i="18"/>
  <c r="V671" i="18"/>
  <c r="Q671" i="18"/>
  <c r="R671" i="18" s="1"/>
  <c r="X671" i="18"/>
  <c r="I659" i="20" l="1"/>
  <c r="D659" i="20"/>
  <c r="H659" i="20"/>
  <c r="C659" i="20"/>
  <c r="Q653" i="13"/>
  <c r="R653" i="13" s="1"/>
  <c r="V653" i="13"/>
  <c r="W653" i="13"/>
  <c r="U653" i="13"/>
  <c r="Z671" i="18"/>
  <c r="AC671" i="18" s="1"/>
  <c r="Y671" i="18"/>
  <c r="AB671" i="18" s="1"/>
  <c r="AA671" i="18"/>
  <c r="AD671" i="18" s="1"/>
  <c r="J659" i="20" l="1"/>
  <c r="AE658" i="20"/>
  <c r="S659" i="20"/>
  <c r="T659" i="20"/>
  <c r="E659" i="20"/>
  <c r="F659" i="20"/>
  <c r="AA653" i="13"/>
  <c r="AD653" i="13" s="1"/>
  <c r="Z653" i="13"/>
  <c r="AC653" i="13" s="1"/>
  <c r="Y653" i="13"/>
  <c r="C672" i="18"/>
  <c r="H672" i="18"/>
  <c r="B672" i="18"/>
  <c r="E672" i="18" s="1"/>
  <c r="G672" i="18"/>
  <c r="D672" i="18"/>
  <c r="I672" i="18"/>
  <c r="N659" i="20" l="1"/>
  <c r="L659" i="20" s="1"/>
  <c r="M659" i="20" s="1"/>
  <c r="Q659" i="20" s="1"/>
  <c r="K659" i="20"/>
  <c r="O659" i="20"/>
  <c r="C654" i="13"/>
  <c r="H654" i="13"/>
  <c r="D654" i="13"/>
  <c r="I654" i="13"/>
  <c r="AB653" i="13"/>
  <c r="J672" i="18"/>
  <c r="N672" i="18"/>
  <c r="L672" i="18" s="1"/>
  <c r="S672" i="18"/>
  <c r="T672" i="18"/>
  <c r="AE671" i="18"/>
  <c r="F672" i="18"/>
  <c r="X659" i="20" l="1"/>
  <c r="P659" i="20"/>
  <c r="R659" i="20"/>
  <c r="O672" i="18"/>
  <c r="B654" i="13"/>
  <c r="S654" i="13"/>
  <c r="T654" i="13"/>
  <c r="AE653" i="13"/>
  <c r="G654" i="13"/>
  <c r="J654" i="13" s="1"/>
  <c r="N654" i="13" s="1"/>
  <c r="L654" i="13" s="1"/>
  <c r="K672" i="18"/>
  <c r="P672" i="18"/>
  <c r="M672" i="18"/>
  <c r="E654" i="13" l="1"/>
  <c r="V659" i="20"/>
  <c r="U659" i="20"/>
  <c r="W659" i="20"/>
  <c r="Y659" i="20"/>
  <c r="Z659" i="20"/>
  <c r="AA659" i="20"/>
  <c r="F654" i="13"/>
  <c r="O654" i="13"/>
  <c r="K654" i="13"/>
  <c r="M654" i="13"/>
  <c r="P654" i="13"/>
  <c r="U672" i="18"/>
  <c r="V672" i="18"/>
  <c r="W672" i="18"/>
  <c r="Q672" i="18"/>
  <c r="R672" i="18" s="1"/>
  <c r="X672" i="18"/>
  <c r="AC659" i="20" l="1"/>
  <c r="H660" i="20" s="1"/>
  <c r="AD659" i="20"/>
  <c r="AB659" i="20"/>
  <c r="D660" i="20"/>
  <c r="Q654" i="13"/>
  <c r="R654" i="13" s="1"/>
  <c r="X654" i="13"/>
  <c r="W654" i="13"/>
  <c r="V654" i="13"/>
  <c r="U654" i="13"/>
  <c r="Y654" i="13"/>
  <c r="AB654" i="13" s="1"/>
  <c r="AA672" i="18"/>
  <c r="AD672" i="18" s="1"/>
  <c r="Z672" i="18"/>
  <c r="AC672" i="18" s="1"/>
  <c r="Y672" i="18"/>
  <c r="AB672" i="18" s="1"/>
  <c r="Z654" i="13" l="1"/>
  <c r="AA654" i="13"/>
  <c r="C660" i="20"/>
  <c r="B660" i="20"/>
  <c r="G660" i="20"/>
  <c r="I660" i="20"/>
  <c r="S660" i="20"/>
  <c r="T660" i="20"/>
  <c r="B655" i="13"/>
  <c r="G655" i="13"/>
  <c r="D673" i="18"/>
  <c r="I673" i="18"/>
  <c r="C673" i="18"/>
  <c r="H673" i="18"/>
  <c r="G673" i="18"/>
  <c r="B673" i="18"/>
  <c r="AC654" i="13" l="1"/>
  <c r="AD654" i="13"/>
  <c r="J660" i="20"/>
  <c r="E660" i="20"/>
  <c r="AE659" i="20"/>
  <c r="F660" i="20"/>
  <c r="K660" i="20"/>
  <c r="F673" i="18"/>
  <c r="AE672" i="18"/>
  <c r="S673" i="18"/>
  <c r="T673" i="18"/>
  <c r="J673" i="18"/>
  <c r="E673" i="18"/>
  <c r="H655" i="13" l="1"/>
  <c r="C655" i="13"/>
  <c r="I655" i="13"/>
  <c r="D655" i="13"/>
  <c r="O660" i="20"/>
  <c r="N660" i="20"/>
  <c r="L660" i="20"/>
  <c r="F655" i="13"/>
  <c r="K673" i="18"/>
  <c r="O673" i="18"/>
  <c r="N673" i="18"/>
  <c r="L673" i="18" s="1"/>
  <c r="E655" i="13" l="1"/>
  <c r="J655" i="13"/>
  <c r="O655" i="13" s="1"/>
  <c r="T655" i="13"/>
  <c r="S655" i="13"/>
  <c r="AE654" i="13"/>
  <c r="M660" i="20"/>
  <c r="Q660" i="20" s="1"/>
  <c r="P660" i="20"/>
  <c r="M673" i="18"/>
  <c r="P673" i="18"/>
  <c r="N655" i="13" l="1"/>
  <c r="L655" i="13" s="1"/>
  <c r="K655" i="13"/>
  <c r="U660" i="20"/>
  <c r="V660" i="20"/>
  <c r="W660" i="20"/>
  <c r="X660" i="20"/>
  <c r="R660" i="20"/>
  <c r="X673" i="18"/>
  <c r="Q673" i="18"/>
  <c r="R673" i="18" s="1"/>
  <c r="W673" i="18"/>
  <c r="V673" i="18"/>
  <c r="U673" i="18"/>
  <c r="M655" i="13" l="1"/>
  <c r="Q655" i="13" s="1"/>
  <c r="R655" i="13" s="1"/>
  <c r="P655" i="13"/>
  <c r="V655" i="13"/>
  <c r="X655" i="13"/>
  <c r="Y655" i="13"/>
  <c r="Z655" i="13"/>
  <c r="Z660" i="20"/>
  <c r="Y660" i="20"/>
  <c r="AB660" i="20" s="1"/>
  <c r="AA660" i="20"/>
  <c r="Z673" i="18"/>
  <c r="AC673" i="18" s="1"/>
  <c r="AA673" i="18"/>
  <c r="AD673" i="18" s="1"/>
  <c r="Y673" i="18"/>
  <c r="AB673" i="18" s="1"/>
  <c r="AA655" i="13" l="1"/>
  <c r="U655" i="13"/>
  <c r="W655" i="13"/>
  <c r="AB655" i="13"/>
  <c r="AD655" i="13"/>
  <c r="AC655" i="13"/>
  <c r="C674" i="18"/>
  <c r="H674" i="18"/>
  <c r="AC660" i="20"/>
  <c r="G661" i="20"/>
  <c r="B661" i="20"/>
  <c r="AD660" i="20"/>
  <c r="H661" i="20"/>
  <c r="B674" i="18"/>
  <c r="G674" i="18"/>
  <c r="D674" i="18"/>
  <c r="I674" i="18"/>
  <c r="C656" i="13"/>
  <c r="B656" i="13" l="1"/>
  <c r="D656" i="13"/>
  <c r="I656" i="13"/>
  <c r="H656" i="13"/>
  <c r="G656" i="13"/>
  <c r="I661" i="20"/>
  <c r="C661" i="20"/>
  <c r="AE660" i="20" s="1"/>
  <c r="D661" i="20"/>
  <c r="F674" i="18"/>
  <c r="E674" i="18"/>
  <c r="S674" i="18"/>
  <c r="AE673" i="18"/>
  <c r="T674" i="18"/>
  <c r="J674" i="18"/>
  <c r="S656" i="13" l="1"/>
  <c r="T656" i="13"/>
  <c r="F656" i="13"/>
  <c r="E656" i="13"/>
  <c r="AE655" i="13"/>
  <c r="J656" i="13"/>
  <c r="J661" i="20"/>
  <c r="F661" i="20"/>
  <c r="T661" i="20"/>
  <c r="S661" i="20"/>
  <c r="E661" i="20"/>
  <c r="K674" i="18"/>
  <c r="O674" i="18"/>
  <c r="N674" i="18"/>
  <c r="L674" i="18" s="1"/>
  <c r="K656" i="13" l="1"/>
  <c r="O656" i="13"/>
  <c r="N656" i="13"/>
  <c r="L656" i="13" s="1"/>
  <c r="N661" i="20"/>
  <c r="L661" i="20" s="1"/>
  <c r="M661" i="20" s="1"/>
  <c r="Q661" i="20" s="1"/>
  <c r="O661" i="20"/>
  <c r="K661" i="20"/>
  <c r="M674" i="18"/>
  <c r="P674" i="18"/>
  <c r="P656" i="13" l="1"/>
  <c r="M656" i="13"/>
  <c r="R661" i="20"/>
  <c r="X661" i="20"/>
  <c r="P661" i="20"/>
  <c r="Y661" i="20"/>
  <c r="AA661" i="20"/>
  <c r="Z661" i="20"/>
  <c r="V661" i="20"/>
  <c r="W656" i="13"/>
  <c r="U656" i="13"/>
  <c r="X674" i="18"/>
  <c r="Q674" i="18"/>
  <c r="R674" i="18" s="1"/>
  <c r="U674" i="18"/>
  <c r="V674" i="18"/>
  <c r="W674" i="18"/>
  <c r="V656" i="13" l="1"/>
  <c r="X656" i="13"/>
  <c r="Q656" i="13"/>
  <c r="R656" i="13" s="1"/>
  <c r="W661" i="20"/>
  <c r="U661" i="20"/>
  <c r="AD661" i="20"/>
  <c r="AB661" i="20"/>
  <c r="B662" i="20" s="1"/>
  <c r="AC661" i="20"/>
  <c r="D662" i="20"/>
  <c r="I662" i="20"/>
  <c r="AA674" i="18"/>
  <c r="AD674" i="18" s="1"/>
  <c r="Y674" i="18"/>
  <c r="AB674" i="18" s="1"/>
  <c r="Z674" i="18"/>
  <c r="AC674" i="18" s="1"/>
  <c r="Y656" i="13" l="1"/>
  <c r="Z656" i="13"/>
  <c r="AA656" i="13"/>
  <c r="G662" i="20"/>
  <c r="I675" i="18"/>
  <c r="H662" i="20"/>
  <c r="C662" i="20"/>
  <c r="J662" i="20"/>
  <c r="F662" i="20"/>
  <c r="AE661" i="20"/>
  <c r="S662" i="20"/>
  <c r="T662" i="20"/>
  <c r="D675" i="18"/>
  <c r="G675" i="18"/>
  <c r="B675" i="18"/>
  <c r="C675" i="18"/>
  <c r="H675" i="18"/>
  <c r="AB656" i="13" l="1"/>
  <c r="AD656" i="13"/>
  <c r="AC656" i="13"/>
  <c r="E662" i="20"/>
  <c r="AE674" i="18"/>
  <c r="S675" i="18"/>
  <c r="T675" i="18"/>
  <c r="F675" i="18"/>
  <c r="O662" i="20"/>
  <c r="K662" i="20"/>
  <c r="N662" i="20"/>
  <c r="L662" i="20"/>
  <c r="D657" i="13"/>
  <c r="J675" i="18"/>
  <c r="E675" i="18"/>
  <c r="G657" i="13" l="1"/>
  <c r="B657" i="13"/>
  <c r="I657" i="13"/>
  <c r="C657" i="13"/>
  <c r="H657" i="13"/>
  <c r="P662" i="20"/>
  <c r="M662" i="20"/>
  <c r="Q662" i="20" s="1"/>
  <c r="AE656" i="13"/>
  <c r="F657" i="13"/>
  <c r="S657" i="13"/>
  <c r="T657" i="13"/>
  <c r="O675" i="18"/>
  <c r="K675" i="18"/>
  <c r="N675" i="18"/>
  <c r="L675" i="18" s="1"/>
  <c r="E657" i="13" l="1"/>
  <c r="J657" i="13"/>
  <c r="N657" i="13" s="1"/>
  <c r="L657" i="13" s="1"/>
  <c r="U662" i="20"/>
  <c r="V662" i="20"/>
  <c r="R662" i="20"/>
  <c r="X662" i="20"/>
  <c r="W662" i="20"/>
  <c r="P675" i="18"/>
  <c r="M675" i="18"/>
  <c r="K657" i="13" l="1"/>
  <c r="P657" i="13"/>
  <c r="O657" i="13"/>
  <c r="M657" i="13"/>
  <c r="AA662" i="20"/>
  <c r="Z662" i="20"/>
  <c r="Y662" i="20"/>
  <c r="AD662" i="20"/>
  <c r="W675" i="18"/>
  <c r="V675" i="18"/>
  <c r="U675" i="18"/>
  <c r="X675" i="18"/>
  <c r="Q675" i="18"/>
  <c r="R675" i="18" s="1"/>
  <c r="W657" i="13" l="1"/>
  <c r="U657" i="13"/>
  <c r="V657" i="13"/>
  <c r="Q657" i="13"/>
  <c r="R657" i="13" s="1"/>
  <c r="X657" i="13"/>
  <c r="AC662" i="20"/>
  <c r="D663" i="20"/>
  <c r="AB662" i="20"/>
  <c r="I663" i="20"/>
  <c r="AA675" i="18"/>
  <c r="AD675" i="18" s="1"/>
  <c r="Y675" i="18"/>
  <c r="AB675" i="18" s="1"/>
  <c r="Z675" i="18"/>
  <c r="AC675" i="18" s="1"/>
  <c r="AA657" i="13" l="1"/>
  <c r="Y657" i="13"/>
  <c r="AB657" i="13" s="1"/>
  <c r="Z657" i="13"/>
  <c r="G663" i="20"/>
  <c r="H663" i="20"/>
  <c r="C663" i="20"/>
  <c r="T663" i="20"/>
  <c r="S663" i="20"/>
  <c r="B663" i="20"/>
  <c r="J663" i="20"/>
  <c r="I676" i="18"/>
  <c r="D676" i="18"/>
  <c r="G676" i="18"/>
  <c r="B676" i="18"/>
  <c r="C676" i="18"/>
  <c r="H676" i="18"/>
  <c r="AC657" i="13" l="1"/>
  <c r="C658" i="13" s="1"/>
  <c r="B658" i="13"/>
  <c r="G658" i="13"/>
  <c r="AD657" i="13"/>
  <c r="AE662" i="20"/>
  <c r="F663" i="20"/>
  <c r="E663" i="20"/>
  <c r="K663" i="20"/>
  <c r="N663" i="20"/>
  <c r="L663" i="20" s="1"/>
  <c r="O663" i="20"/>
  <c r="H658" i="13"/>
  <c r="F658" i="13"/>
  <c r="AE675" i="18"/>
  <c r="S676" i="18"/>
  <c r="T676" i="18"/>
  <c r="J676" i="18"/>
  <c r="E676" i="18"/>
  <c r="F676" i="18"/>
  <c r="D658" i="13" l="1"/>
  <c r="I658" i="13"/>
  <c r="E658" i="13"/>
  <c r="P663" i="20"/>
  <c r="M663" i="20"/>
  <c r="N676" i="18"/>
  <c r="L676" i="18" s="1"/>
  <c r="O676" i="18"/>
  <c r="K676" i="18"/>
  <c r="S658" i="13" l="1"/>
  <c r="AE657" i="13"/>
  <c r="T658" i="13"/>
  <c r="J658" i="13"/>
  <c r="V663" i="20"/>
  <c r="W663" i="20"/>
  <c r="U663" i="20"/>
  <c r="X663" i="20"/>
  <c r="Q663" i="20"/>
  <c r="R663" i="20" s="1"/>
  <c r="M676" i="18"/>
  <c r="P676" i="18"/>
  <c r="U676" i="18"/>
  <c r="O658" i="13" l="1"/>
  <c r="N658" i="13"/>
  <c r="L658" i="13" s="1"/>
  <c r="K658" i="13"/>
  <c r="W676" i="18"/>
  <c r="Z663" i="20"/>
  <c r="AC663" i="20" s="1"/>
  <c r="AA663" i="20"/>
  <c r="AD663" i="20" s="1"/>
  <c r="D664" i="20" s="1"/>
  <c r="Y663" i="20"/>
  <c r="AB663" i="20" s="1"/>
  <c r="X676" i="18"/>
  <c r="V676" i="18"/>
  <c r="Q676" i="18"/>
  <c r="R676" i="18" s="1"/>
  <c r="M658" i="13" l="1"/>
  <c r="P658" i="13"/>
  <c r="W658" i="13"/>
  <c r="U658" i="13"/>
  <c r="V658" i="13"/>
  <c r="C664" i="20"/>
  <c r="AE663" i="20" s="1"/>
  <c r="H664" i="20"/>
  <c r="B664" i="20"/>
  <c r="G664" i="20"/>
  <c r="I664" i="20"/>
  <c r="S664" i="20"/>
  <c r="T664" i="20"/>
  <c r="Y676" i="18"/>
  <c r="AB676" i="18" s="1"/>
  <c r="AA676" i="18"/>
  <c r="AD676" i="18" s="1"/>
  <c r="I677" i="18" s="1"/>
  <c r="Z676" i="18"/>
  <c r="AC676" i="18" s="1"/>
  <c r="X658" i="13" l="1"/>
  <c r="Q658" i="13"/>
  <c r="R658" i="13" s="1"/>
  <c r="D677" i="18"/>
  <c r="B677" i="18"/>
  <c r="G677" i="18"/>
  <c r="E664" i="20"/>
  <c r="F664" i="20"/>
  <c r="J664" i="20"/>
  <c r="H677" i="18"/>
  <c r="C677" i="18"/>
  <c r="S677" i="18"/>
  <c r="Z658" i="13" l="1"/>
  <c r="AC658" i="13" s="1"/>
  <c r="AA658" i="13"/>
  <c r="AD658" i="13" s="1"/>
  <c r="Y658" i="13"/>
  <c r="AB658" i="13" s="1"/>
  <c r="D659" i="13"/>
  <c r="J677" i="18"/>
  <c r="N677" i="18" s="1"/>
  <c r="L677" i="18" s="1"/>
  <c r="T677" i="18"/>
  <c r="AE676" i="18"/>
  <c r="F677" i="18"/>
  <c r="N664" i="20"/>
  <c r="L664" i="20" s="1"/>
  <c r="M664" i="20" s="1"/>
  <c r="Q664" i="20" s="1"/>
  <c r="O664" i="20"/>
  <c r="K664" i="20"/>
  <c r="E677" i="18"/>
  <c r="K677" i="18"/>
  <c r="O677" i="18"/>
  <c r="P677" i="18"/>
  <c r="C659" i="13" l="1"/>
  <c r="H659" i="13"/>
  <c r="B659" i="13"/>
  <c r="E659" i="13" s="1"/>
  <c r="G659" i="13"/>
  <c r="J659" i="13" s="1"/>
  <c r="K659" i="13" s="1"/>
  <c r="AE658" i="13"/>
  <c r="S659" i="13"/>
  <c r="I659" i="13"/>
  <c r="T659" i="13"/>
  <c r="M677" i="18"/>
  <c r="P664" i="20"/>
  <c r="X664" i="20"/>
  <c r="R664" i="20"/>
  <c r="U664" i="20"/>
  <c r="X677" i="18"/>
  <c r="Q677" i="18"/>
  <c r="R677" i="18" s="1"/>
  <c r="W677" i="18"/>
  <c r="V677" i="18"/>
  <c r="U677" i="18"/>
  <c r="O659" i="13" l="1"/>
  <c r="N659" i="13"/>
  <c r="L659" i="13" s="1"/>
  <c r="F659" i="13"/>
  <c r="W664" i="20"/>
  <c r="Y664" i="20"/>
  <c r="AA664" i="20"/>
  <c r="V664" i="20"/>
  <c r="Z664" i="20"/>
  <c r="AA677" i="18"/>
  <c r="AD677" i="18" s="1"/>
  <c r="Z677" i="18"/>
  <c r="AC677" i="18" s="1"/>
  <c r="Y677" i="18"/>
  <c r="AB677" i="18" s="1"/>
  <c r="M659" i="13" l="1"/>
  <c r="P659" i="13"/>
  <c r="AD664" i="20"/>
  <c r="AC664" i="20"/>
  <c r="H665" i="20" s="1"/>
  <c r="AB664" i="20"/>
  <c r="B665" i="20"/>
  <c r="D665" i="20"/>
  <c r="I665" i="20"/>
  <c r="C665" i="20"/>
  <c r="D678" i="18"/>
  <c r="I678" i="18"/>
  <c r="C678" i="18"/>
  <c r="H678" i="18"/>
  <c r="B678" i="18"/>
  <c r="G678" i="18"/>
  <c r="J678" i="18" s="1"/>
  <c r="S678" i="18"/>
  <c r="T678" i="18"/>
  <c r="Q659" i="13" l="1"/>
  <c r="R659" i="13" s="1"/>
  <c r="X659" i="13"/>
  <c r="U659" i="13"/>
  <c r="W659" i="13"/>
  <c r="V659" i="13"/>
  <c r="AA659" i="13"/>
  <c r="E678" i="18"/>
  <c r="G665" i="20"/>
  <c r="S665" i="20"/>
  <c r="T665" i="20"/>
  <c r="E665" i="20"/>
  <c r="F665" i="20"/>
  <c r="AE664" i="20"/>
  <c r="N678" i="18"/>
  <c r="L678" i="18" s="1"/>
  <c r="AE677" i="18"/>
  <c r="O678" i="18"/>
  <c r="K678" i="18"/>
  <c r="F678" i="18"/>
  <c r="Y659" i="13" l="1"/>
  <c r="Z659" i="13"/>
  <c r="AC659" i="13" s="1"/>
  <c r="AB659" i="13"/>
  <c r="B660" i="13" s="1"/>
  <c r="AD659" i="13"/>
  <c r="I660" i="13" s="1"/>
  <c r="J665" i="20"/>
  <c r="N665" i="20"/>
  <c r="L665" i="20" s="1"/>
  <c r="M665" i="20" s="1"/>
  <c r="Q665" i="20" s="1"/>
  <c r="O665" i="20"/>
  <c r="M678" i="18"/>
  <c r="P678" i="18"/>
  <c r="Q678" i="18"/>
  <c r="R678" i="18" s="1"/>
  <c r="X678" i="18"/>
  <c r="W678" i="18"/>
  <c r="V678" i="18"/>
  <c r="U678" i="18"/>
  <c r="C660" i="13" l="1"/>
  <c r="F660" i="13" s="1"/>
  <c r="H660" i="13"/>
  <c r="D660" i="13"/>
  <c r="G660" i="13"/>
  <c r="E660" i="13"/>
  <c r="K665" i="20"/>
  <c r="X665" i="20"/>
  <c r="R665" i="20"/>
  <c r="P665" i="20"/>
  <c r="Y678" i="18"/>
  <c r="AB678" i="18" s="1"/>
  <c r="Z678" i="18"/>
  <c r="AC678" i="18" s="1"/>
  <c r="AA678" i="18"/>
  <c r="AD678" i="18" s="1"/>
  <c r="AE659" i="13" l="1"/>
  <c r="S660" i="13"/>
  <c r="T660" i="13"/>
  <c r="J660" i="13"/>
  <c r="K660" i="13"/>
  <c r="Y665" i="20"/>
  <c r="Z665" i="20"/>
  <c r="AA665" i="20"/>
  <c r="W665" i="20"/>
  <c r="U665" i="20"/>
  <c r="V665" i="20"/>
  <c r="O660" i="13"/>
  <c r="B679" i="18"/>
  <c r="G679" i="18"/>
  <c r="I679" i="18"/>
  <c r="D679" i="18"/>
  <c r="C679" i="18"/>
  <c r="F679" i="18" s="1"/>
  <c r="H679" i="18"/>
  <c r="N660" i="13" l="1"/>
  <c r="L660" i="13" s="1"/>
  <c r="AD665" i="20"/>
  <c r="AB665" i="20"/>
  <c r="AC665" i="20"/>
  <c r="S679" i="18"/>
  <c r="T679" i="18"/>
  <c r="AE678" i="18"/>
  <c r="J679" i="18"/>
  <c r="E679" i="18"/>
  <c r="P660" i="13" l="1"/>
  <c r="M660" i="13"/>
  <c r="B666" i="20"/>
  <c r="I666" i="20"/>
  <c r="D666" i="20"/>
  <c r="G666" i="20"/>
  <c r="H666" i="20"/>
  <c r="C666" i="20"/>
  <c r="AE665" i="20" s="1"/>
  <c r="O679" i="18"/>
  <c r="K679" i="18"/>
  <c r="N679" i="18"/>
  <c r="L679" i="18" s="1"/>
  <c r="W660" i="13" l="1"/>
  <c r="U660" i="13"/>
  <c r="V660" i="13"/>
  <c r="Q660" i="13"/>
  <c r="R660" i="13" s="1"/>
  <c r="X660" i="13"/>
  <c r="T666" i="20"/>
  <c r="S666" i="20"/>
  <c r="J666" i="20"/>
  <c r="O666" i="20" s="1"/>
  <c r="E666" i="20"/>
  <c r="F666" i="20"/>
  <c r="P679" i="18"/>
  <c r="M679" i="18"/>
  <c r="AA660" i="13" l="1"/>
  <c r="Y660" i="13"/>
  <c r="AB660" i="13" s="1"/>
  <c r="Z660" i="13"/>
  <c r="AD660" i="13"/>
  <c r="I661" i="13" s="1"/>
  <c r="N666" i="20"/>
  <c r="K666" i="20"/>
  <c r="L666" i="20"/>
  <c r="V679" i="18"/>
  <c r="U679" i="18"/>
  <c r="W679" i="18"/>
  <c r="Q679" i="18"/>
  <c r="R679" i="18" s="1"/>
  <c r="X679" i="18"/>
  <c r="B661" i="13" l="1"/>
  <c r="G661" i="13"/>
  <c r="AC660" i="13"/>
  <c r="D661" i="13"/>
  <c r="AE660" i="13" s="1"/>
  <c r="P666" i="20"/>
  <c r="M666" i="20"/>
  <c r="Q666" i="20" s="1"/>
  <c r="R666" i="20" s="1"/>
  <c r="T661" i="13"/>
  <c r="Y679" i="18"/>
  <c r="AB679" i="18" s="1"/>
  <c r="Z679" i="18"/>
  <c r="AC679" i="18" s="1"/>
  <c r="AA679" i="18"/>
  <c r="AD679" i="18" s="1"/>
  <c r="H661" i="13" l="1"/>
  <c r="C661" i="13"/>
  <c r="S661" i="13"/>
  <c r="X666" i="20"/>
  <c r="W666" i="20"/>
  <c r="V666" i="20"/>
  <c r="U666" i="20"/>
  <c r="AA666" i="20"/>
  <c r="Y666" i="20"/>
  <c r="Z666" i="20"/>
  <c r="B680" i="18"/>
  <c r="G680" i="18"/>
  <c r="H680" i="18"/>
  <c r="C680" i="18"/>
  <c r="I680" i="18"/>
  <c r="D680" i="18"/>
  <c r="J661" i="13" l="1"/>
  <c r="F661" i="13"/>
  <c r="E661" i="13"/>
  <c r="F680" i="18"/>
  <c r="AB666" i="20"/>
  <c r="AC666" i="20"/>
  <c r="AD666" i="20"/>
  <c r="C667" i="20"/>
  <c r="J680" i="18"/>
  <c r="N680" i="18"/>
  <c r="AE679" i="18"/>
  <c r="T680" i="18"/>
  <c r="S680" i="18"/>
  <c r="E680" i="18"/>
  <c r="K661" i="13" l="1"/>
  <c r="O661" i="13"/>
  <c r="N661" i="13"/>
  <c r="L661" i="13"/>
  <c r="B667" i="20"/>
  <c r="D667" i="20"/>
  <c r="I667" i="20"/>
  <c r="G667" i="20"/>
  <c r="H667" i="20"/>
  <c r="AE666" i="20"/>
  <c r="K680" i="18"/>
  <c r="O680" i="18"/>
  <c r="L680" i="18"/>
  <c r="M661" i="13" l="1"/>
  <c r="P661" i="13"/>
  <c r="F667" i="20"/>
  <c r="E667" i="20"/>
  <c r="S667" i="20"/>
  <c r="T667" i="20"/>
  <c r="J667" i="20"/>
  <c r="P680" i="18"/>
  <c r="M680" i="18"/>
  <c r="Q661" i="13" l="1"/>
  <c r="R661" i="13" s="1"/>
  <c r="X661" i="13"/>
  <c r="V661" i="13"/>
  <c r="W661" i="13"/>
  <c r="U661" i="13"/>
  <c r="N667" i="20"/>
  <c r="L667" i="20" s="1"/>
  <c r="K667" i="20"/>
  <c r="O667" i="20"/>
  <c r="V680" i="18"/>
  <c r="U680" i="18"/>
  <c r="W680" i="18"/>
  <c r="Q680" i="18"/>
  <c r="R680" i="18" s="1"/>
  <c r="X680" i="18"/>
  <c r="Y661" i="13" l="1"/>
  <c r="AB661" i="13" s="1"/>
  <c r="Z661" i="13"/>
  <c r="AC661" i="13" s="1"/>
  <c r="AA661" i="13"/>
  <c r="AD661" i="13" s="1"/>
  <c r="M667" i="20"/>
  <c r="X667" i="20" s="1"/>
  <c r="P667" i="20"/>
  <c r="Q667" i="20"/>
  <c r="R667" i="20" s="1"/>
  <c r="AA680" i="18"/>
  <c r="AD680" i="18" s="1"/>
  <c r="Y680" i="18"/>
  <c r="AB680" i="18" s="1"/>
  <c r="Z680" i="18"/>
  <c r="AC680" i="18" s="1"/>
  <c r="B662" i="13" l="1"/>
  <c r="G662" i="13"/>
  <c r="H662" i="13"/>
  <c r="C662" i="13"/>
  <c r="F662" i="13" s="1"/>
  <c r="I662" i="13"/>
  <c r="D662" i="13"/>
  <c r="V667" i="20"/>
  <c r="W667" i="20"/>
  <c r="U667" i="20"/>
  <c r="Y667" i="20"/>
  <c r="Z667" i="20"/>
  <c r="AC667" i="20" s="1"/>
  <c r="AA667" i="20"/>
  <c r="AD667" i="20" s="1"/>
  <c r="I681" i="18"/>
  <c r="D681" i="18"/>
  <c r="B681" i="18"/>
  <c r="G681" i="18"/>
  <c r="H681" i="18"/>
  <c r="C681" i="18"/>
  <c r="T662" i="13" l="1"/>
  <c r="AE661" i="13"/>
  <c r="S662" i="13"/>
  <c r="E662" i="13"/>
  <c r="J662" i="13"/>
  <c r="D668" i="20"/>
  <c r="AB667" i="20"/>
  <c r="C668" i="20"/>
  <c r="H668" i="20"/>
  <c r="I668" i="20"/>
  <c r="E681" i="18"/>
  <c r="S681" i="18"/>
  <c r="AE680" i="18"/>
  <c r="T681" i="18"/>
  <c r="J681" i="18"/>
  <c r="F681" i="18"/>
  <c r="O662" i="13" l="1"/>
  <c r="K662" i="13"/>
  <c r="N662" i="13"/>
  <c r="L662" i="13" s="1"/>
  <c r="AE667" i="20"/>
  <c r="T668" i="20"/>
  <c r="B668" i="20"/>
  <c r="G668" i="20"/>
  <c r="S668" i="20"/>
  <c r="O681" i="18"/>
  <c r="K681" i="18"/>
  <c r="N681" i="18"/>
  <c r="L681" i="18" s="1"/>
  <c r="P662" i="13" l="1"/>
  <c r="M662" i="13"/>
  <c r="J668" i="20"/>
  <c r="E668" i="20"/>
  <c r="F668" i="20"/>
  <c r="O668" i="20"/>
  <c r="P681" i="18"/>
  <c r="M681" i="18"/>
  <c r="V662" i="13" l="1"/>
  <c r="U662" i="13"/>
  <c r="W662" i="13"/>
  <c r="Q662" i="13"/>
  <c r="R662" i="13" s="1"/>
  <c r="X662" i="13"/>
  <c r="K668" i="20"/>
  <c r="N668" i="20"/>
  <c r="L668" i="20" s="1"/>
  <c r="W681" i="18"/>
  <c r="V681" i="18"/>
  <c r="U681" i="18"/>
  <c r="X681" i="18"/>
  <c r="Q681" i="18"/>
  <c r="R681" i="18" s="1"/>
  <c r="Y662" i="13" l="1"/>
  <c r="AB662" i="13" s="1"/>
  <c r="G663" i="13" s="1"/>
  <c r="Z662" i="13"/>
  <c r="AC662" i="13" s="1"/>
  <c r="C663" i="13" s="1"/>
  <c r="AA662" i="13"/>
  <c r="AD662" i="13" s="1"/>
  <c r="B663" i="13"/>
  <c r="E663" i="13"/>
  <c r="M668" i="20"/>
  <c r="P668" i="20"/>
  <c r="Z681" i="18"/>
  <c r="AC681" i="18" s="1"/>
  <c r="AA681" i="18"/>
  <c r="AD681" i="18" s="1"/>
  <c r="Y681" i="18"/>
  <c r="AB681" i="18" s="1"/>
  <c r="D663" i="13" l="1"/>
  <c r="I663" i="13"/>
  <c r="H663" i="13"/>
  <c r="J663" i="13" s="1"/>
  <c r="F663" i="13"/>
  <c r="X668" i="20"/>
  <c r="Q668" i="20"/>
  <c r="R668" i="20" s="1"/>
  <c r="V668" i="20"/>
  <c r="W668" i="20"/>
  <c r="U668" i="20"/>
  <c r="H682" i="18"/>
  <c r="C682" i="18"/>
  <c r="D682" i="18"/>
  <c r="I682" i="18"/>
  <c r="B682" i="18"/>
  <c r="E682" i="18" s="1"/>
  <c r="G682" i="18"/>
  <c r="N663" i="13" l="1"/>
  <c r="L663" i="13" s="1"/>
  <c r="S663" i="13"/>
  <c r="AE662" i="13"/>
  <c r="T663" i="13"/>
  <c r="K663" i="13"/>
  <c r="O663" i="13"/>
  <c r="Z668" i="20"/>
  <c r="AC668" i="20" s="1"/>
  <c r="AA668" i="20"/>
  <c r="AD668" i="20" s="1"/>
  <c r="Y668" i="20"/>
  <c r="AB668" i="20" s="1"/>
  <c r="B669" i="20" s="1"/>
  <c r="J682" i="18"/>
  <c r="AE681" i="18"/>
  <c r="S682" i="18"/>
  <c r="T682" i="18"/>
  <c r="N682" i="18"/>
  <c r="L682" i="18" s="1"/>
  <c r="K682" i="18"/>
  <c r="O682" i="18"/>
  <c r="F682" i="18"/>
  <c r="P663" i="13" l="1"/>
  <c r="M663" i="13"/>
  <c r="C669" i="20"/>
  <c r="H669" i="20"/>
  <c r="I669" i="20"/>
  <c r="D669" i="20"/>
  <c r="G669" i="20"/>
  <c r="J669" i="20" s="1"/>
  <c r="P682" i="18"/>
  <c r="M682" i="18"/>
  <c r="U663" i="13" l="1"/>
  <c r="W663" i="13"/>
  <c r="V663" i="13"/>
  <c r="X663" i="13"/>
  <c r="Q663" i="13"/>
  <c r="R663" i="13" s="1"/>
  <c r="AE668" i="20"/>
  <c r="F669" i="20"/>
  <c r="S669" i="20"/>
  <c r="T669" i="20"/>
  <c r="E669" i="20"/>
  <c r="N669" i="20"/>
  <c r="L669" i="20" s="1"/>
  <c r="O669" i="20"/>
  <c r="K669" i="20"/>
  <c r="P669" i="20"/>
  <c r="V682" i="18"/>
  <c r="W682" i="18"/>
  <c r="U682" i="18"/>
  <c r="X682" i="18"/>
  <c r="Q682" i="18"/>
  <c r="R682" i="18" s="1"/>
  <c r="AA663" i="13" l="1"/>
  <c r="Z663" i="13"/>
  <c r="AC663" i="13" s="1"/>
  <c r="Y663" i="13"/>
  <c r="AB663" i="13" s="1"/>
  <c r="M669" i="20"/>
  <c r="U669" i="20"/>
  <c r="V669" i="20"/>
  <c r="W669" i="20"/>
  <c r="X669" i="20"/>
  <c r="Y682" i="18"/>
  <c r="AB682" i="18" s="1"/>
  <c r="AA682" i="18"/>
  <c r="AD682" i="18" s="1"/>
  <c r="Z682" i="18"/>
  <c r="AC682" i="18" s="1"/>
  <c r="H664" i="13" l="1"/>
  <c r="C664" i="13"/>
  <c r="B664" i="13"/>
  <c r="G664" i="13"/>
  <c r="AD663" i="13"/>
  <c r="Q669" i="20"/>
  <c r="R669" i="20" s="1"/>
  <c r="Z669" i="20"/>
  <c r="AC669" i="20" s="1"/>
  <c r="Y669" i="20"/>
  <c r="AB669" i="20" s="1"/>
  <c r="B683" i="18"/>
  <c r="G683" i="18"/>
  <c r="D683" i="18"/>
  <c r="I683" i="18"/>
  <c r="H683" i="18"/>
  <c r="C683" i="18"/>
  <c r="F683" i="18" s="1"/>
  <c r="F664" i="13" l="1"/>
  <c r="E664" i="13"/>
  <c r="D664" i="13"/>
  <c r="I664" i="13"/>
  <c r="J664" i="13" s="1"/>
  <c r="AA669" i="20"/>
  <c r="AD669" i="20" s="1"/>
  <c r="H670" i="20"/>
  <c r="C670" i="20"/>
  <c r="D670" i="20"/>
  <c r="G670" i="20"/>
  <c r="B670" i="20"/>
  <c r="AE682" i="18"/>
  <c r="T683" i="18"/>
  <c r="S683" i="18"/>
  <c r="E683" i="18"/>
  <c r="J683" i="18"/>
  <c r="S664" i="13" l="1"/>
  <c r="N664" i="13"/>
  <c r="L664" i="13" s="1"/>
  <c r="AE663" i="13"/>
  <c r="T664" i="13"/>
  <c r="K664" i="13"/>
  <c r="O664" i="13"/>
  <c r="I670" i="20"/>
  <c r="E670" i="20"/>
  <c r="J670" i="20"/>
  <c r="F670" i="20"/>
  <c r="AE669" i="20"/>
  <c r="S670" i="20"/>
  <c r="T670" i="20"/>
  <c r="O683" i="18"/>
  <c r="K683" i="18"/>
  <c r="N683" i="18"/>
  <c r="L683" i="18" s="1"/>
  <c r="M664" i="13" l="1"/>
  <c r="P664" i="13"/>
  <c r="K670" i="20"/>
  <c r="N670" i="20"/>
  <c r="L670" i="20" s="1"/>
  <c r="O670" i="20"/>
  <c r="P683" i="18"/>
  <c r="M683" i="18"/>
  <c r="Q664" i="13" l="1"/>
  <c r="R664" i="13" s="1"/>
  <c r="X664" i="13"/>
  <c r="V664" i="13"/>
  <c r="U664" i="13"/>
  <c r="W664" i="13"/>
  <c r="M670" i="20"/>
  <c r="Q670" i="20" s="1"/>
  <c r="P670" i="20"/>
  <c r="X670" i="20"/>
  <c r="U683" i="18"/>
  <c r="W683" i="18"/>
  <c r="V683" i="18"/>
  <c r="X683" i="18"/>
  <c r="Q683" i="18"/>
  <c r="R683" i="18" s="1"/>
  <c r="Z664" i="13" l="1"/>
  <c r="AC664" i="13" s="1"/>
  <c r="Y664" i="13"/>
  <c r="AB664" i="13" s="1"/>
  <c r="AA664" i="13"/>
  <c r="AD664" i="13" s="1"/>
  <c r="R670" i="20"/>
  <c r="V670" i="20"/>
  <c r="W670" i="20"/>
  <c r="U670" i="20"/>
  <c r="AA683" i="18"/>
  <c r="AD683" i="18" s="1"/>
  <c r="Z683" i="18"/>
  <c r="AC683" i="18" s="1"/>
  <c r="Y683" i="18"/>
  <c r="AB683" i="18" s="1"/>
  <c r="G665" i="13" l="1"/>
  <c r="B665" i="13"/>
  <c r="E665" i="13" s="1"/>
  <c r="I665" i="13"/>
  <c r="D665" i="13"/>
  <c r="C665" i="13"/>
  <c r="H665" i="13"/>
  <c r="AA670" i="20"/>
  <c r="Y670" i="20"/>
  <c r="Z670" i="20"/>
  <c r="I684" i="18"/>
  <c r="D684" i="18"/>
  <c r="C684" i="18"/>
  <c r="H684" i="18"/>
  <c r="B684" i="18"/>
  <c r="G684" i="18"/>
  <c r="J665" i="13" l="1"/>
  <c r="S665" i="13"/>
  <c r="AE664" i="13"/>
  <c r="T665" i="13"/>
  <c r="F665" i="13"/>
  <c r="AD670" i="20"/>
  <c r="AC670" i="20"/>
  <c r="AB670" i="20"/>
  <c r="I671" i="20"/>
  <c r="E684" i="18"/>
  <c r="S684" i="18"/>
  <c r="AE683" i="18"/>
  <c r="T684" i="18"/>
  <c r="F684" i="18"/>
  <c r="J684" i="18"/>
  <c r="K665" i="13" l="1"/>
  <c r="O665" i="13"/>
  <c r="N665" i="13"/>
  <c r="L665" i="13"/>
  <c r="D671" i="20"/>
  <c r="H671" i="20"/>
  <c r="C671" i="20"/>
  <c r="AE670" i="20" s="1"/>
  <c r="G671" i="20"/>
  <c r="B671" i="20"/>
  <c r="K684" i="18"/>
  <c r="O684" i="18"/>
  <c r="N684" i="18"/>
  <c r="L684" i="18" s="1"/>
  <c r="M665" i="13" l="1"/>
  <c r="P665" i="13"/>
  <c r="S671" i="20"/>
  <c r="T671" i="20"/>
  <c r="J671" i="20"/>
  <c r="F671" i="20"/>
  <c r="E671" i="20"/>
  <c r="M684" i="18"/>
  <c r="P684" i="18"/>
  <c r="X665" i="13" l="1"/>
  <c r="Q665" i="13"/>
  <c r="R665" i="13" s="1"/>
  <c r="W665" i="13"/>
  <c r="V665" i="13"/>
  <c r="U665" i="13"/>
  <c r="N671" i="20"/>
  <c r="L671" i="20" s="1"/>
  <c r="K671" i="20"/>
  <c r="O671" i="20"/>
  <c r="X684" i="18"/>
  <c r="Q684" i="18"/>
  <c r="R684" i="18" s="1"/>
  <c r="W684" i="18"/>
  <c r="V684" i="18"/>
  <c r="U684" i="18"/>
  <c r="AA665" i="13" l="1"/>
  <c r="AD665" i="13" s="1"/>
  <c r="Z665" i="13"/>
  <c r="AC665" i="13" s="1"/>
  <c r="Y665" i="13"/>
  <c r="AB665" i="13" s="1"/>
  <c r="I666" i="13"/>
  <c r="M671" i="20"/>
  <c r="Q671" i="20" s="1"/>
  <c r="P671" i="20"/>
  <c r="AA684" i="18"/>
  <c r="AD684" i="18" s="1"/>
  <c r="Z684" i="18"/>
  <c r="AC684" i="18" s="1"/>
  <c r="Y684" i="18"/>
  <c r="AB684" i="18" s="1"/>
  <c r="D666" i="13" l="1"/>
  <c r="C666" i="13"/>
  <c r="H666" i="13"/>
  <c r="B666" i="13"/>
  <c r="E666" i="13" s="1"/>
  <c r="G666" i="13"/>
  <c r="X671" i="20"/>
  <c r="R671" i="20"/>
  <c r="Y671" i="20" s="1"/>
  <c r="V671" i="20"/>
  <c r="W671" i="20"/>
  <c r="U671" i="20"/>
  <c r="I685" i="18"/>
  <c r="D685" i="18"/>
  <c r="H685" i="18"/>
  <c r="C685" i="18"/>
  <c r="B685" i="18"/>
  <c r="E685" i="18" s="1"/>
  <c r="G685" i="18"/>
  <c r="J685" i="18" s="1"/>
  <c r="S666" i="13" l="1"/>
  <c r="AE665" i="13"/>
  <c r="T666" i="13"/>
  <c r="J666" i="13"/>
  <c r="F666" i="13"/>
  <c r="AA671" i="20"/>
  <c r="Z671" i="20"/>
  <c r="AD671" i="20"/>
  <c r="AB671" i="20"/>
  <c r="N685" i="18"/>
  <c r="L685" i="18" s="1"/>
  <c r="T685" i="18"/>
  <c r="S685" i="18"/>
  <c r="AE684" i="18"/>
  <c r="K685" i="18"/>
  <c r="O685" i="18"/>
  <c r="F685" i="18"/>
  <c r="O666" i="13" l="1"/>
  <c r="K666" i="13"/>
  <c r="N666" i="13"/>
  <c r="L666" i="13" s="1"/>
  <c r="AC671" i="20"/>
  <c r="C672" i="20" s="1"/>
  <c r="H672" i="20"/>
  <c r="I672" i="20"/>
  <c r="D672" i="20"/>
  <c r="S672" i="20" s="1"/>
  <c r="B672" i="20"/>
  <c r="G672" i="20"/>
  <c r="M685" i="18"/>
  <c r="P685" i="18"/>
  <c r="M666" i="13" l="1"/>
  <c r="P666" i="13"/>
  <c r="AE671" i="20"/>
  <c r="T672" i="20"/>
  <c r="F672" i="20"/>
  <c r="E672" i="20"/>
  <c r="J672" i="20"/>
  <c r="Q685" i="18"/>
  <c r="R685" i="18" s="1"/>
  <c r="X685" i="18"/>
  <c r="U685" i="18"/>
  <c r="W685" i="18"/>
  <c r="V685" i="18"/>
  <c r="X666" i="13" l="1"/>
  <c r="Q666" i="13"/>
  <c r="R666" i="13" s="1"/>
  <c r="V666" i="13"/>
  <c r="W666" i="13"/>
  <c r="U666" i="13"/>
  <c r="K672" i="20"/>
  <c r="N672" i="20"/>
  <c r="L672" i="20" s="1"/>
  <c r="O672" i="20"/>
  <c r="AA685" i="18"/>
  <c r="AD685" i="18" s="1"/>
  <c r="Z685" i="18"/>
  <c r="AC685" i="18" s="1"/>
  <c r="Y685" i="18"/>
  <c r="AB685" i="18" s="1"/>
  <c r="AA666" i="13" l="1"/>
  <c r="AD666" i="13" s="1"/>
  <c r="Z666" i="13"/>
  <c r="AC666" i="13" s="1"/>
  <c r="Y666" i="13"/>
  <c r="AB666" i="13" s="1"/>
  <c r="M672" i="20"/>
  <c r="P672" i="20"/>
  <c r="X672" i="20"/>
  <c r="Q672" i="20"/>
  <c r="R672" i="20" s="1"/>
  <c r="B686" i="18"/>
  <c r="G686" i="18"/>
  <c r="D686" i="18"/>
  <c r="I686" i="18"/>
  <c r="C686" i="18"/>
  <c r="H686" i="18"/>
  <c r="D667" i="13" l="1"/>
  <c r="I667" i="13"/>
  <c r="H667" i="13"/>
  <c r="C667" i="13"/>
  <c r="G667" i="13"/>
  <c r="J667" i="13" s="1"/>
  <c r="B667" i="13"/>
  <c r="E667" i="13" s="1"/>
  <c r="U672" i="20"/>
  <c r="V672" i="20"/>
  <c r="W672" i="20"/>
  <c r="Y672" i="20"/>
  <c r="Z672" i="20"/>
  <c r="AA672" i="20"/>
  <c r="T686" i="18"/>
  <c r="AE685" i="18"/>
  <c r="S686" i="18"/>
  <c r="E686" i="18"/>
  <c r="F686" i="18"/>
  <c r="J686" i="18"/>
  <c r="T667" i="13" l="1"/>
  <c r="AE666" i="13"/>
  <c r="S667" i="13"/>
  <c r="N667" i="13"/>
  <c r="L667" i="13" s="1"/>
  <c r="K667" i="13"/>
  <c r="O667" i="13"/>
  <c r="F667" i="13"/>
  <c r="AD672" i="20"/>
  <c r="I673" i="20" s="1"/>
  <c r="AB672" i="20"/>
  <c r="AC672" i="20"/>
  <c r="O686" i="18"/>
  <c r="K686" i="18"/>
  <c r="N686" i="18"/>
  <c r="L686" i="18" s="1"/>
  <c r="P667" i="13" l="1"/>
  <c r="M667" i="13"/>
  <c r="D673" i="20"/>
  <c r="B673" i="20"/>
  <c r="G673" i="20"/>
  <c r="H673" i="20"/>
  <c r="C673" i="20"/>
  <c r="T673" i="20"/>
  <c r="M686" i="18"/>
  <c r="P686" i="18"/>
  <c r="U667" i="13" l="1"/>
  <c r="V667" i="13"/>
  <c r="Q667" i="13"/>
  <c r="R667" i="13" s="1"/>
  <c r="W667" i="13"/>
  <c r="X667" i="13"/>
  <c r="S673" i="20"/>
  <c r="F673" i="20"/>
  <c r="AE672" i="20"/>
  <c r="E673" i="20"/>
  <c r="J673" i="20"/>
  <c r="Z667" i="13"/>
  <c r="AA667" i="13"/>
  <c r="Y667" i="13"/>
  <c r="AC667" i="13"/>
  <c r="X686" i="18"/>
  <c r="Q686" i="18"/>
  <c r="R686" i="18" s="1"/>
  <c r="W686" i="18"/>
  <c r="U686" i="18"/>
  <c r="V686" i="18"/>
  <c r="O673" i="20" l="1"/>
  <c r="K673" i="20"/>
  <c r="N673" i="20"/>
  <c r="L673" i="20" s="1"/>
  <c r="AD667" i="13"/>
  <c r="AB667" i="13"/>
  <c r="H668" i="13"/>
  <c r="C668" i="13"/>
  <c r="I668" i="13"/>
  <c r="D668" i="13"/>
  <c r="B668" i="13"/>
  <c r="G668" i="13"/>
  <c r="Y686" i="18"/>
  <c r="AB686" i="18" s="1"/>
  <c r="AA686" i="18"/>
  <c r="AD686" i="18" s="1"/>
  <c r="Z686" i="18"/>
  <c r="AC686" i="18" s="1"/>
  <c r="B687" i="18"/>
  <c r="P673" i="20" l="1"/>
  <c r="M673" i="20"/>
  <c r="G687" i="18"/>
  <c r="S668" i="13"/>
  <c r="AE667" i="13"/>
  <c r="T668" i="13"/>
  <c r="J668" i="13"/>
  <c r="E668" i="13"/>
  <c r="F668" i="13"/>
  <c r="H687" i="18"/>
  <c r="C687" i="18"/>
  <c r="F687" i="18" s="1"/>
  <c r="D687" i="18"/>
  <c r="I687" i="18"/>
  <c r="E687" i="18"/>
  <c r="J687" i="18"/>
  <c r="W673" i="20" l="1"/>
  <c r="V673" i="20"/>
  <c r="U673" i="20"/>
  <c r="X673" i="20"/>
  <c r="Q673" i="20"/>
  <c r="R673" i="20" s="1"/>
  <c r="N668" i="13"/>
  <c r="K668" i="13"/>
  <c r="O668" i="13"/>
  <c r="L668" i="13"/>
  <c r="AE686" i="18"/>
  <c r="T687" i="18"/>
  <c r="S687" i="18"/>
  <c r="N687" i="18"/>
  <c r="L687" i="18" s="1"/>
  <c r="K687" i="18"/>
  <c r="O687" i="18"/>
  <c r="AA673" i="20" l="1"/>
  <c r="AD673" i="20" s="1"/>
  <c r="I674" i="20" s="1"/>
  <c r="Z673" i="20"/>
  <c r="AC673" i="20" s="1"/>
  <c r="Y673" i="20"/>
  <c r="AB673" i="20" s="1"/>
  <c r="B674" i="20" s="1"/>
  <c r="M668" i="13"/>
  <c r="P668" i="13"/>
  <c r="M687" i="18"/>
  <c r="P687" i="18"/>
  <c r="D674" i="20" l="1"/>
  <c r="T674" i="20" s="1"/>
  <c r="C674" i="20"/>
  <c r="H674" i="20"/>
  <c r="G674" i="20"/>
  <c r="Q668" i="13"/>
  <c r="R668" i="13" s="1"/>
  <c r="X668" i="13"/>
  <c r="U668" i="13"/>
  <c r="W668" i="13"/>
  <c r="V668" i="13"/>
  <c r="X687" i="18"/>
  <c r="Q687" i="18"/>
  <c r="R687" i="18" s="1"/>
  <c r="W687" i="18"/>
  <c r="U687" i="18"/>
  <c r="V687" i="18"/>
  <c r="J674" i="20" l="1"/>
  <c r="S674" i="20"/>
  <c r="E674" i="20"/>
  <c r="F674" i="20"/>
  <c r="AE673" i="20"/>
  <c r="N674" i="20"/>
  <c r="L674" i="20" s="1"/>
  <c r="O674" i="20"/>
  <c r="K674" i="20"/>
  <c r="Y668" i="13"/>
  <c r="Z668" i="13"/>
  <c r="AA668" i="13"/>
  <c r="AA687" i="18"/>
  <c r="AD687" i="18" s="1"/>
  <c r="Y687" i="18"/>
  <c r="AB687" i="18" s="1"/>
  <c r="Z687" i="18"/>
  <c r="AC687" i="18" s="1"/>
  <c r="P674" i="20" l="1"/>
  <c r="M674" i="20"/>
  <c r="AC668" i="13"/>
  <c r="AD668" i="13"/>
  <c r="AB668" i="13"/>
  <c r="H669" i="13"/>
  <c r="I688" i="18"/>
  <c r="D688" i="18"/>
  <c r="B688" i="18"/>
  <c r="G688" i="18"/>
  <c r="C688" i="18"/>
  <c r="H688" i="18"/>
  <c r="C669" i="13" l="1"/>
  <c r="F688" i="18"/>
  <c r="U674" i="20"/>
  <c r="V674" i="20"/>
  <c r="W674" i="20"/>
  <c r="X674" i="20"/>
  <c r="Q674" i="20"/>
  <c r="R674" i="20" s="1"/>
  <c r="I669" i="13"/>
  <c r="G669" i="13"/>
  <c r="D669" i="13"/>
  <c r="B669" i="13"/>
  <c r="AE687" i="18"/>
  <c r="T688" i="18"/>
  <c r="S688" i="18"/>
  <c r="J688" i="18"/>
  <c r="E688" i="18"/>
  <c r="Z674" i="20" l="1"/>
  <c r="AC674" i="20" s="1"/>
  <c r="Y674" i="20"/>
  <c r="AB674" i="20" s="1"/>
  <c r="AA674" i="20"/>
  <c r="AD674" i="20" s="1"/>
  <c r="T669" i="13"/>
  <c r="J669" i="13"/>
  <c r="F669" i="13"/>
  <c r="S669" i="13"/>
  <c r="AE668" i="13"/>
  <c r="E669" i="13"/>
  <c r="N688" i="18"/>
  <c r="L688" i="18" s="1"/>
  <c r="O688" i="18"/>
  <c r="K688" i="18"/>
  <c r="C675" i="20" l="1"/>
  <c r="AE674" i="20" s="1"/>
  <c r="G675" i="20"/>
  <c r="B675" i="20"/>
  <c r="H675" i="20"/>
  <c r="I675" i="20"/>
  <c r="D675" i="20"/>
  <c r="O669" i="13"/>
  <c r="K669" i="13"/>
  <c r="N669" i="13"/>
  <c r="L669" i="13"/>
  <c r="M688" i="18"/>
  <c r="P688" i="18"/>
  <c r="E675" i="20" l="1"/>
  <c r="J675" i="20"/>
  <c r="N675" i="20"/>
  <c r="L675" i="20" s="1"/>
  <c r="F675" i="20"/>
  <c r="S675" i="20"/>
  <c r="T675" i="20"/>
  <c r="P669" i="13"/>
  <c r="M669" i="13"/>
  <c r="Q669" i="13" s="1"/>
  <c r="R669" i="13" s="1"/>
  <c r="X688" i="18"/>
  <c r="Q688" i="18"/>
  <c r="R688" i="18" s="1"/>
  <c r="V688" i="18"/>
  <c r="W688" i="18"/>
  <c r="U688" i="18"/>
  <c r="W669" i="13" l="1"/>
  <c r="O675" i="20"/>
  <c r="K675" i="20"/>
  <c r="P675" i="20"/>
  <c r="M675" i="20"/>
  <c r="X669" i="13"/>
  <c r="U669" i="13"/>
  <c r="Y669" i="13"/>
  <c r="AA669" i="13"/>
  <c r="V669" i="13"/>
  <c r="Z669" i="13"/>
  <c r="Y688" i="18"/>
  <c r="AB688" i="18" s="1"/>
  <c r="Z688" i="18"/>
  <c r="AC688" i="18" s="1"/>
  <c r="AA688" i="18"/>
  <c r="AD688" i="18" s="1"/>
  <c r="B689" i="18"/>
  <c r="U675" i="20" l="1"/>
  <c r="X675" i="20"/>
  <c r="Q675" i="20"/>
  <c r="R675" i="20" s="1"/>
  <c r="V675" i="20"/>
  <c r="W675" i="20"/>
  <c r="AD669" i="13"/>
  <c r="AC669" i="13"/>
  <c r="H670" i="13" s="1"/>
  <c r="AB669" i="13"/>
  <c r="H689" i="18"/>
  <c r="D689" i="18"/>
  <c r="I689" i="18"/>
  <c r="G689" i="18"/>
  <c r="C689" i="18"/>
  <c r="E689" i="18" s="1"/>
  <c r="AA675" i="20" l="1"/>
  <c r="AD675" i="20" s="1"/>
  <c r="I676" i="20" s="1"/>
  <c r="Y675" i="20"/>
  <c r="AB675" i="20" s="1"/>
  <c r="Z675" i="20"/>
  <c r="I670" i="13"/>
  <c r="G670" i="13"/>
  <c r="C670" i="13"/>
  <c r="D670" i="13"/>
  <c r="B670" i="13"/>
  <c r="T689" i="18"/>
  <c r="AE688" i="18"/>
  <c r="S689" i="18"/>
  <c r="F689" i="18"/>
  <c r="J689" i="18"/>
  <c r="D676" i="20" l="1"/>
  <c r="AC675" i="20"/>
  <c r="B676" i="20"/>
  <c r="G676" i="20"/>
  <c r="AE669" i="13"/>
  <c r="S670" i="13"/>
  <c r="J670" i="13"/>
  <c r="F670" i="13"/>
  <c r="T670" i="13"/>
  <c r="E670" i="13"/>
  <c r="O689" i="18"/>
  <c r="K689" i="18"/>
  <c r="N689" i="18"/>
  <c r="L689" i="18" s="1"/>
  <c r="S676" i="20" l="1"/>
  <c r="T676" i="20"/>
  <c r="C676" i="20"/>
  <c r="H676" i="20"/>
  <c r="O670" i="13"/>
  <c r="N670" i="13"/>
  <c r="L670" i="13" s="1"/>
  <c r="K670" i="13"/>
  <c r="M689" i="18"/>
  <c r="P689" i="18"/>
  <c r="X689" i="18" l="1"/>
  <c r="Q689" i="18"/>
  <c r="R689" i="18" s="1"/>
  <c r="E676" i="20"/>
  <c r="F676" i="20"/>
  <c r="AE675" i="20"/>
  <c r="J676" i="20"/>
  <c r="M670" i="13"/>
  <c r="P670" i="13"/>
  <c r="X670" i="13"/>
  <c r="Q670" i="13"/>
  <c r="V689" i="18"/>
  <c r="W689" i="18"/>
  <c r="U689" i="18"/>
  <c r="Y689" i="18"/>
  <c r="AA689" i="18"/>
  <c r="AD689" i="18" s="1"/>
  <c r="Z689" i="18" l="1"/>
  <c r="AC689" i="18" s="1"/>
  <c r="K676" i="20"/>
  <c r="O676" i="20"/>
  <c r="N676" i="20"/>
  <c r="L676" i="20" s="1"/>
  <c r="W670" i="13"/>
  <c r="V670" i="13"/>
  <c r="U670" i="13"/>
  <c r="R670" i="13"/>
  <c r="AB689" i="18"/>
  <c r="G690" i="18"/>
  <c r="B690" i="18"/>
  <c r="D690" i="18"/>
  <c r="I690" i="18"/>
  <c r="H690" i="18" l="1"/>
  <c r="C690" i="18"/>
  <c r="M676" i="20"/>
  <c r="P676" i="20"/>
  <c r="AA670" i="13"/>
  <c r="Y670" i="13"/>
  <c r="Z670" i="13"/>
  <c r="E690" i="18"/>
  <c r="F690" i="18"/>
  <c r="S690" i="18"/>
  <c r="T690" i="18"/>
  <c r="AE689" i="18"/>
  <c r="J690" i="18"/>
  <c r="X676" i="20" l="1"/>
  <c r="Q676" i="20"/>
  <c r="R676" i="20" s="1"/>
  <c r="V676" i="20"/>
  <c r="W676" i="20"/>
  <c r="U676" i="20"/>
  <c r="AC670" i="13"/>
  <c r="AD670" i="13"/>
  <c r="AB670" i="13"/>
  <c r="O690" i="18"/>
  <c r="K690" i="18"/>
  <c r="N690" i="18"/>
  <c r="L690" i="18" s="1"/>
  <c r="Y676" i="20" l="1"/>
  <c r="AB676" i="20" s="1"/>
  <c r="Z676" i="20"/>
  <c r="AC676" i="20" s="1"/>
  <c r="C677" i="20" s="1"/>
  <c r="AA676" i="20"/>
  <c r="AD676" i="20" s="1"/>
  <c r="H671" i="13"/>
  <c r="C671" i="13"/>
  <c r="D671" i="13"/>
  <c r="I671" i="13"/>
  <c r="G671" i="13"/>
  <c r="B671" i="13"/>
  <c r="M690" i="18"/>
  <c r="P690" i="18"/>
  <c r="B677" i="20" l="1"/>
  <c r="E677" i="20" s="1"/>
  <c r="G677" i="20"/>
  <c r="I677" i="20"/>
  <c r="D677" i="20"/>
  <c r="H677" i="20"/>
  <c r="AE676" i="20"/>
  <c r="E671" i="13"/>
  <c r="S671" i="13"/>
  <c r="AE670" i="13"/>
  <c r="T671" i="13"/>
  <c r="J671" i="13"/>
  <c r="F671" i="13"/>
  <c r="Q690" i="18"/>
  <c r="R690" i="18" s="1"/>
  <c r="X690" i="18"/>
  <c r="V690" i="18"/>
  <c r="U690" i="18"/>
  <c r="W690" i="18"/>
  <c r="F677" i="20" l="1"/>
  <c r="T677" i="20"/>
  <c r="S677" i="20"/>
  <c r="J677" i="20"/>
  <c r="N671" i="13"/>
  <c r="L671" i="13" s="1"/>
  <c r="O671" i="13"/>
  <c r="K671" i="13"/>
  <c r="Z690" i="18"/>
  <c r="AC690" i="18" s="1"/>
  <c r="AA690" i="18"/>
  <c r="AD690" i="18" s="1"/>
  <c r="Y690" i="18"/>
  <c r="AB690" i="18" s="1"/>
  <c r="O677" i="20" l="1"/>
  <c r="N677" i="20"/>
  <c r="L677" i="20" s="1"/>
  <c r="K677" i="20"/>
  <c r="P671" i="13"/>
  <c r="M671" i="13"/>
  <c r="H691" i="18"/>
  <c r="C691" i="18"/>
  <c r="G691" i="18"/>
  <c r="B691" i="18"/>
  <c r="D691" i="18"/>
  <c r="I691" i="18"/>
  <c r="P677" i="20" l="1"/>
  <c r="M677" i="20"/>
  <c r="U671" i="13"/>
  <c r="W671" i="13"/>
  <c r="V671" i="13"/>
  <c r="Q671" i="13"/>
  <c r="R671" i="13" s="1"/>
  <c r="X671" i="13"/>
  <c r="F691" i="18"/>
  <c r="E691" i="18"/>
  <c r="AE690" i="18"/>
  <c r="S691" i="18"/>
  <c r="T691" i="18"/>
  <c r="J691" i="18"/>
  <c r="U677" i="20" l="1"/>
  <c r="V677" i="20"/>
  <c r="W677" i="20"/>
  <c r="X677" i="20"/>
  <c r="Q677" i="20"/>
  <c r="R677" i="20" s="1"/>
  <c r="AA671" i="13"/>
  <c r="Y671" i="13"/>
  <c r="Z671" i="13"/>
  <c r="AD671" i="13"/>
  <c r="AB671" i="13"/>
  <c r="K691" i="18"/>
  <c r="O691" i="18"/>
  <c r="N691" i="18"/>
  <c r="L691" i="18" s="1"/>
  <c r="Y677" i="20" l="1"/>
  <c r="AB677" i="20" s="1"/>
  <c r="AA677" i="20"/>
  <c r="AD677" i="20" s="1"/>
  <c r="I678" i="20" s="1"/>
  <c r="Z677" i="20"/>
  <c r="AC677" i="20" s="1"/>
  <c r="AC671" i="13"/>
  <c r="G672" i="13"/>
  <c r="B672" i="13"/>
  <c r="I672" i="13"/>
  <c r="D672" i="13"/>
  <c r="P691" i="18"/>
  <c r="M691" i="18"/>
  <c r="B678" i="20" l="1"/>
  <c r="G678" i="20"/>
  <c r="H678" i="20"/>
  <c r="C678" i="20"/>
  <c r="D678" i="20"/>
  <c r="C672" i="13"/>
  <c r="F672" i="13" s="1"/>
  <c r="H672" i="13"/>
  <c r="J672" i="13" s="1"/>
  <c r="T672" i="13"/>
  <c r="S672" i="13"/>
  <c r="AE671" i="13"/>
  <c r="V691" i="18"/>
  <c r="U691" i="18"/>
  <c r="W691" i="18"/>
  <c r="X691" i="18"/>
  <c r="Q691" i="18"/>
  <c r="R691" i="18" s="1"/>
  <c r="E672" i="13" l="1"/>
  <c r="J678" i="20"/>
  <c r="F678" i="20"/>
  <c r="AE677" i="20"/>
  <c r="S678" i="20"/>
  <c r="T678" i="20"/>
  <c r="E678" i="20"/>
  <c r="N672" i="13"/>
  <c r="L672" i="13" s="1"/>
  <c r="K672" i="13"/>
  <c r="O672" i="13"/>
  <c r="Z691" i="18"/>
  <c r="AC691" i="18" s="1"/>
  <c r="AA691" i="18"/>
  <c r="AD691" i="18" s="1"/>
  <c r="Y691" i="18"/>
  <c r="AB691" i="18" s="1"/>
  <c r="O678" i="20" l="1"/>
  <c r="K678" i="20"/>
  <c r="N678" i="20"/>
  <c r="L678" i="20" s="1"/>
  <c r="M672" i="13"/>
  <c r="P672" i="13"/>
  <c r="Q672" i="13"/>
  <c r="R672" i="13" s="1"/>
  <c r="C692" i="18"/>
  <c r="H692" i="18"/>
  <c r="D692" i="18"/>
  <c r="I692" i="18"/>
  <c r="B692" i="18"/>
  <c r="G692" i="18"/>
  <c r="X672" i="13" l="1"/>
  <c r="W672" i="13"/>
  <c r="V672" i="13"/>
  <c r="P678" i="20"/>
  <c r="M678" i="20"/>
  <c r="U672" i="13"/>
  <c r="AA672" i="13"/>
  <c r="Z672" i="13"/>
  <c r="Y672" i="13"/>
  <c r="F692" i="18"/>
  <c r="T692" i="18"/>
  <c r="S692" i="18"/>
  <c r="AE691" i="18"/>
  <c r="J692" i="18"/>
  <c r="E692" i="18"/>
  <c r="AD672" i="13" l="1"/>
  <c r="D673" i="13" s="1"/>
  <c r="U678" i="20"/>
  <c r="W678" i="20"/>
  <c r="V678" i="20"/>
  <c r="X678" i="20"/>
  <c r="Q678" i="20"/>
  <c r="R678" i="20" s="1"/>
  <c r="AC672" i="13"/>
  <c r="H673" i="13" s="1"/>
  <c r="AB672" i="13"/>
  <c r="C673" i="13"/>
  <c r="O692" i="18"/>
  <c r="K692" i="18"/>
  <c r="N692" i="18"/>
  <c r="L692" i="18" s="1"/>
  <c r="T673" i="13" l="1"/>
  <c r="I673" i="13"/>
  <c r="AE672" i="13"/>
  <c r="S673" i="13"/>
  <c r="Y678" i="20"/>
  <c r="AB678" i="20" s="1"/>
  <c r="Z678" i="20"/>
  <c r="AC678" i="20" s="1"/>
  <c r="AA678" i="20"/>
  <c r="AD678" i="20" s="1"/>
  <c r="B673" i="13"/>
  <c r="E673" i="13" s="1"/>
  <c r="G673" i="13"/>
  <c r="M692" i="18"/>
  <c r="P692" i="18"/>
  <c r="J673" i="13" l="1"/>
  <c r="G679" i="20"/>
  <c r="B679" i="20"/>
  <c r="H679" i="20"/>
  <c r="D679" i="20"/>
  <c r="I679" i="20"/>
  <c r="C679" i="20"/>
  <c r="F673" i="13"/>
  <c r="X692" i="18"/>
  <c r="Q692" i="18"/>
  <c r="R692" i="18" s="1"/>
  <c r="U692" i="18"/>
  <c r="W692" i="18"/>
  <c r="V692" i="18"/>
  <c r="K673" i="13" l="1"/>
  <c r="O673" i="13"/>
  <c r="N673" i="13"/>
  <c r="L673" i="13" s="1"/>
  <c r="S679" i="20"/>
  <c r="T679" i="20"/>
  <c r="F679" i="20"/>
  <c r="J679" i="20"/>
  <c r="E679" i="20"/>
  <c r="AE678" i="20"/>
  <c r="Z692" i="18"/>
  <c r="AC692" i="18" s="1"/>
  <c r="AA692" i="18"/>
  <c r="AD692" i="18" s="1"/>
  <c r="Y692" i="18"/>
  <c r="AB692" i="18" s="1"/>
  <c r="M673" i="13" l="1"/>
  <c r="P673" i="13"/>
  <c r="W673" i="13" s="1"/>
  <c r="K679" i="20"/>
  <c r="N679" i="20"/>
  <c r="L679" i="20" s="1"/>
  <c r="O679" i="20"/>
  <c r="C693" i="18"/>
  <c r="H693" i="18"/>
  <c r="D693" i="18"/>
  <c r="I693" i="18"/>
  <c r="B693" i="18"/>
  <c r="G693" i="18"/>
  <c r="V673" i="13" l="1"/>
  <c r="X673" i="13"/>
  <c r="Q673" i="13"/>
  <c r="R673" i="13" s="1"/>
  <c r="U673" i="13"/>
  <c r="P679" i="20"/>
  <c r="M679" i="20"/>
  <c r="U679" i="20"/>
  <c r="F693" i="18"/>
  <c r="AE692" i="18"/>
  <c r="S693" i="18"/>
  <c r="T693" i="18"/>
  <c r="E693" i="18"/>
  <c r="J693" i="18"/>
  <c r="AA673" i="13" l="1"/>
  <c r="AD673" i="13" s="1"/>
  <c r="Z673" i="13"/>
  <c r="AC673" i="13" s="1"/>
  <c r="Y673" i="13"/>
  <c r="AB673" i="13" s="1"/>
  <c r="V679" i="20"/>
  <c r="Q679" i="20"/>
  <c r="R679" i="20" s="1"/>
  <c r="X679" i="20"/>
  <c r="W679" i="20"/>
  <c r="I674" i="13"/>
  <c r="D674" i="13"/>
  <c r="C674" i="13"/>
  <c r="H674" i="13"/>
  <c r="O693" i="18"/>
  <c r="K693" i="18"/>
  <c r="N693" i="18"/>
  <c r="L693" i="18" s="1"/>
  <c r="G674" i="13" l="1"/>
  <c r="B674" i="13"/>
  <c r="Y679" i="20"/>
  <c r="AB679" i="20" s="1"/>
  <c r="AA679" i="20"/>
  <c r="AD679" i="20" s="1"/>
  <c r="Z679" i="20"/>
  <c r="AC679" i="20" s="1"/>
  <c r="B680" i="20"/>
  <c r="G680" i="20"/>
  <c r="AE673" i="13"/>
  <c r="S674" i="13"/>
  <c r="T674" i="13"/>
  <c r="M693" i="18"/>
  <c r="P693" i="18"/>
  <c r="J674" i="13" l="1"/>
  <c r="E674" i="13"/>
  <c r="F674" i="13"/>
  <c r="N674" i="13"/>
  <c r="L674" i="13" s="1"/>
  <c r="D680" i="20"/>
  <c r="I680" i="20"/>
  <c r="H680" i="20"/>
  <c r="J680" i="20" s="1"/>
  <c r="C680" i="20"/>
  <c r="E680" i="20" s="1"/>
  <c r="X693" i="18"/>
  <c r="Q693" i="18"/>
  <c r="R693" i="18" s="1"/>
  <c r="U693" i="18"/>
  <c r="V693" i="18"/>
  <c r="W693" i="18"/>
  <c r="K674" i="13" l="1"/>
  <c r="O674" i="13"/>
  <c r="M674" i="13"/>
  <c r="Q674" i="13" s="1"/>
  <c r="P674" i="13"/>
  <c r="S680" i="20"/>
  <c r="T680" i="20"/>
  <c r="N680" i="20"/>
  <c r="L680" i="20" s="1"/>
  <c r="F680" i="20"/>
  <c r="K680" i="20"/>
  <c r="AE679" i="20"/>
  <c r="O680" i="20"/>
  <c r="Z693" i="18"/>
  <c r="AC693" i="18" s="1"/>
  <c r="AA693" i="18"/>
  <c r="AD693" i="18" s="1"/>
  <c r="Y693" i="18"/>
  <c r="AB693" i="18" s="1"/>
  <c r="R674" i="13" l="1"/>
  <c r="X674" i="13"/>
  <c r="U674" i="13"/>
  <c r="V674" i="13"/>
  <c r="W674" i="13"/>
  <c r="P680" i="20"/>
  <c r="M680" i="20"/>
  <c r="U680" i="20"/>
  <c r="C694" i="18"/>
  <c r="H694" i="18"/>
  <c r="G694" i="18"/>
  <c r="B694" i="18"/>
  <c r="D694" i="18"/>
  <c r="I694" i="18"/>
  <c r="AA674" i="13" l="1"/>
  <c r="Z674" i="13"/>
  <c r="Y674" i="13"/>
  <c r="V680" i="20"/>
  <c r="W680" i="20"/>
  <c r="X680" i="20"/>
  <c r="Q680" i="20"/>
  <c r="R680" i="20" s="1"/>
  <c r="F694" i="18"/>
  <c r="J694" i="18"/>
  <c r="E694" i="18"/>
  <c r="S694" i="18"/>
  <c r="T694" i="18"/>
  <c r="AE693" i="18"/>
  <c r="AC674" i="13" l="1"/>
  <c r="AB674" i="13"/>
  <c r="G675" i="13" s="1"/>
  <c r="AD674" i="13"/>
  <c r="D675" i="13" s="1"/>
  <c r="AA680" i="20"/>
  <c r="AD680" i="20" s="1"/>
  <c r="Z680" i="20"/>
  <c r="AC680" i="20" s="1"/>
  <c r="Y680" i="20"/>
  <c r="AB680" i="20" s="1"/>
  <c r="D681" i="20"/>
  <c r="O694" i="18"/>
  <c r="K694" i="18"/>
  <c r="L694" i="18"/>
  <c r="N694" i="18"/>
  <c r="C675" i="13" l="1"/>
  <c r="H675" i="13"/>
  <c r="B675" i="13"/>
  <c r="I675" i="13"/>
  <c r="T675" i="13"/>
  <c r="S675" i="13"/>
  <c r="AE674" i="13"/>
  <c r="C681" i="20"/>
  <c r="H681" i="20"/>
  <c r="I681" i="20"/>
  <c r="G681" i="20"/>
  <c r="B681" i="20"/>
  <c r="AE680" i="20"/>
  <c r="T681" i="20"/>
  <c r="S681" i="20"/>
  <c r="M694" i="18"/>
  <c r="P694" i="18"/>
  <c r="F675" i="13" l="1"/>
  <c r="E675" i="13"/>
  <c r="J675" i="13"/>
  <c r="J681" i="20"/>
  <c r="E681" i="20"/>
  <c r="F681" i="20"/>
  <c r="N681" i="20"/>
  <c r="L681" i="20" s="1"/>
  <c r="X694" i="18"/>
  <c r="Q694" i="18"/>
  <c r="R694" i="18" s="1"/>
  <c r="W694" i="18"/>
  <c r="U694" i="18"/>
  <c r="V694" i="18"/>
  <c r="O675" i="13" l="1"/>
  <c r="N675" i="13"/>
  <c r="L675" i="13"/>
  <c r="K675" i="13"/>
  <c r="O681" i="20"/>
  <c r="K681" i="20"/>
  <c r="P681" i="20"/>
  <c r="M681" i="20"/>
  <c r="Z694" i="18"/>
  <c r="AC694" i="18" s="1"/>
  <c r="AA694" i="18"/>
  <c r="AD694" i="18" s="1"/>
  <c r="Y694" i="18"/>
  <c r="AB694" i="18" s="1"/>
  <c r="P675" i="13" l="1"/>
  <c r="M675" i="13"/>
  <c r="U681" i="20"/>
  <c r="V681" i="20"/>
  <c r="W681" i="20"/>
  <c r="X681" i="20"/>
  <c r="Q681" i="20"/>
  <c r="R681" i="20" s="1"/>
  <c r="C695" i="18"/>
  <c r="H695" i="18"/>
  <c r="D695" i="18"/>
  <c r="I695" i="18"/>
  <c r="B695" i="18"/>
  <c r="G695" i="18"/>
  <c r="W675" i="13" l="1"/>
  <c r="U675" i="13"/>
  <c r="Q675" i="13"/>
  <c r="X675" i="13"/>
  <c r="V675" i="13"/>
  <c r="Z681" i="20"/>
  <c r="AC681" i="20" s="1"/>
  <c r="Y681" i="20"/>
  <c r="AB681" i="20" s="1"/>
  <c r="AA681" i="20"/>
  <c r="AD681" i="20" s="1"/>
  <c r="F695" i="18"/>
  <c r="AE694" i="18"/>
  <c r="T695" i="18"/>
  <c r="S695" i="18"/>
  <c r="E695" i="18"/>
  <c r="J695" i="18"/>
  <c r="R675" i="13" l="1"/>
  <c r="H682" i="20"/>
  <c r="C682" i="20"/>
  <c r="G682" i="20"/>
  <c r="B682" i="20"/>
  <c r="E682" i="20" s="1"/>
  <c r="I682" i="20"/>
  <c r="D682" i="20"/>
  <c r="O695" i="18"/>
  <c r="K695" i="18"/>
  <c r="N695" i="18"/>
  <c r="L695" i="18" s="1"/>
  <c r="AA675" i="13" l="1"/>
  <c r="AD675" i="13" s="1"/>
  <c r="Z675" i="13"/>
  <c r="AC675" i="13" s="1"/>
  <c r="Y675" i="13"/>
  <c r="AB675" i="13" s="1"/>
  <c r="J682" i="20"/>
  <c r="F682" i="20"/>
  <c r="AE681" i="20"/>
  <c r="S682" i="20"/>
  <c r="T682" i="20"/>
  <c r="B676" i="13"/>
  <c r="P695" i="18"/>
  <c r="M695" i="18"/>
  <c r="C676" i="13" l="1"/>
  <c r="I676" i="13"/>
  <c r="G676" i="13"/>
  <c r="D676" i="13"/>
  <c r="H676" i="13"/>
  <c r="O682" i="20"/>
  <c r="N682" i="20"/>
  <c r="L682" i="20" s="1"/>
  <c r="K682" i="20"/>
  <c r="V695" i="18"/>
  <c r="W695" i="18"/>
  <c r="U695" i="18"/>
  <c r="X695" i="18"/>
  <c r="Q695" i="18"/>
  <c r="R695" i="18" s="1"/>
  <c r="T676" i="13" l="1"/>
  <c r="F676" i="13"/>
  <c r="AE675" i="13"/>
  <c r="S676" i="13"/>
  <c r="J676" i="13"/>
  <c r="E676" i="13"/>
  <c r="M682" i="20"/>
  <c r="P682" i="20"/>
  <c r="K676" i="13"/>
  <c r="Z695" i="18"/>
  <c r="AC695" i="18" s="1"/>
  <c r="AA695" i="18"/>
  <c r="AD695" i="18" s="1"/>
  <c r="Y695" i="18"/>
  <c r="AB695" i="18" s="1"/>
  <c r="N676" i="13" l="1"/>
  <c r="L676" i="13" s="1"/>
  <c r="O676" i="13"/>
  <c r="X682" i="20"/>
  <c r="Q682" i="20"/>
  <c r="R682" i="20" s="1"/>
  <c r="W682" i="20"/>
  <c r="V682" i="20"/>
  <c r="U682" i="20"/>
  <c r="C696" i="18"/>
  <c r="H696" i="18"/>
  <c r="D696" i="18"/>
  <c r="I696" i="18"/>
  <c r="G696" i="18"/>
  <c r="B696" i="18"/>
  <c r="M676" i="13" l="1"/>
  <c r="Q676" i="13" s="1"/>
  <c r="R676" i="13" s="1"/>
  <c r="P676" i="13"/>
  <c r="Y682" i="20"/>
  <c r="AA682" i="20"/>
  <c r="AD682" i="20" s="1"/>
  <c r="Z682" i="20"/>
  <c r="AC682" i="20" s="1"/>
  <c r="F696" i="18"/>
  <c r="AE695" i="18"/>
  <c r="S696" i="18"/>
  <c r="T696" i="18"/>
  <c r="J696" i="18"/>
  <c r="E696" i="18"/>
  <c r="X676" i="13" l="1"/>
  <c r="Y676" i="13"/>
  <c r="Z676" i="13"/>
  <c r="AA676" i="13"/>
  <c r="V676" i="13"/>
  <c r="U676" i="13"/>
  <c r="W676" i="13"/>
  <c r="AB682" i="20"/>
  <c r="H683" i="20"/>
  <c r="C683" i="20"/>
  <c r="D683" i="20"/>
  <c r="I683" i="20"/>
  <c r="N696" i="18"/>
  <c r="L696" i="18" s="1"/>
  <c r="K696" i="18"/>
  <c r="O696" i="18"/>
  <c r="AD676" i="13" l="1"/>
  <c r="AB676" i="13"/>
  <c r="AC676" i="13"/>
  <c r="H677" i="13" s="1"/>
  <c r="C677" i="13"/>
  <c r="B683" i="20"/>
  <c r="T683" i="20"/>
  <c r="G683" i="20"/>
  <c r="J683" i="20" s="1"/>
  <c r="E683" i="20"/>
  <c r="F683" i="20"/>
  <c r="AE682" i="20"/>
  <c r="S683" i="20"/>
  <c r="N683" i="20"/>
  <c r="L683" i="20" s="1"/>
  <c r="M683" i="20" s="1"/>
  <c r="Q683" i="20" s="1"/>
  <c r="P696" i="18"/>
  <c r="M696" i="18"/>
  <c r="W696" i="18"/>
  <c r="X696" i="18"/>
  <c r="Q696" i="18"/>
  <c r="R696" i="18" s="1"/>
  <c r="D677" i="13" l="1"/>
  <c r="I677" i="13"/>
  <c r="B677" i="13"/>
  <c r="E677" i="13" s="1"/>
  <c r="G677" i="13"/>
  <c r="J677" i="13" s="1"/>
  <c r="F677" i="13"/>
  <c r="U696" i="18"/>
  <c r="V696" i="18"/>
  <c r="O683" i="20"/>
  <c r="K683" i="20"/>
  <c r="P683" i="20"/>
  <c r="X683" i="20"/>
  <c r="R683" i="20"/>
  <c r="O677" i="13"/>
  <c r="N677" i="13"/>
  <c r="L677" i="13" s="1"/>
  <c r="AA696" i="18"/>
  <c r="AD696" i="18" s="1"/>
  <c r="Y696" i="18"/>
  <c r="Z696" i="18"/>
  <c r="AC696" i="18" s="1"/>
  <c r="AE676" i="13" l="1"/>
  <c r="S677" i="13"/>
  <c r="T677" i="13"/>
  <c r="K677" i="13"/>
  <c r="AB696" i="18"/>
  <c r="V683" i="20"/>
  <c r="AA683" i="20"/>
  <c r="Z683" i="20"/>
  <c r="Y683" i="20"/>
  <c r="U683" i="20"/>
  <c r="W683" i="20"/>
  <c r="P677" i="13"/>
  <c r="M677" i="13"/>
  <c r="D697" i="18"/>
  <c r="I697" i="18"/>
  <c r="B697" i="18"/>
  <c r="G697" i="18"/>
  <c r="C697" i="18"/>
  <c r="H697" i="18"/>
  <c r="AD683" i="20" l="1"/>
  <c r="AC683" i="20"/>
  <c r="H684" i="20" s="1"/>
  <c r="AB683" i="20"/>
  <c r="X677" i="13"/>
  <c r="Q677" i="13"/>
  <c r="R677" i="13" s="1"/>
  <c r="W677" i="13"/>
  <c r="U677" i="13"/>
  <c r="V677" i="13"/>
  <c r="S697" i="18"/>
  <c r="T697" i="18"/>
  <c r="AE696" i="18"/>
  <c r="E697" i="18"/>
  <c r="J697" i="18"/>
  <c r="F697" i="18"/>
  <c r="C684" i="20" l="1"/>
  <c r="D684" i="20"/>
  <c r="I684" i="20"/>
  <c r="G684" i="20"/>
  <c r="B684" i="20"/>
  <c r="AE683" i="20"/>
  <c r="Z677" i="13"/>
  <c r="Y677" i="13"/>
  <c r="AA677" i="13"/>
  <c r="N697" i="18"/>
  <c r="L697" i="18" s="1"/>
  <c r="O697" i="18"/>
  <c r="K697" i="18"/>
  <c r="J684" i="20" l="1"/>
  <c r="N684" i="20"/>
  <c r="L684" i="20" s="1"/>
  <c r="S684" i="20"/>
  <c r="T684" i="20"/>
  <c r="E684" i="20"/>
  <c r="F684" i="20"/>
  <c r="AC677" i="13"/>
  <c r="AB677" i="13"/>
  <c r="C678" i="13"/>
  <c r="AD677" i="13"/>
  <c r="P697" i="18"/>
  <c r="M697" i="18"/>
  <c r="U697" i="18"/>
  <c r="K684" i="20" l="1"/>
  <c r="O684" i="20"/>
  <c r="M684" i="20"/>
  <c r="Q684" i="20" s="1"/>
  <c r="P684" i="20"/>
  <c r="R684" i="20"/>
  <c r="X684" i="20"/>
  <c r="H678" i="13"/>
  <c r="Q697" i="18"/>
  <c r="R697" i="18" s="1"/>
  <c r="X697" i="18"/>
  <c r="G678" i="13"/>
  <c r="B678" i="13"/>
  <c r="E678" i="13" s="1"/>
  <c r="W697" i="18"/>
  <c r="V697" i="18"/>
  <c r="D678" i="13"/>
  <c r="I678" i="13"/>
  <c r="AA684" i="20" l="1"/>
  <c r="U684" i="20"/>
  <c r="Z684" i="20"/>
  <c r="Y684" i="20"/>
  <c r="V684" i="20"/>
  <c r="W684" i="20"/>
  <c r="J678" i="13"/>
  <c r="O678" i="13" s="1"/>
  <c r="F678" i="13"/>
  <c r="Y697" i="18"/>
  <c r="AB697" i="18" s="1"/>
  <c r="AA697" i="18"/>
  <c r="AD697" i="18" s="1"/>
  <c r="Z697" i="18"/>
  <c r="T678" i="13"/>
  <c r="S678" i="13"/>
  <c r="AE677" i="13"/>
  <c r="AB684" i="20" l="1"/>
  <c r="AC684" i="20"/>
  <c r="AD684" i="20"/>
  <c r="D685" i="20" s="1"/>
  <c r="K678" i="13"/>
  <c r="N678" i="13"/>
  <c r="L678" i="13"/>
  <c r="AC697" i="18"/>
  <c r="B698" i="18"/>
  <c r="G698" i="18"/>
  <c r="D698" i="18"/>
  <c r="I698" i="18"/>
  <c r="T698" i="18"/>
  <c r="I685" i="20" l="1"/>
  <c r="G685" i="20"/>
  <c r="B685" i="20"/>
  <c r="S685" i="20"/>
  <c r="H685" i="20"/>
  <c r="C685" i="20"/>
  <c r="T685" i="20"/>
  <c r="S698" i="18"/>
  <c r="AE697" i="18"/>
  <c r="M678" i="13"/>
  <c r="P678" i="13"/>
  <c r="C698" i="18"/>
  <c r="F698" i="18" s="1"/>
  <c r="H698" i="18"/>
  <c r="J685" i="20" l="1"/>
  <c r="F685" i="20"/>
  <c r="AE684" i="20"/>
  <c r="E685" i="20"/>
  <c r="K685" i="20"/>
  <c r="N685" i="20"/>
  <c r="L685" i="20" s="1"/>
  <c r="O685" i="20"/>
  <c r="J698" i="18"/>
  <c r="X678" i="13"/>
  <c r="V678" i="13"/>
  <c r="Q678" i="13"/>
  <c r="U678" i="13"/>
  <c r="W678" i="13"/>
  <c r="E698" i="18"/>
  <c r="O698" i="18"/>
  <c r="K698" i="18"/>
  <c r="N698" i="18"/>
  <c r="L698" i="18" s="1"/>
  <c r="P685" i="20" l="1"/>
  <c r="M685" i="20"/>
  <c r="Q685" i="20" s="1"/>
  <c r="R678" i="13"/>
  <c r="M698" i="18"/>
  <c r="P698" i="18"/>
  <c r="U685" i="20" l="1"/>
  <c r="W685" i="20"/>
  <c r="V685" i="20"/>
  <c r="X685" i="20"/>
  <c r="R685" i="20"/>
  <c r="Y678" i="13"/>
  <c r="AB678" i="13" s="1"/>
  <c r="G679" i="13" s="1"/>
  <c r="Z678" i="13"/>
  <c r="AA678" i="13"/>
  <c r="X698" i="18"/>
  <c r="Q698" i="18"/>
  <c r="R698" i="18" s="1"/>
  <c r="U698" i="18"/>
  <c r="V698" i="18"/>
  <c r="W698" i="18"/>
  <c r="Y685" i="20" l="1"/>
  <c r="AA685" i="20"/>
  <c r="AD685" i="20" s="1"/>
  <c r="Z685" i="20"/>
  <c r="AB685" i="20"/>
  <c r="B679" i="13"/>
  <c r="AC678" i="13"/>
  <c r="AD678" i="13"/>
  <c r="I679" i="13" s="1"/>
  <c r="AA698" i="18"/>
  <c r="AD698" i="18" s="1"/>
  <c r="Y698" i="18"/>
  <c r="AB698" i="18" s="1"/>
  <c r="Z698" i="18"/>
  <c r="AC698" i="18" s="1"/>
  <c r="I686" i="20" l="1"/>
  <c r="AC685" i="20"/>
  <c r="D686" i="20"/>
  <c r="B686" i="20"/>
  <c r="G686" i="20"/>
  <c r="D679" i="13"/>
  <c r="AE678" i="13" s="1"/>
  <c r="C679" i="13"/>
  <c r="F679" i="13" s="1"/>
  <c r="H679" i="13"/>
  <c r="J679" i="13" s="1"/>
  <c r="D699" i="18"/>
  <c r="I699" i="18"/>
  <c r="G699" i="18"/>
  <c r="B699" i="18"/>
  <c r="C699" i="18"/>
  <c r="H699" i="18"/>
  <c r="AE698" i="18"/>
  <c r="S679" i="13" l="1"/>
  <c r="H686" i="20"/>
  <c r="C686" i="20"/>
  <c r="S686" i="20"/>
  <c r="T686" i="20"/>
  <c r="J686" i="20"/>
  <c r="N686" i="20" s="1"/>
  <c r="L686" i="20" s="1"/>
  <c r="T679" i="13"/>
  <c r="E679" i="13"/>
  <c r="N679" i="13"/>
  <c r="L679" i="13" s="1"/>
  <c r="O679" i="13"/>
  <c r="K679" i="13"/>
  <c r="S699" i="18"/>
  <c r="T699" i="18"/>
  <c r="J699" i="18"/>
  <c r="E699" i="18"/>
  <c r="F699" i="18"/>
  <c r="N699" i="18"/>
  <c r="L699" i="18" s="1"/>
  <c r="O699" i="18"/>
  <c r="K699" i="18"/>
  <c r="AE685" i="20" l="1"/>
  <c r="E686" i="20"/>
  <c r="F686" i="20"/>
  <c r="O686" i="20"/>
  <c r="K686" i="20"/>
  <c r="M686" i="20"/>
  <c r="Q686" i="20" s="1"/>
  <c r="P686" i="20"/>
  <c r="P679" i="13"/>
  <c r="M679" i="13"/>
  <c r="P699" i="18"/>
  <c r="M699" i="18"/>
  <c r="X699" i="18"/>
  <c r="V679" i="13" l="1"/>
  <c r="X686" i="20"/>
  <c r="R686" i="20"/>
  <c r="V699" i="18"/>
  <c r="W699" i="18"/>
  <c r="V686" i="20"/>
  <c r="U686" i="20"/>
  <c r="W686" i="20"/>
  <c r="AA686" i="20"/>
  <c r="Y686" i="20"/>
  <c r="Z686" i="20"/>
  <c r="U679" i="13"/>
  <c r="Q679" i="13"/>
  <c r="R679" i="13" s="1"/>
  <c r="X679" i="13"/>
  <c r="W679" i="13"/>
  <c r="U699" i="18"/>
  <c r="Q699" i="18"/>
  <c r="R699" i="18" s="1"/>
  <c r="AC686" i="20" l="1"/>
  <c r="AD686" i="20"/>
  <c r="AB686" i="20"/>
  <c r="AA679" i="13"/>
  <c r="Z679" i="13"/>
  <c r="AC679" i="13" s="1"/>
  <c r="Y679" i="13"/>
  <c r="AB679" i="13" s="1"/>
  <c r="Z699" i="18"/>
  <c r="AC699" i="18" s="1"/>
  <c r="Y699" i="18"/>
  <c r="AB699" i="18" s="1"/>
  <c r="AA699" i="18"/>
  <c r="AD699" i="18" s="1"/>
  <c r="C687" i="20" l="1"/>
  <c r="H687" i="20"/>
  <c r="G687" i="20"/>
  <c r="D687" i="20"/>
  <c r="I687" i="20"/>
  <c r="B687" i="20"/>
  <c r="AE686" i="20"/>
  <c r="AD679" i="13"/>
  <c r="C680" i="13"/>
  <c r="G680" i="13"/>
  <c r="B680" i="13"/>
  <c r="H680" i="13"/>
  <c r="C700" i="18"/>
  <c r="H700" i="18"/>
  <c r="G700" i="18"/>
  <c r="B700" i="18"/>
  <c r="I700" i="18"/>
  <c r="D700" i="18"/>
  <c r="J687" i="20" l="1"/>
  <c r="T687" i="20"/>
  <c r="S687" i="20"/>
  <c r="F687" i="20"/>
  <c r="E687" i="20"/>
  <c r="I680" i="13"/>
  <c r="D680" i="13"/>
  <c r="J680" i="13"/>
  <c r="E680" i="13"/>
  <c r="F680" i="13"/>
  <c r="F700" i="18"/>
  <c r="J700" i="18"/>
  <c r="E700" i="18"/>
  <c r="AE699" i="18"/>
  <c r="T700" i="18"/>
  <c r="S700" i="18"/>
  <c r="K700" i="18"/>
  <c r="O700" i="18"/>
  <c r="S680" i="13" l="1"/>
  <c r="O687" i="20"/>
  <c r="N687" i="20"/>
  <c r="K687" i="20"/>
  <c r="L687" i="20"/>
  <c r="K680" i="13"/>
  <c r="O680" i="13"/>
  <c r="AE679" i="13"/>
  <c r="N680" i="13"/>
  <c r="L680" i="13" s="1"/>
  <c r="P680" i="13" s="1"/>
  <c r="T680" i="13"/>
  <c r="N700" i="18"/>
  <c r="L700" i="18" s="1"/>
  <c r="P687" i="20" l="1"/>
  <c r="M687" i="20"/>
  <c r="Q687" i="20" s="1"/>
  <c r="M680" i="13"/>
  <c r="X680" i="13" s="1"/>
  <c r="V680" i="13"/>
  <c r="W680" i="13"/>
  <c r="U680" i="13"/>
  <c r="M700" i="18"/>
  <c r="P700" i="18"/>
  <c r="W687" i="20" l="1"/>
  <c r="V687" i="20"/>
  <c r="U687" i="20"/>
  <c r="R687" i="20"/>
  <c r="X687" i="20"/>
  <c r="Q680" i="13"/>
  <c r="R680" i="13" s="1"/>
  <c r="AA680" i="13" s="1"/>
  <c r="AD680" i="13" s="1"/>
  <c r="Q700" i="18"/>
  <c r="R700" i="18" s="1"/>
  <c r="X700" i="18"/>
  <c r="W700" i="18"/>
  <c r="U700" i="18"/>
  <c r="V700" i="18"/>
  <c r="Y687" i="20" l="1"/>
  <c r="AA687" i="20"/>
  <c r="Z687" i="20"/>
  <c r="AB687" i="20"/>
  <c r="Y680" i="13"/>
  <c r="AB680" i="13" s="1"/>
  <c r="Z680" i="13"/>
  <c r="AC680" i="13" s="1"/>
  <c r="D681" i="13"/>
  <c r="I681" i="13"/>
  <c r="G681" i="13"/>
  <c r="Z700" i="18"/>
  <c r="AC700" i="18" s="1"/>
  <c r="AA700" i="18"/>
  <c r="AD700" i="18" s="1"/>
  <c r="Y700" i="18"/>
  <c r="AB700" i="18" s="1"/>
  <c r="AD687" i="20" l="1"/>
  <c r="B688" i="20"/>
  <c r="G688" i="20"/>
  <c r="AC687" i="20"/>
  <c r="D688" i="20"/>
  <c r="B681" i="13"/>
  <c r="C681" i="13"/>
  <c r="H681" i="13"/>
  <c r="AE680" i="13"/>
  <c r="T681" i="13"/>
  <c r="S681" i="13"/>
  <c r="C701" i="18"/>
  <c r="H701" i="18"/>
  <c r="I701" i="18"/>
  <c r="D701" i="18"/>
  <c r="B701" i="18"/>
  <c r="G701" i="18"/>
  <c r="I688" i="20" l="1"/>
  <c r="H688" i="20"/>
  <c r="J688" i="20" s="1"/>
  <c r="C688" i="20"/>
  <c r="T688" i="20"/>
  <c r="S688" i="20"/>
  <c r="F681" i="13"/>
  <c r="E681" i="13"/>
  <c r="J681" i="13"/>
  <c r="F701" i="18"/>
  <c r="T701" i="18"/>
  <c r="S701" i="18"/>
  <c r="AE700" i="18"/>
  <c r="E701" i="18"/>
  <c r="J701" i="18"/>
  <c r="E688" i="20" l="1"/>
  <c r="F688" i="20"/>
  <c r="AE687" i="20"/>
  <c r="N688" i="20"/>
  <c r="L688" i="20" s="1"/>
  <c r="O688" i="20"/>
  <c r="K688" i="20"/>
  <c r="O681" i="13"/>
  <c r="K681" i="13"/>
  <c r="N681" i="13"/>
  <c r="N701" i="18"/>
  <c r="L701" i="18" s="1"/>
  <c r="K701" i="18"/>
  <c r="O701" i="18"/>
  <c r="M688" i="20" l="1"/>
  <c r="Q688" i="20" s="1"/>
  <c r="P688" i="20"/>
  <c r="L681" i="13"/>
  <c r="P701" i="18"/>
  <c r="M701" i="18"/>
  <c r="W701" i="18"/>
  <c r="U701" i="18"/>
  <c r="Q701" i="18" l="1"/>
  <c r="R701" i="18" s="1"/>
  <c r="X701" i="18"/>
  <c r="R688" i="20"/>
  <c r="X688" i="20"/>
  <c r="V688" i="20"/>
  <c r="W688" i="20"/>
  <c r="U688" i="20"/>
  <c r="V701" i="18"/>
  <c r="P681" i="13"/>
  <c r="M681" i="13"/>
  <c r="Y701" i="18"/>
  <c r="AB701" i="18" s="1"/>
  <c r="AA701" i="18"/>
  <c r="AD701" i="18" s="1"/>
  <c r="Z701" i="18"/>
  <c r="AC701" i="18" s="1"/>
  <c r="Y688" i="20" l="1"/>
  <c r="AA688" i="20"/>
  <c r="Z688" i="20"/>
  <c r="AB688" i="20"/>
  <c r="W681" i="13"/>
  <c r="U681" i="13"/>
  <c r="V681" i="13"/>
  <c r="X681" i="13"/>
  <c r="Q681" i="13"/>
  <c r="R681" i="13" s="1"/>
  <c r="G702" i="18"/>
  <c r="B702" i="18"/>
  <c r="I702" i="18"/>
  <c r="D702" i="18"/>
  <c r="H702" i="18"/>
  <c r="C702" i="18"/>
  <c r="F702" i="18" s="1"/>
  <c r="AD688" i="20" l="1"/>
  <c r="AC688" i="20"/>
  <c r="G689" i="20"/>
  <c r="B689" i="20"/>
  <c r="D689" i="20"/>
  <c r="I689" i="20"/>
  <c r="Y681" i="13"/>
  <c r="AB681" i="13" s="1"/>
  <c r="AA681" i="13"/>
  <c r="AD681" i="13" s="1"/>
  <c r="Z681" i="13"/>
  <c r="AC681" i="13" s="1"/>
  <c r="E702" i="18"/>
  <c r="T702" i="18"/>
  <c r="AE701" i="18"/>
  <c r="S702" i="18"/>
  <c r="J702" i="18"/>
  <c r="C689" i="20" l="1"/>
  <c r="H689" i="20"/>
  <c r="E689" i="20"/>
  <c r="F689" i="20"/>
  <c r="T689" i="20"/>
  <c r="S689" i="20"/>
  <c r="G682" i="13"/>
  <c r="B682" i="13"/>
  <c r="I682" i="13"/>
  <c r="D682" i="13"/>
  <c r="H682" i="13"/>
  <c r="C682" i="13"/>
  <c r="F682" i="13" s="1"/>
  <c r="O702" i="18"/>
  <c r="K702" i="18"/>
  <c r="N702" i="18"/>
  <c r="L702" i="18" s="1"/>
  <c r="AE688" i="20" l="1"/>
  <c r="J689" i="20"/>
  <c r="AE681" i="13"/>
  <c r="T682" i="13"/>
  <c r="S682" i="13"/>
  <c r="J682" i="13"/>
  <c r="E682" i="13"/>
  <c r="P702" i="18"/>
  <c r="M702" i="18"/>
  <c r="N689" i="20" l="1"/>
  <c r="L689" i="20" s="1"/>
  <c r="K689" i="20"/>
  <c r="O689" i="20"/>
  <c r="K682" i="13"/>
  <c r="N682" i="13"/>
  <c r="L682" i="13" s="1"/>
  <c r="O682" i="13"/>
  <c r="V702" i="18"/>
  <c r="U702" i="18"/>
  <c r="W702" i="18"/>
  <c r="X702" i="18"/>
  <c r="Q702" i="18"/>
  <c r="R702" i="18" s="1"/>
  <c r="M689" i="20" l="1"/>
  <c r="Q689" i="20" s="1"/>
  <c r="R689" i="20" s="1"/>
  <c r="P689" i="20"/>
  <c r="X689" i="20"/>
  <c r="AA689" i="20"/>
  <c r="U689" i="20"/>
  <c r="W689" i="20"/>
  <c r="Y689" i="20"/>
  <c r="M682" i="13"/>
  <c r="P682" i="13"/>
  <c r="Z702" i="18"/>
  <c r="AC702" i="18" s="1"/>
  <c r="Y702" i="18"/>
  <c r="AB702" i="18" s="1"/>
  <c r="AA702" i="18"/>
  <c r="AD702" i="18" s="1"/>
  <c r="V689" i="20" l="1"/>
  <c r="Z689" i="20"/>
  <c r="AD689" i="20"/>
  <c r="I690" i="20" s="1"/>
  <c r="AB689" i="20"/>
  <c r="B690" i="20" s="1"/>
  <c r="D690" i="20"/>
  <c r="S690" i="20" s="1"/>
  <c r="Q682" i="13"/>
  <c r="R682" i="13" s="1"/>
  <c r="X682" i="13"/>
  <c r="V682" i="13"/>
  <c r="U682" i="13"/>
  <c r="W682" i="13"/>
  <c r="C703" i="18"/>
  <c r="H703" i="18"/>
  <c r="B703" i="18"/>
  <c r="E703" i="18" s="1"/>
  <c r="G703" i="18"/>
  <c r="D703" i="18"/>
  <c r="I703" i="18"/>
  <c r="AC689" i="20" l="1"/>
  <c r="G690" i="20"/>
  <c r="T690" i="20"/>
  <c r="Z682" i="13"/>
  <c r="AC682" i="13" s="1"/>
  <c r="AA682" i="13"/>
  <c r="AD682" i="13" s="1"/>
  <c r="Y682" i="13"/>
  <c r="AB682" i="13" s="1"/>
  <c r="AE702" i="18"/>
  <c r="S703" i="18"/>
  <c r="T703" i="18"/>
  <c r="F703" i="18"/>
  <c r="J703" i="18"/>
  <c r="C690" i="20" l="1"/>
  <c r="H690" i="20"/>
  <c r="J690" i="20" s="1"/>
  <c r="O690" i="20" s="1"/>
  <c r="K690" i="20"/>
  <c r="C683" i="13"/>
  <c r="H683" i="13"/>
  <c r="D683" i="13"/>
  <c r="I683" i="13"/>
  <c r="G683" i="13"/>
  <c r="B683" i="13"/>
  <c r="E683" i="13" s="1"/>
  <c r="O703" i="18"/>
  <c r="K703" i="18"/>
  <c r="N703" i="18"/>
  <c r="L703" i="18" s="1"/>
  <c r="F690" i="20" l="1"/>
  <c r="AE689" i="20"/>
  <c r="E690" i="20"/>
  <c r="N690" i="20"/>
  <c r="L690" i="20" s="1"/>
  <c r="J683" i="13"/>
  <c r="S683" i="13"/>
  <c r="AE682" i="13"/>
  <c r="T683" i="13"/>
  <c r="F683" i="13"/>
  <c r="P703" i="18"/>
  <c r="M703" i="18"/>
  <c r="M690" i="20" l="1"/>
  <c r="P690" i="20"/>
  <c r="X690" i="20"/>
  <c r="Q690" i="20"/>
  <c r="R690" i="20" s="1"/>
  <c r="N683" i="13"/>
  <c r="L683" i="13" s="1"/>
  <c r="K683" i="13"/>
  <c r="O683" i="13"/>
  <c r="W703" i="18"/>
  <c r="V703" i="18"/>
  <c r="U703" i="18"/>
  <c r="X703" i="18"/>
  <c r="Q703" i="18"/>
  <c r="R703" i="18" s="1"/>
  <c r="W690" i="20" l="1"/>
  <c r="U690" i="20"/>
  <c r="V690" i="20"/>
  <c r="Y690" i="20"/>
  <c r="AA690" i="20"/>
  <c r="Z690" i="20"/>
  <c r="M683" i="13"/>
  <c r="P683" i="13"/>
  <c r="Q683" i="13"/>
  <c r="R683" i="13" s="1"/>
  <c r="Z703" i="18"/>
  <c r="AC703" i="18" s="1"/>
  <c r="AA703" i="18"/>
  <c r="AD703" i="18" s="1"/>
  <c r="Y703" i="18"/>
  <c r="AB703" i="18" s="1"/>
  <c r="X683" i="13" l="1"/>
  <c r="AD690" i="20"/>
  <c r="D691" i="20" s="1"/>
  <c r="AB690" i="20"/>
  <c r="B691" i="20"/>
  <c r="G691" i="20"/>
  <c r="AC690" i="20"/>
  <c r="W683" i="13"/>
  <c r="V683" i="13"/>
  <c r="U683" i="13"/>
  <c r="AA683" i="13"/>
  <c r="Z683" i="13"/>
  <c r="AC683" i="13" s="1"/>
  <c r="C684" i="13" s="1"/>
  <c r="Y683" i="13"/>
  <c r="C704" i="18"/>
  <c r="H704" i="18"/>
  <c r="D704" i="18"/>
  <c r="I704" i="18"/>
  <c r="B704" i="18"/>
  <c r="E704" i="18" s="1"/>
  <c r="G704" i="18"/>
  <c r="J704" i="18" s="1"/>
  <c r="I691" i="20" l="1"/>
  <c r="S691" i="20"/>
  <c r="T691" i="20"/>
  <c r="H691" i="20"/>
  <c r="J691" i="20" s="1"/>
  <c r="C691" i="20"/>
  <c r="AB683" i="13"/>
  <c r="AD683" i="13"/>
  <c r="I684" i="13" s="1"/>
  <c r="B684" i="13"/>
  <c r="E684" i="13" s="1"/>
  <c r="H684" i="13"/>
  <c r="T704" i="18"/>
  <c r="S704" i="18"/>
  <c r="AE703" i="18"/>
  <c r="N704" i="18"/>
  <c r="L704" i="18" s="1"/>
  <c r="K704" i="18"/>
  <c r="O704" i="18"/>
  <c r="F704" i="18"/>
  <c r="O691" i="20" l="1"/>
  <c r="K691" i="20"/>
  <c r="N691" i="20"/>
  <c r="L691" i="20" s="1"/>
  <c r="E691" i="20"/>
  <c r="AE690" i="20"/>
  <c r="F691" i="20"/>
  <c r="G684" i="13"/>
  <c r="D684" i="13"/>
  <c r="F684" i="13"/>
  <c r="J684" i="13"/>
  <c r="P704" i="18"/>
  <c r="M704" i="18"/>
  <c r="P691" i="20" l="1"/>
  <c r="M691" i="20"/>
  <c r="S684" i="13"/>
  <c r="T684" i="13"/>
  <c r="AE683" i="13"/>
  <c r="O684" i="13"/>
  <c r="K684" i="13"/>
  <c r="N684" i="13"/>
  <c r="L684" i="13" s="1"/>
  <c r="V704" i="18"/>
  <c r="U704" i="18"/>
  <c r="W704" i="18"/>
  <c r="X704" i="18"/>
  <c r="Q704" i="18"/>
  <c r="R704" i="18" s="1"/>
  <c r="U691" i="20" l="1"/>
  <c r="W691" i="20"/>
  <c r="V691" i="20"/>
  <c r="X691" i="20"/>
  <c r="Q691" i="20"/>
  <c r="R691" i="20" s="1"/>
  <c r="M684" i="13"/>
  <c r="P684" i="13"/>
  <c r="Y704" i="18"/>
  <c r="AB704" i="18" s="1"/>
  <c r="Z704" i="18"/>
  <c r="AC704" i="18" s="1"/>
  <c r="AA704" i="18"/>
  <c r="AD704" i="18" s="1"/>
  <c r="Y691" i="20" l="1"/>
  <c r="AB691" i="20" s="1"/>
  <c r="Z691" i="20"/>
  <c r="AC691" i="20" s="1"/>
  <c r="AA691" i="20"/>
  <c r="AD691" i="20" s="1"/>
  <c r="Q684" i="13"/>
  <c r="R684" i="13" s="1"/>
  <c r="X684" i="13"/>
  <c r="U684" i="13"/>
  <c r="W684" i="13"/>
  <c r="V684" i="13"/>
  <c r="B705" i="18"/>
  <c r="G705" i="18"/>
  <c r="C705" i="18"/>
  <c r="H705" i="18"/>
  <c r="D705" i="18"/>
  <c r="I705" i="18"/>
  <c r="F705" i="18" l="1"/>
  <c r="B692" i="20"/>
  <c r="G692" i="20"/>
  <c r="C692" i="20"/>
  <c r="H692" i="20"/>
  <c r="D692" i="20"/>
  <c r="I692" i="20"/>
  <c r="AA684" i="13"/>
  <c r="AD684" i="13" s="1"/>
  <c r="Z684" i="13"/>
  <c r="AC684" i="13" s="1"/>
  <c r="Y684" i="13"/>
  <c r="AB684" i="13" s="1"/>
  <c r="G685" i="13" s="1"/>
  <c r="J705" i="18"/>
  <c r="O705" i="18"/>
  <c r="S705" i="18"/>
  <c r="AE704" i="18"/>
  <c r="T705" i="18"/>
  <c r="E705" i="18"/>
  <c r="N705" i="18" l="1"/>
  <c r="L705" i="18" s="1"/>
  <c r="AE691" i="20"/>
  <c r="F692" i="20"/>
  <c r="S692" i="20"/>
  <c r="T692" i="20"/>
  <c r="J692" i="20"/>
  <c r="E692" i="20"/>
  <c r="K705" i="18"/>
  <c r="C685" i="13"/>
  <c r="B685" i="13"/>
  <c r="E685" i="13" s="1"/>
  <c r="H685" i="13"/>
  <c r="D685" i="13"/>
  <c r="I685" i="13"/>
  <c r="M705" i="18" l="1"/>
  <c r="P705" i="18"/>
  <c r="K692" i="20"/>
  <c r="O692" i="20"/>
  <c r="N692" i="20"/>
  <c r="L692" i="20" s="1"/>
  <c r="J685" i="13"/>
  <c r="N685" i="13"/>
  <c r="L685" i="13" s="1"/>
  <c r="F685" i="13"/>
  <c r="AE684" i="13"/>
  <c r="S685" i="13"/>
  <c r="T685" i="13"/>
  <c r="X705" i="18"/>
  <c r="V705" i="18"/>
  <c r="U705" i="18"/>
  <c r="W705" i="18"/>
  <c r="K685" i="13" l="1"/>
  <c r="O685" i="13"/>
  <c r="Q705" i="18"/>
  <c r="R705" i="18" s="1"/>
  <c r="P692" i="20"/>
  <c r="M692" i="20"/>
  <c r="P685" i="13"/>
  <c r="M685" i="13"/>
  <c r="X685" i="13" s="1"/>
  <c r="Z705" i="18" l="1"/>
  <c r="AC705" i="18" s="1"/>
  <c r="Y705" i="18"/>
  <c r="AB705" i="18" s="1"/>
  <c r="AA705" i="18"/>
  <c r="AD705" i="18" s="1"/>
  <c r="U692" i="20"/>
  <c r="V692" i="20"/>
  <c r="W692" i="20"/>
  <c r="X692" i="20"/>
  <c r="Q692" i="20"/>
  <c r="R692" i="20" s="1"/>
  <c r="V685" i="13"/>
  <c r="U685" i="13"/>
  <c r="W685" i="13"/>
  <c r="Q685" i="13"/>
  <c r="R685" i="13" s="1"/>
  <c r="H706" i="18"/>
  <c r="C706" i="18"/>
  <c r="G706" i="18"/>
  <c r="D706" i="18" l="1"/>
  <c r="B706" i="18"/>
  <c r="E706" i="18" s="1"/>
  <c r="I706" i="18"/>
  <c r="AA692" i="20"/>
  <c r="AD692" i="20" s="1"/>
  <c r="Z692" i="20"/>
  <c r="AC692" i="20" s="1"/>
  <c r="Y692" i="20"/>
  <c r="AB692" i="20" s="1"/>
  <c r="AA685" i="13"/>
  <c r="Y685" i="13"/>
  <c r="Z685" i="13"/>
  <c r="S706" i="18" l="1"/>
  <c r="AE705" i="18"/>
  <c r="T706" i="18"/>
  <c r="J706" i="18"/>
  <c r="F706" i="18"/>
  <c r="D693" i="20"/>
  <c r="I693" i="20"/>
  <c r="C693" i="20"/>
  <c r="H693" i="20"/>
  <c r="G693" i="20"/>
  <c r="B693" i="20"/>
  <c r="AB685" i="13"/>
  <c r="AD685" i="13"/>
  <c r="AC685" i="13"/>
  <c r="H686" i="13"/>
  <c r="D686" i="13"/>
  <c r="AE685" i="13" s="1"/>
  <c r="K706" i="18" l="1"/>
  <c r="O706" i="18"/>
  <c r="N706" i="18"/>
  <c r="L706" i="18" s="1"/>
  <c r="J693" i="20"/>
  <c r="E693" i="20"/>
  <c r="T693" i="20"/>
  <c r="S693" i="20"/>
  <c r="AE692" i="20"/>
  <c r="F693" i="20"/>
  <c r="K693" i="20"/>
  <c r="C686" i="13"/>
  <c r="B686" i="13"/>
  <c r="G686" i="13"/>
  <c r="I686" i="13"/>
  <c r="T686" i="13"/>
  <c r="S686" i="13"/>
  <c r="M706" i="18" l="1"/>
  <c r="P706" i="18"/>
  <c r="N693" i="20"/>
  <c r="L693" i="20" s="1"/>
  <c r="O693" i="20"/>
  <c r="E686" i="13"/>
  <c r="F686" i="13"/>
  <c r="J686" i="13"/>
  <c r="Q706" i="18"/>
  <c r="R706" i="18" s="1"/>
  <c r="X706" i="18"/>
  <c r="W706" i="18"/>
  <c r="U706" i="18"/>
  <c r="V706" i="18"/>
  <c r="O686" i="13" l="1"/>
  <c r="M693" i="20"/>
  <c r="P693" i="20"/>
  <c r="N686" i="13"/>
  <c r="L686" i="13" s="1"/>
  <c r="K686" i="13"/>
  <c r="Z706" i="18"/>
  <c r="AC706" i="18" s="1"/>
  <c r="Y706" i="18"/>
  <c r="AB706" i="18" s="1"/>
  <c r="AA706" i="18"/>
  <c r="AD706" i="18" s="1"/>
  <c r="X693" i="20" l="1"/>
  <c r="Q693" i="20"/>
  <c r="R693" i="20" s="1"/>
  <c r="W693" i="20"/>
  <c r="U693" i="20"/>
  <c r="V693" i="20"/>
  <c r="M686" i="13"/>
  <c r="P686" i="13"/>
  <c r="Q686" i="13"/>
  <c r="R686" i="13" s="1"/>
  <c r="H707" i="18"/>
  <c r="C707" i="18"/>
  <c r="G707" i="18"/>
  <c r="B707" i="18"/>
  <c r="E707" i="18" s="1"/>
  <c r="I707" i="18"/>
  <c r="D707" i="18"/>
  <c r="V686" i="13" l="1"/>
  <c r="AA693" i="20"/>
  <c r="AD693" i="20" s="1"/>
  <c r="Y693" i="20"/>
  <c r="AB693" i="20" s="1"/>
  <c r="Z693" i="20"/>
  <c r="AC693" i="20" s="1"/>
  <c r="X686" i="13"/>
  <c r="W686" i="13"/>
  <c r="U686" i="13"/>
  <c r="AA686" i="13"/>
  <c r="AD686" i="13" s="1"/>
  <c r="Z686" i="13"/>
  <c r="AC686" i="13" s="1"/>
  <c r="Y686" i="13"/>
  <c r="AB686" i="13" s="1"/>
  <c r="B687" i="13" s="1"/>
  <c r="J707" i="18"/>
  <c r="AE706" i="18"/>
  <c r="T707" i="18"/>
  <c r="S707" i="18"/>
  <c r="F707" i="18"/>
  <c r="O707" i="18" l="1"/>
  <c r="N707" i="18"/>
  <c r="L707" i="18" s="1"/>
  <c r="I694" i="20"/>
  <c r="D694" i="20"/>
  <c r="B694" i="20"/>
  <c r="G694" i="20"/>
  <c r="H694" i="20"/>
  <c r="C694" i="20"/>
  <c r="K707" i="18"/>
  <c r="I687" i="13"/>
  <c r="D687" i="13"/>
  <c r="C687" i="13"/>
  <c r="F687" i="13" s="1"/>
  <c r="H687" i="13"/>
  <c r="G687" i="13"/>
  <c r="P707" i="18" l="1"/>
  <c r="M707" i="18"/>
  <c r="S694" i="20"/>
  <c r="T694" i="20"/>
  <c r="F694" i="20"/>
  <c r="AE693" i="20"/>
  <c r="J694" i="20"/>
  <c r="E694" i="20"/>
  <c r="S687" i="13"/>
  <c r="J687" i="13"/>
  <c r="E687" i="13"/>
  <c r="T687" i="13"/>
  <c r="AE686" i="13"/>
  <c r="U707" i="18"/>
  <c r="W707" i="18"/>
  <c r="V707" i="18"/>
  <c r="X707" i="18"/>
  <c r="Q707" i="18"/>
  <c r="R707" i="18" s="1"/>
  <c r="K694" i="20" l="1"/>
  <c r="O694" i="20"/>
  <c r="N694" i="20"/>
  <c r="L694" i="20" s="1"/>
  <c r="O687" i="13"/>
  <c r="N687" i="13"/>
  <c r="L687" i="13" s="1"/>
  <c r="K687" i="13"/>
  <c r="Y707" i="18"/>
  <c r="AB707" i="18" s="1"/>
  <c r="Z707" i="18"/>
  <c r="AC707" i="18" s="1"/>
  <c r="AA707" i="18"/>
  <c r="AD707" i="18" s="1"/>
  <c r="M694" i="20" l="1"/>
  <c r="P694" i="20"/>
  <c r="M687" i="13"/>
  <c r="P687" i="13"/>
  <c r="G708" i="18"/>
  <c r="B708" i="18"/>
  <c r="C708" i="18"/>
  <c r="F708" i="18" s="1"/>
  <c r="H708" i="18"/>
  <c r="I708" i="18"/>
  <c r="D708" i="18"/>
  <c r="Q694" i="20" l="1"/>
  <c r="R694" i="20" s="1"/>
  <c r="X694" i="20"/>
  <c r="W694" i="20"/>
  <c r="U694" i="20"/>
  <c r="V694" i="20"/>
  <c r="X687" i="13"/>
  <c r="U687" i="13"/>
  <c r="Q687" i="13"/>
  <c r="R687" i="13" s="1"/>
  <c r="W687" i="13"/>
  <c r="V687" i="13"/>
  <c r="J708" i="18"/>
  <c r="N708" i="18"/>
  <c r="L708" i="18" s="1"/>
  <c r="S708" i="18"/>
  <c r="AE707" i="18"/>
  <c r="T708" i="18"/>
  <c r="E708" i="18"/>
  <c r="K708" i="18" l="1"/>
  <c r="Y694" i="20"/>
  <c r="Z694" i="20"/>
  <c r="AC694" i="20" s="1"/>
  <c r="H695" i="20" s="1"/>
  <c r="AA694" i="20"/>
  <c r="O708" i="18"/>
  <c r="AA687" i="13"/>
  <c r="Z687" i="13"/>
  <c r="AC687" i="13" s="1"/>
  <c r="Y687" i="13"/>
  <c r="P708" i="18"/>
  <c r="M708" i="18"/>
  <c r="AB694" i="20" l="1"/>
  <c r="B695" i="20"/>
  <c r="G695" i="20"/>
  <c r="C695" i="20"/>
  <c r="AD694" i="20"/>
  <c r="AD687" i="13"/>
  <c r="AB687" i="13"/>
  <c r="C688" i="13"/>
  <c r="H688" i="13"/>
  <c r="U708" i="18"/>
  <c r="W708" i="18"/>
  <c r="V708" i="18"/>
  <c r="X708" i="18"/>
  <c r="Q708" i="18"/>
  <c r="R708" i="18" s="1"/>
  <c r="F695" i="20" l="1"/>
  <c r="AE694" i="20"/>
  <c r="E695" i="20"/>
  <c r="I695" i="20"/>
  <c r="J695" i="20" s="1"/>
  <c r="D695" i="20"/>
  <c r="D688" i="13"/>
  <c r="G688" i="13"/>
  <c r="B688" i="13"/>
  <c r="E688" i="13" s="1"/>
  <c r="I688" i="13"/>
  <c r="Y708" i="18"/>
  <c r="AB708" i="18" s="1"/>
  <c r="AA708" i="18"/>
  <c r="AD708" i="18" s="1"/>
  <c r="Z708" i="18"/>
  <c r="AC708" i="18" s="1"/>
  <c r="O695" i="20" l="1"/>
  <c r="K695" i="20"/>
  <c r="T695" i="20"/>
  <c r="S695" i="20"/>
  <c r="N695" i="20"/>
  <c r="L695" i="20" s="1"/>
  <c r="T688" i="13"/>
  <c r="S688" i="13"/>
  <c r="AE687" i="13"/>
  <c r="F688" i="13"/>
  <c r="J688" i="13"/>
  <c r="B709" i="18"/>
  <c r="G709" i="18"/>
  <c r="D709" i="18"/>
  <c r="I709" i="18"/>
  <c r="C709" i="18"/>
  <c r="F709" i="18" s="1"/>
  <c r="H709" i="18"/>
  <c r="M695" i="20" l="1"/>
  <c r="P695" i="20"/>
  <c r="X695" i="20"/>
  <c r="N688" i="13"/>
  <c r="L688" i="13" s="1"/>
  <c r="K688" i="13"/>
  <c r="O688" i="13"/>
  <c r="S709" i="18"/>
  <c r="T709" i="18"/>
  <c r="AE708" i="18"/>
  <c r="E709" i="18"/>
  <c r="J709" i="18"/>
  <c r="Q695" i="20" l="1"/>
  <c r="R695" i="20" s="1"/>
  <c r="W695" i="20"/>
  <c r="V695" i="20"/>
  <c r="U695" i="20"/>
  <c r="AA695" i="20"/>
  <c r="AD695" i="20" s="1"/>
  <c r="M688" i="13"/>
  <c r="P688" i="13"/>
  <c r="N709" i="18"/>
  <c r="L709" i="18" s="1"/>
  <c r="K709" i="18"/>
  <c r="O709" i="18"/>
  <c r="Y695" i="20" l="1"/>
  <c r="Z695" i="20"/>
  <c r="AC695" i="20" s="1"/>
  <c r="D696" i="20"/>
  <c r="I696" i="20"/>
  <c r="Q688" i="13"/>
  <c r="R688" i="13" s="1"/>
  <c r="X688" i="13"/>
  <c r="W688" i="13"/>
  <c r="V688" i="13"/>
  <c r="U688" i="13"/>
  <c r="P709" i="18"/>
  <c r="M709" i="18"/>
  <c r="W709" i="18"/>
  <c r="U709" i="18"/>
  <c r="Q709" i="18"/>
  <c r="R709" i="18" s="1"/>
  <c r="X709" i="18"/>
  <c r="AB695" i="20" l="1"/>
  <c r="G696" i="20" s="1"/>
  <c r="V709" i="18"/>
  <c r="B696" i="20"/>
  <c r="C696" i="20"/>
  <c r="AE695" i="20" s="1"/>
  <c r="H696" i="20"/>
  <c r="J696" i="20" s="1"/>
  <c r="O696" i="20" s="1"/>
  <c r="S696" i="20"/>
  <c r="T696" i="20"/>
  <c r="Y688" i="13"/>
  <c r="AB688" i="13" s="1"/>
  <c r="AA688" i="13"/>
  <c r="AD688" i="13" s="1"/>
  <c r="Z688" i="13"/>
  <c r="AC688" i="13" s="1"/>
  <c r="C689" i="13" s="1"/>
  <c r="Z709" i="18"/>
  <c r="AA709" i="18"/>
  <c r="AD709" i="18" s="1"/>
  <c r="Y709" i="18"/>
  <c r="AB709" i="18" s="1"/>
  <c r="AC709" i="18" l="1"/>
  <c r="F696" i="20"/>
  <c r="N696" i="20"/>
  <c r="L696" i="20" s="1"/>
  <c r="E696" i="20"/>
  <c r="K696" i="20"/>
  <c r="G689" i="13"/>
  <c r="B689" i="13"/>
  <c r="E689" i="13" s="1"/>
  <c r="D689" i="13"/>
  <c r="I689" i="13"/>
  <c r="H689" i="13"/>
  <c r="C710" i="18"/>
  <c r="H710" i="18"/>
  <c r="D710" i="18"/>
  <c r="I710" i="18"/>
  <c r="G710" i="18"/>
  <c r="B710" i="18"/>
  <c r="E710" i="18" s="1"/>
  <c r="P696" i="20" l="1"/>
  <c r="M696" i="20"/>
  <c r="Q696" i="20" s="1"/>
  <c r="F689" i="13"/>
  <c r="AE688" i="13"/>
  <c r="S689" i="13"/>
  <c r="T689" i="13"/>
  <c r="J689" i="13"/>
  <c r="T710" i="18"/>
  <c r="S710" i="18"/>
  <c r="AE709" i="18"/>
  <c r="F710" i="18"/>
  <c r="J710" i="18"/>
  <c r="U696" i="20" l="1"/>
  <c r="R696" i="20"/>
  <c r="V696" i="20"/>
  <c r="X696" i="20"/>
  <c r="W696" i="20"/>
  <c r="K689" i="13"/>
  <c r="O689" i="13"/>
  <c r="N689" i="13"/>
  <c r="N710" i="18"/>
  <c r="L710" i="18" s="1"/>
  <c r="O710" i="18"/>
  <c r="K710" i="18"/>
  <c r="Y696" i="20" l="1"/>
  <c r="Z696" i="20"/>
  <c r="AA696" i="20"/>
  <c r="L689" i="13"/>
  <c r="M710" i="18"/>
  <c r="P710" i="18"/>
  <c r="AB696" i="20" l="1"/>
  <c r="AC696" i="20"/>
  <c r="AD696" i="20"/>
  <c r="B697" i="20"/>
  <c r="G697" i="20"/>
  <c r="M689" i="13"/>
  <c r="P689" i="13"/>
  <c r="Q710" i="18"/>
  <c r="R710" i="18" s="1"/>
  <c r="X710" i="18"/>
  <c r="U710" i="18"/>
  <c r="W710" i="18"/>
  <c r="V710" i="18"/>
  <c r="I697" i="20" l="1"/>
  <c r="D697" i="20"/>
  <c r="H697" i="20"/>
  <c r="C697" i="20"/>
  <c r="Q689" i="13"/>
  <c r="R689" i="13" s="1"/>
  <c r="X689" i="13"/>
  <c r="U689" i="13"/>
  <c r="W689" i="13"/>
  <c r="V689" i="13"/>
  <c r="Z710" i="18"/>
  <c r="AC710" i="18" s="1"/>
  <c r="Y710" i="18"/>
  <c r="AB710" i="18" s="1"/>
  <c r="AA710" i="18"/>
  <c r="AD710" i="18" s="1"/>
  <c r="J697" i="20" l="1"/>
  <c r="T697" i="20"/>
  <c r="S697" i="20"/>
  <c r="N697" i="20"/>
  <c r="L697" i="20" s="1"/>
  <c r="E697" i="20"/>
  <c r="F697" i="20"/>
  <c r="AE696" i="20"/>
  <c r="O697" i="20"/>
  <c r="K697" i="20"/>
  <c r="B711" i="18"/>
  <c r="Z689" i="13"/>
  <c r="AC689" i="13" s="1"/>
  <c r="Y689" i="13"/>
  <c r="AB689" i="13" s="1"/>
  <c r="AA689" i="13"/>
  <c r="AD689" i="13" s="1"/>
  <c r="G711" i="18"/>
  <c r="I711" i="18"/>
  <c r="D711" i="18"/>
  <c r="C711" i="18"/>
  <c r="H711" i="18"/>
  <c r="J711" i="18" s="1"/>
  <c r="P697" i="20" l="1"/>
  <c r="M697" i="20"/>
  <c r="C690" i="13"/>
  <c r="H690" i="13"/>
  <c r="B690" i="13"/>
  <c r="E690" i="13" s="1"/>
  <c r="G690" i="13"/>
  <c r="D690" i="13"/>
  <c r="I690" i="13"/>
  <c r="AE710" i="18"/>
  <c r="S711" i="18"/>
  <c r="T711" i="18"/>
  <c r="N711" i="18"/>
  <c r="L711" i="18" s="1"/>
  <c r="E711" i="18"/>
  <c r="F711" i="18"/>
  <c r="K711" i="18"/>
  <c r="O711" i="18"/>
  <c r="Q697" i="20" l="1"/>
  <c r="R697" i="20" s="1"/>
  <c r="X697" i="20"/>
  <c r="U697" i="20"/>
  <c r="V697" i="20"/>
  <c r="W697" i="20"/>
  <c r="J690" i="13"/>
  <c r="AE689" i="13"/>
  <c r="S690" i="13"/>
  <c r="T690" i="13"/>
  <c r="F690" i="13"/>
  <c r="P711" i="18"/>
  <c r="M711" i="18"/>
  <c r="K690" i="13" l="1"/>
  <c r="Y697" i="20"/>
  <c r="AB697" i="20" s="1"/>
  <c r="Z697" i="20"/>
  <c r="AA697" i="20"/>
  <c r="AD697" i="20" s="1"/>
  <c r="G698" i="20"/>
  <c r="N690" i="13"/>
  <c r="L690" i="13" s="1"/>
  <c r="O690" i="13"/>
  <c r="U711" i="18"/>
  <c r="W711" i="18"/>
  <c r="V711" i="18"/>
  <c r="Q711" i="18"/>
  <c r="R711" i="18" s="1"/>
  <c r="X711" i="18"/>
  <c r="AC697" i="20" l="1"/>
  <c r="B698" i="20"/>
  <c r="I698" i="20"/>
  <c r="D698" i="20"/>
  <c r="M690" i="13"/>
  <c r="P690" i="13"/>
  <c r="V690" i="13" s="1"/>
  <c r="AA711" i="18"/>
  <c r="AD711" i="18" s="1"/>
  <c r="Y711" i="18"/>
  <c r="AB711" i="18" s="1"/>
  <c r="Z711" i="18"/>
  <c r="AC711" i="18" s="1"/>
  <c r="X690" i="13" l="1"/>
  <c r="W690" i="13"/>
  <c r="U690" i="13"/>
  <c r="H698" i="20"/>
  <c r="J698" i="20" s="1"/>
  <c r="C698" i="20"/>
  <c r="T698" i="20"/>
  <c r="S698" i="20"/>
  <c r="N698" i="20"/>
  <c r="L698" i="20" s="1"/>
  <c r="Q690" i="13"/>
  <c r="R690" i="13" s="1"/>
  <c r="Z690" i="13"/>
  <c r="AC690" i="13" s="1"/>
  <c r="AA690" i="13"/>
  <c r="AD690" i="13" s="1"/>
  <c r="I712" i="18"/>
  <c r="D712" i="18"/>
  <c r="G712" i="18"/>
  <c r="B712" i="18"/>
  <c r="H712" i="18"/>
  <c r="C712" i="18"/>
  <c r="O698" i="20" l="1"/>
  <c r="E698" i="20"/>
  <c r="F698" i="20"/>
  <c r="AE697" i="20"/>
  <c r="K698" i="20"/>
  <c r="M698" i="20"/>
  <c r="P698" i="20"/>
  <c r="Y690" i="13"/>
  <c r="AB690" i="13" s="1"/>
  <c r="H691" i="13"/>
  <c r="C691" i="13"/>
  <c r="D691" i="13"/>
  <c r="I691" i="13"/>
  <c r="E712" i="18"/>
  <c r="T712" i="18"/>
  <c r="AE711" i="18"/>
  <c r="S712" i="18"/>
  <c r="J712" i="18"/>
  <c r="F712" i="18"/>
  <c r="X698" i="20" l="1"/>
  <c r="Q698" i="20"/>
  <c r="R698" i="20" s="1"/>
  <c r="V698" i="20"/>
  <c r="W698" i="20"/>
  <c r="U698" i="20"/>
  <c r="B691" i="13"/>
  <c r="E691" i="13" s="1"/>
  <c r="G691" i="13"/>
  <c r="T691" i="13"/>
  <c r="AE690" i="13"/>
  <c r="S691" i="13"/>
  <c r="O712" i="18"/>
  <c r="K712" i="18"/>
  <c r="N712" i="18"/>
  <c r="L712" i="18" s="1"/>
  <c r="J691" i="13" l="1"/>
  <c r="F691" i="13"/>
  <c r="AA698" i="20"/>
  <c r="AD698" i="20" s="1"/>
  <c r="Y698" i="20"/>
  <c r="AB698" i="20" s="1"/>
  <c r="Z698" i="20"/>
  <c r="AC698" i="20" s="1"/>
  <c r="K691" i="13"/>
  <c r="O691" i="13"/>
  <c r="P712" i="18"/>
  <c r="M712" i="18"/>
  <c r="N691" i="13" l="1"/>
  <c r="L691" i="13" s="1"/>
  <c r="B699" i="20"/>
  <c r="G699" i="20"/>
  <c r="C699" i="20"/>
  <c r="H699" i="20"/>
  <c r="I699" i="20"/>
  <c r="D699" i="20"/>
  <c r="U712" i="18"/>
  <c r="W712" i="18"/>
  <c r="V712" i="18"/>
  <c r="Q712" i="18"/>
  <c r="R712" i="18" s="1"/>
  <c r="X712" i="18"/>
  <c r="M691" i="13" l="1"/>
  <c r="P691" i="13"/>
  <c r="Q691" i="13"/>
  <c r="R691" i="13" s="1"/>
  <c r="F699" i="20"/>
  <c r="AE698" i="20"/>
  <c r="S699" i="20"/>
  <c r="T699" i="20"/>
  <c r="J699" i="20"/>
  <c r="E699" i="20"/>
  <c r="AA712" i="18"/>
  <c r="AD712" i="18" s="1"/>
  <c r="Z712" i="18"/>
  <c r="AC712" i="18" s="1"/>
  <c r="Y712" i="18"/>
  <c r="AB712" i="18" s="1"/>
  <c r="W691" i="13" l="1"/>
  <c r="U691" i="13"/>
  <c r="V691" i="13"/>
  <c r="X691" i="13"/>
  <c r="Z691" i="13"/>
  <c r="Y691" i="13"/>
  <c r="AB691" i="13" s="1"/>
  <c r="AA691" i="13"/>
  <c r="AD691" i="13" s="1"/>
  <c r="O699" i="20"/>
  <c r="K699" i="20"/>
  <c r="N699" i="20"/>
  <c r="L699" i="20" s="1"/>
  <c r="D692" i="13"/>
  <c r="I692" i="13"/>
  <c r="G692" i="13"/>
  <c r="I713" i="18"/>
  <c r="D713" i="18"/>
  <c r="C713" i="18"/>
  <c r="H713" i="18"/>
  <c r="G713" i="18"/>
  <c r="B713" i="18"/>
  <c r="AC691" i="13" l="1"/>
  <c r="H692" i="13" s="1"/>
  <c r="B692" i="13"/>
  <c r="C692" i="13"/>
  <c r="AE691" i="13"/>
  <c r="T692" i="13"/>
  <c r="M699" i="20"/>
  <c r="P699" i="20"/>
  <c r="E713" i="18"/>
  <c r="S692" i="13"/>
  <c r="J692" i="13"/>
  <c r="AE712" i="18"/>
  <c r="S713" i="18"/>
  <c r="T713" i="18"/>
  <c r="F713" i="18"/>
  <c r="J713" i="18"/>
  <c r="E692" i="13" l="1"/>
  <c r="F692" i="13"/>
  <c r="X699" i="20"/>
  <c r="Q699" i="20"/>
  <c r="R699" i="20" s="1"/>
  <c r="U699" i="20"/>
  <c r="V699" i="20"/>
  <c r="W699" i="20"/>
  <c r="K692" i="13"/>
  <c r="O692" i="13"/>
  <c r="N692" i="13"/>
  <c r="L692" i="13" s="1"/>
  <c r="M692" i="13" s="1"/>
  <c r="N713" i="18"/>
  <c r="L713" i="18" s="1"/>
  <c r="O713" i="18"/>
  <c r="K713" i="18"/>
  <c r="AA699" i="20" l="1"/>
  <c r="AD699" i="20" s="1"/>
  <c r="Y699" i="20"/>
  <c r="AB699" i="20" s="1"/>
  <c r="Z699" i="20"/>
  <c r="AC699" i="20" s="1"/>
  <c r="P692" i="13"/>
  <c r="Q692" i="13"/>
  <c r="R692" i="13" s="1"/>
  <c r="Y692" i="13" s="1"/>
  <c r="X692" i="13"/>
  <c r="P713" i="18"/>
  <c r="M713" i="18"/>
  <c r="V713" i="18"/>
  <c r="W713" i="18" l="1"/>
  <c r="U713" i="18"/>
  <c r="Q713" i="18"/>
  <c r="R713" i="18" s="1"/>
  <c r="X713" i="18"/>
  <c r="D700" i="20"/>
  <c r="I700" i="20"/>
  <c r="B700" i="20"/>
  <c r="C700" i="20"/>
  <c r="H700" i="20"/>
  <c r="G700" i="20"/>
  <c r="U692" i="13"/>
  <c r="V692" i="13"/>
  <c r="W692" i="13"/>
  <c r="AA692" i="13"/>
  <c r="AD692" i="13" s="1"/>
  <c r="Z692" i="13"/>
  <c r="Y713" i="18" l="1"/>
  <c r="AB713" i="18" s="1"/>
  <c r="AA713" i="18"/>
  <c r="AD713" i="18" s="1"/>
  <c r="Z713" i="18"/>
  <c r="AC713" i="18" s="1"/>
  <c r="T700" i="20"/>
  <c r="J700" i="20"/>
  <c r="S700" i="20"/>
  <c r="F700" i="20"/>
  <c r="AE699" i="20"/>
  <c r="E700" i="20"/>
  <c r="AC692" i="13"/>
  <c r="AB692" i="13"/>
  <c r="G693" i="13" s="1"/>
  <c r="D693" i="13"/>
  <c r="I693" i="13"/>
  <c r="C693" i="13"/>
  <c r="H693" i="13"/>
  <c r="S693" i="13"/>
  <c r="T693" i="13" l="1"/>
  <c r="B693" i="13"/>
  <c r="AE692" i="13"/>
  <c r="B714" i="18"/>
  <c r="G714" i="18"/>
  <c r="C714" i="18"/>
  <c r="F714" i="18" s="1"/>
  <c r="H714" i="18"/>
  <c r="I714" i="18"/>
  <c r="D714" i="18"/>
  <c r="N700" i="20"/>
  <c r="L700" i="20" s="1"/>
  <c r="O700" i="20"/>
  <c r="K700" i="20"/>
  <c r="J693" i="13"/>
  <c r="E693" i="13" l="1"/>
  <c r="F693" i="13"/>
  <c r="T714" i="18"/>
  <c r="S714" i="18"/>
  <c r="AE713" i="18"/>
  <c r="J714" i="18"/>
  <c r="E714" i="18"/>
  <c r="M700" i="20"/>
  <c r="P700" i="20"/>
  <c r="O693" i="13"/>
  <c r="N693" i="13"/>
  <c r="L693" i="13" s="1"/>
  <c r="K693" i="13"/>
  <c r="K714" i="18"/>
  <c r="O714" i="18"/>
  <c r="N714" i="18"/>
  <c r="L714" i="18" s="1"/>
  <c r="X700" i="20" l="1"/>
  <c r="Q700" i="20"/>
  <c r="R700" i="20" s="1"/>
  <c r="U700" i="20"/>
  <c r="V700" i="20"/>
  <c r="W700" i="20"/>
  <c r="P693" i="13"/>
  <c r="M693" i="13"/>
  <c r="M714" i="18"/>
  <c r="P714" i="18"/>
  <c r="AA700" i="20" l="1"/>
  <c r="Y700" i="20"/>
  <c r="Z700" i="20"/>
  <c r="AC700" i="20" s="1"/>
  <c r="W693" i="13"/>
  <c r="U693" i="13"/>
  <c r="V693" i="13"/>
  <c r="X693" i="13"/>
  <c r="Q693" i="13"/>
  <c r="R693" i="13" s="1"/>
  <c r="Q714" i="18"/>
  <c r="R714" i="18" s="1"/>
  <c r="X714" i="18"/>
  <c r="V714" i="18"/>
  <c r="W714" i="18"/>
  <c r="U714" i="18"/>
  <c r="AD700" i="20" l="1"/>
  <c r="AB700" i="20"/>
  <c r="C701" i="20"/>
  <c r="H701" i="20"/>
  <c r="D701" i="20"/>
  <c r="Y693" i="13"/>
  <c r="AB693" i="13" s="1"/>
  <c r="Z693" i="13"/>
  <c r="AC693" i="13" s="1"/>
  <c r="AA693" i="13"/>
  <c r="AD693" i="13" s="1"/>
  <c r="B694" i="13"/>
  <c r="G694" i="13"/>
  <c r="Y714" i="18"/>
  <c r="AB714" i="18" s="1"/>
  <c r="Z714" i="18"/>
  <c r="AC714" i="18" s="1"/>
  <c r="AA714" i="18"/>
  <c r="AD714" i="18" s="1"/>
  <c r="I701" i="20" l="1"/>
  <c r="G701" i="20"/>
  <c r="AE700" i="20"/>
  <c r="B701" i="20"/>
  <c r="J701" i="20"/>
  <c r="T701" i="20"/>
  <c r="S701" i="20"/>
  <c r="H694" i="13"/>
  <c r="D694" i="13"/>
  <c r="I694" i="13"/>
  <c r="C694" i="13"/>
  <c r="J694" i="13"/>
  <c r="B715" i="18"/>
  <c r="G715" i="18"/>
  <c r="H715" i="18"/>
  <c r="C715" i="18"/>
  <c r="D715" i="18"/>
  <c r="I715" i="18"/>
  <c r="N701" i="20" l="1"/>
  <c r="L701" i="20" s="1"/>
  <c r="M701" i="20" s="1"/>
  <c r="Q701" i="20" s="1"/>
  <c r="F701" i="20"/>
  <c r="E701" i="20"/>
  <c r="K701" i="20"/>
  <c r="O701" i="20"/>
  <c r="T694" i="13"/>
  <c r="AE693" i="13"/>
  <c r="S694" i="13"/>
  <c r="E694" i="13"/>
  <c r="F694" i="13"/>
  <c r="K694" i="13"/>
  <c r="O694" i="13"/>
  <c r="N694" i="13"/>
  <c r="L694" i="13" s="1"/>
  <c r="F715" i="18"/>
  <c r="E715" i="18"/>
  <c r="T715" i="18"/>
  <c r="S715" i="18"/>
  <c r="AE714" i="18"/>
  <c r="J715" i="18"/>
  <c r="P701" i="20" l="1"/>
  <c r="R701" i="20"/>
  <c r="X701" i="20"/>
  <c r="U701" i="20"/>
  <c r="W701" i="20"/>
  <c r="M694" i="13"/>
  <c r="P694" i="13"/>
  <c r="N715" i="18"/>
  <c r="L715" i="18" s="1"/>
  <c r="K715" i="18"/>
  <c r="O715" i="18"/>
  <c r="Z701" i="20" l="1"/>
  <c r="V701" i="20"/>
  <c r="Y701" i="20"/>
  <c r="AA701" i="20"/>
  <c r="AC701" i="20"/>
  <c r="Q694" i="13"/>
  <c r="X694" i="13"/>
  <c r="W694" i="13"/>
  <c r="V694" i="13"/>
  <c r="U694" i="13"/>
  <c r="P715" i="18"/>
  <c r="M715" i="18"/>
  <c r="U715" i="18"/>
  <c r="W715" i="18"/>
  <c r="Q715" i="18"/>
  <c r="R715" i="18" s="1"/>
  <c r="X715" i="18"/>
  <c r="AB701" i="20" l="1"/>
  <c r="AD701" i="20"/>
  <c r="C702" i="20"/>
  <c r="V715" i="18"/>
  <c r="H702" i="20"/>
  <c r="I702" i="20"/>
  <c r="AE701" i="20"/>
  <c r="R694" i="13"/>
  <c r="AA715" i="18"/>
  <c r="AD715" i="18" s="1"/>
  <c r="Y715" i="18"/>
  <c r="AB715" i="18" s="1"/>
  <c r="Z715" i="18"/>
  <c r="D702" i="20" l="1"/>
  <c r="G702" i="20"/>
  <c r="B702" i="20"/>
  <c r="AC715" i="18"/>
  <c r="S702" i="20"/>
  <c r="T702" i="20"/>
  <c r="F702" i="20"/>
  <c r="E702" i="20"/>
  <c r="AA694" i="13"/>
  <c r="Z694" i="13"/>
  <c r="Y694" i="13"/>
  <c r="AB694" i="13" s="1"/>
  <c r="D716" i="18"/>
  <c r="I716" i="18"/>
  <c r="G716" i="18"/>
  <c r="B716" i="18"/>
  <c r="H716" i="18"/>
  <c r="AD694" i="13" l="1"/>
  <c r="D695" i="13" s="1"/>
  <c r="J702" i="20"/>
  <c r="C716" i="18"/>
  <c r="F716" i="18" s="1"/>
  <c r="K702" i="20"/>
  <c r="N702" i="20"/>
  <c r="L702" i="20" s="1"/>
  <c r="O702" i="20"/>
  <c r="AC694" i="13"/>
  <c r="H695" i="13" s="1"/>
  <c r="G695" i="13"/>
  <c r="B695" i="13"/>
  <c r="I695" i="13"/>
  <c r="T716" i="18"/>
  <c r="AE715" i="18"/>
  <c r="S716" i="18"/>
  <c r="J716" i="18"/>
  <c r="AE694" i="13" l="1"/>
  <c r="T695" i="13"/>
  <c r="S695" i="13"/>
  <c r="E716" i="18"/>
  <c r="P702" i="20"/>
  <c r="M702" i="20"/>
  <c r="C695" i="13"/>
  <c r="J695" i="13"/>
  <c r="E695" i="13"/>
  <c r="N695" i="13"/>
  <c r="L695" i="13" s="1"/>
  <c r="O716" i="18"/>
  <c r="K716" i="18"/>
  <c r="N716" i="18"/>
  <c r="L716" i="18" s="1"/>
  <c r="F695" i="13" l="1"/>
  <c r="K695" i="13"/>
  <c r="O695" i="13"/>
  <c r="U702" i="20"/>
  <c r="V702" i="20"/>
  <c r="W702" i="20"/>
  <c r="X702" i="20"/>
  <c r="Q702" i="20"/>
  <c r="R702" i="20" s="1"/>
  <c r="P695" i="13"/>
  <c r="M695" i="13"/>
  <c r="X695" i="13" s="1"/>
  <c r="P716" i="18"/>
  <c r="M716" i="18"/>
  <c r="AA702" i="20" l="1"/>
  <c r="AD702" i="20" s="1"/>
  <c r="Y702" i="20"/>
  <c r="AB702" i="20" s="1"/>
  <c r="B703" i="20" s="1"/>
  <c r="Z702" i="20"/>
  <c r="AC702" i="20" s="1"/>
  <c r="Q695" i="13"/>
  <c r="R695" i="13" s="1"/>
  <c r="U695" i="13"/>
  <c r="V695" i="13"/>
  <c r="W695" i="13"/>
  <c r="W716" i="18"/>
  <c r="U716" i="18"/>
  <c r="V716" i="18"/>
  <c r="Q716" i="18"/>
  <c r="R716" i="18" s="1"/>
  <c r="X716" i="18"/>
  <c r="H703" i="20" l="1"/>
  <c r="C703" i="20"/>
  <c r="D703" i="20"/>
  <c r="I703" i="20"/>
  <c r="G703" i="20"/>
  <c r="Z695" i="13"/>
  <c r="AA695" i="13"/>
  <c r="Y695" i="13"/>
  <c r="AA716" i="18"/>
  <c r="AD716" i="18" s="1"/>
  <c r="Z716" i="18"/>
  <c r="AC716" i="18" s="1"/>
  <c r="Y716" i="18"/>
  <c r="AB716" i="18" s="1"/>
  <c r="AE702" i="20" l="1"/>
  <c r="E703" i="20"/>
  <c r="F703" i="20"/>
  <c r="S703" i="20"/>
  <c r="T703" i="20"/>
  <c r="J703" i="20"/>
  <c r="N703" i="20"/>
  <c r="L703" i="20" s="1"/>
  <c r="M703" i="20" s="1"/>
  <c r="Q703" i="20" s="1"/>
  <c r="AC695" i="13"/>
  <c r="AD695" i="13"/>
  <c r="AB695" i="13"/>
  <c r="I717" i="18"/>
  <c r="D717" i="18"/>
  <c r="C717" i="18"/>
  <c r="H717" i="18"/>
  <c r="B717" i="18"/>
  <c r="G717" i="18"/>
  <c r="O703" i="20" l="1"/>
  <c r="K703" i="20"/>
  <c r="X703" i="20"/>
  <c r="P703" i="20"/>
  <c r="R703" i="20"/>
  <c r="Z703" i="20" s="1"/>
  <c r="I696" i="13"/>
  <c r="F717" i="18"/>
  <c r="C696" i="13"/>
  <c r="H696" i="13"/>
  <c r="D696" i="13"/>
  <c r="B696" i="13"/>
  <c r="G696" i="13"/>
  <c r="S717" i="18"/>
  <c r="T717" i="18"/>
  <c r="AE716" i="18"/>
  <c r="E717" i="18"/>
  <c r="J717" i="18"/>
  <c r="AA703" i="20" l="1"/>
  <c r="W703" i="20"/>
  <c r="U703" i="20"/>
  <c r="Y703" i="20"/>
  <c r="V703" i="20"/>
  <c r="N717" i="18"/>
  <c r="L717" i="18" s="1"/>
  <c r="E696" i="13"/>
  <c r="T696" i="13"/>
  <c r="S696" i="13"/>
  <c r="AE695" i="13"/>
  <c r="J696" i="13"/>
  <c r="F696" i="13"/>
  <c r="O717" i="18"/>
  <c r="K717" i="18"/>
  <c r="AD703" i="20" l="1"/>
  <c r="AC703" i="20"/>
  <c r="C704" i="20" s="1"/>
  <c r="AB703" i="20"/>
  <c r="M717" i="18"/>
  <c r="P717" i="18"/>
  <c r="N696" i="13"/>
  <c r="L696" i="13" s="1"/>
  <c r="O696" i="13"/>
  <c r="K696" i="13"/>
  <c r="V717" i="18"/>
  <c r="X717" i="18"/>
  <c r="Q717" i="18"/>
  <c r="R717" i="18" s="1"/>
  <c r="I704" i="20" l="1"/>
  <c r="W717" i="18"/>
  <c r="D704" i="20"/>
  <c r="AE703" i="20"/>
  <c r="H704" i="20"/>
  <c r="B704" i="20"/>
  <c r="G704" i="20"/>
  <c r="U717" i="18"/>
  <c r="M696" i="13"/>
  <c r="P696" i="13"/>
  <c r="Z717" i="18"/>
  <c r="AC717" i="18" s="1"/>
  <c r="Y717" i="18"/>
  <c r="AA717" i="18"/>
  <c r="AD717" i="18" s="1"/>
  <c r="AB717" i="18" l="1"/>
  <c r="T704" i="20"/>
  <c r="S704" i="20"/>
  <c r="J704" i="20"/>
  <c r="E704" i="20"/>
  <c r="F704" i="20"/>
  <c r="W696" i="13"/>
  <c r="U696" i="13"/>
  <c r="X696" i="13"/>
  <c r="Q696" i="13"/>
  <c r="R696" i="13" s="1"/>
  <c r="V696" i="13"/>
  <c r="I718" i="18"/>
  <c r="H718" i="18"/>
  <c r="C718" i="18"/>
  <c r="D718" i="18"/>
  <c r="G718" i="18" l="1"/>
  <c r="J718" i="18" s="1"/>
  <c r="B718" i="18"/>
  <c r="E718" i="18" s="1"/>
  <c r="K704" i="20"/>
  <c r="N704" i="20"/>
  <c r="L704" i="20" s="1"/>
  <c r="O704" i="20"/>
  <c r="AA696" i="13"/>
  <c r="AD696" i="13" s="1"/>
  <c r="D697" i="13" s="1"/>
  <c r="Z696" i="13"/>
  <c r="Y696" i="13"/>
  <c r="AB696" i="13" s="1"/>
  <c r="AE717" i="18"/>
  <c r="S718" i="18"/>
  <c r="N718" i="18"/>
  <c r="L718" i="18" s="1"/>
  <c r="T718" i="18"/>
  <c r="O718" i="18"/>
  <c r="F718" i="18"/>
  <c r="K718" i="18"/>
  <c r="P704" i="20" l="1"/>
  <c r="M704" i="20"/>
  <c r="Q704" i="20" s="1"/>
  <c r="AC696" i="13"/>
  <c r="G697" i="13"/>
  <c r="T697" i="13"/>
  <c r="B697" i="13"/>
  <c r="I697" i="13"/>
  <c r="AE696" i="13"/>
  <c r="C697" i="13"/>
  <c r="S697" i="13"/>
  <c r="M718" i="18"/>
  <c r="P718" i="18"/>
  <c r="U704" i="20" l="1"/>
  <c r="V704" i="20"/>
  <c r="X704" i="20"/>
  <c r="R704" i="20"/>
  <c r="W704" i="20"/>
  <c r="W718" i="18"/>
  <c r="H697" i="13"/>
  <c r="E697" i="13"/>
  <c r="F697" i="13"/>
  <c r="V718" i="18"/>
  <c r="Q718" i="18"/>
  <c r="R718" i="18" s="1"/>
  <c r="X718" i="18"/>
  <c r="U718" i="18"/>
  <c r="AA704" i="20" l="1"/>
  <c r="AD704" i="20" s="1"/>
  <c r="Z704" i="20"/>
  <c r="AC704" i="20" s="1"/>
  <c r="Y704" i="20"/>
  <c r="J697" i="13"/>
  <c r="N697" i="13"/>
  <c r="L697" i="13"/>
  <c r="AA718" i="18"/>
  <c r="AD718" i="18" s="1"/>
  <c r="D719" i="18" s="1"/>
  <c r="Z718" i="18"/>
  <c r="AC718" i="18" s="1"/>
  <c r="Y718" i="18"/>
  <c r="AB718" i="18" s="1"/>
  <c r="B719" i="18" s="1"/>
  <c r="K697" i="13" l="1"/>
  <c r="I705" i="20"/>
  <c r="D705" i="20"/>
  <c r="AB704" i="20"/>
  <c r="C705" i="20"/>
  <c r="H705" i="20"/>
  <c r="T705" i="20"/>
  <c r="O697" i="13"/>
  <c r="P697" i="13"/>
  <c r="M697" i="13"/>
  <c r="Q697" i="13" s="1"/>
  <c r="I719" i="18"/>
  <c r="AE718" i="18"/>
  <c r="T719" i="18"/>
  <c r="S719" i="18"/>
  <c r="H719" i="18"/>
  <c r="C719" i="18"/>
  <c r="F719" i="18" s="1"/>
  <c r="G719" i="18"/>
  <c r="S705" i="20" l="1"/>
  <c r="B705" i="20"/>
  <c r="AE704" i="20"/>
  <c r="G705" i="20"/>
  <c r="J705" i="20" s="1"/>
  <c r="J719" i="18"/>
  <c r="N719" i="18" s="1"/>
  <c r="L719" i="18" s="1"/>
  <c r="R697" i="13"/>
  <c r="U697" i="13"/>
  <c r="W697" i="13"/>
  <c r="V697" i="13"/>
  <c r="X697" i="13"/>
  <c r="E719" i="18"/>
  <c r="O719" i="18" l="1"/>
  <c r="K719" i="18"/>
  <c r="F705" i="20"/>
  <c r="E705" i="20"/>
  <c r="K705" i="20"/>
  <c r="O705" i="20"/>
  <c r="N705" i="20"/>
  <c r="L705" i="20" s="1"/>
  <c r="M719" i="18"/>
  <c r="P719" i="18"/>
  <c r="V719" i="18" s="1"/>
  <c r="Z697" i="13"/>
  <c r="AA697" i="13"/>
  <c r="AC697" i="13"/>
  <c r="Y697" i="13"/>
  <c r="AB697" i="13" s="1"/>
  <c r="Q719" i="18"/>
  <c r="R719" i="18" s="1"/>
  <c r="W719" i="18"/>
  <c r="X719" i="18" l="1"/>
  <c r="U719" i="18"/>
  <c r="P705" i="20"/>
  <c r="M705" i="20"/>
  <c r="Q705" i="20" s="1"/>
  <c r="G698" i="13"/>
  <c r="B698" i="13"/>
  <c r="C698" i="13"/>
  <c r="H698" i="13"/>
  <c r="AD697" i="13"/>
  <c r="AA719" i="18"/>
  <c r="AD719" i="18" s="1"/>
  <c r="Y719" i="18"/>
  <c r="Z719" i="18"/>
  <c r="D720" i="18" l="1"/>
  <c r="I720" i="18"/>
  <c r="V705" i="20"/>
  <c r="U705" i="20"/>
  <c r="R705" i="20"/>
  <c r="W705" i="20"/>
  <c r="X705" i="20"/>
  <c r="E698" i="13"/>
  <c r="F698" i="13"/>
  <c r="I698" i="13"/>
  <c r="J698" i="13" s="1"/>
  <c r="D698" i="13"/>
  <c r="AC719" i="18"/>
  <c r="AB719" i="18"/>
  <c r="AE719" i="18"/>
  <c r="S720" i="18"/>
  <c r="T720" i="18" l="1"/>
  <c r="Z705" i="20"/>
  <c r="AA705" i="20"/>
  <c r="Y705" i="20"/>
  <c r="AB705" i="20" s="1"/>
  <c r="AE697" i="13"/>
  <c r="T698" i="13"/>
  <c r="S698" i="13"/>
  <c r="N698" i="13"/>
  <c r="L698" i="13" s="1"/>
  <c r="O698" i="13"/>
  <c r="K698" i="13"/>
  <c r="H720" i="18"/>
  <c r="B720" i="18"/>
  <c r="G720" i="18"/>
  <c r="C720" i="18"/>
  <c r="AD705" i="20" l="1"/>
  <c r="D706" i="20" s="1"/>
  <c r="AC705" i="20"/>
  <c r="G706" i="20"/>
  <c r="B706" i="20"/>
  <c r="I706" i="20"/>
  <c r="T706" i="20"/>
  <c r="C706" i="20"/>
  <c r="P698" i="13"/>
  <c r="M698" i="13"/>
  <c r="Q698" i="13"/>
  <c r="F720" i="18"/>
  <c r="E720" i="18"/>
  <c r="J720" i="18"/>
  <c r="N720" i="18" s="1"/>
  <c r="L720" i="18" s="1"/>
  <c r="K720" i="18"/>
  <c r="S706" i="20" l="1"/>
  <c r="U698" i="13"/>
  <c r="V698" i="13"/>
  <c r="H706" i="20"/>
  <c r="E706" i="20"/>
  <c r="F706" i="20"/>
  <c r="AE705" i="20"/>
  <c r="X698" i="13"/>
  <c r="W698" i="13"/>
  <c r="R698" i="13"/>
  <c r="O720" i="18"/>
  <c r="M720" i="18"/>
  <c r="X720" i="18" s="1"/>
  <c r="P720" i="18"/>
  <c r="J706" i="20" l="1"/>
  <c r="Q720" i="18"/>
  <c r="R720" i="18" s="1"/>
  <c r="N706" i="20"/>
  <c r="L706" i="20" s="1"/>
  <c r="K706" i="20"/>
  <c r="O706" i="20"/>
  <c r="Y698" i="13"/>
  <c r="Z698" i="13"/>
  <c r="AA698" i="13"/>
  <c r="U720" i="18"/>
  <c r="W720" i="18"/>
  <c r="V720" i="18"/>
  <c r="Y720" i="18"/>
  <c r="Z720" i="18"/>
  <c r="AC720" i="18" s="1"/>
  <c r="AA720" i="18"/>
  <c r="M706" i="20" l="1"/>
  <c r="P706" i="20"/>
  <c r="AB698" i="13"/>
  <c r="AD698" i="13"/>
  <c r="AC698" i="13"/>
  <c r="C699" i="13" s="1"/>
  <c r="AB720" i="18"/>
  <c r="H721" i="18"/>
  <c r="C721" i="18"/>
  <c r="AD720" i="18"/>
  <c r="D721" i="18"/>
  <c r="B699" i="13" l="1"/>
  <c r="H699" i="13"/>
  <c r="X706" i="20"/>
  <c r="Q706" i="20"/>
  <c r="R706" i="20" s="1"/>
  <c r="U706" i="20"/>
  <c r="W706" i="20"/>
  <c r="V706" i="20"/>
  <c r="G699" i="13"/>
  <c r="I699" i="13"/>
  <c r="D699" i="13"/>
  <c r="G721" i="18"/>
  <c r="B721" i="18"/>
  <c r="I721" i="18"/>
  <c r="S721" i="18"/>
  <c r="T721" i="18"/>
  <c r="AE720" i="18"/>
  <c r="F699" i="13" l="1"/>
  <c r="E699" i="13"/>
  <c r="Y706" i="20"/>
  <c r="Z706" i="20"/>
  <c r="AC706" i="20" s="1"/>
  <c r="C707" i="20" s="1"/>
  <c r="AA706" i="20"/>
  <c r="J699" i="13"/>
  <c r="N699" i="13"/>
  <c r="AE698" i="13"/>
  <c r="T699" i="13"/>
  <c r="S699" i="13"/>
  <c r="J721" i="18"/>
  <c r="L699" i="13"/>
  <c r="O699" i="13"/>
  <c r="E721" i="18"/>
  <c r="F721" i="18"/>
  <c r="N721" i="18"/>
  <c r="L721" i="18" s="1"/>
  <c r="K699" i="13" l="1"/>
  <c r="AB706" i="20"/>
  <c r="AD706" i="20"/>
  <c r="B707" i="20"/>
  <c r="H707" i="20"/>
  <c r="AE706" i="20"/>
  <c r="O721" i="18"/>
  <c r="K721" i="18"/>
  <c r="M699" i="13"/>
  <c r="P699" i="13"/>
  <c r="V699" i="13" s="1"/>
  <c r="P721" i="18"/>
  <c r="M721" i="18"/>
  <c r="X721" i="18" s="1"/>
  <c r="G707" i="20" l="1"/>
  <c r="F707" i="20"/>
  <c r="E707" i="20"/>
  <c r="I707" i="20"/>
  <c r="J707" i="20" s="1"/>
  <c r="D707" i="20"/>
  <c r="Q699" i="13"/>
  <c r="R699" i="13" s="1"/>
  <c r="X699" i="13"/>
  <c r="U699" i="13"/>
  <c r="W699" i="13"/>
  <c r="U721" i="18"/>
  <c r="V721" i="18"/>
  <c r="W721" i="18"/>
  <c r="Q721" i="18"/>
  <c r="R721" i="18" s="1"/>
  <c r="Y699" i="13" l="1"/>
  <c r="O707" i="20"/>
  <c r="T707" i="20"/>
  <c r="S707" i="20"/>
  <c r="N707" i="20"/>
  <c r="L707" i="20" s="1"/>
  <c r="K707" i="20"/>
  <c r="Z699" i="13"/>
  <c r="AA699" i="13"/>
  <c r="Y721" i="18"/>
  <c r="Z721" i="18"/>
  <c r="AA721" i="18"/>
  <c r="AB699" i="13" l="1"/>
  <c r="M707" i="20"/>
  <c r="P707" i="20"/>
  <c r="AC699" i="13"/>
  <c r="AD699" i="13"/>
  <c r="B700" i="13"/>
  <c r="G700" i="13"/>
  <c r="AC721" i="18"/>
  <c r="AD721" i="18"/>
  <c r="AB721" i="18"/>
  <c r="X707" i="20" l="1"/>
  <c r="V707" i="20"/>
  <c r="W707" i="20"/>
  <c r="Q707" i="20"/>
  <c r="R707" i="20" s="1"/>
  <c r="U707" i="20"/>
  <c r="H700" i="13"/>
  <c r="C700" i="13"/>
  <c r="G722" i="18"/>
  <c r="D700" i="13"/>
  <c r="I700" i="13"/>
  <c r="C722" i="18"/>
  <c r="H722" i="18"/>
  <c r="B722" i="18"/>
  <c r="D722" i="18"/>
  <c r="I722" i="18"/>
  <c r="E722" i="18" l="1"/>
  <c r="F722" i="18"/>
  <c r="Z707" i="20"/>
  <c r="AC707" i="20" s="1"/>
  <c r="AA707" i="20"/>
  <c r="AD707" i="20" s="1"/>
  <c r="Y707" i="20"/>
  <c r="AB707" i="20" s="1"/>
  <c r="B708" i="20" s="1"/>
  <c r="J700" i="13"/>
  <c r="E700" i="13"/>
  <c r="F700" i="13"/>
  <c r="N700" i="13"/>
  <c r="L700" i="13" s="1"/>
  <c r="AE699" i="13"/>
  <c r="T700" i="13"/>
  <c r="S700" i="13"/>
  <c r="S722" i="18"/>
  <c r="T722" i="18"/>
  <c r="J722" i="18"/>
  <c r="N722" i="18" s="1"/>
  <c r="L722" i="18" s="1"/>
  <c r="AE721" i="18"/>
  <c r="O700" i="13" l="1"/>
  <c r="K700" i="13"/>
  <c r="C708" i="20"/>
  <c r="H708" i="20"/>
  <c r="D708" i="20"/>
  <c r="I708" i="20"/>
  <c r="G708" i="20"/>
  <c r="M700" i="13"/>
  <c r="P700" i="13"/>
  <c r="K722" i="18"/>
  <c r="O722" i="18"/>
  <c r="P722" i="18"/>
  <c r="M722" i="18"/>
  <c r="X722" i="18" s="1"/>
  <c r="J708" i="20" l="1"/>
  <c r="AE707" i="20"/>
  <c r="F708" i="20"/>
  <c r="E708" i="20"/>
  <c r="K708" i="20"/>
  <c r="O708" i="20"/>
  <c r="S708" i="20"/>
  <c r="T708" i="20"/>
  <c r="N708" i="20"/>
  <c r="L708" i="20" s="1"/>
  <c r="Q700" i="13"/>
  <c r="R700" i="13" s="1"/>
  <c r="X700" i="13"/>
  <c r="W700" i="13"/>
  <c r="V700" i="13"/>
  <c r="U700" i="13"/>
  <c r="U722" i="18"/>
  <c r="Q722" i="18"/>
  <c r="R722" i="18" s="1"/>
  <c r="V722" i="18"/>
  <c r="W722" i="18"/>
  <c r="AA700" i="13" l="1"/>
  <c r="Z700" i="13"/>
  <c r="P708" i="20"/>
  <c r="M708" i="20"/>
  <c r="Q708" i="20" s="1"/>
  <c r="Y700" i="13"/>
  <c r="Z722" i="18"/>
  <c r="AA722" i="18"/>
  <c r="Y722" i="18"/>
  <c r="AD700" i="13" l="1"/>
  <c r="AC700" i="13"/>
  <c r="AD722" i="18"/>
  <c r="I723" i="18" s="1"/>
  <c r="AC722" i="18"/>
  <c r="V708" i="20"/>
  <c r="W708" i="20"/>
  <c r="U708" i="20"/>
  <c r="R708" i="20"/>
  <c r="X708" i="20"/>
  <c r="AB722" i="18"/>
  <c r="AB700" i="13"/>
  <c r="B701" i="13"/>
  <c r="D701" i="13"/>
  <c r="I701" i="13"/>
  <c r="C701" i="13"/>
  <c r="D723" i="18"/>
  <c r="AE722" i="18" s="1"/>
  <c r="C723" i="18"/>
  <c r="H723" i="18"/>
  <c r="B723" i="18"/>
  <c r="G723" i="18"/>
  <c r="H701" i="13" l="1"/>
  <c r="G701" i="13"/>
  <c r="AA708" i="20"/>
  <c r="Y708" i="20"/>
  <c r="Z708" i="20"/>
  <c r="T701" i="13"/>
  <c r="S701" i="13"/>
  <c r="AE700" i="13"/>
  <c r="E701" i="13"/>
  <c r="F701" i="13"/>
  <c r="T723" i="18"/>
  <c r="S723" i="18"/>
  <c r="F723" i="18"/>
  <c r="E723" i="18"/>
  <c r="J723" i="18"/>
  <c r="J701" i="13" l="1"/>
  <c r="AB708" i="20"/>
  <c r="AD708" i="20"/>
  <c r="D709" i="20"/>
  <c r="AC708" i="20"/>
  <c r="I709" i="20"/>
  <c r="G709" i="20"/>
  <c r="B709" i="20"/>
  <c r="O723" i="18"/>
  <c r="K723" i="18"/>
  <c r="N723" i="18"/>
  <c r="L723" i="18" s="1"/>
  <c r="N701" i="13" l="1"/>
  <c r="L701" i="13" s="1"/>
  <c r="O701" i="13"/>
  <c r="K701" i="13"/>
  <c r="H709" i="20"/>
  <c r="C709" i="20"/>
  <c r="T709" i="20"/>
  <c r="S709" i="20"/>
  <c r="J709" i="20"/>
  <c r="F709" i="20"/>
  <c r="E709" i="20"/>
  <c r="N709" i="20"/>
  <c r="L709" i="20" s="1"/>
  <c r="M723" i="18"/>
  <c r="X723" i="18" s="1"/>
  <c r="P723" i="18"/>
  <c r="W723" i="18"/>
  <c r="U723" i="18"/>
  <c r="V723" i="18"/>
  <c r="P701" i="13" l="1"/>
  <c r="V701" i="13" s="1"/>
  <c r="M701" i="13"/>
  <c r="AE708" i="20"/>
  <c r="K709" i="20"/>
  <c r="O709" i="20"/>
  <c r="P709" i="20"/>
  <c r="M709" i="20"/>
  <c r="Q709" i="20" s="1"/>
  <c r="Q723" i="18"/>
  <c r="R723" i="18" s="1"/>
  <c r="Q701" i="13" l="1"/>
  <c r="R701" i="13" s="1"/>
  <c r="X701" i="13"/>
  <c r="U701" i="13"/>
  <c r="W701" i="13"/>
  <c r="Y723" i="18"/>
  <c r="U709" i="20"/>
  <c r="W709" i="20"/>
  <c r="V709" i="20"/>
  <c r="R709" i="20"/>
  <c r="X709" i="20"/>
  <c r="AA723" i="18"/>
  <c r="Z723" i="18"/>
  <c r="Z701" i="13" l="1"/>
  <c r="AC701" i="13" s="1"/>
  <c r="H702" i="13" s="1"/>
  <c r="AA701" i="13"/>
  <c r="AD701" i="13" s="1"/>
  <c r="Y701" i="13"/>
  <c r="AB701" i="13" s="1"/>
  <c r="AB723" i="18"/>
  <c r="Y709" i="20"/>
  <c r="Z709" i="20"/>
  <c r="AA709" i="20"/>
  <c r="AB709" i="20"/>
  <c r="AC723" i="18"/>
  <c r="H724" i="18" s="1"/>
  <c r="AD723" i="18"/>
  <c r="G724" i="18"/>
  <c r="D724" i="18"/>
  <c r="G702" i="13" l="1"/>
  <c r="C702" i="13"/>
  <c r="D702" i="13"/>
  <c r="B702" i="13"/>
  <c r="I702" i="13"/>
  <c r="B724" i="18"/>
  <c r="C724" i="18"/>
  <c r="I724" i="18"/>
  <c r="AC709" i="20"/>
  <c r="AD709" i="20"/>
  <c r="B710" i="20"/>
  <c r="G710" i="20"/>
  <c r="F724" i="18"/>
  <c r="S724" i="18"/>
  <c r="T724" i="18"/>
  <c r="AE723" i="18"/>
  <c r="E702" i="13" l="1"/>
  <c r="J702" i="13"/>
  <c r="S702" i="13"/>
  <c r="T702" i="13"/>
  <c r="AE701" i="13"/>
  <c r="F702" i="13"/>
  <c r="I710" i="20"/>
  <c r="E724" i="18"/>
  <c r="J724" i="18"/>
  <c r="H710" i="20"/>
  <c r="C710" i="20"/>
  <c r="D710" i="20"/>
  <c r="N702" i="13"/>
  <c r="L702" i="13" s="1"/>
  <c r="N724" i="18"/>
  <c r="L724" i="18" s="1"/>
  <c r="K724" i="18"/>
  <c r="O724" i="18"/>
  <c r="K702" i="13" l="1"/>
  <c r="O702" i="13"/>
  <c r="J710" i="20"/>
  <c r="AE709" i="20"/>
  <c r="F710" i="20"/>
  <c r="E710" i="20"/>
  <c r="T710" i="20"/>
  <c r="S710" i="20"/>
  <c r="N710" i="20"/>
  <c r="L710" i="20" s="1"/>
  <c r="P702" i="13"/>
  <c r="M702" i="13"/>
  <c r="P724" i="18"/>
  <c r="M724" i="18"/>
  <c r="X724" i="18" s="1"/>
  <c r="W724" i="18"/>
  <c r="W702" i="13" l="1"/>
  <c r="O710" i="20"/>
  <c r="U702" i="13"/>
  <c r="K710" i="20"/>
  <c r="M710" i="20"/>
  <c r="Q710" i="20" s="1"/>
  <c r="P710" i="20"/>
  <c r="V702" i="13"/>
  <c r="Q702" i="13"/>
  <c r="R702" i="13" s="1"/>
  <c r="X702" i="13"/>
  <c r="U724" i="18"/>
  <c r="Q724" i="18"/>
  <c r="R724" i="18" s="1"/>
  <c r="V724" i="18"/>
  <c r="R710" i="20" l="1"/>
  <c r="X710" i="20"/>
  <c r="W710" i="20"/>
  <c r="V710" i="20"/>
  <c r="U710" i="20"/>
  <c r="AA702" i="13"/>
  <c r="AD702" i="13" s="1"/>
  <c r="Z702" i="13"/>
  <c r="Y702" i="13"/>
  <c r="D703" i="13"/>
  <c r="I703" i="13"/>
  <c r="Y724" i="18"/>
  <c r="AB724" i="18" s="1"/>
  <c r="AA724" i="18"/>
  <c r="Z724" i="18"/>
  <c r="AC724" i="18" s="1"/>
  <c r="Z710" i="20" l="1"/>
  <c r="Y710" i="20"/>
  <c r="AA710" i="20"/>
  <c r="AC710" i="20"/>
  <c r="AB710" i="20"/>
  <c r="G711" i="20" s="1"/>
  <c r="AB702" i="13"/>
  <c r="AC702" i="13"/>
  <c r="B703" i="13"/>
  <c r="G703" i="13"/>
  <c r="H703" i="13"/>
  <c r="C703" i="13"/>
  <c r="F703" i="13" s="1"/>
  <c r="T703" i="13"/>
  <c r="AE702" i="13"/>
  <c r="S703" i="13"/>
  <c r="AD724" i="18"/>
  <c r="G725" i="18"/>
  <c r="H725" i="18"/>
  <c r="C725" i="18"/>
  <c r="B725" i="18"/>
  <c r="D725" i="18"/>
  <c r="I725" i="18"/>
  <c r="T725" i="18"/>
  <c r="E725" i="18"/>
  <c r="C711" i="20" l="1"/>
  <c r="AD710" i="20"/>
  <c r="H711" i="20"/>
  <c r="B711" i="20"/>
  <c r="AE724" i="18"/>
  <c r="S725" i="18"/>
  <c r="F725" i="18"/>
  <c r="E703" i="13"/>
  <c r="J703" i="13"/>
  <c r="J725" i="18"/>
  <c r="N703" i="13" l="1"/>
  <c r="L703" i="13" s="1"/>
  <c r="AE710" i="20"/>
  <c r="I711" i="20"/>
  <c r="D711" i="20"/>
  <c r="F711" i="20"/>
  <c r="E711" i="20"/>
  <c r="O703" i="13"/>
  <c r="K703" i="13"/>
  <c r="K725" i="18"/>
  <c r="O725" i="18"/>
  <c r="N725" i="18"/>
  <c r="L725" i="18" s="1"/>
  <c r="M703" i="13" l="1"/>
  <c r="P703" i="13"/>
  <c r="J711" i="20"/>
  <c r="T711" i="20"/>
  <c r="S711" i="20"/>
  <c r="N711" i="20"/>
  <c r="L711" i="20" s="1"/>
  <c r="M725" i="18"/>
  <c r="X725" i="18" s="1"/>
  <c r="P725" i="18"/>
  <c r="Q725" i="18"/>
  <c r="R725" i="18" s="1"/>
  <c r="Q703" i="13" l="1"/>
  <c r="R703" i="13" s="1"/>
  <c r="X703" i="13"/>
  <c r="W703" i="13"/>
  <c r="V703" i="13"/>
  <c r="U703" i="13"/>
  <c r="O711" i="20"/>
  <c r="K711" i="20"/>
  <c r="P711" i="20"/>
  <c r="M711" i="20"/>
  <c r="Q711" i="20" s="1"/>
  <c r="R711" i="20" s="1"/>
  <c r="U725" i="18"/>
  <c r="W725" i="18"/>
  <c r="AA725" i="18"/>
  <c r="Z725" i="18"/>
  <c r="Y725" i="18"/>
  <c r="AB725" i="18" s="1"/>
  <c r="V725" i="18"/>
  <c r="AA703" i="13" l="1"/>
  <c r="AD703" i="13" s="1"/>
  <c r="Y703" i="13"/>
  <c r="AB703" i="13" s="1"/>
  <c r="Z703" i="13"/>
  <c r="AC703" i="13" s="1"/>
  <c r="V711" i="20"/>
  <c r="X711" i="20"/>
  <c r="U711" i="20"/>
  <c r="W711" i="20"/>
  <c r="Z711" i="20"/>
  <c r="AA711" i="20"/>
  <c r="Y711" i="20"/>
  <c r="AC725" i="18"/>
  <c r="G726" i="18"/>
  <c r="AD725" i="18"/>
  <c r="B726" i="18"/>
  <c r="C726" i="18"/>
  <c r="H726" i="18"/>
  <c r="H704" i="13" l="1"/>
  <c r="B704" i="13"/>
  <c r="C704" i="13"/>
  <c r="F704" i="13" s="1"/>
  <c r="D704" i="13"/>
  <c r="G704" i="13"/>
  <c r="I704" i="13"/>
  <c r="AD711" i="20"/>
  <c r="AB711" i="20"/>
  <c r="G712" i="20" s="1"/>
  <c r="AC711" i="20"/>
  <c r="I726" i="18"/>
  <c r="D726" i="18"/>
  <c r="F726" i="18"/>
  <c r="J726" i="18"/>
  <c r="K726" i="18" s="1"/>
  <c r="E726" i="18"/>
  <c r="J704" i="13" l="1"/>
  <c r="E704" i="13"/>
  <c r="T704" i="13"/>
  <c r="S704" i="13"/>
  <c r="AE703" i="13"/>
  <c r="B712" i="20"/>
  <c r="I712" i="20"/>
  <c r="D712" i="20"/>
  <c r="C712" i="20"/>
  <c r="AE711" i="20" s="1"/>
  <c r="H712" i="20"/>
  <c r="T726" i="18"/>
  <c r="AE725" i="18"/>
  <c r="S726" i="18"/>
  <c r="N726" i="18"/>
  <c r="L726" i="18" s="1"/>
  <c r="O726" i="18"/>
  <c r="O704" i="13" l="1"/>
  <c r="N704" i="13"/>
  <c r="L704" i="13" s="1"/>
  <c r="K704" i="13"/>
  <c r="J712" i="20"/>
  <c r="K712" i="20" s="1"/>
  <c r="E712" i="20"/>
  <c r="F712" i="20"/>
  <c r="T712" i="20"/>
  <c r="S712" i="20"/>
  <c r="M726" i="18"/>
  <c r="X726" i="18" s="1"/>
  <c r="P726" i="18"/>
  <c r="P704" i="13" l="1"/>
  <c r="M704" i="13"/>
  <c r="N712" i="20"/>
  <c r="L712" i="20" s="1"/>
  <c r="O712" i="20"/>
  <c r="U726" i="18"/>
  <c r="V726" i="18"/>
  <c r="W726" i="18"/>
  <c r="Q726" i="18"/>
  <c r="R726" i="18" s="1"/>
  <c r="U704" i="13" l="1"/>
  <c r="W704" i="13"/>
  <c r="V704" i="13"/>
  <c r="X704" i="13"/>
  <c r="Q704" i="13"/>
  <c r="R704" i="13" s="1"/>
  <c r="P712" i="20"/>
  <c r="M712" i="20"/>
  <c r="Q712" i="20" s="1"/>
  <c r="Y726" i="18"/>
  <c r="AA726" i="18"/>
  <c r="Z726" i="18"/>
  <c r="AC726" i="18" s="1"/>
  <c r="AA704" i="13" l="1"/>
  <c r="Y704" i="13"/>
  <c r="Z704" i="13"/>
  <c r="AC704" i="13" s="1"/>
  <c r="X712" i="20"/>
  <c r="W712" i="20"/>
  <c r="V712" i="20"/>
  <c r="R712" i="20"/>
  <c r="U712" i="20"/>
  <c r="AB726" i="18"/>
  <c r="AD726" i="18"/>
  <c r="I727" i="18" s="1"/>
  <c r="C727" i="18"/>
  <c r="H727" i="18"/>
  <c r="B727" i="18"/>
  <c r="D727" i="18"/>
  <c r="G727" i="18"/>
  <c r="AD704" i="13" l="1"/>
  <c r="D705" i="13" s="1"/>
  <c r="AB704" i="13"/>
  <c r="C705" i="13"/>
  <c r="H705" i="13"/>
  <c r="Y712" i="20"/>
  <c r="Z712" i="20"/>
  <c r="AA712" i="20"/>
  <c r="AB712" i="20"/>
  <c r="E727" i="18"/>
  <c r="AE726" i="18"/>
  <c r="T727" i="18"/>
  <c r="F727" i="18"/>
  <c r="S727" i="18"/>
  <c r="J727" i="18"/>
  <c r="G705" i="13" l="1"/>
  <c r="I705" i="13"/>
  <c r="B705" i="13"/>
  <c r="AE704" i="13"/>
  <c r="S705" i="13"/>
  <c r="T705" i="13"/>
  <c r="AC712" i="20"/>
  <c r="G713" i="20"/>
  <c r="AD712" i="20"/>
  <c r="B713" i="20"/>
  <c r="C713" i="20"/>
  <c r="H713" i="20"/>
  <c r="D713" i="20"/>
  <c r="N727" i="18"/>
  <c r="L727" i="18" s="1"/>
  <c r="O727" i="18"/>
  <c r="K727" i="18"/>
  <c r="J705" i="13" l="1"/>
  <c r="F705" i="13"/>
  <c r="E705" i="13"/>
  <c r="I713" i="20"/>
  <c r="AE712" i="20"/>
  <c r="E713" i="20"/>
  <c r="F713" i="20"/>
  <c r="S713" i="20"/>
  <c r="T713" i="20"/>
  <c r="N705" i="13"/>
  <c r="L705" i="13" s="1"/>
  <c r="M727" i="18"/>
  <c r="X727" i="18" s="1"/>
  <c r="P727" i="18"/>
  <c r="Q727" i="18"/>
  <c r="R727" i="18" s="1"/>
  <c r="O705" i="13" l="1"/>
  <c r="K705" i="13"/>
  <c r="J713" i="20"/>
  <c r="N713" i="20"/>
  <c r="M705" i="13"/>
  <c r="P705" i="13"/>
  <c r="Q705" i="13"/>
  <c r="R705" i="13" s="1"/>
  <c r="U727" i="18"/>
  <c r="W727" i="18"/>
  <c r="V727" i="18"/>
  <c r="AA727" i="18"/>
  <c r="Z727" i="18"/>
  <c r="Y727" i="18"/>
  <c r="X705" i="13" l="1"/>
  <c r="K713" i="20"/>
  <c r="O713" i="20"/>
  <c r="L713" i="20"/>
  <c r="U705" i="13"/>
  <c r="W705" i="13"/>
  <c r="V705" i="13"/>
  <c r="Y705" i="13"/>
  <c r="Z705" i="13"/>
  <c r="AA705" i="13"/>
  <c r="AC727" i="18"/>
  <c r="AD727" i="18"/>
  <c r="AB727" i="18"/>
  <c r="M713" i="20" l="1"/>
  <c r="X713" i="20" s="1"/>
  <c r="P713" i="20"/>
  <c r="AC705" i="13"/>
  <c r="AB705" i="13"/>
  <c r="AD705" i="13"/>
  <c r="C728" i="18"/>
  <c r="H728" i="18"/>
  <c r="I728" i="18"/>
  <c r="D728" i="18"/>
  <c r="B728" i="18"/>
  <c r="G728" i="18"/>
  <c r="J728" i="18" s="1"/>
  <c r="Q713" i="20" l="1"/>
  <c r="R713" i="20" s="1"/>
  <c r="W713" i="20"/>
  <c r="U713" i="20"/>
  <c r="V713" i="20"/>
  <c r="H706" i="13"/>
  <c r="C706" i="13"/>
  <c r="G706" i="13"/>
  <c r="I706" i="13"/>
  <c r="D706" i="13"/>
  <c r="B706" i="13"/>
  <c r="AE727" i="18"/>
  <c r="S728" i="18"/>
  <c r="T728" i="18"/>
  <c r="F728" i="18"/>
  <c r="E728" i="18"/>
  <c r="K728" i="18"/>
  <c r="O728" i="18"/>
  <c r="N728" i="18"/>
  <c r="L728" i="18" s="1"/>
  <c r="Y713" i="20" l="1"/>
  <c r="AA713" i="20"/>
  <c r="Z713" i="20"/>
  <c r="E706" i="13"/>
  <c r="AE705" i="13"/>
  <c r="T706" i="13"/>
  <c r="S706" i="13"/>
  <c r="F706" i="13"/>
  <c r="J706" i="13"/>
  <c r="P728" i="18"/>
  <c r="M728" i="18"/>
  <c r="AD713" i="20" l="1"/>
  <c r="AB713" i="20"/>
  <c r="B714" i="20" s="1"/>
  <c r="AC713" i="20"/>
  <c r="G714" i="20"/>
  <c r="O706" i="13"/>
  <c r="N706" i="13"/>
  <c r="K706" i="13"/>
  <c r="L706" i="13"/>
  <c r="U728" i="18"/>
  <c r="V728" i="18"/>
  <c r="W728" i="18"/>
  <c r="Q728" i="18"/>
  <c r="R728" i="18" s="1"/>
  <c r="X728" i="18"/>
  <c r="D714" i="20" l="1"/>
  <c r="I714" i="20"/>
  <c r="C714" i="20"/>
  <c r="H714" i="20"/>
  <c r="T714" i="20"/>
  <c r="M706" i="13"/>
  <c r="P706" i="13"/>
  <c r="Z728" i="18"/>
  <c r="Y728" i="18"/>
  <c r="AA728" i="18"/>
  <c r="S714" i="20" l="1"/>
  <c r="F714" i="20"/>
  <c r="J714" i="20"/>
  <c r="E714" i="20"/>
  <c r="AE713" i="20"/>
  <c r="W706" i="13"/>
  <c r="V706" i="13"/>
  <c r="Q706" i="13"/>
  <c r="R706" i="13" s="1"/>
  <c r="X706" i="13"/>
  <c r="U706" i="13"/>
  <c r="AC728" i="18"/>
  <c r="AD728" i="18"/>
  <c r="AB728" i="18"/>
  <c r="H729" i="18" l="1"/>
  <c r="C729" i="18"/>
  <c r="O714" i="20"/>
  <c r="N714" i="20"/>
  <c r="L714" i="20" s="1"/>
  <c r="K714" i="20"/>
  <c r="AA706" i="13"/>
  <c r="AD706" i="13" s="1"/>
  <c r="Z706" i="13"/>
  <c r="AC706" i="13" s="1"/>
  <c r="Y706" i="13"/>
  <c r="D729" i="18"/>
  <c r="I729" i="18"/>
  <c r="G729" i="18"/>
  <c r="B729" i="18"/>
  <c r="J729" i="18" l="1"/>
  <c r="M714" i="20"/>
  <c r="P714" i="20"/>
  <c r="C707" i="13"/>
  <c r="I707" i="13"/>
  <c r="D707" i="13"/>
  <c r="AB706" i="13"/>
  <c r="H707" i="13"/>
  <c r="N729" i="18"/>
  <c r="L729" i="18" s="1"/>
  <c r="S729" i="18"/>
  <c r="T729" i="18"/>
  <c r="AE728" i="18"/>
  <c r="O729" i="18"/>
  <c r="K729" i="18"/>
  <c r="F729" i="18"/>
  <c r="E729" i="18"/>
  <c r="X714" i="20" l="1"/>
  <c r="Q714" i="20"/>
  <c r="R714" i="20" s="1"/>
  <c r="W714" i="20"/>
  <c r="U714" i="20"/>
  <c r="V714" i="20"/>
  <c r="S707" i="13"/>
  <c r="T707" i="13"/>
  <c r="AE706" i="13"/>
  <c r="B707" i="13"/>
  <c r="G707" i="13"/>
  <c r="J707" i="13" s="1"/>
  <c r="N707" i="13" s="1"/>
  <c r="M729" i="18"/>
  <c r="P729" i="18"/>
  <c r="Z714" i="20" l="1"/>
  <c r="AC714" i="20" s="1"/>
  <c r="Y714" i="20"/>
  <c r="AB714" i="20" s="1"/>
  <c r="AA714" i="20"/>
  <c r="AD714" i="20" s="1"/>
  <c r="O707" i="13"/>
  <c r="K707" i="13"/>
  <c r="F707" i="13"/>
  <c r="E707" i="13"/>
  <c r="L707" i="13"/>
  <c r="Q729" i="18"/>
  <c r="R729" i="18" s="1"/>
  <c r="X729" i="18"/>
  <c r="W729" i="18"/>
  <c r="U729" i="18"/>
  <c r="V729" i="18"/>
  <c r="B715" i="20" l="1"/>
  <c r="G715" i="20"/>
  <c r="C715" i="20"/>
  <c r="H715" i="20"/>
  <c r="I715" i="20"/>
  <c r="D715" i="20"/>
  <c r="P707" i="13"/>
  <c r="M707" i="13"/>
  <c r="Z729" i="18"/>
  <c r="AA729" i="18"/>
  <c r="Y729" i="18"/>
  <c r="J715" i="20" l="1"/>
  <c r="K715" i="20"/>
  <c r="O715" i="20"/>
  <c r="N715" i="20"/>
  <c r="L715" i="20" s="1"/>
  <c r="AE714" i="20"/>
  <c r="E715" i="20"/>
  <c r="F715" i="20"/>
  <c r="S715" i="20"/>
  <c r="T715" i="20"/>
  <c r="X707" i="13"/>
  <c r="U707" i="13"/>
  <c r="W707" i="13"/>
  <c r="V707" i="13"/>
  <c r="Q707" i="13"/>
  <c r="R707" i="13"/>
  <c r="AC729" i="18"/>
  <c r="AD729" i="18"/>
  <c r="AB729" i="18"/>
  <c r="P715" i="20" l="1"/>
  <c r="M715" i="20"/>
  <c r="U715" i="20"/>
  <c r="H730" i="18"/>
  <c r="C730" i="18"/>
  <c r="Y707" i="13"/>
  <c r="Z707" i="13"/>
  <c r="AC707" i="13" s="1"/>
  <c r="AA707" i="13"/>
  <c r="AD707" i="13" s="1"/>
  <c r="I730" i="18"/>
  <c r="D730" i="18"/>
  <c r="B730" i="18"/>
  <c r="G730" i="18"/>
  <c r="W715" i="20" l="1"/>
  <c r="V715" i="20"/>
  <c r="X715" i="20"/>
  <c r="Q715" i="20"/>
  <c r="R715" i="20" s="1"/>
  <c r="J730" i="18"/>
  <c r="O730" i="18" s="1"/>
  <c r="H708" i="13"/>
  <c r="C708" i="13"/>
  <c r="AB707" i="13"/>
  <c r="D708" i="13"/>
  <c r="I708" i="13"/>
  <c r="T730" i="18"/>
  <c r="S730" i="18"/>
  <c r="AE729" i="18"/>
  <c r="F730" i="18"/>
  <c r="E730" i="18"/>
  <c r="Y715" i="20" l="1"/>
  <c r="AB715" i="20" s="1"/>
  <c r="AA715" i="20"/>
  <c r="Z715" i="20"/>
  <c r="B716" i="20"/>
  <c r="N730" i="18"/>
  <c r="L730" i="18" s="1"/>
  <c r="K730" i="18"/>
  <c r="G708" i="13"/>
  <c r="J708" i="13" s="1"/>
  <c r="B708" i="13"/>
  <c r="S708" i="13"/>
  <c r="T708" i="13"/>
  <c r="AE707" i="13"/>
  <c r="G716" i="20" l="1"/>
  <c r="AD715" i="20"/>
  <c r="AC715" i="20"/>
  <c r="H716" i="20" s="1"/>
  <c r="D716" i="20"/>
  <c r="I716" i="20"/>
  <c r="M730" i="18"/>
  <c r="P730" i="18"/>
  <c r="E708" i="13"/>
  <c r="O708" i="13"/>
  <c r="N708" i="13"/>
  <c r="L708" i="13" s="1"/>
  <c r="K708" i="13"/>
  <c r="F708" i="13"/>
  <c r="C716" i="20" l="1"/>
  <c r="E716" i="20"/>
  <c r="AE715" i="20"/>
  <c r="F716" i="20"/>
  <c r="S716" i="20"/>
  <c r="J716" i="20"/>
  <c r="N716" i="20"/>
  <c r="L716" i="20" s="1"/>
  <c r="T716" i="20"/>
  <c r="W730" i="18"/>
  <c r="U730" i="18"/>
  <c r="V730" i="18"/>
  <c r="Q730" i="18"/>
  <c r="R730" i="18" s="1"/>
  <c r="X730" i="18"/>
  <c r="M708" i="13"/>
  <c r="P708" i="13"/>
  <c r="O716" i="20" l="1"/>
  <c r="K716" i="20"/>
  <c r="P716" i="20"/>
  <c r="M716" i="20"/>
  <c r="Y730" i="18"/>
  <c r="AB730" i="18" s="1"/>
  <c r="Z730" i="18"/>
  <c r="AA730" i="18"/>
  <c r="X708" i="13"/>
  <c r="V708" i="13"/>
  <c r="W708" i="13"/>
  <c r="Q708" i="13"/>
  <c r="R708" i="13" s="1"/>
  <c r="U708" i="13"/>
  <c r="V716" i="20" l="1"/>
  <c r="W716" i="20"/>
  <c r="U716" i="20"/>
  <c r="X716" i="20"/>
  <c r="Q716" i="20"/>
  <c r="R716" i="20" s="1"/>
  <c r="AC730" i="18"/>
  <c r="B731" i="18"/>
  <c r="G731" i="18"/>
  <c r="AD730" i="18"/>
  <c r="AA708" i="13"/>
  <c r="Y708" i="13"/>
  <c r="AB708" i="13" s="1"/>
  <c r="Z708" i="13"/>
  <c r="AC708" i="13" s="1"/>
  <c r="Y716" i="20" l="1"/>
  <c r="AA716" i="20"/>
  <c r="AD716" i="20" s="1"/>
  <c r="Z716" i="20"/>
  <c r="AC716" i="20" s="1"/>
  <c r="H731" i="18"/>
  <c r="C731" i="18"/>
  <c r="F731" i="18" s="1"/>
  <c r="D731" i="18"/>
  <c r="E731" i="18"/>
  <c r="I731" i="18"/>
  <c r="AD708" i="13"/>
  <c r="B709" i="13"/>
  <c r="G709" i="13"/>
  <c r="D709" i="13"/>
  <c r="C709" i="13"/>
  <c r="H709" i="13"/>
  <c r="I709" i="13" l="1"/>
  <c r="AB716" i="20"/>
  <c r="B717" i="20" s="1"/>
  <c r="C717" i="20"/>
  <c r="H717" i="20"/>
  <c r="I717" i="20"/>
  <c r="D717" i="20"/>
  <c r="J731" i="18"/>
  <c r="S731" i="18"/>
  <c r="N731" i="18"/>
  <c r="L731" i="18" s="1"/>
  <c r="T731" i="18"/>
  <c r="AE730" i="18"/>
  <c r="AE708" i="13"/>
  <c r="T709" i="13"/>
  <c r="J709" i="13"/>
  <c r="S709" i="13"/>
  <c r="E709" i="13"/>
  <c r="F709" i="13"/>
  <c r="G717" i="20" l="1"/>
  <c r="F717" i="20"/>
  <c r="AE716" i="20"/>
  <c r="E717" i="20"/>
  <c r="S717" i="20"/>
  <c r="T717" i="20"/>
  <c r="J717" i="20"/>
  <c r="O731" i="18"/>
  <c r="K731" i="18"/>
  <c r="M731" i="18"/>
  <c r="P731" i="18"/>
  <c r="K709" i="13"/>
  <c r="O709" i="13"/>
  <c r="N709" i="13"/>
  <c r="L709" i="13" s="1"/>
  <c r="K717" i="20" l="1"/>
  <c r="O717" i="20"/>
  <c r="N717" i="20"/>
  <c r="L717" i="20" s="1"/>
  <c r="W731" i="18"/>
  <c r="V731" i="18"/>
  <c r="U731" i="18"/>
  <c r="Q731" i="18"/>
  <c r="R731" i="18" s="1"/>
  <c r="X731" i="18"/>
  <c r="M709" i="13"/>
  <c r="P709" i="13"/>
  <c r="M717" i="20" l="1"/>
  <c r="P717" i="20"/>
  <c r="AA731" i="18"/>
  <c r="AD731" i="18" s="1"/>
  <c r="Z731" i="18"/>
  <c r="AC731" i="18" s="1"/>
  <c r="Y731" i="18"/>
  <c r="AB731" i="18" s="1"/>
  <c r="Q709" i="13"/>
  <c r="R709" i="13" s="1"/>
  <c r="X709" i="13"/>
  <c r="V709" i="13"/>
  <c r="U709" i="13"/>
  <c r="W709" i="13"/>
  <c r="I732" i="18" l="1"/>
  <c r="D732" i="18"/>
  <c r="H732" i="18"/>
  <c r="C732" i="18"/>
  <c r="Q717" i="20"/>
  <c r="R717" i="20" s="1"/>
  <c r="X717" i="20"/>
  <c r="V717" i="20"/>
  <c r="W717" i="20"/>
  <c r="U717" i="20"/>
  <c r="B732" i="18"/>
  <c r="G732" i="18"/>
  <c r="AA709" i="13"/>
  <c r="AD709" i="13" s="1"/>
  <c r="Z709" i="13"/>
  <c r="AC709" i="13" s="1"/>
  <c r="Y709" i="13"/>
  <c r="AB709" i="13" s="1"/>
  <c r="B710" i="13" s="1"/>
  <c r="E732" i="18" l="1"/>
  <c r="F732" i="18"/>
  <c r="S732" i="18"/>
  <c r="T732" i="18"/>
  <c r="AE731" i="18"/>
  <c r="AA717" i="20"/>
  <c r="AD717" i="20" s="1"/>
  <c r="Z717" i="20"/>
  <c r="AC717" i="20" s="1"/>
  <c r="Y717" i="20"/>
  <c r="AB717" i="20" s="1"/>
  <c r="G718" i="20" s="1"/>
  <c r="J732" i="18"/>
  <c r="N732" i="18" s="1"/>
  <c r="L732" i="18" s="1"/>
  <c r="I710" i="13"/>
  <c r="H710" i="13"/>
  <c r="G710" i="13"/>
  <c r="J710" i="13" s="1"/>
  <c r="D710" i="13"/>
  <c r="C710" i="13"/>
  <c r="K732" i="18" l="1"/>
  <c r="O732" i="18"/>
  <c r="B718" i="20"/>
  <c r="H718" i="20"/>
  <c r="C718" i="20"/>
  <c r="D718" i="20"/>
  <c r="I718" i="20"/>
  <c r="M732" i="18"/>
  <c r="X732" i="18" s="1"/>
  <c r="P732" i="18"/>
  <c r="O710" i="13"/>
  <c r="K710" i="13"/>
  <c r="N710" i="13"/>
  <c r="L710" i="13" s="1"/>
  <c r="F710" i="13"/>
  <c r="E710" i="13"/>
  <c r="T710" i="13"/>
  <c r="S710" i="13"/>
  <c r="AE709" i="13"/>
  <c r="V732" i="18" l="1"/>
  <c r="J718" i="20"/>
  <c r="T718" i="20"/>
  <c r="S718" i="20"/>
  <c r="F718" i="20"/>
  <c r="E718" i="20"/>
  <c r="AE717" i="20"/>
  <c r="N718" i="20"/>
  <c r="L718" i="20" s="1"/>
  <c r="Q732" i="18"/>
  <c r="R732" i="18" s="1"/>
  <c r="U732" i="18"/>
  <c r="W732" i="18"/>
  <c r="M710" i="13"/>
  <c r="P710" i="13"/>
  <c r="Y732" i="18"/>
  <c r="AA732" i="18"/>
  <c r="Z732" i="18" l="1"/>
  <c r="O718" i="20"/>
  <c r="K718" i="20"/>
  <c r="M718" i="20"/>
  <c r="P718" i="20"/>
  <c r="X710" i="13"/>
  <c r="Q710" i="13"/>
  <c r="R710" i="13" s="1"/>
  <c r="W710" i="13"/>
  <c r="V710" i="13"/>
  <c r="U710" i="13"/>
  <c r="AB732" i="18"/>
  <c r="AC732" i="18"/>
  <c r="AD732" i="18"/>
  <c r="B733" i="18"/>
  <c r="U718" i="20" l="1"/>
  <c r="X718" i="20"/>
  <c r="Q718" i="20"/>
  <c r="R718" i="20" s="1"/>
  <c r="W718" i="20"/>
  <c r="V718" i="20"/>
  <c r="Y710" i="13"/>
  <c r="Z710" i="13"/>
  <c r="AA710" i="13"/>
  <c r="AB710" i="13"/>
  <c r="G711" i="13" s="1"/>
  <c r="G733" i="18"/>
  <c r="C733" i="18"/>
  <c r="I733" i="18"/>
  <c r="D733" i="18"/>
  <c r="H733" i="18"/>
  <c r="Z718" i="20" l="1"/>
  <c r="Y718" i="20"/>
  <c r="AA718" i="20"/>
  <c r="AC710" i="13"/>
  <c r="AD710" i="13"/>
  <c r="C711" i="13"/>
  <c r="H711" i="13"/>
  <c r="B711" i="13"/>
  <c r="E733" i="18"/>
  <c r="F733" i="18"/>
  <c r="AE732" i="18"/>
  <c r="J733" i="18"/>
  <c r="T733" i="18"/>
  <c r="S733" i="18"/>
  <c r="AB718" i="20" l="1"/>
  <c r="AC718" i="20"/>
  <c r="AD718" i="20"/>
  <c r="I711" i="13"/>
  <c r="D711" i="13"/>
  <c r="S711" i="13" s="1"/>
  <c r="E711" i="13"/>
  <c r="F711" i="13"/>
  <c r="N733" i="18"/>
  <c r="L733" i="18" s="1"/>
  <c r="O733" i="18"/>
  <c r="K733" i="18"/>
  <c r="J711" i="13" l="1"/>
  <c r="B719" i="20"/>
  <c r="C719" i="20"/>
  <c r="AE718" i="20" s="1"/>
  <c r="G719" i="20"/>
  <c r="D719" i="20"/>
  <c r="H719" i="20"/>
  <c r="I719" i="20"/>
  <c r="T711" i="13"/>
  <c r="AE710" i="13"/>
  <c r="M733" i="18"/>
  <c r="X733" i="18" s="1"/>
  <c r="P733" i="18"/>
  <c r="K711" i="13" l="1"/>
  <c r="O711" i="13"/>
  <c r="N711" i="13"/>
  <c r="L711" i="13" s="1"/>
  <c r="E719" i="20"/>
  <c r="F719" i="20"/>
  <c r="T719" i="20"/>
  <c r="S719" i="20"/>
  <c r="J719" i="20"/>
  <c r="U733" i="18"/>
  <c r="V733" i="18"/>
  <c r="Q733" i="18"/>
  <c r="R733" i="18" s="1"/>
  <c r="W733" i="18"/>
  <c r="P711" i="13" l="1"/>
  <c r="U711" i="13" s="1"/>
  <c r="M711" i="13"/>
  <c r="Q711" i="13" s="1"/>
  <c r="N719" i="20"/>
  <c r="O719" i="20"/>
  <c r="K719" i="20"/>
  <c r="L719" i="20"/>
  <c r="Z733" i="18"/>
  <c r="Y733" i="18"/>
  <c r="AB733" i="18" s="1"/>
  <c r="AA733" i="18"/>
  <c r="AC733" i="18"/>
  <c r="C734" i="18"/>
  <c r="V711" i="13" l="1"/>
  <c r="W711" i="13"/>
  <c r="X711" i="13"/>
  <c r="R711" i="13"/>
  <c r="Z711" i="13" s="1"/>
  <c r="M719" i="20"/>
  <c r="P719" i="20"/>
  <c r="AD733" i="18"/>
  <c r="B734" i="18"/>
  <c r="G734" i="18"/>
  <c r="H734" i="18"/>
  <c r="Y711" i="13" l="1"/>
  <c r="AB711" i="13" s="1"/>
  <c r="AA711" i="13"/>
  <c r="AC711" i="13"/>
  <c r="F734" i="18"/>
  <c r="Q719" i="20"/>
  <c r="R719" i="20" s="1"/>
  <c r="X719" i="20"/>
  <c r="V719" i="20"/>
  <c r="U719" i="20"/>
  <c r="W719" i="20"/>
  <c r="E734" i="18"/>
  <c r="I734" i="18"/>
  <c r="J734" i="18" s="1"/>
  <c r="D734" i="18"/>
  <c r="O734" i="18"/>
  <c r="K734" i="18"/>
  <c r="B712" i="13" l="1"/>
  <c r="G712" i="13"/>
  <c r="H712" i="13"/>
  <c r="AD711" i="13"/>
  <c r="D712" i="13" s="1"/>
  <c r="C712" i="13"/>
  <c r="Y719" i="20"/>
  <c r="AB719" i="20" s="1"/>
  <c r="Z719" i="20"/>
  <c r="AC719" i="20" s="1"/>
  <c r="AA719" i="20"/>
  <c r="AD719" i="20" s="1"/>
  <c r="AE733" i="18"/>
  <c r="S734" i="18"/>
  <c r="T734" i="18"/>
  <c r="N734" i="18"/>
  <c r="L734" i="18" s="1"/>
  <c r="I712" i="13" l="1"/>
  <c r="J712" i="13"/>
  <c r="AE711" i="13"/>
  <c r="S712" i="13"/>
  <c r="T712" i="13"/>
  <c r="F712" i="13"/>
  <c r="E712" i="13"/>
  <c r="B720" i="20"/>
  <c r="G720" i="20"/>
  <c r="H720" i="20"/>
  <c r="C720" i="20"/>
  <c r="D720" i="20"/>
  <c r="I720" i="20"/>
  <c r="M734" i="18"/>
  <c r="X734" i="18" s="1"/>
  <c r="P734" i="18"/>
  <c r="Q734" i="18"/>
  <c r="R734" i="18" s="1"/>
  <c r="O712" i="13" l="1"/>
  <c r="N712" i="13"/>
  <c r="L712" i="13" s="1"/>
  <c r="K712" i="13"/>
  <c r="W734" i="18"/>
  <c r="U734" i="18"/>
  <c r="V734" i="18"/>
  <c r="Y734" i="18"/>
  <c r="Z734" i="18"/>
  <c r="AA734" i="18"/>
  <c r="AE719" i="20"/>
  <c r="F720" i="20"/>
  <c r="S720" i="20"/>
  <c r="T720" i="20"/>
  <c r="E720" i="20"/>
  <c r="J720" i="20"/>
  <c r="M712" i="13" l="1"/>
  <c r="P712" i="13"/>
  <c r="U712" i="13" s="1"/>
  <c r="AD734" i="18"/>
  <c r="D735" i="18" s="1"/>
  <c r="AC734" i="18"/>
  <c r="AB734" i="18"/>
  <c r="N720" i="20"/>
  <c r="L720" i="20" s="1"/>
  <c r="K720" i="20"/>
  <c r="O720" i="20"/>
  <c r="H735" i="18"/>
  <c r="C735" i="18"/>
  <c r="B735" i="18"/>
  <c r="E735" i="18" s="1"/>
  <c r="I735" i="18"/>
  <c r="T735" i="18"/>
  <c r="S735" i="18"/>
  <c r="AE734" i="18"/>
  <c r="Q712" i="13" l="1"/>
  <c r="R712" i="13" s="1"/>
  <c r="X712" i="13"/>
  <c r="V712" i="13"/>
  <c r="W712" i="13"/>
  <c r="G735" i="18"/>
  <c r="M720" i="20"/>
  <c r="P720" i="20"/>
  <c r="J735" i="18"/>
  <c r="F735" i="18"/>
  <c r="Z712" i="13" l="1"/>
  <c r="AA712" i="13"/>
  <c r="Y712" i="13"/>
  <c r="AB712" i="13" s="1"/>
  <c r="Q720" i="20"/>
  <c r="R720" i="20" s="1"/>
  <c r="X720" i="20"/>
  <c r="U720" i="20"/>
  <c r="W720" i="20"/>
  <c r="V720" i="20"/>
  <c r="N735" i="18"/>
  <c r="L735" i="18" s="1"/>
  <c r="K735" i="18"/>
  <c r="O735" i="18"/>
  <c r="AC712" i="13" l="1"/>
  <c r="B713" i="13"/>
  <c r="G713" i="13"/>
  <c r="AD712" i="13"/>
  <c r="Y720" i="20"/>
  <c r="AA720" i="20"/>
  <c r="Z720" i="20"/>
  <c r="AC720" i="20" s="1"/>
  <c r="P735" i="18"/>
  <c r="M735" i="18"/>
  <c r="X735" i="18" s="1"/>
  <c r="H713" i="13" l="1"/>
  <c r="C713" i="13"/>
  <c r="I713" i="13"/>
  <c r="D713" i="13"/>
  <c r="J713" i="13"/>
  <c r="AB720" i="20"/>
  <c r="B721" i="20"/>
  <c r="G721" i="20"/>
  <c r="AD720" i="20"/>
  <c r="I721" i="20" s="1"/>
  <c r="H721" i="20"/>
  <c r="C721" i="20"/>
  <c r="U735" i="18"/>
  <c r="V735" i="18"/>
  <c r="W735" i="18"/>
  <c r="Q735" i="18"/>
  <c r="R735" i="18" s="1"/>
  <c r="F713" i="13" l="1"/>
  <c r="E713" i="13"/>
  <c r="T713" i="13"/>
  <c r="S713" i="13"/>
  <c r="AE712" i="13"/>
  <c r="N713" i="13"/>
  <c r="L713" i="13" s="1"/>
  <c r="O713" i="13"/>
  <c r="K713" i="13"/>
  <c r="F721" i="20"/>
  <c r="J721" i="20"/>
  <c r="D721" i="20"/>
  <c r="E721" i="20"/>
  <c r="AE720" i="20"/>
  <c r="AA735" i="18"/>
  <c r="Z735" i="18"/>
  <c r="Y735" i="18"/>
  <c r="AD735" i="18"/>
  <c r="AC735" i="18"/>
  <c r="P713" i="13" l="1"/>
  <c r="U713" i="13" s="1"/>
  <c r="M713" i="13"/>
  <c r="K721" i="20"/>
  <c r="S721" i="20"/>
  <c r="O721" i="20"/>
  <c r="T721" i="20"/>
  <c r="N721" i="20"/>
  <c r="L721" i="20" s="1"/>
  <c r="AB735" i="18"/>
  <c r="G736" i="18" s="1"/>
  <c r="H736" i="18"/>
  <c r="I736" i="18"/>
  <c r="D736" i="18"/>
  <c r="C736" i="18"/>
  <c r="V713" i="13" l="1"/>
  <c r="W713" i="13"/>
  <c r="Q713" i="13"/>
  <c r="R713" i="13" s="1"/>
  <c r="X713" i="13"/>
  <c r="B736" i="18"/>
  <c r="M721" i="20"/>
  <c r="P721" i="20"/>
  <c r="J736" i="18"/>
  <c r="F736" i="18"/>
  <c r="T736" i="18"/>
  <c r="S736" i="18"/>
  <c r="AE735" i="18"/>
  <c r="Y713" i="13" l="1"/>
  <c r="AB713" i="13" s="1"/>
  <c r="Z713" i="13"/>
  <c r="AC713" i="13" s="1"/>
  <c r="AA713" i="13"/>
  <c r="E736" i="18"/>
  <c r="N736" i="18"/>
  <c r="L736" i="18" s="1"/>
  <c r="K736" i="18"/>
  <c r="O736" i="18"/>
  <c r="X721" i="20"/>
  <c r="Q721" i="20"/>
  <c r="R721" i="20" s="1"/>
  <c r="V721" i="20"/>
  <c r="U721" i="20"/>
  <c r="W721" i="20"/>
  <c r="Z721" i="20"/>
  <c r="B714" i="13"/>
  <c r="C714" i="13" l="1"/>
  <c r="G714" i="13"/>
  <c r="H714" i="13"/>
  <c r="AD713" i="13"/>
  <c r="D714" i="13" s="1"/>
  <c r="M736" i="18"/>
  <c r="X736" i="18" s="1"/>
  <c r="P736" i="18"/>
  <c r="AA721" i="20"/>
  <c r="Y721" i="20"/>
  <c r="AD721" i="20"/>
  <c r="AC721" i="20"/>
  <c r="F714" i="13"/>
  <c r="E714" i="13"/>
  <c r="V736" i="18"/>
  <c r="W736" i="18"/>
  <c r="I714" i="13" l="1"/>
  <c r="J714" i="13" s="1"/>
  <c r="O714" i="13" s="1"/>
  <c r="AE713" i="13"/>
  <c r="T714" i="13"/>
  <c r="S714" i="13"/>
  <c r="N714" i="13"/>
  <c r="K714" i="13"/>
  <c r="Q736" i="18"/>
  <c r="R736" i="18" s="1"/>
  <c r="U736" i="18"/>
  <c r="AB721" i="20"/>
  <c r="D722" i="20"/>
  <c r="I722" i="20"/>
  <c r="C722" i="20"/>
  <c r="H722" i="20"/>
  <c r="L714" i="13" l="1"/>
  <c r="AA736" i="18"/>
  <c r="Z736" i="18"/>
  <c r="Y736" i="18"/>
  <c r="G722" i="20"/>
  <c r="B722" i="20"/>
  <c r="S722" i="20"/>
  <c r="T722" i="20"/>
  <c r="AE721" i="20"/>
  <c r="J722" i="20"/>
  <c r="M714" i="13" l="1"/>
  <c r="P714" i="13"/>
  <c r="U714" i="13" s="1"/>
  <c r="AD736" i="18"/>
  <c r="I737" i="18" s="1"/>
  <c r="AB736" i="18"/>
  <c r="AC736" i="18"/>
  <c r="F722" i="20"/>
  <c r="E722" i="20"/>
  <c r="N722" i="20"/>
  <c r="L722" i="20" s="1"/>
  <c r="O722" i="20"/>
  <c r="K722" i="20"/>
  <c r="X714" i="13"/>
  <c r="W714" i="13"/>
  <c r="D737" i="18"/>
  <c r="G737" i="18"/>
  <c r="B737" i="18"/>
  <c r="H737" i="18"/>
  <c r="C737" i="18"/>
  <c r="AE736" i="18"/>
  <c r="S737" i="18"/>
  <c r="T737" i="18"/>
  <c r="Q714" i="13" l="1"/>
  <c r="R714" i="13" s="1"/>
  <c r="V714" i="13"/>
  <c r="P722" i="20"/>
  <c r="M722" i="20"/>
  <c r="U722" i="20"/>
  <c r="Y714" i="13"/>
  <c r="AB714" i="13" s="1"/>
  <c r="B715" i="13" s="1"/>
  <c r="AA714" i="13"/>
  <c r="E737" i="18"/>
  <c r="J737" i="18"/>
  <c r="F737" i="18"/>
  <c r="N737" i="18"/>
  <c r="L737" i="18" s="1"/>
  <c r="Z714" i="13" l="1"/>
  <c r="G715" i="13"/>
  <c r="V722" i="20"/>
  <c r="W722" i="20"/>
  <c r="X722" i="20"/>
  <c r="Q722" i="20"/>
  <c r="R722" i="20" s="1"/>
  <c r="K737" i="18"/>
  <c r="AC714" i="13"/>
  <c r="C715" i="13"/>
  <c r="AD714" i="13"/>
  <c r="O737" i="18"/>
  <c r="P737" i="18"/>
  <c r="M737" i="18"/>
  <c r="X737" i="18" s="1"/>
  <c r="Y722" i="20" l="1"/>
  <c r="AB722" i="20" s="1"/>
  <c r="AA722" i="20"/>
  <c r="Z722" i="20"/>
  <c r="AC722" i="20" s="1"/>
  <c r="H715" i="13"/>
  <c r="F715" i="13"/>
  <c r="E715" i="13"/>
  <c r="D715" i="13"/>
  <c r="I715" i="13"/>
  <c r="U737" i="18"/>
  <c r="W737" i="18"/>
  <c r="V737" i="18"/>
  <c r="Q737" i="18"/>
  <c r="R737" i="18" s="1"/>
  <c r="AD722" i="20" l="1"/>
  <c r="B723" i="20"/>
  <c r="G723" i="20"/>
  <c r="H723" i="20"/>
  <c r="C723" i="20"/>
  <c r="AE722" i="20" s="1"/>
  <c r="D723" i="20"/>
  <c r="I723" i="20"/>
  <c r="F723" i="20"/>
  <c r="J715" i="13"/>
  <c r="N715" i="13"/>
  <c r="L715" i="13" s="1"/>
  <c r="T715" i="13"/>
  <c r="S715" i="13"/>
  <c r="AE714" i="13"/>
  <c r="O715" i="13"/>
  <c r="AA737" i="18"/>
  <c r="Z737" i="18"/>
  <c r="Y737" i="18"/>
  <c r="E723" i="20" l="1"/>
  <c r="J723" i="20"/>
  <c r="S723" i="20"/>
  <c r="T723" i="20"/>
  <c r="K715" i="13"/>
  <c r="P715" i="13"/>
  <c r="M715" i="13"/>
  <c r="AD737" i="18"/>
  <c r="AC737" i="18"/>
  <c r="AB737" i="18"/>
  <c r="O723" i="20" l="1"/>
  <c r="K723" i="20"/>
  <c r="N723" i="20"/>
  <c r="L723" i="20" s="1"/>
  <c r="W715" i="13"/>
  <c r="V715" i="13"/>
  <c r="U715" i="13"/>
  <c r="Q715" i="13"/>
  <c r="R715" i="13" s="1"/>
  <c r="X715" i="13"/>
  <c r="G738" i="18"/>
  <c r="H738" i="18"/>
  <c r="B738" i="18"/>
  <c r="D738" i="18"/>
  <c r="I738" i="18"/>
  <c r="C738" i="18"/>
  <c r="P723" i="20" l="1"/>
  <c r="M723" i="20"/>
  <c r="Z715" i="13"/>
  <c r="AC715" i="13" s="1"/>
  <c r="AA715" i="13"/>
  <c r="AD715" i="13" s="1"/>
  <c r="Y715" i="13"/>
  <c r="AB715" i="13" s="1"/>
  <c r="J738" i="18"/>
  <c r="T738" i="18"/>
  <c r="S738" i="18"/>
  <c r="AE737" i="18"/>
  <c r="E738" i="18"/>
  <c r="F738" i="18"/>
  <c r="K738" i="18"/>
  <c r="O738" i="18"/>
  <c r="W723" i="20" l="1"/>
  <c r="V723" i="20"/>
  <c r="U723" i="20"/>
  <c r="X723" i="20"/>
  <c r="Q723" i="20"/>
  <c r="R723" i="20" s="1"/>
  <c r="D716" i="13"/>
  <c r="C716" i="13"/>
  <c r="H716" i="13"/>
  <c r="B716" i="13"/>
  <c r="E716" i="13" s="1"/>
  <c r="G716" i="13"/>
  <c r="I716" i="13"/>
  <c r="N738" i="18"/>
  <c r="L738" i="18" s="1"/>
  <c r="Y723" i="20" l="1"/>
  <c r="AB723" i="20" s="1"/>
  <c r="AA723" i="20"/>
  <c r="AD723" i="20" s="1"/>
  <c r="Z723" i="20"/>
  <c r="AC723" i="20" s="1"/>
  <c r="S716" i="13"/>
  <c r="AE715" i="13"/>
  <c r="T716" i="13"/>
  <c r="F716" i="13"/>
  <c r="J716" i="13"/>
  <c r="P738" i="18"/>
  <c r="W738" i="18" s="1"/>
  <c r="M738" i="18"/>
  <c r="U738" i="18"/>
  <c r="V738" i="18"/>
  <c r="G724" i="20" l="1"/>
  <c r="B724" i="20"/>
  <c r="D724" i="20"/>
  <c r="I724" i="20"/>
  <c r="C724" i="20"/>
  <c r="H724" i="20"/>
  <c r="K716" i="13"/>
  <c r="O716" i="13"/>
  <c r="N716" i="13"/>
  <c r="L716" i="13" s="1"/>
  <c r="Q738" i="18"/>
  <c r="R738" i="18" s="1"/>
  <c r="X738" i="18"/>
  <c r="S724" i="20" l="1"/>
  <c r="T724" i="20"/>
  <c r="F724" i="20"/>
  <c r="AE723" i="20"/>
  <c r="J724" i="20"/>
  <c r="E724" i="20"/>
  <c r="Z738" i="18"/>
  <c r="AC738" i="18" s="1"/>
  <c r="M716" i="13"/>
  <c r="P716" i="13"/>
  <c r="AA738" i="18"/>
  <c r="AD738" i="18" s="1"/>
  <c r="Y738" i="18"/>
  <c r="AB738" i="18" s="1"/>
  <c r="H739" i="18"/>
  <c r="C739" i="18"/>
  <c r="D739" i="18" l="1"/>
  <c r="N724" i="20"/>
  <c r="L724" i="20" s="1"/>
  <c r="K724" i="20"/>
  <c r="O724" i="20"/>
  <c r="I739" i="18"/>
  <c r="Q716" i="13"/>
  <c r="R716" i="13" s="1"/>
  <c r="X716" i="13"/>
  <c r="W716" i="13"/>
  <c r="V716" i="13"/>
  <c r="U716" i="13"/>
  <c r="B739" i="18"/>
  <c r="G739" i="18"/>
  <c r="F739" i="18" l="1"/>
  <c r="S739" i="18"/>
  <c r="T739" i="18"/>
  <c r="AE738" i="18"/>
  <c r="J739" i="18"/>
  <c r="M724" i="20"/>
  <c r="P724" i="20"/>
  <c r="N739" i="18"/>
  <c r="L739" i="18" s="1"/>
  <c r="E739" i="18"/>
  <c r="Z716" i="13"/>
  <c r="AA716" i="13"/>
  <c r="Y716" i="13"/>
  <c r="O739" i="18" l="1"/>
  <c r="K739" i="18"/>
  <c r="X724" i="20"/>
  <c r="Q724" i="20"/>
  <c r="R724" i="20" s="1"/>
  <c r="U724" i="20"/>
  <c r="W724" i="20"/>
  <c r="V724" i="20"/>
  <c r="M739" i="18"/>
  <c r="X739" i="18" s="1"/>
  <c r="P739" i="18"/>
  <c r="AC716" i="13"/>
  <c r="AD716" i="13"/>
  <c r="AB716" i="13"/>
  <c r="H717" i="13"/>
  <c r="AA724" i="20" l="1"/>
  <c r="AD724" i="20" s="1"/>
  <c r="Y724" i="20"/>
  <c r="AB724" i="20" s="1"/>
  <c r="Z724" i="20"/>
  <c r="AC724" i="20" s="1"/>
  <c r="V739" i="18"/>
  <c r="W739" i="18"/>
  <c r="U739" i="18"/>
  <c r="Q739" i="18"/>
  <c r="R739" i="18" s="1"/>
  <c r="C717" i="13"/>
  <c r="I717" i="13"/>
  <c r="B717" i="13"/>
  <c r="E717" i="13" s="1"/>
  <c r="D717" i="13"/>
  <c r="T717" i="13" s="1"/>
  <c r="G717" i="13"/>
  <c r="F717" i="13" l="1"/>
  <c r="B725" i="20"/>
  <c r="J717" i="13"/>
  <c r="I725" i="20"/>
  <c r="D725" i="20"/>
  <c r="G725" i="20"/>
  <c r="C725" i="20"/>
  <c r="H725" i="20"/>
  <c r="AA739" i="18"/>
  <c r="Z739" i="18"/>
  <c r="Y739" i="18"/>
  <c r="AD739" i="18"/>
  <c r="AE716" i="13"/>
  <c r="S717" i="13"/>
  <c r="E725" i="20" l="1"/>
  <c r="N717" i="13"/>
  <c r="L717" i="13" s="1"/>
  <c r="O717" i="13"/>
  <c r="K717" i="13"/>
  <c r="AC739" i="18"/>
  <c r="H740" i="18" s="1"/>
  <c r="AB739" i="18"/>
  <c r="B740" i="18" s="1"/>
  <c r="D740" i="18"/>
  <c r="I740" i="18"/>
  <c r="T725" i="20"/>
  <c r="S725" i="20"/>
  <c r="AE724" i="20"/>
  <c r="J725" i="20"/>
  <c r="F725" i="20"/>
  <c r="K725" i="20"/>
  <c r="N725" i="20"/>
  <c r="L725" i="20" s="1"/>
  <c r="C740" i="18"/>
  <c r="G740" i="18"/>
  <c r="S740" i="18"/>
  <c r="AE739" i="18"/>
  <c r="M717" i="13" l="1"/>
  <c r="P717" i="13"/>
  <c r="U717" i="13" s="1"/>
  <c r="T740" i="18"/>
  <c r="O725" i="20"/>
  <c r="M725" i="20"/>
  <c r="P725" i="20"/>
  <c r="J740" i="18"/>
  <c r="E740" i="18"/>
  <c r="F740" i="18"/>
  <c r="Q717" i="13" l="1"/>
  <c r="R717" i="13" s="1"/>
  <c r="W717" i="13"/>
  <c r="X717" i="13"/>
  <c r="V717" i="13"/>
  <c r="N740" i="18"/>
  <c r="L740" i="18" s="1"/>
  <c r="O740" i="18"/>
  <c r="K740" i="18"/>
  <c r="X725" i="20"/>
  <c r="Q725" i="20"/>
  <c r="R725" i="20" s="1"/>
  <c r="W725" i="20"/>
  <c r="V725" i="20"/>
  <c r="U725" i="20"/>
  <c r="AA717" i="13" l="1"/>
  <c r="Y717" i="13"/>
  <c r="Z717" i="13"/>
  <c r="P740" i="18"/>
  <c r="M740" i="18"/>
  <c r="X740" i="18" s="1"/>
  <c r="Z725" i="20"/>
  <c r="AC725" i="20" s="1"/>
  <c r="Y725" i="20"/>
  <c r="AB725" i="20" s="1"/>
  <c r="AA725" i="20"/>
  <c r="AD725" i="20" s="1"/>
  <c r="W740" i="18"/>
  <c r="V740" i="18"/>
  <c r="U740" i="18"/>
  <c r="Q740" i="18"/>
  <c r="R740" i="18" s="1"/>
  <c r="AD717" i="13" l="1"/>
  <c r="I718" i="13" s="1"/>
  <c r="AC717" i="13"/>
  <c r="AB717" i="13"/>
  <c r="C726" i="20"/>
  <c r="H726" i="20"/>
  <c r="B726" i="20"/>
  <c r="E726" i="20" s="1"/>
  <c r="G726" i="20"/>
  <c r="I726" i="20"/>
  <c r="D726" i="20"/>
  <c r="Y740" i="18"/>
  <c r="Z740" i="18"/>
  <c r="AA740" i="18"/>
  <c r="C718" i="13" l="1"/>
  <c r="D718" i="13"/>
  <c r="H718" i="13"/>
  <c r="G718" i="13"/>
  <c r="B718" i="13"/>
  <c r="S718" i="13"/>
  <c r="J726" i="20"/>
  <c r="F726" i="20"/>
  <c r="AE725" i="20"/>
  <c r="K726" i="20"/>
  <c r="O726" i="20"/>
  <c r="N726" i="20"/>
  <c r="L726" i="20" s="1"/>
  <c r="T726" i="20"/>
  <c r="S726" i="20"/>
  <c r="AB740" i="18"/>
  <c r="AC740" i="18"/>
  <c r="AD740" i="18"/>
  <c r="G741" i="18"/>
  <c r="AE717" i="13" l="1"/>
  <c r="T718" i="13"/>
  <c r="J718" i="13"/>
  <c r="F718" i="13"/>
  <c r="E718" i="13"/>
  <c r="M726" i="20"/>
  <c r="P726" i="20"/>
  <c r="C741" i="18"/>
  <c r="I741" i="18"/>
  <c r="B741" i="18"/>
  <c r="D741" i="18"/>
  <c r="H741" i="18"/>
  <c r="K718" i="13" l="1"/>
  <c r="O718" i="13"/>
  <c r="N718" i="13"/>
  <c r="L718" i="13" s="1"/>
  <c r="X726" i="20"/>
  <c r="Q726" i="20"/>
  <c r="R726" i="20" s="1"/>
  <c r="W726" i="20"/>
  <c r="U726" i="20"/>
  <c r="V726" i="20"/>
  <c r="J741" i="18"/>
  <c r="F741" i="18"/>
  <c r="T741" i="18"/>
  <c r="S741" i="18"/>
  <c r="AE740" i="18"/>
  <c r="E741" i="18"/>
  <c r="N741" i="18"/>
  <c r="L741" i="18" s="1"/>
  <c r="K741" i="18"/>
  <c r="O741" i="18"/>
  <c r="P718" i="13" l="1"/>
  <c r="M718" i="13"/>
  <c r="Q718" i="13" s="1"/>
  <c r="R718" i="13" s="1"/>
  <c r="Y726" i="20"/>
  <c r="AB726" i="20" s="1"/>
  <c r="AA726" i="20"/>
  <c r="AD726" i="20" s="1"/>
  <c r="Z726" i="20"/>
  <c r="AC726" i="20" s="1"/>
  <c r="P741" i="18"/>
  <c r="M741" i="18"/>
  <c r="X741" i="18" s="1"/>
  <c r="U741" i="18"/>
  <c r="V718" i="13" l="1"/>
  <c r="W718" i="13"/>
  <c r="U718" i="13"/>
  <c r="X718" i="13"/>
  <c r="Y718" i="13"/>
  <c r="AA718" i="13"/>
  <c r="Z718" i="13"/>
  <c r="B727" i="20"/>
  <c r="G727" i="20"/>
  <c r="D727" i="20"/>
  <c r="I727" i="20"/>
  <c r="H727" i="20"/>
  <c r="C727" i="20"/>
  <c r="V741" i="18"/>
  <c r="Q741" i="18"/>
  <c r="R741" i="18" s="1"/>
  <c r="W741" i="18"/>
  <c r="AB718" i="13" l="1"/>
  <c r="G719" i="13" s="1"/>
  <c r="AD718" i="13"/>
  <c r="I719" i="13" s="1"/>
  <c r="AC718" i="13"/>
  <c r="J727" i="20"/>
  <c r="T727" i="20"/>
  <c r="S727" i="20"/>
  <c r="AE726" i="20"/>
  <c r="F727" i="20"/>
  <c r="E727" i="20"/>
  <c r="Y741" i="18"/>
  <c r="Z741" i="18"/>
  <c r="AA741" i="18"/>
  <c r="B719" i="13" l="1"/>
  <c r="C719" i="13"/>
  <c r="H719" i="13"/>
  <c r="D719" i="13"/>
  <c r="N727" i="20"/>
  <c r="L727" i="20" s="1"/>
  <c r="O727" i="20"/>
  <c r="K727" i="20"/>
  <c r="AB741" i="18"/>
  <c r="B742" i="18" s="1"/>
  <c r="AC741" i="18"/>
  <c r="AD741" i="18"/>
  <c r="J719" i="13" l="1"/>
  <c r="F719" i="13"/>
  <c r="E719" i="13"/>
  <c r="K719" i="13"/>
  <c r="O719" i="13"/>
  <c r="N719" i="13"/>
  <c r="L719" i="13" s="1"/>
  <c r="AE718" i="13"/>
  <c r="T719" i="13"/>
  <c r="S719" i="13"/>
  <c r="P727" i="20"/>
  <c r="M727" i="20"/>
  <c r="G742" i="18"/>
  <c r="C742" i="18"/>
  <c r="F742" i="18" s="1"/>
  <c r="H742" i="18"/>
  <c r="I742" i="18"/>
  <c r="D742" i="18"/>
  <c r="M719" i="13" l="1"/>
  <c r="P719" i="13"/>
  <c r="V727" i="20"/>
  <c r="W727" i="20"/>
  <c r="Q727" i="20"/>
  <c r="R727" i="20" s="1"/>
  <c r="X727" i="20"/>
  <c r="U727" i="20"/>
  <c r="AA727" i="20"/>
  <c r="AD727" i="20" s="1"/>
  <c r="AE741" i="18"/>
  <c r="S742" i="18"/>
  <c r="T742" i="18"/>
  <c r="E742" i="18"/>
  <c r="J742" i="18"/>
  <c r="K742" i="18" s="1"/>
  <c r="X719" i="13" l="1"/>
  <c r="Q719" i="13"/>
  <c r="R719" i="13" s="1"/>
  <c r="V719" i="13"/>
  <c r="U719" i="13"/>
  <c r="W719" i="13"/>
  <c r="Z727" i="20"/>
  <c r="AC727" i="20" s="1"/>
  <c r="Y727" i="20"/>
  <c r="AB727" i="20" s="1"/>
  <c r="I728" i="20"/>
  <c r="D728" i="20"/>
  <c r="N742" i="18"/>
  <c r="L742" i="18" s="1"/>
  <c r="O742" i="18"/>
  <c r="AA719" i="13" l="1"/>
  <c r="Z719" i="13"/>
  <c r="Y719" i="13"/>
  <c r="B728" i="20"/>
  <c r="H728" i="20"/>
  <c r="C728" i="20"/>
  <c r="F728" i="20" s="1"/>
  <c r="G728" i="20"/>
  <c r="T728" i="20"/>
  <c r="S728" i="20"/>
  <c r="P742" i="18"/>
  <c r="M742" i="18"/>
  <c r="AC719" i="13" l="1"/>
  <c r="AD719" i="13"/>
  <c r="D720" i="13" s="1"/>
  <c r="AB719" i="13"/>
  <c r="E728" i="20"/>
  <c r="AE727" i="20"/>
  <c r="J728" i="20"/>
  <c r="N728" i="20"/>
  <c r="L728" i="20" s="1"/>
  <c r="O728" i="20"/>
  <c r="W742" i="18"/>
  <c r="V742" i="18"/>
  <c r="Q742" i="18"/>
  <c r="R742" i="18" s="1"/>
  <c r="X742" i="18"/>
  <c r="U742" i="18"/>
  <c r="C720" i="13" l="1"/>
  <c r="I720" i="13"/>
  <c r="S720" i="13"/>
  <c r="H720" i="13"/>
  <c r="G720" i="13"/>
  <c r="B720" i="13"/>
  <c r="AE719" i="13"/>
  <c r="T720" i="13"/>
  <c r="K728" i="20"/>
  <c r="P728" i="20"/>
  <c r="M728" i="20"/>
  <c r="AA742" i="18"/>
  <c r="AD742" i="18" s="1"/>
  <c r="Z742" i="18"/>
  <c r="AC742" i="18" s="1"/>
  <c r="Y742" i="18"/>
  <c r="AB742" i="18" s="1"/>
  <c r="B743" i="18" s="1"/>
  <c r="J720" i="13" l="1"/>
  <c r="N720" i="13" s="1"/>
  <c r="L720" i="13" s="1"/>
  <c r="E720" i="13"/>
  <c r="F720" i="13"/>
  <c r="W728" i="20"/>
  <c r="U728" i="20"/>
  <c r="V728" i="20"/>
  <c r="Q728" i="20"/>
  <c r="R728" i="20" s="1"/>
  <c r="X728" i="20"/>
  <c r="I743" i="18"/>
  <c r="D743" i="18"/>
  <c r="C743" i="18"/>
  <c r="F743" i="18" s="1"/>
  <c r="G743" i="18"/>
  <c r="H743" i="18"/>
  <c r="K720" i="13" l="1"/>
  <c r="O720" i="13"/>
  <c r="P720" i="13"/>
  <c r="M720" i="13"/>
  <c r="Z728" i="20"/>
  <c r="AC728" i="20" s="1"/>
  <c r="Y728" i="20"/>
  <c r="AB728" i="20" s="1"/>
  <c r="AA728" i="20"/>
  <c r="AD728" i="20" s="1"/>
  <c r="J743" i="18"/>
  <c r="AE742" i="18"/>
  <c r="T743" i="18"/>
  <c r="S743" i="18"/>
  <c r="K743" i="18"/>
  <c r="E743" i="18"/>
  <c r="U720" i="13" l="1"/>
  <c r="W720" i="13"/>
  <c r="V720" i="13"/>
  <c r="X720" i="13"/>
  <c r="Q720" i="13"/>
  <c r="R720" i="13" s="1"/>
  <c r="H729" i="20"/>
  <c r="C729" i="20"/>
  <c r="G729" i="20"/>
  <c r="B729" i="20"/>
  <c r="D729" i="20"/>
  <c r="I729" i="20"/>
  <c r="N743" i="18"/>
  <c r="L743" i="18" s="1"/>
  <c r="O743" i="18"/>
  <c r="Y720" i="13" l="1"/>
  <c r="AA720" i="13"/>
  <c r="Z720" i="13"/>
  <c r="E729" i="20"/>
  <c r="AE728" i="20"/>
  <c r="F729" i="20"/>
  <c r="S729" i="20"/>
  <c r="T729" i="20"/>
  <c r="J729" i="20"/>
  <c r="P743" i="18"/>
  <c r="M743" i="18"/>
  <c r="AC720" i="13" l="1"/>
  <c r="AD720" i="13"/>
  <c r="AB720" i="13"/>
  <c r="B721" i="13" s="1"/>
  <c r="N729" i="20"/>
  <c r="L729" i="20" s="1"/>
  <c r="O729" i="20"/>
  <c r="K729" i="20"/>
  <c r="V743" i="18"/>
  <c r="U743" i="18"/>
  <c r="W743" i="18"/>
  <c r="Q743" i="18"/>
  <c r="R743" i="18" s="1"/>
  <c r="X743" i="18"/>
  <c r="C721" i="13" l="1"/>
  <c r="G721" i="13"/>
  <c r="D721" i="13"/>
  <c r="H721" i="13"/>
  <c r="I721" i="13"/>
  <c r="M729" i="20"/>
  <c r="P729" i="20"/>
  <c r="AA743" i="18"/>
  <c r="AD743" i="18" s="1"/>
  <c r="Y743" i="18"/>
  <c r="AB743" i="18" s="1"/>
  <c r="Z743" i="18"/>
  <c r="AC743" i="18" s="1"/>
  <c r="E721" i="13" l="1"/>
  <c r="F721" i="13"/>
  <c r="T721" i="13"/>
  <c r="J721" i="13"/>
  <c r="AE720" i="13"/>
  <c r="S721" i="13"/>
  <c r="X729" i="20"/>
  <c r="Q729" i="20"/>
  <c r="R729" i="20" s="1"/>
  <c r="U729" i="20"/>
  <c r="W729" i="20"/>
  <c r="V729" i="20"/>
  <c r="D744" i="18"/>
  <c r="I744" i="18"/>
  <c r="B744" i="18"/>
  <c r="G744" i="18"/>
  <c r="C744" i="18"/>
  <c r="H744" i="18"/>
  <c r="O721" i="13" l="1"/>
  <c r="N721" i="13"/>
  <c r="L721" i="13" s="1"/>
  <c r="K721" i="13"/>
  <c r="AA729" i="20"/>
  <c r="AD729" i="20" s="1"/>
  <c r="Z729" i="20"/>
  <c r="AC729" i="20" s="1"/>
  <c r="Y729" i="20"/>
  <c r="AB729" i="20" s="1"/>
  <c r="T744" i="18"/>
  <c r="AE743" i="18"/>
  <c r="S744" i="18"/>
  <c r="J744" i="18"/>
  <c r="E744" i="18"/>
  <c r="F744" i="18"/>
  <c r="M721" i="13" l="1"/>
  <c r="P721" i="13"/>
  <c r="I730" i="20"/>
  <c r="D730" i="20"/>
  <c r="C730" i="20"/>
  <c r="H730" i="20"/>
  <c r="B730" i="20"/>
  <c r="G730" i="20"/>
  <c r="Q721" i="13"/>
  <c r="R721" i="13" s="1"/>
  <c r="W721" i="13"/>
  <c r="U721" i="13"/>
  <c r="N744" i="18"/>
  <c r="L744" i="18" s="1"/>
  <c r="O744" i="18"/>
  <c r="K744" i="18"/>
  <c r="X721" i="13" l="1"/>
  <c r="V721" i="13"/>
  <c r="E730" i="20"/>
  <c r="T730" i="20"/>
  <c r="S730" i="20"/>
  <c r="F730" i="20"/>
  <c r="AE729" i="20"/>
  <c r="J730" i="20"/>
  <c r="Z721" i="13"/>
  <c r="AA721" i="13"/>
  <c r="AD721" i="13" s="1"/>
  <c r="Y721" i="13"/>
  <c r="M744" i="18"/>
  <c r="P744" i="18"/>
  <c r="O730" i="20" l="1"/>
  <c r="K730" i="20"/>
  <c r="N730" i="20"/>
  <c r="L730" i="20" s="1"/>
  <c r="AC721" i="13"/>
  <c r="D722" i="13"/>
  <c r="I722" i="13"/>
  <c r="AB721" i="13"/>
  <c r="X744" i="18"/>
  <c r="Q744" i="18"/>
  <c r="R744" i="18" s="1"/>
  <c r="U744" i="18"/>
  <c r="W744" i="18"/>
  <c r="V744" i="18"/>
  <c r="M730" i="20" l="1"/>
  <c r="Q730" i="20" s="1"/>
  <c r="R730" i="20" s="1"/>
  <c r="P730" i="20"/>
  <c r="H722" i="13"/>
  <c r="C722" i="13"/>
  <c r="AE721" i="13"/>
  <c r="S722" i="13"/>
  <c r="T722" i="13"/>
  <c r="G722" i="13"/>
  <c r="J722" i="13" s="1"/>
  <c r="O722" i="13" s="1"/>
  <c r="B722" i="13"/>
  <c r="Y744" i="18"/>
  <c r="AA744" i="18"/>
  <c r="Z744" i="18"/>
  <c r="AB744" i="18"/>
  <c r="B745" i="18" s="1"/>
  <c r="Z730" i="20" l="1"/>
  <c r="F722" i="13"/>
  <c r="Y730" i="20"/>
  <c r="AA730" i="20"/>
  <c r="X730" i="20"/>
  <c r="V730" i="20"/>
  <c r="W730" i="20"/>
  <c r="U730" i="20"/>
  <c r="E722" i="13"/>
  <c r="K722" i="13"/>
  <c r="N722" i="13"/>
  <c r="L722" i="13" s="1"/>
  <c r="AC744" i="18"/>
  <c r="AD744" i="18"/>
  <c r="D745" i="18" s="1"/>
  <c r="C745" i="18"/>
  <c r="F745" i="18" s="1"/>
  <c r="H745" i="18"/>
  <c r="I745" i="18"/>
  <c r="G745" i="18"/>
  <c r="AD730" i="20" l="1"/>
  <c r="AC730" i="20"/>
  <c r="H731" i="20" s="1"/>
  <c r="AB730" i="20"/>
  <c r="I731" i="20"/>
  <c r="M722" i="13"/>
  <c r="P722" i="13"/>
  <c r="E745" i="18"/>
  <c r="T745" i="18"/>
  <c r="AE744" i="18"/>
  <c r="S745" i="18"/>
  <c r="J745" i="18"/>
  <c r="N745" i="18"/>
  <c r="L745" i="18" s="1"/>
  <c r="D731" i="20" l="1"/>
  <c r="C731" i="20"/>
  <c r="G731" i="20"/>
  <c r="B731" i="20"/>
  <c r="X722" i="13"/>
  <c r="V722" i="13"/>
  <c r="W722" i="13"/>
  <c r="U722" i="13"/>
  <c r="Q722" i="13"/>
  <c r="R722" i="13" s="1"/>
  <c r="K745" i="18"/>
  <c r="O745" i="18"/>
  <c r="P745" i="18"/>
  <c r="M745" i="18"/>
  <c r="E731" i="20" l="1"/>
  <c r="Z722" i="13"/>
  <c r="AC722" i="13" s="1"/>
  <c r="AE730" i="20"/>
  <c r="J731" i="20"/>
  <c r="N731" i="20"/>
  <c r="L731" i="20" s="1"/>
  <c r="S731" i="20"/>
  <c r="T731" i="20"/>
  <c r="F731" i="20"/>
  <c r="AA722" i="13"/>
  <c r="AD722" i="13" s="1"/>
  <c r="Y722" i="13"/>
  <c r="AB722" i="13" s="1"/>
  <c r="W745" i="18"/>
  <c r="U745" i="18"/>
  <c r="V745" i="18"/>
  <c r="Q745" i="18"/>
  <c r="R745" i="18" s="1"/>
  <c r="X745" i="18"/>
  <c r="G723" i="13" l="1"/>
  <c r="H723" i="13"/>
  <c r="C723" i="13"/>
  <c r="D723" i="13"/>
  <c r="T723" i="13" s="1"/>
  <c r="O731" i="20"/>
  <c r="K731" i="20"/>
  <c r="M731" i="20"/>
  <c r="P731" i="20"/>
  <c r="B723" i="13"/>
  <c r="I723" i="13"/>
  <c r="Y745" i="18"/>
  <c r="Z745" i="18"/>
  <c r="AA745" i="18"/>
  <c r="F723" i="13" l="1"/>
  <c r="AE722" i="13"/>
  <c r="S723" i="13"/>
  <c r="X731" i="20"/>
  <c r="Q731" i="20"/>
  <c r="R731" i="20" s="1"/>
  <c r="V731" i="20"/>
  <c r="U731" i="20"/>
  <c r="W731" i="20"/>
  <c r="E723" i="13"/>
  <c r="J723" i="13"/>
  <c r="K723" i="13"/>
  <c r="N723" i="13"/>
  <c r="L723" i="13" s="1"/>
  <c r="AC745" i="18"/>
  <c r="AD745" i="18"/>
  <c r="AB745" i="18"/>
  <c r="C746" i="18"/>
  <c r="Z731" i="20" l="1"/>
  <c r="AC731" i="20" s="1"/>
  <c r="AA731" i="20"/>
  <c r="AD731" i="20" s="1"/>
  <c r="Y731" i="20"/>
  <c r="AB731" i="20" s="1"/>
  <c r="O723" i="13"/>
  <c r="P723" i="13"/>
  <c r="M723" i="13"/>
  <c r="H746" i="18"/>
  <c r="I746" i="18"/>
  <c r="D746" i="18"/>
  <c r="G746" i="18"/>
  <c r="B746" i="18"/>
  <c r="H732" i="20" l="1"/>
  <c r="C732" i="20"/>
  <c r="I732" i="20"/>
  <c r="D732" i="20"/>
  <c r="B732" i="20"/>
  <c r="G732" i="20"/>
  <c r="V723" i="13"/>
  <c r="U723" i="13"/>
  <c r="W723" i="13"/>
  <c r="Q723" i="13"/>
  <c r="R723" i="13" s="1"/>
  <c r="S746" i="18"/>
  <c r="T746" i="18"/>
  <c r="AE745" i="18"/>
  <c r="F746" i="18"/>
  <c r="X723" i="13"/>
  <c r="J746" i="18"/>
  <c r="E746" i="18"/>
  <c r="J732" i="20" l="1"/>
  <c r="E732" i="20"/>
  <c r="F732" i="20"/>
  <c r="AE731" i="20"/>
  <c r="N732" i="20"/>
  <c r="L732" i="20" s="1"/>
  <c r="S732" i="20"/>
  <c r="T732" i="20"/>
  <c r="Z723" i="13"/>
  <c r="Y723" i="13"/>
  <c r="AB723" i="13" s="1"/>
  <c r="AA723" i="13"/>
  <c r="K746" i="18"/>
  <c r="N746" i="18"/>
  <c r="L746" i="18" s="1"/>
  <c r="O746" i="18"/>
  <c r="K732" i="20" l="1"/>
  <c r="O732" i="20"/>
  <c r="M732" i="20"/>
  <c r="P732" i="20"/>
  <c r="X732" i="20"/>
  <c r="B724" i="13"/>
  <c r="AC723" i="13"/>
  <c r="G724" i="13"/>
  <c r="AD723" i="13"/>
  <c r="I724" i="13"/>
  <c r="P746" i="18"/>
  <c r="M746" i="18"/>
  <c r="Q732" i="20" l="1"/>
  <c r="R732" i="20" s="1"/>
  <c r="Y732" i="20" s="1"/>
  <c r="AB732" i="20" s="1"/>
  <c r="W732" i="20"/>
  <c r="V732" i="20"/>
  <c r="U732" i="20"/>
  <c r="H724" i="13"/>
  <c r="C724" i="13"/>
  <c r="D724" i="13"/>
  <c r="W746" i="18"/>
  <c r="U746" i="18"/>
  <c r="V746" i="18"/>
  <c r="Q746" i="18"/>
  <c r="R746" i="18" s="1"/>
  <c r="X746" i="18"/>
  <c r="Z732" i="20" l="1"/>
  <c r="AA732" i="20"/>
  <c r="G733" i="20"/>
  <c r="B733" i="20"/>
  <c r="F724" i="13"/>
  <c r="J724" i="13"/>
  <c r="N724" i="13"/>
  <c r="L724" i="13" s="1"/>
  <c r="E724" i="13"/>
  <c r="S724" i="13"/>
  <c r="T724" i="13"/>
  <c r="AE723" i="13"/>
  <c r="Y746" i="18"/>
  <c r="AB746" i="18" s="1"/>
  <c r="Z746" i="18"/>
  <c r="AC746" i="18" s="1"/>
  <c r="AA746" i="18"/>
  <c r="AD746" i="18" s="1"/>
  <c r="AC732" i="20" l="1"/>
  <c r="AD732" i="20"/>
  <c r="K724" i="13"/>
  <c r="O724" i="13"/>
  <c r="D733" i="20"/>
  <c r="I733" i="20"/>
  <c r="M724" i="13"/>
  <c r="P724" i="13"/>
  <c r="X724" i="13"/>
  <c r="B747" i="18"/>
  <c r="G747" i="18"/>
  <c r="H747" i="18"/>
  <c r="C747" i="18"/>
  <c r="D747" i="18"/>
  <c r="I747" i="18"/>
  <c r="C733" i="20" l="1"/>
  <c r="H733" i="20"/>
  <c r="J733" i="20" s="1"/>
  <c r="V724" i="13"/>
  <c r="W724" i="13"/>
  <c r="F747" i="18"/>
  <c r="S733" i="20"/>
  <c r="T733" i="20"/>
  <c r="U724" i="13"/>
  <c r="Q724" i="13"/>
  <c r="R724" i="13" s="1"/>
  <c r="AE746" i="18"/>
  <c r="S747" i="18"/>
  <c r="T747" i="18"/>
  <c r="E747" i="18"/>
  <c r="J747" i="18"/>
  <c r="F733" i="20" l="1"/>
  <c r="E733" i="20"/>
  <c r="AE732" i="20"/>
  <c r="K733" i="20"/>
  <c r="N733" i="20"/>
  <c r="L733" i="20" s="1"/>
  <c r="O733" i="20"/>
  <c r="Y724" i="13"/>
  <c r="Z724" i="13"/>
  <c r="AA724" i="13"/>
  <c r="AB724" i="13"/>
  <c r="N747" i="18"/>
  <c r="L747" i="18" s="1"/>
  <c r="O747" i="18"/>
  <c r="K747" i="18"/>
  <c r="AD724" i="13" l="1"/>
  <c r="M733" i="20"/>
  <c r="Q733" i="20" s="1"/>
  <c r="R733" i="20" s="1"/>
  <c r="P733" i="20"/>
  <c r="Y733" i="20"/>
  <c r="AA733" i="20"/>
  <c r="Z733" i="20"/>
  <c r="AC724" i="13"/>
  <c r="I725" i="13"/>
  <c r="D725" i="13"/>
  <c r="B725" i="13"/>
  <c r="G725" i="13"/>
  <c r="M747" i="18"/>
  <c r="P747" i="18"/>
  <c r="X733" i="20" l="1"/>
  <c r="U733" i="20"/>
  <c r="V733" i="20"/>
  <c r="W733" i="20"/>
  <c r="AD733" i="20" s="1"/>
  <c r="H725" i="13"/>
  <c r="C725" i="13"/>
  <c r="F725" i="13" s="1"/>
  <c r="AE724" i="13"/>
  <c r="S725" i="13"/>
  <c r="T725" i="13"/>
  <c r="U747" i="18"/>
  <c r="W747" i="18"/>
  <c r="Q747" i="18"/>
  <c r="R747" i="18" s="1"/>
  <c r="X747" i="18"/>
  <c r="V747" i="18"/>
  <c r="AB733" i="20" l="1"/>
  <c r="AC733" i="20"/>
  <c r="I734" i="20"/>
  <c r="D734" i="20"/>
  <c r="H734" i="20"/>
  <c r="C734" i="20"/>
  <c r="T734" i="20"/>
  <c r="S734" i="20"/>
  <c r="E725" i="13"/>
  <c r="J725" i="13"/>
  <c r="AA747" i="18"/>
  <c r="AD747" i="18" s="1"/>
  <c r="Z747" i="18"/>
  <c r="AC747" i="18" s="1"/>
  <c r="Y747" i="18"/>
  <c r="AB747" i="18" s="1"/>
  <c r="G734" i="20" l="1"/>
  <c r="J734" i="20" s="1"/>
  <c r="B734" i="20"/>
  <c r="D748" i="18"/>
  <c r="I748" i="18"/>
  <c r="C748" i="18"/>
  <c r="H748" i="18"/>
  <c r="AE733" i="20"/>
  <c r="O734" i="20"/>
  <c r="K734" i="20"/>
  <c r="N725" i="13"/>
  <c r="L725" i="13" s="1"/>
  <c r="K725" i="13"/>
  <c r="O725" i="13"/>
  <c r="G748" i="18"/>
  <c r="B748" i="18"/>
  <c r="F748" i="18" s="1"/>
  <c r="N734" i="20" l="1"/>
  <c r="L734" i="20" s="1"/>
  <c r="F734" i="20"/>
  <c r="E734" i="20"/>
  <c r="AE747" i="18"/>
  <c r="T748" i="18"/>
  <c r="S748" i="18"/>
  <c r="J748" i="18"/>
  <c r="E748" i="18"/>
  <c r="P725" i="13"/>
  <c r="M725" i="13"/>
  <c r="U725" i="13"/>
  <c r="W725" i="13"/>
  <c r="M734" i="20" l="1"/>
  <c r="P734" i="20"/>
  <c r="X725" i="13"/>
  <c r="Q725" i="13"/>
  <c r="R725" i="13" s="1"/>
  <c r="K748" i="18"/>
  <c r="O748" i="18"/>
  <c r="N748" i="18"/>
  <c r="L748" i="18" s="1"/>
  <c r="V725" i="13"/>
  <c r="Q734" i="20" l="1"/>
  <c r="R734" i="20" s="1"/>
  <c r="X734" i="20"/>
  <c r="V734" i="20"/>
  <c r="W734" i="20"/>
  <c r="U734" i="20"/>
  <c r="AA725" i="13"/>
  <c r="AD725" i="13" s="1"/>
  <c r="Y725" i="13"/>
  <c r="AB725" i="13" s="1"/>
  <c r="Z725" i="13"/>
  <c r="AC725" i="13" s="1"/>
  <c r="P748" i="18"/>
  <c r="M748" i="18"/>
  <c r="W748" i="18"/>
  <c r="U748" i="18"/>
  <c r="V748" i="18"/>
  <c r="Q748" i="18"/>
  <c r="R748" i="18" s="1"/>
  <c r="X748" i="18"/>
  <c r="Z734" i="20" l="1"/>
  <c r="Y734" i="20"/>
  <c r="AA734" i="20"/>
  <c r="AD734" i="20" s="1"/>
  <c r="AC734" i="20"/>
  <c r="AB734" i="20"/>
  <c r="B735" i="20" s="1"/>
  <c r="G726" i="13"/>
  <c r="D726" i="13"/>
  <c r="I726" i="13"/>
  <c r="H726" i="13"/>
  <c r="C726" i="13"/>
  <c r="B726" i="13"/>
  <c r="AA748" i="18"/>
  <c r="AD748" i="18" s="1"/>
  <c r="Z748" i="18"/>
  <c r="AC748" i="18" s="1"/>
  <c r="Y748" i="18"/>
  <c r="AB748" i="18" s="1"/>
  <c r="D735" i="20" l="1"/>
  <c r="I735" i="20"/>
  <c r="H735" i="20"/>
  <c r="C735" i="20"/>
  <c r="G735" i="20"/>
  <c r="J735" i="20" s="1"/>
  <c r="AE725" i="13"/>
  <c r="S726" i="13"/>
  <c r="T726" i="13"/>
  <c r="J726" i="13"/>
  <c r="E726" i="13"/>
  <c r="F726" i="13"/>
  <c r="D749" i="18"/>
  <c r="I749" i="18"/>
  <c r="C749" i="18"/>
  <c r="H749" i="18"/>
  <c r="B749" i="18"/>
  <c r="G749" i="18"/>
  <c r="T735" i="20" l="1"/>
  <c r="S735" i="20"/>
  <c r="AE734" i="20"/>
  <c r="F735" i="20"/>
  <c r="E735" i="20"/>
  <c r="O735" i="20"/>
  <c r="K735" i="20"/>
  <c r="N735" i="20"/>
  <c r="L735" i="20" s="1"/>
  <c r="N726" i="13"/>
  <c r="L726" i="13" s="1"/>
  <c r="O726" i="13"/>
  <c r="K726" i="13"/>
  <c r="E749" i="18"/>
  <c r="J749" i="18"/>
  <c r="N749" i="18"/>
  <c r="L749" i="18" s="1"/>
  <c r="S749" i="18"/>
  <c r="T749" i="18"/>
  <c r="AE748" i="18"/>
  <c r="O749" i="18"/>
  <c r="F749" i="18"/>
  <c r="P735" i="20" l="1"/>
  <c r="M735" i="20"/>
  <c r="P726" i="13"/>
  <c r="M726" i="13"/>
  <c r="K749" i="18"/>
  <c r="W735" i="20"/>
  <c r="U735" i="20"/>
  <c r="V735" i="20"/>
  <c r="M749" i="18"/>
  <c r="P749" i="18"/>
  <c r="X735" i="20" l="1"/>
  <c r="Q735" i="20"/>
  <c r="R735" i="20" s="1"/>
  <c r="V726" i="13"/>
  <c r="U726" i="13"/>
  <c r="W726" i="13"/>
  <c r="Q726" i="13"/>
  <c r="R726" i="13" s="1"/>
  <c r="X726" i="13"/>
  <c r="Q749" i="18"/>
  <c r="R749" i="18" s="1"/>
  <c r="X749" i="18"/>
  <c r="W749" i="18"/>
  <c r="U749" i="18"/>
  <c r="V749" i="18"/>
  <c r="AA735" i="20" l="1"/>
  <c r="AD735" i="20" s="1"/>
  <c r="Z735" i="20"/>
  <c r="AC735" i="20" s="1"/>
  <c r="Y735" i="20"/>
  <c r="AB735" i="20" s="1"/>
  <c r="AA726" i="13"/>
  <c r="AD726" i="13" s="1"/>
  <c r="Z726" i="13"/>
  <c r="Y726" i="13"/>
  <c r="Y749" i="18"/>
  <c r="AB749" i="18" s="1"/>
  <c r="AA749" i="18"/>
  <c r="Z749" i="18"/>
  <c r="AD749" i="18"/>
  <c r="AB726" i="13" l="1"/>
  <c r="C736" i="20"/>
  <c r="AE735" i="20" s="1"/>
  <c r="I736" i="20"/>
  <c r="H736" i="20"/>
  <c r="D736" i="20"/>
  <c r="B736" i="20"/>
  <c r="G736" i="20"/>
  <c r="D727" i="13"/>
  <c r="I727" i="13"/>
  <c r="G727" i="13"/>
  <c r="B727" i="13"/>
  <c r="AC726" i="13"/>
  <c r="J736" i="20"/>
  <c r="T736" i="20"/>
  <c r="S736" i="20"/>
  <c r="K736" i="20"/>
  <c r="I750" i="18"/>
  <c r="D750" i="18"/>
  <c r="B750" i="18"/>
  <c r="G750" i="18"/>
  <c r="AC749" i="18"/>
  <c r="E736" i="20" l="1"/>
  <c r="F736" i="20"/>
  <c r="T727" i="13"/>
  <c r="AE726" i="13"/>
  <c r="S727" i="13"/>
  <c r="H727" i="13"/>
  <c r="C727" i="13"/>
  <c r="F727" i="13" s="1"/>
  <c r="N736" i="20"/>
  <c r="L736" i="20" s="1"/>
  <c r="O736" i="20"/>
  <c r="AE749" i="18"/>
  <c r="T750" i="18"/>
  <c r="S750" i="18"/>
  <c r="C750" i="18"/>
  <c r="H750" i="18"/>
  <c r="J750" i="18" s="1"/>
  <c r="J727" i="13" l="1"/>
  <c r="E727" i="13"/>
  <c r="M736" i="20"/>
  <c r="P736" i="20"/>
  <c r="E750" i="18"/>
  <c r="F750" i="18"/>
  <c r="O750" i="18"/>
  <c r="K750" i="18"/>
  <c r="N750" i="18"/>
  <c r="L750" i="18" s="1"/>
  <c r="X736" i="20" l="1"/>
  <c r="Q736" i="20"/>
  <c r="R736" i="20" s="1"/>
  <c r="V736" i="20"/>
  <c r="U736" i="20"/>
  <c r="W736" i="20"/>
  <c r="N727" i="13"/>
  <c r="L727" i="13" s="1"/>
  <c r="O727" i="13"/>
  <c r="K727" i="13"/>
  <c r="Y736" i="20"/>
  <c r="AB736" i="20" s="1"/>
  <c r="AA736" i="20"/>
  <c r="AD736" i="20" s="1"/>
  <c r="Z736" i="20"/>
  <c r="AC736" i="20" s="1"/>
  <c r="B737" i="20"/>
  <c r="P750" i="18"/>
  <c r="M750" i="18"/>
  <c r="P727" i="13" l="1"/>
  <c r="M727" i="13"/>
  <c r="D737" i="20"/>
  <c r="I737" i="20"/>
  <c r="H737" i="20"/>
  <c r="C737" i="20"/>
  <c r="G737" i="20"/>
  <c r="W750" i="18"/>
  <c r="V750" i="18"/>
  <c r="U750" i="18"/>
  <c r="Q750" i="18"/>
  <c r="R750" i="18" s="1"/>
  <c r="X750" i="18"/>
  <c r="U727" i="13" l="1"/>
  <c r="W727" i="13"/>
  <c r="V727" i="13"/>
  <c r="Q727" i="13"/>
  <c r="R727" i="13" s="1"/>
  <c r="X727" i="13"/>
  <c r="S737" i="20"/>
  <c r="T737" i="20"/>
  <c r="E737" i="20"/>
  <c r="F737" i="20"/>
  <c r="AE736" i="20"/>
  <c r="J737" i="20"/>
  <c r="AA750" i="18"/>
  <c r="AD750" i="18" s="1"/>
  <c r="Z750" i="18"/>
  <c r="AC750" i="18" s="1"/>
  <c r="Y750" i="18"/>
  <c r="AB750" i="18" s="1"/>
  <c r="AA727" i="13" l="1"/>
  <c r="AD727" i="13" s="1"/>
  <c r="Z727" i="13"/>
  <c r="AC727" i="13" s="1"/>
  <c r="Y727" i="13"/>
  <c r="AB727" i="13" s="1"/>
  <c r="O737" i="20"/>
  <c r="K737" i="20"/>
  <c r="N737" i="20"/>
  <c r="L737" i="20" s="1"/>
  <c r="I751" i="18"/>
  <c r="D751" i="18"/>
  <c r="C751" i="18"/>
  <c r="H751" i="18"/>
  <c r="G751" i="18"/>
  <c r="B751" i="18"/>
  <c r="D728" i="13" l="1"/>
  <c r="I728" i="13"/>
  <c r="C728" i="13"/>
  <c r="H728" i="13"/>
  <c r="G728" i="13"/>
  <c r="B728" i="13"/>
  <c r="M737" i="20"/>
  <c r="P737" i="20"/>
  <c r="F751" i="18"/>
  <c r="T751" i="18"/>
  <c r="AE750" i="18"/>
  <c r="S751" i="18"/>
  <c r="J751" i="18"/>
  <c r="E751" i="18"/>
  <c r="J728" i="13" l="1"/>
  <c r="AE727" i="13"/>
  <c r="S728" i="13"/>
  <c r="T728" i="13"/>
  <c r="F728" i="13"/>
  <c r="E728" i="13"/>
  <c r="N728" i="13"/>
  <c r="L728" i="13" s="1"/>
  <c r="O728" i="13"/>
  <c r="Q737" i="20"/>
  <c r="R737" i="20" s="1"/>
  <c r="X737" i="20"/>
  <c r="W737" i="20"/>
  <c r="V737" i="20"/>
  <c r="U737" i="20"/>
  <c r="N751" i="18"/>
  <c r="L751" i="18" s="1"/>
  <c r="K751" i="18"/>
  <c r="O751" i="18"/>
  <c r="K728" i="13" l="1"/>
  <c r="P728" i="13"/>
  <c r="M728" i="13"/>
  <c r="X728" i="13" s="1"/>
  <c r="Y737" i="20"/>
  <c r="AB737" i="20" s="1"/>
  <c r="Z737" i="20"/>
  <c r="AC737" i="20" s="1"/>
  <c r="AA737" i="20"/>
  <c r="AD737" i="20" s="1"/>
  <c r="M751" i="18"/>
  <c r="P751" i="18"/>
  <c r="Q751" i="18"/>
  <c r="R751" i="18" s="1"/>
  <c r="W728" i="13" l="1"/>
  <c r="V728" i="13"/>
  <c r="U728" i="13"/>
  <c r="Q728" i="13"/>
  <c r="R728" i="13" s="1"/>
  <c r="X751" i="18"/>
  <c r="U751" i="18"/>
  <c r="V751" i="18"/>
  <c r="W751" i="18"/>
  <c r="G738" i="20"/>
  <c r="B738" i="20"/>
  <c r="C738" i="20"/>
  <c r="H738" i="20"/>
  <c r="I738" i="20"/>
  <c r="D738" i="20"/>
  <c r="AA751" i="18"/>
  <c r="AD751" i="18" s="1"/>
  <c r="Z751" i="18"/>
  <c r="Y751" i="18"/>
  <c r="AB751" i="18" s="1"/>
  <c r="Y728" i="13" l="1"/>
  <c r="AA728" i="13"/>
  <c r="AD728" i="13" s="1"/>
  <c r="Z728" i="13"/>
  <c r="AC728" i="13" s="1"/>
  <c r="AC751" i="18"/>
  <c r="I752" i="18"/>
  <c r="D752" i="18"/>
  <c r="F738" i="20"/>
  <c r="AE737" i="20"/>
  <c r="T738" i="20"/>
  <c r="S738" i="20"/>
  <c r="J738" i="20"/>
  <c r="E738" i="20"/>
  <c r="G752" i="18"/>
  <c r="C752" i="18"/>
  <c r="H752" i="18"/>
  <c r="B752" i="18"/>
  <c r="T752" i="18"/>
  <c r="S752" i="18"/>
  <c r="AE751" i="18"/>
  <c r="J752" i="18"/>
  <c r="I729" i="13" l="1"/>
  <c r="AB728" i="13"/>
  <c r="G729" i="13" s="1"/>
  <c r="C729" i="13"/>
  <c r="D729" i="13"/>
  <c r="H729" i="13"/>
  <c r="K738" i="20"/>
  <c r="O738" i="20"/>
  <c r="N738" i="20"/>
  <c r="L738" i="20" s="1"/>
  <c r="E752" i="18"/>
  <c r="F752" i="18"/>
  <c r="N752" i="18"/>
  <c r="L752" i="18" s="1"/>
  <c r="O752" i="18"/>
  <c r="K752" i="18"/>
  <c r="B729" i="13" l="1"/>
  <c r="E729" i="13" s="1"/>
  <c r="AE728" i="13"/>
  <c r="T729" i="13"/>
  <c r="S729" i="13"/>
  <c r="J729" i="13"/>
  <c r="O729" i="13" s="1"/>
  <c r="M738" i="20"/>
  <c r="P738" i="20"/>
  <c r="M752" i="18"/>
  <c r="P752" i="18"/>
  <c r="Q752" i="18"/>
  <c r="R752" i="18" s="1"/>
  <c r="U752" i="18"/>
  <c r="W752" i="18"/>
  <c r="F729" i="13" l="1"/>
  <c r="N729" i="13"/>
  <c r="L729" i="13" s="1"/>
  <c r="K729" i="13"/>
  <c r="X752" i="18"/>
  <c r="V752" i="18"/>
  <c r="Q738" i="20"/>
  <c r="R738" i="20" s="1"/>
  <c r="X738" i="20"/>
  <c r="U738" i="20"/>
  <c r="V738" i="20"/>
  <c r="W738" i="20"/>
  <c r="AA752" i="18"/>
  <c r="Z752" i="18"/>
  <c r="Y752" i="18"/>
  <c r="P729" i="13" l="1"/>
  <c r="M729" i="13"/>
  <c r="X729" i="13" s="1"/>
  <c r="Y738" i="20"/>
  <c r="AB738" i="20" s="1"/>
  <c r="AA738" i="20"/>
  <c r="AD738" i="20" s="1"/>
  <c r="Z738" i="20"/>
  <c r="AC738" i="20" s="1"/>
  <c r="U729" i="13"/>
  <c r="V729" i="13"/>
  <c r="Q729" i="13"/>
  <c r="R729" i="13" s="1"/>
  <c r="AC752" i="18"/>
  <c r="AD752" i="18"/>
  <c r="AB752" i="18"/>
  <c r="H753" i="18"/>
  <c r="W729" i="13" l="1"/>
  <c r="C753" i="18"/>
  <c r="G739" i="20"/>
  <c r="B739" i="20"/>
  <c r="I739" i="20"/>
  <c r="D739" i="20"/>
  <c r="C739" i="20"/>
  <c r="H739" i="20"/>
  <c r="Z729" i="13"/>
  <c r="Y729" i="13"/>
  <c r="AA729" i="13"/>
  <c r="D753" i="18"/>
  <c r="I753" i="18"/>
  <c r="B753" i="18"/>
  <c r="G753" i="18"/>
  <c r="J753" i="18" s="1"/>
  <c r="E739" i="20" l="1"/>
  <c r="S739" i="20"/>
  <c r="T739" i="20"/>
  <c r="AE738" i="20"/>
  <c r="F739" i="20"/>
  <c r="J739" i="20"/>
  <c r="AC729" i="13"/>
  <c r="AB729" i="13"/>
  <c r="AD729" i="13"/>
  <c r="D730" i="13"/>
  <c r="AE752" i="18"/>
  <c r="T753" i="18"/>
  <c r="S753" i="18"/>
  <c r="E753" i="18"/>
  <c r="F753" i="18"/>
  <c r="O753" i="18"/>
  <c r="K753" i="18"/>
  <c r="N753" i="18"/>
  <c r="L753" i="18" s="1"/>
  <c r="H730" i="13" l="1"/>
  <c r="C730" i="13"/>
  <c r="O739" i="20"/>
  <c r="K739" i="20"/>
  <c r="N739" i="20"/>
  <c r="L739" i="20" s="1"/>
  <c r="I730" i="13"/>
  <c r="B730" i="13"/>
  <c r="G730" i="13"/>
  <c r="AE729" i="13"/>
  <c r="S730" i="13"/>
  <c r="T730" i="13"/>
  <c r="P753" i="18"/>
  <c r="M753" i="18"/>
  <c r="X753" i="18" s="1"/>
  <c r="Q753" i="18"/>
  <c r="R753" i="18" s="1"/>
  <c r="P739" i="20" l="1"/>
  <c r="M739" i="20"/>
  <c r="V753" i="18"/>
  <c r="F730" i="13"/>
  <c r="J730" i="13"/>
  <c r="N730" i="13" s="1"/>
  <c r="E730" i="13"/>
  <c r="K730" i="13"/>
  <c r="AA753" i="18"/>
  <c r="U753" i="18"/>
  <c r="W753" i="18"/>
  <c r="Y753" i="18"/>
  <c r="Z753" i="18"/>
  <c r="AD753" i="18"/>
  <c r="D754" i="18"/>
  <c r="L730" i="13" l="1"/>
  <c r="W739" i="20"/>
  <c r="V739" i="20"/>
  <c r="U739" i="20"/>
  <c r="Q739" i="20"/>
  <c r="R739" i="20" s="1"/>
  <c r="X739" i="20"/>
  <c r="O730" i="13"/>
  <c r="AB753" i="18"/>
  <c r="AC753" i="18"/>
  <c r="I754" i="18"/>
  <c r="B754" i="18"/>
  <c r="C754" i="18"/>
  <c r="T754" i="18"/>
  <c r="AE753" i="18"/>
  <c r="S754" i="18"/>
  <c r="P730" i="13" l="1"/>
  <c r="M730" i="13"/>
  <c r="X730" i="13" s="1"/>
  <c r="H754" i="18"/>
  <c r="G754" i="18"/>
  <c r="Y739" i="20"/>
  <c r="AB739" i="20" s="1"/>
  <c r="AA739" i="20"/>
  <c r="AD739" i="20" s="1"/>
  <c r="Z739" i="20"/>
  <c r="AC739" i="20" s="1"/>
  <c r="U730" i="13"/>
  <c r="E754" i="18"/>
  <c r="F754" i="18"/>
  <c r="J754" i="18"/>
  <c r="W730" i="13" l="1"/>
  <c r="V730" i="13"/>
  <c r="Q730" i="13"/>
  <c r="R730" i="13" s="1"/>
  <c r="G740" i="20"/>
  <c r="B740" i="20"/>
  <c r="I740" i="20"/>
  <c r="D740" i="20"/>
  <c r="H740" i="20"/>
  <c r="C740" i="20"/>
  <c r="O754" i="18"/>
  <c r="K754" i="18"/>
  <c r="N754" i="18"/>
  <c r="L754" i="18" s="1"/>
  <c r="Z730" i="13" l="1"/>
  <c r="AA730" i="13"/>
  <c r="Y730" i="13"/>
  <c r="J740" i="20"/>
  <c r="E740" i="20"/>
  <c r="N740" i="20"/>
  <c r="L740" i="20" s="1"/>
  <c r="T740" i="20"/>
  <c r="S740" i="20"/>
  <c r="F740" i="20"/>
  <c r="AE739" i="20"/>
  <c r="P754" i="18"/>
  <c r="M754" i="18"/>
  <c r="AC730" i="13" l="1"/>
  <c r="AD730" i="13"/>
  <c r="AB730" i="13"/>
  <c r="O740" i="20"/>
  <c r="K740" i="20"/>
  <c r="P740" i="20"/>
  <c r="M740" i="20"/>
  <c r="I731" i="13"/>
  <c r="G731" i="13"/>
  <c r="U754" i="18"/>
  <c r="W754" i="18"/>
  <c r="V754" i="18"/>
  <c r="Q754" i="18"/>
  <c r="R754" i="18" s="1"/>
  <c r="X754" i="18"/>
  <c r="C731" i="13" l="1"/>
  <c r="H731" i="13"/>
  <c r="J731" i="13" s="1"/>
  <c r="D731" i="13"/>
  <c r="B731" i="13"/>
  <c r="W740" i="20"/>
  <c r="U740" i="20"/>
  <c r="V740" i="20"/>
  <c r="X740" i="20"/>
  <c r="Q740" i="20"/>
  <c r="R740" i="20" s="1"/>
  <c r="Z754" i="18"/>
  <c r="Y754" i="18"/>
  <c r="AA754" i="18"/>
  <c r="AD754" i="18" s="1"/>
  <c r="D755" i="18" s="1"/>
  <c r="E731" i="13" l="1"/>
  <c r="AE730" i="13"/>
  <c r="S731" i="13"/>
  <c r="T731" i="13"/>
  <c r="F731" i="13"/>
  <c r="N731" i="13"/>
  <c r="L731" i="13" s="1"/>
  <c r="K731" i="13"/>
  <c r="O731" i="13"/>
  <c r="Z740" i="20"/>
  <c r="AC740" i="20" s="1"/>
  <c r="AA740" i="20"/>
  <c r="AD740" i="20" s="1"/>
  <c r="Y740" i="20"/>
  <c r="AB740" i="20" s="1"/>
  <c r="AB754" i="18"/>
  <c r="AC754" i="18"/>
  <c r="I755" i="18"/>
  <c r="S755" i="18"/>
  <c r="AE754" i="18"/>
  <c r="T755" i="18"/>
  <c r="M731" i="13" l="1"/>
  <c r="P731" i="13"/>
  <c r="H741" i="20"/>
  <c r="C741" i="20"/>
  <c r="I741" i="20"/>
  <c r="D741" i="20"/>
  <c r="G741" i="20"/>
  <c r="B741" i="20"/>
  <c r="B755" i="18"/>
  <c r="G755" i="18"/>
  <c r="C755" i="18"/>
  <c r="H755" i="18"/>
  <c r="J755" i="18" s="1"/>
  <c r="Q731" i="13" l="1"/>
  <c r="R731" i="13" s="1"/>
  <c r="X731" i="13"/>
  <c r="U731" i="13"/>
  <c r="V731" i="13"/>
  <c r="W731" i="13"/>
  <c r="AE740" i="20"/>
  <c r="F741" i="20"/>
  <c r="T741" i="20"/>
  <c r="S741" i="20"/>
  <c r="J741" i="20"/>
  <c r="E741" i="20"/>
  <c r="E755" i="18"/>
  <c r="F755" i="18"/>
  <c r="K755" i="18"/>
  <c r="N755" i="18"/>
  <c r="L755" i="18" s="1"/>
  <c r="O755" i="18"/>
  <c r="Z731" i="13" l="1"/>
  <c r="AA731" i="13"/>
  <c r="AD731" i="13" s="1"/>
  <c r="Y731" i="13"/>
  <c r="O741" i="20"/>
  <c r="K741" i="20"/>
  <c r="N741" i="20"/>
  <c r="L741" i="20" s="1"/>
  <c r="P755" i="18"/>
  <c r="M755" i="18"/>
  <c r="D732" i="13" l="1"/>
  <c r="I732" i="13"/>
  <c r="AB731" i="13"/>
  <c r="AC731" i="13"/>
  <c r="P741" i="20"/>
  <c r="M741" i="20"/>
  <c r="V755" i="18"/>
  <c r="U755" i="18"/>
  <c r="W755" i="18"/>
  <c r="Q755" i="18"/>
  <c r="R755" i="18" s="1"/>
  <c r="X755" i="18"/>
  <c r="S732" i="13" l="1"/>
  <c r="T732" i="13"/>
  <c r="AE731" i="13"/>
  <c r="B732" i="13"/>
  <c r="E732" i="13" s="1"/>
  <c r="G732" i="13"/>
  <c r="C732" i="13"/>
  <c r="H732" i="13"/>
  <c r="W741" i="20"/>
  <c r="U741" i="20"/>
  <c r="V741" i="20"/>
  <c r="X741" i="20"/>
  <c r="Q741" i="20"/>
  <c r="R741" i="20" s="1"/>
  <c r="Z755" i="18"/>
  <c r="AC755" i="18" s="1"/>
  <c r="H756" i="18" s="1"/>
  <c r="AA755" i="18"/>
  <c r="AD755" i="18" s="1"/>
  <c r="Y755" i="18"/>
  <c r="AB755" i="18" s="1"/>
  <c r="G756" i="18" s="1"/>
  <c r="J732" i="13" l="1"/>
  <c r="K732" i="13"/>
  <c r="O732" i="13"/>
  <c r="F732" i="13"/>
  <c r="N732" i="13"/>
  <c r="L732" i="13" s="1"/>
  <c r="Y741" i="20"/>
  <c r="AB741" i="20" s="1"/>
  <c r="AA741" i="20"/>
  <c r="AD741" i="20" s="1"/>
  <c r="Z741" i="20"/>
  <c r="AC741" i="20" s="1"/>
  <c r="C756" i="18"/>
  <c r="D756" i="18"/>
  <c r="I756" i="18"/>
  <c r="B756" i="18"/>
  <c r="M732" i="13" l="1"/>
  <c r="P732" i="13"/>
  <c r="B742" i="20"/>
  <c r="G742" i="20"/>
  <c r="I742" i="20"/>
  <c r="D742" i="20"/>
  <c r="H742" i="20"/>
  <c r="C742" i="20"/>
  <c r="J756" i="18"/>
  <c r="AE755" i="18"/>
  <c r="T756" i="18"/>
  <c r="S756" i="18"/>
  <c r="E756" i="18"/>
  <c r="F756" i="18"/>
  <c r="N756" i="18"/>
  <c r="L756" i="18" s="1"/>
  <c r="X732" i="13" l="1"/>
  <c r="Q732" i="13"/>
  <c r="R732" i="13" s="1"/>
  <c r="W732" i="13"/>
  <c r="U732" i="13"/>
  <c r="V732" i="13"/>
  <c r="E742" i="20"/>
  <c r="J742" i="20"/>
  <c r="T742" i="20"/>
  <c r="S742" i="20"/>
  <c r="N742" i="20"/>
  <c r="L742" i="20" s="1"/>
  <c r="AE741" i="20"/>
  <c r="F742" i="20"/>
  <c r="O756" i="18"/>
  <c r="K756" i="18"/>
  <c r="P756" i="18"/>
  <c r="M756" i="18"/>
  <c r="X756" i="18" s="1"/>
  <c r="Y732" i="13" l="1"/>
  <c r="AB732" i="13" s="1"/>
  <c r="B733" i="13" s="1"/>
  <c r="Z732" i="13"/>
  <c r="AC732" i="13" s="1"/>
  <c r="AA732" i="13"/>
  <c r="AD732" i="13" s="1"/>
  <c r="D733" i="13"/>
  <c r="G733" i="13"/>
  <c r="O742" i="20"/>
  <c r="K742" i="20"/>
  <c r="M742" i="20"/>
  <c r="P742" i="20"/>
  <c r="V756" i="18"/>
  <c r="W756" i="18"/>
  <c r="U756" i="18"/>
  <c r="Q756" i="18"/>
  <c r="R756" i="18" s="1"/>
  <c r="H733" i="13" l="1"/>
  <c r="C733" i="13"/>
  <c r="S733" i="13"/>
  <c r="T733" i="13"/>
  <c r="AE732" i="13"/>
  <c r="I733" i="13"/>
  <c r="X742" i="20"/>
  <c r="Q742" i="20"/>
  <c r="R742" i="20" s="1"/>
  <c r="W742" i="20"/>
  <c r="U742" i="20"/>
  <c r="V742" i="20"/>
  <c r="Y756" i="18"/>
  <c r="AB756" i="18" s="1"/>
  <c r="Z756" i="18"/>
  <c r="AA756" i="18"/>
  <c r="J733" i="13" l="1"/>
  <c r="O733" i="13"/>
  <c r="K733" i="13"/>
  <c r="E733" i="13"/>
  <c r="F733" i="13"/>
  <c r="AA742" i="20"/>
  <c r="AD742" i="20" s="1"/>
  <c r="Y742" i="20"/>
  <c r="AB742" i="20" s="1"/>
  <c r="Z742" i="20"/>
  <c r="AC742" i="20" s="1"/>
  <c r="AC756" i="18"/>
  <c r="B757" i="18"/>
  <c r="AD756" i="18"/>
  <c r="G757" i="18"/>
  <c r="N733" i="13" l="1"/>
  <c r="L733" i="13" s="1"/>
  <c r="D743" i="20"/>
  <c r="I743" i="20"/>
  <c r="G743" i="20"/>
  <c r="B743" i="20"/>
  <c r="C743" i="20"/>
  <c r="H743" i="20"/>
  <c r="C757" i="18"/>
  <c r="E757" i="18" s="1"/>
  <c r="H757" i="18"/>
  <c r="I757" i="18"/>
  <c r="D757" i="18"/>
  <c r="P733" i="13" l="1"/>
  <c r="M733" i="13"/>
  <c r="W733" i="13"/>
  <c r="U733" i="13"/>
  <c r="V733" i="13"/>
  <c r="E743" i="20"/>
  <c r="S743" i="20"/>
  <c r="T743" i="20"/>
  <c r="F743" i="20"/>
  <c r="AE742" i="20"/>
  <c r="J743" i="20"/>
  <c r="F757" i="18"/>
  <c r="J757" i="18"/>
  <c r="O757" i="18" s="1"/>
  <c r="T757" i="18"/>
  <c r="S757" i="18"/>
  <c r="AE756" i="18"/>
  <c r="N757" i="18"/>
  <c r="L757" i="18" s="1"/>
  <c r="Q733" i="13" l="1"/>
  <c r="R733" i="13" s="1"/>
  <c r="X733" i="13"/>
  <c r="Y733" i="13"/>
  <c r="Z733" i="13"/>
  <c r="AA733" i="13"/>
  <c r="AC733" i="13"/>
  <c r="AB733" i="13"/>
  <c r="N743" i="20"/>
  <c r="L743" i="20" s="1"/>
  <c r="O743" i="20"/>
  <c r="K743" i="20"/>
  <c r="K757" i="18"/>
  <c r="M757" i="18"/>
  <c r="X757" i="18" s="1"/>
  <c r="P757" i="18"/>
  <c r="AD733" i="13" l="1"/>
  <c r="H734" i="13"/>
  <c r="C734" i="13"/>
  <c r="B734" i="13"/>
  <c r="E734" i="13" s="1"/>
  <c r="G734" i="13"/>
  <c r="M743" i="20"/>
  <c r="P743" i="20"/>
  <c r="X743" i="20"/>
  <c r="Q743" i="20"/>
  <c r="R743" i="20" s="1"/>
  <c r="Q757" i="18"/>
  <c r="R757" i="18" s="1"/>
  <c r="W757" i="18"/>
  <c r="U757" i="18"/>
  <c r="V757" i="18"/>
  <c r="Y757" i="18"/>
  <c r="Z757" i="18"/>
  <c r="AA757" i="18"/>
  <c r="D734" i="13" l="1"/>
  <c r="I734" i="13"/>
  <c r="J734" i="13" s="1"/>
  <c r="F734" i="13"/>
  <c r="W743" i="20"/>
  <c r="U743" i="20"/>
  <c r="V743" i="20"/>
  <c r="Y743" i="20"/>
  <c r="AB743" i="20" s="1"/>
  <c r="Z743" i="20"/>
  <c r="AC743" i="20" s="1"/>
  <c r="AA743" i="20"/>
  <c r="AD743" i="20" s="1"/>
  <c r="AC757" i="18"/>
  <c r="AD757" i="18"/>
  <c r="AB757" i="18"/>
  <c r="AE733" i="13" l="1"/>
  <c r="T734" i="13"/>
  <c r="S734" i="13"/>
  <c r="N734" i="13"/>
  <c r="L734" i="13" s="1"/>
  <c r="O734" i="13"/>
  <c r="K734" i="13"/>
  <c r="B744" i="20"/>
  <c r="G744" i="20"/>
  <c r="H744" i="20"/>
  <c r="D744" i="20"/>
  <c r="C744" i="20"/>
  <c r="I744" i="20"/>
  <c r="C758" i="18"/>
  <c r="H758" i="18"/>
  <c r="G758" i="18"/>
  <c r="I758" i="18"/>
  <c r="D758" i="18"/>
  <c r="B758" i="18"/>
  <c r="P734" i="13" l="1"/>
  <c r="M734" i="13"/>
  <c r="J744" i="20"/>
  <c r="T744" i="20"/>
  <c r="S744" i="20"/>
  <c r="N744" i="20"/>
  <c r="L744" i="20" s="1"/>
  <c r="E744" i="20"/>
  <c r="AE743" i="20"/>
  <c r="F744" i="20"/>
  <c r="J758" i="18"/>
  <c r="S758" i="18"/>
  <c r="F758" i="18"/>
  <c r="E758" i="18"/>
  <c r="T758" i="18"/>
  <c r="AE757" i="18"/>
  <c r="V734" i="13" l="1"/>
  <c r="W734" i="13"/>
  <c r="U734" i="13"/>
  <c r="X734" i="13"/>
  <c r="Q734" i="13"/>
  <c r="R734" i="13" s="1"/>
  <c r="AA734" i="13" s="1"/>
  <c r="K744" i="20"/>
  <c r="O744" i="20"/>
  <c r="P744" i="20"/>
  <c r="M744" i="20"/>
  <c r="Y734" i="13"/>
  <c r="N758" i="18"/>
  <c r="L758" i="18" s="1"/>
  <c r="K758" i="18"/>
  <c r="O758" i="18"/>
  <c r="Z734" i="13" l="1"/>
  <c r="AC734" i="13" s="1"/>
  <c r="AD734" i="13"/>
  <c r="W744" i="20"/>
  <c r="V744" i="20"/>
  <c r="U744" i="20"/>
  <c r="X744" i="20"/>
  <c r="Q744" i="20"/>
  <c r="R744" i="20" s="1"/>
  <c r="AB734" i="13"/>
  <c r="P758" i="18"/>
  <c r="M758" i="18"/>
  <c r="X758" i="18" s="1"/>
  <c r="C735" i="13" l="1"/>
  <c r="H735" i="13"/>
  <c r="I735" i="13"/>
  <c r="D735" i="13"/>
  <c r="AA744" i="20"/>
  <c r="AD744" i="20" s="1"/>
  <c r="Y744" i="20"/>
  <c r="AB744" i="20" s="1"/>
  <c r="Z744" i="20"/>
  <c r="AC744" i="20" s="1"/>
  <c r="B735" i="13"/>
  <c r="G735" i="13"/>
  <c r="F735" i="13"/>
  <c r="S735" i="13"/>
  <c r="W758" i="18"/>
  <c r="Q758" i="18"/>
  <c r="R758" i="18" s="1"/>
  <c r="U758" i="18"/>
  <c r="V758" i="18"/>
  <c r="T735" i="13" l="1"/>
  <c r="AE734" i="13"/>
  <c r="E735" i="13"/>
  <c r="D745" i="20"/>
  <c r="I745" i="20"/>
  <c r="G745" i="20"/>
  <c r="B745" i="20"/>
  <c r="C745" i="20"/>
  <c r="H745" i="20"/>
  <c r="J735" i="13"/>
  <c r="Y758" i="18"/>
  <c r="Z758" i="18"/>
  <c r="AA758" i="18"/>
  <c r="AB758" i="18"/>
  <c r="G759" i="18" s="1"/>
  <c r="N735" i="13" l="1"/>
  <c r="L735" i="13" s="1"/>
  <c r="O735" i="13"/>
  <c r="K735" i="13"/>
  <c r="S745" i="20"/>
  <c r="T745" i="20"/>
  <c r="F745" i="20"/>
  <c r="AE744" i="20"/>
  <c r="J745" i="20"/>
  <c r="E745" i="20"/>
  <c r="AD758" i="18"/>
  <c r="AC758" i="18"/>
  <c r="C759" i="18" s="1"/>
  <c r="B759" i="18"/>
  <c r="P735" i="13" l="1"/>
  <c r="M735" i="13"/>
  <c r="K745" i="20"/>
  <c r="O745" i="20"/>
  <c r="N745" i="20"/>
  <c r="L745" i="20" s="1"/>
  <c r="H759" i="18"/>
  <c r="E759" i="18"/>
  <c r="F759" i="18"/>
  <c r="D759" i="18"/>
  <c r="I759" i="18"/>
  <c r="J759" i="18" s="1"/>
  <c r="V735" i="13" l="1"/>
  <c r="Q735" i="13"/>
  <c r="R735" i="13" s="1"/>
  <c r="U735" i="13"/>
  <c r="W735" i="13"/>
  <c r="X735" i="13"/>
  <c r="M745" i="20"/>
  <c r="P745" i="20"/>
  <c r="AA735" i="13"/>
  <c r="Y735" i="13"/>
  <c r="Z735" i="13"/>
  <c r="AD735" i="13"/>
  <c r="N759" i="18"/>
  <c r="L759" i="18" s="1"/>
  <c r="AE758" i="18"/>
  <c r="T759" i="18"/>
  <c r="S759" i="18"/>
  <c r="K759" i="18"/>
  <c r="O759" i="18"/>
  <c r="X745" i="20" l="1"/>
  <c r="Q745" i="20"/>
  <c r="R745" i="20" s="1"/>
  <c r="V745" i="20"/>
  <c r="W745" i="20"/>
  <c r="U745" i="20"/>
  <c r="AB735" i="13"/>
  <c r="B736" i="13" s="1"/>
  <c r="AC735" i="13"/>
  <c r="D736" i="13"/>
  <c r="I736" i="13"/>
  <c r="C736" i="13"/>
  <c r="F736" i="13" s="1"/>
  <c r="G736" i="13"/>
  <c r="M759" i="18"/>
  <c r="X759" i="18" s="1"/>
  <c r="P759" i="18"/>
  <c r="S736" i="13" l="1"/>
  <c r="T736" i="13"/>
  <c r="Z745" i="20"/>
  <c r="AC745" i="20" s="1"/>
  <c r="Y745" i="20"/>
  <c r="AB745" i="20" s="1"/>
  <c r="AA745" i="20"/>
  <c r="AD745" i="20" s="1"/>
  <c r="Q759" i="18"/>
  <c r="R759" i="18" s="1"/>
  <c r="AE735" i="13"/>
  <c r="H736" i="13"/>
  <c r="E736" i="13"/>
  <c r="W759" i="18"/>
  <c r="V759" i="18"/>
  <c r="U759" i="18"/>
  <c r="AA759" i="18"/>
  <c r="J736" i="13" l="1"/>
  <c r="C746" i="20"/>
  <c r="I746" i="20"/>
  <c r="AE745" i="20"/>
  <c r="H746" i="20"/>
  <c r="D746" i="20"/>
  <c r="G746" i="20"/>
  <c r="B746" i="20"/>
  <c r="E746" i="20" s="1"/>
  <c r="Y759" i="18"/>
  <c r="Z759" i="18"/>
  <c r="AD759" i="18"/>
  <c r="O736" i="13" l="1"/>
  <c r="K736" i="13"/>
  <c r="N736" i="13"/>
  <c r="L736" i="13" s="1"/>
  <c r="AB759" i="18"/>
  <c r="S746" i="20"/>
  <c r="T746" i="20"/>
  <c r="J746" i="20"/>
  <c r="F746" i="20"/>
  <c r="G760" i="18"/>
  <c r="B760" i="18"/>
  <c r="AC759" i="18"/>
  <c r="D760" i="18"/>
  <c r="I760" i="18"/>
  <c r="P736" i="13" l="1"/>
  <c r="M736" i="13"/>
  <c r="AE759" i="18"/>
  <c r="T760" i="18"/>
  <c r="O746" i="20"/>
  <c r="K746" i="20"/>
  <c r="N746" i="20"/>
  <c r="L746" i="20" s="1"/>
  <c r="C760" i="18"/>
  <c r="H760" i="18"/>
  <c r="J760" i="18"/>
  <c r="S760" i="18"/>
  <c r="V736" i="13"/>
  <c r="Q736" i="13"/>
  <c r="R736" i="13" s="1"/>
  <c r="U736" i="13" l="1"/>
  <c r="X736" i="13"/>
  <c r="W736" i="13"/>
  <c r="P746" i="20"/>
  <c r="M746" i="20"/>
  <c r="E760" i="18"/>
  <c r="F760" i="18"/>
  <c r="O760" i="18"/>
  <c r="K760" i="18"/>
  <c r="N760" i="18"/>
  <c r="L760" i="18" s="1"/>
  <c r="AA736" i="13"/>
  <c r="Y736" i="13"/>
  <c r="Z736" i="13"/>
  <c r="AC736" i="13" s="1"/>
  <c r="AD736" i="13" l="1"/>
  <c r="AB736" i="13"/>
  <c r="V746" i="20"/>
  <c r="W746" i="20"/>
  <c r="U746" i="20"/>
  <c r="X746" i="20"/>
  <c r="Q746" i="20"/>
  <c r="R746" i="20" s="1"/>
  <c r="M760" i="18"/>
  <c r="X760" i="18" s="1"/>
  <c r="P760" i="18"/>
  <c r="C737" i="13"/>
  <c r="H737" i="13"/>
  <c r="B737" i="13" l="1"/>
  <c r="F737" i="13" s="1"/>
  <c r="G737" i="13"/>
  <c r="I737" i="13"/>
  <c r="D737" i="13"/>
  <c r="Q760" i="18"/>
  <c r="R760" i="18" s="1"/>
  <c r="W760" i="18"/>
  <c r="AA746" i="20"/>
  <c r="AD746" i="20" s="1"/>
  <c r="Z746" i="20"/>
  <c r="AC746" i="20" s="1"/>
  <c r="Y746" i="20"/>
  <c r="AB746" i="20" s="1"/>
  <c r="U760" i="18"/>
  <c r="V760" i="18"/>
  <c r="Y760" i="18"/>
  <c r="Z760" i="18"/>
  <c r="AA760" i="18"/>
  <c r="E737" i="13" l="1"/>
  <c r="J737" i="13"/>
  <c r="T737" i="13"/>
  <c r="AE736" i="13"/>
  <c r="S737" i="13"/>
  <c r="D747" i="20"/>
  <c r="I747" i="20"/>
  <c r="C747" i="20"/>
  <c r="H747" i="20"/>
  <c r="G747" i="20"/>
  <c r="B747" i="20"/>
  <c r="N737" i="13"/>
  <c r="O737" i="13"/>
  <c r="AB760" i="18"/>
  <c r="AC760" i="18"/>
  <c r="AD760" i="18"/>
  <c r="K737" i="13" l="1"/>
  <c r="L737" i="13"/>
  <c r="T747" i="20"/>
  <c r="S747" i="20"/>
  <c r="F747" i="20"/>
  <c r="AE746" i="20"/>
  <c r="J747" i="20"/>
  <c r="E747" i="20"/>
  <c r="C761" i="18"/>
  <c r="B761" i="18"/>
  <c r="G761" i="18"/>
  <c r="H761" i="18"/>
  <c r="D761" i="18"/>
  <c r="I761" i="18"/>
  <c r="M737" i="13" l="1"/>
  <c r="P737" i="13"/>
  <c r="O747" i="20"/>
  <c r="K747" i="20"/>
  <c r="N747" i="20"/>
  <c r="Q737" i="13"/>
  <c r="R737" i="13" s="1"/>
  <c r="X737" i="13"/>
  <c r="V737" i="13"/>
  <c r="U737" i="13"/>
  <c r="W737" i="13"/>
  <c r="F761" i="18"/>
  <c r="S761" i="18"/>
  <c r="AE760" i="18"/>
  <c r="E761" i="18"/>
  <c r="T761" i="18"/>
  <c r="J761" i="18"/>
  <c r="L747" i="20" l="1"/>
  <c r="AA737" i="13"/>
  <c r="Y737" i="13"/>
  <c r="Z737" i="13"/>
  <c r="N761" i="18"/>
  <c r="L761" i="18" s="1"/>
  <c r="K761" i="18"/>
  <c r="O761" i="18"/>
  <c r="P747" i="20" l="1"/>
  <c r="M747" i="20"/>
  <c r="AD737" i="13"/>
  <c r="AB737" i="13"/>
  <c r="AC737" i="13"/>
  <c r="P761" i="18"/>
  <c r="M761" i="18"/>
  <c r="X761" i="18" s="1"/>
  <c r="W747" i="20" l="1"/>
  <c r="U747" i="20"/>
  <c r="V747" i="20"/>
  <c r="X747" i="20"/>
  <c r="Q747" i="20"/>
  <c r="R747" i="20" s="1"/>
  <c r="I738" i="13"/>
  <c r="D738" i="13"/>
  <c r="H738" i="13"/>
  <c r="C738" i="13"/>
  <c r="G738" i="13"/>
  <c r="B738" i="13"/>
  <c r="W761" i="18"/>
  <c r="V761" i="18"/>
  <c r="Q761" i="18"/>
  <c r="R761" i="18" s="1"/>
  <c r="U761" i="18"/>
  <c r="AE737" i="13" l="1"/>
  <c r="S738" i="13"/>
  <c r="Z747" i="20"/>
  <c r="AC747" i="20" s="1"/>
  <c r="AA747" i="20"/>
  <c r="AD747" i="20" s="1"/>
  <c r="Y747" i="20"/>
  <c r="AB747" i="20" s="1"/>
  <c r="T738" i="13"/>
  <c r="E738" i="13"/>
  <c r="F738" i="13"/>
  <c r="J738" i="13"/>
  <c r="Z761" i="18"/>
  <c r="AA761" i="18"/>
  <c r="Y761" i="18"/>
  <c r="C748" i="20" l="1"/>
  <c r="H748" i="20"/>
  <c r="D748" i="20"/>
  <c r="I748" i="20"/>
  <c r="G748" i="20"/>
  <c r="B748" i="20"/>
  <c r="E748" i="20" s="1"/>
  <c r="O738" i="13"/>
  <c r="N738" i="13"/>
  <c r="L738" i="13"/>
  <c r="K738" i="13"/>
  <c r="AD761" i="18"/>
  <c r="AC761" i="18"/>
  <c r="AB761" i="18"/>
  <c r="D762" i="18"/>
  <c r="J748" i="20" l="1"/>
  <c r="AE747" i="20"/>
  <c r="F748" i="20"/>
  <c r="N748" i="20"/>
  <c r="L748" i="20" s="1"/>
  <c r="T748" i="20"/>
  <c r="S748" i="20"/>
  <c r="M738" i="13"/>
  <c r="P738" i="13"/>
  <c r="I762" i="18"/>
  <c r="H762" i="18"/>
  <c r="G762" i="18"/>
  <c r="C762" i="18"/>
  <c r="B762" i="18"/>
  <c r="S762" i="18"/>
  <c r="T762" i="18"/>
  <c r="AE761" i="18"/>
  <c r="O748" i="20" l="1"/>
  <c r="K748" i="20"/>
  <c r="P748" i="20"/>
  <c r="M748" i="20"/>
  <c r="J762" i="18"/>
  <c r="Q738" i="13"/>
  <c r="R738" i="13" s="1"/>
  <c r="X738" i="13"/>
  <c r="V738" i="13"/>
  <c r="W738" i="13"/>
  <c r="U738" i="13"/>
  <c r="F762" i="18"/>
  <c r="E762" i="18"/>
  <c r="N762" i="18"/>
  <c r="L762" i="18" s="1"/>
  <c r="K762" i="18"/>
  <c r="O762" i="18"/>
  <c r="W748" i="20" l="1"/>
  <c r="U748" i="20"/>
  <c r="V748" i="20"/>
  <c r="X748" i="20"/>
  <c r="Q748" i="20"/>
  <c r="R748" i="20" s="1"/>
  <c r="AA738" i="13"/>
  <c r="Z738" i="13"/>
  <c r="Y738" i="13"/>
  <c r="AC738" i="13"/>
  <c r="H739" i="13" s="1"/>
  <c r="P762" i="18"/>
  <c r="W762" i="18" s="1"/>
  <c r="M762" i="18"/>
  <c r="Z748" i="20" l="1"/>
  <c r="AC748" i="20" s="1"/>
  <c r="AA748" i="20"/>
  <c r="AD748" i="20" s="1"/>
  <c r="Y748" i="20"/>
  <c r="AB748" i="20" s="1"/>
  <c r="U762" i="18"/>
  <c r="V762" i="18"/>
  <c r="AD738" i="13"/>
  <c r="AB738" i="13"/>
  <c r="C739" i="13"/>
  <c r="I739" i="13"/>
  <c r="G739" i="13"/>
  <c r="B739" i="13"/>
  <c r="E739" i="13" s="1"/>
  <c r="Q762" i="18"/>
  <c r="R762" i="18" s="1"/>
  <c r="X762" i="18"/>
  <c r="D739" i="13" l="1"/>
  <c r="H749" i="20"/>
  <c r="C749" i="20"/>
  <c r="D749" i="20"/>
  <c r="I749" i="20"/>
  <c r="B749" i="20"/>
  <c r="G749" i="20"/>
  <c r="F739" i="13"/>
  <c r="J739" i="13"/>
  <c r="K739" i="13" s="1"/>
  <c r="S739" i="13"/>
  <c r="AE738" i="13"/>
  <c r="T739" i="13"/>
  <c r="AA762" i="18"/>
  <c r="AD762" i="18" s="1"/>
  <c r="Z762" i="18"/>
  <c r="AC762" i="18" s="1"/>
  <c r="Y762" i="18"/>
  <c r="AB762" i="18" s="1"/>
  <c r="G763" i="18" s="1"/>
  <c r="F749" i="20" l="1"/>
  <c r="AE748" i="20"/>
  <c r="S749" i="20"/>
  <c r="T749" i="20"/>
  <c r="E749" i="20"/>
  <c r="J749" i="20"/>
  <c r="O739" i="13"/>
  <c r="N739" i="13"/>
  <c r="L739" i="13" s="1"/>
  <c r="D763" i="18"/>
  <c r="I763" i="18"/>
  <c r="H763" i="18"/>
  <c r="C763" i="18"/>
  <c r="B763" i="18"/>
  <c r="O749" i="20" l="1"/>
  <c r="K749" i="20"/>
  <c r="N749" i="20"/>
  <c r="L749" i="20" s="1"/>
  <c r="J763" i="18"/>
  <c r="M739" i="13"/>
  <c r="X739" i="13" s="1"/>
  <c r="P739" i="13"/>
  <c r="Q739" i="13"/>
  <c r="R739" i="13" s="1"/>
  <c r="S763" i="18"/>
  <c r="T763" i="18"/>
  <c r="AE762" i="18"/>
  <c r="F763" i="18"/>
  <c r="E763" i="18"/>
  <c r="N763" i="18"/>
  <c r="L763" i="18" s="1"/>
  <c r="O763" i="18"/>
  <c r="K763" i="18"/>
  <c r="P749" i="20" l="1"/>
  <c r="M749" i="20"/>
  <c r="W739" i="13"/>
  <c r="V739" i="13"/>
  <c r="U739" i="13"/>
  <c r="Z739" i="13"/>
  <c r="AA739" i="13"/>
  <c r="Y739" i="13"/>
  <c r="M763" i="18"/>
  <c r="X763" i="18" s="1"/>
  <c r="P763" i="18"/>
  <c r="W749" i="20" l="1"/>
  <c r="V749" i="20"/>
  <c r="U749" i="20"/>
  <c r="X749" i="20"/>
  <c r="Q749" i="20"/>
  <c r="R749" i="20" s="1"/>
  <c r="AC739" i="13"/>
  <c r="AD739" i="13"/>
  <c r="AB739" i="13"/>
  <c r="W763" i="18"/>
  <c r="Q763" i="18"/>
  <c r="R763" i="18" s="1"/>
  <c r="U763" i="18"/>
  <c r="V763" i="18"/>
  <c r="H740" i="13"/>
  <c r="B740" i="13"/>
  <c r="Z749" i="20" l="1"/>
  <c r="AC749" i="20" s="1"/>
  <c r="Y749" i="20"/>
  <c r="AB749" i="20" s="1"/>
  <c r="AA749" i="20"/>
  <c r="AD749" i="20" s="1"/>
  <c r="D740" i="13"/>
  <c r="G740" i="13"/>
  <c r="C740" i="13"/>
  <c r="I740" i="13"/>
  <c r="Y763" i="18"/>
  <c r="AB763" i="18" s="1"/>
  <c r="Z763" i="18"/>
  <c r="AC763" i="18" s="1"/>
  <c r="AA763" i="18"/>
  <c r="AD763" i="18" s="1"/>
  <c r="H750" i="20" l="1"/>
  <c r="C750" i="20"/>
  <c r="B750" i="20"/>
  <c r="G750" i="20"/>
  <c r="I750" i="20"/>
  <c r="D750" i="20"/>
  <c r="AE739" i="13"/>
  <c r="F740" i="13"/>
  <c r="T740" i="13"/>
  <c r="S740" i="13"/>
  <c r="E740" i="13"/>
  <c r="J740" i="13"/>
  <c r="N740" i="13" s="1"/>
  <c r="L740" i="13" s="1"/>
  <c r="G764" i="18"/>
  <c r="B764" i="18"/>
  <c r="D764" i="18"/>
  <c r="I764" i="18"/>
  <c r="C764" i="18"/>
  <c r="H764" i="18"/>
  <c r="AE749" i="20" l="1"/>
  <c r="F750" i="20"/>
  <c r="E750" i="20"/>
  <c r="J750" i="20"/>
  <c r="S750" i="20"/>
  <c r="T750" i="20"/>
  <c r="AE763" i="18"/>
  <c r="K740" i="13"/>
  <c r="O740" i="13"/>
  <c r="P740" i="13"/>
  <c r="M740" i="13"/>
  <c r="S764" i="18"/>
  <c r="T764" i="18"/>
  <c r="E764" i="18"/>
  <c r="F764" i="18"/>
  <c r="J764" i="18"/>
  <c r="O764" i="18" s="1"/>
  <c r="N750" i="20" l="1"/>
  <c r="L750" i="20" s="1"/>
  <c r="O750" i="20"/>
  <c r="K750" i="20"/>
  <c r="U740" i="13"/>
  <c r="W740" i="13"/>
  <c r="V740" i="13"/>
  <c r="Q740" i="13"/>
  <c r="X740" i="13"/>
  <c r="N764" i="18"/>
  <c r="L764" i="18" s="1"/>
  <c r="P764" i="18" s="1"/>
  <c r="K764" i="18"/>
  <c r="M750" i="20" l="1"/>
  <c r="P750" i="20"/>
  <c r="R740" i="13"/>
  <c r="M764" i="18"/>
  <c r="U764" i="18"/>
  <c r="V764" i="18"/>
  <c r="W764" i="18"/>
  <c r="W750" i="20" l="1"/>
  <c r="X750" i="20"/>
  <c r="Q750" i="20"/>
  <c r="R750" i="20" s="1"/>
  <c r="V750" i="20"/>
  <c r="U750" i="20"/>
  <c r="Y740" i="13"/>
  <c r="AA740" i="13"/>
  <c r="AD740" i="13" s="1"/>
  <c r="Z740" i="13"/>
  <c r="AC740" i="13" s="1"/>
  <c r="C741" i="13" s="1"/>
  <c r="Q764" i="18"/>
  <c r="R764" i="18" s="1"/>
  <c r="X764" i="18"/>
  <c r="Y750" i="20" l="1"/>
  <c r="AB750" i="20" s="1"/>
  <c r="AA750" i="20"/>
  <c r="AD750" i="20" s="1"/>
  <c r="Z750" i="20"/>
  <c r="AC750" i="20" s="1"/>
  <c r="I741" i="13"/>
  <c r="D741" i="13"/>
  <c r="AB740" i="13"/>
  <c r="G741" i="13" s="1"/>
  <c r="H741" i="13"/>
  <c r="Y764" i="18"/>
  <c r="AB764" i="18" s="1"/>
  <c r="G765" i="18" s="1"/>
  <c r="AA764" i="18"/>
  <c r="AD764" i="18" s="1"/>
  <c r="Z764" i="18"/>
  <c r="AC764" i="18" s="1"/>
  <c r="I751" i="20" l="1"/>
  <c r="G751" i="20"/>
  <c r="B751" i="20"/>
  <c r="D751" i="20"/>
  <c r="H751" i="20"/>
  <c r="C751" i="20"/>
  <c r="J741" i="13"/>
  <c r="S741" i="13"/>
  <c r="T741" i="13"/>
  <c r="AE740" i="13"/>
  <c r="B741" i="13"/>
  <c r="N741" i="13"/>
  <c r="L741" i="13" s="1"/>
  <c r="K741" i="13"/>
  <c r="H765" i="18"/>
  <c r="C765" i="18"/>
  <c r="D765" i="18"/>
  <c r="I765" i="18"/>
  <c r="B765" i="18"/>
  <c r="J765" i="18"/>
  <c r="N765" i="18"/>
  <c r="O741" i="13" l="1"/>
  <c r="T751" i="20"/>
  <c r="S751" i="20"/>
  <c r="J751" i="20"/>
  <c r="E751" i="20"/>
  <c r="AE750" i="20"/>
  <c r="F751" i="20"/>
  <c r="AE764" i="18"/>
  <c r="S765" i="18"/>
  <c r="T765" i="18"/>
  <c r="F765" i="18"/>
  <c r="E765" i="18"/>
  <c r="O765" i="18"/>
  <c r="F741" i="13"/>
  <c r="E741" i="13"/>
  <c r="M741" i="13"/>
  <c r="Q741" i="13" s="1"/>
  <c r="P741" i="13"/>
  <c r="L765" i="18"/>
  <c r="K765" i="18"/>
  <c r="K751" i="20" l="1"/>
  <c r="O751" i="20"/>
  <c r="N751" i="20"/>
  <c r="L751" i="20" s="1"/>
  <c r="W741" i="13"/>
  <c r="V741" i="13"/>
  <c r="U741" i="13"/>
  <c r="X741" i="13"/>
  <c r="R741" i="13"/>
  <c r="M765" i="18"/>
  <c r="X765" i="18" s="1"/>
  <c r="P765" i="18"/>
  <c r="Z741" i="13" l="1"/>
  <c r="AC741" i="13" s="1"/>
  <c r="M751" i="20"/>
  <c r="P751" i="20"/>
  <c r="Q751" i="20"/>
  <c r="R751" i="20" s="1"/>
  <c r="Q765" i="18"/>
  <c r="R765" i="18" s="1"/>
  <c r="AA741" i="13"/>
  <c r="AD741" i="13" s="1"/>
  <c r="D742" i="13" s="1"/>
  <c r="AE741" i="13" s="1"/>
  <c r="Y741" i="13"/>
  <c r="AB741" i="13" s="1"/>
  <c r="V765" i="18"/>
  <c r="W765" i="18"/>
  <c r="U765" i="18"/>
  <c r="Z765" i="18"/>
  <c r="AA765" i="18"/>
  <c r="H742" i="13" l="1"/>
  <c r="C742" i="13"/>
  <c r="X751" i="20"/>
  <c r="W751" i="20"/>
  <c r="V751" i="20"/>
  <c r="U751" i="20"/>
  <c r="Z751" i="20"/>
  <c r="Y751" i="20"/>
  <c r="AA751" i="20"/>
  <c r="AD751" i="20" s="1"/>
  <c r="Y765" i="18"/>
  <c r="S742" i="13"/>
  <c r="T742" i="13"/>
  <c r="I742" i="13"/>
  <c r="G742" i="13"/>
  <c r="B742" i="13"/>
  <c r="AC765" i="18"/>
  <c r="H766" i="18" s="1"/>
  <c r="AD765" i="18"/>
  <c r="AC751" i="20" l="1"/>
  <c r="AB751" i="20"/>
  <c r="D752" i="20"/>
  <c r="H752" i="20"/>
  <c r="C752" i="20"/>
  <c r="I752" i="20"/>
  <c r="AB765" i="18"/>
  <c r="C766" i="18"/>
  <c r="F742" i="13"/>
  <c r="E742" i="13"/>
  <c r="J742" i="13"/>
  <c r="I766" i="18"/>
  <c r="D766" i="18"/>
  <c r="B766" i="18"/>
  <c r="G766" i="18"/>
  <c r="J766" i="18"/>
  <c r="T766" i="18" l="1"/>
  <c r="S766" i="18"/>
  <c r="B752" i="20"/>
  <c r="G752" i="20"/>
  <c r="T752" i="20"/>
  <c r="S752" i="20"/>
  <c r="AE751" i="20"/>
  <c r="F766" i="18"/>
  <c r="K742" i="13"/>
  <c r="O742" i="13"/>
  <c r="N742" i="13"/>
  <c r="E766" i="18"/>
  <c r="AE765" i="18"/>
  <c r="O766" i="18"/>
  <c r="K766" i="18"/>
  <c r="N766" i="18"/>
  <c r="L766" i="18" s="1"/>
  <c r="L742" i="13" l="1"/>
  <c r="E752" i="20"/>
  <c r="J752" i="20"/>
  <c r="F752" i="20"/>
  <c r="N752" i="20"/>
  <c r="L752" i="20" s="1"/>
  <c r="P766" i="18"/>
  <c r="M766" i="18"/>
  <c r="X766" i="18" s="1"/>
  <c r="M742" i="13" l="1"/>
  <c r="P742" i="13"/>
  <c r="O752" i="20"/>
  <c r="K752" i="20"/>
  <c r="P752" i="20"/>
  <c r="M752" i="20"/>
  <c r="X742" i="13"/>
  <c r="U766" i="18"/>
  <c r="Q766" i="18"/>
  <c r="R766" i="18" s="1"/>
  <c r="W766" i="18"/>
  <c r="V766" i="18"/>
  <c r="Q742" i="13" l="1"/>
  <c r="R742" i="13" s="1"/>
  <c r="V742" i="13"/>
  <c r="U742" i="13"/>
  <c r="W742" i="13"/>
  <c r="W752" i="20"/>
  <c r="V752" i="20"/>
  <c r="U752" i="20"/>
  <c r="X752" i="20"/>
  <c r="Q752" i="20"/>
  <c r="R752" i="20" s="1"/>
  <c r="AA766" i="18"/>
  <c r="Z766" i="18"/>
  <c r="Y766" i="18"/>
  <c r="AD766" i="18"/>
  <c r="Y742" i="13" l="1"/>
  <c r="AA742" i="13"/>
  <c r="Z742" i="13"/>
  <c r="AC742" i="13" s="1"/>
  <c r="Z752" i="20"/>
  <c r="AC752" i="20" s="1"/>
  <c r="Y752" i="20"/>
  <c r="AB752" i="20" s="1"/>
  <c r="AA752" i="20"/>
  <c r="AD752" i="20" s="1"/>
  <c r="AC766" i="18"/>
  <c r="AB766" i="18"/>
  <c r="I767" i="18"/>
  <c r="D767" i="18"/>
  <c r="AB742" i="13" l="1"/>
  <c r="G743" i="13" s="1"/>
  <c r="AD742" i="13"/>
  <c r="H743" i="13"/>
  <c r="C743" i="13"/>
  <c r="B743" i="13"/>
  <c r="H753" i="20"/>
  <c r="C753" i="20"/>
  <c r="B753" i="20"/>
  <c r="E753" i="20" s="1"/>
  <c r="G753" i="20"/>
  <c r="I753" i="20"/>
  <c r="D753" i="20"/>
  <c r="D743" i="13"/>
  <c r="I743" i="13"/>
  <c r="J743" i="13" s="1"/>
  <c r="F743" i="13"/>
  <c r="H767" i="18"/>
  <c r="C767" i="18"/>
  <c r="G767" i="18"/>
  <c r="B767" i="18"/>
  <c r="T767" i="18"/>
  <c r="AE766" i="18"/>
  <c r="S767" i="18"/>
  <c r="E743" i="13" l="1"/>
  <c r="F753" i="20"/>
  <c r="AE752" i="20"/>
  <c r="J753" i="20"/>
  <c r="S753" i="20"/>
  <c r="N753" i="20"/>
  <c r="T753" i="20"/>
  <c r="T743" i="13"/>
  <c r="S743" i="13"/>
  <c r="AE742" i="13"/>
  <c r="K743" i="13"/>
  <c r="O743" i="13"/>
  <c r="N743" i="13"/>
  <c r="L743" i="13" s="1"/>
  <c r="J767" i="18"/>
  <c r="F767" i="18"/>
  <c r="E767" i="18"/>
  <c r="N767" i="18"/>
  <c r="L767" i="18" s="1"/>
  <c r="K767" i="18"/>
  <c r="O767" i="18"/>
  <c r="O753" i="20" l="1"/>
  <c r="K753" i="20"/>
  <c r="L753" i="20"/>
  <c r="P743" i="13"/>
  <c r="M743" i="13"/>
  <c r="M767" i="18"/>
  <c r="X767" i="18" s="1"/>
  <c r="P767" i="18"/>
  <c r="P753" i="20" l="1"/>
  <c r="M753" i="20"/>
  <c r="W743" i="13"/>
  <c r="V743" i="13"/>
  <c r="U743" i="13"/>
  <c r="X743" i="13"/>
  <c r="Q743" i="13"/>
  <c r="R743" i="13" s="1"/>
  <c r="Q767" i="18"/>
  <c r="R767" i="18" s="1"/>
  <c r="W767" i="18"/>
  <c r="U767" i="18"/>
  <c r="V767" i="18"/>
  <c r="AA767" i="18"/>
  <c r="W753" i="20" l="1"/>
  <c r="V753" i="20"/>
  <c r="U753" i="20"/>
  <c r="X753" i="20"/>
  <c r="Q753" i="20"/>
  <c r="R753" i="20" s="1"/>
  <c r="Z743" i="13"/>
  <c r="AC743" i="13" s="1"/>
  <c r="Y743" i="13"/>
  <c r="AB743" i="13" s="1"/>
  <c r="AA743" i="13"/>
  <c r="AD743" i="13" s="1"/>
  <c r="Y767" i="18"/>
  <c r="Z767" i="18"/>
  <c r="AD767" i="18"/>
  <c r="AA753" i="20" l="1"/>
  <c r="AD753" i="20" s="1"/>
  <c r="Z753" i="20"/>
  <c r="AC753" i="20" s="1"/>
  <c r="Y753" i="20"/>
  <c r="AB753" i="20" s="1"/>
  <c r="H744" i="13"/>
  <c r="C744" i="13"/>
  <c r="B744" i="13"/>
  <c r="G744" i="13"/>
  <c r="I744" i="13"/>
  <c r="D744" i="13"/>
  <c r="AB767" i="18"/>
  <c r="AC767" i="18"/>
  <c r="I768" i="18"/>
  <c r="D768" i="18"/>
  <c r="E744" i="13" l="1"/>
  <c r="I754" i="20"/>
  <c r="D754" i="20"/>
  <c r="H754" i="20"/>
  <c r="C754" i="20"/>
  <c r="B754" i="20"/>
  <c r="G754" i="20"/>
  <c r="F744" i="13"/>
  <c r="J744" i="13"/>
  <c r="T744" i="13"/>
  <c r="AE743" i="13"/>
  <c r="S744" i="13"/>
  <c r="B768" i="18"/>
  <c r="G768" i="18"/>
  <c r="H768" i="18"/>
  <c r="C768" i="18"/>
  <c r="T768" i="18"/>
  <c r="AE767" i="18"/>
  <c r="S768" i="18"/>
  <c r="E754" i="20" l="1"/>
  <c r="J754" i="20"/>
  <c r="N754" i="20"/>
  <c r="L754" i="20" s="1"/>
  <c r="S754" i="20"/>
  <c r="T754" i="20"/>
  <c r="F754" i="20"/>
  <c r="AE753" i="20"/>
  <c r="O744" i="13"/>
  <c r="K744" i="13"/>
  <c r="N744" i="13"/>
  <c r="L744" i="13" s="1"/>
  <c r="J768" i="18"/>
  <c r="E768" i="18"/>
  <c r="F768" i="18"/>
  <c r="K754" i="20" l="1"/>
  <c r="O754" i="20"/>
  <c r="M754" i="20"/>
  <c r="P754" i="20"/>
  <c r="P744" i="13"/>
  <c r="M744" i="13"/>
  <c r="N768" i="18"/>
  <c r="L768" i="18" s="1"/>
  <c r="P768" i="18" s="1"/>
  <c r="K768" i="18"/>
  <c r="O768" i="18"/>
  <c r="X754" i="20" l="1"/>
  <c r="Q754" i="20"/>
  <c r="R754" i="20" s="1"/>
  <c r="V754" i="20"/>
  <c r="U754" i="20"/>
  <c r="W754" i="20"/>
  <c r="V744" i="13"/>
  <c r="U744" i="13"/>
  <c r="W744" i="13"/>
  <c r="Q744" i="13"/>
  <c r="R744" i="13" s="1"/>
  <c r="X744" i="13"/>
  <c r="U768" i="18"/>
  <c r="V768" i="18"/>
  <c r="M768" i="18"/>
  <c r="X768" i="18" s="1"/>
  <c r="W768" i="18"/>
  <c r="Y754" i="20" l="1"/>
  <c r="AB754" i="20" s="1"/>
  <c r="AA754" i="20"/>
  <c r="AD754" i="20" s="1"/>
  <c r="Z754" i="20"/>
  <c r="AC754" i="20" s="1"/>
  <c r="Z744" i="13"/>
  <c r="Y744" i="13"/>
  <c r="AB744" i="13" s="1"/>
  <c r="AA744" i="13"/>
  <c r="AD744" i="13" s="1"/>
  <c r="Q768" i="18"/>
  <c r="R768" i="18" s="1"/>
  <c r="B755" i="20" l="1"/>
  <c r="G755" i="20"/>
  <c r="C755" i="20"/>
  <c r="H755" i="20"/>
  <c r="I755" i="20"/>
  <c r="D755" i="20"/>
  <c r="Z768" i="18"/>
  <c r="AC744" i="13"/>
  <c r="B745" i="13"/>
  <c r="G745" i="13"/>
  <c r="I745" i="13"/>
  <c r="D745" i="13"/>
  <c r="Y768" i="18"/>
  <c r="AA768" i="18"/>
  <c r="H745" i="13"/>
  <c r="C745" i="13"/>
  <c r="F745" i="13" s="1"/>
  <c r="J745" i="13" l="1"/>
  <c r="AC768" i="18"/>
  <c r="F755" i="20"/>
  <c r="AE754" i="20"/>
  <c r="T755" i="20"/>
  <c r="S755" i="20"/>
  <c r="E755" i="20"/>
  <c r="J755" i="20"/>
  <c r="AB768" i="18"/>
  <c r="G769" i="18" s="1"/>
  <c r="H769" i="18"/>
  <c r="S745" i="13"/>
  <c r="T745" i="13"/>
  <c r="AE744" i="13"/>
  <c r="O745" i="13"/>
  <c r="K745" i="13"/>
  <c r="AD768" i="18"/>
  <c r="D769" i="18" s="1"/>
  <c r="C769" i="18"/>
  <c r="E745" i="13"/>
  <c r="B769" i="18"/>
  <c r="I769" i="18"/>
  <c r="S769" i="18"/>
  <c r="N745" i="13" l="1"/>
  <c r="L745" i="13" s="1"/>
  <c r="O755" i="20"/>
  <c r="K755" i="20"/>
  <c r="N755" i="20"/>
  <c r="L755" i="20" s="1"/>
  <c r="T769" i="18"/>
  <c r="AE768" i="18"/>
  <c r="F769" i="18"/>
  <c r="E769" i="18"/>
  <c r="J769" i="18"/>
  <c r="M745" i="13" l="1"/>
  <c r="P745" i="13"/>
  <c r="U745" i="13" s="1"/>
  <c r="M755" i="20"/>
  <c r="P755" i="20"/>
  <c r="Q745" i="13"/>
  <c r="R745" i="13" s="1"/>
  <c r="V745" i="13"/>
  <c r="X745" i="13"/>
  <c r="W745" i="13"/>
  <c r="N769" i="18"/>
  <c r="L769" i="18" s="1"/>
  <c r="K769" i="18"/>
  <c r="O769" i="18"/>
  <c r="X755" i="20" l="1"/>
  <c r="Q755" i="20"/>
  <c r="R755" i="20" s="1"/>
  <c r="U755" i="20"/>
  <c r="W755" i="20"/>
  <c r="V755" i="20"/>
  <c r="AA745" i="13"/>
  <c r="Y745" i="13"/>
  <c r="Z745" i="13"/>
  <c r="AC745" i="13" s="1"/>
  <c r="M769" i="18"/>
  <c r="P769" i="18"/>
  <c r="Z755" i="20" l="1"/>
  <c r="AC755" i="20" s="1"/>
  <c r="Y755" i="20"/>
  <c r="AB755" i="20" s="1"/>
  <c r="AA755" i="20"/>
  <c r="AD755" i="20" s="1"/>
  <c r="C746" i="13"/>
  <c r="AB745" i="13"/>
  <c r="AD745" i="13"/>
  <c r="H746" i="13"/>
  <c r="B746" i="13"/>
  <c r="Q769" i="18"/>
  <c r="R769" i="18" s="1"/>
  <c r="X769" i="18"/>
  <c r="U769" i="18"/>
  <c r="W769" i="18"/>
  <c r="V769" i="18"/>
  <c r="B756" i="20" l="1"/>
  <c r="G756" i="20"/>
  <c r="D756" i="20"/>
  <c r="I756" i="20"/>
  <c r="H756" i="20"/>
  <c r="C756" i="20"/>
  <c r="G746" i="13"/>
  <c r="D746" i="13"/>
  <c r="AE745" i="13" s="1"/>
  <c r="F746" i="13"/>
  <c r="I746" i="13"/>
  <c r="E746" i="13"/>
  <c r="AA769" i="18"/>
  <c r="Y769" i="18"/>
  <c r="Z769" i="18"/>
  <c r="J756" i="20" l="1"/>
  <c r="T756" i="20"/>
  <c r="S756" i="20"/>
  <c r="F756" i="20"/>
  <c r="AE755" i="20"/>
  <c r="E756" i="20"/>
  <c r="AB769" i="18"/>
  <c r="AD769" i="18"/>
  <c r="J746" i="13"/>
  <c r="K746" i="13" s="1"/>
  <c r="S746" i="13"/>
  <c r="T746" i="13"/>
  <c r="N746" i="13"/>
  <c r="L746" i="13" s="1"/>
  <c r="AC769" i="18"/>
  <c r="D770" i="18"/>
  <c r="AE769" i="18" s="1"/>
  <c r="B770" i="18"/>
  <c r="G770" i="18"/>
  <c r="O746" i="13" l="1"/>
  <c r="I770" i="18"/>
  <c r="N756" i="20"/>
  <c r="L756" i="20" s="1"/>
  <c r="O756" i="20"/>
  <c r="K756" i="20"/>
  <c r="C770" i="18"/>
  <c r="E770" i="18" s="1"/>
  <c r="H770" i="18"/>
  <c r="J770" i="18" s="1"/>
  <c r="S770" i="18"/>
  <c r="T770" i="18"/>
  <c r="P746" i="13"/>
  <c r="M746" i="13"/>
  <c r="O770" i="18"/>
  <c r="K770" i="18" l="1"/>
  <c r="N770" i="18"/>
  <c r="L770" i="18" s="1"/>
  <c r="P770" i="18" s="1"/>
  <c r="F770" i="18"/>
  <c r="P756" i="20"/>
  <c r="M756" i="20"/>
  <c r="V746" i="13"/>
  <c r="W746" i="13"/>
  <c r="X746" i="13"/>
  <c r="Q746" i="13"/>
  <c r="R746" i="13" s="1"/>
  <c r="U746" i="13"/>
  <c r="M770" i="18" l="1"/>
  <c r="V770" i="18"/>
  <c r="U770" i="18"/>
  <c r="W770" i="18"/>
  <c r="W756" i="20"/>
  <c r="U756" i="20"/>
  <c r="X756" i="20"/>
  <c r="Q756" i="20"/>
  <c r="R756" i="20" s="1"/>
  <c r="V756" i="20"/>
  <c r="Q770" i="18"/>
  <c r="R770" i="18" s="1"/>
  <c r="X770" i="18"/>
  <c r="Y746" i="13"/>
  <c r="AB746" i="13" s="1"/>
  <c r="Z746" i="13"/>
  <c r="AC746" i="13" s="1"/>
  <c r="AA746" i="13"/>
  <c r="AD746" i="13" s="1"/>
  <c r="G747" i="13" l="1"/>
  <c r="AA770" i="18"/>
  <c r="AD770" i="18" s="1"/>
  <c r="Z756" i="20"/>
  <c r="AC756" i="20" s="1"/>
  <c r="Y756" i="20"/>
  <c r="AB756" i="20" s="1"/>
  <c r="AA756" i="20"/>
  <c r="AD756" i="20" s="1"/>
  <c r="C757" i="20"/>
  <c r="I757" i="20"/>
  <c r="D757" i="20"/>
  <c r="Z770" i="18"/>
  <c r="AC770" i="18" s="1"/>
  <c r="Y770" i="18"/>
  <c r="AB770" i="18" s="1"/>
  <c r="B747" i="13"/>
  <c r="H747" i="13"/>
  <c r="D747" i="13"/>
  <c r="S747" i="13" s="1"/>
  <c r="C747" i="13"/>
  <c r="I747" i="13"/>
  <c r="D771" i="18"/>
  <c r="H757" i="20" l="1"/>
  <c r="B757" i="20"/>
  <c r="E757" i="20" s="1"/>
  <c r="G757" i="20"/>
  <c r="I771" i="18"/>
  <c r="C771" i="18"/>
  <c r="H771" i="18"/>
  <c r="B771" i="18"/>
  <c r="G771" i="18"/>
  <c r="J757" i="20"/>
  <c r="F757" i="20"/>
  <c r="AE756" i="20"/>
  <c r="O757" i="20"/>
  <c r="K757" i="20"/>
  <c r="T757" i="20"/>
  <c r="S757" i="20"/>
  <c r="AE746" i="13"/>
  <c r="T747" i="13"/>
  <c r="E747" i="13"/>
  <c r="J747" i="13"/>
  <c r="N747" i="13" s="1"/>
  <c r="F747" i="13"/>
  <c r="E771" i="18"/>
  <c r="AE770" i="18"/>
  <c r="S771" i="18"/>
  <c r="T771" i="18"/>
  <c r="O747" i="13" l="1"/>
  <c r="L747" i="13"/>
  <c r="J771" i="18"/>
  <c r="N771" i="18" s="1"/>
  <c r="L771" i="18" s="1"/>
  <c r="P771" i="18" s="1"/>
  <c r="F771" i="18"/>
  <c r="N757" i="20"/>
  <c r="L757" i="20" s="1"/>
  <c r="K747" i="13"/>
  <c r="K771" i="18"/>
  <c r="O771" i="18"/>
  <c r="M747" i="13" l="1"/>
  <c r="P747" i="13"/>
  <c r="W771" i="18"/>
  <c r="V771" i="18"/>
  <c r="M771" i="18"/>
  <c r="X771" i="18" s="1"/>
  <c r="U771" i="18"/>
  <c r="P757" i="20"/>
  <c r="M757" i="20"/>
  <c r="Q747" i="13" l="1"/>
  <c r="R747" i="13" s="1"/>
  <c r="X747" i="13"/>
  <c r="W747" i="13"/>
  <c r="V747" i="13"/>
  <c r="U747" i="13"/>
  <c r="Q771" i="18"/>
  <c r="R771" i="18" s="1"/>
  <c r="V757" i="20"/>
  <c r="W757" i="20"/>
  <c r="U757" i="20"/>
  <c r="X757" i="20"/>
  <c r="Q757" i="20"/>
  <c r="R757" i="20" s="1"/>
  <c r="AA771" i="18"/>
  <c r="Z771" i="18"/>
  <c r="Y771" i="18"/>
  <c r="Z747" i="13" l="1"/>
  <c r="AA747" i="13"/>
  <c r="AD747" i="13" s="1"/>
  <c r="Y747" i="13"/>
  <c r="AA757" i="20"/>
  <c r="AD757" i="20" s="1"/>
  <c r="Z757" i="20"/>
  <c r="AC757" i="20" s="1"/>
  <c r="Y757" i="20"/>
  <c r="AB757" i="20" s="1"/>
  <c r="AD771" i="18"/>
  <c r="I772" i="18" s="1"/>
  <c r="AC771" i="18"/>
  <c r="AB771" i="18"/>
  <c r="G772" i="18" s="1"/>
  <c r="AC747" i="13" l="1"/>
  <c r="H748" i="13" s="1"/>
  <c r="D748" i="13"/>
  <c r="T748" i="13" s="1"/>
  <c r="I748" i="13"/>
  <c r="AB747" i="13"/>
  <c r="I758" i="20"/>
  <c r="H758" i="20"/>
  <c r="B758" i="20"/>
  <c r="C758" i="20"/>
  <c r="D758" i="20"/>
  <c r="G758" i="20"/>
  <c r="B772" i="18"/>
  <c r="H772" i="18"/>
  <c r="C772" i="18"/>
  <c r="D772" i="18"/>
  <c r="J758" i="20" l="1"/>
  <c r="S748" i="13"/>
  <c r="G748" i="13"/>
  <c r="C748" i="13"/>
  <c r="AE747" i="13"/>
  <c r="B748" i="13"/>
  <c r="J772" i="18"/>
  <c r="AE757" i="20"/>
  <c r="F758" i="20"/>
  <c r="E758" i="20"/>
  <c r="S758" i="20"/>
  <c r="T758" i="20"/>
  <c r="O758" i="20"/>
  <c r="K758" i="20"/>
  <c r="N758" i="20"/>
  <c r="L758" i="20" s="1"/>
  <c r="T772" i="18"/>
  <c r="E772" i="18"/>
  <c r="F772" i="18"/>
  <c r="S772" i="18"/>
  <c r="AE771" i="18"/>
  <c r="E748" i="13" l="1"/>
  <c r="F748" i="13"/>
  <c r="J748" i="13"/>
  <c r="N748" i="13" s="1"/>
  <c r="L748" i="13" s="1"/>
  <c r="K772" i="18"/>
  <c r="N772" i="18"/>
  <c r="L772" i="18" s="1"/>
  <c r="P772" i="18" s="1"/>
  <c r="O772" i="18"/>
  <c r="M758" i="20"/>
  <c r="P758" i="20"/>
  <c r="K748" i="13" l="1"/>
  <c r="O748" i="13"/>
  <c r="P748" i="13"/>
  <c r="M748" i="13"/>
  <c r="M772" i="18"/>
  <c r="X772" i="18" s="1"/>
  <c r="W772" i="18"/>
  <c r="U772" i="18"/>
  <c r="V772" i="18"/>
  <c r="X758" i="20"/>
  <c r="Q758" i="20"/>
  <c r="R758" i="20" s="1"/>
  <c r="U758" i="20"/>
  <c r="V758" i="20"/>
  <c r="W758" i="20"/>
  <c r="Q748" i="13" l="1"/>
  <c r="R748" i="13" s="1"/>
  <c r="W748" i="13"/>
  <c r="U748" i="13"/>
  <c r="X748" i="13"/>
  <c r="V748" i="13"/>
  <c r="Q772" i="18"/>
  <c r="R772" i="18" s="1"/>
  <c r="AA758" i="20"/>
  <c r="AD758" i="20" s="1"/>
  <c r="Z758" i="20"/>
  <c r="AC758" i="20" s="1"/>
  <c r="Y758" i="20"/>
  <c r="AB758" i="20" s="1"/>
  <c r="Y772" i="18"/>
  <c r="Z772" i="18"/>
  <c r="Z748" i="13" l="1"/>
  <c r="AA748" i="13"/>
  <c r="Y748" i="13"/>
  <c r="AB748" i="13" s="1"/>
  <c r="AA772" i="18"/>
  <c r="H759" i="20"/>
  <c r="C759" i="20"/>
  <c r="D759" i="20"/>
  <c r="I759" i="20"/>
  <c r="AE758" i="20"/>
  <c r="G759" i="20"/>
  <c r="B759" i="20"/>
  <c r="AC772" i="18"/>
  <c r="C773" i="18" s="1"/>
  <c r="AB772" i="18"/>
  <c r="AC748" i="13" l="1"/>
  <c r="AD748" i="13"/>
  <c r="G749" i="13"/>
  <c r="B749" i="13"/>
  <c r="AD772" i="18"/>
  <c r="E759" i="20"/>
  <c r="T759" i="20"/>
  <c r="J759" i="20"/>
  <c r="S759" i="20"/>
  <c r="F759" i="20"/>
  <c r="H773" i="18"/>
  <c r="G773" i="18"/>
  <c r="B773" i="18"/>
  <c r="C749" i="13" l="1"/>
  <c r="F749" i="13" s="1"/>
  <c r="H749" i="13"/>
  <c r="D749" i="13"/>
  <c r="I749" i="13"/>
  <c r="E749" i="13"/>
  <c r="I773" i="18"/>
  <c r="D773" i="18"/>
  <c r="K759" i="20"/>
  <c r="O759" i="20"/>
  <c r="N759" i="20"/>
  <c r="L759" i="20" s="1"/>
  <c r="J773" i="18"/>
  <c r="E773" i="18"/>
  <c r="F773" i="18"/>
  <c r="AE748" i="13" l="1"/>
  <c r="T749" i="13"/>
  <c r="S749" i="13"/>
  <c r="J749" i="13"/>
  <c r="T773" i="18"/>
  <c r="AE772" i="18"/>
  <c r="S773" i="18"/>
  <c r="P759" i="20"/>
  <c r="M759" i="20"/>
  <c r="O773" i="18"/>
  <c r="K773" i="18"/>
  <c r="N773" i="18"/>
  <c r="L773" i="18" s="1"/>
  <c r="O749" i="13" l="1"/>
  <c r="K749" i="13"/>
  <c r="N749" i="13"/>
  <c r="L749" i="13" s="1"/>
  <c r="U759" i="20"/>
  <c r="X759" i="20"/>
  <c r="Q759" i="20"/>
  <c r="R759" i="20" s="1"/>
  <c r="V759" i="20"/>
  <c r="W759" i="20"/>
  <c r="M773" i="18"/>
  <c r="P773" i="18"/>
  <c r="M749" i="13" l="1"/>
  <c r="P749" i="13"/>
  <c r="Q773" i="18"/>
  <c r="R773" i="18" s="1"/>
  <c r="Y759" i="20"/>
  <c r="AB759" i="20" s="1"/>
  <c r="AA759" i="20"/>
  <c r="AD759" i="20" s="1"/>
  <c r="Z759" i="20"/>
  <c r="AC759" i="20" s="1"/>
  <c r="X773" i="18"/>
  <c r="W773" i="18"/>
  <c r="U773" i="18"/>
  <c r="V773" i="18"/>
  <c r="Z773" i="18"/>
  <c r="AA773" i="18"/>
  <c r="Q749" i="13" l="1"/>
  <c r="R749" i="13" s="1"/>
  <c r="X749" i="13"/>
  <c r="V749" i="13"/>
  <c r="U749" i="13"/>
  <c r="W749" i="13"/>
  <c r="Y773" i="18"/>
  <c r="AB773" i="18" s="1"/>
  <c r="G760" i="20"/>
  <c r="D760" i="20"/>
  <c r="B760" i="20"/>
  <c r="I760" i="20"/>
  <c r="H760" i="20"/>
  <c r="C760" i="20"/>
  <c r="AC773" i="18"/>
  <c r="AD773" i="18"/>
  <c r="T760" i="20" l="1"/>
  <c r="S760" i="20"/>
  <c r="Z749" i="13"/>
  <c r="AA749" i="13"/>
  <c r="Y749" i="13"/>
  <c r="AB749" i="13" s="1"/>
  <c r="G774" i="18"/>
  <c r="C774" i="18"/>
  <c r="H774" i="18"/>
  <c r="B774" i="18"/>
  <c r="AE759" i="20"/>
  <c r="J760" i="20"/>
  <c r="F760" i="20"/>
  <c r="E760" i="20"/>
  <c r="I774" i="18"/>
  <c r="D774" i="18"/>
  <c r="F774" i="18"/>
  <c r="J774" i="18"/>
  <c r="AD749" i="13" l="1"/>
  <c r="I750" i="13" s="1"/>
  <c r="AC749" i="13"/>
  <c r="B750" i="13"/>
  <c r="G750" i="13"/>
  <c r="D750" i="13"/>
  <c r="H750" i="13"/>
  <c r="C750" i="13"/>
  <c r="E774" i="18"/>
  <c r="K760" i="20"/>
  <c r="O760" i="20"/>
  <c r="N760" i="20"/>
  <c r="L760" i="20" s="1"/>
  <c r="N774" i="18"/>
  <c r="L774" i="18" s="1"/>
  <c r="P774" i="18" s="1"/>
  <c r="T774" i="18"/>
  <c r="S774" i="18"/>
  <c r="AE773" i="18"/>
  <c r="K774" i="18"/>
  <c r="O774" i="18"/>
  <c r="J750" i="13" l="1"/>
  <c r="T750" i="13"/>
  <c r="AE749" i="13"/>
  <c r="S750" i="13"/>
  <c r="N750" i="13"/>
  <c r="O750" i="13"/>
  <c r="K750" i="13"/>
  <c r="E750" i="13"/>
  <c r="F750" i="13"/>
  <c r="P760" i="20"/>
  <c r="M760" i="20"/>
  <c r="L750" i="13"/>
  <c r="M774" i="18"/>
  <c r="X774" i="18" s="1"/>
  <c r="W774" i="18"/>
  <c r="U774" i="18"/>
  <c r="V774" i="18"/>
  <c r="Q774" i="18"/>
  <c r="R774" i="18" s="1"/>
  <c r="U760" i="20" l="1"/>
  <c r="V760" i="20"/>
  <c r="Q760" i="20"/>
  <c r="R760" i="20" s="1"/>
  <c r="X760" i="20"/>
  <c r="W760" i="20"/>
  <c r="M750" i="13"/>
  <c r="P750" i="13"/>
  <c r="Q750" i="13"/>
  <c r="R750" i="13" s="1"/>
  <c r="Z774" i="18"/>
  <c r="AA774" i="18"/>
  <c r="Y774" i="18"/>
  <c r="AA760" i="20" l="1"/>
  <c r="AD760" i="20" s="1"/>
  <c r="Y760" i="20"/>
  <c r="AB760" i="20" s="1"/>
  <c r="Z760" i="20"/>
  <c r="AC760" i="20" s="1"/>
  <c r="X750" i="13"/>
  <c r="W750" i="13"/>
  <c r="V750" i="13"/>
  <c r="U750" i="13"/>
  <c r="AA750" i="13"/>
  <c r="Z750" i="13"/>
  <c r="Y750" i="13"/>
  <c r="AC774" i="18"/>
  <c r="AD774" i="18"/>
  <c r="AB774" i="18"/>
  <c r="AB750" i="13" l="1"/>
  <c r="AC750" i="13"/>
  <c r="H751" i="13" s="1"/>
  <c r="D761" i="20"/>
  <c r="I761" i="20"/>
  <c r="B761" i="20"/>
  <c r="G761" i="20"/>
  <c r="H761" i="20"/>
  <c r="C761" i="20"/>
  <c r="T761" i="20"/>
  <c r="S761" i="20"/>
  <c r="AD750" i="13"/>
  <c r="C751" i="13"/>
  <c r="H775" i="18"/>
  <c r="I775" i="18"/>
  <c r="D775" i="18"/>
  <c r="S775" i="18" s="1"/>
  <c r="C775" i="18"/>
  <c r="G775" i="18"/>
  <c r="J775" i="18" s="1"/>
  <c r="B775" i="18"/>
  <c r="AE774" i="18"/>
  <c r="G751" i="13" l="1"/>
  <c r="B751" i="13"/>
  <c r="AE760" i="20"/>
  <c r="F761" i="20"/>
  <c r="J761" i="20"/>
  <c r="E761" i="20"/>
  <c r="E775" i="18"/>
  <c r="I751" i="13"/>
  <c r="D751" i="13"/>
  <c r="F775" i="18"/>
  <c r="T775" i="18"/>
  <c r="O775" i="18"/>
  <c r="K775" i="18"/>
  <c r="N775" i="18"/>
  <c r="L775" i="18" s="1"/>
  <c r="P775" i="18" s="1"/>
  <c r="F751" i="13" l="1"/>
  <c r="J751" i="13"/>
  <c r="E751" i="13"/>
  <c r="K761" i="20"/>
  <c r="O761" i="20"/>
  <c r="N761" i="20"/>
  <c r="L761" i="20" s="1"/>
  <c r="N751" i="13"/>
  <c r="L751" i="13" s="1"/>
  <c r="AE750" i="13"/>
  <c r="S751" i="13"/>
  <c r="T751" i="13"/>
  <c r="M775" i="18"/>
  <c r="X775" i="18" s="1"/>
  <c r="V775" i="18"/>
  <c r="W775" i="18"/>
  <c r="U775" i="18"/>
  <c r="K751" i="13" l="1"/>
  <c r="O751" i="13"/>
  <c r="P761" i="20"/>
  <c r="M761" i="20"/>
  <c r="M751" i="13"/>
  <c r="P751" i="13"/>
  <c r="Q775" i="18"/>
  <c r="R775" i="18" s="1"/>
  <c r="Q761" i="20" l="1"/>
  <c r="R761" i="20" s="1"/>
  <c r="W761" i="20"/>
  <c r="X761" i="20"/>
  <c r="V761" i="20"/>
  <c r="U761" i="20"/>
  <c r="AA761" i="20"/>
  <c r="AD761" i="20" s="1"/>
  <c r="Y775" i="18"/>
  <c r="Z775" i="18"/>
  <c r="AA775" i="18"/>
  <c r="Q751" i="13"/>
  <c r="R751" i="13" s="1"/>
  <c r="X751" i="13"/>
  <c r="U751" i="13"/>
  <c r="W751" i="13"/>
  <c r="V751" i="13"/>
  <c r="Z761" i="20" l="1"/>
  <c r="Y761" i="20"/>
  <c r="AB761" i="20" s="1"/>
  <c r="AC761" i="20"/>
  <c r="I762" i="20"/>
  <c r="D762" i="20"/>
  <c r="AC775" i="18"/>
  <c r="AB775" i="18"/>
  <c r="B776" i="18" s="1"/>
  <c r="AD775" i="18"/>
  <c r="D776" i="18" s="1"/>
  <c r="AA751" i="13"/>
  <c r="AD751" i="13" s="1"/>
  <c r="Y751" i="13"/>
  <c r="AB751" i="13" s="1"/>
  <c r="Z751" i="13"/>
  <c r="AC751" i="13" s="1"/>
  <c r="G762" i="20" l="1"/>
  <c r="C762" i="20"/>
  <c r="H762" i="20"/>
  <c r="B762" i="20"/>
  <c r="J762" i="20"/>
  <c r="T762" i="20"/>
  <c r="S762" i="20"/>
  <c r="H776" i="18"/>
  <c r="G776" i="18"/>
  <c r="C776" i="18"/>
  <c r="I776" i="18"/>
  <c r="AE775" i="18"/>
  <c r="T776" i="18"/>
  <c r="S776" i="18"/>
  <c r="C752" i="13"/>
  <c r="H752" i="13"/>
  <c r="G752" i="13"/>
  <c r="B752" i="13"/>
  <c r="I752" i="13"/>
  <c r="D752" i="13"/>
  <c r="AE761" i="20" l="1"/>
  <c r="F762" i="20"/>
  <c r="E762" i="20"/>
  <c r="N762" i="20"/>
  <c r="L762" i="20" s="1"/>
  <c r="O762" i="20"/>
  <c r="K762" i="20"/>
  <c r="E752" i="13"/>
  <c r="J752" i="13"/>
  <c r="E776" i="18"/>
  <c r="F776" i="18"/>
  <c r="J776" i="18"/>
  <c r="N776" i="18" s="1"/>
  <c r="L776" i="18" s="1"/>
  <c r="P776" i="18" s="1"/>
  <c r="AE751" i="13"/>
  <c r="S752" i="13"/>
  <c r="T752" i="13"/>
  <c r="F752" i="13"/>
  <c r="P762" i="20" l="1"/>
  <c r="M762" i="20"/>
  <c r="K752" i="13"/>
  <c r="O752" i="13"/>
  <c r="N752" i="13"/>
  <c r="L752" i="13" s="1"/>
  <c r="K776" i="18"/>
  <c r="O776" i="18"/>
  <c r="M776" i="18"/>
  <c r="X776" i="18" s="1"/>
  <c r="U776" i="18"/>
  <c r="W776" i="18"/>
  <c r="V776" i="18"/>
  <c r="W762" i="20" l="1"/>
  <c r="V762" i="20"/>
  <c r="U762" i="20"/>
  <c r="X762" i="20"/>
  <c r="Q762" i="20"/>
  <c r="R762" i="20" s="1"/>
  <c r="M752" i="13"/>
  <c r="X752" i="13" s="1"/>
  <c r="P752" i="13"/>
  <c r="Q776" i="18"/>
  <c r="R776" i="18" s="1"/>
  <c r="Z776" i="18" l="1"/>
  <c r="Z762" i="20"/>
  <c r="AC762" i="20" s="1"/>
  <c r="AA762" i="20"/>
  <c r="AD762" i="20" s="1"/>
  <c r="Y762" i="20"/>
  <c r="AB762" i="20" s="1"/>
  <c r="AA776" i="18"/>
  <c r="Q752" i="13"/>
  <c r="R752" i="13" s="1"/>
  <c r="W752" i="13"/>
  <c r="U752" i="13"/>
  <c r="V752" i="13"/>
  <c r="Y776" i="18"/>
  <c r="Z752" i="13" l="1"/>
  <c r="AC776" i="18"/>
  <c r="H763" i="20"/>
  <c r="C763" i="20"/>
  <c r="I763" i="20"/>
  <c r="D763" i="20"/>
  <c r="B763" i="20"/>
  <c r="E763" i="20" s="1"/>
  <c r="G763" i="20"/>
  <c r="AD776" i="18"/>
  <c r="D777" i="18" s="1"/>
  <c r="C777" i="18"/>
  <c r="AA752" i="13"/>
  <c r="Y752" i="13"/>
  <c r="AD752" i="13"/>
  <c r="AB776" i="18"/>
  <c r="G777" i="18" s="1"/>
  <c r="H777" i="18"/>
  <c r="AC752" i="13" l="1"/>
  <c r="AB752" i="13"/>
  <c r="I777" i="18"/>
  <c r="AE776" i="18"/>
  <c r="AE762" i="20"/>
  <c r="T763" i="20"/>
  <c r="S763" i="20"/>
  <c r="F763" i="20"/>
  <c r="J763" i="20"/>
  <c r="B777" i="18"/>
  <c r="T777" i="18"/>
  <c r="S777" i="18"/>
  <c r="D753" i="13"/>
  <c r="I753" i="13"/>
  <c r="J777" i="18"/>
  <c r="T753" i="13"/>
  <c r="C753" i="13" l="1"/>
  <c r="H753" i="13"/>
  <c r="AE752" i="13"/>
  <c r="S753" i="13"/>
  <c r="B753" i="13"/>
  <c r="G753" i="13"/>
  <c r="N763" i="20"/>
  <c r="L763" i="20" s="1"/>
  <c r="K763" i="20"/>
  <c r="O763" i="20"/>
  <c r="F777" i="18"/>
  <c r="E777" i="18"/>
  <c r="O777" i="18"/>
  <c r="K777" i="18"/>
  <c r="N777" i="18"/>
  <c r="L777" i="18"/>
  <c r="P777" i="18" s="1"/>
  <c r="J753" i="13" l="1"/>
  <c r="N753" i="13" s="1"/>
  <c r="F753" i="13"/>
  <c r="E753" i="13"/>
  <c r="P763" i="20"/>
  <c r="M763" i="20"/>
  <c r="V777" i="18"/>
  <c r="M777" i="18"/>
  <c r="X777" i="18" s="1"/>
  <c r="U777" i="18"/>
  <c r="W777" i="18"/>
  <c r="L753" i="13" l="1"/>
  <c r="O753" i="13"/>
  <c r="K753" i="13"/>
  <c r="V763" i="20"/>
  <c r="W763" i="20"/>
  <c r="U763" i="20"/>
  <c r="X763" i="20"/>
  <c r="Q763" i="20"/>
  <c r="R763" i="20" s="1"/>
  <c r="Q777" i="18"/>
  <c r="R777" i="18" s="1"/>
  <c r="P753" i="13" l="1"/>
  <c r="M753" i="13"/>
  <c r="Z777" i="18"/>
  <c r="AA777" i="18"/>
  <c r="Z763" i="20"/>
  <c r="AC763" i="20" s="1"/>
  <c r="Y763" i="20"/>
  <c r="AB763" i="20" s="1"/>
  <c r="AA763" i="20"/>
  <c r="AD763" i="20" s="1"/>
  <c r="Y777" i="18"/>
  <c r="U753" i="13" l="1"/>
  <c r="V753" i="13"/>
  <c r="Q753" i="13"/>
  <c r="R753" i="13" s="1"/>
  <c r="W753" i="13"/>
  <c r="X753" i="13"/>
  <c r="AB777" i="18"/>
  <c r="G778" i="18" s="1"/>
  <c r="AC777" i="18"/>
  <c r="AD777" i="18"/>
  <c r="I764" i="20"/>
  <c r="C764" i="20"/>
  <c r="H764" i="20"/>
  <c r="G764" i="20"/>
  <c r="B764" i="20"/>
  <c r="D764" i="20"/>
  <c r="H778" i="18"/>
  <c r="B778" i="18"/>
  <c r="AA753" i="13" l="1"/>
  <c r="Z753" i="13"/>
  <c r="AC753" i="13" s="1"/>
  <c r="Y753" i="13"/>
  <c r="I778" i="18"/>
  <c r="D778" i="18"/>
  <c r="C778" i="18"/>
  <c r="J764" i="20"/>
  <c r="T764" i="20"/>
  <c r="S764" i="20"/>
  <c r="F764" i="20"/>
  <c r="AE763" i="20"/>
  <c r="E764" i="20"/>
  <c r="J778" i="18"/>
  <c r="AD753" i="13" l="1"/>
  <c r="AB753" i="13"/>
  <c r="H754" i="13"/>
  <c r="C754" i="13"/>
  <c r="I754" i="13"/>
  <c r="AE777" i="18"/>
  <c r="T778" i="18"/>
  <c r="F778" i="18"/>
  <c r="S778" i="18"/>
  <c r="E778" i="18"/>
  <c r="O778" i="18"/>
  <c r="N764" i="20"/>
  <c r="L764" i="20" s="1"/>
  <c r="O764" i="20"/>
  <c r="K764" i="20"/>
  <c r="N778" i="18"/>
  <c r="L778" i="18" s="1"/>
  <c r="P778" i="18" s="1"/>
  <c r="K778" i="18"/>
  <c r="D754" i="13" l="1"/>
  <c r="G754" i="13"/>
  <c r="J754" i="13" s="1"/>
  <c r="N754" i="13" s="1"/>
  <c r="B754" i="13"/>
  <c r="P764" i="20"/>
  <c r="U764" i="20" s="1"/>
  <c r="M764" i="20"/>
  <c r="V778" i="18"/>
  <c r="U778" i="18"/>
  <c r="M778" i="18"/>
  <c r="X778" i="18" s="1"/>
  <c r="W778" i="18"/>
  <c r="T754" i="13" l="1"/>
  <c r="S754" i="13"/>
  <c r="AE753" i="13"/>
  <c r="O754" i="13"/>
  <c r="K754" i="13"/>
  <c r="L754" i="13"/>
  <c r="F754" i="13"/>
  <c r="E754" i="13"/>
  <c r="V764" i="20"/>
  <c r="W764" i="20"/>
  <c r="X764" i="20"/>
  <c r="Q764" i="20"/>
  <c r="R764" i="20" s="1"/>
  <c r="Q778" i="18"/>
  <c r="R778" i="18" s="1"/>
  <c r="M754" i="13" l="1"/>
  <c r="Q754" i="13" s="1"/>
  <c r="R754" i="13" s="1"/>
  <c r="P754" i="13"/>
  <c r="X754" i="13"/>
  <c r="Z764" i="20"/>
  <c r="AC764" i="20" s="1"/>
  <c r="AA764" i="20"/>
  <c r="AD764" i="20" s="1"/>
  <c r="Y764" i="20"/>
  <c r="AB764" i="20" s="1"/>
  <c r="Z778" i="18"/>
  <c r="AA778" i="18"/>
  <c r="Y778" i="18"/>
  <c r="W754" i="13" l="1"/>
  <c r="U754" i="13"/>
  <c r="AA754" i="13"/>
  <c r="Y754" i="13"/>
  <c r="Z754" i="13"/>
  <c r="V754" i="13"/>
  <c r="AC778" i="18"/>
  <c r="C779" i="18" s="1"/>
  <c r="AB778" i="18"/>
  <c r="AD778" i="18"/>
  <c r="C765" i="20"/>
  <c r="H765" i="20"/>
  <c r="D765" i="20"/>
  <c r="I765" i="20"/>
  <c r="G765" i="20"/>
  <c r="B765" i="20"/>
  <c r="AE764" i="20"/>
  <c r="S765" i="20"/>
  <c r="T765" i="20"/>
  <c r="J765" i="20"/>
  <c r="D779" i="18"/>
  <c r="H779" i="18"/>
  <c r="G779" i="18"/>
  <c r="I779" i="18"/>
  <c r="B779" i="18"/>
  <c r="S779" i="18"/>
  <c r="AE778" i="18"/>
  <c r="AD754" i="13" l="1"/>
  <c r="AC754" i="13"/>
  <c r="AB754" i="13"/>
  <c r="F765" i="20"/>
  <c r="E765" i="20"/>
  <c r="K765" i="20"/>
  <c r="O765" i="20"/>
  <c r="N765" i="20"/>
  <c r="L765" i="20" s="1"/>
  <c r="D755" i="13"/>
  <c r="H755" i="13"/>
  <c r="C755" i="13"/>
  <c r="I755" i="13"/>
  <c r="B755" i="13"/>
  <c r="G755" i="13"/>
  <c r="J755" i="13" s="1"/>
  <c r="T779" i="18"/>
  <c r="F779" i="18"/>
  <c r="E779" i="18"/>
  <c r="J779" i="18"/>
  <c r="P765" i="20" l="1"/>
  <c r="M765" i="20"/>
  <c r="AE754" i="13"/>
  <c r="S755" i="13"/>
  <c r="T755" i="13"/>
  <c r="N755" i="13"/>
  <c r="L755" i="13" s="1"/>
  <c r="E755" i="13"/>
  <c r="F755" i="13"/>
  <c r="O755" i="13"/>
  <c r="K755" i="13"/>
  <c r="O779" i="18"/>
  <c r="N779" i="18"/>
  <c r="K779" i="18"/>
  <c r="L779" i="18"/>
  <c r="P779" i="18" s="1"/>
  <c r="V765" i="20" l="1"/>
  <c r="X765" i="20"/>
  <c r="W765" i="20"/>
  <c r="Q765" i="20"/>
  <c r="R765" i="20" s="1"/>
  <c r="U765" i="20"/>
  <c r="M755" i="13"/>
  <c r="P755" i="13"/>
  <c r="W779" i="18"/>
  <c r="M779" i="18"/>
  <c r="X779" i="18" s="1"/>
  <c r="U779" i="18"/>
  <c r="V779" i="18"/>
  <c r="Y765" i="20" l="1"/>
  <c r="AB765" i="20" s="1"/>
  <c r="AA765" i="20"/>
  <c r="AD765" i="20" s="1"/>
  <c r="Z765" i="20"/>
  <c r="AC765" i="20" s="1"/>
  <c r="Q755" i="13"/>
  <c r="R755" i="13" s="1"/>
  <c r="W755" i="13"/>
  <c r="X755" i="13"/>
  <c r="U755" i="13"/>
  <c r="V755" i="13"/>
  <c r="Q779" i="18"/>
  <c r="R779" i="18"/>
  <c r="Y755" i="13" l="1"/>
  <c r="Z755" i="13"/>
  <c r="H766" i="20"/>
  <c r="D766" i="20"/>
  <c r="B766" i="20"/>
  <c r="G766" i="20"/>
  <c r="I766" i="20"/>
  <c r="C766" i="20"/>
  <c r="AA755" i="13"/>
  <c r="Y779" i="18"/>
  <c r="Z779" i="18"/>
  <c r="AA779" i="18"/>
  <c r="AB755" i="13" l="1"/>
  <c r="AC755" i="13"/>
  <c r="S766" i="20"/>
  <c r="T766" i="20"/>
  <c r="AE765" i="20"/>
  <c r="F766" i="20"/>
  <c r="J766" i="20"/>
  <c r="E766" i="20"/>
  <c r="K766" i="20"/>
  <c r="O766" i="20"/>
  <c r="N766" i="20"/>
  <c r="L766" i="20" s="1"/>
  <c r="AD755" i="13"/>
  <c r="D756" i="13"/>
  <c r="AD779" i="18"/>
  <c r="AC779" i="18"/>
  <c r="AB779" i="18"/>
  <c r="G756" i="13" l="1"/>
  <c r="B756" i="13"/>
  <c r="H756" i="13"/>
  <c r="C756" i="13"/>
  <c r="M766" i="20"/>
  <c r="P766" i="20"/>
  <c r="I756" i="13"/>
  <c r="I780" i="18"/>
  <c r="F756" i="13"/>
  <c r="AE755" i="13"/>
  <c r="T756" i="13"/>
  <c r="S756" i="13"/>
  <c r="E756" i="13"/>
  <c r="D780" i="18"/>
  <c r="G780" i="18"/>
  <c r="B780" i="18"/>
  <c r="C780" i="18"/>
  <c r="H780" i="18"/>
  <c r="X766" i="20" l="1"/>
  <c r="Q766" i="20"/>
  <c r="R766" i="20" s="1"/>
  <c r="V766" i="20"/>
  <c r="U766" i="20"/>
  <c r="W766" i="20"/>
  <c r="J756" i="13"/>
  <c r="N756" i="13"/>
  <c r="S780" i="18"/>
  <c r="T780" i="18"/>
  <c r="AE779" i="18"/>
  <c r="J780" i="18"/>
  <c r="E780" i="18"/>
  <c r="F780" i="18"/>
  <c r="O756" i="13" l="1"/>
  <c r="K756" i="13"/>
  <c r="AA766" i="20"/>
  <c r="AD766" i="20" s="1"/>
  <c r="Z766" i="20"/>
  <c r="AC766" i="20" s="1"/>
  <c r="Y766" i="20"/>
  <c r="AB766" i="20" s="1"/>
  <c r="L756" i="13"/>
  <c r="K780" i="18"/>
  <c r="O780" i="18"/>
  <c r="N780" i="18"/>
  <c r="D767" i="20" l="1"/>
  <c r="I767" i="20"/>
  <c r="S767" i="20"/>
  <c r="T767" i="20"/>
  <c r="C767" i="20"/>
  <c r="H767" i="20"/>
  <c r="B767" i="20"/>
  <c r="G767" i="20"/>
  <c r="J767" i="20" s="1"/>
  <c r="M756" i="13"/>
  <c r="P756" i="13"/>
  <c r="V756" i="13" s="1"/>
  <c r="Q756" i="13"/>
  <c r="R756" i="13" s="1"/>
  <c r="L780" i="18"/>
  <c r="P780" i="18" s="1"/>
  <c r="X756" i="13" l="1"/>
  <c r="F767" i="20"/>
  <c r="AE766" i="20"/>
  <c r="O767" i="20"/>
  <c r="K767" i="20"/>
  <c r="N767" i="20"/>
  <c r="L767" i="20" s="1"/>
  <c r="E767" i="20"/>
  <c r="U756" i="13"/>
  <c r="W756" i="13"/>
  <c r="Y756" i="13"/>
  <c r="AA756" i="13"/>
  <c r="Z756" i="13"/>
  <c r="AC756" i="13" s="1"/>
  <c r="V780" i="18"/>
  <c r="U780" i="18"/>
  <c r="W780" i="18"/>
  <c r="M780" i="18"/>
  <c r="X780" i="18" s="1"/>
  <c r="M767" i="20" l="1"/>
  <c r="P767" i="20"/>
  <c r="AB756" i="13"/>
  <c r="AD756" i="13"/>
  <c r="H757" i="13"/>
  <c r="C757" i="13"/>
  <c r="Q780" i="18"/>
  <c r="R780" i="18" s="1"/>
  <c r="X767" i="20" l="1"/>
  <c r="Q767" i="20"/>
  <c r="R767" i="20" s="1"/>
  <c r="U767" i="20"/>
  <c r="V767" i="20"/>
  <c r="W767" i="20"/>
  <c r="B757" i="13"/>
  <c r="G757" i="13"/>
  <c r="I757" i="13"/>
  <c r="D757" i="13"/>
  <c r="Z780" i="18"/>
  <c r="Y780" i="18"/>
  <c r="AA780" i="18"/>
  <c r="AA767" i="20" l="1"/>
  <c r="AD767" i="20" s="1"/>
  <c r="Z767" i="20"/>
  <c r="AC767" i="20" s="1"/>
  <c r="Y767" i="20"/>
  <c r="AB767" i="20" s="1"/>
  <c r="F757" i="13"/>
  <c r="T757" i="13"/>
  <c r="S757" i="13"/>
  <c r="AE756" i="13"/>
  <c r="E757" i="13"/>
  <c r="J757" i="13"/>
  <c r="AC780" i="18"/>
  <c r="AB780" i="18"/>
  <c r="B781" i="18"/>
  <c r="H781" i="18"/>
  <c r="C781" i="18"/>
  <c r="AD780" i="18"/>
  <c r="D768" i="20" l="1"/>
  <c r="I768" i="20"/>
  <c r="B768" i="20"/>
  <c r="H768" i="20"/>
  <c r="C768" i="20"/>
  <c r="G768" i="20"/>
  <c r="G781" i="18"/>
  <c r="K757" i="13"/>
  <c r="O757" i="13"/>
  <c r="N757" i="13"/>
  <c r="L757" i="13"/>
  <c r="E781" i="18"/>
  <c r="F781" i="18"/>
  <c r="D781" i="18"/>
  <c r="I781" i="18"/>
  <c r="S768" i="20" l="1"/>
  <c r="T768" i="20"/>
  <c r="E768" i="20"/>
  <c r="J768" i="20"/>
  <c r="F768" i="20"/>
  <c r="AE767" i="20"/>
  <c r="J781" i="18"/>
  <c r="M757" i="13"/>
  <c r="P757" i="13"/>
  <c r="N781" i="18"/>
  <c r="L781" i="18" s="1"/>
  <c r="T781" i="18"/>
  <c r="S781" i="18"/>
  <c r="AE780" i="18"/>
  <c r="N768" i="20" l="1"/>
  <c r="L768" i="20" s="1"/>
  <c r="O768" i="20"/>
  <c r="K768" i="20"/>
  <c r="K781" i="18"/>
  <c r="O781" i="18"/>
  <c r="Q757" i="13"/>
  <c r="R757" i="13" s="1"/>
  <c r="X757" i="13"/>
  <c r="U757" i="13"/>
  <c r="V757" i="13"/>
  <c r="W757" i="13"/>
  <c r="P781" i="18"/>
  <c r="M781" i="18"/>
  <c r="X781" i="18" s="1"/>
  <c r="P768" i="20" l="1"/>
  <c r="M768" i="20"/>
  <c r="Z757" i="13"/>
  <c r="AC757" i="13" s="1"/>
  <c r="Y757" i="13"/>
  <c r="AB757" i="13" s="1"/>
  <c r="AA757" i="13"/>
  <c r="AD757" i="13" s="1"/>
  <c r="U781" i="18"/>
  <c r="W781" i="18"/>
  <c r="Q781" i="18"/>
  <c r="R781" i="18" s="1"/>
  <c r="V781" i="18"/>
  <c r="U768" i="20" l="1"/>
  <c r="X768" i="20"/>
  <c r="Q768" i="20"/>
  <c r="R768" i="20" s="1"/>
  <c r="W768" i="20"/>
  <c r="V768" i="20"/>
  <c r="C758" i="13"/>
  <c r="H758" i="13"/>
  <c r="B758" i="13"/>
  <c r="G758" i="13"/>
  <c r="I758" i="13"/>
  <c r="D758" i="13"/>
  <c r="Z781" i="18"/>
  <c r="Y781" i="18"/>
  <c r="AA781" i="18"/>
  <c r="AC781" i="18"/>
  <c r="AA768" i="20" l="1"/>
  <c r="AD768" i="20" s="1"/>
  <c r="Z768" i="20"/>
  <c r="AC768" i="20" s="1"/>
  <c r="Y768" i="20"/>
  <c r="AB768" i="20" s="1"/>
  <c r="AB781" i="18"/>
  <c r="G782" i="18" s="1"/>
  <c r="H782" i="18"/>
  <c r="C782" i="18"/>
  <c r="J758" i="13"/>
  <c r="E758" i="13"/>
  <c r="F758" i="13"/>
  <c r="AE757" i="13"/>
  <c r="N758" i="13"/>
  <c r="S758" i="13"/>
  <c r="T758" i="13"/>
  <c r="AD781" i="18"/>
  <c r="I782" i="18" s="1"/>
  <c r="B782" i="18"/>
  <c r="J782" i="18"/>
  <c r="L758" i="13" l="1"/>
  <c r="I769" i="20"/>
  <c r="D769" i="20"/>
  <c r="H769" i="20"/>
  <c r="C769" i="20"/>
  <c r="B769" i="20"/>
  <c r="G769" i="20"/>
  <c r="D782" i="18"/>
  <c r="AE781" i="18" s="1"/>
  <c r="E782" i="18"/>
  <c r="K758" i="13"/>
  <c r="O758" i="13"/>
  <c r="S782" i="18"/>
  <c r="T782" i="18"/>
  <c r="O782" i="18"/>
  <c r="K782" i="18"/>
  <c r="F782" i="18"/>
  <c r="P758" i="13" l="1"/>
  <c r="M758" i="13"/>
  <c r="E769" i="20"/>
  <c r="N782" i="18"/>
  <c r="L782" i="18" s="1"/>
  <c r="P782" i="18" s="1"/>
  <c r="T769" i="20"/>
  <c r="S769" i="20"/>
  <c r="AE768" i="20"/>
  <c r="F769" i="20"/>
  <c r="J769" i="20"/>
  <c r="X758" i="13" l="1"/>
  <c r="Q758" i="13"/>
  <c r="R758" i="13" s="1"/>
  <c r="V758" i="13"/>
  <c r="U758" i="13"/>
  <c r="W758" i="13"/>
  <c r="W782" i="18"/>
  <c r="M782" i="18"/>
  <c r="X782" i="18" s="1"/>
  <c r="V782" i="18"/>
  <c r="U782" i="18"/>
  <c r="N769" i="20"/>
  <c r="L769" i="20" s="1"/>
  <c r="K769" i="20"/>
  <c r="O769" i="20"/>
  <c r="Z758" i="13" l="1"/>
  <c r="AC758" i="13" s="1"/>
  <c r="Y758" i="13"/>
  <c r="AB758" i="13" s="1"/>
  <c r="AA758" i="13"/>
  <c r="AD758" i="13" s="1"/>
  <c r="Q782" i="18"/>
  <c r="R782" i="18" s="1"/>
  <c r="M769" i="20"/>
  <c r="P769" i="20"/>
  <c r="W769" i="20" s="1"/>
  <c r="D759" i="13" l="1"/>
  <c r="S759" i="13" s="1"/>
  <c r="B759" i="13"/>
  <c r="G759" i="13"/>
  <c r="H759" i="13"/>
  <c r="C759" i="13"/>
  <c r="I759" i="13"/>
  <c r="Y782" i="18"/>
  <c r="AA782" i="18"/>
  <c r="Z782" i="18"/>
  <c r="U769" i="20"/>
  <c r="V769" i="20"/>
  <c r="X769" i="20"/>
  <c r="Q769" i="20"/>
  <c r="R769" i="20" s="1"/>
  <c r="T759" i="13" l="1"/>
  <c r="J759" i="13"/>
  <c r="F759" i="13"/>
  <c r="AE758" i="13"/>
  <c r="E759" i="13"/>
  <c r="AB782" i="18"/>
  <c r="AD782" i="18"/>
  <c r="D783" i="18" s="1"/>
  <c r="AC782" i="18"/>
  <c r="C783" i="18" s="1"/>
  <c r="AA769" i="20"/>
  <c r="AD769" i="20" s="1"/>
  <c r="Z769" i="20"/>
  <c r="AC769" i="20" s="1"/>
  <c r="Y769" i="20"/>
  <c r="AB769" i="20" s="1"/>
  <c r="B770" i="20" s="1"/>
  <c r="B783" i="18"/>
  <c r="E783" i="18" s="1"/>
  <c r="G783" i="18"/>
  <c r="I783" i="18"/>
  <c r="H783" i="18"/>
  <c r="S783" i="18"/>
  <c r="AE782" i="18"/>
  <c r="T783" i="18"/>
  <c r="F783" i="18"/>
  <c r="K759" i="13" l="1"/>
  <c r="N759" i="13"/>
  <c r="L759" i="13" s="1"/>
  <c r="O759" i="13"/>
  <c r="I770" i="20"/>
  <c r="D770" i="20"/>
  <c r="H770" i="20"/>
  <c r="C770" i="20"/>
  <c r="G770" i="20"/>
  <c r="J783" i="18"/>
  <c r="N783" i="18" s="1"/>
  <c r="L783" i="18" s="1"/>
  <c r="P783" i="18" s="1"/>
  <c r="P759" i="13" l="1"/>
  <c r="M759" i="13"/>
  <c r="J770" i="20"/>
  <c r="E770" i="20"/>
  <c r="AE769" i="20"/>
  <c r="T770" i="20"/>
  <c r="S770" i="20"/>
  <c r="F770" i="20"/>
  <c r="K770" i="20"/>
  <c r="V759" i="13"/>
  <c r="X759" i="13"/>
  <c r="U759" i="13"/>
  <c r="O783" i="18"/>
  <c r="K783" i="18"/>
  <c r="V783" i="18"/>
  <c r="W783" i="18"/>
  <c r="M783" i="18"/>
  <c r="X783" i="18" s="1"/>
  <c r="U783" i="18"/>
  <c r="Q759" i="13" l="1"/>
  <c r="R759" i="13" s="1"/>
  <c r="W759" i="13"/>
  <c r="N770" i="20"/>
  <c r="L770" i="20" s="1"/>
  <c r="O770" i="20"/>
  <c r="Q783" i="18"/>
  <c r="R783" i="18" s="1"/>
  <c r="Z759" i="13" l="1"/>
  <c r="AA759" i="13"/>
  <c r="AD759" i="13" s="1"/>
  <c r="Y759" i="13"/>
  <c r="AB759" i="13" s="1"/>
  <c r="D760" i="13"/>
  <c r="M770" i="20"/>
  <c r="P770" i="20"/>
  <c r="Q770" i="20"/>
  <c r="R770" i="20" s="1"/>
  <c r="AC759" i="13"/>
  <c r="C760" i="13" s="1"/>
  <c r="Y783" i="18"/>
  <c r="AB783" i="18" s="1"/>
  <c r="Z783" i="18"/>
  <c r="AC783" i="18" s="1"/>
  <c r="AA783" i="18"/>
  <c r="I760" i="13" l="1"/>
  <c r="G760" i="13"/>
  <c r="B760" i="13"/>
  <c r="F760" i="13" s="1"/>
  <c r="S760" i="13"/>
  <c r="AE759" i="13"/>
  <c r="T760" i="13"/>
  <c r="E760" i="13"/>
  <c r="X770" i="20"/>
  <c r="V770" i="20"/>
  <c r="W770" i="20"/>
  <c r="U770" i="20"/>
  <c r="Z770" i="20"/>
  <c r="AC770" i="20" s="1"/>
  <c r="AA770" i="20"/>
  <c r="AD770" i="20" s="1"/>
  <c r="Y770" i="20"/>
  <c r="AB770" i="20" s="1"/>
  <c r="G784" i="18"/>
  <c r="H760" i="13"/>
  <c r="B784" i="18"/>
  <c r="C784" i="18"/>
  <c r="H784" i="18"/>
  <c r="AD783" i="18"/>
  <c r="J760" i="13" l="1"/>
  <c r="N760" i="13"/>
  <c r="L760" i="13" s="1"/>
  <c r="C771" i="20"/>
  <c r="H771" i="20"/>
  <c r="D771" i="20"/>
  <c r="I771" i="20"/>
  <c r="G771" i="20"/>
  <c r="B771" i="20"/>
  <c r="E771" i="20" s="1"/>
  <c r="K760" i="13"/>
  <c r="O760" i="13"/>
  <c r="F784" i="18"/>
  <c r="E784" i="18"/>
  <c r="D784" i="18"/>
  <c r="I784" i="18"/>
  <c r="J784" i="18" s="1"/>
  <c r="P760" i="13" l="1"/>
  <c r="M760" i="13"/>
  <c r="J771" i="20"/>
  <c r="F771" i="20"/>
  <c r="AE770" i="20"/>
  <c r="T771" i="20"/>
  <c r="S771" i="20"/>
  <c r="Q760" i="13"/>
  <c r="R760" i="13" s="1"/>
  <c r="K784" i="18"/>
  <c r="N784" i="18"/>
  <c r="L784" i="18" s="1"/>
  <c r="P784" i="18" s="1"/>
  <c r="AE783" i="18"/>
  <c r="T784" i="18"/>
  <c r="S784" i="18"/>
  <c r="O784" i="18"/>
  <c r="V760" i="13" l="1"/>
  <c r="X760" i="13"/>
  <c r="W760" i="13"/>
  <c r="U760" i="13"/>
  <c r="O771" i="20"/>
  <c r="K771" i="20"/>
  <c r="N771" i="20"/>
  <c r="L771" i="20" s="1"/>
  <c r="AA760" i="13"/>
  <c r="Y760" i="13"/>
  <c r="Z760" i="13"/>
  <c r="U784" i="18"/>
  <c r="M784" i="18"/>
  <c r="X784" i="18" s="1"/>
  <c r="V784" i="18"/>
  <c r="W784" i="18"/>
  <c r="AD760" i="13" l="1"/>
  <c r="D761" i="13" s="1"/>
  <c r="AB760" i="13"/>
  <c r="Q784" i="18"/>
  <c r="R784" i="18" s="1"/>
  <c r="M771" i="20"/>
  <c r="P771" i="20"/>
  <c r="AC760" i="13"/>
  <c r="C761" i="13" s="1"/>
  <c r="I761" i="13" l="1"/>
  <c r="S761" i="13"/>
  <c r="T761" i="13"/>
  <c r="AE760" i="13"/>
  <c r="G761" i="13"/>
  <c r="B761" i="13"/>
  <c r="AA784" i="18"/>
  <c r="Y784" i="18"/>
  <c r="Z784" i="18"/>
  <c r="X771" i="20"/>
  <c r="Q771" i="20"/>
  <c r="R771" i="20" s="1"/>
  <c r="W771" i="20"/>
  <c r="U771" i="20"/>
  <c r="V771" i="20"/>
  <c r="H761" i="13"/>
  <c r="J761" i="13" l="1"/>
  <c r="E761" i="13"/>
  <c r="F761" i="13"/>
  <c r="AD784" i="18"/>
  <c r="AC784" i="18"/>
  <c r="C785" i="18" s="1"/>
  <c r="AB784" i="18"/>
  <c r="AA771" i="20"/>
  <c r="AD771" i="20" s="1"/>
  <c r="D772" i="20" s="1"/>
  <c r="Y771" i="20"/>
  <c r="AB771" i="20" s="1"/>
  <c r="Z771" i="20"/>
  <c r="AC771" i="20" s="1"/>
  <c r="I772" i="20"/>
  <c r="H785" i="18"/>
  <c r="G785" i="18"/>
  <c r="B785" i="18"/>
  <c r="D785" i="18"/>
  <c r="I785" i="18"/>
  <c r="N761" i="13" l="1"/>
  <c r="L761" i="13" s="1"/>
  <c r="O761" i="13"/>
  <c r="K761" i="13"/>
  <c r="AE784" i="18"/>
  <c r="F785" i="18"/>
  <c r="S772" i="20"/>
  <c r="B772" i="20"/>
  <c r="G772" i="20"/>
  <c r="H772" i="20"/>
  <c r="C772" i="20"/>
  <c r="T772" i="20"/>
  <c r="E785" i="18"/>
  <c r="S785" i="18"/>
  <c r="T785" i="18"/>
  <c r="J785" i="18"/>
  <c r="P761" i="13" l="1"/>
  <c r="M761" i="13"/>
  <c r="J772" i="20"/>
  <c r="N772" i="20" s="1"/>
  <c r="L772" i="20" s="1"/>
  <c r="AE771" i="20"/>
  <c r="F772" i="20"/>
  <c r="E772" i="20"/>
  <c r="K785" i="18"/>
  <c r="O785" i="18"/>
  <c r="N785" i="18"/>
  <c r="L785" i="18" s="1"/>
  <c r="P785" i="18" s="1"/>
  <c r="V761" i="13" l="1"/>
  <c r="W761" i="13"/>
  <c r="U761" i="13"/>
  <c r="X761" i="13"/>
  <c r="Q761" i="13"/>
  <c r="R761" i="13" s="1"/>
  <c r="K772" i="20"/>
  <c r="O772" i="20"/>
  <c r="P772" i="20"/>
  <c r="W772" i="20" s="1"/>
  <c r="M772" i="20"/>
  <c r="Q772" i="20" s="1"/>
  <c r="M785" i="18"/>
  <c r="X785" i="18" s="1"/>
  <c r="W785" i="18"/>
  <c r="U785" i="18"/>
  <c r="V785" i="18"/>
  <c r="AA761" i="13" l="1"/>
  <c r="Z761" i="13"/>
  <c r="Y761" i="13"/>
  <c r="AB761" i="13" s="1"/>
  <c r="U772" i="20"/>
  <c r="V772" i="20"/>
  <c r="R772" i="20"/>
  <c r="AA772" i="20" s="1"/>
  <c r="X772" i="20"/>
  <c r="Q785" i="18"/>
  <c r="R785" i="18" s="1"/>
  <c r="AD761" i="13" l="1"/>
  <c r="AC761" i="13"/>
  <c r="G762" i="13"/>
  <c r="B762" i="13"/>
  <c r="AA785" i="18"/>
  <c r="Y785" i="18"/>
  <c r="Z772" i="20"/>
  <c r="Y772" i="20"/>
  <c r="AD772" i="20"/>
  <c r="Z785" i="18"/>
  <c r="AC785" i="18"/>
  <c r="D773" i="20" l="1"/>
  <c r="I762" i="13"/>
  <c r="D762" i="13"/>
  <c r="C762" i="13"/>
  <c r="F762" i="13" s="1"/>
  <c r="H762" i="13"/>
  <c r="AB785" i="18"/>
  <c r="B786" i="18" s="1"/>
  <c r="AD785" i="18"/>
  <c r="H786" i="18"/>
  <c r="AC772" i="20"/>
  <c r="I773" i="20"/>
  <c r="AB772" i="20"/>
  <c r="C786" i="18"/>
  <c r="C773" i="20" l="1"/>
  <c r="H773" i="20"/>
  <c r="T773" i="20"/>
  <c r="S773" i="20"/>
  <c r="T762" i="13"/>
  <c r="S762" i="13"/>
  <c r="AE761" i="13"/>
  <c r="J762" i="13"/>
  <c r="E762" i="13"/>
  <c r="I786" i="18"/>
  <c r="D786" i="18"/>
  <c r="G786" i="18"/>
  <c r="B773" i="20"/>
  <c r="G773" i="20"/>
  <c r="E786" i="18"/>
  <c r="F786" i="18"/>
  <c r="AE772" i="20" l="1"/>
  <c r="J773" i="20"/>
  <c r="O762" i="13"/>
  <c r="K762" i="13"/>
  <c r="N762" i="13"/>
  <c r="L762" i="13"/>
  <c r="S786" i="18"/>
  <c r="T786" i="18"/>
  <c r="AE785" i="18"/>
  <c r="J786" i="18"/>
  <c r="F773" i="20"/>
  <c r="E773" i="20"/>
  <c r="N773" i="20"/>
  <c r="L773" i="20" s="1"/>
  <c r="O773" i="20"/>
  <c r="K773" i="20"/>
  <c r="M762" i="13" l="1"/>
  <c r="P762" i="13"/>
  <c r="N786" i="18"/>
  <c r="L786" i="18" s="1"/>
  <c r="P786" i="18" s="1"/>
  <c r="O786" i="18"/>
  <c r="K786" i="18"/>
  <c r="P773" i="20"/>
  <c r="M773" i="20"/>
  <c r="X762" i="13" l="1"/>
  <c r="Q762" i="13"/>
  <c r="R762" i="13" s="1"/>
  <c r="W762" i="13"/>
  <c r="V762" i="13"/>
  <c r="U762" i="13"/>
  <c r="M786" i="18"/>
  <c r="U786" i="18"/>
  <c r="V786" i="18"/>
  <c r="W786" i="18"/>
  <c r="U773" i="20"/>
  <c r="V773" i="20"/>
  <c r="W773" i="20"/>
  <c r="X773" i="20"/>
  <c r="Q773" i="20"/>
  <c r="R773" i="20" s="1"/>
  <c r="Z762" i="13" l="1"/>
  <c r="Y762" i="13"/>
  <c r="AA762" i="13"/>
  <c r="Q786" i="18"/>
  <c r="R786" i="18" s="1"/>
  <c r="X786" i="18"/>
  <c r="Y773" i="20"/>
  <c r="AB773" i="20" s="1"/>
  <c r="AA773" i="20"/>
  <c r="AD773" i="20" s="1"/>
  <c r="Z773" i="20"/>
  <c r="AC773" i="20" s="1"/>
  <c r="AC762" i="13" l="1"/>
  <c r="AD762" i="13"/>
  <c r="AB762" i="13"/>
  <c r="AA786" i="18"/>
  <c r="AD786" i="18" s="1"/>
  <c r="D787" i="18" s="1"/>
  <c r="Z786" i="18"/>
  <c r="AC786" i="18" s="1"/>
  <c r="Y786" i="18"/>
  <c r="AB786" i="18" s="1"/>
  <c r="I774" i="20"/>
  <c r="D774" i="20"/>
  <c r="G774" i="20"/>
  <c r="B774" i="20"/>
  <c r="C774" i="20"/>
  <c r="H774" i="20"/>
  <c r="C763" i="13" l="1"/>
  <c r="H763" i="13"/>
  <c r="D763" i="13"/>
  <c r="I763" i="13"/>
  <c r="G763" i="13"/>
  <c r="J763" i="13" s="1"/>
  <c r="K763" i="13" s="1"/>
  <c r="B763" i="13"/>
  <c r="E763" i="13" s="1"/>
  <c r="H787" i="18"/>
  <c r="I787" i="18"/>
  <c r="G787" i="18"/>
  <c r="B787" i="18"/>
  <c r="C787" i="18"/>
  <c r="S787" i="18"/>
  <c r="T787" i="18"/>
  <c r="AE786" i="18"/>
  <c r="T774" i="20"/>
  <c r="S774" i="20"/>
  <c r="F774" i="20"/>
  <c r="AE773" i="20"/>
  <c r="J774" i="20"/>
  <c r="E774" i="20"/>
  <c r="AE762" i="13" l="1"/>
  <c r="S763" i="13"/>
  <c r="T763" i="13"/>
  <c r="N763" i="13"/>
  <c r="L763" i="13" s="1"/>
  <c r="F763" i="13"/>
  <c r="O763" i="13"/>
  <c r="J787" i="18"/>
  <c r="F787" i="18"/>
  <c r="E787" i="18"/>
  <c r="O774" i="20"/>
  <c r="K774" i="20"/>
  <c r="N774" i="20"/>
  <c r="L774" i="20" s="1"/>
  <c r="M763" i="13" l="1"/>
  <c r="P763" i="13"/>
  <c r="O787" i="18"/>
  <c r="K787" i="18"/>
  <c r="N787" i="18"/>
  <c r="L787" i="18" s="1"/>
  <c r="P787" i="18" s="1"/>
  <c r="M774" i="20"/>
  <c r="P774" i="20"/>
  <c r="Q763" i="13" l="1"/>
  <c r="R763" i="13" s="1"/>
  <c r="X763" i="13"/>
  <c r="W763" i="13"/>
  <c r="V763" i="13"/>
  <c r="U763" i="13"/>
  <c r="M787" i="18"/>
  <c r="X787" i="18" s="1"/>
  <c r="V787" i="18"/>
  <c r="W787" i="18"/>
  <c r="U787" i="18"/>
  <c r="Q774" i="20"/>
  <c r="R774" i="20" s="1"/>
  <c r="X774" i="20"/>
  <c r="V774" i="20"/>
  <c r="W774" i="20"/>
  <c r="U774" i="20"/>
  <c r="AA763" i="13" l="1"/>
  <c r="Z763" i="13"/>
  <c r="Y763" i="13"/>
  <c r="Q787" i="18"/>
  <c r="R787" i="18" s="1"/>
  <c r="Y774" i="20"/>
  <c r="AB774" i="20" s="1"/>
  <c r="AA774" i="20"/>
  <c r="AD774" i="20" s="1"/>
  <c r="Z774" i="20"/>
  <c r="AB763" i="13" l="1"/>
  <c r="AD763" i="13"/>
  <c r="AC763" i="13"/>
  <c r="AA787" i="18"/>
  <c r="AD787" i="18" s="1"/>
  <c r="I788" i="18" s="1"/>
  <c r="Z787" i="18"/>
  <c r="AC787" i="18" s="1"/>
  <c r="C788" i="18" s="1"/>
  <c r="Y787" i="18"/>
  <c r="G775" i="20"/>
  <c r="B775" i="20"/>
  <c r="D775" i="20"/>
  <c r="AC774" i="20"/>
  <c r="I775" i="20"/>
  <c r="G764" i="13" l="1"/>
  <c r="B764" i="13"/>
  <c r="D764" i="13"/>
  <c r="I764" i="13"/>
  <c r="H764" i="13"/>
  <c r="C764" i="13"/>
  <c r="F764" i="13" s="1"/>
  <c r="AB787" i="18"/>
  <c r="H788" i="18"/>
  <c r="D788" i="18"/>
  <c r="S775" i="20"/>
  <c r="T775" i="20"/>
  <c r="H775" i="20"/>
  <c r="J775" i="20" s="1"/>
  <c r="C775" i="20"/>
  <c r="T764" i="13" l="1"/>
  <c r="AE763" i="13"/>
  <c r="S764" i="13"/>
  <c r="J764" i="13"/>
  <c r="E764" i="13"/>
  <c r="B788" i="18"/>
  <c r="G788" i="18"/>
  <c r="J788" i="18" s="1"/>
  <c r="T788" i="18"/>
  <c r="AE787" i="18"/>
  <c r="S788" i="18"/>
  <c r="N788" i="18"/>
  <c r="L788" i="18" s="1"/>
  <c r="P788" i="18" s="1"/>
  <c r="N775" i="20"/>
  <c r="L775" i="20" s="1"/>
  <c r="K775" i="20"/>
  <c r="F775" i="20"/>
  <c r="E775" i="20"/>
  <c r="AE774" i="20"/>
  <c r="O775" i="20"/>
  <c r="K764" i="13" l="1"/>
  <c r="O764" i="13"/>
  <c r="N764" i="13"/>
  <c r="L764" i="13" s="1"/>
  <c r="E788" i="18"/>
  <c r="F788" i="18"/>
  <c r="K788" i="18"/>
  <c r="O788" i="18"/>
  <c r="W788" i="18"/>
  <c r="V788" i="18"/>
  <c r="M788" i="18"/>
  <c r="X788" i="18" s="1"/>
  <c r="U788" i="18"/>
  <c r="M775" i="20"/>
  <c r="Q775" i="20" s="1"/>
  <c r="P775" i="20"/>
  <c r="R775" i="20"/>
  <c r="X775" i="20"/>
  <c r="V775" i="20"/>
  <c r="Z775" i="20"/>
  <c r="M764" i="13" l="1"/>
  <c r="P764" i="13"/>
  <c r="Q788" i="18"/>
  <c r="R788" i="18" s="1"/>
  <c r="U775" i="20"/>
  <c r="W775" i="20"/>
  <c r="AA775" i="20"/>
  <c r="Y775" i="20"/>
  <c r="AC775" i="20"/>
  <c r="C776" i="20" s="1"/>
  <c r="X764" i="13" l="1"/>
  <c r="Q764" i="13"/>
  <c r="R764" i="13" s="1"/>
  <c r="V764" i="13"/>
  <c r="U764" i="13"/>
  <c r="W764" i="13"/>
  <c r="AA788" i="18"/>
  <c r="Y788" i="18"/>
  <c r="Z788" i="18"/>
  <c r="AD775" i="20"/>
  <c r="D776" i="20" s="1"/>
  <c r="AB775" i="20"/>
  <c r="G776" i="20" s="1"/>
  <c r="H776" i="20"/>
  <c r="I776" i="20"/>
  <c r="AE775" i="20"/>
  <c r="S776" i="20"/>
  <c r="T776" i="20" l="1"/>
  <c r="Z764" i="13"/>
  <c r="AC764" i="13" s="1"/>
  <c r="AA764" i="13"/>
  <c r="AD764" i="13" s="1"/>
  <c r="Y764" i="13"/>
  <c r="AB764" i="13" s="1"/>
  <c r="AB788" i="18"/>
  <c r="B789" i="18" s="1"/>
  <c r="AC788" i="18"/>
  <c r="AD788" i="18"/>
  <c r="D789" i="18" s="1"/>
  <c r="B776" i="20"/>
  <c r="J776" i="20"/>
  <c r="C765" i="13" l="1"/>
  <c r="H765" i="13"/>
  <c r="G765" i="13"/>
  <c r="J765" i="13" s="1"/>
  <c r="B765" i="13"/>
  <c r="E765" i="13" s="1"/>
  <c r="I765" i="13"/>
  <c r="D765" i="13"/>
  <c r="G789" i="18"/>
  <c r="C789" i="18"/>
  <c r="I789" i="18"/>
  <c r="H789" i="18"/>
  <c r="S789" i="18"/>
  <c r="T789" i="18"/>
  <c r="AE788" i="18"/>
  <c r="E776" i="20"/>
  <c r="F776" i="20"/>
  <c r="O776" i="20"/>
  <c r="N776" i="20"/>
  <c r="L776" i="20" s="1"/>
  <c r="K776" i="20"/>
  <c r="K765" i="13" l="1"/>
  <c r="O765" i="13"/>
  <c r="S765" i="13"/>
  <c r="T765" i="13"/>
  <c r="AE764" i="13"/>
  <c r="N765" i="13"/>
  <c r="L765" i="13" s="1"/>
  <c r="F765" i="13"/>
  <c r="J789" i="18"/>
  <c r="N789" i="18" s="1"/>
  <c r="L789" i="18" s="1"/>
  <c r="P789" i="18" s="1"/>
  <c r="F789" i="18"/>
  <c r="E789" i="18"/>
  <c r="P776" i="20"/>
  <c r="M776" i="20"/>
  <c r="K789" i="18"/>
  <c r="O789" i="18"/>
  <c r="W789" i="18"/>
  <c r="M765" i="13" l="1"/>
  <c r="P765" i="13"/>
  <c r="M789" i="18"/>
  <c r="X789" i="18" s="1"/>
  <c r="U789" i="18"/>
  <c r="V789" i="18"/>
  <c r="V776" i="20"/>
  <c r="W776" i="20"/>
  <c r="U776" i="20"/>
  <c r="X776" i="20"/>
  <c r="Q776" i="20"/>
  <c r="R776" i="20" s="1"/>
  <c r="X765" i="13" l="1"/>
  <c r="Q765" i="13"/>
  <c r="R765" i="13" s="1"/>
  <c r="U765" i="13"/>
  <c r="W765" i="13"/>
  <c r="V765" i="13"/>
  <c r="Q789" i="18"/>
  <c r="R789" i="18" s="1"/>
  <c r="Y776" i="20"/>
  <c r="AA776" i="20"/>
  <c r="AD776" i="20" s="1"/>
  <c r="Z776" i="20"/>
  <c r="Y765" i="13" l="1"/>
  <c r="AB765" i="13" s="1"/>
  <c r="Z765" i="13"/>
  <c r="AC765" i="13" s="1"/>
  <c r="AA765" i="13"/>
  <c r="AD765" i="13" s="1"/>
  <c r="Y789" i="18"/>
  <c r="Z789" i="18"/>
  <c r="AA789" i="18"/>
  <c r="AB776" i="20"/>
  <c r="D777" i="20"/>
  <c r="I777" i="20"/>
  <c r="AC776" i="20"/>
  <c r="H777" i="20" s="1"/>
  <c r="B766" i="13" l="1"/>
  <c r="G766" i="13"/>
  <c r="J766" i="13" s="1"/>
  <c r="H766" i="13"/>
  <c r="C766" i="13"/>
  <c r="I766" i="13"/>
  <c r="D766" i="13"/>
  <c r="AB789" i="18"/>
  <c r="AC789" i="18"/>
  <c r="AD789" i="18"/>
  <c r="B777" i="20"/>
  <c r="T777" i="20"/>
  <c r="S777" i="20"/>
  <c r="G777" i="20"/>
  <c r="C777" i="20"/>
  <c r="AE776" i="20" s="1"/>
  <c r="B790" i="18"/>
  <c r="G790" i="18"/>
  <c r="E766" i="13" l="1"/>
  <c r="K766" i="13"/>
  <c r="O766" i="13"/>
  <c r="N766" i="13"/>
  <c r="L766" i="13" s="1"/>
  <c r="AE765" i="13"/>
  <c r="T766" i="13"/>
  <c r="S766" i="13"/>
  <c r="F766" i="13"/>
  <c r="C790" i="18"/>
  <c r="H790" i="18"/>
  <c r="D790" i="18"/>
  <c r="I790" i="18"/>
  <c r="J777" i="20"/>
  <c r="K777" i="20"/>
  <c r="N777" i="20"/>
  <c r="L777" i="20" s="1"/>
  <c r="F777" i="20"/>
  <c r="E777" i="20"/>
  <c r="E790" i="18"/>
  <c r="F790" i="18"/>
  <c r="S790" i="18"/>
  <c r="AE789" i="18"/>
  <c r="T790" i="18"/>
  <c r="J790" i="18"/>
  <c r="O777" i="20" l="1"/>
  <c r="P766" i="13"/>
  <c r="M766" i="13"/>
  <c r="P777" i="20"/>
  <c r="M777" i="20"/>
  <c r="N790" i="18"/>
  <c r="L790" i="18" s="1"/>
  <c r="O790" i="18"/>
  <c r="K790" i="18"/>
  <c r="U777" i="20" l="1"/>
  <c r="V766" i="13"/>
  <c r="U766" i="13"/>
  <c r="W766" i="13"/>
  <c r="Q766" i="13"/>
  <c r="R766" i="13" s="1"/>
  <c r="X766" i="13"/>
  <c r="V777" i="20"/>
  <c r="W777" i="20"/>
  <c r="X777" i="20"/>
  <c r="Q777" i="20"/>
  <c r="R777" i="20" s="1"/>
  <c r="P790" i="18"/>
  <c r="M790" i="18"/>
  <c r="X790" i="18" s="1"/>
  <c r="Y766" i="13" l="1"/>
  <c r="AB766" i="13" s="1"/>
  <c r="Z766" i="13"/>
  <c r="AC766" i="13" s="1"/>
  <c r="AA766" i="13"/>
  <c r="AD766" i="13" s="1"/>
  <c r="Z777" i="20"/>
  <c r="AC777" i="20" s="1"/>
  <c r="Y777" i="20"/>
  <c r="AB777" i="20" s="1"/>
  <c r="AA777" i="20"/>
  <c r="AD777" i="20" s="1"/>
  <c r="U790" i="18"/>
  <c r="V790" i="18"/>
  <c r="W790" i="18"/>
  <c r="Q790" i="18"/>
  <c r="R790" i="18" s="1"/>
  <c r="B767" i="13" l="1"/>
  <c r="G767" i="13"/>
  <c r="C767" i="13"/>
  <c r="F767" i="13" s="1"/>
  <c r="H767" i="13"/>
  <c r="D767" i="13"/>
  <c r="I767" i="13"/>
  <c r="C778" i="20"/>
  <c r="H778" i="20"/>
  <c r="B778" i="20"/>
  <c r="G778" i="20"/>
  <c r="D778" i="20"/>
  <c r="I778" i="20"/>
  <c r="Z790" i="18"/>
  <c r="AA790" i="18"/>
  <c r="Y790" i="18"/>
  <c r="J767" i="13" l="1"/>
  <c r="T778" i="20"/>
  <c r="S778" i="20"/>
  <c r="AE766" i="13"/>
  <c r="T767" i="13"/>
  <c r="N767" i="13"/>
  <c r="S767" i="13"/>
  <c r="L767" i="13"/>
  <c r="K767" i="13"/>
  <c r="E767" i="13"/>
  <c r="AE777" i="20"/>
  <c r="E778" i="20"/>
  <c r="F778" i="20"/>
  <c r="J778" i="20"/>
  <c r="AC790" i="18"/>
  <c r="H791" i="18" s="1"/>
  <c r="AD790" i="18"/>
  <c r="AB790" i="18"/>
  <c r="O767" i="13" l="1"/>
  <c r="M767" i="13"/>
  <c r="P767" i="13"/>
  <c r="N778" i="20"/>
  <c r="L778" i="20" s="1"/>
  <c r="O778" i="20"/>
  <c r="K778" i="20"/>
  <c r="I791" i="18"/>
  <c r="D791" i="18"/>
  <c r="G791" i="18"/>
  <c r="C791" i="18"/>
  <c r="B791" i="18"/>
  <c r="Q767" i="13" l="1"/>
  <c r="R767" i="13" s="1"/>
  <c r="X767" i="13"/>
  <c r="W767" i="13"/>
  <c r="U767" i="13"/>
  <c r="V767" i="13"/>
  <c r="E791" i="18"/>
  <c r="J791" i="18"/>
  <c r="S791" i="18"/>
  <c r="AE790" i="18"/>
  <c r="M778" i="20"/>
  <c r="P778" i="20"/>
  <c r="F791" i="18"/>
  <c r="N791" i="18"/>
  <c r="L791" i="18" s="1"/>
  <c r="P791" i="18" s="1"/>
  <c r="T791" i="18"/>
  <c r="U778" i="20" l="1"/>
  <c r="AA767" i="13"/>
  <c r="AD767" i="13" s="1"/>
  <c r="Z767" i="13"/>
  <c r="AC767" i="13" s="1"/>
  <c r="Y767" i="13"/>
  <c r="AB767" i="13" s="1"/>
  <c r="O791" i="18"/>
  <c r="K791" i="18"/>
  <c r="W778" i="20"/>
  <c r="V778" i="20"/>
  <c r="Q778" i="20"/>
  <c r="R778" i="20" s="1"/>
  <c r="X778" i="20"/>
  <c r="V791" i="18"/>
  <c r="U791" i="18"/>
  <c r="W791" i="18"/>
  <c r="M791" i="18"/>
  <c r="X791" i="18" s="1"/>
  <c r="H768" i="13" l="1"/>
  <c r="I768" i="13"/>
  <c r="C768" i="13"/>
  <c r="G768" i="13"/>
  <c r="D768" i="13"/>
  <c r="B768" i="13"/>
  <c r="Y778" i="20"/>
  <c r="AB778" i="20" s="1"/>
  <c r="AA778" i="20"/>
  <c r="AD778" i="20" s="1"/>
  <c r="Z778" i="20"/>
  <c r="AC778" i="20" s="1"/>
  <c r="Q791" i="18"/>
  <c r="R791" i="18" s="1"/>
  <c r="B779" i="20" l="1"/>
  <c r="G779" i="20"/>
  <c r="T768" i="13"/>
  <c r="F768" i="13"/>
  <c r="J768" i="13"/>
  <c r="S768" i="13"/>
  <c r="AE767" i="13"/>
  <c r="E768" i="13"/>
  <c r="AA791" i="18"/>
  <c r="Y791" i="18"/>
  <c r="AB791" i="18" s="1"/>
  <c r="C779" i="20"/>
  <c r="D779" i="20"/>
  <c r="I779" i="20"/>
  <c r="H779" i="20"/>
  <c r="Z791" i="18"/>
  <c r="AC791" i="18" s="1"/>
  <c r="K768" i="13" l="1"/>
  <c r="O768" i="13"/>
  <c r="N768" i="13"/>
  <c r="G792" i="18"/>
  <c r="B792" i="18"/>
  <c r="AD791" i="18"/>
  <c r="F779" i="20"/>
  <c r="E779" i="20"/>
  <c r="AE778" i="20"/>
  <c r="S779" i="20"/>
  <c r="T779" i="20"/>
  <c r="J779" i="20"/>
  <c r="N779" i="20" s="1"/>
  <c r="L779" i="20" s="1"/>
  <c r="H792" i="18"/>
  <c r="C792" i="18"/>
  <c r="L768" i="13" l="1"/>
  <c r="E792" i="18"/>
  <c r="D792" i="18"/>
  <c r="I792" i="18"/>
  <c r="J792" i="18" s="1"/>
  <c r="O779" i="20"/>
  <c r="K779" i="20"/>
  <c r="M779" i="20"/>
  <c r="Q779" i="20" s="1"/>
  <c r="P779" i="20"/>
  <c r="F792" i="18"/>
  <c r="N792" i="18"/>
  <c r="L792" i="18" s="1"/>
  <c r="P792" i="18" s="1"/>
  <c r="M768" i="13" l="1"/>
  <c r="X768" i="13" s="1"/>
  <c r="P768" i="13"/>
  <c r="K792" i="18"/>
  <c r="S792" i="18"/>
  <c r="AE791" i="18"/>
  <c r="T792" i="18"/>
  <c r="O792" i="18"/>
  <c r="X779" i="20"/>
  <c r="R779" i="20"/>
  <c r="AA779" i="20" s="1"/>
  <c r="W779" i="20"/>
  <c r="V779" i="20"/>
  <c r="U779" i="20"/>
  <c r="Y779" i="20"/>
  <c r="AB779" i="20" s="1"/>
  <c r="M792" i="18"/>
  <c r="X792" i="18" s="1"/>
  <c r="W792" i="18"/>
  <c r="AD779" i="20" l="1"/>
  <c r="U768" i="13"/>
  <c r="Q768" i="13"/>
  <c r="R768" i="13" s="1"/>
  <c r="V768" i="13"/>
  <c r="W768" i="13"/>
  <c r="U792" i="18"/>
  <c r="V792" i="18"/>
  <c r="Z779" i="20"/>
  <c r="I780" i="20"/>
  <c r="G780" i="20"/>
  <c r="D780" i="20"/>
  <c r="B780" i="20"/>
  <c r="Q792" i="18"/>
  <c r="R792" i="18" s="1"/>
  <c r="AA768" i="13" l="1"/>
  <c r="Y768" i="13"/>
  <c r="Z768" i="13"/>
  <c r="AC768" i="13" s="1"/>
  <c r="AC779" i="20"/>
  <c r="C780" i="20"/>
  <c r="AE779" i="20" s="1"/>
  <c r="H780" i="20"/>
  <c r="S780" i="20"/>
  <c r="T780" i="20"/>
  <c r="Y792" i="18"/>
  <c r="Z792" i="18"/>
  <c r="AA792" i="18"/>
  <c r="AD768" i="13" l="1"/>
  <c r="AB768" i="13"/>
  <c r="C769" i="13"/>
  <c r="H769" i="13"/>
  <c r="F780" i="20"/>
  <c r="E780" i="20"/>
  <c r="J780" i="20"/>
  <c r="N780" i="20" s="1"/>
  <c r="L780" i="20" s="1"/>
  <c r="AB792" i="18"/>
  <c r="B793" i="18" s="1"/>
  <c r="AD792" i="18"/>
  <c r="I793" i="18" s="1"/>
  <c r="AC792" i="18"/>
  <c r="G769" i="13" l="1"/>
  <c r="D769" i="13"/>
  <c r="B769" i="13"/>
  <c r="I769" i="13"/>
  <c r="O780" i="20"/>
  <c r="K780" i="20"/>
  <c r="P780" i="20"/>
  <c r="M780" i="20"/>
  <c r="Q780" i="20" s="1"/>
  <c r="H793" i="18"/>
  <c r="C793" i="18"/>
  <c r="F793" i="18" s="1"/>
  <c r="G793" i="18"/>
  <c r="D793" i="18"/>
  <c r="F769" i="13" l="1"/>
  <c r="S769" i="13"/>
  <c r="AE768" i="13"/>
  <c r="T769" i="13"/>
  <c r="J769" i="13"/>
  <c r="E769" i="13"/>
  <c r="W780" i="20"/>
  <c r="V780" i="20"/>
  <c r="U780" i="20"/>
  <c r="X780" i="20"/>
  <c r="R780" i="20"/>
  <c r="AA780" i="20" s="1"/>
  <c r="E793" i="18"/>
  <c r="T793" i="18"/>
  <c r="S793" i="18"/>
  <c r="J793" i="18"/>
  <c r="AE792" i="18"/>
  <c r="O769" i="13" l="1"/>
  <c r="K769" i="13"/>
  <c r="N769" i="13"/>
  <c r="L769" i="13" s="1"/>
  <c r="Z780" i="20"/>
  <c r="Y780" i="20"/>
  <c r="AD780" i="20"/>
  <c r="N793" i="18"/>
  <c r="L793" i="18" s="1"/>
  <c r="P793" i="18" s="1"/>
  <c r="K793" i="18"/>
  <c r="O793" i="18"/>
  <c r="M769" i="13" l="1"/>
  <c r="Q769" i="13" s="1"/>
  <c r="R769" i="13" s="1"/>
  <c r="P769" i="13"/>
  <c r="AC780" i="20"/>
  <c r="C781" i="20" s="1"/>
  <c r="I781" i="20"/>
  <c r="AB780" i="20"/>
  <c r="G781" i="20" s="1"/>
  <c r="D781" i="20"/>
  <c r="S781" i="20" s="1"/>
  <c r="H781" i="20"/>
  <c r="B781" i="20"/>
  <c r="AE780" i="20"/>
  <c r="M793" i="18"/>
  <c r="V793" i="18"/>
  <c r="U793" i="18"/>
  <c r="W793" i="18"/>
  <c r="X769" i="13" l="1"/>
  <c r="W769" i="13"/>
  <c r="U769" i="13"/>
  <c r="V769" i="13"/>
  <c r="AA769" i="13"/>
  <c r="Z769" i="13"/>
  <c r="Y769" i="13"/>
  <c r="AB769" i="13" s="1"/>
  <c r="T781" i="20"/>
  <c r="J781" i="20"/>
  <c r="F781" i="20"/>
  <c r="E781" i="20"/>
  <c r="Q793" i="18"/>
  <c r="R793" i="18" s="1"/>
  <c r="X793" i="18"/>
  <c r="AC769" i="13" l="1"/>
  <c r="AD769" i="13"/>
  <c r="B770" i="13"/>
  <c r="G770" i="13"/>
  <c r="O781" i="20"/>
  <c r="N781" i="20"/>
  <c r="L781" i="20" s="1"/>
  <c r="K781" i="20"/>
  <c r="C770" i="13"/>
  <c r="AA793" i="18"/>
  <c r="AD793" i="18" s="1"/>
  <c r="Z793" i="18"/>
  <c r="AC793" i="18" s="1"/>
  <c r="Y793" i="18"/>
  <c r="AB793" i="18" s="1"/>
  <c r="I770" i="13" l="1"/>
  <c r="D770" i="13"/>
  <c r="H770" i="13"/>
  <c r="P781" i="20"/>
  <c r="M781" i="20"/>
  <c r="Q781" i="20" s="1"/>
  <c r="F770" i="13"/>
  <c r="E770" i="13"/>
  <c r="I794" i="18"/>
  <c r="C794" i="18"/>
  <c r="B794" i="18"/>
  <c r="G794" i="18"/>
  <c r="D794" i="18"/>
  <c r="H794" i="18"/>
  <c r="S770" i="13" l="1"/>
  <c r="T770" i="13"/>
  <c r="AE769" i="13"/>
  <c r="J770" i="13"/>
  <c r="O770" i="13" s="1"/>
  <c r="W781" i="20"/>
  <c r="V781" i="20"/>
  <c r="U781" i="20"/>
  <c r="R781" i="20"/>
  <c r="X781" i="20"/>
  <c r="F794" i="18"/>
  <c r="E794" i="18"/>
  <c r="S794" i="18"/>
  <c r="AE793" i="18"/>
  <c r="T794" i="18"/>
  <c r="J794" i="18"/>
  <c r="N794" i="18"/>
  <c r="L794" i="18" s="1"/>
  <c r="P794" i="18" s="1"/>
  <c r="N770" i="13" l="1"/>
  <c r="L770" i="13" s="1"/>
  <c r="K770" i="13"/>
  <c r="AA781" i="20"/>
  <c r="Y781" i="20"/>
  <c r="AB781" i="20" s="1"/>
  <c r="Z781" i="20"/>
  <c r="K794" i="18"/>
  <c r="O794" i="18"/>
  <c r="M794" i="18"/>
  <c r="X794" i="18" s="1"/>
  <c r="W794" i="18"/>
  <c r="V794" i="18"/>
  <c r="U794" i="18"/>
  <c r="M770" i="13" l="1"/>
  <c r="P770" i="13"/>
  <c r="AD781" i="20"/>
  <c r="G782" i="20"/>
  <c r="B782" i="20"/>
  <c r="AC781" i="20"/>
  <c r="Q794" i="18"/>
  <c r="W770" i="13" l="1"/>
  <c r="U770" i="13"/>
  <c r="Q770" i="13"/>
  <c r="R770" i="13" s="1"/>
  <c r="X770" i="13"/>
  <c r="V770" i="13"/>
  <c r="D782" i="20"/>
  <c r="C782" i="20"/>
  <c r="I782" i="20"/>
  <c r="H782" i="20"/>
  <c r="R794" i="18"/>
  <c r="AA770" i="13" l="1"/>
  <c r="AD770" i="13" s="1"/>
  <c r="Y770" i="13"/>
  <c r="AB770" i="13" s="1"/>
  <c r="Z770" i="13"/>
  <c r="AC770" i="13" s="1"/>
  <c r="S782" i="20"/>
  <c r="J782" i="20"/>
  <c r="N782" i="20" s="1"/>
  <c r="T782" i="20"/>
  <c r="F782" i="20"/>
  <c r="E782" i="20"/>
  <c r="AE781" i="20"/>
  <c r="L782" i="20"/>
  <c r="K782" i="20"/>
  <c r="O782" i="20"/>
  <c r="AA794" i="18"/>
  <c r="AD794" i="18" s="1"/>
  <c r="Z794" i="18"/>
  <c r="AC794" i="18" s="1"/>
  <c r="Y794" i="18"/>
  <c r="AB794" i="18" s="1"/>
  <c r="D771" i="13" l="1"/>
  <c r="I771" i="13"/>
  <c r="B771" i="13"/>
  <c r="G771" i="13"/>
  <c r="H771" i="13"/>
  <c r="C771" i="13"/>
  <c r="F771" i="13" s="1"/>
  <c r="D795" i="18"/>
  <c r="M782" i="20"/>
  <c r="P782" i="20"/>
  <c r="X782" i="20"/>
  <c r="Q782" i="20"/>
  <c r="I795" i="18"/>
  <c r="H795" i="18"/>
  <c r="C795" i="18"/>
  <c r="B795" i="18"/>
  <c r="G795" i="18"/>
  <c r="S771" i="13" l="1"/>
  <c r="T771" i="13"/>
  <c r="AE770" i="13"/>
  <c r="E771" i="13"/>
  <c r="J771" i="13"/>
  <c r="T795" i="18"/>
  <c r="AE794" i="18"/>
  <c r="S795" i="18"/>
  <c r="W782" i="20"/>
  <c r="U782" i="20"/>
  <c r="V782" i="20"/>
  <c r="R782" i="20"/>
  <c r="J795" i="18"/>
  <c r="F795" i="18"/>
  <c r="E795" i="18"/>
  <c r="O771" i="13" l="1"/>
  <c r="K771" i="13"/>
  <c r="N771" i="13"/>
  <c r="L771" i="13" s="1"/>
  <c r="N795" i="18"/>
  <c r="L795" i="18" s="1"/>
  <c r="P795" i="18" s="1"/>
  <c r="K795" i="18"/>
  <c r="Z782" i="20"/>
  <c r="AC782" i="20" s="1"/>
  <c r="Y782" i="20"/>
  <c r="AA782" i="20"/>
  <c r="O795" i="18"/>
  <c r="M771" i="13" l="1"/>
  <c r="P771" i="13"/>
  <c r="V795" i="18"/>
  <c r="M795" i="18"/>
  <c r="X795" i="18" s="1"/>
  <c r="W795" i="18"/>
  <c r="U795" i="18"/>
  <c r="C783" i="20"/>
  <c r="H783" i="20"/>
  <c r="AB782" i="20"/>
  <c r="AD782" i="20"/>
  <c r="Q771" i="13" l="1"/>
  <c r="R771" i="13" s="1"/>
  <c r="X771" i="13"/>
  <c r="V771" i="13"/>
  <c r="U771" i="13"/>
  <c r="W771" i="13"/>
  <c r="Q795" i="18"/>
  <c r="R795" i="18" s="1"/>
  <c r="AE782" i="20"/>
  <c r="G783" i="20"/>
  <c r="B783" i="20"/>
  <c r="E783" i="20" s="1"/>
  <c r="I783" i="20"/>
  <c r="D783" i="20"/>
  <c r="F783" i="20"/>
  <c r="AA771" i="13" l="1"/>
  <c r="AD771" i="13" s="1"/>
  <c r="Y771" i="13"/>
  <c r="AB771" i="13" s="1"/>
  <c r="Z771" i="13"/>
  <c r="AC771" i="13" s="1"/>
  <c r="Y795" i="18"/>
  <c r="Z795" i="18"/>
  <c r="AA795" i="18"/>
  <c r="J783" i="20"/>
  <c r="N783" i="20"/>
  <c r="L783" i="20" s="1"/>
  <c r="S783" i="20"/>
  <c r="T783" i="20"/>
  <c r="I772" i="13" l="1"/>
  <c r="D772" i="13"/>
  <c r="G772" i="13"/>
  <c r="B772" i="13"/>
  <c r="E772" i="13" s="1"/>
  <c r="C772" i="13"/>
  <c r="H772" i="13"/>
  <c r="AB795" i="18"/>
  <c r="AC795" i="18"/>
  <c r="AD795" i="18"/>
  <c r="K783" i="20"/>
  <c r="O783" i="20"/>
  <c r="P783" i="20"/>
  <c r="M783" i="20"/>
  <c r="B796" i="18"/>
  <c r="H796" i="18"/>
  <c r="F772" i="13" l="1"/>
  <c r="AE771" i="13"/>
  <c r="T772" i="13"/>
  <c r="S772" i="13"/>
  <c r="J772" i="13"/>
  <c r="G796" i="18"/>
  <c r="C796" i="18"/>
  <c r="D796" i="18"/>
  <c r="I796" i="18"/>
  <c r="W783" i="20"/>
  <c r="U783" i="20"/>
  <c r="V783" i="20"/>
  <c r="X783" i="20"/>
  <c r="Q783" i="20"/>
  <c r="R783" i="20" s="1"/>
  <c r="AE795" i="18"/>
  <c r="O772" i="13" l="1"/>
  <c r="K772" i="13"/>
  <c r="N772" i="13"/>
  <c r="L772" i="13"/>
  <c r="T796" i="18"/>
  <c r="S796" i="18"/>
  <c r="E796" i="18"/>
  <c r="F796" i="18"/>
  <c r="J796" i="18"/>
  <c r="AA783" i="20"/>
  <c r="AD783" i="20" s="1"/>
  <c r="Z783" i="20"/>
  <c r="AC783" i="20" s="1"/>
  <c r="Y783" i="20"/>
  <c r="AB783" i="20" s="1"/>
  <c r="M772" i="13" l="1"/>
  <c r="P772" i="13"/>
  <c r="N796" i="18"/>
  <c r="O796" i="18"/>
  <c r="K796" i="18"/>
  <c r="L796" i="18"/>
  <c r="P796" i="18" s="1"/>
  <c r="I784" i="20"/>
  <c r="D784" i="20"/>
  <c r="C784" i="20"/>
  <c r="H784" i="20"/>
  <c r="G784" i="20"/>
  <c r="B784" i="20"/>
  <c r="Q772" i="13" l="1"/>
  <c r="R772" i="13" s="1"/>
  <c r="X772" i="13"/>
  <c r="U772" i="13"/>
  <c r="W772" i="13"/>
  <c r="V772" i="13"/>
  <c r="M796" i="18"/>
  <c r="X796" i="18" s="1"/>
  <c r="V796" i="18"/>
  <c r="U796" i="18"/>
  <c r="W796" i="18"/>
  <c r="J784" i="20"/>
  <c r="O784" i="20" s="1"/>
  <c r="S784" i="20"/>
  <c r="T784" i="20"/>
  <c r="AE783" i="20"/>
  <c r="F784" i="20"/>
  <c r="E784" i="20"/>
  <c r="N784" i="20"/>
  <c r="L784" i="20" s="1"/>
  <c r="Z772" i="13" l="1"/>
  <c r="AC772" i="13" s="1"/>
  <c r="AA772" i="13"/>
  <c r="AD772" i="13" s="1"/>
  <c r="Y772" i="13"/>
  <c r="AB772" i="13" s="1"/>
  <c r="Q796" i="18"/>
  <c r="K784" i="20"/>
  <c r="P784" i="20"/>
  <c r="M784" i="20"/>
  <c r="C773" i="13" l="1"/>
  <c r="H773" i="13"/>
  <c r="I773" i="13"/>
  <c r="D773" i="13"/>
  <c r="G773" i="13"/>
  <c r="B773" i="13"/>
  <c r="E773" i="13" s="1"/>
  <c r="R796" i="18"/>
  <c r="V784" i="20"/>
  <c r="U784" i="20"/>
  <c r="X784" i="20"/>
  <c r="Q784" i="20"/>
  <c r="R784" i="20" s="1"/>
  <c r="W784" i="20"/>
  <c r="Z796" i="18"/>
  <c r="AA796" i="18"/>
  <c r="T773" i="13" l="1"/>
  <c r="S773" i="13"/>
  <c r="AE772" i="13"/>
  <c r="F773" i="13"/>
  <c r="J773" i="13"/>
  <c r="Y796" i="18"/>
  <c r="AC796" i="18"/>
  <c r="AA784" i="20"/>
  <c r="AD784" i="20" s="1"/>
  <c r="Z784" i="20"/>
  <c r="AC784" i="20" s="1"/>
  <c r="Y784" i="20"/>
  <c r="AB784" i="20" s="1"/>
  <c r="AB796" i="18"/>
  <c r="AD796" i="18"/>
  <c r="I797" i="18"/>
  <c r="N773" i="13" l="1"/>
  <c r="L773" i="13"/>
  <c r="K773" i="13"/>
  <c r="O773" i="13"/>
  <c r="B797" i="18"/>
  <c r="D797" i="18"/>
  <c r="C797" i="18"/>
  <c r="H797" i="18"/>
  <c r="G797" i="18"/>
  <c r="C785" i="20"/>
  <c r="H785" i="20"/>
  <c r="D785" i="20"/>
  <c r="I785" i="20"/>
  <c r="B785" i="20"/>
  <c r="G785" i="20"/>
  <c r="S797" i="18"/>
  <c r="AE796" i="18"/>
  <c r="P773" i="13" l="1"/>
  <c r="M773" i="13"/>
  <c r="T797" i="18"/>
  <c r="E797" i="18"/>
  <c r="F797" i="18"/>
  <c r="J797" i="18"/>
  <c r="N797" i="18"/>
  <c r="L797" i="18" s="1"/>
  <c r="P797" i="18" s="1"/>
  <c r="AE784" i="20"/>
  <c r="J785" i="20"/>
  <c r="T785" i="20"/>
  <c r="S785" i="20"/>
  <c r="E785" i="20"/>
  <c r="F785" i="20"/>
  <c r="U773" i="13" l="1"/>
  <c r="W773" i="13"/>
  <c r="V773" i="13"/>
  <c r="X773" i="13"/>
  <c r="Q773" i="13"/>
  <c r="R773" i="13" s="1"/>
  <c r="K797" i="18"/>
  <c r="O797" i="18"/>
  <c r="M797" i="18"/>
  <c r="W797" i="18"/>
  <c r="V797" i="18"/>
  <c r="U797" i="18"/>
  <c r="N785" i="20"/>
  <c r="K785" i="20"/>
  <c r="O785" i="20"/>
  <c r="L785" i="20"/>
  <c r="Z773" i="13" l="1"/>
  <c r="AC773" i="13" s="1"/>
  <c r="Y773" i="13"/>
  <c r="AB773" i="13" s="1"/>
  <c r="AA773" i="13"/>
  <c r="AD773" i="13" s="1"/>
  <c r="X797" i="18"/>
  <c r="Q797" i="18"/>
  <c r="R797" i="18" s="1"/>
  <c r="P785" i="20"/>
  <c r="M785" i="20"/>
  <c r="Y797" i="18"/>
  <c r="H774" i="13" l="1"/>
  <c r="C774" i="13"/>
  <c r="F774" i="13" s="1"/>
  <c r="B774" i="13"/>
  <c r="E774" i="13" s="1"/>
  <c r="G774" i="13"/>
  <c r="D774" i="13"/>
  <c r="I774" i="13"/>
  <c r="Z797" i="18"/>
  <c r="AA797" i="18"/>
  <c r="AB797" i="18"/>
  <c r="V785" i="20"/>
  <c r="W785" i="20"/>
  <c r="Q785" i="20"/>
  <c r="R785" i="20" s="1"/>
  <c r="U785" i="20"/>
  <c r="X785" i="20"/>
  <c r="S774" i="13" l="1"/>
  <c r="T774" i="13"/>
  <c r="AE773" i="13"/>
  <c r="J774" i="13"/>
  <c r="AC797" i="18"/>
  <c r="AD797" i="18"/>
  <c r="G798" i="18"/>
  <c r="B798" i="18"/>
  <c r="AA785" i="20"/>
  <c r="AD785" i="20" s="1"/>
  <c r="Y785" i="20"/>
  <c r="AB785" i="20" s="1"/>
  <c r="Z785" i="20"/>
  <c r="AC785" i="20" s="1"/>
  <c r="H798" i="18"/>
  <c r="C798" i="18"/>
  <c r="I798" i="18"/>
  <c r="O774" i="13" l="1"/>
  <c r="N774" i="13"/>
  <c r="L774" i="13" s="1"/>
  <c r="K774" i="13"/>
  <c r="D798" i="18"/>
  <c r="C786" i="20"/>
  <c r="G786" i="20"/>
  <c r="D786" i="20"/>
  <c r="I786" i="20"/>
  <c r="B786" i="20"/>
  <c r="H786" i="20"/>
  <c r="J798" i="18"/>
  <c r="F798" i="18"/>
  <c r="E798" i="18"/>
  <c r="S798" i="18"/>
  <c r="AE797" i="18"/>
  <c r="P774" i="13" l="1"/>
  <c r="M774" i="13"/>
  <c r="T798" i="18"/>
  <c r="AE785" i="20"/>
  <c r="S786" i="20"/>
  <c r="E786" i="20"/>
  <c r="T786" i="20"/>
  <c r="F786" i="20"/>
  <c r="J786" i="20"/>
  <c r="N798" i="18"/>
  <c r="L798" i="18" s="1"/>
  <c r="P798" i="18" s="1"/>
  <c r="K798" i="18"/>
  <c r="O798" i="18"/>
  <c r="U774" i="13" l="1"/>
  <c r="W774" i="13"/>
  <c r="V774" i="13"/>
  <c r="Q774" i="13"/>
  <c r="R774" i="13" s="1"/>
  <c r="X774" i="13"/>
  <c r="N786" i="20"/>
  <c r="K786" i="20"/>
  <c r="O786" i="20"/>
  <c r="L786" i="20"/>
  <c r="M798" i="18"/>
  <c r="X798" i="18" s="1"/>
  <c r="W798" i="18"/>
  <c r="U798" i="18"/>
  <c r="V798" i="18"/>
  <c r="Y774" i="13" l="1"/>
  <c r="AB774" i="13" s="1"/>
  <c r="AA774" i="13"/>
  <c r="AD774" i="13" s="1"/>
  <c r="Z774" i="13"/>
  <c r="AC774" i="13" s="1"/>
  <c r="P786" i="20"/>
  <c r="M786" i="20"/>
  <c r="Q798" i="18"/>
  <c r="R798" i="18" s="1"/>
  <c r="B775" i="13" l="1"/>
  <c r="G775" i="13"/>
  <c r="I775" i="13"/>
  <c r="D775" i="13"/>
  <c r="C775" i="13"/>
  <c r="H775" i="13"/>
  <c r="V786" i="20"/>
  <c r="U786" i="20"/>
  <c r="X786" i="20"/>
  <c r="Q786" i="20"/>
  <c r="R786" i="20" s="1"/>
  <c r="W786" i="20"/>
  <c r="AA798" i="18"/>
  <c r="Z798" i="18"/>
  <c r="Y798" i="18"/>
  <c r="F775" i="13" l="1"/>
  <c r="S775" i="13"/>
  <c r="T775" i="13"/>
  <c r="AE774" i="13"/>
  <c r="E775" i="13"/>
  <c r="J775" i="13"/>
  <c r="AC798" i="18"/>
  <c r="AA786" i="20"/>
  <c r="AD786" i="20" s="1"/>
  <c r="Y786" i="20"/>
  <c r="AB786" i="20" s="1"/>
  <c r="Z786" i="20"/>
  <c r="AC786" i="20" s="1"/>
  <c r="AD798" i="18"/>
  <c r="D799" i="18" s="1"/>
  <c r="AB798" i="18"/>
  <c r="O775" i="13" l="1"/>
  <c r="K775" i="13"/>
  <c r="N775" i="13"/>
  <c r="L775" i="13" s="1"/>
  <c r="C799" i="18"/>
  <c r="H799" i="18"/>
  <c r="I799" i="18"/>
  <c r="G787" i="20"/>
  <c r="B787" i="20"/>
  <c r="D787" i="20"/>
  <c r="I787" i="20"/>
  <c r="H787" i="20"/>
  <c r="C787" i="20"/>
  <c r="S799" i="18"/>
  <c r="T799" i="18"/>
  <c r="AE798" i="18"/>
  <c r="G799" i="18"/>
  <c r="B799" i="18"/>
  <c r="P775" i="13" l="1"/>
  <c r="M775" i="13"/>
  <c r="J787" i="20"/>
  <c r="T787" i="20"/>
  <c r="S787" i="20"/>
  <c r="F787" i="20"/>
  <c r="AE786" i="20"/>
  <c r="E787" i="20"/>
  <c r="E799" i="18"/>
  <c r="J799" i="18"/>
  <c r="N799" i="18" s="1"/>
  <c r="L799" i="18" s="1"/>
  <c r="P799" i="18" s="1"/>
  <c r="F799" i="18"/>
  <c r="U775" i="13" l="1"/>
  <c r="W775" i="13"/>
  <c r="V775" i="13"/>
  <c r="X775" i="13"/>
  <c r="Q775" i="13"/>
  <c r="R775" i="13" s="1"/>
  <c r="O799" i="18"/>
  <c r="K799" i="18"/>
  <c r="N787" i="20"/>
  <c r="L787" i="20"/>
  <c r="K787" i="20"/>
  <c r="O787" i="20"/>
  <c r="U799" i="18"/>
  <c r="M799" i="18"/>
  <c r="X799" i="18" s="1"/>
  <c r="V799" i="18"/>
  <c r="W799" i="18"/>
  <c r="Y775" i="13" l="1"/>
  <c r="AB775" i="13" s="1"/>
  <c r="Z775" i="13"/>
  <c r="AC775" i="13" s="1"/>
  <c r="AA775" i="13"/>
  <c r="AD775" i="13" s="1"/>
  <c r="M787" i="20"/>
  <c r="P787" i="20"/>
  <c r="Q799" i="18"/>
  <c r="R799" i="18" s="1"/>
  <c r="H776" i="13" l="1"/>
  <c r="B776" i="13"/>
  <c r="G776" i="13"/>
  <c r="C776" i="13"/>
  <c r="F776" i="13" s="1"/>
  <c r="I776" i="13"/>
  <c r="D776" i="13"/>
  <c r="X787" i="20"/>
  <c r="Q787" i="20"/>
  <c r="R787" i="20" s="1"/>
  <c r="U787" i="20"/>
  <c r="V787" i="20"/>
  <c r="W787" i="20"/>
  <c r="Y799" i="18"/>
  <c r="Z799" i="18"/>
  <c r="AA799" i="18"/>
  <c r="J776" i="13" l="1"/>
  <c r="E776" i="13"/>
  <c r="T776" i="13"/>
  <c r="AE775" i="13"/>
  <c r="S776" i="13"/>
  <c r="AC799" i="18"/>
  <c r="AB799" i="18"/>
  <c r="AD799" i="18"/>
  <c r="D800" i="18" s="1"/>
  <c r="Z787" i="20"/>
  <c r="AA787" i="20"/>
  <c r="AD787" i="20" s="1"/>
  <c r="Y787" i="20"/>
  <c r="AB787" i="20" s="1"/>
  <c r="C800" i="18"/>
  <c r="H800" i="18"/>
  <c r="B800" i="18"/>
  <c r="E800" i="18" s="1"/>
  <c r="N776" i="13" l="1"/>
  <c r="L776" i="13" s="1"/>
  <c r="O776" i="13"/>
  <c r="K776" i="13"/>
  <c r="I800" i="18"/>
  <c r="G800" i="18"/>
  <c r="S800" i="18"/>
  <c r="T800" i="18"/>
  <c r="AE799" i="18"/>
  <c r="AC787" i="20"/>
  <c r="C788" i="20"/>
  <c r="H788" i="20"/>
  <c r="D788" i="20"/>
  <c r="I788" i="20"/>
  <c r="G788" i="20"/>
  <c r="B788" i="20"/>
  <c r="F800" i="18"/>
  <c r="M776" i="13" l="1"/>
  <c r="P776" i="13"/>
  <c r="J800" i="18"/>
  <c r="S788" i="20"/>
  <c r="AE787" i="20"/>
  <c r="E788" i="20"/>
  <c r="T788" i="20"/>
  <c r="J788" i="20"/>
  <c r="F788" i="20"/>
  <c r="O800" i="18"/>
  <c r="X776" i="13" l="1"/>
  <c r="Q776" i="13"/>
  <c r="R776" i="13" s="1"/>
  <c r="V776" i="13"/>
  <c r="W776" i="13"/>
  <c r="U776" i="13"/>
  <c r="K800" i="18"/>
  <c r="N800" i="18"/>
  <c r="L800" i="18" s="1"/>
  <c r="O788" i="20"/>
  <c r="N788" i="20"/>
  <c r="L788" i="20" s="1"/>
  <c r="K788" i="20"/>
  <c r="Z776" i="13" l="1"/>
  <c r="Y776" i="13"/>
  <c r="AB776" i="13" s="1"/>
  <c r="AA776" i="13"/>
  <c r="AD776" i="13" s="1"/>
  <c r="AC776" i="13"/>
  <c r="H777" i="13"/>
  <c r="M800" i="18"/>
  <c r="P800" i="18"/>
  <c r="P788" i="20"/>
  <c r="M788" i="20"/>
  <c r="W788" i="20"/>
  <c r="U788" i="20"/>
  <c r="X788" i="20"/>
  <c r="Q788" i="20"/>
  <c r="R788" i="20" s="1"/>
  <c r="B777" i="13" l="1"/>
  <c r="G777" i="13"/>
  <c r="D777" i="13"/>
  <c r="I777" i="13"/>
  <c r="C777" i="13"/>
  <c r="F777" i="13" s="1"/>
  <c r="Q800" i="18"/>
  <c r="R800" i="18" s="1"/>
  <c r="X800" i="18"/>
  <c r="W800" i="18"/>
  <c r="V800" i="18"/>
  <c r="U800" i="18"/>
  <c r="V788" i="20"/>
  <c r="Z788" i="20"/>
  <c r="AC788" i="20" s="1"/>
  <c r="Y788" i="20"/>
  <c r="AB788" i="20" s="1"/>
  <c r="AA788" i="20"/>
  <c r="AD788" i="20" s="1"/>
  <c r="Z800" i="18"/>
  <c r="AA800" i="18"/>
  <c r="Y800" i="18"/>
  <c r="T777" i="13" l="1"/>
  <c r="AE776" i="13"/>
  <c r="S777" i="13"/>
  <c r="J777" i="13"/>
  <c r="E777" i="13"/>
  <c r="K777" i="13"/>
  <c r="O777" i="13"/>
  <c r="N777" i="13"/>
  <c r="L777" i="13" s="1"/>
  <c r="I789" i="20"/>
  <c r="D789" i="20"/>
  <c r="C789" i="20"/>
  <c r="H789" i="20"/>
  <c r="G789" i="20"/>
  <c r="B789" i="20"/>
  <c r="AB800" i="18"/>
  <c r="B801" i="18" s="1"/>
  <c r="AC800" i="18"/>
  <c r="AD800" i="18"/>
  <c r="I801" i="18"/>
  <c r="M777" i="13" l="1"/>
  <c r="P777" i="13"/>
  <c r="G801" i="18"/>
  <c r="H801" i="18"/>
  <c r="C801" i="18"/>
  <c r="D801" i="18"/>
  <c r="J789" i="20"/>
  <c r="E789" i="20"/>
  <c r="N789" i="20"/>
  <c r="L789" i="20" s="1"/>
  <c r="S789" i="20"/>
  <c r="T789" i="20"/>
  <c r="AE788" i="20"/>
  <c r="F789" i="20"/>
  <c r="K789" i="20"/>
  <c r="Q777" i="13" l="1"/>
  <c r="R777" i="13" s="1"/>
  <c r="X777" i="13"/>
  <c r="W777" i="13"/>
  <c r="V777" i="13"/>
  <c r="U777" i="13"/>
  <c r="J801" i="18"/>
  <c r="O801" i="18" s="1"/>
  <c r="AE800" i="18"/>
  <c r="F801" i="18"/>
  <c r="E801" i="18"/>
  <c r="S801" i="18"/>
  <c r="T801" i="18"/>
  <c r="O789" i="20"/>
  <c r="P789" i="20"/>
  <c r="M789" i="20"/>
  <c r="N801" i="18"/>
  <c r="K801" i="18"/>
  <c r="Y777" i="13" l="1"/>
  <c r="AB777" i="13" s="1"/>
  <c r="Z777" i="13"/>
  <c r="AC777" i="13" s="1"/>
  <c r="AA777" i="13"/>
  <c r="AD777" i="13" s="1"/>
  <c r="L801" i="18"/>
  <c r="P801" i="18" s="1"/>
  <c r="W789" i="20"/>
  <c r="U789" i="20"/>
  <c r="V789" i="20"/>
  <c r="X789" i="20"/>
  <c r="Q789" i="20"/>
  <c r="R789" i="20" s="1"/>
  <c r="W801" i="18"/>
  <c r="I778" i="13" l="1"/>
  <c r="H778" i="13"/>
  <c r="C778" i="13"/>
  <c r="B778" i="13"/>
  <c r="E778" i="13" s="1"/>
  <c r="G778" i="13"/>
  <c r="J778" i="13" s="1"/>
  <c r="D778" i="13"/>
  <c r="V801" i="18"/>
  <c r="U801" i="18"/>
  <c r="M801" i="18"/>
  <c r="X801" i="18" s="1"/>
  <c r="AA789" i="20"/>
  <c r="AD789" i="20" s="1"/>
  <c r="I790" i="20" s="1"/>
  <c r="Z789" i="20"/>
  <c r="Y789" i="20"/>
  <c r="AB789" i="20" s="1"/>
  <c r="G790" i="20" s="1"/>
  <c r="O778" i="13" l="1"/>
  <c r="K778" i="13"/>
  <c r="N778" i="13"/>
  <c r="L778" i="13" s="1"/>
  <c r="S778" i="13"/>
  <c r="AE777" i="13"/>
  <c r="T778" i="13"/>
  <c r="F778" i="13"/>
  <c r="Q801" i="18"/>
  <c r="R801" i="18" s="1"/>
  <c r="D790" i="20"/>
  <c r="AC789" i="20"/>
  <c r="B790" i="20"/>
  <c r="AA801" i="18"/>
  <c r="M778" i="13" l="1"/>
  <c r="P778" i="13"/>
  <c r="Y801" i="18"/>
  <c r="Z801" i="18"/>
  <c r="C790" i="20"/>
  <c r="H790" i="20"/>
  <c r="J790" i="20" s="1"/>
  <c r="S790" i="20"/>
  <c r="T790" i="20"/>
  <c r="AB801" i="18"/>
  <c r="AD801" i="18"/>
  <c r="X778" i="13" l="1"/>
  <c r="Q778" i="13"/>
  <c r="R778" i="13" s="1"/>
  <c r="V778" i="13"/>
  <c r="W778" i="13"/>
  <c r="U778" i="13"/>
  <c r="AC801" i="18"/>
  <c r="C802" i="18" s="1"/>
  <c r="AE789" i="20"/>
  <c r="E790" i="20"/>
  <c r="F790" i="20"/>
  <c r="N790" i="20"/>
  <c r="L790" i="20" s="1"/>
  <c r="O790" i="20"/>
  <c r="K790" i="20"/>
  <c r="B802" i="18"/>
  <c r="G802" i="18"/>
  <c r="D802" i="18"/>
  <c r="I802" i="18"/>
  <c r="E802" i="18"/>
  <c r="AA778" i="13" l="1"/>
  <c r="AD778" i="13" s="1"/>
  <c r="Z778" i="13"/>
  <c r="AC778" i="13" s="1"/>
  <c r="Y778" i="13"/>
  <c r="AB778" i="13" s="1"/>
  <c r="D779" i="13"/>
  <c r="AE778" i="13" s="1"/>
  <c r="H802" i="18"/>
  <c r="P790" i="20"/>
  <c r="M790" i="20"/>
  <c r="F802" i="18"/>
  <c r="T802" i="18"/>
  <c r="AE801" i="18"/>
  <c r="S802" i="18"/>
  <c r="J802" i="18"/>
  <c r="B779" i="13" l="1"/>
  <c r="G779" i="13"/>
  <c r="C779" i="13"/>
  <c r="F779" i="13" s="1"/>
  <c r="H779" i="13"/>
  <c r="I779" i="13"/>
  <c r="T779" i="13"/>
  <c r="S779" i="13"/>
  <c r="V790" i="20"/>
  <c r="U790" i="20"/>
  <c r="W790" i="20"/>
  <c r="X790" i="20"/>
  <c r="Q790" i="20"/>
  <c r="R790" i="20" s="1"/>
  <c r="N802" i="18"/>
  <c r="L802" i="18" s="1"/>
  <c r="P802" i="18" s="1"/>
  <c r="O802" i="18"/>
  <c r="K802" i="18"/>
  <c r="J779" i="13" l="1"/>
  <c r="E779" i="13"/>
  <c r="O779" i="13"/>
  <c r="K779" i="13"/>
  <c r="N779" i="13"/>
  <c r="L779" i="13" s="1"/>
  <c r="AA790" i="20"/>
  <c r="AD790" i="20" s="1"/>
  <c r="Z790" i="20"/>
  <c r="AC790" i="20" s="1"/>
  <c r="Y790" i="20"/>
  <c r="AB790" i="20" s="1"/>
  <c r="U802" i="18"/>
  <c r="V802" i="18"/>
  <c r="M802" i="18"/>
  <c r="X802" i="18" s="1"/>
  <c r="W802" i="18"/>
  <c r="M779" i="13" l="1"/>
  <c r="P779" i="13"/>
  <c r="I791" i="20"/>
  <c r="D791" i="20"/>
  <c r="C791" i="20"/>
  <c r="H791" i="20"/>
  <c r="G791" i="20"/>
  <c r="B791" i="20"/>
  <c r="Q802" i="18"/>
  <c r="R802" i="18" s="1"/>
  <c r="X779" i="13" l="1"/>
  <c r="Q779" i="13"/>
  <c r="R779" i="13" s="1"/>
  <c r="V779" i="13"/>
  <c r="W779" i="13"/>
  <c r="U779" i="13"/>
  <c r="S791" i="20"/>
  <c r="T791" i="20"/>
  <c r="AE790" i="20"/>
  <c r="J791" i="20"/>
  <c r="O791" i="20" s="1"/>
  <c r="F791" i="20"/>
  <c r="E791" i="20"/>
  <c r="AA802" i="18"/>
  <c r="Z802" i="18"/>
  <c r="AC802" i="18" s="1"/>
  <c r="C803" i="18" s="1"/>
  <c r="Y802" i="18"/>
  <c r="AB802" i="18" s="1"/>
  <c r="AA779" i="13" l="1"/>
  <c r="Z779" i="13"/>
  <c r="Y779" i="13"/>
  <c r="AD802" i="18"/>
  <c r="K791" i="20"/>
  <c r="N791" i="20"/>
  <c r="L791" i="20" s="1"/>
  <c r="H803" i="18"/>
  <c r="G803" i="18"/>
  <c r="B803" i="18"/>
  <c r="AC779" i="13" l="1"/>
  <c r="AD779" i="13"/>
  <c r="AB779" i="13"/>
  <c r="D803" i="18"/>
  <c r="I803" i="18"/>
  <c r="P791" i="20"/>
  <c r="M791" i="20"/>
  <c r="AE802" i="18"/>
  <c r="E803" i="18"/>
  <c r="F803" i="18"/>
  <c r="S803" i="18"/>
  <c r="C780" i="13" l="1"/>
  <c r="D780" i="13"/>
  <c r="H780" i="13"/>
  <c r="B780" i="13"/>
  <c r="I780" i="13"/>
  <c r="G780" i="13"/>
  <c r="T803" i="18"/>
  <c r="J803" i="18"/>
  <c r="N803" i="18"/>
  <c r="L803" i="18" s="1"/>
  <c r="P803" i="18" s="1"/>
  <c r="W791" i="20"/>
  <c r="U791" i="20"/>
  <c r="V791" i="20"/>
  <c r="X791" i="20"/>
  <c r="Q791" i="20"/>
  <c r="R791" i="20" s="1"/>
  <c r="K803" i="18"/>
  <c r="AE779" i="13" l="1"/>
  <c r="T780" i="13"/>
  <c r="S780" i="13"/>
  <c r="E780" i="13"/>
  <c r="F780" i="13"/>
  <c r="J780" i="13"/>
  <c r="O803" i="18"/>
  <c r="M803" i="18"/>
  <c r="X803" i="18" s="1"/>
  <c r="W803" i="18"/>
  <c r="V803" i="18"/>
  <c r="U803" i="18"/>
  <c r="Y791" i="20"/>
  <c r="AB791" i="20" s="1"/>
  <c r="AA791" i="20"/>
  <c r="Z791" i="20"/>
  <c r="AC791" i="20" s="1"/>
  <c r="N780" i="13" l="1"/>
  <c r="L780" i="13" s="1"/>
  <c r="O780" i="13"/>
  <c r="K780" i="13"/>
  <c r="Q803" i="18"/>
  <c r="R803" i="18" s="1"/>
  <c r="G792" i="20"/>
  <c r="B792" i="20"/>
  <c r="AD791" i="20"/>
  <c r="I792" i="20" s="1"/>
  <c r="H792" i="20"/>
  <c r="C792" i="20"/>
  <c r="M780" i="13" l="1"/>
  <c r="P780" i="13"/>
  <c r="Y803" i="18"/>
  <c r="AB803" i="18" s="1"/>
  <c r="Z803" i="18"/>
  <c r="AA803" i="18"/>
  <c r="D792" i="20"/>
  <c r="S792" i="20" s="1"/>
  <c r="E792" i="20"/>
  <c r="F792" i="20"/>
  <c r="J792" i="20"/>
  <c r="AE791" i="20"/>
  <c r="Q780" i="13" l="1"/>
  <c r="R780" i="13" s="1"/>
  <c r="W780" i="13"/>
  <c r="V780" i="13"/>
  <c r="U780" i="13"/>
  <c r="X780" i="13"/>
  <c r="AC803" i="18"/>
  <c r="C804" i="18" s="1"/>
  <c r="AD803" i="18"/>
  <c r="G804" i="18"/>
  <c r="B804" i="18"/>
  <c r="T792" i="20"/>
  <c r="O792" i="20"/>
  <c r="N792" i="20"/>
  <c r="L792" i="20" s="1"/>
  <c r="K792" i="20"/>
  <c r="Z780" i="13" l="1"/>
  <c r="AA780" i="13"/>
  <c r="AD780" i="13" s="1"/>
  <c r="Y780" i="13"/>
  <c r="D804" i="18"/>
  <c r="I804" i="18"/>
  <c r="H804" i="18"/>
  <c r="E804" i="18"/>
  <c r="F804" i="18"/>
  <c r="P792" i="20"/>
  <c r="U792" i="20" s="1"/>
  <c r="M792" i="20"/>
  <c r="AE803" i="18"/>
  <c r="S804" i="18"/>
  <c r="T804" i="18"/>
  <c r="D781" i="13" l="1"/>
  <c r="I781" i="13"/>
  <c r="AC780" i="13"/>
  <c r="AB780" i="13"/>
  <c r="J804" i="18"/>
  <c r="K804" i="18" s="1"/>
  <c r="V792" i="20"/>
  <c r="X792" i="20"/>
  <c r="Q792" i="20"/>
  <c r="R792" i="20" s="1"/>
  <c r="Y792" i="20" s="1"/>
  <c r="AB792" i="20" s="1"/>
  <c r="W792" i="20"/>
  <c r="O804" i="18"/>
  <c r="N804" i="18"/>
  <c r="L804" i="18" s="1"/>
  <c r="AE780" i="13" l="1"/>
  <c r="S781" i="13"/>
  <c r="T781" i="13"/>
  <c r="H781" i="13"/>
  <c r="C781" i="13"/>
  <c r="G781" i="13"/>
  <c r="B781" i="13"/>
  <c r="AA792" i="20"/>
  <c r="AD792" i="20" s="1"/>
  <c r="Z792" i="20"/>
  <c r="AC792" i="20" s="1"/>
  <c r="C793" i="20" s="1"/>
  <c r="AE792" i="20" s="1"/>
  <c r="B793" i="20"/>
  <c r="G793" i="20"/>
  <c r="P804" i="18"/>
  <c r="M804" i="18"/>
  <c r="F781" i="13" l="1"/>
  <c r="J781" i="13"/>
  <c r="E781" i="13"/>
  <c r="W804" i="18"/>
  <c r="U804" i="18"/>
  <c r="V804" i="18"/>
  <c r="I793" i="20"/>
  <c r="D793" i="20"/>
  <c r="H793" i="20"/>
  <c r="J793" i="20" s="1"/>
  <c r="K793" i="20" s="1"/>
  <c r="F793" i="20"/>
  <c r="E793" i="20"/>
  <c r="Q804" i="18"/>
  <c r="R804" i="18" s="1"/>
  <c r="X804" i="18"/>
  <c r="O781" i="13" l="1"/>
  <c r="N781" i="13"/>
  <c r="L781" i="13" s="1"/>
  <c r="K781" i="13"/>
  <c r="S793" i="20"/>
  <c r="T793" i="20"/>
  <c r="N793" i="20"/>
  <c r="L793" i="20" s="1"/>
  <c r="M793" i="20" s="1"/>
  <c r="Q793" i="20" s="1"/>
  <c r="O793" i="20"/>
  <c r="AA804" i="18"/>
  <c r="AD804" i="18" s="1"/>
  <c r="Z804" i="18"/>
  <c r="AC804" i="18" s="1"/>
  <c r="Y804" i="18"/>
  <c r="AB804" i="18" s="1"/>
  <c r="B805" i="18" s="1"/>
  <c r="P781" i="13" l="1"/>
  <c r="M781" i="13"/>
  <c r="R793" i="20"/>
  <c r="P793" i="20"/>
  <c r="X793" i="20"/>
  <c r="Y793" i="20"/>
  <c r="AA793" i="20"/>
  <c r="Z793" i="20"/>
  <c r="C805" i="18"/>
  <c r="F805" i="18" s="1"/>
  <c r="H805" i="18"/>
  <c r="G805" i="18"/>
  <c r="I805" i="18"/>
  <c r="E805" i="18"/>
  <c r="D805" i="18"/>
  <c r="T805" i="18" s="1"/>
  <c r="V781" i="13" l="1"/>
  <c r="W781" i="13"/>
  <c r="U781" i="13"/>
  <c r="Q781" i="13"/>
  <c r="R781" i="13" s="1"/>
  <c r="X781" i="13"/>
  <c r="V793" i="20"/>
  <c r="W793" i="20"/>
  <c r="U793" i="20"/>
  <c r="J805" i="18"/>
  <c r="AE804" i="18"/>
  <c r="S805" i="18"/>
  <c r="Y781" i="13" l="1"/>
  <c r="AB781" i="13" s="1"/>
  <c r="Z781" i="13"/>
  <c r="AC781" i="13" s="1"/>
  <c r="AA781" i="13"/>
  <c r="AD781" i="13" s="1"/>
  <c r="N805" i="18"/>
  <c r="L805" i="18"/>
  <c r="AC793" i="20"/>
  <c r="AB793" i="20"/>
  <c r="G794" i="20" s="1"/>
  <c r="AD793" i="20"/>
  <c r="D794" i="20"/>
  <c r="I794" i="20"/>
  <c r="K805" i="18"/>
  <c r="O805" i="18"/>
  <c r="H794" i="20" l="1"/>
  <c r="C794" i="20"/>
  <c r="B782" i="13"/>
  <c r="G782" i="13"/>
  <c r="C782" i="13"/>
  <c r="H782" i="13"/>
  <c r="I782" i="13"/>
  <c r="D782" i="13"/>
  <c r="P805" i="18"/>
  <c r="U805" i="18" s="1"/>
  <c r="M805" i="18"/>
  <c r="X805" i="18" s="1"/>
  <c r="B794" i="20"/>
  <c r="T794" i="20"/>
  <c r="S794" i="20"/>
  <c r="F782" i="13" l="1"/>
  <c r="J782" i="13"/>
  <c r="AE793" i="20"/>
  <c r="J794" i="20"/>
  <c r="T782" i="13"/>
  <c r="S782" i="13"/>
  <c r="AE781" i="13"/>
  <c r="E782" i="13"/>
  <c r="W805" i="18"/>
  <c r="Q805" i="18"/>
  <c r="R805" i="18" s="1"/>
  <c r="V805" i="18"/>
  <c r="E794" i="20"/>
  <c r="F794" i="20"/>
  <c r="K782" i="13" l="1"/>
  <c r="O782" i="13"/>
  <c r="N782" i="13"/>
  <c r="L782" i="13" s="1"/>
  <c r="K794" i="20"/>
  <c r="O794" i="20"/>
  <c r="N794" i="20"/>
  <c r="L794" i="20" s="1"/>
  <c r="Y805" i="18"/>
  <c r="Z805" i="18"/>
  <c r="AA805" i="18"/>
  <c r="P782" i="13" l="1"/>
  <c r="M782" i="13"/>
  <c r="M794" i="20"/>
  <c r="Q794" i="20" s="1"/>
  <c r="R794" i="20" s="1"/>
  <c r="P794" i="20"/>
  <c r="AB805" i="18"/>
  <c r="B806" i="18" s="1"/>
  <c r="AC805" i="18"/>
  <c r="AD805" i="18"/>
  <c r="D806" i="18" s="1"/>
  <c r="W782" i="13" l="1"/>
  <c r="U782" i="13"/>
  <c r="X782" i="13"/>
  <c r="V782" i="13"/>
  <c r="Q782" i="13"/>
  <c r="R782" i="13" s="1"/>
  <c r="X794" i="20"/>
  <c r="U794" i="20"/>
  <c r="W794" i="20"/>
  <c r="Y794" i="20"/>
  <c r="Z794" i="20"/>
  <c r="AA794" i="20"/>
  <c r="V794" i="20"/>
  <c r="C806" i="18"/>
  <c r="F806" i="18" s="1"/>
  <c r="H806" i="18"/>
  <c r="I806" i="18"/>
  <c r="G806" i="18"/>
  <c r="T806" i="18"/>
  <c r="S806" i="18"/>
  <c r="AE805" i="18"/>
  <c r="Y782" i="13" l="1"/>
  <c r="AB782" i="13" s="1"/>
  <c r="AA782" i="13"/>
  <c r="AD782" i="13" s="1"/>
  <c r="Z782" i="13"/>
  <c r="AC782" i="13" s="1"/>
  <c r="AD794" i="20"/>
  <c r="D795" i="20" s="1"/>
  <c r="AB794" i="20"/>
  <c r="AC794" i="20"/>
  <c r="C795" i="20" s="1"/>
  <c r="J806" i="18"/>
  <c r="E806" i="18"/>
  <c r="N806" i="18"/>
  <c r="L806" i="18" s="1"/>
  <c r="G783" i="13" l="1"/>
  <c r="B783" i="13"/>
  <c r="C783" i="13"/>
  <c r="E783" i="13" s="1"/>
  <c r="H783" i="13"/>
  <c r="D783" i="13"/>
  <c r="I783" i="13"/>
  <c r="G795" i="20"/>
  <c r="H795" i="20"/>
  <c r="AE794" i="20"/>
  <c r="B795" i="20"/>
  <c r="I795" i="20"/>
  <c r="T795" i="20"/>
  <c r="S795" i="20"/>
  <c r="K806" i="18"/>
  <c r="O806" i="18"/>
  <c r="M806" i="18"/>
  <c r="X806" i="18" s="1"/>
  <c r="P806" i="18"/>
  <c r="W806" i="18"/>
  <c r="F783" i="13" l="1"/>
  <c r="J783" i="13"/>
  <c r="S783" i="13"/>
  <c r="T783" i="13"/>
  <c r="AE782" i="13"/>
  <c r="E795" i="20"/>
  <c r="F795" i="20"/>
  <c r="J795" i="20"/>
  <c r="N795" i="20" s="1"/>
  <c r="L795" i="20" s="1"/>
  <c r="Q806" i="18"/>
  <c r="R806" i="18" s="1"/>
  <c r="V806" i="18"/>
  <c r="U806" i="18"/>
  <c r="N783" i="13" l="1"/>
  <c r="L783" i="13"/>
  <c r="K783" i="13"/>
  <c r="O783" i="13"/>
  <c r="K795" i="20"/>
  <c r="O795" i="20"/>
  <c r="M795" i="20"/>
  <c r="Q795" i="20" s="1"/>
  <c r="P795" i="20"/>
  <c r="AA806" i="18"/>
  <c r="Y806" i="18"/>
  <c r="Z806" i="18"/>
  <c r="M783" i="13" l="1"/>
  <c r="P783" i="13"/>
  <c r="U795" i="20"/>
  <c r="R795" i="20"/>
  <c r="X795" i="20"/>
  <c r="V795" i="20"/>
  <c r="W795" i="20"/>
  <c r="AB806" i="18"/>
  <c r="AD806" i="18"/>
  <c r="AC806" i="18"/>
  <c r="Q783" i="13" l="1"/>
  <c r="R783" i="13" s="1"/>
  <c r="Y783" i="13" s="1"/>
  <c r="X783" i="13"/>
  <c r="U783" i="13"/>
  <c r="W783" i="13"/>
  <c r="V783" i="13"/>
  <c r="AA795" i="20"/>
  <c r="Z795" i="20"/>
  <c r="Y795" i="20"/>
  <c r="AB795" i="20" s="1"/>
  <c r="AC795" i="20"/>
  <c r="AD795" i="20"/>
  <c r="B807" i="18"/>
  <c r="G807" i="18"/>
  <c r="I807" i="18"/>
  <c r="D807" i="18"/>
  <c r="C807" i="18"/>
  <c r="H807" i="18"/>
  <c r="D796" i="20"/>
  <c r="B796" i="20"/>
  <c r="H796" i="20"/>
  <c r="AA783" i="13" l="1"/>
  <c r="Z783" i="13"/>
  <c r="AC783" i="13" s="1"/>
  <c r="H784" i="13" s="1"/>
  <c r="AD783" i="13"/>
  <c r="D784" i="13" s="1"/>
  <c r="AB783" i="13"/>
  <c r="C796" i="20"/>
  <c r="AE795" i="20" s="1"/>
  <c r="I796" i="20"/>
  <c r="G796" i="20"/>
  <c r="I784" i="13"/>
  <c r="AE806" i="18"/>
  <c r="T807" i="18"/>
  <c r="S807" i="18"/>
  <c r="J807" i="18"/>
  <c r="E807" i="18"/>
  <c r="F807" i="18"/>
  <c r="S796" i="20"/>
  <c r="T796" i="20"/>
  <c r="E796" i="20"/>
  <c r="F796" i="20"/>
  <c r="B784" i="13" l="1"/>
  <c r="G784" i="13"/>
  <c r="AE783" i="13"/>
  <c r="T784" i="13"/>
  <c r="C784" i="13"/>
  <c r="S784" i="13"/>
  <c r="J796" i="20"/>
  <c r="E784" i="13"/>
  <c r="J784" i="13"/>
  <c r="N807" i="18"/>
  <c r="L807" i="18" s="1"/>
  <c r="O807" i="18"/>
  <c r="K807" i="18"/>
  <c r="N796" i="20"/>
  <c r="L796" i="20" s="1"/>
  <c r="K796" i="20"/>
  <c r="O796" i="20"/>
  <c r="F784" i="13" l="1"/>
  <c r="N784" i="13"/>
  <c r="L784" i="13" s="1"/>
  <c r="O784" i="13"/>
  <c r="K784" i="13"/>
  <c r="P807" i="18"/>
  <c r="M807" i="18"/>
  <c r="X807" i="18" s="1"/>
  <c r="M796" i="20"/>
  <c r="P796" i="20"/>
  <c r="X796" i="20"/>
  <c r="P784" i="13" l="1"/>
  <c r="M784" i="13"/>
  <c r="V807" i="18"/>
  <c r="W807" i="18"/>
  <c r="U807" i="18"/>
  <c r="Q807" i="18"/>
  <c r="R807" i="18" s="1"/>
  <c r="U796" i="20"/>
  <c r="Q796" i="20"/>
  <c r="R796" i="20" s="1"/>
  <c r="W796" i="20"/>
  <c r="V796" i="20"/>
  <c r="V784" i="13" l="1"/>
  <c r="W784" i="13"/>
  <c r="U784" i="13"/>
  <c r="X784" i="13"/>
  <c r="Q784" i="13"/>
  <c r="R784" i="13" s="1"/>
  <c r="AA807" i="18"/>
  <c r="Y807" i="18"/>
  <c r="Z807" i="18"/>
  <c r="AD807" i="18"/>
  <c r="Y796" i="20"/>
  <c r="AB796" i="20" s="1"/>
  <c r="AA796" i="20"/>
  <c r="AD796" i="20" s="1"/>
  <c r="I797" i="20" s="1"/>
  <c r="Z796" i="20"/>
  <c r="B797" i="20"/>
  <c r="G797" i="20"/>
  <c r="Z784" i="13" l="1"/>
  <c r="AC784" i="13" s="1"/>
  <c r="Y784" i="13"/>
  <c r="AB784" i="13" s="1"/>
  <c r="AA784" i="13"/>
  <c r="AB807" i="18"/>
  <c r="AC807" i="18"/>
  <c r="H808" i="18" s="1"/>
  <c r="I808" i="18"/>
  <c r="D808" i="18"/>
  <c r="D797" i="20"/>
  <c r="AC796" i="20"/>
  <c r="C797" i="20" s="1"/>
  <c r="S797" i="20"/>
  <c r="T797" i="20"/>
  <c r="C785" i="13" l="1"/>
  <c r="H785" i="13"/>
  <c r="B785" i="13"/>
  <c r="E785" i="13" s="1"/>
  <c r="G785" i="13"/>
  <c r="AD784" i="13"/>
  <c r="B808" i="18"/>
  <c r="G808" i="18"/>
  <c r="J808" i="18" s="1"/>
  <c r="C808" i="18"/>
  <c r="S808" i="18"/>
  <c r="T808" i="18"/>
  <c r="AE807" i="18"/>
  <c r="E797" i="20"/>
  <c r="AE796" i="20"/>
  <c r="F797" i="20"/>
  <c r="H797" i="20"/>
  <c r="I785" i="13" l="1"/>
  <c r="J785" i="13" s="1"/>
  <c r="K785" i="13" s="1"/>
  <c r="D785" i="13"/>
  <c r="F785" i="13"/>
  <c r="N808" i="18"/>
  <c r="L808" i="18"/>
  <c r="E808" i="18"/>
  <c r="F808" i="18"/>
  <c r="O808" i="18"/>
  <c r="K808" i="18"/>
  <c r="J797" i="20"/>
  <c r="M808" i="18"/>
  <c r="X808" i="18" s="1"/>
  <c r="O785" i="13" l="1"/>
  <c r="N785" i="13"/>
  <c r="L785" i="13" s="1"/>
  <c r="S785" i="13"/>
  <c r="AE784" i="13"/>
  <c r="T785" i="13"/>
  <c r="P808" i="18"/>
  <c r="Q808" i="18"/>
  <c r="R808" i="18" s="1"/>
  <c r="O797" i="20"/>
  <c r="N797" i="20"/>
  <c r="L797" i="20" s="1"/>
  <c r="K797" i="20"/>
  <c r="U808" i="18"/>
  <c r="P785" i="13" l="1"/>
  <c r="M785" i="13"/>
  <c r="V808" i="18"/>
  <c r="W808" i="18"/>
  <c r="Z808" i="18"/>
  <c r="AA808" i="18"/>
  <c r="Y808" i="18"/>
  <c r="P797" i="20"/>
  <c r="M797" i="20"/>
  <c r="U785" i="13" l="1"/>
  <c r="W785" i="13"/>
  <c r="V785" i="13"/>
  <c r="Q785" i="13"/>
  <c r="R785" i="13" s="1"/>
  <c r="X785" i="13"/>
  <c r="AB808" i="18"/>
  <c r="G809" i="18" s="1"/>
  <c r="AD808" i="18"/>
  <c r="AC808" i="18"/>
  <c r="W797" i="20"/>
  <c r="V797" i="20"/>
  <c r="U797" i="20"/>
  <c r="X797" i="20"/>
  <c r="Q797" i="20"/>
  <c r="R797" i="20" s="1"/>
  <c r="AA785" i="13" l="1"/>
  <c r="AD785" i="13" s="1"/>
  <c r="Y785" i="13"/>
  <c r="AB785" i="13" s="1"/>
  <c r="Z785" i="13"/>
  <c r="AC785" i="13" s="1"/>
  <c r="D809" i="18"/>
  <c r="I809" i="18"/>
  <c r="B809" i="18"/>
  <c r="H809" i="18"/>
  <c r="C809" i="18"/>
  <c r="Z797" i="20"/>
  <c r="AC797" i="20" s="1"/>
  <c r="AA797" i="20"/>
  <c r="AD797" i="20" s="1"/>
  <c r="D798" i="20" s="1"/>
  <c r="Y797" i="20"/>
  <c r="AB797" i="20" s="1"/>
  <c r="B798" i="20" s="1"/>
  <c r="I786" i="13" l="1"/>
  <c r="D786" i="13"/>
  <c r="H786" i="13"/>
  <c r="B786" i="13"/>
  <c r="G786" i="13"/>
  <c r="J786" i="13" s="1"/>
  <c r="AE785" i="13"/>
  <c r="T786" i="13"/>
  <c r="C786" i="13"/>
  <c r="F786" i="13" s="1"/>
  <c r="AE808" i="18"/>
  <c r="S809" i="18"/>
  <c r="T809" i="18"/>
  <c r="J809" i="18"/>
  <c r="F809" i="18"/>
  <c r="E809" i="18"/>
  <c r="I798" i="20"/>
  <c r="S798" i="20"/>
  <c r="T798" i="20"/>
  <c r="H798" i="20"/>
  <c r="C798" i="20"/>
  <c r="G798" i="20"/>
  <c r="S786" i="13" l="1"/>
  <c r="N786" i="13"/>
  <c r="L786" i="13" s="1"/>
  <c r="O786" i="13"/>
  <c r="K786" i="13"/>
  <c r="E786" i="13"/>
  <c r="N809" i="18"/>
  <c r="L809" i="18" s="1"/>
  <c r="P809" i="18" s="1"/>
  <c r="O809" i="18"/>
  <c r="K809" i="18"/>
  <c r="J798" i="20"/>
  <c r="N798" i="20" s="1"/>
  <c r="L798" i="20" s="1"/>
  <c r="F798" i="20"/>
  <c r="AE797" i="20"/>
  <c r="E798" i="20"/>
  <c r="K798" i="20"/>
  <c r="M786" i="13" l="1"/>
  <c r="P786" i="13"/>
  <c r="M809" i="18"/>
  <c r="X809" i="18" s="1"/>
  <c r="W809" i="18"/>
  <c r="V809" i="18"/>
  <c r="U809" i="18"/>
  <c r="O798" i="20"/>
  <c r="M798" i="20"/>
  <c r="Q798" i="20" s="1"/>
  <c r="R798" i="20" s="1"/>
  <c r="P798" i="20"/>
  <c r="V786" i="13" l="1"/>
  <c r="W786" i="13"/>
  <c r="Q786" i="13"/>
  <c r="R786" i="13" s="1"/>
  <c r="AA786" i="13" s="1"/>
  <c r="U786" i="13"/>
  <c r="X786" i="13"/>
  <c r="Q809" i="18"/>
  <c r="R809" i="18" s="1"/>
  <c r="X798" i="20"/>
  <c r="W798" i="20"/>
  <c r="V798" i="20"/>
  <c r="U798" i="20"/>
  <c r="Z798" i="20"/>
  <c r="AA798" i="20"/>
  <c r="Y798" i="20"/>
  <c r="AD798" i="20"/>
  <c r="AC798" i="20"/>
  <c r="C799" i="20"/>
  <c r="AE798" i="20" s="1"/>
  <c r="Z786" i="13" l="1"/>
  <c r="Y786" i="13"/>
  <c r="AC786" i="13"/>
  <c r="H787" i="13" s="1"/>
  <c r="AD786" i="13"/>
  <c r="AA809" i="18"/>
  <c r="AD809" i="18" s="1"/>
  <c r="Y809" i="18"/>
  <c r="AB809" i="18" s="1"/>
  <c r="B810" i="18" s="1"/>
  <c r="Z809" i="18"/>
  <c r="AC809" i="18" s="1"/>
  <c r="D799" i="20"/>
  <c r="I799" i="20"/>
  <c r="H799" i="20"/>
  <c r="AB798" i="20"/>
  <c r="AB786" i="13" l="1"/>
  <c r="D787" i="13"/>
  <c r="G787" i="13"/>
  <c r="B787" i="13"/>
  <c r="I787" i="13"/>
  <c r="C787" i="13"/>
  <c r="D810" i="18"/>
  <c r="I810" i="18"/>
  <c r="C810" i="18"/>
  <c r="F810" i="18" s="1"/>
  <c r="H810" i="18"/>
  <c r="G810" i="18"/>
  <c r="G799" i="20"/>
  <c r="J799" i="20" s="1"/>
  <c r="B799" i="20"/>
  <c r="T799" i="20"/>
  <c r="S799" i="20"/>
  <c r="J810" i="18"/>
  <c r="E810" i="18"/>
  <c r="AE786" i="13" l="1"/>
  <c r="J787" i="13"/>
  <c r="F787" i="13"/>
  <c r="S787" i="13"/>
  <c r="T787" i="13"/>
  <c r="E787" i="13"/>
  <c r="K810" i="18"/>
  <c r="T810" i="18"/>
  <c r="O810" i="18"/>
  <c r="N810" i="18"/>
  <c r="L810" i="18" s="1"/>
  <c r="P810" i="18" s="1"/>
  <c r="S810" i="18"/>
  <c r="AE809" i="18"/>
  <c r="K799" i="20"/>
  <c r="E799" i="20"/>
  <c r="F799" i="20"/>
  <c r="O799" i="20"/>
  <c r="N799" i="20"/>
  <c r="L799" i="20" s="1"/>
  <c r="K787" i="13" l="1"/>
  <c r="O787" i="13"/>
  <c r="N787" i="13"/>
  <c r="L787" i="13" s="1"/>
  <c r="U810" i="18"/>
  <c r="M810" i="18"/>
  <c r="W810" i="18"/>
  <c r="V810" i="18"/>
  <c r="M799" i="20"/>
  <c r="P799" i="20"/>
  <c r="X799" i="20"/>
  <c r="Q799" i="20"/>
  <c r="R799" i="20" s="1"/>
  <c r="P787" i="13" l="1"/>
  <c r="V787" i="13" s="1"/>
  <c r="M787" i="13"/>
  <c r="Q810" i="18"/>
  <c r="R810" i="18" s="1"/>
  <c r="X810" i="18"/>
  <c r="W799" i="20"/>
  <c r="V799" i="20"/>
  <c r="U799" i="20"/>
  <c r="Z799" i="20"/>
  <c r="AA799" i="20"/>
  <c r="AD799" i="20" s="1"/>
  <c r="Y799" i="20"/>
  <c r="Q787" i="13" l="1"/>
  <c r="R787" i="13" s="1"/>
  <c r="U787" i="13"/>
  <c r="X787" i="13"/>
  <c r="W787" i="13"/>
  <c r="Z810" i="18"/>
  <c r="AC810" i="18" s="1"/>
  <c r="Y810" i="18"/>
  <c r="AB810" i="18" s="1"/>
  <c r="AA810" i="18"/>
  <c r="AD810" i="18" s="1"/>
  <c r="AC799" i="20"/>
  <c r="D800" i="20"/>
  <c r="H800" i="20"/>
  <c r="C800" i="20"/>
  <c r="I800" i="20"/>
  <c r="AB799" i="20"/>
  <c r="Z787" i="13" l="1"/>
  <c r="AC787" i="13" s="1"/>
  <c r="AA787" i="13"/>
  <c r="AD787" i="13" s="1"/>
  <c r="Y787" i="13"/>
  <c r="AB787" i="13" s="1"/>
  <c r="G788" i="13" s="1"/>
  <c r="H811" i="18"/>
  <c r="C811" i="18"/>
  <c r="B811" i="18"/>
  <c r="E811" i="18" s="1"/>
  <c r="G811" i="18"/>
  <c r="I811" i="18"/>
  <c r="D811" i="18"/>
  <c r="S800" i="20"/>
  <c r="T800" i="20"/>
  <c r="AE799" i="20"/>
  <c r="G800" i="20"/>
  <c r="J800" i="20" s="1"/>
  <c r="N800" i="20" s="1"/>
  <c r="L800" i="20" s="1"/>
  <c r="B800" i="20"/>
  <c r="I788" i="13" l="1"/>
  <c r="B788" i="13"/>
  <c r="C788" i="13"/>
  <c r="H788" i="13"/>
  <c r="D788" i="13"/>
  <c r="AE810" i="18"/>
  <c r="T811" i="18"/>
  <c r="S811" i="18"/>
  <c r="F811" i="18"/>
  <c r="J811" i="18"/>
  <c r="O800" i="20"/>
  <c r="K800" i="20"/>
  <c r="E800" i="20"/>
  <c r="F800" i="20"/>
  <c r="P800" i="20"/>
  <c r="M800" i="20"/>
  <c r="Q800" i="20" s="1"/>
  <c r="J788" i="13" l="1"/>
  <c r="S788" i="13"/>
  <c r="N788" i="13"/>
  <c r="L788" i="13" s="1"/>
  <c r="AE787" i="13"/>
  <c r="E788" i="13"/>
  <c r="T788" i="13"/>
  <c r="F788" i="13"/>
  <c r="K811" i="18"/>
  <c r="O811" i="18"/>
  <c r="N811" i="18"/>
  <c r="L811" i="18" s="1"/>
  <c r="V800" i="20"/>
  <c r="R800" i="20"/>
  <c r="U800" i="20"/>
  <c r="X800" i="20"/>
  <c r="W800" i="20"/>
  <c r="K788" i="13" l="1"/>
  <c r="O788" i="13"/>
  <c r="P788" i="13"/>
  <c r="M788" i="13"/>
  <c r="P811" i="18"/>
  <c r="M811" i="18"/>
  <c r="AA800" i="20"/>
  <c r="Y800" i="20"/>
  <c r="Z800" i="20"/>
  <c r="W788" i="13" l="1"/>
  <c r="V788" i="13"/>
  <c r="X788" i="13"/>
  <c r="U788" i="13"/>
  <c r="Q788" i="13"/>
  <c r="R788" i="13" s="1"/>
  <c r="U811" i="18"/>
  <c r="V811" i="18"/>
  <c r="W811" i="18"/>
  <c r="Q811" i="18"/>
  <c r="R811" i="18" s="1"/>
  <c r="X811" i="18"/>
  <c r="AD800" i="20"/>
  <c r="I801" i="20" s="1"/>
  <c r="AB800" i="20"/>
  <c r="AC800" i="20"/>
  <c r="B801" i="20"/>
  <c r="G801" i="20"/>
  <c r="H801" i="20"/>
  <c r="C801" i="20"/>
  <c r="Y788" i="13" l="1"/>
  <c r="AB788" i="13" s="1"/>
  <c r="AA788" i="13"/>
  <c r="Z788" i="13"/>
  <c r="AA811" i="18"/>
  <c r="AD811" i="18" s="1"/>
  <c r="Z811" i="18"/>
  <c r="AC811" i="18" s="1"/>
  <c r="Y811" i="18"/>
  <c r="AB811" i="18" s="1"/>
  <c r="H812" i="18"/>
  <c r="C812" i="18"/>
  <c r="D812" i="18"/>
  <c r="I812" i="18"/>
  <c r="D801" i="20"/>
  <c r="S801" i="20"/>
  <c r="T801" i="20"/>
  <c r="AE800" i="20"/>
  <c r="F801" i="20"/>
  <c r="J801" i="20"/>
  <c r="E801" i="20"/>
  <c r="B789" i="13" l="1"/>
  <c r="G789" i="13"/>
  <c r="AD788" i="13"/>
  <c r="AC788" i="13"/>
  <c r="B812" i="18"/>
  <c r="E812" i="18" s="1"/>
  <c r="G812" i="18"/>
  <c r="J812" i="18" s="1"/>
  <c r="S812" i="18"/>
  <c r="AE811" i="18"/>
  <c r="T812" i="18"/>
  <c r="N801" i="20"/>
  <c r="L801" i="20" s="1"/>
  <c r="O801" i="20"/>
  <c r="K801" i="20"/>
  <c r="C789" i="13" l="1"/>
  <c r="F789" i="13" s="1"/>
  <c r="H789" i="13"/>
  <c r="I789" i="13"/>
  <c r="D789" i="13"/>
  <c r="N812" i="18"/>
  <c r="L812" i="18" s="1"/>
  <c r="P812" i="18" s="1"/>
  <c r="O812" i="18"/>
  <c r="K812" i="18"/>
  <c r="F812" i="18"/>
  <c r="P801" i="20"/>
  <c r="M801" i="20"/>
  <c r="Q801" i="20" s="1"/>
  <c r="M812" i="18"/>
  <c r="X812" i="18" s="1"/>
  <c r="E789" i="13" l="1"/>
  <c r="T789" i="13"/>
  <c r="J789" i="13"/>
  <c r="S789" i="13"/>
  <c r="AE788" i="13"/>
  <c r="W812" i="18"/>
  <c r="U812" i="18"/>
  <c r="V812" i="18"/>
  <c r="Q812" i="18"/>
  <c r="R812" i="18" s="1"/>
  <c r="X801" i="20"/>
  <c r="W801" i="20"/>
  <c r="V801" i="20"/>
  <c r="U801" i="20"/>
  <c r="R801" i="20"/>
  <c r="K789" i="13" l="1"/>
  <c r="O789" i="13"/>
  <c r="N789" i="13"/>
  <c r="L789" i="13" s="1"/>
  <c r="Y812" i="18"/>
  <c r="Z812" i="18"/>
  <c r="AA812" i="18"/>
  <c r="Z801" i="20"/>
  <c r="Y801" i="20"/>
  <c r="AA801" i="20"/>
  <c r="AB812" i="18"/>
  <c r="P789" i="13" l="1"/>
  <c r="M789" i="13"/>
  <c r="AD812" i="18"/>
  <c r="AC812" i="18"/>
  <c r="AB801" i="20"/>
  <c r="AC801" i="20"/>
  <c r="C802" i="20" s="1"/>
  <c r="AD801" i="20"/>
  <c r="I813" i="18"/>
  <c r="B813" i="18"/>
  <c r="G813" i="18"/>
  <c r="W789" i="13" l="1"/>
  <c r="V789" i="13"/>
  <c r="U789" i="13"/>
  <c r="Q789" i="13"/>
  <c r="R789" i="13" s="1"/>
  <c r="X789" i="13"/>
  <c r="H813" i="18"/>
  <c r="C813" i="18"/>
  <c r="D813" i="18"/>
  <c r="AE812" i="18" s="1"/>
  <c r="G802" i="20"/>
  <c r="B802" i="20"/>
  <c r="H802" i="20"/>
  <c r="AE801" i="20"/>
  <c r="I802" i="20"/>
  <c r="D802" i="20"/>
  <c r="J813" i="18"/>
  <c r="Z789" i="13" l="1"/>
  <c r="AA789" i="13"/>
  <c r="Y789" i="13"/>
  <c r="AC789" i="13"/>
  <c r="S813" i="18"/>
  <c r="T813" i="18"/>
  <c r="F813" i="18"/>
  <c r="E813" i="18"/>
  <c r="N813" i="18"/>
  <c r="L813" i="18" s="1"/>
  <c r="P813" i="18" s="1"/>
  <c r="O813" i="18"/>
  <c r="K813" i="18"/>
  <c r="E802" i="20"/>
  <c r="F802" i="20"/>
  <c r="J802" i="20"/>
  <c r="N802" i="20"/>
  <c r="L802" i="20" s="1"/>
  <c r="M802" i="20" s="1"/>
  <c r="Q802" i="20" s="1"/>
  <c r="S802" i="20"/>
  <c r="T802" i="20"/>
  <c r="C790" i="13" l="1"/>
  <c r="H790" i="13"/>
  <c r="AD789" i="13"/>
  <c r="AB789" i="13"/>
  <c r="V813" i="18"/>
  <c r="M813" i="18"/>
  <c r="X813" i="18" s="1"/>
  <c r="W813" i="18"/>
  <c r="U813" i="18"/>
  <c r="K802" i="20"/>
  <c r="O802" i="20"/>
  <c r="P802" i="20"/>
  <c r="R802" i="20"/>
  <c r="X802" i="20"/>
  <c r="D790" i="13" l="1"/>
  <c r="I790" i="13"/>
  <c r="B790" i="13"/>
  <c r="G790" i="13"/>
  <c r="Q813" i="18"/>
  <c r="R813" i="18" s="1"/>
  <c r="U802" i="20"/>
  <c r="V802" i="20"/>
  <c r="W802" i="20"/>
  <c r="Y802" i="20"/>
  <c r="Z802" i="20"/>
  <c r="AA802" i="20"/>
  <c r="T790" i="13" l="1"/>
  <c r="AE789" i="13"/>
  <c r="S790" i="13"/>
  <c r="F790" i="13"/>
  <c r="E790" i="13"/>
  <c r="J790" i="13"/>
  <c r="Z813" i="18"/>
  <c r="Y813" i="18"/>
  <c r="AA813" i="18"/>
  <c r="AB802" i="20"/>
  <c r="G803" i="20" s="1"/>
  <c r="AC802" i="20"/>
  <c r="C803" i="20" s="1"/>
  <c r="AD802" i="20"/>
  <c r="B803" i="20"/>
  <c r="D803" i="20"/>
  <c r="H803" i="20"/>
  <c r="I803" i="20"/>
  <c r="AE802" i="20"/>
  <c r="N790" i="13" l="1"/>
  <c r="L790" i="13" s="1"/>
  <c r="K790" i="13"/>
  <c r="O790" i="13"/>
  <c r="AC813" i="18"/>
  <c r="AB813" i="18"/>
  <c r="AD813" i="18"/>
  <c r="D814" i="18" s="1"/>
  <c r="S803" i="20"/>
  <c r="T803" i="20"/>
  <c r="J803" i="20"/>
  <c r="F803" i="20"/>
  <c r="E803" i="20"/>
  <c r="M790" i="13" l="1"/>
  <c r="P790" i="13"/>
  <c r="V790" i="13"/>
  <c r="W790" i="13"/>
  <c r="U790" i="13"/>
  <c r="X790" i="13"/>
  <c r="Q790" i="13"/>
  <c r="R790" i="13" s="1"/>
  <c r="I814" i="18"/>
  <c r="C814" i="18"/>
  <c r="G814" i="18"/>
  <c r="S814" i="18"/>
  <c r="T814" i="18"/>
  <c r="AE813" i="18"/>
  <c r="H814" i="18"/>
  <c r="B814" i="18"/>
  <c r="O803" i="20"/>
  <c r="N803" i="20"/>
  <c r="L803" i="20" s="1"/>
  <c r="K803" i="20"/>
  <c r="Y790" i="13" l="1"/>
  <c r="AA790" i="13"/>
  <c r="AD790" i="13" s="1"/>
  <c r="Z790" i="13"/>
  <c r="AC790" i="13"/>
  <c r="J814" i="18"/>
  <c r="N814" i="18" s="1"/>
  <c r="L814" i="18" s="1"/>
  <c r="P814" i="18" s="1"/>
  <c r="F814" i="18"/>
  <c r="E814" i="18"/>
  <c r="P803" i="20"/>
  <c r="M803" i="20"/>
  <c r="Q803" i="20" s="1"/>
  <c r="H791" i="13" l="1"/>
  <c r="C791" i="13"/>
  <c r="AB790" i="13"/>
  <c r="D791" i="13"/>
  <c r="I791" i="13"/>
  <c r="K814" i="18"/>
  <c r="O814" i="18"/>
  <c r="M814" i="18"/>
  <c r="X814" i="18" s="1"/>
  <c r="W814" i="18"/>
  <c r="V814" i="18"/>
  <c r="U814" i="18"/>
  <c r="X803" i="20"/>
  <c r="W803" i="20"/>
  <c r="V803" i="20"/>
  <c r="U803" i="20"/>
  <c r="R803" i="20"/>
  <c r="AA803" i="20" l="1"/>
  <c r="AD803" i="20" s="1"/>
  <c r="B791" i="13"/>
  <c r="G791" i="13"/>
  <c r="J791" i="13" s="1"/>
  <c r="T791" i="13"/>
  <c r="AE790" i="13"/>
  <c r="S791" i="13"/>
  <c r="Q814" i="18"/>
  <c r="Z803" i="20"/>
  <c r="Y803" i="20"/>
  <c r="AC803" i="20"/>
  <c r="C804" i="20"/>
  <c r="D804" i="20"/>
  <c r="I804" i="20"/>
  <c r="F791" i="13" l="1"/>
  <c r="E791" i="13"/>
  <c r="K791" i="13"/>
  <c r="O791" i="13"/>
  <c r="N791" i="13"/>
  <c r="L791" i="13" s="1"/>
  <c r="R814" i="18"/>
  <c r="H804" i="20"/>
  <c r="AB803" i="20"/>
  <c r="AE803" i="20"/>
  <c r="S804" i="20"/>
  <c r="T804" i="20"/>
  <c r="G804" i="20"/>
  <c r="J804" i="20" s="1"/>
  <c r="B804" i="20"/>
  <c r="P791" i="13" l="1"/>
  <c r="M791" i="13"/>
  <c r="Z814" i="18"/>
  <c r="AC814" i="18" s="1"/>
  <c r="AA814" i="18"/>
  <c r="Y814" i="18"/>
  <c r="AB814" i="18" s="1"/>
  <c r="N804" i="20"/>
  <c r="L804" i="20" s="1"/>
  <c r="F804" i="20"/>
  <c r="E804" i="20"/>
  <c r="O804" i="20"/>
  <c r="K804" i="20"/>
  <c r="U791" i="13" l="1"/>
  <c r="V791" i="13"/>
  <c r="W791" i="13"/>
  <c r="X791" i="13"/>
  <c r="Q791" i="13"/>
  <c r="R791" i="13" s="1"/>
  <c r="C815" i="18"/>
  <c r="H815" i="18"/>
  <c r="G815" i="18"/>
  <c r="AD814" i="18"/>
  <c r="D815" i="18" s="1"/>
  <c r="S815" i="18" s="1"/>
  <c r="B815" i="18"/>
  <c r="M804" i="20"/>
  <c r="Q804" i="20" s="1"/>
  <c r="P804" i="20"/>
  <c r="AA791" i="13" l="1"/>
  <c r="AD791" i="13" s="1"/>
  <c r="Y791" i="13"/>
  <c r="AB791" i="13" s="1"/>
  <c r="Z791" i="13"/>
  <c r="AC791" i="13" s="1"/>
  <c r="I815" i="18"/>
  <c r="F815" i="18"/>
  <c r="E815" i="18"/>
  <c r="AE814" i="18"/>
  <c r="T815" i="18"/>
  <c r="X804" i="20"/>
  <c r="R804" i="20"/>
  <c r="U804" i="20"/>
  <c r="W804" i="20"/>
  <c r="V804" i="20"/>
  <c r="AA804" i="20"/>
  <c r="B792" i="13" l="1"/>
  <c r="G792" i="13"/>
  <c r="H792" i="13"/>
  <c r="C792" i="13"/>
  <c r="F792" i="13" s="1"/>
  <c r="D792" i="13"/>
  <c r="I792" i="13"/>
  <c r="J792" i="13" s="1"/>
  <c r="J815" i="18"/>
  <c r="Z804" i="20"/>
  <c r="Y804" i="20"/>
  <c r="AD804" i="20"/>
  <c r="S792" i="13" l="1"/>
  <c r="AE791" i="13"/>
  <c r="N792" i="13"/>
  <c r="L792" i="13" s="1"/>
  <c r="T792" i="13"/>
  <c r="O792" i="13"/>
  <c r="K792" i="13"/>
  <c r="E792" i="13"/>
  <c r="N815" i="18"/>
  <c r="L815" i="18" s="1"/>
  <c r="O815" i="18"/>
  <c r="K815" i="18"/>
  <c r="AC804" i="20"/>
  <c r="AB804" i="20"/>
  <c r="I805" i="20"/>
  <c r="D805" i="20"/>
  <c r="S805" i="20" s="1"/>
  <c r="G805" i="20"/>
  <c r="B805" i="20"/>
  <c r="M792" i="13" l="1"/>
  <c r="P792" i="13"/>
  <c r="P815" i="18"/>
  <c r="M815" i="18"/>
  <c r="C805" i="20"/>
  <c r="H805" i="20"/>
  <c r="T805" i="20"/>
  <c r="F805" i="20"/>
  <c r="Q792" i="13" l="1"/>
  <c r="R792" i="13" s="1"/>
  <c r="X792" i="13"/>
  <c r="V792" i="13"/>
  <c r="W792" i="13"/>
  <c r="U792" i="13"/>
  <c r="W815" i="18"/>
  <c r="U815" i="18"/>
  <c r="V815" i="18"/>
  <c r="Q815" i="18"/>
  <c r="R815" i="18" s="1"/>
  <c r="X815" i="18"/>
  <c r="AE804" i="20"/>
  <c r="E805" i="20"/>
  <c r="J805" i="20"/>
  <c r="N805" i="20"/>
  <c r="L805" i="20" s="1"/>
  <c r="Y792" i="13" l="1"/>
  <c r="Z792" i="13"/>
  <c r="AC792" i="13" s="1"/>
  <c r="AA792" i="13"/>
  <c r="AD792" i="13" s="1"/>
  <c r="Y815" i="18"/>
  <c r="AA815" i="18"/>
  <c r="Z815" i="18"/>
  <c r="AD815" i="18"/>
  <c r="AB815" i="18"/>
  <c r="O805" i="20"/>
  <c r="K805" i="20"/>
  <c r="P805" i="20"/>
  <c r="M805" i="20"/>
  <c r="Q805" i="20" s="1"/>
  <c r="C793" i="13" l="1"/>
  <c r="H793" i="13"/>
  <c r="D793" i="13"/>
  <c r="I793" i="13"/>
  <c r="AB792" i="13"/>
  <c r="G816" i="18"/>
  <c r="D816" i="18"/>
  <c r="I816" i="18"/>
  <c r="B816" i="18"/>
  <c r="AC815" i="18"/>
  <c r="R805" i="20"/>
  <c r="U805" i="20"/>
  <c r="V805" i="20"/>
  <c r="W805" i="20"/>
  <c r="X805" i="20"/>
  <c r="S793" i="13" l="1"/>
  <c r="T793" i="13"/>
  <c r="AE792" i="13"/>
  <c r="B793" i="13"/>
  <c r="G793" i="13"/>
  <c r="C816" i="18"/>
  <c r="F816" i="18" s="1"/>
  <c r="H816" i="18"/>
  <c r="E816" i="18"/>
  <c r="AE815" i="18"/>
  <c r="T816" i="18"/>
  <c r="S816" i="18"/>
  <c r="J816" i="18"/>
  <c r="O816" i="18" s="1"/>
  <c r="AA805" i="20"/>
  <c r="Y805" i="20"/>
  <c r="Z805" i="20"/>
  <c r="AD805" i="20"/>
  <c r="I806" i="20" s="1"/>
  <c r="J793" i="13" l="1"/>
  <c r="F793" i="13"/>
  <c r="E793" i="13"/>
  <c r="N816" i="18"/>
  <c r="L816" i="18" s="1"/>
  <c r="P816" i="18" s="1"/>
  <c r="K816" i="18"/>
  <c r="AC805" i="20"/>
  <c r="C806" i="20"/>
  <c r="H806" i="20"/>
  <c r="AB805" i="20"/>
  <c r="B806" i="20" s="1"/>
  <c r="D806" i="20"/>
  <c r="N793" i="13" l="1"/>
  <c r="L793" i="13" s="1"/>
  <c r="O793" i="13"/>
  <c r="K793" i="13"/>
  <c r="W816" i="18"/>
  <c r="V816" i="18"/>
  <c r="M816" i="18"/>
  <c r="U816" i="18"/>
  <c r="AE805" i="20"/>
  <c r="E806" i="20"/>
  <c r="F806" i="20"/>
  <c r="G806" i="20"/>
  <c r="S806" i="20"/>
  <c r="T806" i="20"/>
  <c r="P793" i="13" l="1"/>
  <c r="M793" i="13"/>
  <c r="Q816" i="18"/>
  <c r="R816" i="18" s="1"/>
  <c r="X816" i="18"/>
  <c r="J806" i="20"/>
  <c r="N806" i="20"/>
  <c r="L806" i="20" s="1"/>
  <c r="M806" i="20" s="1"/>
  <c r="Q806" i="20" s="1"/>
  <c r="V793" i="13" l="1"/>
  <c r="W793" i="13"/>
  <c r="U793" i="13"/>
  <c r="Q793" i="13"/>
  <c r="R793" i="13" s="1"/>
  <c r="X793" i="13"/>
  <c r="AA816" i="18"/>
  <c r="AD816" i="18" s="1"/>
  <c r="Z816" i="18"/>
  <c r="AC816" i="18" s="1"/>
  <c r="Y816" i="18"/>
  <c r="AB816" i="18" s="1"/>
  <c r="I817" i="18"/>
  <c r="O806" i="20"/>
  <c r="K806" i="20"/>
  <c r="P806" i="20"/>
  <c r="X806" i="20"/>
  <c r="R806" i="20"/>
  <c r="B817" i="18"/>
  <c r="Y793" i="13" l="1"/>
  <c r="AB793" i="13" s="1"/>
  <c r="Z793" i="13"/>
  <c r="AC793" i="13" s="1"/>
  <c r="AA793" i="13"/>
  <c r="AD793" i="13" s="1"/>
  <c r="G817" i="18"/>
  <c r="C817" i="18"/>
  <c r="D817" i="18"/>
  <c r="H817" i="18"/>
  <c r="AA806" i="20"/>
  <c r="U806" i="20"/>
  <c r="V806" i="20"/>
  <c r="W806" i="20"/>
  <c r="Y806" i="20"/>
  <c r="Z806" i="20"/>
  <c r="G794" i="13" l="1"/>
  <c r="B794" i="13"/>
  <c r="H794" i="13"/>
  <c r="C794" i="13"/>
  <c r="F794" i="13" s="1"/>
  <c r="D794" i="13"/>
  <c r="I794" i="13"/>
  <c r="AE816" i="18"/>
  <c r="S817" i="18"/>
  <c r="T817" i="18"/>
  <c r="F817" i="18"/>
  <c r="J817" i="18"/>
  <c r="E817" i="18"/>
  <c r="AC806" i="20"/>
  <c r="AD806" i="20"/>
  <c r="AB806" i="20"/>
  <c r="B807" i="20"/>
  <c r="S794" i="13" l="1"/>
  <c r="T794" i="13"/>
  <c r="AE793" i="13"/>
  <c r="J794" i="13"/>
  <c r="E794" i="13"/>
  <c r="K817" i="18"/>
  <c r="O817" i="18"/>
  <c r="N817" i="18"/>
  <c r="L817" i="18" s="1"/>
  <c r="C807" i="20"/>
  <c r="H807" i="20"/>
  <c r="D807" i="20"/>
  <c r="I807" i="20"/>
  <c r="G807" i="20"/>
  <c r="N794" i="13" l="1"/>
  <c r="L794" i="13" s="1"/>
  <c r="K794" i="13"/>
  <c r="O794" i="13"/>
  <c r="M817" i="18"/>
  <c r="P817" i="18"/>
  <c r="E807" i="20"/>
  <c r="AE806" i="20"/>
  <c r="F807" i="20"/>
  <c r="T807" i="20"/>
  <c r="S807" i="20"/>
  <c r="J807" i="20"/>
  <c r="K807" i="20" s="1"/>
  <c r="X817" i="18"/>
  <c r="Q817" i="18"/>
  <c r="R817" i="18" s="1"/>
  <c r="M794" i="13" l="1"/>
  <c r="P794" i="13"/>
  <c r="Q794" i="13"/>
  <c r="R794" i="13" s="1"/>
  <c r="X794" i="13"/>
  <c r="V794" i="13"/>
  <c r="W794" i="13"/>
  <c r="U794" i="13"/>
  <c r="V817" i="18"/>
  <c r="W817" i="18"/>
  <c r="Z817" i="18"/>
  <c r="AC817" i="18" s="1"/>
  <c r="U817" i="18"/>
  <c r="N807" i="20"/>
  <c r="O807" i="20"/>
  <c r="L807" i="20"/>
  <c r="Y817" i="18"/>
  <c r="AA817" i="18"/>
  <c r="Y794" i="13" l="1"/>
  <c r="AB794" i="13" s="1"/>
  <c r="Z794" i="13"/>
  <c r="AC794" i="13" s="1"/>
  <c r="AA794" i="13"/>
  <c r="AD794" i="13" s="1"/>
  <c r="AB817" i="18"/>
  <c r="C818" i="18"/>
  <c r="H818" i="18"/>
  <c r="P807" i="20"/>
  <c r="M807" i="20"/>
  <c r="Q807" i="20" s="1"/>
  <c r="R807" i="20" s="1"/>
  <c r="AD817" i="18"/>
  <c r="G818" i="18"/>
  <c r="B818" i="18"/>
  <c r="E818" i="18" s="1"/>
  <c r="B795" i="13" l="1"/>
  <c r="G795" i="13"/>
  <c r="H795" i="13"/>
  <c r="C795" i="13"/>
  <c r="F795" i="13" s="1"/>
  <c r="D795" i="13"/>
  <c r="I795" i="13"/>
  <c r="D818" i="18"/>
  <c r="I818" i="18"/>
  <c r="F818" i="18"/>
  <c r="Z807" i="20"/>
  <c r="AA807" i="20"/>
  <c r="U807" i="20"/>
  <c r="X807" i="20"/>
  <c r="V807" i="20"/>
  <c r="W807" i="20"/>
  <c r="Y807" i="20"/>
  <c r="J818" i="18"/>
  <c r="J795" i="13" l="1"/>
  <c r="O795" i="13"/>
  <c r="K795" i="13"/>
  <c r="N795" i="13"/>
  <c r="L795" i="13" s="1"/>
  <c r="AE794" i="13"/>
  <c r="T795" i="13"/>
  <c r="S795" i="13"/>
  <c r="E795" i="13"/>
  <c r="S818" i="18"/>
  <c r="T818" i="18"/>
  <c r="AE817" i="18"/>
  <c r="O818" i="18"/>
  <c r="K818" i="18"/>
  <c r="N818" i="18"/>
  <c r="L818" i="18" s="1"/>
  <c r="P818" i="18" s="1"/>
  <c r="AD807" i="20"/>
  <c r="AC807" i="20"/>
  <c r="C808" i="20" s="1"/>
  <c r="AB807" i="20"/>
  <c r="M795" i="13" l="1"/>
  <c r="P795" i="13"/>
  <c r="M818" i="18"/>
  <c r="X818" i="18" s="1"/>
  <c r="W818" i="18"/>
  <c r="U818" i="18"/>
  <c r="V818" i="18"/>
  <c r="D808" i="20"/>
  <c r="I808" i="20"/>
  <c r="AE807" i="20"/>
  <c r="H808" i="20"/>
  <c r="B808" i="20"/>
  <c r="E808" i="20" s="1"/>
  <c r="G808" i="20"/>
  <c r="S808" i="20"/>
  <c r="T808" i="20"/>
  <c r="Q795" i="13" l="1"/>
  <c r="R795" i="13" s="1"/>
  <c r="X795" i="13"/>
  <c r="W795" i="13"/>
  <c r="V795" i="13"/>
  <c r="U795" i="13"/>
  <c r="Q818" i="18"/>
  <c r="R818" i="18" s="1"/>
  <c r="F808" i="20"/>
  <c r="J808" i="20"/>
  <c r="N808" i="20"/>
  <c r="L808" i="20" s="1"/>
  <c r="Z795" i="13" l="1"/>
  <c r="AC795" i="13" s="1"/>
  <c r="Y795" i="13"/>
  <c r="AB795" i="13" s="1"/>
  <c r="AA795" i="13"/>
  <c r="AD795" i="13" s="1"/>
  <c r="Y818" i="18"/>
  <c r="Z818" i="18"/>
  <c r="AC818" i="18" s="1"/>
  <c r="AA818" i="18"/>
  <c r="K808" i="20"/>
  <c r="O808" i="20"/>
  <c r="M808" i="20"/>
  <c r="Q808" i="20" s="1"/>
  <c r="P808" i="20"/>
  <c r="AB818" i="18"/>
  <c r="C796" i="13" l="1"/>
  <c r="H796" i="13"/>
  <c r="G796" i="13"/>
  <c r="B796" i="13"/>
  <c r="D796" i="13"/>
  <c r="I796" i="13"/>
  <c r="H819" i="18"/>
  <c r="AD818" i="18"/>
  <c r="C819" i="18"/>
  <c r="R808" i="20"/>
  <c r="X808" i="20"/>
  <c r="W808" i="20"/>
  <c r="U808" i="20"/>
  <c r="V808" i="20"/>
  <c r="G819" i="18"/>
  <c r="B819" i="18"/>
  <c r="F796" i="13" l="1"/>
  <c r="J796" i="13"/>
  <c r="O796" i="13"/>
  <c r="AE795" i="13"/>
  <c r="T796" i="13"/>
  <c r="S796" i="13"/>
  <c r="N796" i="13"/>
  <c r="L796" i="13" s="1"/>
  <c r="E796" i="13"/>
  <c r="I819" i="18"/>
  <c r="J819" i="18" s="1"/>
  <c r="D819" i="18"/>
  <c r="E819" i="18"/>
  <c r="F819" i="18"/>
  <c r="O819" i="18"/>
  <c r="K819" i="18"/>
  <c r="AA808" i="20"/>
  <c r="Y808" i="20"/>
  <c r="Z808" i="20"/>
  <c r="K796" i="13" l="1"/>
  <c r="M796" i="13"/>
  <c r="P796" i="13"/>
  <c r="N819" i="18"/>
  <c r="L819" i="18" s="1"/>
  <c r="AE818" i="18"/>
  <c r="S819" i="18"/>
  <c r="T819" i="18"/>
  <c r="AD808" i="20"/>
  <c r="AB808" i="20"/>
  <c r="AC808" i="20"/>
  <c r="I809" i="20"/>
  <c r="Q796" i="13" l="1"/>
  <c r="R796" i="13" s="1"/>
  <c r="X796" i="13"/>
  <c r="U796" i="13"/>
  <c r="V796" i="13"/>
  <c r="W796" i="13"/>
  <c r="M819" i="18"/>
  <c r="P819" i="18"/>
  <c r="G809" i="20"/>
  <c r="D809" i="20"/>
  <c r="B809" i="20"/>
  <c r="C809" i="20"/>
  <c r="H809" i="20"/>
  <c r="AA796" i="13" l="1"/>
  <c r="Z796" i="13"/>
  <c r="Y796" i="13"/>
  <c r="Q819" i="18"/>
  <c r="R819" i="18" s="1"/>
  <c r="X819" i="18"/>
  <c r="W819" i="18"/>
  <c r="U819" i="18"/>
  <c r="V819" i="18"/>
  <c r="S809" i="20"/>
  <c r="T809" i="20"/>
  <c r="J809" i="20"/>
  <c r="N809" i="20" s="1"/>
  <c r="L809" i="20" s="1"/>
  <c r="E809" i="20"/>
  <c r="F809" i="20"/>
  <c r="AE808" i="20"/>
  <c r="AC796" i="13" l="1"/>
  <c r="AD796" i="13"/>
  <c r="H797" i="13"/>
  <c r="C797" i="13"/>
  <c r="AB796" i="13"/>
  <c r="Y819" i="18"/>
  <c r="AA819" i="18"/>
  <c r="Z819" i="18"/>
  <c r="AC819" i="18" s="1"/>
  <c r="AD819" i="18"/>
  <c r="AB819" i="18"/>
  <c r="K809" i="20"/>
  <c r="O809" i="20"/>
  <c r="P809" i="20"/>
  <c r="M809" i="20"/>
  <c r="Q809" i="20" s="1"/>
  <c r="D797" i="13" l="1"/>
  <c r="I797" i="13"/>
  <c r="G797" i="13"/>
  <c r="J797" i="13" s="1"/>
  <c r="B797" i="13"/>
  <c r="E797" i="13" s="1"/>
  <c r="D820" i="18"/>
  <c r="I820" i="18"/>
  <c r="G820" i="18"/>
  <c r="B820" i="18"/>
  <c r="C820" i="18"/>
  <c r="H820" i="18"/>
  <c r="W809" i="20"/>
  <c r="V809" i="20"/>
  <c r="U809" i="20"/>
  <c r="X809" i="20"/>
  <c r="R809" i="20"/>
  <c r="S797" i="13" l="1"/>
  <c r="T797" i="13"/>
  <c r="AE796" i="13"/>
  <c r="F797" i="13"/>
  <c r="O797" i="13"/>
  <c r="K797" i="13"/>
  <c r="N797" i="13"/>
  <c r="L797" i="13" s="1"/>
  <c r="T820" i="18"/>
  <c r="S820" i="18"/>
  <c r="AE819" i="18"/>
  <c r="J820" i="18"/>
  <c r="F820" i="18"/>
  <c r="N820" i="18"/>
  <c r="L820" i="18" s="1"/>
  <c r="P820" i="18" s="1"/>
  <c r="E820" i="18"/>
  <c r="Y809" i="20"/>
  <c r="Z809" i="20"/>
  <c r="AA809" i="20"/>
  <c r="M797" i="13" l="1"/>
  <c r="P797" i="13"/>
  <c r="K820" i="18"/>
  <c r="O820" i="18"/>
  <c r="W820" i="18"/>
  <c r="U820" i="18"/>
  <c r="M820" i="18"/>
  <c r="X820" i="18" s="1"/>
  <c r="V820" i="18"/>
  <c r="AB809" i="20"/>
  <c r="AC809" i="20"/>
  <c r="AD809" i="20"/>
  <c r="U797" i="13" l="1"/>
  <c r="X797" i="13"/>
  <c r="Q797" i="13"/>
  <c r="R797" i="13" s="1"/>
  <c r="V797" i="13"/>
  <c r="W797" i="13"/>
  <c r="Q820" i="18"/>
  <c r="R820" i="18" s="1"/>
  <c r="H810" i="20"/>
  <c r="C810" i="20"/>
  <c r="I810" i="20"/>
  <c r="B810" i="20"/>
  <c r="D810" i="20"/>
  <c r="G810" i="20"/>
  <c r="Z797" i="13" l="1"/>
  <c r="AA797" i="13"/>
  <c r="Y797" i="13"/>
  <c r="AB797" i="13" s="1"/>
  <c r="B798" i="13" s="1"/>
  <c r="Z820" i="18"/>
  <c r="AC820" i="18" s="1"/>
  <c r="AA820" i="18"/>
  <c r="Y820" i="18"/>
  <c r="AE809" i="20"/>
  <c r="T810" i="20"/>
  <c r="S810" i="20"/>
  <c r="F810" i="20"/>
  <c r="E810" i="20"/>
  <c r="J810" i="20"/>
  <c r="N810" i="20"/>
  <c r="L810" i="20" s="1"/>
  <c r="AC797" i="13" l="1"/>
  <c r="AD797" i="13"/>
  <c r="I798" i="13" s="1"/>
  <c r="G798" i="13"/>
  <c r="C821" i="18"/>
  <c r="AD820" i="18"/>
  <c r="D821" i="18" s="1"/>
  <c r="AB820" i="18"/>
  <c r="H821" i="18"/>
  <c r="O810" i="20"/>
  <c r="K810" i="20"/>
  <c r="P810" i="20"/>
  <c r="M810" i="20"/>
  <c r="Q810" i="20" s="1"/>
  <c r="I821" i="18"/>
  <c r="S821" i="18"/>
  <c r="H798" i="13" l="1"/>
  <c r="C798" i="13"/>
  <c r="J798" i="13"/>
  <c r="D798" i="13"/>
  <c r="T821" i="18"/>
  <c r="AE820" i="18"/>
  <c r="B821" i="18"/>
  <c r="G821" i="18"/>
  <c r="J821" i="18" s="1"/>
  <c r="N821" i="18" s="1"/>
  <c r="L821" i="18" s="1"/>
  <c r="P821" i="18" s="1"/>
  <c r="U810" i="20"/>
  <c r="V810" i="20"/>
  <c r="W810" i="20"/>
  <c r="X810" i="20"/>
  <c r="R810" i="20"/>
  <c r="F798" i="13" l="1"/>
  <c r="K798" i="13"/>
  <c r="O798" i="13"/>
  <c r="S798" i="13"/>
  <c r="T798" i="13"/>
  <c r="E798" i="13"/>
  <c r="AE797" i="13"/>
  <c r="N798" i="13"/>
  <c r="F821" i="18"/>
  <c r="V821" i="18"/>
  <c r="E821" i="18"/>
  <c r="K821" i="18"/>
  <c r="O821" i="18"/>
  <c r="M821" i="18"/>
  <c r="X821" i="18" s="1"/>
  <c r="W821" i="18"/>
  <c r="U821" i="18"/>
  <c r="Y810" i="20"/>
  <c r="Z810" i="20"/>
  <c r="AA810" i="20"/>
  <c r="L798" i="13" l="1"/>
  <c r="Q821" i="18"/>
  <c r="R821" i="18" s="1"/>
  <c r="AC810" i="20"/>
  <c r="AD810" i="20"/>
  <c r="AB810" i="20"/>
  <c r="B811" i="20"/>
  <c r="M798" i="13" l="1"/>
  <c r="X798" i="13" s="1"/>
  <c r="P798" i="13"/>
  <c r="Q798" i="13"/>
  <c r="R798" i="13" s="1"/>
  <c r="Y821" i="18"/>
  <c r="AB821" i="18" s="1"/>
  <c r="AA821" i="18"/>
  <c r="Z821" i="18"/>
  <c r="I811" i="20"/>
  <c r="C811" i="20"/>
  <c r="H811" i="20"/>
  <c r="G811" i="20"/>
  <c r="D811" i="20"/>
  <c r="U798" i="13" l="1"/>
  <c r="V798" i="13"/>
  <c r="W798" i="13"/>
  <c r="AA798" i="13"/>
  <c r="AD798" i="13" s="1"/>
  <c r="Y798" i="13"/>
  <c r="AB798" i="13" s="1"/>
  <c r="Z798" i="13"/>
  <c r="AD821" i="18"/>
  <c r="B822" i="18"/>
  <c r="AC821" i="18"/>
  <c r="G822" i="18"/>
  <c r="E811" i="20"/>
  <c r="AE810" i="20"/>
  <c r="F811" i="20"/>
  <c r="J811" i="20"/>
  <c r="S811" i="20"/>
  <c r="T811" i="20"/>
  <c r="I799" i="13" l="1"/>
  <c r="D799" i="13"/>
  <c r="B799" i="13"/>
  <c r="G799" i="13"/>
  <c r="AC798" i="13"/>
  <c r="C822" i="18"/>
  <c r="I822" i="18"/>
  <c r="D822" i="18"/>
  <c r="H822" i="18"/>
  <c r="K811" i="20"/>
  <c r="O811" i="20"/>
  <c r="N811" i="20"/>
  <c r="L811" i="20" s="1"/>
  <c r="AE798" i="13" l="1"/>
  <c r="S799" i="13"/>
  <c r="T799" i="13"/>
  <c r="C799" i="13"/>
  <c r="F799" i="13" s="1"/>
  <c r="H799" i="13"/>
  <c r="J799" i="13"/>
  <c r="T822" i="18"/>
  <c r="AE821" i="18"/>
  <c r="E822" i="18"/>
  <c r="F822" i="18"/>
  <c r="J822" i="18"/>
  <c r="N822" i="18" s="1"/>
  <c r="S822" i="18"/>
  <c r="P811" i="20"/>
  <c r="M811" i="20"/>
  <c r="Q811" i="20" s="1"/>
  <c r="E799" i="13" l="1"/>
  <c r="O799" i="13"/>
  <c r="K799" i="13"/>
  <c r="N799" i="13"/>
  <c r="L799" i="13" s="1"/>
  <c r="O822" i="18"/>
  <c r="K822" i="18"/>
  <c r="L822" i="18"/>
  <c r="P822" i="18" s="1"/>
  <c r="V811" i="20"/>
  <c r="W811" i="20"/>
  <c r="U811" i="20"/>
  <c r="R811" i="20"/>
  <c r="X811" i="20"/>
  <c r="M799" i="13" l="1"/>
  <c r="P799" i="13"/>
  <c r="V822" i="18"/>
  <c r="W822" i="18"/>
  <c r="M822" i="18"/>
  <c r="X822" i="18" s="1"/>
  <c r="U822" i="18"/>
  <c r="Y811" i="20"/>
  <c r="Z811" i="20"/>
  <c r="AC811" i="20" s="1"/>
  <c r="AA811" i="20"/>
  <c r="X799" i="13" l="1"/>
  <c r="V799" i="13"/>
  <c r="Q799" i="13"/>
  <c r="R799" i="13" s="1"/>
  <c r="U799" i="13"/>
  <c r="W799" i="13"/>
  <c r="Q822" i="18"/>
  <c r="R822" i="18" s="1"/>
  <c r="AB811" i="20"/>
  <c r="AD811" i="20"/>
  <c r="C812" i="20"/>
  <c r="AE811" i="20" s="1"/>
  <c r="H812" i="20"/>
  <c r="Z799" i="13" l="1"/>
  <c r="AC799" i="13" s="1"/>
  <c r="H800" i="13" s="1"/>
  <c r="Y799" i="13"/>
  <c r="AB799" i="13" s="1"/>
  <c r="AA799" i="13"/>
  <c r="AD799" i="13" s="1"/>
  <c r="Z822" i="18"/>
  <c r="AC822" i="18" s="1"/>
  <c r="Y822" i="18"/>
  <c r="AB822" i="18" s="1"/>
  <c r="AA822" i="18"/>
  <c r="B812" i="20"/>
  <c r="G812" i="20"/>
  <c r="D812" i="20"/>
  <c r="I812" i="20"/>
  <c r="I800" i="13" l="1"/>
  <c r="D800" i="13"/>
  <c r="B800" i="13"/>
  <c r="C800" i="13"/>
  <c r="G800" i="13"/>
  <c r="H823" i="18"/>
  <c r="B823" i="18"/>
  <c r="AD822" i="18"/>
  <c r="I823" i="18" s="1"/>
  <c r="C823" i="18"/>
  <c r="G823" i="18"/>
  <c r="E812" i="20"/>
  <c r="F812" i="20"/>
  <c r="J812" i="20"/>
  <c r="T812" i="20"/>
  <c r="S812" i="20"/>
  <c r="J800" i="13" l="1"/>
  <c r="S800" i="13"/>
  <c r="T800" i="13"/>
  <c r="AE799" i="13"/>
  <c r="E800" i="13"/>
  <c r="F800" i="13"/>
  <c r="K800" i="13"/>
  <c r="O800" i="13"/>
  <c r="N800" i="13"/>
  <c r="L800" i="13" s="1"/>
  <c r="D823" i="18"/>
  <c r="E823" i="18"/>
  <c r="F823" i="18"/>
  <c r="J823" i="18"/>
  <c r="O812" i="20"/>
  <c r="N812" i="20"/>
  <c r="L812" i="20" s="1"/>
  <c r="K812" i="20"/>
  <c r="T823" i="18"/>
  <c r="P800" i="13" l="1"/>
  <c r="M800" i="13"/>
  <c r="AE822" i="18"/>
  <c r="N823" i="18"/>
  <c r="L823" i="18" s="1"/>
  <c r="S823" i="18"/>
  <c r="O823" i="18"/>
  <c r="K823" i="18"/>
  <c r="M812" i="20"/>
  <c r="P812" i="20"/>
  <c r="Q800" i="13" l="1"/>
  <c r="R800" i="13" s="1"/>
  <c r="X800" i="13"/>
  <c r="W800" i="13"/>
  <c r="V800" i="13"/>
  <c r="U800" i="13"/>
  <c r="M823" i="18"/>
  <c r="P823" i="18"/>
  <c r="V812" i="20"/>
  <c r="U812" i="20"/>
  <c r="X812" i="20"/>
  <c r="Q812" i="20"/>
  <c r="R812" i="20" s="1"/>
  <c r="W812" i="20"/>
  <c r="Y800" i="13" l="1"/>
  <c r="Z800" i="13"/>
  <c r="AC800" i="13" s="1"/>
  <c r="AA800" i="13"/>
  <c r="Q823" i="18"/>
  <c r="R823" i="18" s="1"/>
  <c r="X823" i="18"/>
  <c r="V823" i="18"/>
  <c r="W823" i="18"/>
  <c r="U823" i="18"/>
  <c r="AA812" i="20"/>
  <c r="Y812" i="20"/>
  <c r="AB812" i="20" s="1"/>
  <c r="Z812" i="20"/>
  <c r="H801" i="13" l="1"/>
  <c r="C801" i="13"/>
  <c r="AB800" i="13"/>
  <c r="AD800" i="13"/>
  <c r="Y823" i="18"/>
  <c r="AB823" i="18" s="1"/>
  <c r="Z823" i="18"/>
  <c r="AC823" i="18" s="1"/>
  <c r="AA823" i="18"/>
  <c r="AD823" i="18" s="1"/>
  <c r="AD812" i="20"/>
  <c r="G813" i="20"/>
  <c r="B813" i="20"/>
  <c r="AC812" i="20"/>
  <c r="B801" i="13" l="1"/>
  <c r="G801" i="13"/>
  <c r="D801" i="13"/>
  <c r="I801" i="13"/>
  <c r="J801" i="13" s="1"/>
  <c r="B824" i="18"/>
  <c r="G824" i="18"/>
  <c r="H824" i="18"/>
  <c r="C824" i="18"/>
  <c r="F824" i="18" s="1"/>
  <c r="I824" i="18"/>
  <c r="D824" i="18"/>
  <c r="D813" i="20"/>
  <c r="I813" i="20"/>
  <c r="H813" i="20"/>
  <c r="C813" i="20"/>
  <c r="F801" i="13" l="1"/>
  <c r="E801" i="13"/>
  <c r="N801" i="13"/>
  <c r="L801" i="13" s="1"/>
  <c r="T801" i="13"/>
  <c r="AE800" i="13"/>
  <c r="S801" i="13"/>
  <c r="O801" i="13"/>
  <c r="K801" i="13"/>
  <c r="S824" i="18"/>
  <c r="T824" i="18"/>
  <c r="AE823" i="18"/>
  <c r="E824" i="18"/>
  <c r="J824" i="18"/>
  <c r="J813" i="20"/>
  <c r="S813" i="20"/>
  <c r="T813" i="20"/>
  <c r="K813" i="20"/>
  <c r="F813" i="20"/>
  <c r="E813" i="20"/>
  <c r="AE812" i="20"/>
  <c r="M801" i="13" l="1"/>
  <c r="P801" i="13"/>
  <c r="O824" i="18"/>
  <c r="K824" i="18"/>
  <c r="N824" i="18"/>
  <c r="L824" i="18"/>
  <c r="O813" i="20"/>
  <c r="N813" i="20"/>
  <c r="L813" i="20" s="1"/>
  <c r="Q801" i="13" l="1"/>
  <c r="R801" i="13" s="1"/>
  <c r="X801" i="13"/>
  <c r="V801" i="13"/>
  <c r="U801" i="13"/>
  <c r="W801" i="13"/>
  <c r="P824" i="18"/>
  <c r="M824" i="18"/>
  <c r="P813" i="20"/>
  <c r="V813" i="20" s="1"/>
  <c r="M813" i="20"/>
  <c r="Q813" i="20" s="1"/>
  <c r="Y801" i="13" l="1"/>
  <c r="AB801" i="13" s="1"/>
  <c r="AA801" i="13"/>
  <c r="AD801" i="13" s="1"/>
  <c r="Z801" i="13"/>
  <c r="AC801" i="13" s="1"/>
  <c r="U824" i="18"/>
  <c r="W824" i="18"/>
  <c r="V824" i="18"/>
  <c r="Q824" i="18"/>
  <c r="R824" i="18" s="1"/>
  <c r="X824" i="18"/>
  <c r="R813" i="20"/>
  <c r="U813" i="20"/>
  <c r="W813" i="20"/>
  <c r="X813" i="20"/>
  <c r="B802" i="13" l="1"/>
  <c r="G802" i="13"/>
  <c r="I802" i="13"/>
  <c r="D802" i="13"/>
  <c r="H802" i="13"/>
  <c r="C802" i="13"/>
  <c r="F802" i="13" s="1"/>
  <c r="AA824" i="18"/>
  <c r="Z824" i="18"/>
  <c r="Y824" i="18"/>
  <c r="AB824" i="18"/>
  <c r="AC824" i="18"/>
  <c r="AD824" i="18"/>
  <c r="Z813" i="20"/>
  <c r="Y813" i="20"/>
  <c r="AA813" i="20"/>
  <c r="B825" i="18"/>
  <c r="S802" i="13" l="1"/>
  <c r="T802" i="13"/>
  <c r="AE801" i="13"/>
  <c r="E802" i="13"/>
  <c r="J802" i="13"/>
  <c r="I825" i="18"/>
  <c r="G825" i="18"/>
  <c r="C825" i="18"/>
  <c r="H825" i="18"/>
  <c r="D825" i="18"/>
  <c r="AB813" i="20"/>
  <c r="AC813" i="20"/>
  <c r="H814" i="20" s="1"/>
  <c r="G814" i="20"/>
  <c r="AD813" i="20"/>
  <c r="K802" i="13" l="1"/>
  <c r="O802" i="13"/>
  <c r="N802" i="13"/>
  <c r="L802" i="13" s="1"/>
  <c r="E825" i="18"/>
  <c r="J825" i="18"/>
  <c r="F825" i="18"/>
  <c r="AE824" i="18"/>
  <c r="T825" i="18"/>
  <c r="S825" i="18"/>
  <c r="B814" i="20"/>
  <c r="C814" i="20"/>
  <c r="F814" i="20" s="1"/>
  <c r="D814" i="20"/>
  <c r="I814" i="20"/>
  <c r="J814" i="20" s="1"/>
  <c r="E814" i="20"/>
  <c r="M802" i="13" l="1"/>
  <c r="P802" i="13"/>
  <c r="N825" i="18"/>
  <c r="L825" i="18" s="1"/>
  <c r="O825" i="18"/>
  <c r="K825" i="18"/>
  <c r="AE813" i="20"/>
  <c r="N814" i="20"/>
  <c r="L814" i="20" s="1"/>
  <c r="S814" i="20"/>
  <c r="T814" i="20"/>
  <c r="O814" i="20"/>
  <c r="K814" i="20"/>
  <c r="Q802" i="13" l="1"/>
  <c r="R802" i="13" s="1"/>
  <c r="X802" i="13"/>
  <c r="U802" i="13"/>
  <c r="W802" i="13"/>
  <c r="V802" i="13"/>
  <c r="M825" i="18"/>
  <c r="X825" i="18" s="1"/>
  <c r="P825" i="18"/>
  <c r="P814" i="20"/>
  <c r="M814" i="20"/>
  <c r="Q825" i="18"/>
  <c r="R825" i="18" s="1"/>
  <c r="Z802" i="13" l="1"/>
  <c r="AC802" i="13" s="1"/>
  <c r="Y802" i="13"/>
  <c r="AB802" i="13" s="1"/>
  <c r="AA802" i="13"/>
  <c r="AD802" i="13" s="1"/>
  <c r="I803" i="13" s="1"/>
  <c r="U825" i="18"/>
  <c r="W825" i="18"/>
  <c r="V825" i="18"/>
  <c r="Y825" i="18"/>
  <c r="Z825" i="18"/>
  <c r="AA825" i="18"/>
  <c r="V814" i="20"/>
  <c r="W814" i="20"/>
  <c r="U814" i="20"/>
  <c r="X814" i="20"/>
  <c r="Q814" i="20"/>
  <c r="R814" i="20" s="1"/>
  <c r="H803" i="13" l="1"/>
  <c r="C803" i="13"/>
  <c r="B803" i="13"/>
  <c r="E803" i="13" s="1"/>
  <c r="G803" i="13"/>
  <c r="J803" i="13" s="1"/>
  <c r="D803" i="13"/>
  <c r="AB825" i="18"/>
  <c r="AD825" i="18"/>
  <c r="AC825" i="18"/>
  <c r="AA814" i="20"/>
  <c r="AD814" i="20" s="1"/>
  <c r="I815" i="20" s="1"/>
  <c r="Z814" i="20"/>
  <c r="AC814" i="20" s="1"/>
  <c r="Y814" i="20"/>
  <c r="AB814" i="20" s="1"/>
  <c r="D826" i="18"/>
  <c r="AE802" i="13" l="1"/>
  <c r="T803" i="13"/>
  <c r="S803" i="13"/>
  <c r="K803" i="13"/>
  <c r="N803" i="13"/>
  <c r="L803" i="13" s="1"/>
  <c r="O803" i="13"/>
  <c r="F803" i="13"/>
  <c r="I826" i="18"/>
  <c r="C826" i="18"/>
  <c r="H826" i="18"/>
  <c r="G826" i="18"/>
  <c r="B826" i="18"/>
  <c r="B815" i="20"/>
  <c r="G815" i="20"/>
  <c r="C815" i="20"/>
  <c r="D815" i="20"/>
  <c r="H815" i="20"/>
  <c r="S826" i="18"/>
  <c r="T826" i="18"/>
  <c r="AE825" i="18"/>
  <c r="P803" i="13" l="1"/>
  <c r="M803" i="13"/>
  <c r="F826" i="18"/>
  <c r="J826" i="18"/>
  <c r="K826" i="18" s="1"/>
  <c r="E826" i="18"/>
  <c r="J815" i="20"/>
  <c r="F815" i="20"/>
  <c r="AE814" i="20"/>
  <c r="N815" i="20"/>
  <c r="T815" i="20"/>
  <c r="S815" i="20"/>
  <c r="E815" i="20"/>
  <c r="N826" i="18"/>
  <c r="L826" i="18" s="1"/>
  <c r="P826" i="18" s="1"/>
  <c r="W803" i="13" l="1"/>
  <c r="U803" i="13"/>
  <c r="V803" i="13"/>
  <c r="X803" i="13"/>
  <c r="Q803" i="13"/>
  <c r="R803" i="13" s="1"/>
  <c r="O826" i="18"/>
  <c r="O815" i="20"/>
  <c r="K815" i="20"/>
  <c r="L815" i="20"/>
  <c r="M826" i="18"/>
  <c r="X826" i="18" s="1"/>
  <c r="U826" i="18"/>
  <c r="W826" i="18"/>
  <c r="V826" i="18"/>
  <c r="Z803" i="13" l="1"/>
  <c r="AC803" i="13" s="1"/>
  <c r="AA803" i="13"/>
  <c r="AD803" i="13" s="1"/>
  <c r="Y803" i="13"/>
  <c r="AB803" i="13" s="1"/>
  <c r="P815" i="20"/>
  <c r="M815" i="20"/>
  <c r="Q826" i="18"/>
  <c r="R826" i="18" s="1"/>
  <c r="C804" i="13" l="1"/>
  <c r="H804" i="13"/>
  <c r="G804" i="13"/>
  <c r="B804" i="13"/>
  <c r="F804" i="13" s="1"/>
  <c r="I804" i="13"/>
  <c r="D804" i="13"/>
  <c r="Z826" i="18"/>
  <c r="AA826" i="18"/>
  <c r="V815" i="20"/>
  <c r="W815" i="20"/>
  <c r="U815" i="20"/>
  <c r="X815" i="20"/>
  <c r="Q815" i="20"/>
  <c r="R815" i="20" s="1"/>
  <c r="Y826" i="18"/>
  <c r="E804" i="13" l="1"/>
  <c r="S804" i="13"/>
  <c r="T804" i="13"/>
  <c r="AE803" i="13"/>
  <c r="J804" i="13"/>
  <c r="AC826" i="18"/>
  <c r="AD826" i="18"/>
  <c r="D827" i="18" s="1"/>
  <c r="Y815" i="20"/>
  <c r="AB815" i="20" s="1"/>
  <c r="AA815" i="20"/>
  <c r="AD815" i="20" s="1"/>
  <c r="Z815" i="20"/>
  <c r="AC815" i="20" s="1"/>
  <c r="AB826" i="18"/>
  <c r="H827" i="18"/>
  <c r="C827" i="18"/>
  <c r="O804" i="13" l="1"/>
  <c r="K804" i="13"/>
  <c r="N804" i="13"/>
  <c r="L804" i="13" s="1"/>
  <c r="S827" i="18"/>
  <c r="I827" i="18"/>
  <c r="T827" i="18"/>
  <c r="AE826" i="18"/>
  <c r="G827" i="18"/>
  <c r="B827" i="18"/>
  <c r="D816" i="20"/>
  <c r="I816" i="20"/>
  <c r="G816" i="20"/>
  <c r="B816" i="20"/>
  <c r="H816" i="20"/>
  <c r="C816" i="20"/>
  <c r="J827" i="18"/>
  <c r="M804" i="13" l="1"/>
  <c r="P804" i="13"/>
  <c r="F827" i="18"/>
  <c r="E827" i="18"/>
  <c r="O827" i="18"/>
  <c r="T816" i="20"/>
  <c r="S816" i="20"/>
  <c r="J816" i="20"/>
  <c r="F816" i="20"/>
  <c r="E816" i="20"/>
  <c r="AE815" i="20"/>
  <c r="N816" i="20"/>
  <c r="L816" i="20" s="1"/>
  <c r="K827" i="18"/>
  <c r="N827" i="18"/>
  <c r="L827" i="18" s="1"/>
  <c r="P827" i="18" s="1"/>
  <c r="V804" i="13" l="1"/>
  <c r="Q804" i="13"/>
  <c r="R804" i="13" s="1"/>
  <c r="X804" i="13"/>
  <c r="U804" i="13"/>
  <c r="W804" i="13"/>
  <c r="O816" i="20"/>
  <c r="K816" i="20"/>
  <c r="P816" i="20"/>
  <c r="M816" i="20"/>
  <c r="W827" i="18"/>
  <c r="U827" i="18"/>
  <c r="M827" i="18"/>
  <c r="X827" i="18" s="1"/>
  <c r="V827" i="18"/>
  <c r="Z804" i="13" l="1"/>
  <c r="AC804" i="13" s="1"/>
  <c r="AA804" i="13"/>
  <c r="AD804" i="13" s="1"/>
  <c r="Y804" i="13"/>
  <c r="AB804" i="13" s="1"/>
  <c r="W816" i="20"/>
  <c r="U816" i="20"/>
  <c r="V816" i="20"/>
  <c r="X816" i="20"/>
  <c r="Q816" i="20"/>
  <c r="R816" i="20" s="1"/>
  <c r="Q827" i="18"/>
  <c r="R827" i="18" s="1"/>
  <c r="C805" i="13" l="1"/>
  <c r="H805" i="13"/>
  <c r="D805" i="13"/>
  <c r="I805" i="13"/>
  <c r="G805" i="13"/>
  <c r="B805" i="13"/>
  <c r="AA827" i="18"/>
  <c r="Y827" i="18"/>
  <c r="Y816" i="20"/>
  <c r="AB816" i="20" s="1"/>
  <c r="Z816" i="20"/>
  <c r="AC816" i="20" s="1"/>
  <c r="AA816" i="20"/>
  <c r="AD816" i="20" s="1"/>
  <c r="I817" i="20" s="1"/>
  <c r="Z827" i="18"/>
  <c r="S805" i="13" l="1"/>
  <c r="J805" i="13"/>
  <c r="T805" i="13"/>
  <c r="AE804" i="13"/>
  <c r="E805" i="13"/>
  <c r="F805" i="13"/>
  <c r="AD827" i="18"/>
  <c r="AB827" i="18"/>
  <c r="B817" i="20"/>
  <c r="G817" i="20"/>
  <c r="H817" i="20"/>
  <c r="C817" i="20"/>
  <c r="D817" i="20"/>
  <c r="T817" i="20" s="1"/>
  <c r="S817" i="20"/>
  <c r="AC827" i="18"/>
  <c r="K805" i="13" l="1"/>
  <c r="L805" i="13"/>
  <c r="O805" i="13"/>
  <c r="N805" i="13"/>
  <c r="I828" i="18"/>
  <c r="D828" i="18"/>
  <c r="G828" i="18"/>
  <c r="B828" i="18"/>
  <c r="J817" i="20"/>
  <c r="E817" i="20"/>
  <c r="K817" i="20"/>
  <c r="O817" i="20"/>
  <c r="F817" i="20"/>
  <c r="AE816" i="20"/>
  <c r="N817" i="20"/>
  <c r="L817" i="20" s="1"/>
  <c r="H828" i="18"/>
  <c r="J828" i="18" s="1"/>
  <c r="C828" i="18"/>
  <c r="K828" i="18"/>
  <c r="M805" i="13" l="1"/>
  <c r="P805" i="13"/>
  <c r="N828" i="18"/>
  <c r="L828" i="18" s="1"/>
  <c r="P828" i="18" s="1"/>
  <c r="AE827" i="18"/>
  <c r="T828" i="18"/>
  <c r="S828" i="18"/>
  <c r="F828" i="18"/>
  <c r="M817" i="20"/>
  <c r="P817" i="20"/>
  <c r="O828" i="18"/>
  <c r="E828" i="18"/>
  <c r="W805" i="13" l="1"/>
  <c r="Q805" i="13"/>
  <c r="R805" i="13" s="1"/>
  <c r="X805" i="13"/>
  <c r="U805" i="13"/>
  <c r="V805" i="13"/>
  <c r="U828" i="18"/>
  <c r="W828" i="18"/>
  <c r="M828" i="18"/>
  <c r="X828" i="18" s="1"/>
  <c r="V828" i="18"/>
  <c r="U817" i="20"/>
  <c r="X817" i="20"/>
  <c r="Q817" i="20"/>
  <c r="R817" i="20" s="1"/>
  <c r="AA817" i="20" s="1"/>
  <c r="V817" i="20"/>
  <c r="W817" i="20"/>
  <c r="Y805" i="13" l="1"/>
  <c r="AB805" i="13" s="1"/>
  <c r="Z805" i="13"/>
  <c r="AC805" i="13" s="1"/>
  <c r="AA805" i="13"/>
  <c r="AD805" i="13" s="1"/>
  <c r="Q828" i="18"/>
  <c r="R828" i="18" s="1"/>
  <c r="Y817" i="20"/>
  <c r="Z817" i="20"/>
  <c r="AD817" i="20"/>
  <c r="C806" i="13" l="1"/>
  <c r="H806" i="13"/>
  <c r="I806" i="13"/>
  <c r="D806" i="13"/>
  <c r="G806" i="13"/>
  <c r="B806" i="13"/>
  <c r="E806" i="13" s="1"/>
  <c r="AB817" i="20"/>
  <c r="B818" i="20" s="1"/>
  <c r="Z828" i="18"/>
  <c r="AC828" i="18" s="1"/>
  <c r="Y828" i="18"/>
  <c r="AB828" i="18" s="1"/>
  <c r="AA828" i="18"/>
  <c r="AC817" i="20"/>
  <c r="C818" i="20" s="1"/>
  <c r="I818" i="20"/>
  <c r="D818" i="20"/>
  <c r="H818" i="20"/>
  <c r="AE805" i="13" l="1"/>
  <c r="T806" i="13"/>
  <c r="F806" i="13"/>
  <c r="S806" i="13"/>
  <c r="J806" i="13"/>
  <c r="G818" i="20"/>
  <c r="J818" i="20" s="1"/>
  <c r="E818" i="20"/>
  <c r="F818" i="20"/>
  <c r="G829" i="18"/>
  <c r="B829" i="18"/>
  <c r="AD828" i="18"/>
  <c r="C829" i="18"/>
  <c r="H829" i="18"/>
  <c r="AE817" i="20"/>
  <c r="S818" i="20"/>
  <c r="T818" i="20"/>
  <c r="N818" i="20"/>
  <c r="L818" i="20" s="1"/>
  <c r="O818" i="20"/>
  <c r="O806" i="13" l="1"/>
  <c r="K806" i="13"/>
  <c r="N806" i="13"/>
  <c r="K818" i="20"/>
  <c r="D829" i="18"/>
  <c r="I829" i="18"/>
  <c r="F829" i="18"/>
  <c r="E829" i="18"/>
  <c r="M818" i="20"/>
  <c r="P818" i="20"/>
  <c r="L806" i="13"/>
  <c r="J829" i="18"/>
  <c r="N829" i="18" s="1"/>
  <c r="L829" i="18" s="1"/>
  <c r="P829" i="18" s="1"/>
  <c r="S829" i="18" l="1"/>
  <c r="AE828" i="18"/>
  <c r="T829" i="18"/>
  <c r="X818" i="20"/>
  <c r="Q818" i="20"/>
  <c r="R818" i="20" s="1"/>
  <c r="W818" i="20"/>
  <c r="V818" i="20"/>
  <c r="U818" i="20"/>
  <c r="P806" i="13"/>
  <c r="M806" i="13"/>
  <c r="K829" i="18"/>
  <c r="O829" i="18"/>
  <c r="M829" i="18"/>
  <c r="X829" i="18" s="1"/>
  <c r="W829" i="18"/>
  <c r="U829" i="18" l="1"/>
  <c r="V829" i="18"/>
  <c r="Y818" i="20"/>
  <c r="AB818" i="20" s="1"/>
  <c r="AA818" i="20"/>
  <c r="AD818" i="20" s="1"/>
  <c r="I819" i="20" s="1"/>
  <c r="Z818" i="20"/>
  <c r="X806" i="13"/>
  <c r="Q806" i="13"/>
  <c r="R806" i="13" s="1"/>
  <c r="U806" i="13"/>
  <c r="V806" i="13"/>
  <c r="W806" i="13"/>
  <c r="Q829" i="18"/>
  <c r="R829" i="18" s="1"/>
  <c r="Y806" i="13" l="1"/>
  <c r="AB806" i="13" s="1"/>
  <c r="D819" i="20"/>
  <c r="T819" i="20" s="1"/>
  <c r="B819" i="20"/>
  <c r="G819" i="20"/>
  <c r="AC818" i="20"/>
  <c r="S819" i="20"/>
  <c r="Z806" i="13"/>
  <c r="AA806" i="13"/>
  <c r="AD806" i="13" s="1"/>
  <c r="AC806" i="13"/>
  <c r="Y829" i="18"/>
  <c r="AB829" i="18" s="1"/>
  <c r="AA829" i="18"/>
  <c r="Z829" i="18"/>
  <c r="B807" i="13" l="1"/>
  <c r="G807" i="13"/>
  <c r="C819" i="20"/>
  <c r="H819" i="20"/>
  <c r="J819" i="20" s="1"/>
  <c r="E819" i="20"/>
  <c r="D807" i="13"/>
  <c r="I807" i="13"/>
  <c r="H807" i="13"/>
  <c r="C807" i="13"/>
  <c r="AD829" i="18"/>
  <c r="AC829" i="18"/>
  <c r="G830" i="18"/>
  <c r="B830" i="18"/>
  <c r="T807" i="13" l="1"/>
  <c r="S807" i="13"/>
  <c r="AE806" i="13"/>
  <c r="E807" i="13"/>
  <c r="N819" i="20"/>
  <c r="L819" i="20" s="1"/>
  <c r="K819" i="20"/>
  <c r="O819" i="20"/>
  <c r="AE818" i="20"/>
  <c r="F819" i="20"/>
  <c r="F807" i="13"/>
  <c r="J807" i="13"/>
  <c r="N807" i="13"/>
  <c r="L807" i="13" s="1"/>
  <c r="I830" i="18"/>
  <c r="D830" i="18"/>
  <c r="H830" i="18"/>
  <c r="C830" i="18"/>
  <c r="M819" i="20" l="1"/>
  <c r="P819" i="20"/>
  <c r="Q819" i="20"/>
  <c r="R819" i="20" s="1"/>
  <c r="Y819" i="20" s="1"/>
  <c r="O807" i="13"/>
  <c r="K807" i="13"/>
  <c r="P807" i="13"/>
  <c r="M807" i="13"/>
  <c r="S830" i="18"/>
  <c r="T830" i="18"/>
  <c r="AE829" i="18"/>
  <c r="J830" i="18"/>
  <c r="O830" i="18" s="1"/>
  <c r="E830" i="18"/>
  <c r="F830" i="18"/>
  <c r="V819" i="20" l="1"/>
  <c r="U819" i="20"/>
  <c r="X819" i="20"/>
  <c r="W819" i="20"/>
  <c r="AA819" i="20"/>
  <c r="Z819" i="20"/>
  <c r="AC819" i="20" s="1"/>
  <c r="AB819" i="20"/>
  <c r="W807" i="13"/>
  <c r="V807" i="13"/>
  <c r="Q807" i="13"/>
  <c r="R807" i="13" s="1"/>
  <c r="X807" i="13"/>
  <c r="U807" i="13"/>
  <c r="AA807" i="13"/>
  <c r="AD807" i="13" s="1"/>
  <c r="N830" i="18"/>
  <c r="L830" i="18" s="1"/>
  <c r="P830" i="18" s="1"/>
  <c r="K830" i="18"/>
  <c r="Z807" i="13" l="1"/>
  <c r="AC807" i="13" s="1"/>
  <c r="Y807" i="13"/>
  <c r="AB807" i="13" s="1"/>
  <c r="AD819" i="20"/>
  <c r="B820" i="20"/>
  <c r="G820" i="20"/>
  <c r="H820" i="20"/>
  <c r="C820" i="20"/>
  <c r="I820" i="20"/>
  <c r="D820" i="20"/>
  <c r="F820" i="20"/>
  <c r="AE819" i="20"/>
  <c r="S820" i="20"/>
  <c r="T820" i="20"/>
  <c r="E820" i="20"/>
  <c r="D808" i="13"/>
  <c r="I808" i="13"/>
  <c r="V830" i="18"/>
  <c r="U830" i="18"/>
  <c r="M830" i="18"/>
  <c r="X830" i="18" s="1"/>
  <c r="W830" i="18"/>
  <c r="C808" i="13" l="1"/>
  <c r="H808" i="13"/>
  <c r="B808" i="13"/>
  <c r="G808" i="13"/>
  <c r="J820" i="20"/>
  <c r="N820" i="20"/>
  <c r="L820" i="20" s="1"/>
  <c r="AE807" i="13"/>
  <c r="T808" i="13"/>
  <c r="S808" i="13"/>
  <c r="Q830" i="18"/>
  <c r="R830" i="18" s="1"/>
  <c r="E808" i="13" l="1"/>
  <c r="J808" i="13"/>
  <c r="F808" i="13"/>
  <c r="O820" i="20"/>
  <c r="K820" i="20"/>
  <c r="P820" i="20"/>
  <c r="M820" i="20"/>
  <c r="Q820" i="20" s="1"/>
  <c r="Z830" i="18"/>
  <c r="AA830" i="18"/>
  <c r="Y830" i="18"/>
  <c r="N808" i="13" l="1"/>
  <c r="O808" i="13"/>
  <c r="K808" i="13"/>
  <c r="L808" i="13"/>
  <c r="X820" i="20"/>
  <c r="R820" i="20"/>
  <c r="W820" i="20"/>
  <c r="U820" i="20"/>
  <c r="V820" i="20"/>
  <c r="AB830" i="18"/>
  <c r="AC830" i="18"/>
  <c r="H831" i="18" s="1"/>
  <c r="AD830" i="18"/>
  <c r="I831" i="18" s="1"/>
  <c r="P808" i="13" l="1"/>
  <c r="M808" i="13"/>
  <c r="G831" i="18"/>
  <c r="J831" i="18" s="1"/>
  <c r="C831" i="18"/>
  <c r="AA820" i="20"/>
  <c r="Y820" i="20"/>
  <c r="Z820" i="20"/>
  <c r="AD820" i="20"/>
  <c r="B831" i="18"/>
  <c r="D831" i="18"/>
  <c r="W808" i="13" l="1"/>
  <c r="V808" i="13"/>
  <c r="Q808" i="13"/>
  <c r="R808" i="13" s="1"/>
  <c r="X808" i="13"/>
  <c r="U808" i="13"/>
  <c r="K831" i="18"/>
  <c r="E831" i="18"/>
  <c r="T831" i="18"/>
  <c r="AE830" i="18"/>
  <c r="O831" i="18"/>
  <c r="AB820" i="20"/>
  <c r="AC820" i="20"/>
  <c r="B821" i="20"/>
  <c r="I821" i="20"/>
  <c r="D821" i="20"/>
  <c r="H821" i="20"/>
  <c r="C821" i="20"/>
  <c r="S831" i="18"/>
  <c r="F831" i="18"/>
  <c r="N831" i="18"/>
  <c r="L831" i="18" s="1"/>
  <c r="P831" i="18" s="1"/>
  <c r="AA808" i="13" l="1"/>
  <c r="AD808" i="13" s="1"/>
  <c r="Y808" i="13"/>
  <c r="AB808" i="13" s="1"/>
  <c r="Z808" i="13"/>
  <c r="AC808" i="13" s="1"/>
  <c r="G821" i="20"/>
  <c r="S821" i="20"/>
  <c r="AE820" i="20"/>
  <c r="J821" i="20"/>
  <c r="T821" i="20"/>
  <c r="F821" i="20"/>
  <c r="E821" i="20"/>
  <c r="W831" i="18"/>
  <c r="U831" i="18"/>
  <c r="M831" i="18"/>
  <c r="X831" i="18" s="1"/>
  <c r="V831" i="18"/>
  <c r="G809" i="13" l="1"/>
  <c r="C809" i="13"/>
  <c r="F809" i="13" s="1"/>
  <c r="I809" i="13"/>
  <c r="B809" i="13"/>
  <c r="H809" i="13"/>
  <c r="D809" i="13"/>
  <c r="Q831" i="18"/>
  <c r="R831" i="18" s="1"/>
  <c r="O821" i="20"/>
  <c r="N821" i="20"/>
  <c r="L821" i="20" s="1"/>
  <c r="K821" i="20"/>
  <c r="AE808" i="13" l="1"/>
  <c r="T809" i="13"/>
  <c r="S809" i="13"/>
  <c r="E809" i="13"/>
  <c r="J809" i="13"/>
  <c r="AA831" i="18"/>
  <c r="Y831" i="18"/>
  <c r="AB831" i="18" s="1"/>
  <c r="Z831" i="18"/>
  <c r="M821" i="20"/>
  <c r="Q821" i="20" s="1"/>
  <c r="P821" i="20"/>
  <c r="K809" i="13" l="1"/>
  <c r="O809" i="13"/>
  <c r="N809" i="13"/>
  <c r="L809" i="13" s="1"/>
  <c r="AD831" i="18"/>
  <c r="G832" i="18"/>
  <c r="B832" i="18"/>
  <c r="AC831" i="18"/>
  <c r="X821" i="20"/>
  <c r="U821" i="20"/>
  <c r="R821" i="20"/>
  <c r="V821" i="20"/>
  <c r="W821" i="20"/>
  <c r="D832" i="18"/>
  <c r="P809" i="13" l="1"/>
  <c r="M809" i="13"/>
  <c r="I832" i="18"/>
  <c r="C832" i="18"/>
  <c r="H832" i="18"/>
  <c r="J832" i="18" s="1"/>
  <c r="Y821" i="20"/>
  <c r="Z821" i="20"/>
  <c r="AA821" i="20"/>
  <c r="AE831" i="18"/>
  <c r="S832" i="18"/>
  <c r="T832" i="18"/>
  <c r="X809" i="13" l="1"/>
  <c r="Q809" i="13"/>
  <c r="R809" i="13" s="1"/>
  <c r="V809" i="13"/>
  <c r="U809" i="13"/>
  <c r="W809" i="13"/>
  <c r="E832" i="18"/>
  <c r="F832" i="18"/>
  <c r="O832" i="18"/>
  <c r="N832" i="18"/>
  <c r="L832" i="18" s="1"/>
  <c r="K832" i="18"/>
  <c r="AC821" i="20"/>
  <c r="AB821" i="20"/>
  <c r="AD821" i="20"/>
  <c r="D822" i="20" s="1"/>
  <c r="C822" i="20"/>
  <c r="B822" i="20"/>
  <c r="AA809" i="13" l="1"/>
  <c r="Z809" i="13"/>
  <c r="AC809" i="13" s="1"/>
  <c r="Y809" i="13"/>
  <c r="AB809" i="13" s="1"/>
  <c r="M832" i="18"/>
  <c r="X832" i="18" s="1"/>
  <c r="P832" i="18"/>
  <c r="H822" i="20"/>
  <c r="G822" i="20"/>
  <c r="I822" i="20"/>
  <c r="T822" i="20"/>
  <c r="S822" i="20"/>
  <c r="AE821" i="20"/>
  <c r="E822" i="20"/>
  <c r="F822" i="20"/>
  <c r="Q832" i="18"/>
  <c r="R832" i="18" s="1"/>
  <c r="AD809" i="13" l="1"/>
  <c r="C810" i="13"/>
  <c r="H810" i="13"/>
  <c r="G810" i="13"/>
  <c r="B810" i="13"/>
  <c r="V832" i="18"/>
  <c r="W832" i="18"/>
  <c r="U832" i="18"/>
  <c r="Y832" i="18"/>
  <c r="Z832" i="18"/>
  <c r="AA832" i="18"/>
  <c r="J822" i="20"/>
  <c r="N822" i="20" s="1"/>
  <c r="L822" i="20" s="1"/>
  <c r="I810" i="13" l="1"/>
  <c r="D810" i="13"/>
  <c r="F810" i="13"/>
  <c r="J810" i="13"/>
  <c r="E810" i="13"/>
  <c r="K822" i="20"/>
  <c r="AB832" i="18"/>
  <c r="AD832" i="18"/>
  <c r="D833" i="18" s="1"/>
  <c r="AC832" i="18"/>
  <c r="O822" i="20"/>
  <c r="P822" i="20"/>
  <c r="M822" i="20"/>
  <c r="Q822" i="20" s="1"/>
  <c r="G833" i="18"/>
  <c r="S833" i="18"/>
  <c r="S810" i="13" l="1"/>
  <c r="T810" i="13"/>
  <c r="AE809" i="13"/>
  <c r="K810" i="13"/>
  <c r="N810" i="13"/>
  <c r="L810" i="13" s="1"/>
  <c r="O810" i="13"/>
  <c r="W822" i="20"/>
  <c r="AE832" i="18"/>
  <c r="I833" i="18"/>
  <c r="B833" i="18"/>
  <c r="T833" i="18"/>
  <c r="H833" i="18"/>
  <c r="C833" i="18"/>
  <c r="V822" i="20"/>
  <c r="U822" i="20"/>
  <c r="R822" i="20"/>
  <c r="X822" i="20"/>
  <c r="M810" i="13" l="1"/>
  <c r="Q810" i="13" s="1"/>
  <c r="R810" i="13" s="1"/>
  <c r="P810" i="13"/>
  <c r="AA822" i="20"/>
  <c r="Z822" i="20"/>
  <c r="J833" i="18"/>
  <c r="N833" i="18" s="1"/>
  <c r="L833" i="18"/>
  <c r="P833" i="18" s="1"/>
  <c r="E833" i="18"/>
  <c r="F833" i="18"/>
  <c r="Y822" i="20"/>
  <c r="X810" i="13" l="1"/>
  <c r="W810" i="13"/>
  <c r="V810" i="13"/>
  <c r="U810" i="13"/>
  <c r="AA810" i="13"/>
  <c r="AD810" i="13" s="1"/>
  <c r="Z810" i="13"/>
  <c r="Y810" i="13"/>
  <c r="AB822" i="20"/>
  <c r="B823" i="20" s="1"/>
  <c r="AD822" i="20"/>
  <c r="AC822" i="20"/>
  <c r="O833" i="18"/>
  <c r="K833" i="18"/>
  <c r="V833" i="18"/>
  <c r="M833" i="18"/>
  <c r="X833" i="18" s="1"/>
  <c r="U833" i="18"/>
  <c r="W833" i="18"/>
  <c r="G823" i="20"/>
  <c r="D823" i="20"/>
  <c r="C823" i="20"/>
  <c r="AC810" i="13" l="1"/>
  <c r="H811" i="13" s="1"/>
  <c r="AB810" i="13"/>
  <c r="D811" i="13"/>
  <c r="I811" i="13"/>
  <c r="H823" i="20"/>
  <c r="I823" i="20"/>
  <c r="Q833" i="18"/>
  <c r="R833" i="18" s="1"/>
  <c r="S823" i="20"/>
  <c r="E823" i="20"/>
  <c r="T823" i="20"/>
  <c r="AE822" i="20"/>
  <c r="F823" i="20"/>
  <c r="G811" i="13" l="1"/>
  <c r="J811" i="13" s="1"/>
  <c r="N811" i="13" s="1"/>
  <c r="L811" i="13" s="1"/>
  <c r="C811" i="13"/>
  <c r="B811" i="13"/>
  <c r="E811" i="13" s="1"/>
  <c r="T811" i="13"/>
  <c r="AE810" i="13"/>
  <c r="S811" i="13"/>
  <c r="J823" i="20"/>
  <c r="AA833" i="18"/>
  <c r="Z833" i="18"/>
  <c r="Y833" i="18"/>
  <c r="F811" i="13" l="1"/>
  <c r="O811" i="13"/>
  <c r="K811" i="13"/>
  <c r="P811" i="13"/>
  <c r="M811" i="13"/>
  <c r="O823" i="20"/>
  <c r="N823" i="20"/>
  <c r="L823" i="20" s="1"/>
  <c r="K823" i="20"/>
  <c r="AD833" i="18"/>
  <c r="AC833" i="18"/>
  <c r="C834" i="18" s="1"/>
  <c r="AB833" i="18"/>
  <c r="B834" i="18"/>
  <c r="Q811" i="13" l="1"/>
  <c r="R811" i="13" s="1"/>
  <c r="X811" i="13"/>
  <c r="W811" i="13"/>
  <c r="V811" i="13"/>
  <c r="U811" i="13"/>
  <c r="P823" i="20"/>
  <c r="M823" i="20"/>
  <c r="D834" i="18"/>
  <c r="T834" i="18" s="1"/>
  <c r="I834" i="18"/>
  <c r="H834" i="18"/>
  <c r="F834" i="18"/>
  <c r="G834" i="18"/>
  <c r="E834" i="18"/>
  <c r="AA811" i="13" l="1"/>
  <c r="Y811" i="13"/>
  <c r="AB811" i="13" s="1"/>
  <c r="Z811" i="13"/>
  <c r="AC811" i="13" s="1"/>
  <c r="U823" i="20"/>
  <c r="W823" i="20"/>
  <c r="V823" i="20"/>
  <c r="X823" i="20"/>
  <c r="Q823" i="20"/>
  <c r="R823" i="20" s="1"/>
  <c r="S834" i="18"/>
  <c r="AE833" i="18"/>
  <c r="J834" i="18"/>
  <c r="O834" i="18"/>
  <c r="AD811" i="13" l="1"/>
  <c r="G812" i="13"/>
  <c r="H812" i="13"/>
  <c r="C812" i="13"/>
  <c r="B812" i="13"/>
  <c r="AA823" i="20"/>
  <c r="AD823" i="20" s="1"/>
  <c r="Z823" i="20"/>
  <c r="Y823" i="20"/>
  <c r="AB823" i="20"/>
  <c r="B824" i="20" s="1"/>
  <c r="N834" i="18"/>
  <c r="L834" i="18" s="1"/>
  <c r="K834" i="18"/>
  <c r="I812" i="13" l="1"/>
  <c r="D812" i="13"/>
  <c r="E812" i="13"/>
  <c r="F812" i="13"/>
  <c r="J812" i="13"/>
  <c r="K812" i="13" s="1"/>
  <c r="I824" i="20"/>
  <c r="D824" i="20"/>
  <c r="AC823" i="20"/>
  <c r="G824" i="20"/>
  <c r="M834" i="18"/>
  <c r="Q834" i="18" s="1"/>
  <c r="R834" i="18" s="1"/>
  <c r="P834" i="18"/>
  <c r="U834" i="18"/>
  <c r="W834" i="18"/>
  <c r="V834" i="18"/>
  <c r="AE811" i="13" l="1"/>
  <c r="S812" i="13"/>
  <c r="T812" i="13"/>
  <c r="N812" i="13"/>
  <c r="O812" i="13"/>
  <c r="S824" i="20"/>
  <c r="T824" i="20"/>
  <c r="C824" i="20"/>
  <c r="H824" i="20"/>
  <c r="X834" i="18"/>
  <c r="Y834" i="18"/>
  <c r="Z834" i="18"/>
  <c r="AA834" i="18"/>
  <c r="AC834" i="18"/>
  <c r="L812" i="13" l="1"/>
  <c r="F824" i="20"/>
  <c r="E824" i="20"/>
  <c r="AE823" i="20"/>
  <c r="J824" i="20"/>
  <c r="AB834" i="18"/>
  <c r="AD834" i="18"/>
  <c r="D835" i="18" s="1"/>
  <c r="H835" i="18"/>
  <c r="G835" i="18"/>
  <c r="C835" i="18"/>
  <c r="M812" i="13" l="1"/>
  <c r="P812" i="13"/>
  <c r="O824" i="20"/>
  <c r="N824" i="20"/>
  <c r="L824" i="20" s="1"/>
  <c r="K824" i="20"/>
  <c r="I835" i="18"/>
  <c r="B835" i="18"/>
  <c r="T835" i="18"/>
  <c r="AE834" i="18"/>
  <c r="S835" i="18"/>
  <c r="Q812" i="13" l="1"/>
  <c r="R812" i="13" s="1"/>
  <c r="X812" i="13"/>
  <c r="W812" i="13"/>
  <c r="U812" i="13"/>
  <c r="V812" i="13"/>
  <c r="P824" i="20"/>
  <c r="M824" i="20"/>
  <c r="F835" i="18"/>
  <c r="E835" i="18"/>
  <c r="J835" i="18"/>
  <c r="N835" i="18" s="1"/>
  <c r="L835" i="18" s="1"/>
  <c r="P835" i="18" s="1"/>
  <c r="Y812" i="13" l="1"/>
  <c r="AB812" i="13" s="1"/>
  <c r="Z812" i="13"/>
  <c r="AC812" i="13" s="1"/>
  <c r="AA812" i="13"/>
  <c r="AD812" i="13" s="1"/>
  <c r="U824" i="20"/>
  <c r="W824" i="20"/>
  <c r="V824" i="20"/>
  <c r="X824" i="20"/>
  <c r="Q824" i="20"/>
  <c r="R824" i="20" s="1"/>
  <c r="K835" i="18"/>
  <c r="O835" i="18"/>
  <c r="U835" i="18"/>
  <c r="V835" i="18"/>
  <c r="M835" i="18"/>
  <c r="X835" i="18" s="1"/>
  <c r="W835" i="18"/>
  <c r="G813" i="13" l="1"/>
  <c r="B813" i="13"/>
  <c r="H813" i="13"/>
  <c r="C813" i="13"/>
  <c r="F813" i="13" s="1"/>
  <c r="I813" i="13"/>
  <c r="D813" i="13"/>
  <c r="Z824" i="20"/>
  <c r="AC824" i="20" s="1"/>
  <c r="Y824" i="20"/>
  <c r="AB824" i="20" s="1"/>
  <c r="AA824" i="20"/>
  <c r="AD824" i="20" s="1"/>
  <c r="Q835" i="18"/>
  <c r="R835" i="18" s="1"/>
  <c r="N813" i="13" l="1"/>
  <c r="L813" i="13" s="1"/>
  <c r="T813" i="13"/>
  <c r="AE812" i="13"/>
  <c r="S813" i="13"/>
  <c r="E813" i="13"/>
  <c r="J813" i="13"/>
  <c r="H825" i="20"/>
  <c r="C825" i="20"/>
  <c r="G825" i="20"/>
  <c r="B825" i="20"/>
  <c r="E825" i="20" s="1"/>
  <c r="D825" i="20"/>
  <c r="I825" i="20"/>
  <c r="AA835" i="18"/>
  <c r="Z835" i="18"/>
  <c r="Y835" i="18"/>
  <c r="AD835" i="18"/>
  <c r="AB835" i="18"/>
  <c r="B836" i="18" s="1"/>
  <c r="P813" i="13" l="1"/>
  <c r="M813" i="13"/>
  <c r="O813" i="13"/>
  <c r="K813" i="13"/>
  <c r="AE824" i="20"/>
  <c r="F825" i="20"/>
  <c r="N825" i="20"/>
  <c r="L825" i="20" s="1"/>
  <c r="S825" i="20"/>
  <c r="T825" i="20"/>
  <c r="J825" i="20"/>
  <c r="AC835" i="18"/>
  <c r="I836" i="18"/>
  <c r="D836" i="18"/>
  <c r="G836" i="18"/>
  <c r="AE835" i="18"/>
  <c r="V813" i="13" l="1"/>
  <c r="U813" i="13"/>
  <c r="W813" i="13"/>
  <c r="X813" i="13"/>
  <c r="Q813" i="13"/>
  <c r="R813" i="13" s="1"/>
  <c r="P825" i="20"/>
  <c r="M825" i="20"/>
  <c r="O825" i="20"/>
  <c r="K825" i="20"/>
  <c r="C836" i="18"/>
  <c r="H836" i="18"/>
  <c r="S836" i="18"/>
  <c r="J836" i="18"/>
  <c r="T836" i="18"/>
  <c r="K836" i="18"/>
  <c r="AA813" i="13" l="1"/>
  <c r="AD813" i="13" s="1"/>
  <c r="D814" i="13" s="1"/>
  <c r="Z813" i="13"/>
  <c r="AC813" i="13" s="1"/>
  <c r="C814" i="13" s="1"/>
  <c r="Y813" i="13"/>
  <c r="AB813" i="13" s="1"/>
  <c r="W825" i="20"/>
  <c r="V825" i="20"/>
  <c r="U825" i="20"/>
  <c r="Q825" i="20"/>
  <c r="R825" i="20" s="1"/>
  <c r="X825" i="20"/>
  <c r="F836" i="18"/>
  <c r="E836" i="18"/>
  <c r="N836" i="18"/>
  <c r="L836" i="18" s="1"/>
  <c r="O836" i="18"/>
  <c r="G814" i="13" l="1"/>
  <c r="H814" i="13"/>
  <c r="B814" i="13"/>
  <c r="E814" i="13" s="1"/>
  <c r="I814" i="13"/>
  <c r="S814" i="13"/>
  <c r="AE813" i="13"/>
  <c r="F814" i="13"/>
  <c r="T814" i="13"/>
  <c r="Z825" i="20"/>
  <c r="AA825" i="20"/>
  <c r="Y825" i="20"/>
  <c r="AB825" i="20" s="1"/>
  <c r="P836" i="18"/>
  <c r="M836" i="18"/>
  <c r="X836" i="18" s="1"/>
  <c r="V836" i="18"/>
  <c r="J814" i="13" l="1"/>
  <c r="G826" i="20"/>
  <c r="B826" i="20"/>
  <c r="AD825" i="20"/>
  <c r="AC825" i="20"/>
  <c r="W836" i="18"/>
  <c r="Q836" i="18"/>
  <c r="R836" i="18" s="1"/>
  <c r="U836" i="18"/>
  <c r="O814" i="13" l="1"/>
  <c r="N814" i="13"/>
  <c r="L814" i="13" s="1"/>
  <c r="K814" i="13"/>
  <c r="D826" i="20"/>
  <c r="I826" i="20"/>
  <c r="C826" i="20"/>
  <c r="H826" i="20"/>
  <c r="J826" i="20"/>
  <c r="E826" i="20"/>
  <c r="Y836" i="18"/>
  <c r="Z836" i="18"/>
  <c r="AA836" i="18"/>
  <c r="AB836" i="18"/>
  <c r="M814" i="13" l="1"/>
  <c r="P814" i="13"/>
  <c r="N826" i="20"/>
  <c r="L826" i="20" s="1"/>
  <c r="T826" i="20"/>
  <c r="S826" i="20"/>
  <c r="F826" i="20"/>
  <c r="AE825" i="20"/>
  <c r="O826" i="20"/>
  <c r="K826" i="20"/>
  <c r="B837" i="18"/>
  <c r="AD836" i="18"/>
  <c r="G837" i="18"/>
  <c r="AC836" i="18"/>
  <c r="X814" i="13" l="1"/>
  <c r="Q814" i="13"/>
  <c r="R814" i="13" s="1"/>
  <c r="W814" i="13"/>
  <c r="V814" i="13"/>
  <c r="U814" i="13"/>
  <c r="M826" i="20"/>
  <c r="Q826" i="20" s="1"/>
  <c r="R826" i="20" s="1"/>
  <c r="P826" i="20"/>
  <c r="I837" i="18"/>
  <c r="D837" i="18"/>
  <c r="H837" i="18"/>
  <c r="C837" i="18"/>
  <c r="F837" i="18" s="1"/>
  <c r="J837" i="18"/>
  <c r="X826" i="20"/>
  <c r="U826" i="20"/>
  <c r="Z814" i="13" l="1"/>
  <c r="Y814" i="13"/>
  <c r="AA814" i="13"/>
  <c r="AC814" i="13"/>
  <c r="AB814" i="13"/>
  <c r="V826" i="20"/>
  <c r="W826" i="20"/>
  <c r="AA826" i="20"/>
  <c r="AD826" i="20" s="1"/>
  <c r="Z826" i="20"/>
  <c r="Y826" i="20"/>
  <c r="AB826" i="20" s="1"/>
  <c r="T837" i="18"/>
  <c r="S837" i="18"/>
  <c r="AE836" i="18"/>
  <c r="E837" i="18"/>
  <c r="N837" i="18"/>
  <c r="L837" i="18" s="1"/>
  <c r="O837" i="18"/>
  <c r="K837" i="18"/>
  <c r="I827" i="20"/>
  <c r="D827" i="20"/>
  <c r="C815" i="13" l="1"/>
  <c r="H815" i="13"/>
  <c r="B815" i="13"/>
  <c r="E815" i="13" s="1"/>
  <c r="G815" i="13"/>
  <c r="AD814" i="13"/>
  <c r="AC826" i="20"/>
  <c r="G827" i="20"/>
  <c r="B827" i="20"/>
  <c r="M837" i="18"/>
  <c r="X837" i="18" s="1"/>
  <c r="P837" i="18"/>
  <c r="S827" i="20"/>
  <c r="T827" i="20"/>
  <c r="I815" i="13" l="1"/>
  <c r="J815" i="13" s="1"/>
  <c r="D815" i="13"/>
  <c r="F815" i="13"/>
  <c r="H827" i="20"/>
  <c r="C827" i="20"/>
  <c r="E827" i="20"/>
  <c r="J827" i="20"/>
  <c r="W837" i="18"/>
  <c r="Q837" i="18"/>
  <c r="R837" i="18" s="1"/>
  <c r="V837" i="18"/>
  <c r="U837" i="18"/>
  <c r="K827" i="20"/>
  <c r="O827" i="20"/>
  <c r="N827" i="20"/>
  <c r="L827" i="20"/>
  <c r="O815" i="13" l="1"/>
  <c r="K815" i="13"/>
  <c r="S815" i="13"/>
  <c r="T815" i="13"/>
  <c r="AE814" i="13"/>
  <c r="N815" i="13"/>
  <c r="L815" i="13" s="1"/>
  <c r="F827" i="20"/>
  <c r="AE826" i="20"/>
  <c r="Y837" i="18"/>
  <c r="Z837" i="18"/>
  <c r="AC837" i="18" s="1"/>
  <c r="AA837" i="18"/>
  <c r="P827" i="20"/>
  <c r="M827" i="20"/>
  <c r="P815" i="13" l="1"/>
  <c r="M815" i="13"/>
  <c r="AB837" i="18"/>
  <c r="G838" i="18" s="1"/>
  <c r="H838" i="18"/>
  <c r="C838" i="18"/>
  <c r="AD837" i="18"/>
  <c r="V827" i="20"/>
  <c r="U827" i="20"/>
  <c r="W827" i="20"/>
  <c r="X827" i="20"/>
  <c r="Q827" i="20"/>
  <c r="R827" i="20" s="1"/>
  <c r="V815" i="13" l="1"/>
  <c r="W815" i="13"/>
  <c r="U815" i="13"/>
  <c r="Q815" i="13"/>
  <c r="R815" i="13" s="1"/>
  <c r="X815" i="13"/>
  <c r="I838" i="18"/>
  <c r="D838" i="18"/>
  <c r="B838" i="18"/>
  <c r="Y827" i="20"/>
  <c r="AB827" i="20" s="1"/>
  <c r="AA827" i="20"/>
  <c r="AD827" i="20" s="1"/>
  <c r="Z827" i="20"/>
  <c r="AC827" i="20" s="1"/>
  <c r="AA815" i="13" l="1"/>
  <c r="AD815" i="13" s="1"/>
  <c r="Z815" i="13"/>
  <c r="AC815" i="13" s="1"/>
  <c r="Y815" i="13"/>
  <c r="AB815" i="13" s="1"/>
  <c r="S838" i="18"/>
  <c r="AE837" i="18"/>
  <c r="T838" i="18"/>
  <c r="E838" i="18"/>
  <c r="F838" i="18"/>
  <c r="J838" i="18"/>
  <c r="B828" i="20"/>
  <c r="D828" i="20"/>
  <c r="I828" i="20"/>
  <c r="H828" i="20"/>
  <c r="C828" i="20"/>
  <c r="G828" i="20"/>
  <c r="D816" i="13" l="1"/>
  <c r="I816" i="13"/>
  <c r="C816" i="13"/>
  <c r="H816" i="13"/>
  <c r="B816" i="13"/>
  <c r="E816" i="13" s="1"/>
  <c r="G816" i="13"/>
  <c r="K838" i="18"/>
  <c r="O838" i="18"/>
  <c r="N838" i="18"/>
  <c r="L838" i="18" s="1"/>
  <c r="S828" i="20"/>
  <c r="T828" i="20"/>
  <c r="E828" i="20"/>
  <c r="F828" i="20"/>
  <c r="AE827" i="20"/>
  <c r="J828" i="20"/>
  <c r="S816" i="13" l="1"/>
  <c r="T816" i="13"/>
  <c r="AE815" i="13"/>
  <c r="J816" i="13"/>
  <c r="F816" i="13"/>
  <c r="M838" i="18"/>
  <c r="P838" i="18"/>
  <c r="N828" i="20"/>
  <c r="O828" i="20"/>
  <c r="K828" i="20"/>
  <c r="K816" i="13" l="1"/>
  <c r="O816" i="13"/>
  <c r="N816" i="13"/>
  <c r="L816" i="13" s="1"/>
  <c r="X838" i="18"/>
  <c r="Q838" i="18"/>
  <c r="R838" i="18" s="1"/>
  <c r="V838" i="18"/>
  <c r="W838" i="18"/>
  <c r="U838" i="18"/>
  <c r="L828" i="20"/>
  <c r="M816" i="13" l="1"/>
  <c r="P816" i="13"/>
  <c r="Z838" i="18"/>
  <c r="AC838" i="18" s="1"/>
  <c r="Y838" i="18"/>
  <c r="AA838" i="18"/>
  <c r="AD838" i="18" s="1"/>
  <c r="P828" i="20"/>
  <c r="M828" i="20"/>
  <c r="X816" i="13" l="1"/>
  <c r="Q816" i="13"/>
  <c r="R816" i="13" s="1"/>
  <c r="W816" i="13"/>
  <c r="V816" i="13"/>
  <c r="U816" i="13"/>
  <c r="H839" i="18"/>
  <c r="C839" i="18"/>
  <c r="D839" i="18"/>
  <c r="I839" i="18"/>
  <c r="AB838" i="18"/>
  <c r="U828" i="20"/>
  <c r="W828" i="20"/>
  <c r="V828" i="20"/>
  <c r="X828" i="20"/>
  <c r="Q828" i="20"/>
  <c r="R828" i="20" s="1"/>
  <c r="Z816" i="13" l="1"/>
  <c r="Y816" i="13"/>
  <c r="AA816" i="13"/>
  <c r="T839" i="18"/>
  <c r="S839" i="18"/>
  <c r="AE838" i="18"/>
  <c r="B839" i="18"/>
  <c r="E839" i="18" s="1"/>
  <c r="G839" i="18"/>
  <c r="J839" i="18" s="1"/>
  <c r="Y828" i="20"/>
  <c r="AB828" i="20" s="1"/>
  <c r="AA828" i="20"/>
  <c r="AD828" i="20" s="1"/>
  <c r="Z828" i="20"/>
  <c r="AC828" i="20" s="1"/>
  <c r="AC816" i="13" l="1"/>
  <c r="C817" i="13" s="1"/>
  <c r="AB816" i="13"/>
  <c r="B817" i="13" s="1"/>
  <c r="AD816" i="13"/>
  <c r="K839" i="18"/>
  <c r="O839" i="18"/>
  <c r="F839" i="18"/>
  <c r="N839" i="18"/>
  <c r="L839" i="18" s="1"/>
  <c r="G829" i="20"/>
  <c r="B829" i="20"/>
  <c r="I829" i="20"/>
  <c r="D829" i="20"/>
  <c r="C829" i="20"/>
  <c r="H829" i="20"/>
  <c r="G817" i="13" l="1"/>
  <c r="H817" i="13"/>
  <c r="F817" i="13"/>
  <c r="D817" i="13"/>
  <c r="I817" i="13"/>
  <c r="E817" i="13"/>
  <c r="M839" i="18"/>
  <c r="P839" i="18"/>
  <c r="E829" i="20"/>
  <c r="J829" i="20"/>
  <c r="T829" i="20"/>
  <c r="S829" i="20"/>
  <c r="AE828" i="20"/>
  <c r="F829" i="20"/>
  <c r="AE816" i="13" l="1"/>
  <c r="S817" i="13"/>
  <c r="T817" i="13"/>
  <c r="N817" i="13"/>
  <c r="J817" i="13"/>
  <c r="X839" i="18"/>
  <c r="Q839" i="18"/>
  <c r="R839" i="18" s="1"/>
  <c r="V839" i="18"/>
  <c r="U839" i="18"/>
  <c r="W839" i="18"/>
  <c r="K829" i="20"/>
  <c r="O829" i="20"/>
  <c r="N829" i="20"/>
  <c r="L829" i="20" s="1"/>
  <c r="K817" i="13" l="1"/>
  <c r="O817" i="13"/>
  <c r="L817" i="13"/>
  <c r="AA839" i="18"/>
  <c r="AD839" i="18" s="1"/>
  <c r="Z839" i="18"/>
  <c r="AC839" i="18" s="1"/>
  <c r="Y839" i="18"/>
  <c r="AB839" i="18" s="1"/>
  <c r="P829" i="20"/>
  <c r="M829" i="20"/>
  <c r="M817" i="13" l="1"/>
  <c r="P817" i="13"/>
  <c r="X817" i="13"/>
  <c r="D840" i="18"/>
  <c r="I840" i="18"/>
  <c r="H840" i="18"/>
  <c r="C840" i="18"/>
  <c r="F840" i="18" s="1"/>
  <c r="G840" i="18"/>
  <c r="B840" i="18"/>
  <c r="W829" i="20"/>
  <c r="V829" i="20"/>
  <c r="U829" i="20"/>
  <c r="X829" i="20"/>
  <c r="Q829" i="20"/>
  <c r="R829" i="20" s="1"/>
  <c r="Q817" i="13" l="1"/>
  <c r="R817" i="13" s="1"/>
  <c r="Y817" i="13" s="1"/>
  <c r="U817" i="13"/>
  <c r="V817" i="13"/>
  <c r="W817" i="13"/>
  <c r="N840" i="18"/>
  <c r="L840" i="18" s="1"/>
  <c r="T840" i="18"/>
  <c r="AE839" i="18"/>
  <c r="S840" i="18"/>
  <c r="J840" i="18"/>
  <c r="E840" i="18"/>
  <c r="Y829" i="20"/>
  <c r="AB829" i="20" s="1"/>
  <c r="Z829" i="20"/>
  <c r="AC829" i="20" s="1"/>
  <c r="AA829" i="20"/>
  <c r="AD829" i="20" s="1"/>
  <c r="AA817" i="13" l="1"/>
  <c r="Z817" i="13"/>
  <c r="AB817" i="13"/>
  <c r="B818" i="13" s="1"/>
  <c r="P840" i="18"/>
  <c r="M840" i="18"/>
  <c r="K840" i="18"/>
  <c r="O840" i="18"/>
  <c r="G830" i="20"/>
  <c r="B830" i="20"/>
  <c r="C830" i="20"/>
  <c r="H830" i="20"/>
  <c r="I830" i="20"/>
  <c r="D830" i="20"/>
  <c r="AC817" i="13" l="1"/>
  <c r="AD817" i="13"/>
  <c r="G818" i="13"/>
  <c r="I818" i="13"/>
  <c r="C818" i="13"/>
  <c r="H818" i="13"/>
  <c r="W840" i="18"/>
  <c r="V840" i="18"/>
  <c r="U840" i="18"/>
  <c r="X840" i="18"/>
  <c r="Q840" i="18"/>
  <c r="R840" i="18" s="1"/>
  <c r="E830" i="20"/>
  <c r="AE829" i="20"/>
  <c r="J830" i="20"/>
  <c r="T830" i="20"/>
  <c r="F830" i="20"/>
  <c r="S830" i="20"/>
  <c r="D818" i="13" l="1"/>
  <c r="F818" i="13"/>
  <c r="E818" i="13"/>
  <c r="J818" i="13"/>
  <c r="O818" i="13" s="1"/>
  <c r="Z840" i="18"/>
  <c r="AC840" i="18" s="1"/>
  <c r="Y840" i="18"/>
  <c r="AB840" i="18" s="1"/>
  <c r="AA840" i="18"/>
  <c r="AD840" i="18" s="1"/>
  <c r="O830" i="20"/>
  <c r="K830" i="20"/>
  <c r="N830" i="20"/>
  <c r="L830" i="20" s="1"/>
  <c r="AE817" i="13" l="1"/>
  <c r="S818" i="13"/>
  <c r="T818" i="13"/>
  <c r="L818" i="13"/>
  <c r="K818" i="13"/>
  <c r="N818" i="13"/>
  <c r="C841" i="18"/>
  <c r="H841" i="18"/>
  <c r="G841" i="18"/>
  <c r="J841" i="18" s="1"/>
  <c r="B841" i="18"/>
  <c r="E841" i="18" s="1"/>
  <c r="D841" i="18"/>
  <c r="I841" i="18"/>
  <c r="P830" i="20"/>
  <c r="M830" i="20"/>
  <c r="U830" i="20"/>
  <c r="V830" i="20"/>
  <c r="M818" i="13" l="1"/>
  <c r="P818" i="13"/>
  <c r="Q818" i="13"/>
  <c r="R818" i="13" s="1"/>
  <c r="N841" i="18"/>
  <c r="L841" i="18" s="1"/>
  <c r="T841" i="18"/>
  <c r="AE840" i="18"/>
  <c r="S841" i="18"/>
  <c r="K841" i="18"/>
  <c r="O841" i="18"/>
  <c r="F841" i="18"/>
  <c r="W830" i="20"/>
  <c r="X830" i="20"/>
  <c r="Q830" i="20"/>
  <c r="R830" i="20" s="1"/>
  <c r="X818" i="13" l="1"/>
  <c r="U818" i="13"/>
  <c r="V818" i="13"/>
  <c r="W818" i="13"/>
  <c r="Z818" i="13"/>
  <c r="Y818" i="13"/>
  <c r="AA818" i="13"/>
  <c r="AD818" i="13" s="1"/>
  <c r="I819" i="13" s="1"/>
  <c r="M841" i="18"/>
  <c r="P841" i="18"/>
  <c r="Y830" i="20"/>
  <c r="AB830" i="20" s="1"/>
  <c r="AA830" i="20"/>
  <c r="AD830" i="20" s="1"/>
  <c r="Z830" i="20"/>
  <c r="AC830" i="20" s="1"/>
  <c r="AC818" i="13" l="1"/>
  <c r="C819" i="13" s="1"/>
  <c r="D819" i="13"/>
  <c r="AB818" i="13"/>
  <c r="Q841" i="18"/>
  <c r="R841" i="18" s="1"/>
  <c r="X841" i="18"/>
  <c r="W841" i="18"/>
  <c r="V841" i="18"/>
  <c r="U841" i="18"/>
  <c r="G831" i="20"/>
  <c r="B831" i="20"/>
  <c r="D831" i="20"/>
  <c r="I831" i="20"/>
  <c r="H831" i="20"/>
  <c r="C831" i="20"/>
  <c r="H819" i="13" l="1"/>
  <c r="S819" i="13"/>
  <c r="AE818" i="13"/>
  <c r="B819" i="13"/>
  <c r="G819" i="13"/>
  <c r="J819" i="13" s="1"/>
  <c r="T819" i="13"/>
  <c r="AA841" i="18"/>
  <c r="AD841" i="18" s="1"/>
  <c r="D842" i="18" s="1"/>
  <c r="Z841" i="18"/>
  <c r="AC841" i="18" s="1"/>
  <c r="Y841" i="18"/>
  <c r="AB841" i="18" s="1"/>
  <c r="J831" i="20"/>
  <c r="T831" i="20"/>
  <c r="S831" i="20"/>
  <c r="N831" i="20"/>
  <c r="F831" i="20"/>
  <c r="AE830" i="20"/>
  <c r="E831" i="20"/>
  <c r="O831" i="20"/>
  <c r="K831" i="20"/>
  <c r="L831" i="20"/>
  <c r="E819" i="13" l="1"/>
  <c r="F819" i="13"/>
  <c r="O819" i="13"/>
  <c r="K819" i="13"/>
  <c r="N819" i="13"/>
  <c r="L819" i="13" s="1"/>
  <c r="B842" i="18"/>
  <c r="G842" i="18"/>
  <c r="I842" i="18"/>
  <c r="C842" i="18"/>
  <c r="F842" i="18" s="1"/>
  <c r="H842" i="18"/>
  <c r="AE841" i="18"/>
  <c r="S842" i="18"/>
  <c r="T842" i="18"/>
  <c r="P831" i="20"/>
  <c r="M831" i="20"/>
  <c r="M819" i="13" l="1"/>
  <c r="P819" i="13"/>
  <c r="E842" i="18"/>
  <c r="J842" i="18"/>
  <c r="W831" i="20"/>
  <c r="U831" i="20"/>
  <c r="V831" i="20"/>
  <c r="X831" i="20"/>
  <c r="Q831" i="20"/>
  <c r="R831" i="20" s="1"/>
  <c r="Q819" i="13" l="1"/>
  <c r="R819" i="13" s="1"/>
  <c r="X819" i="13"/>
  <c r="V819" i="13"/>
  <c r="W819" i="13"/>
  <c r="U819" i="13"/>
  <c r="O842" i="18"/>
  <c r="K842" i="18"/>
  <c r="N842" i="18"/>
  <c r="L842" i="18" s="1"/>
  <c r="Y831" i="20"/>
  <c r="AB831" i="20" s="1"/>
  <c r="Z831" i="20"/>
  <c r="AC831" i="20" s="1"/>
  <c r="AA831" i="20"/>
  <c r="AD831" i="20" s="1"/>
  <c r="Y819" i="13" l="1"/>
  <c r="AB819" i="13" s="1"/>
  <c r="Z819" i="13"/>
  <c r="AA819" i="13"/>
  <c r="AD819" i="13"/>
  <c r="M842" i="18"/>
  <c r="P842" i="18"/>
  <c r="G832" i="20"/>
  <c r="B832" i="20"/>
  <c r="H832" i="20"/>
  <c r="C832" i="20"/>
  <c r="I832" i="20"/>
  <c r="D832" i="20"/>
  <c r="AC819" i="13" l="1"/>
  <c r="H820" i="13" s="1"/>
  <c r="D820" i="13"/>
  <c r="I820" i="13"/>
  <c r="G820" i="13"/>
  <c r="B820" i="13"/>
  <c r="Q842" i="18"/>
  <c r="R842" i="18" s="1"/>
  <c r="X842" i="18"/>
  <c r="V842" i="18"/>
  <c r="U842" i="18"/>
  <c r="W842" i="18"/>
  <c r="E832" i="20"/>
  <c r="J832" i="20"/>
  <c r="F832" i="20"/>
  <c r="AE831" i="20"/>
  <c r="S832" i="20"/>
  <c r="T832" i="20"/>
  <c r="C820" i="13" l="1"/>
  <c r="E820" i="13"/>
  <c r="AE819" i="13"/>
  <c r="T820" i="13"/>
  <c r="S820" i="13"/>
  <c r="J820" i="13"/>
  <c r="F820" i="13"/>
  <c r="AA842" i="18"/>
  <c r="AD842" i="18" s="1"/>
  <c r="Z842" i="18"/>
  <c r="AC842" i="18" s="1"/>
  <c r="Y842" i="18"/>
  <c r="AB842" i="18" s="1"/>
  <c r="B843" i="18" s="1"/>
  <c r="O832" i="20"/>
  <c r="K832" i="20"/>
  <c r="N832" i="20"/>
  <c r="L832" i="20" s="1"/>
  <c r="O820" i="13" l="1"/>
  <c r="K820" i="13"/>
  <c r="N820" i="13"/>
  <c r="L820" i="13"/>
  <c r="C843" i="18"/>
  <c r="F843" i="18" s="1"/>
  <c r="H843" i="18"/>
  <c r="D843" i="18"/>
  <c r="I843" i="18"/>
  <c r="G843" i="18"/>
  <c r="J843" i="18" s="1"/>
  <c r="N843" i="18" s="1"/>
  <c r="L843" i="18" s="1"/>
  <c r="P843" i="18" s="1"/>
  <c r="P832" i="20"/>
  <c r="M832" i="20"/>
  <c r="M820" i="13" l="1"/>
  <c r="P820" i="13"/>
  <c r="T843" i="18"/>
  <c r="AE842" i="18"/>
  <c r="S843" i="18"/>
  <c r="E843" i="18"/>
  <c r="U843" i="18"/>
  <c r="K843" i="18"/>
  <c r="O843" i="18"/>
  <c r="M843" i="18"/>
  <c r="X843" i="18" s="1"/>
  <c r="W843" i="18"/>
  <c r="V843" i="18"/>
  <c r="U832" i="20"/>
  <c r="V832" i="20"/>
  <c r="W832" i="20"/>
  <c r="Q832" i="20"/>
  <c r="R832" i="20" s="1"/>
  <c r="X832" i="20"/>
  <c r="Q820" i="13" l="1"/>
  <c r="R820" i="13" s="1"/>
  <c r="X820" i="13"/>
  <c r="U820" i="13"/>
  <c r="W820" i="13"/>
  <c r="V820" i="13"/>
  <c r="Q843" i="18"/>
  <c r="R843" i="18" s="1"/>
  <c r="AA832" i="20"/>
  <c r="AD832" i="20" s="1"/>
  <c r="Z832" i="20"/>
  <c r="AC832" i="20" s="1"/>
  <c r="Y832" i="20"/>
  <c r="AB832" i="20" s="1"/>
  <c r="Y820" i="13" l="1"/>
  <c r="AA820" i="13"/>
  <c r="Z820" i="13"/>
  <c r="Y843" i="18"/>
  <c r="AB843" i="18" s="1"/>
  <c r="Z843" i="18"/>
  <c r="AA843" i="18"/>
  <c r="D833" i="20"/>
  <c r="I833" i="20"/>
  <c r="H833" i="20"/>
  <c r="C833" i="20"/>
  <c r="G833" i="20"/>
  <c r="B833" i="20"/>
  <c r="AB820" i="13" l="1"/>
  <c r="AD820" i="13"/>
  <c r="B821" i="13"/>
  <c r="AC820" i="13"/>
  <c r="G821" i="13"/>
  <c r="AC843" i="18"/>
  <c r="AD843" i="18"/>
  <c r="B844" i="18"/>
  <c r="G844" i="18"/>
  <c r="E833" i="20"/>
  <c r="S833" i="20"/>
  <c r="T833" i="20"/>
  <c r="F833" i="20"/>
  <c r="AE832" i="20"/>
  <c r="J833" i="20"/>
  <c r="D821" i="13" l="1"/>
  <c r="I821" i="13"/>
  <c r="C821" i="13"/>
  <c r="F821" i="13" s="1"/>
  <c r="H821" i="13"/>
  <c r="C844" i="18"/>
  <c r="F844" i="18" s="1"/>
  <c r="H844" i="18"/>
  <c r="D844" i="18"/>
  <c r="I844" i="18"/>
  <c r="O833" i="20"/>
  <c r="K833" i="20"/>
  <c r="N833" i="20"/>
  <c r="L833" i="20" s="1"/>
  <c r="S821" i="13" l="1"/>
  <c r="T821" i="13"/>
  <c r="AE820" i="13"/>
  <c r="E821" i="13"/>
  <c r="J821" i="13"/>
  <c r="S844" i="18"/>
  <c r="T844" i="18"/>
  <c r="AE843" i="18"/>
  <c r="E844" i="18"/>
  <c r="J844" i="18"/>
  <c r="N844" i="18"/>
  <c r="L844" i="18" s="1"/>
  <c r="P833" i="20"/>
  <c r="M833" i="20"/>
  <c r="K821" i="13" l="1"/>
  <c r="N821" i="13"/>
  <c r="L821" i="13" s="1"/>
  <c r="O821" i="13"/>
  <c r="K844" i="18"/>
  <c r="O844" i="18"/>
  <c r="M844" i="18"/>
  <c r="P844" i="18"/>
  <c r="V833" i="20"/>
  <c r="U833" i="20"/>
  <c r="W833" i="20"/>
  <c r="X833" i="20"/>
  <c r="Q833" i="20"/>
  <c r="R833" i="20" s="1"/>
  <c r="M821" i="13" l="1"/>
  <c r="P821" i="13"/>
  <c r="Q844" i="18"/>
  <c r="R844" i="18" s="1"/>
  <c r="X844" i="18"/>
  <c r="U844" i="18"/>
  <c r="V844" i="18"/>
  <c r="W844" i="18"/>
  <c r="Z833" i="20"/>
  <c r="AC833" i="20" s="1"/>
  <c r="Y833" i="20"/>
  <c r="AB833" i="20" s="1"/>
  <c r="AA833" i="20"/>
  <c r="AD833" i="20" s="1"/>
  <c r="Q821" i="13" l="1"/>
  <c r="R821" i="13" s="1"/>
  <c r="X821" i="13"/>
  <c r="W821" i="13"/>
  <c r="V821" i="13"/>
  <c r="U821" i="13"/>
  <c r="Z844" i="18"/>
  <c r="AC844" i="18" s="1"/>
  <c r="Y844" i="18"/>
  <c r="AA844" i="18"/>
  <c r="C834" i="20"/>
  <c r="H834" i="20"/>
  <c r="G834" i="20"/>
  <c r="B834" i="20"/>
  <c r="E834" i="20" s="1"/>
  <c r="I834" i="20"/>
  <c r="D834" i="20"/>
  <c r="AA821" i="13" l="1"/>
  <c r="Z821" i="13"/>
  <c r="Y821" i="13"/>
  <c r="AB821" i="13" s="1"/>
  <c r="AD844" i="18"/>
  <c r="I845" i="18" s="1"/>
  <c r="AB844" i="18"/>
  <c r="H845" i="18"/>
  <c r="C845" i="18"/>
  <c r="AE833" i="20"/>
  <c r="F834" i="20"/>
  <c r="J834" i="20"/>
  <c r="T834" i="20"/>
  <c r="S834" i="20"/>
  <c r="AC821" i="13" l="1"/>
  <c r="AD821" i="13"/>
  <c r="D822" i="13" s="1"/>
  <c r="B822" i="13"/>
  <c r="G822" i="13"/>
  <c r="D845" i="18"/>
  <c r="B845" i="18"/>
  <c r="G845" i="18"/>
  <c r="J845" i="18" s="1"/>
  <c r="N834" i="20"/>
  <c r="O834" i="20"/>
  <c r="K834" i="20"/>
  <c r="L834" i="20"/>
  <c r="C822" i="13" l="1"/>
  <c r="F822" i="13" s="1"/>
  <c r="H822" i="13"/>
  <c r="T822" i="13"/>
  <c r="AE821" i="13"/>
  <c r="I822" i="13"/>
  <c r="S822" i="13"/>
  <c r="T845" i="18"/>
  <c r="S845" i="18"/>
  <c r="AE844" i="18"/>
  <c r="N845" i="18"/>
  <c r="L845" i="18" s="1"/>
  <c r="P845" i="18" s="1"/>
  <c r="K845" i="18"/>
  <c r="E845" i="18"/>
  <c r="F845" i="18"/>
  <c r="O845" i="18"/>
  <c r="P834" i="20"/>
  <c r="M834" i="20"/>
  <c r="E822" i="13" l="1"/>
  <c r="J822" i="13"/>
  <c r="V845" i="18"/>
  <c r="W845" i="18"/>
  <c r="M845" i="18"/>
  <c r="Q845" i="18" s="1"/>
  <c r="R845" i="18" s="1"/>
  <c r="U845" i="18"/>
  <c r="U834" i="20"/>
  <c r="V834" i="20"/>
  <c r="W834" i="20"/>
  <c r="X834" i="20"/>
  <c r="Q834" i="20"/>
  <c r="R834" i="20" s="1"/>
  <c r="N822" i="13" l="1"/>
  <c r="L822" i="13" s="1"/>
  <c r="K822" i="13"/>
  <c r="O822" i="13"/>
  <c r="X845" i="18"/>
  <c r="Y845" i="18"/>
  <c r="Z845" i="18"/>
  <c r="AC845" i="18" s="1"/>
  <c r="AA845" i="18"/>
  <c r="AA834" i="20"/>
  <c r="AD834" i="20" s="1"/>
  <c r="Y834" i="20"/>
  <c r="AB834" i="20" s="1"/>
  <c r="Z834" i="20"/>
  <c r="AC834" i="20" s="1"/>
  <c r="M822" i="13" l="1"/>
  <c r="P822" i="13"/>
  <c r="AB845" i="18"/>
  <c r="H846" i="18"/>
  <c r="AD845" i="18"/>
  <c r="C846" i="18"/>
  <c r="D835" i="20"/>
  <c r="I835" i="20"/>
  <c r="B835" i="20"/>
  <c r="G835" i="20"/>
  <c r="C835" i="20"/>
  <c r="H835" i="20"/>
  <c r="Q822" i="13" l="1"/>
  <c r="R822" i="13" s="1"/>
  <c r="X822" i="13"/>
  <c r="V822" i="13"/>
  <c r="U822" i="13"/>
  <c r="W822" i="13"/>
  <c r="B846" i="18"/>
  <c r="E846" i="18" s="1"/>
  <c r="G846" i="18"/>
  <c r="F846" i="18"/>
  <c r="I846" i="18"/>
  <c r="D846" i="18"/>
  <c r="S835" i="20"/>
  <c r="T835" i="20"/>
  <c r="J835" i="20"/>
  <c r="AE834" i="20"/>
  <c r="F835" i="20"/>
  <c r="E835" i="20"/>
  <c r="AA822" i="13" l="1"/>
  <c r="AD822" i="13" s="1"/>
  <c r="Z822" i="13"/>
  <c r="AC822" i="13" s="1"/>
  <c r="Y822" i="13"/>
  <c r="AB822" i="13" s="1"/>
  <c r="G823" i="13"/>
  <c r="J846" i="18"/>
  <c r="O846" i="18" s="1"/>
  <c r="N846" i="18"/>
  <c r="L846" i="18" s="1"/>
  <c r="P846" i="18" s="1"/>
  <c r="T846" i="18"/>
  <c r="S846" i="18"/>
  <c r="AE845" i="18"/>
  <c r="K835" i="20"/>
  <c r="O835" i="20"/>
  <c r="N835" i="20"/>
  <c r="L835" i="20" s="1"/>
  <c r="B823" i="13" l="1"/>
  <c r="E823" i="13" s="1"/>
  <c r="C823" i="13"/>
  <c r="D823" i="13"/>
  <c r="H823" i="13"/>
  <c r="I823" i="13"/>
  <c r="V846" i="18"/>
  <c r="K846" i="18"/>
  <c r="W846" i="18"/>
  <c r="U846" i="18"/>
  <c r="M846" i="18"/>
  <c r="X846" i="18" s="1"/>
  <c r="M835" i="20"/>
  <c r="P835" i="20"/>
  <c r="J823" i="13" l="1"/>
  <c r="K823" i="13"/>
  <c r="O823" i="13"/>
  <c r="N823" i="13"/>
  <c r="L823" i="13" s="1"/>
  <c r="S823" i="13"/>
  <c r="AE822" i="13"/>
  <c r="T823" i="13"/>
  <c r="F823" i="13"/>
  <c r="Q846" i="18"/>
  <c r="R846" i="18" s="1"/>
  <c r="X835" i="20"/>
  <c r="Q835" i="20"/>
  <c r="R835" i="20" s="1"/>
  <c r="U835" i="20"/>
  <c r="W835" i="20"/>
  <c r="V835" i="20"/>
  <c r="P823" i="13" l="1"/>
  <c r="M823" i="13"/>
  <c r="Y846" i="18"/>
  <c r="AA846" i="18"/>
  <c r="AD846" i="18" s="1"/>
  <c r="Z846" i="18"/>
  <c r="AC846" i="18" s="1"/>
  <c r="AA835" i="20"/>
  <c r="AD835" i="20" s="1"/>
  <c r="Z835" i="20"/>
  <c r="AC835" i="20" s="1"/>
  <c r="Y835" i="20"/>
  <c r="AB835" i="20" s="1"/>
  <c r="U823" i="13" l="1"/>
  <c r="W823" i="13"/>
  <c r="V823" i="13"/>
  <c r="Q823" i="13"/>
  <c r="R823" i="13" s="1"/>
  <c r="X823" i="13"/>
  <c r="AB846" i="18"/>
  <c r="I847" i="18"/>
  <c r="D847" i="18"/>
  <c r="S847" i="18" s="1"/>
  <c r="C847" i="18"/>
  <c r="H847" i="18"/>
  <c r="D836" i="20"/>
  <c r="I836" i="20"/>
  <c r="H836" i="20"/>
  <c r="C836" i="20"/>
  <c r="B836" i="20"/>
  <c r="G836" i="20"/>
  <c r="AA823" i="13" l="1"/>
  <c r="AD823" i="13" s="1"/>
  <c r="Z823" i="13"/>
  <c r="AC823" i="13" s="1"/>
  <c r="Y823" i="13"/>
  <c r="AB823" i="13" s="1"/>
  <c r="G847" i="18"/>
  <c r="J847" i="18" s="1"/>
  <c r="B847" i="18"/>
  <c r="E847" i="18" s="1"/>
  <c r="T847" i="18"/>
  <c r="AE846" i="18"/>
  <c r="T836" i="20"/>
  <c r="E836" i="20"/>
  <c r="S836" i="20"/>
  <c r="AE835" i="20"/>
  <c r="J836" i="20"/>
  <c r="F836" i="20"/>
  <c r="H824" i="13" l="1"/>
  <c r="C824" i="13"/>
  <c r="B824" i="13"/>
  <c r="E824" i="13" s="1"/>
  <c r="G824" i="13"/>
  <c r="D824" i="13"/>
  <c r="I824" i="13"/>
  <c r="F847" i="18"/>
  <c r="N847" i="18"/>
  <c r="L847" i="18" s="1"/>
  <c r="P847" i="18" s="1"/>
  <c r="K847" i="18"/>
  <c r="O847" i="18"/>
  <c r="N836" i="20"/>
  <c r="L836" i="20" s="1"/>
  <c r="K836" i="20"/>
  <c r="O836" i="20"/>
  <c r="T824" i="13" l="1"/>
  <c r="S824" i="13"/>
  <c r="AE823" i="13"/>
  <c r="F824" i="13"/>
  <c r="J824" i="13"/>
  <c r="W847" i="18"/>
  <c r="V847" i="18"/>
  <c r="U847" i="18"/>
  <c r="M847" i="18"/>
  <c r="X847" i="18" s="1"/>
  <c r="M836" i="20"/>
  <c r="P836" i="20"/>
  <c r="K824" i="13" l="1"/>
  <c r="O824" i="13"/>
  <c r="N824" i="13"/>
  <c r="L824" i="13" s="1"/>
  <c r="Q847" i="18"/>
  <c r="R847" i="18" s="1"/>
  <c r="Q836" i="20"/>
  <c r="R836" i="20" s="1"/>
  <c r="X836" i="20"/>
  <c r="W836" i="20"/>
  <c r="U836" i="20"/>
  <c r="V836" i="20"/>
  <c r="P824" i="13" l="1"/>
  <c r="M824" i="13"/>
  <c r="Z847" i="18"/>
  <c r="AC847" i="18" s="1"/>
  <c r="AA847" i="18"/>
  <c r="Y847" i="18"/>
  <c r="AB847" i="18" s="1"/>
  <c r="Z836" i="20"/>
  <c r="AA836" i="20"/>
  <c r="Y836" i="20"/>
  <c r="V824" i="13" l="1"/>
  <c r="W824" i="13"/>
  <c r="U824" i="13"/>
  <c r="X824" i="13"/>
  <c r="Q824" i="13"/>
  <c r="R824" i="13" s="1"/>
  <c r="C848" i="18"/>
  <c r="H848" i="18"/>
  <c r="AD847" i="18"/>
  <c r="B848" i="18"/>
  <c r="G848" i="18"/>
  <c r="AC836" i="20"/>
  <c r="AD836" i="20"/>
  <c r="AB836" i="20"/>
  <c r="I837" i="20"/>
  <c r="D837" i="20"/>
  <c r="AA824" i="13" l="1"/>
  <c r="AD824" i="13" s="1"/>
  <c r="Z824" i="13"/>
  <c r="AC824" i="13" s="1"/>
  <c r="Y824" i="13"/>
  <c r="AB824" i="13" s="1"/>
  <c r="I848" i="18"/>
  <c r="D848" i="18"/>
  <c r="J848" i="18"/>
  <c r="F848" i="18"/>
  <c r="E848" i="18"/>
  <c r="G837" i="20"/>
  <c r="B837" i="20"/>
  <c r="S837" i="20"/>
  <c r="C837" i="20"/>
  <c r="H837" i="20"/>
  <c r="T837" i="20"/>
  <c r="D825" i="13" l="1"/>
  <c r="I825" i="13"/>
  <c r="C825" i="13"/>
  <c r="H825" i="13"/>
  <c r="G825" i="13"/>
  <c r="J825" i="13" s="1"/>
  <c r="B825" i="13"/>
  <c r="S848" i="18"/>
  <c r="T848" i="18"/>
  <c r="AE847" i="18"/>
  <c r="O848" i="18"/>
  <c r="K848" i="18"/>
  <c r="N848" i="18"/>
  <c r="L848" i="18"/>
  <c r="E837" i="20"/>
  <c r="F837" i="20"/>
  <c r="AE836" i="20"/>
  <c r="J837" i="20"/>
  <c r="N837" i="20"/>
  <c r="L837" i="20" s="1"/>
  <c r="N825" i="13" l="1"/>
  <c r="L825" i="13" s="1"/>
  <c r="AE824" i="13"/>
  <c r="S825" i="13"/>
  <c r="T825" i="13"/>
  <c r="K825" i="13"/>
  <c r="O825" i="13"/>
  <c r="E825" i="13"/>
  <c r="F825" i="13"/>
  <c r="M848" i="18"/>
  <c r="P848" i="18"/>
  <c r="O837" i="20"/>
  <c r="K837" i="20"/>
  <c r="M837" i="20"/>
  <c r="P837" i="20"/>
  <c r="P825" i="13" l="1"/>
  <c r="M825" i="13"/>
  <c r="Q848" i="18"/>
  <c r="R848" i="18" s="1"/>
  <c r="X848" i="18"/>
  <c r="W848" i="18"/>
  <c r="V848" i="18"/>
  <c r="U848" i="18"/>
  <c r="Q837" i="20"/>
  <c r="R837" i="20" s="1"/>
  <c r="X837" i="20"/>
  <c r="U837" i="20"/>
  <c r="V837" i="20"/>
  <c r="W837" i="20"/>
  <c r="V825" i="13" l="1"/>
  <c r="U825" i="13"/>
  <c r="W825" i="13"/>
  <c r="X825" i="13"/>
  <c r="Q825" i="13"/>
  <c r="R825" i="13" s="1"/>
  <c r="AA848" i="18"/>
  <c r="Z848" i="18"/>
  <c r="Y848" i="18"/>
  <c r="AD848" i="18"/>
  <c r="AC848" i="18"/>
  <c r="Z837" i="20"/>
  <c r="AC837" i="20" s="1"/>
  <c r="AA837" i="20"/>
  <c r="AD837" i="20" s="1"/>
  <c r="Y837" i="20"/>
  <c r="AB837" i="20" s="1"/>
  <c r="AA825" i="13" l="1"/>
  <c r="Y825" i="13"/>
  <c r="Z825" i="13"/>
  <c r="AC825" i="13"/>
  <c r="H826" i="13" s="1"/>
  <c r="D849" i="18"/>
  <c r="I849" i="18"/>
  <c r="C849" i="18"/>
  <c r="H849" i="18"/>
  <c r="AB848" i="18"/>
  <c r="H838" i="20"/>
  <c r="C838" i="20"/>
  <c r="B838" i="20"/>
  <c r="E838" i="20" s="1"/>
  <c r="D838" i="20"/>
  <c r="I838" i="20"/>
  <c r="G838" i="20"/>
  <c r="AD825" i="13" l="1"/>
  <c r="AB825" i="13"/>
  <c r="G826" i="13"/>
  <c r="B826" i="13"/>
  <c r="C826" i="13"/>
  <c r="F826" i="13" s="1"/>
  <c r="AE848" i="18"/>
  <c r="T849" i="18"/>
  <c r="S849" i="18"/>
  <c r="B849" i="18"/>
  <c r="G849" i="18"/>
  <c r="J849" i="18" s="1"/>
  <c r="F838" i="20"/>
  <c r="AE837" i="20"/>
  <c r="T838" i="20"/>
  <c r="S838" i="20"/>
  <c r="J838" i="20"/>
  <c r="I826" i="13" l="1"/>
  <c r="D826" i="13"/>
  <c r="J826" i="13"/>
  <c r="E826" i="13"/>
  <c r="F849" i="18"/>
  <c r="E849" i="18"/>
  <c r="K849" i="18"/>
  <c r="O849" i="18"/>
  <c r="N849" i="18"/>
  <c r="L849" i="18" s="1"/>
  <c r="N838" i="20"/>
  <c r="K838" i="20"/>
  <c r="O838" i="20"/>
  <c r="S826" i="13" l="1"/>
  <c r="AE825" i="13"/>
  <c r="T826" i="13"/>
  <c r="N826" i="13"/>
  <c r="L826" i="13" s="1"/>
  <c r="K826" i="13"/>
  <c r="O826" i="13"/>
  <c r="P849" i="18"/>
  <c r="M849" i="18"/>
  <c r="L838" i="20"/>
  <c r="M826" i="13" l="1"/>
  <c r="P826" i="13"/>
  <c r="W849" i="18"/>
  <c r="U849" i="18"/>
  <c r="V849" i="18"/>
  <c r="Q849" i="18"/>
  <c r="R849" i="18" s="1"/>
  <c r="X849" i="18"/>
  <c r="M838" i="20"/>
  <c r="P838" i="20"/>
  <c r="Q838" i="20"/>
  <c r="R838" i="20" s="1"/>
  <c r="Q826" i="13" l="1"/>
  <c r="R826" i="13" s="1"/>
  <c r="X826" i="13"/>
  <c r="U826" i="13"/>
  <c r="V826" i="13"/>
  <c r="W826" i="13"/>
  <c r="Y849" i="18"/>
  <c r="AB849" i="18" s="1"/>
  <c r="Z849" i="18"/>
  <c r="AC849" i="18" s="1"/>
  <c r="AA849" i="18"/>
  <c r="AD849" i="18" s="1"/>
  <c r="X838" i="20"/>
  <c r="V838" i="20"/>
  <c r="W838" i="20"/>
  <c r="U838" i="20"/>
  <c r="AA838" i="20"/>
  <c r="AD838" i="20" s="1"/>
  <c r="Z838" i="20"/>
  <c r="AC838" i="20" s="1"/>
  <c r="Y838" i="20"/>
  <c r="AB838" i="20" s="1"/>
  <c r="Z826" i="13" l="1"/>
  <c r="AA826" i="13"/>
  <c r="Y826" i="13"/>
  <c r="AD826" i="13"/>
  <c r="AC826" i="13"/>
  <c r="AB826" i="13"/>
  <c r="B827" i="13" s="1"/>
  <c r="B850" i="18"/>
  <c r="G850" i="18"/>
  <c r="J850" i="18" s="1"/>
  <c r="C850" i="18"/>
  <c r="F850" i="18" s="1"/>
  <c r="H850" i="18"/>
  <c r="I850" i="18"/>
  <c r="D850" i="18"/>
  <c r="I839" i="20"/>
  <c r="D839" i="20"/>
  <c r="G839" i="20"/>
  <c r="H839" i="20"/>
  <c r="C839" i="20"/>
  <c r="B839" i="20"/>
  <c r="D827" i="13" l="1"/>
  <c r="T827" i="13" s="1"/>
  <c r="C827" i="13"/>
  <c r="G827" i="13"/>
  <c r="I827" i="13"/>
  <c r="H827" i="13"/>
  <c r="AE826" i="13"/>
  <c r="F827" i="13"/>
  <c r="O850" i="18"/>
  <c r="K850" i="18"/>
  <c r="N850" i="18"/>
  <c r="L850" i="18" s="1"/>
  <c r="AE849" i="18"/>
  <c r="T850" i="18"/>
  <c r="S850" i="18"/>
  <c r="E850" i="18"/>
  <c r="T839" i="20"/>
  <c r="S839" i="20"/>
  <c r="J839" i="20"/>
  <c r="AE838" i="20"/>
  <c r="F839" i="20"/>
  <c r="E839" i="20"/>
  <c r="S827" i="13" l="1"/>
  <c r="E827" i="13"/>
  <c r="J827" i="13"/>
  <c r="P850" i="18"/>
  <c r="M850" i="18"/>
  <c r="N839" i="20"/>
  <c r="L839" i="20" s="1"/>
  <c r="O839" i="20"/>
  <c r="K839" i="20"/>
  <c r="N827" i="13" l="1"/>
  <c r="L827" i="13" s="1"/>
  <c r="K827" i="13"/>
  <c r="O827" i="13"/>
  <c r="U850" i="18"/>
  <c r="W850" i="18"/>
  <c r="V850" i="18"/>
  <c r="Q850" i="18"/>
  <c r="R850" i="18" s="1"/>
  <c r="X850" i="18"/>
  <c r="P839" i="20"/>
  <c r="M839" i="20"/>
  <c r="M827" i="13" l="1"/>
  <c r="X827" i="13" s="1"/>
  <c r="P827" i="13"/>
  <c r="U827" i="13" s="1"/>
  <c r="AA850" i="18"/>
  <c r="Z850" i="18"/>
  <c r="Y850" i="18"/>
  <c r="AC850" i="18"/>
  <c r="W839" i="20"/>
  <c r="V839" i="20"/>
  <c r="U839" i="20"/>
  <c r="X839" i="20"/>
  <c r="Q839" i="20"/>
  <c r="R839" i="20" s="1"/>
  <c r="Q827" i="13" l="1"/>
  <c r="R827" i="13" s="1"/>
  <c r="AA827" i="13" s="1"/>
  <c r="V827" i="13"/>
  <c r="W827" i="13"/>
  <c r="AD850" i="18"/>
  <c r="C851" i="18"/>
  <c r="H851" i="18"/>
  <c r="AB850" i="18"/>
  <c r="Y839" i="20"/>
  <c r="AB839" i="20" s="1"/>
  <c r="Z839" i="20"/>
  <c r="AC839" i="20" s="1"/>
  <c r="AA839" i="20"/>
  <c r="AD839" i="20" s="1"/>
  <c r="Z827" i="13" l="1"/>
  <c r="AD827" i="13"/>
  <c r="Y827" i="13"/>
  <c r="AB827" i="13" s="1"/>
  <c r="D851" i="18"/>
  <c r="I851" i="18"/>
  <c r="B851" i="18"/>
  <c r="E851" i="18" s="1"/>
  <c r="G851" i="18"/>
  <c r="J851" i="18" s="1"/>
  <c r="G840" i="20"/>
  <c r="B840" i="20"/>
  <c r="H840" i="20"/>
  <c r="C840" i="20"/>
  <c r="D840" i="20"/>
  <c r="I840" i="20"/>
  <c r="B828" i="13" l="1"/>
  <c r="I828" i="13"/>
  <c r="D828" i="13"/>
  <c r="G828" i="13"/>
  <c r="AC827" i="13"/>
  <c r="T851" i="18"/>
  <c r="S851" i="18"/>
  <c r="AE850" i="18"/>
  <c r="F851" i="18"/>
  <c r="N851" i="18"/>
  <c r="L851" i="18" s="1"/>
  <c r="P851" i="18" s="1"/>
  <c r="O851" i="18"/>
  <c r="K851" i="18"/>
  <c r="J840" i="20"/>
  <c r="F840" i="20"/>
  <c r="AE839" i="20"/>
  <c r="T840" i="20"/>
  <c r="S840" i="20"/>
  <c r="E840" i="20"/>
  <c r="H828" i="13" l="1"/>
  <c r="C828" i="13"/>
  <c r="F828" i="13" s="1"/>
  <c r="S828" i="13"/>
  <c r="J828" i="13"/>
  <c r="AE827" i="13"/>
  <c r="T828" i="13"/>
  <c r="N840" i="20"/>
  <c r="M851" i="18"/>
  <c r="V851" i="18"/>
  <c r="U851" i="18"/>
  <c r="W851" i="18"/>
  <c r="O840" i="20"/>
  <c r="K840" i="20"/>
  <c r="L840" i="20"/>
  <c r="E828" i="13" l="1"/>
  <c r="O828" i="13"/>
  <c r="L828" i="13"/>
  <c r="K828" i="13"/>
  <c r="N828" i="13"/>
  <c r="Q851" i="18"/>
  <c r="R851" i="18" s="1"/>
  <c r="X851" i="18"/>
  <c r="M840" i="20"/>
  <c r="P840" i="20"/>
  <c r="M828" i="13" l="1"/>
  <c r="P828" i="13"/>
  <c r="AA851" i="18"/>
  <c r="AD851" i="18" s="1"/>
  <c r="Z851" i="18"/>
  <c r="AC851" i="18" s="1"/>
  <c r="Y851" i="18"/>
  <c r="AB851" i="18" s="1"/>
  <c r="G852" i="18" s="1"/>
  <c r="X840" i="20"/>
  <c r="Q840" i="20"/>
  <c r="R840" i="20" s="1"/>
  <c r="U840" i="20"/>
  <c r="V840" i="20"/>
  <c r="W840" i="20"/>
  <c r="X828" i="13" l="1"/>
  <c r="U828" i="13"/>
  <c r="V828" i="13"/>
  <c r="Q828" i="13"/>
  <c r="R828" i="13" s="1"/>
  <c r="W828" i="13"/>
  <c r="C852" i="18"/>
  <c r="H852" i="18"/>
  <c r="B852" i="18"/>
  <c r="D852" i="18"/>
  <c r="I852" i="18"/>
  <c r="Y840" i="20"/>
  <c r="AB840" i="20" s="1"/>
  <c r="Z840" i="20"/>
  <c r="AC840" i="20" s="1"/>
  <c r="AA840" i="20"/>
  <c r="AD840" i="20" s="1"/>
  <c r="AA828" i="13" l="1"/>
  <c r="AD828" i="13" s="1"/>
  <c r="I829" i="13" s="1"/>
  <c r="Y828" i="13"/>
  <c r="Z828" i="13"/>
  <c r="J852" i="18"/>
  <c r="AE851" i="18"/>
  <c r="E852" i="18"/>
  <c r="F852" i="18"/>
  <c r="N852" i="18"/>
  <c r="L852" i="18" s="1"/>
  <c r="P852" i="18" s="1"/>
  <c r="T852" i="18"/>
  <c r="S852" i="18"/>
  <c r="B841" i="20"/>
  <c r="G841" i="20"/>
  <c r="C841" i="20"/>
  <c r="H841" i="20"/>
  <c r="I841" i="20"/>
  <c r="D841" i="20"/>
  <c r="D829" i="13" l="1"/>
  <c r="AE828" i="13" s="1"/>
  <c r="AC828" i="13"/>
  <c r="H829" i="13" s="1"/>
  <c r="AB828" i="13"/>
  <c r="S829" i="13"/>
  <c r="K852" i="18"/>
  <c r="O852" i="18"/>
  <c r="V852" i="18"/>
  <c r="W852" i="18"/>
  <c r="M852" i="18"/>
  <c r="U852" i="18"/>
  <c r="J841" i="20"/>
  <c r="AE840" i="20"/>
  <c r="F841" i="20"/>
  <c r="S841" i="20"/>
  <c r="T841" i="20"/>
  <c r="E841" i="20"/>
  <c r="Q852" i="18"/>
  <c r="R852" i="18" s="1"/>
  <c r="X852" i="18"/>
  <c r="T829" i="13" l="1"/>
  <c r="G829" i="13"/>
  <c r="J829" i="13" s="1"/>
  <c r="C829" i="13"/>
  <c r="B829" i="13"/>
  <c r="N841" i="20"/>
  <c r="O841" i="20"/>
  <c r="K841" i="20"/>
  <c r="Y852" i="18"/>
  <c r="Z852" i="18"/>
  <c r="AA852" i="18"/>
  <c r="N829" i="13" l="1"/>
  <c r="E829" i="13"/>
  <c r="F829" i="13"/>
  <c r="O829" i="13"/>
  <c r="K829" i="13"/>
  <c r="L841" i="20"/>
  <c r="AB852" i="18"/>
  <c r="AC852" i="18"/>
  <c r="AD852" i="18"/>
  <c r="B853" i="18"/>
  <c r="G853" i="18"/>
  <c r="L829" i="13" l="1"/>
  <c r="D853" i="18"/>
  <c r="M841" i="20"/>
  <c r="P841" i="20"/>
  <c r="X841" i="20"/>
  <c r="H853" i="18"/>
  <c r="C853" i="18"/>
  <c r="I853" i="18"/>
  <c r="T853" i="18"/>
  <c r="AE852" i="18"/>
  <c r="M829" i="13" l="1"/>
  <c r="P829" i="13"/>
  <c r="S853" i="18"/>
  <c r="W841" i="20"/>
  <c r="Q841" i="20"/>
  <c r="R841" i="20" s="1"/>
  <c r="U841" i="20"/>
  <c r="V841" i="20"/>
  <c r="E853" i="18"/>
  <c r="F853" i="18"/>
  <c r="J853" i="18"/>
  <c r="N853" i="18" s="1"/>
  <c r="L853" i="18" s="1"/>
  <c r="P853" i="18" s="1"/>
  <c r="X829" i="13" l="1"/>
  <c r="Q829" i="13"/>
  <c r="R829" i="13" s="1"/>
  <c r="U829" i="13"/>
  <c r="W829" i="13"/>
  <c r="V829" i="13"/>
  <c r="Z841" i="20"/>
  <c r="AC841" i="20" s="1"/>
  <c r="AA841" i="20"/>
  <c r="AD841" i="20" s="1"/>
  <c r="Y841" i="20"/>
  <c r="AB841" i="20" s="1"/>
  <c r="O853" i="18"/>
  <c r="K853" i="18"/>
  <c r="M853" i="18"/>
  <c r="X853" i="18" s="1"/>
  <c r="U853" i="18"/>
  <c r="V853" i="18"/>
  <c r="W853" i="18"/>
  <c r="Z829" i="13" l="1"/>
  <c r="Y829" i="13"/>
  <c r="AB829" i="13" s="1"/>
  <c r="B830" i="13" s="1"/>
  <c r="AA829" i="13"/>
  <c r="AC829" i="13"/>
  <c r="C842" i="20"/>
  <c r="H842" i="20"/>
  <c r="I842" i="20"/>
  <c r="G842" i="20"/>
  <c r="D842" i="20"/>
  <c r="B842" i="20"/>
  <c r="Q853" i="18"/>
  <c r="R853" i="18" s="1"/>
  <c r="H830" i="13" l="1"/>
  <c r="C830" i="13"/>
  <c r="F830" i="13" s="1"/>
  <c r="AD829" i="13"/>
  <c r="G830" i="13"/>
  <c r="E842" i="20"/>
  <c r="AE841" i="20"/>
  <c r="J842" i="20"/>
  <c r="F842" i="20"/>
  <c r="S842" i="20"/>
  <c r="T842" i="20"/>
  <c r="Z853" i="18"/>
  <c r="AA853" i="18"/>
  <c r="Y853" i="18"/>
  <c r="AB853" i="18" s="1"/>
  <c r="D830" i="13" l="1"/>
  <c r="I830" i="13"/>
  <c r="J830" i="13" s="1"/>
  <c r="E830" i="13"/>
  <c r="K830" i="13"/>
  <c r="K842" i="20"/>
  <c r="O842" i="20"/>
  <c r="N842" i="20"/>
  <c r="L842" i="20"/>
  <c r="AD853" i="18"/>
  <c r="I854" i="18" s="1"/>
  <c r="AC853" i="18"/>
  <c r="G854" i="18"/>
  <c r="B854" i="18"/>
  <c r="D854" i="18"/>
  <c r="H854" i="18"/>
  <c r="C854" i="18"/>
  <c r="AE829" i="13" l="1"/>
  <c r="S830" i="13"/>
  <c r="T830" i="13"/>
  <c r="O830" i="13"/>
  <c r="N830" i="13"/>
  <c r="L830" i="13" s="1"/>
  <c r="M842" i="20"/>
  <c r="P842" i="20"/>
  <c r="X842" i="20"/>
  <c r="J854" i="18"/>
  <c r="F854" i="18"/>
  <c r="T854" i="18"/>
  <c r="S854" i="18"/>
  <c r="AE853" i="18"/>
  <c r="E854" i="18"/>
  <c r="P830" i="13" l="1"/>
  <c r="M830" i="13"/>
  <c r="Q842" i="20"/>
  <c r="R842" i="20" s="1"/>
  <c r="N854" i="18"/>
  <c r="L854" i="18" s="1"/>
  <c r="P854" i="18" s="1"/>
  <c r="O854" i="18"/>
  <c r="U842" i="20"/>
  <c r="V842" i="20"/>
  <c r="W842" i="20"/>
  <c r="Z842" i="20"/>
  <c r="AC842" i="20" s="1"/>
  <c r="Y842" i="20"/>
  <c r="AA842" i="20"/>
  <c r="K854" i="18"/>
  <c r="U830" i="13" l="1"/>
  <c r="V830" i="13"/>
  <c r="W830" i="13"/>
  <c r="X830" i="13"/>
  <c r="Q830" i="13"/>
  <c r="R830" i="13" s="1"/>
  <c r="U854" i="18"/>
  <c r="M854" i="18"/>
  <c r="X854" i="18" s="1"/>
  <c r="W854" i="18"/>
  <c r="V854" i="18"/>
  <c r="AD842" i="20"/>
  <c r="AB842" i="20"/>
  <c r="H843" i="20"/>
  <c r="C843" i="20"/>
  <c r="Y830" i="13" l="1"/>
  <c r="AB830" i="13" s="1"/>
  <c r="Z830" i="13"/>
  <c r="AA830" i="13"/>
  <c r="Q854" i="18"/>
  <c r="R854" i="18" s="1"/>
  <c r="D843" i="20"/>
  <c r="I843" i="20"/>
  <c r="G843" i="20"/>
  <c r="B843" i="20"/>
  <c r="AE842" i="20"/>
  <c r="G831" i="13" l="1"/>
  <c r="B831" i="13"/>
  <c r="AD830" i="13"/>
  <c r="AC830" i="13"/>
  <c r="AA854" i="18"/>
  <c r="Z854" i="18"/>
  <c r="Y854" i="18"/>
  <c r="AB854" i="18" s="1"/>
  <c r="S843" i="20"/>
  <c r="T843" i="20"/>
  <c r="F843" i="20"/>
  <c r="J843" i="20"/>
  <c r="E843" i="20"/>
  <c r="I831" i="13" l="1"/>
  <c r="D831" i="13"/>
  <c r="C831" i="13"/>
  <c r="F831" i="13" s="1"/>
  <c r="H831" i="13"/>
  <c r="AD854" i="18"/>
  <c r="G855" i="18"/>
  <c r="AC854" i="18"/>
  <c r="C855" i="18" s="1"/>
  <c r="B855" i="18"/>
  <c r="O843" i="20"/>
  <c r="K843" i="20"/>
  <c r="N843" i="20"/>
  <c r="N831" i="13" l="1"/>
  <c r="T831" i="13"/>
  <c r="S831" i="13"/>
  <c r="AE830" i="13"/>
  <c r="L831" i="13"/>
  <c r="J831" i="13"/>
  <c r="E831" i="13"/>
  <c r="I855" i="18"/>
  <c r="D855" i="18"/>
  <c r="H855" i="18"/>
  <c r="J855" i="18"/>
  <c r="E855" i="18"/>
  <c r="F855" i="18"/>
  <c r="L843" i="20"/>
  <c r="P831" i="13" l="1"/>
  <c r="M831" i="13"/>
  <c r="K831" i="13"/>
  <c r="O831" i="13"/>
  <c r="T855" i="18"/>
  <c r="AE854" i="18"/>
  <c r="S855" i="18"/>
  <c r="N855" i="18"/>
  <c r="L855" i="18" s="1"/>
  <c r="P855" i="18" s="1"/>
  <c r="K855" i="18"/>
  <c r="O855" i="18"/>
  <c r="M843" i="20"/>
  <c r="P843" i="20"/>
  <c r="V831" i="13" l="1"/>
  <c r="U831" i="13"/>
  <c r="W831" i="13"/>
  <c r="X831" i="13"/>
  <c r="Q831" i="13"/>
  <c r="R831" i="13" s="1"/>
  <c r="V855" i="18"/>
  <c r="U855" i="18"/>
  <c r="W855" i="18"/>
  <c r="M855" i="18"/>
  <c r="X855" i="18" s="1"/>
  <c r="V843" i="20"/>
  <c r="X843" i="20"/>
  <c r="Q843" i="20"/>
  <c r="R843" i="20" s="1"/>
  <c r="U843" i="20"/>
  <c r="W843" i="20"/>
  <c r="Y843" i="20"/>
  <c r="AB843" i="20" s="1"/>
  <c r="Z843" i="20"/>
  <c r="AC843" i="20" s="1"/>
  <c r="Y831" i="13" l="1"/>
  <c r="AB831" i="13" s="1"/>
  <c r="Z831" i="13"/>
  <c r="AC831" i="13" s="1"/>
  <c r="AA831" i="13"/>
  <c r="AD831" i="13" s="1"/>
  <c r="Q855" i="18"/>
  <c r="R855" i="18" s="1"/>
  <c r="AA843" i="20"/>
  <c r="AD843" i="20" s="1"/>
  <c r="G844" i="20"/>
  <c r="B844" i="20"/>
  <c r="H844" i="20"/>
  <c r="C844" i="20"/>
  <c r="D844" i="20"/>
  <c r="B832" i="13" l="1"/>
  <c r="G832" i="13"/>
  <c r="J832" i="13" s="1"/>
  <c r="C832" i="13"/>
  <c r="F832" i="13" s="1"/>
  <c r="H832" i="13"/>
  <c r="D832" i="13"/>
  <c r="I832" i="13"/>
  <c r="AA855" i="18"/>
  <c r="Y855" i="18"/>
  <c r="Z855" i="18"/>
  <c r="I844" i="20"/>
  <c r="F844" i="20"/>
  <c r="AE843" i="20"/>
  <c r="T844" i="20"/>
  <c r="S844" i="20"/>
  <c r="E844" i="20"/>
  <c r="J844" i="20"/>
  <c r="S832" i="13" l="1"/>
  <c r="AE831" i="13"/>
  <c r="T832" i="13"/>
  <c r="O832" i="13"/>
  <c r="K832" i="13"/>
  <c r="N832" i="13"/>
  <c r="L832" i="13" s="1"/>
  <c r="E832" i="13"/>
  <c r="AB855" i="18"/>
  <c r="AC855" i="18"/>
  <c r="AD855" i="18"/>
  <c r="O844" i="20"/>
  <c r="K844" i="20"/>
  <c r="N844" i="20"/>
  <c r="P832" i="13" l="1"/>
  <c r="M832" i="13"/>
  <c r="B856" i="18"/>
  <c r="C856" i="18"/>
  <c r="G856" i="18"/>
  <c r="H856" i="18"/>
  <c r="I856" i="18"/>
  <c r="D856" i="18"/>
  <c r="L844" i="20"/>
  <c r="E856" i="18"/>
  <c r="F856" i="18"/>
  <c r="J856" i="18"/>
  <c r="AE855" i="18"/>
  <c r="S856" i="18"/>
  <c r="T856" i="18"/>
  <c r="V832" i="13" l="1"/>
  <c r="W832" i="13"/>
  <c r="X832" i="13"/>
  <c r="Q832" i="13"/>
  <c r="R832" i="13" s="1"/>
  <c r="U832" i="13"/>
  <c r="P844" i="20"/>
  <c r="M844" i="20"/>
  <c r="K856" i="18"/>
  <c r="O856" i="18"/>
  <c r="N856" i="18"/>
  <c r="L856" i="18" s="1"/>
  <c r="P856" i="18" s="1"/>
  <c r="AA832" i="13" l="1"/>
  <c r="AD832" i="13" s="1"/>
  <c r="Z832" i="13"/>
  <c r="AC832" i="13" s="1"/>
  <c r="Y832" i="13"/>
  <c r="AB832" i="13" s="1"/>
  <c r="U844" i="20"/>
  <c r="W844" i="20"/>
  <c r="V844" i="20"/>
  <c r="X844" i="20"/>
  <c r="Q844" i="20"/>
  <c r="R844" i="20" s="1"/>
  <c r="U856" i="18"/>
  <c r="V856" i="18"/>
  <c r="W856" i="18"/>
  <c r="M856" i="18"/>
  <c r="B833" i="13" l="1"/>
  <c r="D833" i="13"/>
  <c r="T833" i="13" s="1"/>
  <c r="I833" i="13"/>
  <c r="H833" i="13"/>
  <c r="C833" i="13"/>
  <c r="G833" i="13"/>
  <c r="Z844" i="20"/>
  <c r="AC844" i="20" s="1"/>
  <c r="AA844" i="20"/>
  <c r="AD844" i="20" s="1"/>
  <c r="Y844" i="20"/>
  <c r="AB844" i="20" s="1"/>
  <c r="F833" i="13"/>
  <c r="Q856" i="18"/>
  <c r="R856" i="18" s="1"/>
  <c r="X856" i="18"/>
  <c r="AE832" i="13" l="1"/>
  <c r="S833" i="13"/>
  <c r="E833" i="13"/>
  <c r="J833" i="13"/>
  <c r="H845" i="20"/>
  <c r="C845" i="20"/>
  <c r="I845" i="20"/>
  <c r="D845" i="20"/>
  <c r="G845" i="20"/>
  <c r="B845" i="20"/>
  <c r="AE844" i="20"/>
  <c r="Y856" i="18"/>
  <c r="AB856" i="18" s="1"/>
  <c r="Z856" i="18"/>
  <c r="AA856" i="18"/>
  <c r="O833" i="13" l="1"/>
  <c r="K833" i="13"/>
  <c r="N833" i="13"/>
  <c r="L833" i="13" s="1"/>
  <c r="F845" i="20"/>
  <c r="S845" i="20"/>
  <c r="T845" i="20"/>
  <c r="J845" i="20"/>
  <c r="E845" i="20"/>
  <c r="AC856" i="18"/>
  <c r="C857" i="18" s="1"/>
  <c r="G857" i="18"/>
  <c r="B857" i="18"/>
  <c r="AD856" i="18"/>
  <c r="P833" i="13" l="1"/>
  <c r="M833" i="13"/>
  <c r="N845" i="20"/>
  <c r="L845" i="20" s="1"/>
  <c r="O845" i="20"/>
  <c r="K845" i="20"/>
  <c r="D857" i="18"/>
  <c r="I857" i="18"/>
  <c r="H857" i="18"/>
  <c r="E857" i="18"/>
  <c r="F857" i="18"/>
  <c r="U833" i="13" l="1"/>
  <c r="V833" i="13"/>
  <c r="X833" i="13"/>
  <c r="Q833" i="13"/>
  <c r="R833" i="13" s="1"/>
  <c r="W833" i="13"/>
  <c r="M845" i="20"/>
  <c r="P845" i="20"/>
  <c r="AE856" i="18"/>
  <c r="T857" i="18"/>
  <c r="S857" i="18"/>
  <c r="J857" i="18"/>
  <c r="AA833" i="13" l="1"/>
  <c r="AD833" i="13" s="1"/>
  <c r="Z833" i="13"/>
  <c r="AC833" i="13" s="1"/>
  <c r="H834" i="13" s="1"/>
  <c r="Y833" i="13"/>
  <c r="AB833" i="13" s="1"/>
  <c r="Q845" i="20"/>
  <c r="R845" i="20" s="1"/>
  <c r="X845" i="20"/>
  <c r="W845" i="20"/>
  <c r="V845" i="20"/>
  <c r="U845" i="20"/>
  <c r="O857" i="18"/>
  <c r="K857" i="18"/>
  <c r="N857" i="18"/>
  <c r="L857" i="18" s="1"/>
  <c r="B834" i="13"/>
  <c r="G834" i="13"/>
  <c r="I834" i="13" l="1"/>
  <c r="C834" i="13"/>
  <c r="D834" i="13"/>
  <c r="Y845" i="20"/>
  <c r="AB845" i="20" s="1"/>
  <c r="AA845" i="20"/>
  <c r="AD845" i="20" s="1"/>
  <c r="Z845" i="20"/>
  <c r="AC845" i="20" s="1"/>
  <c r="M857" i="18"/>
  <c r="P857" i="18"/>
  <c r="AE833" i="13" l="1"/>
  <c r="S834" i="13"/>
  <c r="E834" i="13"/>
  <c r="F834" i="13"/>
  <c r="J834" i="13"/>
  <c r="T834" i="13"/>
  <c r="G846" i="20"/>
  <c r="B846" i="20"/>
  <c r="D846" i="20"/>
  <c r="I846" i="20"/>
  <c r="C846" i="20"/>
  <c r="H846" i="20"/>
  <c r="X857" i="18"/>
  <c r="Q857" i="18"/>
  <c r="R857" i="18" s="1"/>
  <c r="V857" i="18"/>
  <c r="W857" i="18"/>
  <c r="U857" i="18"/>
  <c r="O834" i="13" l="1"/>
  <c r="N834" i="13"/>
  <c r="L834" i="13" s="1"/>
  <c r="K834" i="13"/>
  <c r="S846" i="20"/>
  <c r="T846" i="20"/>
  <c r="AE845" i="20"/>
  <c r="F846" i="20"/>
  <c r="J846" i="20"/>
  <c r="E846" i="20"/>
  <c r="Y857" i="18"/>
  <c r="AB857" i="18" s="1"/>
  <c r="AA857" i="18"/>
  <c r="AD857" i="18" s="1"/>
  <c r="Z857" i="18"/>
  <c r="AC857" i="18" s="1"/>
  <c r="P834" i="13" l="1"/>
  <c r="M834" i="13"/>
  <c r="K846" i="20"/>
  <c r="O846" i="20"/>
  <c r="N846" i="20"/>
  <c r="L846" i="20" s="1"/>
  <c r="B858" i="18"/>
  <c r="G858" i="18"/>
  <c r="D858" i="18"/>
  <c r="I858" i="18"/>
  <c r="H858" i="18"/>
  <c r="C858" i="18"/>
  <c r="V834" i="13" l="1"/>
  <c r="W834" i="13"/>
  <c r="U834" i="13"/>
  <c r="X834" i="13"/>
  <c r="Q834" i="13"/>
  <c r="R834" i="13" s="1"/>
  <c r="P846" i="20"/>
  <c r="M846" i="20"/>
  <c r="F858" i="18"/>
  <c r="E858" i="18"/>
  <c r="AE857" i="18"/>
  <c r="T858" i="18"/>
  <c r="S858" i="18"/>
  <c r="J858" i="18"/>
  <c r="Y834" i="13" l="1"/>
  <c r="AB834" i="13" s="1"/>
  <c r="AA834" i="13"/>
  <c r="Z834" i="13"/>
  <c r="AC834" i="13" s="1"/>
  <c r="W846" i="20"/>
  <c r="V846" i="20"/>
  <c r="U846" i="20"/>
  <c r="X846" i="20"/>
  <c r="Q846" i="20"/>
  <c r="R846" i="20" s="1"/>
  <c r="N858" i="18"/>
  <c r="L858" i="18" s="1"/>
  <c r="O858" i="18"/>
  <c r="K858" i="18"/>
  <c r="AD834" i="13" l="1"/>
  <c r="G835" i="13"/>
  <c r="C835" i="13"/>
  <c r="B835" i="13"/>
  <c r="H835" i="13"/>
  <c r="Y846" i="20"/>
  <c r="AB846" i="20" s="1"/>
  <c r="Z846" i="20"/>
  <c r="AC846" i="20" s="1"/>
  <c r="AA846" i="20"/>
  <c r="AD846" i="20" s="1"/>
  <c r="M858" i="18"/>
  <c r="P858" i="18"/>
  <c r="U858" i="18" s="1"/>
  <c r="D835" i="13" l="1"/>
  <c r="I835" i="13"/>
  <c r="E835" i="13"/>
  <c r="F835" i="13"/>
  <c r="B847" i="20"/>
  <c r="G847" i="20"/>
  <c r="C847" i="20"/>
  <c r="H847" i="20"/>
  <c r="D847" i="20"/>
  <c r="I847" i="20"/>
  <c r="Q858" i="18"/>
  <c r="R858" i="18" s="1"/>
  <c r="X858" i="18"/>
  <c r="W858" i="18"/>
  <c r="V858" i="18"/>
  <c r="AA858" i="18"/>
  <c r="AD858" i="18" s="1"/>
  <c r="AE834" i="13" l="1"/>
  <c r="S835" i="13"/>
  <c r="T835" i="13"/>
  <c r="J835" i="13"/>
  <c r="J847" i="20"/>
  <c r="F847" i="20"/>
  <c r="AE846" i="20"/>
  <c r="T847" i="20"/>
  <c r="S847" i="20"/>
  <c r="E847" i="20"/>
  <c r="N847" i="20"/>
  <c r="L847" i="20" s="1"/>
  <c r="K847" i="20"/>
  <c r="O847" i="20"/>
  <c r="Z858" i="18"/>
  <c r="AC858" i="18" s="1"/>
  <c r="Y858" i="18"/>
  <c r="AB858" i="18" s="1"/>
  <c r="D859" i="18"/>
  <c r="I859" i="18"/>
  <c r="N835" i="13" l="1"/>
  <c r="L835" i="13" s="1"/>
  <c r="K835" i="13"/>
  <c r="O835" i="13"/>
  <c r="M847" i="20"/>
  <c r="P847" i="20"/>
  <c r="X847" i="20"/>
  <c r="H859" i="18"/>
  <c r="C859" i="18"/>
  <c r="G859" i="18"/>
  <c r="B859" i="18"/>
  <c r="J859" i="18"/>
  <c r="O859" i="18" s="1"/>
  <c r="S859" i="18"/>
  <c r="T859" i="18"/>
  <c r="AE858" i="18"/>
  <c r="M835" i="13" l="1"/>
  <c r="P835" i="13"/>
  <c r="Q847" i="20"/>
  <c r="R847" i="20" s="1"/>
  <c r="W847" i="20"/>
  <c r="U847" i="20"/>
  <c r="V847" i="20"/>
  <c r="AA847" i="20"/>
  <c r="AD847" i="20" s="1"/>
  <c r="Z847" i="20"/>
  <c r="AC847" i="20" s="1"/>
  <c r="Q835" i="13"/>
  <c r="R835" i="13" s="1"/>
  <c r="E859" i="18"/>
  <c r="F859" i="18"/>
  <c r="K859" i="18"/>
  <c r="N859" i="18"/>
  <c r="L859" i="18" s="1"/>
  <c r="X835" i="13" l="1"/>
  <c r="V835" i="13"/>
  <c r="W835" i="13"/>
  <c r="U835" i="13"/>
  <c r="Y847" i="20"/>
  <c r="D848" i="20"/>
  <c r="H848" i="20"/>
  <c r="I848" i="20"/>
  <c r="C848" i="20"/>
  <c r="AA835" i="13"/>
  <c r="Z835" i="13"/>
  <c r="Y835" i="13"/>
  <c r="P859" i="18"/>
  <c r="M859" i="18"/>
  <c r="AD835" i="13" l="1"/>
  <c r="AC835" i="13"/>
  <c r="AB835" i="13"/>
  <c r="AB847" i="20"/>
  <c r="S848" i="20"/>
  <c r="T848" i="20"/>
  <c r="AE847" i="20"/>
  <c r="I836" i="13"/>
  <c r="W859" i="18"/>
  <c r="D836" i="13"/>
  <c r="C836" i="13"/>
  <c r="B836" i="13"/>
  <c r="Q859" i="18"/>
  <c r="R859" i="18" s="1"/>
  <c r="X859" i="18"/>
  <c r="V859" i="18"/>
  <c r="U859" i="18"/>
  <c r="H836" i="13" l="1"/>
  <c r="G836" i="13"/>
  <c r="B848" i="20"/>
  <c r="G848" i="20"/>
  <c r="J848" i="20" s="1"/>
  <c r="N848" i="20" s="1"/>
  <c r="L848" i="20" s="1"/>
  <c r="Z859" i="18"/>
  <c r="AC859" i="18" s="1"/>
  <c r="Y859" i="18"/>
  <c r="AB859" i="18" s="1"/>
  <c r="AA859" i="18"/>
  <c r="S836" i="13"/>
  <c r="T836" i="13"/>
  <c r="AE835" i="13"/>
  <c r="E836" i="13"/>
  <c r="F836" i="13"/>
  <c r="J836" i="13" l="1"/>
  <c r="N836" i="13" s="1"/>
  <c r="F848" i="20"/>
  <c r="E848" i="20"/>
  <c r="M848" i="20"/>
  <c r="O848" i="20"/>
  <c r="K848" i="20"/>
  <c r="P848" i="20"/>
  <c r="B860" i="18"/>
  <c r="AD859" i="18"/>
  <c r="C860" i="18"/>
  <c r="F860" i="18" s="1"/>
  <c r="G860" i="18"/>
  <c r="H860" i="18"/>
  <c r="K836" i="13" l="1"/>
  <c r="O836" i="13"/>
  <c r="L836" i="13"/>
  <c r="X848" i="20"/>
  <c r="Q848" i="20"/>
  <c r="R848" i="20" s="1"/>
  <c r="W848" i="20"/>
  <c r="V848" i="20"/>
  <c r="U848" i="20"/>
  <c r="I860" i="18"/>
  <c r="J860" i="18" s="1"/>
  <c r="D860" i="18"/>
  <c r="E860" i="18"/>
  <c r="M836" i="13" l="1"/>
  <c r="P836" i="13"/>
  <c r="AA848" i="20"/>
  <c r="AD848" i="20" s="1"/>
  <c r="Y848" i="20"/>
  <c r="AB848" i="20" s="1"/>
  <c r="Z848" i="20"/>
  <c r="AC848" i="20" s="1"/>
  <c r="K860" i="18"/>
  <c r="O860" i="18"/>
  <c r="N860" i="18"/>
  <c r="L860" i="18" s="1"/>
  <c r="S860" i="18"/>
  <c r="AE859" i="18"/>
  <c r="T860" i="18"/>
  <c r="U836" i="13" l="1"/>
  <c r="X836" i="13"/>
  <c r="Q836" i="13"/>
  <c r="R836" i="13" s="1"/>
  <c r="W836" i="13"/>
  <c r="V836" i="13"/>
  <c r="B849" i="20"/>
  <c r="I849" i="20"/>
  <c r="D849" i="20"/>
  <c r="G849" i="20"/>
  <c r="C849" i="20"/>
  <c r="H849" i="20"/>
  <c r="E849" i="20"/>
  <c r="S849" i="20"/>
  <c r="T849" i="20"/>
  <c r="M860" i="18"/>
  <c r="P860" i="18"/>
  <c r="AA836" i="13" l="1"/>
  <c r="AD836" i="13" s="1"/>
  <c r="Y836" i="13"/>
  <c r="AB836" i="13" s="1"/>
  <c r="Z836" i="13"/>
  <c r="AC836" i="13" s="1"/>
  <c r="Q860" i="18"/>
  <c r="R860" i="18" s="1"/>
  <c r="J849" i="20"/>
  <c r="AE848" i="20"/>
  <c r="F849" i="20"/>
  <c r="N849" i="20"/>
  <c r="L849" i="20" s="1"/>
  <c r="X860" i="18"/>
  <c r="U860" i="18"/>
  <c r="V860" i="18"/>
  <c r="W860" i="18"/>
  <c r="H837" i="13" l="1"/>
  <c r="I837" i="13"/>
  <c r="C837" i="13"/>
  <c r="D837" i="13"/>
  <c r="B837" i="13"/>
  <c r="G837" i="13"/>
  <c r="AA860" i="18"/>
  <c r="Y860" i="18"/>
  <c r="Z860" i="18"/>
  <c r="K849" i="20"/>
  <c r="O849" i="20"/>
  <c r="M849" i="20"/>
  <c r="P849" i="20"/>
  <c r="E837" i="13" l="1"/>
  <c r="J837" i="13"/>
  <c r="F837" i="13"/>
  <c r="T837" i="13"/>
  <c r="S837" i="13"/>
  <c r="AE836" i="13"/>
  <c r="AD860" i="18"/>
  <c r="D861" i="18" s="1"/>
  <c r="AC860" i="18"/>
  <c r="AB860" i="18"/>
  <c r="W849" i="20"/>
  <c r="X849" i="20"/>
  <c r="Q849" i="20"/>
  <c r="R849" i="20" s="1"/>
  <c r="U849" i="20"/>
  <c r="V849" i="20"/>
  <c r="G861" i="18"/>
  <c r="O837" i="13" l="1"/>
  <c r="K837" i="13"/>
  <c r="N837" i="13"/>
  <c r="L837" i="13" s="1"/>
  <c r="I861" i="18"/>
  <c r="H861" i="18"/>
  <c r="C861" i="18"/>
  <c r="B861" i="18"/>
  <c r="E861" i="18" s="1"/>
  <c r="AE860" i="18"/>
  <c r="S861" i="18"/>
  <c r="T861" i="18"/>
  <c r="AA849" i="20"/>
  <c r="AD849" i="20" s="1"/>
  <c r="Z849" i="20"/>
  <c r="AC849" i="20" s="1"/>
  <c r="Y849" i="20"/>
  <c r="AB849" i="20" s="1"/>
  <c r="M837" i="13" l="1"/>
  <c r="P837" i="13"/>
  <c r="J861" i="18"/>
  <c r="F861" i="18"/>
  <c r="D850" i="20"/>
  <c r="I850" i="20"/>
  <c r="H850" i="20"/>
  <c r="C850" i="20"/>
  <c r="G850" i="20"/>
  <c r="B850" i="20"/>
  <c r="S850" i="20"/>
  <c r="T850" i="20"/>
  <c r="Q837" i="13" l="1"/>
  <c r="R837" i="13" s="1"/>
  <c r="X837" i="13"/>
  <c r="U837" i="13"/>
  <c r="W837" i="13"/>
  <c r="V837" i="13"/>
  <c r="K861" i="18"/>
  <c r="N861" i="18"/>
  <c r="O861" i="18"/>
  <c r="L861" i="18"/>
  <c r="P861" i="18" s="1"/>
  <c r="AE849" i="20"/>
  <c r="J850" i="20"/>
  <c r="E850" i="20"/>
  <c r="F850" i="20"/>
  <c r="AA837" i="13" l="1"/>
  <c r="AD837" i="13" s="1"/>
  <c r="Y837" i="13"/>
  <c r="Z837" i="13"/>
  <c r="AC837" i="13" s="1"/>
  <c r="V861" i="18"/>
  <c r="W861" i="18"/>
  <c r="M861" i="18"/>
  <c r="X861" i="18" s="1"/>
  <c r="U861" i="18"/>
  <c r="O850" i="20"/>
  <c r="N850" i="20"/>
  <c r="L850" i="20" s="1"/>
  <c r="K850" i="20"/>
  <c r="H838" i="13" l="1"/>
  <c r="C838" i="13"/>
  <c r="D838" i="13"/>
  <c r="I838" i="13"/>
  <c r="AB837" i="13"/>
  <c r="Q861" i="18"/>
  <c r="R861" i="18" s="1"/>
  <c r="P850" i="20"/>
  <c r="M850" i="20"/>
  <c r="S838" i="13" l="1"/>
  <c r="T838" i="13"/>
  <c r="AE837" i="13"/>
  <c r="G838" i="13"/>
  <c r="J838" i="13" s="1"/>
  <c r="B838" i="13"/>
  <c r="Z861" i="18"/>
  <c r="Y861" i="18"/>
  <c r="AA861" i="18"/>
  <c r="V850" i="20"/>
  <c r="U850" i="20"/>
  <c r="W850" i="20"/>
  <c r="Q850" i="20"/>
  <c r="R850" i="20" s="1"/>
  <c r="X850" i="20"/>
  <c r="K838" i="13" l="1"/>
  <c r="E838" i="13"/>
  <c r="N838" i="13"/>
  <c r="L838" i="13" s="1"/>
  <c r="O838" i="13"/>
  <c r="F838" i="13"/>
  <c r="AB861" i="18"/>
  <c r="AC861" i="18"/>
  <c r="H862" i="18" s="1"/>
  <c r="AD861" i="18"/>
  <c r="D862" i="18" s="1"/>
  <c r="Y850" i="20"/>
  <c r="AB850" i="20" s="1"/>
  <c r="Z850" i="20"/>
  <c r="AC850" i="20" s="1"/>
  <c r="AA850" i="20"/>
  <c r="AD850" i="20" s="1"/>
  <c r="M838" i="13" l="1"/>
  <c r="X838" i="13" s="1"/>
  <c r="P838" i="13"/>
  <c r="B862" i="18"/>
  <c r="G862" i="18"/>
  <c r="S862" i="18"/>
  <c r="I862" i="18"/>
  <c r="C862" i="18"/>
  <c r="AE861" i="18"/>
  <c r="T862" i="18"/>
  <c r="G851" i="20"/>
  <c r="B851" i="20"/>
  <c r="C851" i="20"/>
  <c r="H851" i="20"/>
  <c r="D851" i="20"/>
  <c r="I851" i="20"/>
  <c r="U838" i="13" l="1"/>
  <c r="Q838" i="13"/>
  <c r="R838" i="13" s="1"/>
  <c r="Z838" i="13" s="1"/>
  <c r="V838" i="13"/>
  <c r="W838" i="13"/>
  <c r="F862" i="18"/>
  <c r="E862" i="18"/>
  <c r="J862" i="18"/>
  <c r="N862" i="18" s="1"/>
  <c r="L862" i="18" s="1"/>
  <c r="P862" i="18" s="1"/>
  <c r="J851" i="20"/>
  <c r="AE850" i="20"/>
  <c r="F851" i="20"/>
  <c r="T851" i="20"/>
  <c r="S851" i="20"/>
  <c r="E851" i="20"/>
  <c r="N851" i="20"/>
  <c r="K851" i="20"/>
  <c r="AA838" i="13" l="1"/>
  <c r="Y838" i="13"/>
  <c r="AC838" i="13"/>
  <c r="O851" i="20"/>
  <c r="L851" i="20"/>
  <c r="K862" i="18"/>
  <c r="O862" i="18"/>
  <c r="M862" i="18"/>
  <c r="X862" i="18" s="1"/>
  <c r="W862" i="18"/>
  <c r="V862" i="18"/>
  <c r="U862" i="18"/>
  <c r="AD838" i="13" l="1"/>
  <c r="AB838" i="13"/>
  <c r="H839" i="13"/>
  <c r="C839" i="13"/>
  <c r="M851" i="20"/>
  <c r="P851" i="20"/>
  <c r="Q862" i="18"/>
  <c r="R862" i="18" s="1"/>
  <c r="Q851" i="20"/>
  <c r="R851" i="20" s="1"/>
  <c r="X851" i="20"/>
  <c r="W851" i="20"/>
  <c r="V851" i="20"/>
  <c r="U851" i="20"/>
  <c r="I839" i="13" l="1"/>
  <c r="D839" i="13"/>
  <c r="B839" i="13"/>
  <c r="F839" i="13" s="1"/>
  <c r="G839" i="13"/>
  <c r="Y862" i="18"/>
  <c r="Z862" i="18"/>
  <c r="AA862" i="18"/>
  <c r="Y851" i="20"/>
  <c r="AB851" i="20" s="1"/>
  <c r="Z851" i="20"/>
  <c r="AC851" i="20" s="1"/>
  <c r="AA851" i="20"/>
  <c r="AD851" i="20" s="1"/>
  <c r="S839" i="13" l="1"/>
  <c r="T839" i="13"/>
  <c r="AE838" i="13"/>
  <c r="E839" i="13"/>
  <c r="J839" i="13"/>
  <c r="AC862" i="18"/>
  <c r="AD862" i="18"/>
  <c r="AB862" i="18"/>
  <c r="G852" i="20"/>
  <c r="B852" i="20"/>
  <c r="C852" i="20"/>
  <c r="H852" i="20"/>
  <c r="D852" i="20"/>
  <c r="I852" i="20"/>
  <c r="L839" i="13" l="1"/>
  <c r="O839" i="13"/>
  <c r="N839" i="13"/>
  <c r="K839" i="13"/>
  <c r="C863" i="18"/>
  <c r="D863" i="18"/>
  <c r="AE862" i="18" s="1"/>
  <c r="B863" i="18"/>
  <c r="E863" i="18" s="1"/>
  <c r="G863" i="18"/>
  <c r="I863" i="18"/>
  <c r="H863" i="18"/>
  <c r="J852" i="20"/>
  <c r="E852" i="20"/>
  <c r="AE851" i="20"/>
  <c r="F852" i="20"/>
  <c r="T852" i="20"/>
  <c r="S852" i="20"/>
  <c r="J863" i="18"/>
  <c r="P839" i="13" l="1"/>
  <c r="M839" i="13"/>
  <c r="S863" i="18"/>
  <c r="T863" i="18"/>
  <c r="N863" i="18"/>
  <c r="L863" i="18" s="1"/>
  <c r="P863" i="18" s="1"/>
  <c r="F863" i="18"/>
  <c r="N852" i="20"/>
  <c r="O852" i="20"/>
  <c r="K852" i="20"/>
  <c r="L852" i="20"/>
  <c r="O863" i="18"/>
  <c r="K863" i="18"/>
  <c r="V839" i="13" l="1"/>
  <c r="U839" i="13"/>
  <c r="W839" i="13"/>
  <c r="X839" i="13"/>
  <c r="Q839" i="13"/>
  <c r="R839" i="13" s="1"/>
  <c r="M863" i="18"/>
  <c r="X863" i="18" s="1"/>
  <c r="U863" i="18"/>
  <c r="W863" i="18"/>
  <c r="V863" i="18"/>
  <c r="P852" i="20"/>
  <c r="M852" i="20"/>
  <c r="Y839" i="13" l="1"/>
  <c r="AB839" i="13" s="1"/>
  <c r="Z839" i="13"/>
  <c r="AC839" i="13" s="1"/>
  <c r="AA839" i="13"/>
  <c r="AD839" i="13"/>
  <c r="Q863" i="18"/>
  <c r="R863" i="18" s="1"/>
  <c r="V852" i="20"/>
  <c r="W852" i="20"/>
  <c r="U852" i="20"/>
  <c r="Q852" i="20"/>
  <c r="R852" i="20" s="1"/>
  <c r="X852" i="20"/>
  <c r="G840" i="13" l="1"/>
  <c r="J840" i="13" s="1"/>
  <c r="B840" i="13"/>
  <c r="C840" i="13"/>
  <c r="F840" i="13" s="1"/>
  <c r="H840" i="13"/>
  <c r="I840" i="13"/>
  <c r="D840" i="13"/>
  <c r="Y863" i="18"/>
  <c r="AB863" i="18" s="1"/>
  <c r="Z863" i="18"/>
  <c r="AA863" i="18"/>
  <c r="AA852" i="20"/>
  <c r="AD852" i="20" s="1"/>
  <c r="Y852" i="20"/>
  <c r="AB852" i="20" s="1"/>
  <c r="Z852" i="20"/>
  <c r="AC852" i="20" s="1"/>
  <c r="S840" i="13" l="1"/>
  <c r="AE839" i="13"/>
  <c r="T840" i="13"/>
  <c r="K840" i="13"/>
  <c r="E840" i="13"/>
  <c r="N840" i="13"/>
  <c r="L840" i="13" s="1"/>
  <c r="O840" i="13"/>
  <c r="AD863" i="18"/>
  <c r="AC863" i="18"/>
  <c r="B864" i="18"/>
  <c r="G864" i="18"/>
  <c r="D853" i="20"/>
  <c r="I853" i="20"/>
  <c r="G853" i="20"/>
  <c r="B853" i="20"/>
  <c r="C853" i="20"/>
  <c r="H853" i="20"/>
  <c r="M840" i="13" l="1"/>
  <c r="P840" i="13"/>
  <c r="C864" i="18"/>
  <c r="I864" i="18"/>
  <c r="D864" i="18"/>
  <c r="H864" i="18"/>
  <c r="E864" i="18"/>
  <c r="T853" i="20"/>
  <c r="S853" i="20"/>
  <c r="J853" i="20"/>
  <c r="E853" i="20"/>
  <c r="F853" i="20"/>
  <c r="AE852" i="20"/>
  <c r="X840" i="13" l="1"/>
  <c r="Q840" i="13"/>
  <c r="R840" i="13" s="1"/>
  <c r="U840" i="13"/>
  <c r="V840" i="13"/>
  <c r="W840" i="13"/>
  <c r="AE863" i="18"/>
  <c r="F864" i="18"/>
  <c r="T864" i="18"/>
  <c r="S864" i="18"/>
  <c r="J864" i="18"/>
  <c r="O853" i="20"/>
  <c r="K853" i="20"/>
  <c r="N853" i="20"/>
  <c r="L853" i="20" s="1"/>
  <c r="AA840" i="13" l="1"/>
  <c r="AD840" i="13" s="1"/>
  <c r="Z840" i="13"/>
  <c r="AC840" i="13" s="1"/>
  <c r="Y840" i="13"/>
  <c r="AB840" i="13" s="1"/>
  <c r="N864" i="18"/>
  <c r="O864" i="18"/>
  <c r="K864" i="18"/>
  <c r="L864" i="18"/>
  <c r="P864" i="18" s="1"/>
  <c r="P853" i="20"/>
  <c r="M853" i="20"/>
  <c r="B841" i="13" l="1"/>
  <c r="H841" i="13"/>
  <c r="D841" i="13"/>
  <c r="G841" i="13"/>
  <c r="J841" i="13" s="1"/>
  <c r="C841" i="13"/>
  <c r="F841" i="13" s="1"/>
  <c r="I841" i="13"/>
  <c r="M864" i="18"/>
  <c r="X864" i="18" s="1"/>
  <c r="W864" i="18"/>
  <c r="U864" i="18"/>
  <c r="V864" i="18"/>
  <c r="V853" i="20"/>
  <c r="U853" i="20"/>
  <c r="W853" i="20"/>
  <c r="Q853" i="20"/>
  <c r="R853" i="20" s="1"/>
  <c r="X853" i="20"/>
  <c r="Q864" i="18"/>
  <c r="R864" i="18" s="1"/>
  <c r="AE840" i="13" l="1"/>
  <c r="S841" i="13"/>
  <c r="K841" i="13"/>
  <c r="O841" i="13"/>
  <c r="T841" i="13"/>
  <c r="N841" i="13"/>
  <c r="L841" i="13" s="1"/>
  <c r="E841" i="13"/>
  <c r="Z864" i="18"/>
  <c r="AA864" i="18"/>
  <c r="AA853" i="20"/>
  <c r="AD853" i="20" s="1"/>
  <c r="Y853" i="20"/>
  <c r="AB853" i="20" s="1"/>
  <c r="Z853" i="20"/>
  <c r="AC853" i="20" s="1"/>
  <c r="Y864" i="18"/>
  <c r="P841" i="13" l="1"/>
  <c r="M841" i="13"/>
  <c r="AC864" i="18"/>
  <c r="AB864" i="18"/>
  <c r="B865" i="18" s="1"/>
  <c r="AD864" i="18"/>
  <c r="D854" i="20"/>
  <c r="I854" i="20"/>
  <c r="B854" i="20"/>
  <c r="G854" i="20"/>
  <c r="C854" i="20"/>
  <c r="H854" i="20"/>
  <c r="G865" i="18"/>
  <c r="W841" i="13"/>
  <c r="C865" i="18"/>
  <c r="H865" i="18"/>
  <c r="I865" i="18"/>
  <c r="D865" i="18"/>
  <c r="E865" i="18"/>
  <c r="V841" i="13" l="1"/>
  <c r="U841" i="13"/>
  <c r="Q841" i="13"/>
  <c r="R841" i="13" s="1"/>
  <c r="X841" i="13"/>
  <c r="S854" i="20"/>
  <c r="T854" i="20"/>
  <c r="E854" i="20"/>
  <c r="J854" i="20"/>
  <c r="F854" i="20"/>
  <c r="AE853" i="20"/>
  <c r="AE864" i="18"/>
  <c r="F865" i="18"/>
  <c r="J865" i="18"/>
  <c r="S865" i="18"/>
  <c r="T865" i="18"/>
  <c r="AA841" i="13" l="1"/>
  <c r="AD841" i="13" s="1"/>
  <c r="Z841" i="13"/>
  <c r="AC841" i="13" s="1"/>
  <c r="Y841" i="13"/>
  <c r="AB841" i="13" s="1"/>
  <c r="K854" i="20"/>
  <c r="O854" i="20"/>
  <c r="N854" i="20"/>
  <c r="L854" i="20" s="1"/>
  <c r="O865" i="18"/>
  <c r="N865" i="18"/>
  <c r="L865" i="18" s="1"/>
  <c r="P865" i="18" s="1"/>
  <c r="K865" i="18"/>
  <c r="C842" i="13" l="1"/>
  <c r="H842" i="13"/>
  <c r="I842" i="13"/>
  <c r="D842" i="13"/>
  <c r="G842" i="13"/>
  <c r="B842" i="13"/>
  <c r="E842" i="13" s="1"/>
  <c r="P854" i="20"/>
  <c r="M854" i="20"/>
  <c r="M865" i="18"/>
  <c r="X865" i="18" s="1"/>
  <c r="U865" i="18"/>
  <c r="V865" i="18"/>
  <c r="W865" i="18"/>
  <c r="Q865" i="18"/>
  <c r="J842" i="13" l="1"/>
  <c r="S842" i="13"/>
  <c r="T842" i="13"/>
  <c r="AE841" i="13"/>
  <c r="F842" i="13"/>
  <c r="O842" i="13"/>
  <c r="K842" i="13"/>
  <c r="W854" i="20"/>
  <c r="U854" i="20"/>
  <c r="V854" i="20"/>
  <c r="Q854" i="20"/>
  <c r="R854" i="20" s="1"/>
  <c r="X854" i="20"/>
  <c r="R865" i="18"/>
  <c r="N842" i="13" l="1"/>
  <c r="L842" i="13" s="1"/>
  <c r="Z854" i="20"/>
  <c r="AC854" i="20" s="1"/>
  <c r="Y854" i="20"/>
  <c r="AB854" i="20" s="1"/>
  <c r="AA854" i="20"/>
  <c r="AD854" i="20" s="1"/>
  <c r="AA865" i="18"/>
  <c r="Y865" i="18"/>
  <c r="Z865" i="18"/>
  <c r="P842" i="13" l="1"/>
  <c r="U842" i="13" s="1"/>
  <c r="M842" i="13"/>
  <c r="X842" i="13"/>
  <c r="Q842" i="13"/>
  <c r="W842" i="13"/>
  <c r="V842" i="13"/>
  <c r="C855" i="20"/>
  <c r="H855" i="20"/>
  <c r="G855" i="20"/>
  <c r="B855" i="20"/>
  <c r="D855" i="20"/>
  <c r="I855" i="20"/>
  <c r="AB865" i="18"/>
  <c r="AD865" i="18"/>
  <c r="AC865" i="18"/>
  <c r="R842" i="13" l="1"/>
  <c r="AE854" i="20"/>
  <c r="F855" i="20"/>
  <c r="J855" i="20"/>
  <c r="E855" i="20"/>
  <c r="T855" i="20"/>
  <c r="S855" i="20"/>
  <c r="G866" i="18"/>
  <c r="B866" i="18"/>
  <c r="I866" i="18"/>
  <c r="D866" i="18"/>
  <c r="H866" i="18"/>
  <c r="C866" i="18"/>
  <c r="Y842" i="13" l="1"/>
  <c r="Z842" i="13"/>
  <c r="AA842" i="13"/>
  <c r="N855" i="20"/>
  <c r="K855" i="20"/>
  <c r="O855" i="20"/>
  <c r="L855" i="20"/>
  <c r="J866" i="18"/>
  <c r="AC842" i="13"/>
  <c r="AE865" i="18"/>
  <c r="T866" i="18"/>
  <c r="S866" i="18"/>
  <c r="F866" i="18"/>
  <c r="E866" i="18"/>
  <c r="O866" i="18"/>
  <c r="K866" i="18"/>
  <c r="AB842" i="13" l="1"/>
  <c r="AD842" i="13"/>
  <c r="M855" i="20"/>
  <c r="P855" i="20"/>
  <c r="N866" i="18"/>
  <c r="L866" i="18" s="1"/>
  <c r="P866" i="18" s="1"/>
  <c r="H843" i="13"/>
  <c r="C843" i="13"/>
  <c r="B843" i="13" l="1"/>
  <c r="I843" i="13"/>
  <c r="D843" i="13"/>
  <c r="AE842" i="13" s="1"/>
  <c r="G843" i="13"/>
  <c r="Q855" i="20"/>
  <c r="R855" i="20" s="1"/>
  <c r="X855" i="20"/>
  <c r="U855" i="20"/>
  <c r="W855" i="20"/>
  <c r="V855" i="20"/>
  <c r="E843" i="13"/>
  <c r="V866" i="18"/>
  <c r="M866" i="18"/>
  <c r="X866" i="18" s="1"/>
  <c r="W866" i="18"/>
  <c r="U866" i="18"/>
  <c r="T843" i="13" l="1"/>
  <c r="S843" i="13"/>
  <c r="J843" i="13"/>
  <c r="F843" i="13"/>
  <c r="Z855" i="20"/>
  <c r="AC855" i="20" s="1"/>
  <c r="AA855" i="20"/>
  <c r="AD855" i="20" s="1"/>
  <c r="Y855" i="20"/>
  <c r="AB855" i="20" s="1"/>
  <c r="Q866" i="18"/>
  <c r="R866" i="18" s="1"/>
  <c r="N843" i="13" l="1"/>
  <c r="L843" i="13" s="1"/>
  <c r="O843" i="13"/>
  <c r="K843" i="13"/>
  <c r="C856" i="20"/>
  <c r="H856" i="20"/>
  <c r="D856" i="20"/>
  <c r="I856" i="20"/>
  <c r="G856" i="20"/>
  <c r="B856" i="20"/>
  <c r="Z866" i="18"/>
  <c r="AC866" i="18" s="1"/>
  <c r="AA866" i="18"/>
  <c r="Y866" i="18"/>
  <c r="M843" i="13" l="1"/>
  <c r="P843" i="13"/>
  <c r="AE855" i="20"/>
  <c r="F856" i="20"/>
  <c r="T856" i="20"/>
  <c r="S856" i="20"/>
  <c r="J856" i="20"/>
  <c r="E856" i="20"/>
  <c r="AD866" i="18"/>
  <c r="H867" i="18"/>
  <c r="AB866" i="18"/>
  <c r="C867" i="18"/>
  <c r="W843" i="13" l="1"/>
  <c r="V843" i="13"/>
  <c r="Q843" i="13"/>
  <c r="R843" i="13" s="1"/>
  <c r="U843" i="13"/>
  <c r="X843" i="13"/>
  <c r="O856" i="20"/>
  <c r="K856" i="20"/>
  <c r="N856" i="20"/>
  <c r="L856" i="20" s="1"/>
  <c r="AA843" i="13"/>
  <c r="Z843" i="13"/>
  <c r="Y843" i="13"/>
  <c r="I867" i="18"/>
  <c r="D867" i="18"/>
  <c r="B867" i="18"/>
  <c r="G867" i="18"/>
  <c r="J867" i="18" s="1"/>
  <c r="M856" i="20" l="1"/>
  <c r="P856" i="20"/>
  <c r="AD843" i="13"/>
  <c r="AB843" i="13"/>
  <c r="AC843" i="13"/>
  <c r="H844" i="13"/>
  <c r="AE866" i="18"/>
  <c r="T867" i="18"/>
  <c r="S867" i="18"/>
  <c r="O867" i="18"/>
  <c r="K867" i="18"/>
  <c r="E867" i="18"/>
  <c r="F867" i="18"/>
  <c r="N867" i="18"/>
  <c r="L867" i="18" s="1"/>
  <c r="P867" i="18" s="1"/>
  <c r="I844" i="13" l="1"/>
  <c r="G844" i="13"/>
  <c r="Q856" i="20"/>
  <c r="R856" i="20" s="1"/>
  <c r="X856" i="20"/>
  <c r="U856" i="20"/>
  <c r="V856" i="20"/>
  <c r="W856" i="20"/>
  <c r="B844" i="13"/>
  <c r="D844" i="13"/>
  <c r="C844" i="13"/>
  <c r="T844" i="13"/>
  <c r="S844" i="13"/>
  <c r="V867" i="18"/>
  <c r="W867" i="18"/>
  <c r="M867" i="18"/>
  <c r="X867" i="18" s="1"/>
  <c r="U867" i="18"/>
  <c r="AE843" i="13" l="1"/>
  <c r="J844" i="13"/>
  <c r="F844" i="13"/>
  <c r="E844" i="13"/>
  <c r="Y856" i="20"/>
  <c r="AB856" i="20" s="1"/>
  <c r="Z856" i="20"/>
  <c r="AC856" i="20" s="1"/>
  <c r="AA856" i="20"/>
  <c r="AD856" i="20" s="1"/>
  <c r="Q867" i="18"/>
  <c r="R867" i="18" s="1"/>
  <c r="N844" i="13" l="1"/>
  <c r="L844" i="13" s="1"/>
  <c r="K844" i="13"/>
  <c r="O844" i="13"/>
  <c r="G857" i="20"/>
  <c r="B857" i="20"/>
  <c r="C857" i="20"/>
  <c r="H857" i="20"/>
  <c r="D857" i="20"/>
  <c r="I857" i="20"/>
  <c r="AA867" i="18"/>
  <c r="Z867" i="18"/>
  <c r="Y867" i="18"/>
  <c r="AB867" i="18" s="1"/>
  <c r="M844" i="13" l="1"/>
  <c r="P844" i="13"/>
  <c r="J857" i="20"/>
  <c r="E857" i="20"/>
  <c r="AE856" i="20"/>
  <c r="F857" i="20"/>
  <c r="T857" i="20"/>
  <c r="S857" i="20"/>
  <c r="AD867" i="18"/>
  <c r="AC867" i="18"/>
  <c r="B868" i="18"/>
  <c r="G868" i="18"/>
  <c r="I868" i="18"/>
  <c r="C868" i="18"/>
  <c r="X844" i="13" l="1"/>
  <c r="Q844" i="13"/>
  <c r="R844" i="13" s="1"/>
  <c r="V844" i="13"/>
  <c r="W844" i="13"/>
  <c r="U844" i="13"/>
  <c r="N857" i="20"/>
  <c r="O857" i="20"/>
  <c r="K857" i="20"/>
  <c r="L857" i="20"/>
  <c r="D868" i="18"/>
  <c r="AE867" i="18" s="1"/>
  <c r="H868" i="18"/>
  <c r="J868" i="18"/>
  <c r="S868" i="18"/>
  <c r="T868" i="18"/>
  <c r="F868" i="18"/>
  <c r="E868" i="18"/>
  <c r="Y844" i="13" l="1"/>
  <c r="Z844" i="13"/>
  <c r="AA844" i="13"/>
  <c r="AB844" i="13"/>
  <c r="G845" i="13" s="1"/>
  <c r="M857" i="20"/>
  <c r="P857" i="20"/>
  <c r="K868" i="18"/>
  <c r="O868" i="18"/>
  <c r="N868" i="18"/>
  <c r="L868" i="18" s="1"/>
  <c r="P868" i="18" s="1"/>
  <c r="AC844" i="13" l="1"/>
  <c r="AD844" i="13"/>
  <c r="D845" i="13" s="1"/>
  <c r="B845" i="13"/>
  <c r="T845" i="13"/>
  <c r="S845" i="13"/>
  <c r="AE844" i="13"/>
  <c r="I845" i="13"/>
  <c r="X857" i="20"/>
  <c r="Q857" i="20"/>
  <c r="R857" i="20" s="1"/>
  <c r="V857" i="20"/>
  <c r="W857" i="20"/>
  <c r="U857" i="20"/>
  <c r="V868" i="18"/>
  <c r="M868" i="18"/>
  <c r="X868" i="18" s="1"/>
  <c r="U868" i="18"/>
  <c r="W868" i="18"/>
  <c r="H845" i="13" l="1"/>
  <c r="C845" i="13"/>
  <c r="F845" i="13" s="1"/>
  <c r="J845" i="13"/>
  <c r="Y857" i="20"/>
  <c r="AB857" i="20" s="1"/>
  <c r="Z857" i="20"/>
  <c r="AC857" i="20" s="1"/>
  <c r="AA857" i="20"/>
  <c r="AD857" i="20" s="1"/>
  <c r="Q868" i="18"/>
  <c r="R868" i="18" s="1"/>
  <c r="E845" i="13" l="1"/>
  <c r="N845" i="13"/>
  <c r="L845" i="13" s="1"/>
  <c r="K845" i="13"/>
  <c r="O845" i="13"/>
  <c r="B858" i="20"/>
  <c r="G858" i="20"/>
  <c r="C858" i="20"/>
  <c r="H858" i="20"/>
  <c r="D858" i="20"/>
  <c r="I858" i="20"/>
  <c r="Z868" i="18"/>
  <c r="Y868" i="18"/>
  <c r="AA868" i="18"/>
  <c r="M845" i="13" l="1"/>
  <c r="X845" i="13" s="1"/>
  <c r="P845" i="13"/>
  <c r="E858" i="20"/>
  <c r="J858" i="20"/>
  <c r="AE857" i="20"/>
  <c r="F858" i="20"/>
  <c r="T858" i="20"/>
  <c r="S858" i="20"/>
  <c r="Q845" i="13"/>
  <c r="R845" i="13" s="1"/>
  <c r="AB868" i="18"/>
  <c r="AC868" i="18"/>
  <c r="AD868" i="18"/>
  <c r="D869" i="18" s="1"/>
  <c r="U845" i="13" l="1"/>
  <c r="W845" i="13"/>
  <c r="V845" i="13"/>
  <c r="N858" i="20"/>
  <c r="O858" i="20"/>
  <c r="K858" i="20"/>
  <c r="Y845" i="13"/>
  <c r="Z845" i="13"/>
  <c r="AA845" i="13"/>
  <c r="G869" i="18"/>
  <c r="B869" i="18"/>
  <c r="C869" i="18"/>
  <c r="F869" i="18" s="1"/>
  <c r="H869" i="18"/>
  <c r="I869" i="18"/>
  <c r="S869" i="18"/>
  <c r="T869" i="18"/>
  <c r="AE868" i="18"/>
  <c r="L858" i="20" l="1"/>
  <c r="AB845" i="13"/>
  <c r="B846" i="13" s="1"/>
  <c r="AC845" i="13"/>
  <c r="AD845" i="13"/>
  <c r="D846" i="13" s="1"/>
  <c r="J869" i="18"/>
  <c r="E869" i="18"/>
  <c r="P858" i="20" l="1"/>
  <c r="M858" i="20"/>
  <c r="C846" i="13"/>
  <c r="G846" i="13"/>
  <c r="H846" i="13"/>
  <c r="I846" i="13"/>
  <c r="AE845" i="13"/>
  <c r="S846" i="13"/>
  <c r="T846" i="13"/>
  <c r="N869" i="18"/>
  <c r="L869" i="18" s="1"/>
  <c r="O869" i="18"/>
  <c r="K869" i="18"/>
  <c r="F846" i="13" l="1"/>
  <c r="J846" i="13"/>
  <c r="W858" i="20"/>
  <c r="E846" i="13"/>
  <c r="V858" i="20"/>
  <c r="X858" i="20"/>
  <c r="Q858" i="20"/>
  <c r="R858" i="20" s="1"/>
  <c r="U858" i="20"/>
  <c r="M869" i="18"/>
  <c r="P869" i="18"/>
  <c r="Q869" i="18"/>
  <c r="R869" i="18" s="1"/>
  <c r="O846" i="13" l="1"/>
  <c r="N846" i="13"/>
  <c r="K846" i="13"/>
  <c r="L846" i="13"/>
  <c r="Z858" i="20"/>
  <c r="AC858" i="20" s="1"/>
  <c r="AA858" i="20"/>
  <c r="AD858" i="20" s="1"/>
  <c r="Y858" i="20"/>
  <c r="AB858" i="20" s="1"/>
  <c r="C859" i="20"/>
  <c r="H859" i="20"/>
  <c r="X869" i="18"/>
  <c r="U869" i="18"/>
  <c r="W869" i="18"/>
  <c r="V869" i="18"/>
  <c r="AA869" i="18"/>
  <c r="Z869" i="18"/>
  <c r="Y869" i="18"/>
  <c r="M846" i="13" l="1"/>
  <c r="P846" i="13"/>
  <c r="G859" i="20"/>
  <c r="B859" i="20"/>
  <c r="D859" i="20"/>
  <c r="I859" i="20"/>
  <c r="AE858" i="20"/>
  <c r="AD869" i="18"/>
  <c r="AC869" i="18"/>
  <c r="AB869" i="18"/>
  <c r="I870" i="18"/>
  <c r="X846" i="13" l="1"/>
  <c r="Q846" i="13"/>
  <c r="R846" i="13" s="1"/>
  <c r="V846" i="13"/>
  <c r="W846" i="13"/>
  <c r="U846" i="13"/>
  <c r="J859" i="20"/>
  <c r="S859" i="20"/>
  <c r="F859" i="20"/>
  <c r="E859" i="20"/>
  <c r="T859" i="20"/>
  <c r="D870" i="18"/>
  <c r="AE869" i="18" s="1"/>
  <c r="H870" i="18"/>
  <c r="C870" i="18"/>
  <c r="B870" i="18"/>
  <c r="E870" i="18" s="1"/>
  <c r="G870" i="18"/>
  <c r="J870" i="18" s="1"/>
  <c r="T870" i="18"/>
  <c r="S870" i="18"/>
  <c r="F870" i="18"/>
  <c r="Y846" i="13" l="1"/>
  <c r="Z846" i="13"/>
  <c r="AA846" i="13"/>
  <c r="AB846" i="13"/>
  <c r="N859" i="20"/>
  <c r="K859" i="20"/>
  <c r="O859" i="20"/>
  <c r="L859" i="20"/>
  <c r="N870" i="18"/>
  <c r="L870" i="18" s="1"/>
  <c r="K870" i="18"/>
  <c r="O870" i="18"/>
  <c r="G847" i="13" l="1"/>
  <c r="AC846" i="13"/>
  <c r="AD846" i="13"/>
  <c r="B847" i="13"/>
  <c r="P859" i="20"/>
  <c r="M859" i="20"/>
  <c r="H847" i="13"/>
  <c r="C847" i="13"/>
  <c r="F847" i="13" s="1"/>
  <c r="I847" i="13"/>
  <c r="M870" i="18"/>
  <c r="P870" i="18"/>
  <c r="D847" i="13" l="1"/>
  <c r="J847" i="13"/>
  <c r="E847" i="13"/>
  <c r="N847" i="13"/>
  <c r="L847" i="13" s="1"/>
  <c r="W859" i="20"/>
  <c r="U859" i="20"/>
  <c r="V859" i="20"/>
  <c r="X859" i="20"/>
  <c r="Q859" i="20"/>
  <c r="R859" i="20" s="1"/>
  <c r="Q870" i="18"/>
  <c r="R870" i="18" s="1"/>
  <c r="X870" i="18"/>
  <c r="U870" i="18"/>
  <c r="W870" i="18"/>
  <c r="V870" i="18"/>
  <c r="K847" i="13" l="1"/>
  <c r="O847" i="13"/>
  <c r="AE846" i="13"/>
  <c r="S847" i="13"/>
  <c r="T847" i="13"/>
  <c r="P847" i="13"/>
  <c r="M847" i="13"/>
  <c r="Z859" i="20"/>
  <c r="AC859" i="20" s="1"/>
  <c r="AA859" i="20"/>
  <c r="AD859" i="20" s="1"/>
  <c r="Y859" i="20"/>
  <c r="AB859" i="20" s="1"/>
  <c r="C860" i="20"/>
  <c r="H860" i="20"/>
  <c r="AA870" i="18"/>
  <c r="Z870" i="18"/>
  <c r="AC870" i="18" s="1"/>
  <c r="Y870" i="18"/>
  <c r="U847" i="13" l="1"/>
  <c r="V847" i="13"/>
  <c r="X847" i="13"/>
  <c r="Q847" i="13"/>
  <c r="R847" i="13" s="1"/>
  <c r="W847" i="13"/>
  <c r="I860" i="20"/>
  <c r="D860" i="20"/>
  <c r="B860" i="20"/>
  <c r="G860" i="20"/>
  <c r="AE859" i="20"/>
  <c r="AD870" i="18"/>
  <c r="H871" i="18"/>
  <c r="C871" i="18"/>
  <c r="AB870" i="18"/>
  <c r="Y847" i="13" l="1"/>
  <c r="Z847" i="13"/>
  <c r="AC847" i="13" s="1"/>
  <c r="AA847" i="13"/>
  <c r="E860" i="20"/>
  <c r="F860" i="20"/>
  <c r="T860" i="20"/>
  <c r="S860" i="20"/>
  <c r="J860" i="20"/>
  <c r="D871" i="18"/>
  <c r="I871" i="18"/>
  <c r="G871" i="18"/>
  <c r="J871" i="18" s="1"/>
  <c r="B871" i="18"/>
  <c r="E871" i="18" s="1"/>
  <c r="AB847" i="13" l="1"/>
  <c r="C848" i="13"/>
  <c r="AD847" i="13"/>
  <c r="H848" i="13"/>
  <c r="N860" i="20"/>
  <c r="L860" i="20" s="1"/>
  <c r="O860" i="20"/>
  <c r="K860" i="20"/>
  <c r="G848" i="13"/>
  <c r="B848" i="13"/>
  <c r="AE870" i="18"/>
  <c r="T871" i="18"/>
  <c r="S871" i="18"/>
  <c r="F871" i="18"/>
  <c r="N871" i="18"/>
  <c r="L871" i="18" s="1"/>
  <c r="P871" i="18" s="1"/>
  <c r="O871" i="18"/>
  <c r="K871" i="18"/>
  <c r="D848" i="13" l="1"/>
  <c r="I848" i="13"/>
  <c r="P860" i="20"/>
  <c r="M860" i="20"/>
  <c r="X860" i="20"/>
  <c r="E848" i="13"/>
  <c r="F848" i="13"/>
  <c r="M871" i="18"/>
  <c r="W871" i="18"/>
  <c r="V871" i="18"/>
  <c r="U871" i="18"/>
  <c r="J848" i="13" l="1"/>
  <c r="AE847" i="13"/>
  <c r="S848" i="13"/>
  <c r="T848" i="13"/>
  <c r="U860" i="20"/>
  <c r="W860" i="20"/>
  <c r="V860" i="20"/>
  <c r="Q860" i="20"/>
  <c r="R860" i="20" s="1"/>
  <c r="Y860" i="20"/>
  <c r="AB860" i="20" s="1"/>
  <c r="Q871" i="18"/>
  <c r="R871" i="18" s="1"/>
  <c r="X871" i="18"/>
  <c r="K848" i="13" l="1"/>
  <c r="O848" i="13"/>
  <c r="N848" i="13"/>
  <c r="AA860" i="20"/>
  <c r="AD860" i="20" s="1"/>
  <c r="Z860" i="20"/>
  <c r="AC860" i="20" s="1"/>
  <c r="D861" i="20"/>
  <c r="I861" i="20"/>
  <c r="C861" i="20"/>
  <c r="H861" i="20"/>
  <c r="G861" i="20"/>
  <c r="B861" i="20"/>
  <c r="Z871" i="18"/>
  <c r="AC871" i="18" s="1"/>
  <c r="Y871" i="18"/>
  <c r="AB871" i="18" s="1"/>
  <c r="AA871" i="18"/>
  <c r="AD871" i="18" s="1"/>
  <c r="L848" i="13" l="1"/>
  <c r="S861" i="20"/>
  <c r="T861" i="20"/>
  <c r="F861" i="20"/>
  <c r="AE860" i="20"/>
  <c r="J861" i="20"/>
  <c r="E861" i="20"/>
  <c r="C872" i="18"/>
  <c r="D872" i="18"/>
  <c r="I872" i="18"/>
  <c r="H872" i="18"/>
  <c r="B872" i="18"/>
  <c r="G872" i="18"/>
  <c r="M848" i="13" l="1"/>
  <c r="P848" i="13"/>
  <c r="K861" i="20"/>
  <c r="O861" i="20"/>
  <c r="N861" i="20"/>
  <c r="L861" i="20" s="1"/>
  <c r="E872" i="18"/>
  <c r="S872" i="18"/>
  <c r="T872" i="18"/>
  <c r="AE871" i="18"/>
  <c r="J872" i="18"/>
  <c r="F872" i="18"/>
  <c r="X848" i="13" l="1"/>
  <c r="Q848" i="13"/>
  <c r="R848" i="13" s="1"/>
  <c r="W848" i="13"/>
  <c r="V848" i="13"/>
  <c r="U848" i="13"/>
  <c r="AA848" i="13"/>
  <c r="AD848" i="13" s="1"/>
  <c r="I849" i="13" s="1"/>
  <c r="Y848" i="13"/>
  <c r="AB848" i="13" s="1"/>
  <c r="M861" i="20"/>
  <c r="P861" i="20"/>
  <c r="N872" i="18"/>
  <c r="K872" i="18"/>
  <c r="O872" i="18"/>
  <c r="L872" i="18"/>
  <c r="Z848" i="13" l="1"/>
  <c r="AC848" i="13" s="1"/>
  <c r="C849" i="13" s="1"/>
  <c r="D849" i="13"/>
  <c r="G849" i="13"/>
  <c r="B849" i="13"/>
  <c r="Q861" i="20"/>
  <c r="R861" i="20" s="1"/>
  <c r="X861" i="20"/>
  <c r="V861" i="20"/>
  <c r="U861" i="20"/>
  <c r="W861" i="20"/>
  <c r="M872" i="18"/>
  <c r="P872" i="18"/>
  <c r="F849" i="13" l="1"/>
  <c r="S849" i="13"/>
  <c r="T849" i="13"/>
  <c r="H849" i="13"/>
  <c r="AE848" i="13"/>
  <c r="E849" i="13"/>
  <c r="Z861" i="20"/>
  <c r="AC861" i="20" s="1"/>
  <c r="Y861" i="20"/>
  <c r="AB861" i="20" s="1"/>
  <c r="AA861" i="20"/>
  <c r="AD861" i="20" s="1"/>
  <c r="Q872" i="18"/>
  <c r="R872" i="18" s="1"/>
  <c r="X872" i="18"/>
  <c r="U872" i="18"/>
  <c r="V872" i="18"/>
  <c r="W872" i="18"/>
  <c r="J849" i="13" l="1"/>
  <c r="C862" i="20"/>
  <c r="H862" i="20"/>
  <c r="G862" i="20"/>
  <c r="B862" i="20"/>
  <c r="D862" i="20"/>
  <c r="I862" i="20"/>
  <c r="Y872" i="18"/>
  <c r="AB872" i="18" s="1"/>
  <c r="B873" i="18" s="1"/>
  <c r="Z872" i="18"/>
  <c r="AC872" i="18" s="1"/>
  <c r="AA872" i="18"/>
  <c r="AD872" i="18" s="1"/>
  <c r="N849" i="13" l="1"/>
  <c r="L849" i="13" s="1"/>
  <c r="K849" i="13"/>
  <c r="O849" i="13"/>
  <c r="AE861" i="20"/>
  <c r="F862" i="20"/>
  <c r="J862" i="20"/>
  <c r="E862" i="20"/>
  <c r="T862" i="20"/>
  <c r="S862" i="20"/>
  <c r="I873" i="18"/>
  <c r="D873" i="18"/>
  <c r="S873" i="18" s="1"/>
  <c r="G873" i="18"/>
  <c r="C873" i="18"/>
  <c r="H873" i="18"/>
  <c r="AE872" i="18"/>
  <c r="M849" i="13" l="1"/>
  <c r="P849" i="13"/>
  <c r="T873" i="18"/>
  <c r="N862" i="20"/>
  <c r="L862" i="20" s="1"/>
  <c r="O862" i="20"/>
  <c r="K862" i="20"/>
  <c r="F873" i="18"/>
  <c r="E873" i="18"/>
  <c r="J873" i="18"/>
  <c r="X849" i="13" l="1"/>
  <c r="Q849" i="13"/>
  <c r="R849" i="13" s="1"/>
  <c r="W849" i="13"/>
  <c r="V849" i="13"/>
  <c r="U849" i="13"/>
  <c r="P862" i="20"/>
  <c r="M862" i="20"/>
  <c r="N873" i="18"/>
  <c r="L873" i="18" s="1"/>
  <c r="P873" i="18" s="1"/>
  <c r="O873" i="18"/>
  <c r="K873" i="18"/>
  <c r="Y849" i="13" l="1"/>
  <c r="AB849" i="13" s="1"/>
  <c r="Z849" i="13"/>
  <c r="AC849" i="13" s="1"/>
  <c r="AA849" i="13"/>
  <c r="AD849" i="13" s="1"/>
  <c r="U862" i="20"/>
  <c r="W862" i="20"/>
  <c r="V862" i="20"/>
  <c r="Q862" i="20"/>
  <c r="R862" i="20" s="1"/>
  <c r="X862" i="20"/>
  <c r="M873" i="18"/>
  <c r="X873" i="18" s="1"/>
  <c r="V873" i="18"/>
  <c r="U873" i="18"/>
  <c r="W873" i="18"/>
  <c r="G850" i="13" l="1"/>
  <c r="B850" i="13"/>
  <c r="E850" i="13" s="1"/>
  <c r="H850" i="13"/>
  <c r="C850" i="13"/>
  <c r="F850" i="13" s="1"/>
  <c r="D850" i="13"/>
  <c r="I850" i="13"/>
  <c r="Z862" i="20"/>
  <c r="AC862" i="20" s="1"/>
  <c r="AA862" i="20"/>
  <c r="AD862" i="20" s="1"/>
  <c r="Y862" i="20"/>
  <c r="AB862" i="20" s="1"/>
  <c r="Q873" i="18"/>
  <c r="R873" i="18" s="1"/>
  <c r="AE849" i="13" l="1"/>
  <c r="T850" i="13"/>
  <c r="S850" i="13"/>
  <c r="N850" i="13"/>
  <c r="L850" i="13" s="1"/>
  <c r="J850" i="13"/>
  <c r="C863" i="20"/>
  <c r="G863" i="20"/>
  <c r="H863" i="20"/>
  <c r="I863" i="20"/>
  <c r="D863" i="20"/>
  <c r="B863" i="20"/>
  <c r="AE862" i="20"/>
  <c r="AA873" i="18"/>
  <c r="Y873" i="18"/>
  <c r="Z873" i="18"/>
  <c r="O850" i="13" l="1"/>
  <c r="K850" i="13"/>
  <c r="M850" i="13"/>
  <c r="P850" i="13"/>
  <c r="AD873" i="18"/>
  <c r="D874" i="18" s="1"/>
  <c r="T863" i="20"/>
  <c r="S863" i="20"/>
  <c r="E863" i="20"/>
  <c r="J863" i="20"/>
  <c r="F863" i="20"/>
  <c r="AB873" i="18"/>
  <c r="I874" i="18"/>
  <c r="AC873" i="18"/>
  <c r="C874" i="18" s="1"/>
  <c r="AE873" i="18"/>
  <c r="S874" i="18"/>
  <c r="H874" i="18"/>
  <c r="T874" i="18"/>
  <c r="Q850" i="13" l="1"/>
  <c r="R850" i="13" s="1"/>
  <c r="X850" i="13"/>
  <c r="V850" i="13"/>
  <c r="W850" i="13"/>
  <c r="U850" i="13"/>
  <c r="N863" i="20"/>
  <c r="L863" i="20" s="1"/>
  <c r="K863" i="20"/>
  <c r="O863" i="20"/>
  <c r="B874" i="18"/>
  <c r="E874" i="18" s="1"/>
  <c r="G874" i="18"/>
  <c r="J874" i="18"/>
  <c r="N874" i="18" s="1"/>
  <c r="AA850" i="13" l="1"/>
  <c r="AD850" i="13" s="1"/>
  <c r="D851" i="13" s="1"/>
  <c r="Z850" i="13"/>
  <c r="AC850" i="13" s="1"/>
  <c r="Y850" i="13"/>
  <c r="AB850" i="13" s="1"/>
  <c r="B851" i="13" s="1"/>
  <c r="M863" i="20"/>
  <c r="P863" i="20"/>
  <c r="X863" i="20"/>
  <c r="F874" i="18"/>
  <c r="L874" i="18"/>
  <c r="P874" i="18" s="1"/>
  <c r="K874" i="18"/>
  <c r="O874" i="18"/>
  <c r="C851" i="13" l="1"/>
  <c r="F851" i="13" s="1"/>
  <c r="G851" i="13"/>
  <c r="I851" i="13"/>
  <c r="T851" i="13"/>
  <c r="S851" i="13"/>
  <c r="AE850" i="13"/>
  <c r="H851" i="13"/>
  <c r="Q863" i="20"/>
  <c r="R863" i="20" s="1"/>
  <c r="W863" i="20"/>
  <c r="AA863" i="20"/>
  <c r="AD863" i="20" s="1"/>
  <c r="V863" i="20"/>
  <c r="U863" i="20"/>
  <c r="V874" i="18"/>
  <c r="W874" i="18"/>
  <c r="M874" i="18"/>
  <c r="X874" i="18" s="1"/>
  <c r="U874" i="18"/>
  <c r="J851" i="13" l="1"/>
  <c r="N851" i="13" s="1"/>
  <c r="L851" i="13" s="1"/>
  <c r="E851" i="13"/>
  <c r="Y863" i="20"/>
  <c r="D864" i="20"/>
  <c r="Z863" i="20"/>
  <c r="I864" i="20"/>
  <c r="Q874" i="18"/>
  <c r="R874" i="18" s="1"/>
  <c r="O851" i="13" l="1"/>
  <c r="K851" i="13"/>
  <c r="M851" i="13"/>
  <c r="P851" i="13"/>
  <c r="AB863" i="20"/>
  <c r="S864" i="20"/>
  <c r="T864" i="20"/>
  <c r="AC863" i="20"/>
  <c r="B864" i="20"/>
  <c r="Z874" i="18"/>
  <c r="AA874" i="18"/>
  <c r="Y874" i="18"/>
  <c r="AC874" i="18"/>
  <c r="Q851" i="13" l="1"/>
  <c r="R851" i="13" s="1"/>
  <c r="U851" i="13"/>
  <c r="V851" i="13"/>
  <c r="W851" i="13"/>
  <c r="X851" i="13"/>
  <c r="C864" i="20"/>
  <c r="H864" i="20"/>
  <c r="G864" i="20"/>
  <c r="Y851" i="13"/>
  <c r="Z851" i="13"/>
  <c r="AA851" i="13"/>
  <c r="AB874" i="18"/>
  <c r="AD874" i="18"/>
  <c r="I875" i="18" s="1"/>
  <c r="H875" i="18"/>
  <c r="C875" i="18"/>
  <c r="E864" i="20" l="1"/>
  <c r="AE863" i="20"/>
  <c r="F864" i="20"/>
  <c r="J864" i="20"/>
  <c r="AB851" i="13"/>
  <c r="AC851" i="13"/>
  <c r="AD851" i="13"/>
  <c r="D852" i="13" s="1"/>
  <c r="B875" i="18"/>
  <c r="G875" i="18"/>
  <c r="D875" i="18"/>
  <c r="O864" i="20" l="1"/>
  <c r="K864" i="20"/>
  <c r="N864" i="20"/>
  <c r="L864" i="20" s="1"/>
  <c r="C852" i="13"/>
  <c r="G852" i="13"/>
  <c r="B852" i="13"/>
  <c r="H852" i="13"/>
  <c r="I852" i="13"/>
  <c r="AE851" i="13"/>
  <c r="T852" i="13"/>
  <c r="S852" i="13"/>
  <c r="T875" i="18"/>
  <c r="S875" i="18"/>
  <c r="AE874" i="18"/>
  <c r="F875" i="18"/>
  <c r="J875" i="18"/>
  <c r="E875" i="18"/>
  <c r="O875" i="18"/>
  <c r="N875" i="18"/>
  <c r="L875" i="18" s="1"/>
  <c r="P875" i="18" s="1"/>
  <c r="F852" i="13" l="1"/>
  <c r="M864" i="20"/>
  <c r="P864" i="20"/>
  <c r="W864" i="20" s="1"/>
  <c r="E852" i="13"/>
  <c r="J852" i="13"/>
  <c r="K875" i="18"/>
  <c r="M875" i="18"/>
  <c r="W875" i="18"/>
  <c r="V875" i="18"/>
  <c r="U875" i="18"/>
  <c r="X864" i="20" l="1"/>
  <c r="Q864" i="20"/>
  <c r="R864" i="20" s="1"/>
  <c r="V864" i="20"/>
  <c r="U864" i="20"/>
  <c r="O852" i="13"/>
  <c r="N852" i="13"/>
  <c r="L852" i="13" s="1"/>
  <c r="K852" i="13"/>
  <c r="Q875" i="18"/>
  <c r="R875" i="18" s="1"/>
  <c r="X875" i="18"/>
  <c r="Z864" i="20" l="1"/>
  <c r="AA864" i="20"/>
  <c r="AD864" i="20" s="1"/>
  <c r="Y864" i="20"/>
  <c r="AB864" i="20" s="1"/>
  <c r="AC864" i="20"/>
  <c r="I865" i="20"/>
  <c r="D865" i="20"/>
  <c r="P852" i="13"/>
  <c r="M852" i="13"/>
  <c r="V852" i="13"/>
  <c r="U852" i="13"/>
  <c r="Y875" i="18"/>
  <c r="Z875" i="18"/>
  <c r="AA875" i="18"/>
  <c r="C865" i="20" l="1"/>
  <c r="G865" i="20"/>
  <c r="H865" i="20"/>
  <c r="B865" i="20"/>
  <c r="AE864" i="20"/>
  <c r="T865" i="20"/>
  <c r="S865" i="20"/>
  <c r="J865" i="20"/>
  <c r="W852" i="13"/>
  <c r="X852" i="13"/>
  <c r="Q852" i="13"/>
  <c r="R852" i="13" s="1"/>
  <c r="AC875" i="18"/>
  <c r="AD875" i="18"/>
  <c r="AB875" i="18"/>
  <c r="AA852" i="13" l="1"/>
  <c r="AD852" i="13" s="1"/>
  <c r="E865" i="20"/>
  <c r="F865" i="20"/>
  <c r="N865" i="20"/>
  <c r="L865" i="20" s="1"/>
  <c r="K865" i="20"/>
  <c r="O865" i="20"/>
  <c r="Z852" i="13"/>
  <c r="AC852" i="13" s="1"/>
  <c r="Y852" i="13"/>
  <c r="AB852" i="13" s="1"/>
  <c r="B853" i="13" s="1"/>
  <c r="G876" i="18"/>
  <c r="B876" i="18"/>
  <c r="H876" i="18"/>
  <c r="C876" i="18"/>
  <c r="D876" i="18"/>
  <c r="I876" i="18"/>
  <c r="I853" i="13" l="1"/>
  <c r="H853" i="13"/>
  <c r="D853" i="13"/>
  <c r="M865" i="20"/>
  <c r="P865" i="20"/>
  <c r="C853" i="13"/>
  <c r="F853" i="13" s="1"/>
  <c r="G853" i="13"/>
  <c r="S876" i="18"/>
  <c r="T876" i="18"/>
  <c r="AE875" i="18"/>
  <c r="F876" i="18"/>
  <c r="E876" i="18"/>
  <c r="J876" i="18"/>
  <c r="N876" i="18" s="1"/>
  <c r="AE852" i="13" l="1"/>
  <c r="T853" i="13"/>
  <c r="S853" i="13"/>
  <c r="E853" i="13"/>
  <c r="J853" i="13"/>
  <c r="N853" i="13" s="1"/>
  <c r="Q865" i="20"/>
  <c r="R865" i="20" s="1"/>
  <c r="X865" i="20"/>
  <c r="U865" i="20"/>
  <c r="W865" i="20"/>
  <c r="V865" i="20"/>
  <c r="L876" i="18"/>
  <c r="P876" i="18" s="1"/>
  <c r="K876" i="18"/>
  <c r="O876" i="18"/>
  <c r="O853" i="13" l="1"/>
  <c r="K853" i="13"/>
  <c r="L853" i="13"/>
  <c r="Z865" i="20"/>
  <c r="AC865" i="20" s="1"/>
  <c r="Y865" i="20"/>
  <c r="AB865" i="20" s="1"/>
  <c r="AA865" i="20"/>
  <c r="AD865" i="20" s="1"/>
  <c r="M876" i="18"/>
  <c r="U876" i="18"/>
  <c r="W876" i="18"/>
  <c r="V876" i="18"/>
  <c r="Q876" i="18"/>
  <c r="R876" i="18" s="1"/>
  <c r="X876" i="18"/>
  <c r="P853" i="13" l="1"/>
  <c r="M853" i="13"/>
  <c r="H866" i="20"/>
  <c r="C866" i="20"/>
  <c r="B866" i="20"/>
  <c r="E866" i="20" s="1"/>
  <c r="G866" i="20"/>
  <c r="I866" i="20"/>
  <c r="D866" i="20"/>
  <c r="AA876" i="18"/>
  <c r="AD876" i="18" s="1"/>
  <c r="Z876" i="18"/>
  <c r="AC876" i="18" s="1"/>
  <c r="Y876" i="18"/>
  <c r="AB876" i="18" s="1"/>
  <c r="B877" i="18" s="1"/>
  <c r="U853" i="13" l="1"/>
  <c r="V853" i="13"/>
  <c r="W853" i="13"/>
  <c r="X853" i="13"/>
  <c r="Q853" i="13"/>
  <c r="R853" i="13" s="1"/>
  <c r="J866" i="20"/>
  <c r="F866" i="20"/>
  <c r="AE865" i="20"/>
  <c r="S866" i="20"/>
  <c r="T866" i="20"/>
  <c r="N866" i="20"/>
  <c r="L866" i="20" s="1"/>
  <c r="O866" i="20"/>
  <c r="K866" i="20"/>
  <c r="I877" i="18"/>
  <c r="D877" i="18"/>
  <c r="C877" i="18"/>
  <c r="F877" i="18" s="1"/>
  <c r="H877" i="18"/>
  <c r="G877" i="18"/>
  <c r="AA853" i="13" l="1"/>
  <c r="Y853" i="13"/>
  <c r="Z853" i="13"/>
  <c r="AD853" i="13"/>
  <c r="M866" i="20"/>
  <c r="Q866" i="20" s="1"/>
  <c r="R866" i="20" s="1"/>
  <c r="P866" i="20"/>
  <c r="AB853" i="13"/>
  <c r="E877" i="18"/>
  <c r="S877" i="18"/>
  <c r="AE876" i="18"/>
  <c r="T877" i="18"/>
  <c r="J877" i="18"/>
  <c r="AC853" i="13" l="1"/>
  <c r="C854" i="13" s="1"/>
  <c r="B854" i="13"/>
  <c r="D854" i="13"/>
  <c r="I854" i="13"/>
  <c r="G854" i="13"/>
  <c r="X866" i="20"/>
  <c r="U866" i="20"/>
  <c r="W866" i="20"/>
  <c r="Y866" i="20"/>
  <c r="AB866" i="20" s="1"/>
  <c r="Z866" i="20"/>
  <c r="AA866" i="20"/>
  <c r="V866" i="20"/>
  <c r="K877" i="18"/>
  <c r="O877" i="18"/>
  <c r="N877" i="18"/>
  <c r="L877" i="18" s="1"/>
  <c r="H854" i="13" l="1"/>
  <c r="J854" i="13" s="1"/>
  <c r="T854" i="13"/>
  <c r="S854" i="13"/>
  <c r="AE853" i="13"/>
  <c r="F854" i="13"/>
  <c r="E854" i="13"/>
  <c r="AC866" i="20"/>
  <c r="AD866" i="20"/>
  <c r="G867" i="20"/>
  <c r="B867" i="20"/>
  <c r="C867" i="20"/>
  <c r="H867" i="20"/>
  <c r="M877" i="18"/>
  <c r="P877" i="18"/>
  <c r="K854" i="13" l="1"/>
  <c r="O854" i="13"/>
  <c r="N854" i="13"/>
  <c r="L854" i="13" s="1"/>
  <c r="I867" i="20"/>
  <c r="D867" i="20"/>
  <c r="J867" i="20"/>
  <c r="E867" i="20"/>
  <c r="AE866" i="20"/>
  <c r="F867" i="20"/>
  <c r="Q877" i="18"/>
  <c r="R877" i="18" s="1"/>
  <c r="X877" i="18"/>
  <c r="U877" i="18"/>
  <c r="W877" i="18"/>
  <c r="V877" i="18"/>
  <c r="M854" i="13" l="1"/>
  <c r="P854" i="13"/>
  <c r="O867" i="20"/>
  <c r="K867" i="20"/>
  <c r="N867" i="20"/>
  <c r="L867" i="20" s="1"/>
  <c r="S867" i="20"/>
  <c r="T867" i="20"/>
  <c r="X854" i="13"/>
  <c r="W854" i="13"/>
  <c r="U854" i="13"/>
  <c r="AA877" i="18"/>
  <c r="AD877" i="18" s="1"/>
  <c r="Z877" i="18"/>
  <c r="AC877" i="18" s="1"/>
  <c r="Y877" i="18"/>
  <c r="AB877" i="18" s="1"/>
  <c r="Q854" i="13" l="1"/>
  <c r="R854" i="13" s="1"/>
  <c r="V854" i="13"/>
  <c r="M867" i="20"/>
  <c r="P867" i="20"/>
  <c r="D878" i="18"/>
  <c r="I878" i="18"/>
  <c r="H878" i="18"/>
  <c r="C878" i="18"/>
  <c r="G878" i="18"/>
  <c r="B878" i="18"/>
  <c r="AA854" i="13" l="1"/>
  <c r="AD854" i="13" s="1"/>
  <c r="Z854" i="13"/>
  <c r="Y854" i="13"/>
  <c r="AB854" i="13" s="1"/>
  <c r="B855" i="13" s="1"/>
  <c r="AC854" i="13"/>
  <c r="D855" i="13"/>
  <c r="I855" i="13"/>
  <c r="X867" i="20"/>
  <c r="Q867" i="20"/>
  <c r="R867" i="20" s="1"/>
  <c r="W867" i="20"/>
  <c r="U867" i="20"/>
  <c r="V867" i="20"/>
  <c r="F878" i="18"/>
  <c r="J878" i="18"/>
  <c r="S878" i="18"/>
  <c r="AE877" i="18"/>
  <c r="T878" i="18"/>
  <c r="E878" i="18"/>
  <c r="H855" i="13" l="1"/>
  <c r="C855" i="13"/>
  <c r="F855" i="13" s="1"/>
  <c r="G855" i="13"/>
  <c r="J855" i="13" s="1"/>
  <c r="AE854" i="13"/>
  <c r="S855" i="13"/>
  <c r="T855" i="13"/>
  <c r="Z867" i="20"/>
  <c r="AC867" i="20" s="1"/>
  <c r="Y867" i="20"/>
  <c r="AB867" i="20" s="1"/>
  <c r="AA867" i="20"/>
  <c r="AD867" i="20" s="1"/>
  <c r="O878" i="18"/>
  <c r="K878" i="18"/>
  <c r="N878" i="18"/>
  <c r="L878" i="18" s="1"/>
  <c r="E855" i="13" l="1"/>
  <c r="O855" i="13"/>
  <c r="K855" i="13"/>
  <c r="N855" i="13"/>
  <c r="C868" i="20"/>
  <c r="H868" i="20"/>
  <c r="B868" i="20"/>
  <c r="G868" i="20"/>
  <c r="D868" i="20"/>
  <c r="I868" i="20"/>
  <c r="M878" i="18"/>
  <c r="X878" i="18" s="1"/>
  <c r="P878" i="18"/>
  <c r="L855" i="13" l="1"/>
  <c r="E868" i="20"/>
  <c r="F868" i="20"/>
  <c r="AE867" i="20"/>
  <c r="T868" i="20"/>
  <c r="S868" i="20"/>
  <c r="J868" i="20"/>
  <c r="Q878" i="18"/>
  <c r="R878" i="18" s="1"/>
  <c r="V878" i="18"/>
  <c r="U878" i="18"/>
  <c r="W878" i="18"/>
  <c r="P855" i="13" l="1"/>
  <c r="M855" i="13"/>
  <c r="X855" i="13" s="1"/>
  <c r="N868" i="20"/>
  <c r="L868" i="20" s="1"/>
  <c r="O868" i="20"/>
  <c r="K868" i="20"/>
  <c r="Y878" i="18"/>
  <c r="AA878" i="18"/>
  <c r="Z878" i="18"/>
  <c r="W855" i="13" l="1"/>
  <c r="V855" i="13"/>
  <c r="U855" i="13"/>
  <c r="Q855" i="13"/>
  <c r="R855" i="13" s="1"/>
  <c r="M868" i="20"/>
  <c r="P868" i="20"/>
  <c r="AB878" i="18"/>
  <c r="AD878" i="18"/>
  <c r="AC878" i="18"/>
  <c r="H879" i="18"/>
  <c r="G879" i="18"/>
  <c r="B879" i="18"/>
  <c r="C879" i="18"/>
  <c r="I879" i="18"/>
  <c r="D879" i="18"/>
  <c r="Y855" i="13" l="1"/>
  <c r="AA855" i="13"/>
  <c r="Z855" i="13"/>
  <c r="Q868" i="20"/>
  <c r="R868" i="20" s="1"/>
  <c r="X868" i="20"/>
  <c r="U868" i="20"/>
  <c r="W868" i="20"/>
  <c r="V868" i="20"/>
  <c r="AD855" i="13"/>
  <c r="AB855" i="13"/>
  <c r="E879" i="18"/>
  <c r="AE878" i="18"/>
  <c r="F879" i="18"/>
  <c r="J879" i="18"/>
  <c r="O879" i="18" s="1"/>
  <c r="S879" i="18"/>
  <c r="T879" i="18"/>
  <c r="AC855" i="13" l="1"/>
  <c r="C856" i="13" s="1"/>
  <c r="I856" i="13"/>
  <c r="D856" i="13"/>
  <c r="Z868" i="20"/>
  <c r="AC868" i="20" s="1"/>
  <c r="Y868" i="20"/>
  <c r="AB868" i="20" s="1"/>
  <c r="AA868" i="20"/>
  <c r="AD868" i="20" s="1"/>
  <c r="G856" i="13"/>
  <c r="B856" i="13"/>
  <c r="H856" i="13"/>
  <c r="N879" i="18"/>
  <c r="L879" i="18" s="1"/>
  <c r="K879" i="18"/>
  <c r="T856" i="13" l="1"/>
  <c r="AE855" i="13"/>
  <c r="S856" i="13"/>
  <c r="J856" i="13"/>
  <c r="C869" i="20"/>
  <c r="H869" i="20"/>
  <c r="B869" i="20"/>
  <c r="E869" i="20" s="1"/>
  <c r="G869" i="20"/>
  <c r="D869" i="20"/>
  <c r="I869" i="20"/>
  <c r="E856" i="13"/>
  <c r="F856" i="13"/>
  <c r="M879" i="18"/>
  <c r="P879" i="18"/>
  <c r="O856" i="13" l="1"/>
  <c r="K856" i="13"/>
  <c r="N856" i="13"/>
  <c r="L856" i="13" s="1"/>
  <c r="F869" i="20"/>
  <c r="AE868" i="20"/>
  <c r="S869" i="20"/>
  <c r="T869" i="20"/>
  <c r="J869" i="20"/>
  <c r="Q879" i="18"/>
  <c r="R879" i="18" s="1"/>
  <c r="X879" i="18"/>
  <c r="U879" i="18"/>
  <c r="V879" i="18"/>
  <c r="W879" i="18"/>
  <c r="AA879" i="18"/>
  <c r="Y879" i="18"/>
  <c r="AB879" i="18" s="1"/>
  <c r="G880" i="18" s="1"/>
  <c r="P856" i="13" l="1"/>
  <c r="M856" i="13"/>
  <c r="N869" i="20"/>
  <c r="L869" i="20" s="1"/>
  <c r="K869" i="20"/>
  <c r="O869" i="20"/>
  <c r="Z879" i="18"/>
  <c r="AD879" i="18"/>
  <c r="B880" i="18"/>
  <c r="U856" i="13" l="1"/>
  <c r="Q856" i="13"/>
  <c r="R856" i="13" s="1"/>
  <c r="W856" i="13"/>
  <c r="X856" i="13"/>
  <c r="V856" i="13"/>
  <c r="M869" i="20"/>
  <c r="P869" i="20"/>
  <c r="X869" i="20"/>
  <c r="AC879" i="18"/>
  <c r="H880" i="18" s="1"/>
  <c r="C880" i="18"/>
  <c r="E880" i="18" s="1"/>
  <c r="I880" i="18"/>
  <c r="D880" i="18"/>
  <c r="Z856" i="13" l="1"/>
  <c r="AA856" i="13"/>
  <c r="Y856" i="13"/>
  <c r="V869" i="20"/>
  <c r="Q869" i="20"/>
  <c r="R869" i="20" s="1"/>
  <c r="Y869" i="20" s="1"/>
  <c r="W869" i="20"/>
  <c r="U869" i="20"/>
  <c r="AC856" i="13"/>
  <c r="AD856" i="13"/>
  <c r="I857" i="13" s="1"/>
  <c r="AB856" i="13"/>
  <c r="D857" i="13"/>
  <c r="AE856" i="13" s="1"/>
  <c r="J880" i="18"/>
  <c r="F880" i="18"/>
  <c r="K880" i="18"/>
  <c r="O880" i="18"/>
  <c r="N880" i="18"/>
  <c r="L880" i="18" s="1"/>
  <c r="T880" i="18"/>
  <c r="S880" i="18"/>
  <c r="AE879" i="18"/>
  <c r="C857" i="13" l="1"/>
  <c r="H857" i="13"/>
  <c r="G857" i="13"/>
  <c r="B857" i="13"/>
  <c r="AA869" i="20"/>
  <c r="AD869" i="20" s="1"/>
  <c r="Z869" i="20"/>
  <c r="AB869" i="20"/>
  <c r="I870" i="20"/>
  <c r="D870" i="20"/>
  <c r="S857" i="13"/>
  <c r="T857" i="13"/>
  <c r="J857" i="13"/>
  <c r="E857" i="13"/>
  <c r="F857" i="13"/>
  <c r="P880" i="18"/>
  <c r="M880" i="18"/>
  <c r="AC869" i="20" l="1"/>
  <c r="G870" i="20"/>
  <c r="B870" i="20"/>
  <c r="S870" i="20"/>
  <c r="T870" i="20"/>
  <c r="C870" i="20"/>
  <c r="N857" i="13"/>
  <c r="L857" i="13" s="1"/>
  <c r="O857" i="13"/>
  <c r="K857" i="13"/>
  <c r="W880" i="18"/>
  <c r="V880" i="18"/>
  <c r="U880" i="18"/>
  <c r="Q880" i="18"/>
  <c r="R880" i="18" s="1"/>
  <c r="X880" i="18"/>
  <c r="H870" i="20" l="1"/>
  <c r="J870" i="20" s="1"/>
  <c r="N870" i="20"/>
  <c r="L870" i="20" s="1"/>
  <c r="K870" i="20"/>
  <c r="AE869" i="20"/>
  <c r="E870" i="20"/>
  <c r="F870" i="20"/>
  <c r="O870" i="20"/>
  <c r="P857" i="13"/>
  <c r="M857" i="13"/>
  <c r="X857" i="13" s="1"/>
  <c r="AA880" i="18"/>
  <c r="AD880" i="18" s="1"/>
  <c r="Y880" i="18"/>
  <c r="Z880" i="18"/>
  <c r="P870" i="20" l="1"/>
  <c r="M870" i="20"/>
  <c r="V870" i="20"/>
  <c r="W870" i="20"/>
  <c r="Q870" i="20"/>
  <c r="R870" i="20" s="1"/>
  <c r="X870" i="20"/>
  <c r="W857" i="13"/>
  <c r="U857" i="13"/>
  <c r="Q857" i="13"/>
  <c r="R857" i="13" s="1"/>
  <c r="V857" i="13"/>
  <c r="AC880" i="18"/>
  <c r="C881" i="18" s="1"/>
  <c r="AB880" i="18"/>
  <c r="G881" i="18" s="1"/>
  <c r="D881" i="18"/>
  <c r="I881" i="18"/>
  <c r="U870" i="20" l="1"/>
  <c r="Y870" i="20"/>
  <c r="AB870" i="20" s="1"/>
  <c r="Z870" i="20"/>
  <c r="AC870" i="20" s="1"/>
  <c r="AA870" i="20"/>
  <c r="AD870" i="20" s="1"/>
  <c r="Z857" i="13"/>
  <c r="AC857" i="13" s="1"/>
  <c r="Y857" i="13"/>
  <c r="AA857" i="13"/>
  <c r="H881" i="18"/>
  <c r="B881" i="18"/>
  <c r="E881" i="18" s="1"/>
  <c r="S881" i="18"/>
  <c r="T881" i="18"/>
  <c r="AE880" i="18"/>
  <c r="B871" i="20" l="1"/>
  <c r="G871" i="20"/>
  <c r="C871" i="20"/>
  <c r="H871" i="20"/>
  <c r="I871" i="20"/>
  <c r="D871" i="20"/>
  <c r="C858" i="13"/>
  <c r="H858" i="13"/>
  <c r="AB857" i="13"/>
  <c r="B858" i="13" s="1"/>
  <c r="AD857" i="13"/>
  <c r="F881" i="18"/>
  <c r="J881" i="18"/>
  <c r="I858" i="13" l="1"/>
  <c r="D858" i="13"/>
  <c r="J871" i="20"/>
  <c r="AE870" i="20"/>
  <c r="F871" i="20"/>
  <c r="T871" i="20"/>
  <c r="S871" i="20"/>
  <c r="E871" i="20"/>
  <c r="G858" i="13"/>
  <c r="F858" i="13"/>
  <c r="E858" i="13"/>
  <c r="O881" i="18"/>
  <c r="N881" i="18"/>
  <c r="L881" i="18" s="1"/>
  <c r="K881" i="18"/>
  <c r="S858" i="13" l="1"/>
  <c r="J858" i="13"/>
  <c r="AE857" i="13"/>
  <c r="T858" i="13"/>
  <c r="K871" i="20"/>
  <c r="O871" i="20"/>
  <c r="N871" i="20"/>
  <c r="L871" i="20" s="1"/>
  <c r="P881" i="18"/>
  <c r="V881" i="18" s="1"/>
  <c r="M881" i="18"/>
  <c r="N858" i="13" l="1"/>
  <c r="O858" i="13"/>
  <c r="K858" i="13"/>
  <c r="L858" i="13"/>
  <c r="P871" i="20"/>
  <c r="M871" i="20"/>
  <c r="Q881" i="18"/>
  <c r="R881" i="18" s="1"/>
  <c r="X881" i="18"/>
  <c r="U881" i="18"/>
  <c r="W881" i="18"/>
  <c r="M858" i="13" l="1"/>
  <c r="P858" i="13"/>
  <c r="AA881" i="18"/>
  <c r="AD881" i="18" s="1"/>
  <c r="Z881" i="18"/>
  <c r="AC881" i="18" s="1"/>
  <c r="C882" i="18" s="1"/>
  <c r="Y881" i="18"/>
  <c r="AB881" i="18" s="1"/>
  <c r="W871" i="20"/>
  <c r="U871" i="20"/>
  <c r="V871" i="20"/>
  <c r="Q871" i="20"/>
  <c r="R871" i="20" s="1"/>
  <c r="X871" i="20"/>
  <c r="Q858" i="13" l="1"/>
  <c r="R858" i="13" s="1"/>
  <c r="X858" i="13"/>
  <c r="V858" i="13"/>
  <c r="W858" i="13"/>
  <c r="U858" i="13"/>
  <c r="G882" i="18"/>
  <c r="I882" i="18"/>
  <c r="D882" i="18"/>
  <c r="B882" i="18"/>
  <c r="H882" i="18"/>
  <c r="Y871" i="20"/>
  <c r="AB871" i="20" s="1"/>
  <c r="AA871" i="20"/>
  <c r="AD871" i="20" s="1"/>
  <c r="Z871" i="20"/>
  <c r="AC871" i="20" s="1"/>
  <c r="AA858" i="13" l="1"/>
  <c r="AD858" i="13" s="1"/>
  <c r="Z858" i="13"/>
  <c r="AC858" i="13" s="1"/>
  <c r="Y858" i="13"/>
  <c r="AB858" i="13" s="1"/>
  <c r="J882" i="18"/>
  <c r="O882" i="18" s="1"/>
  <c r="T882" i="18"/>
  <c r="S882" i="18"/>
  <c r="E882" i="18"/>
  <c r="F882" i="18"/>
  <c r="AE881" i="18"/>
  <c r="G872" i="20"/>
  <c r="B872" i="20"/>
  <c r="I872" i="20"/>
  <c r="D872" i="20"/>
  <c r="C872" i="20"/>
  <c r="H872" i="20"/>
  <c r="I859" i="13" l="1"/>
  <c r="H859" i="13"/>
  <c r="D859" i="13"/>
  <c r="AE858" i="13" s="1"/>
  <c r="C859" i="13"/>
  <c r="B859" i="13"/>
  <c r="G859" i="13"/>
  <c r="N882" i="18"/>
  <c r="L882" i="18" s="1"/>
  <c r="K882" i="18"/>
  <c r="J872" i="20"/>
  <c r="E872" i="20"/>
  <c r="T872" i="20"/>
  <c r="S872" i="20"/>
  <c r="AE871" i="20"/>
  <c r="F872" i="20"/>
  <c r="T859" i="13" l="1"/>
  <c r="S859" i="13"/>
  <c r="F859" i="13"/>
  <c r="E859" i="13"/>
  <c r="J859" i="13"/>
  <c r="M882" i="18"/>
  <c r="P882" i="18"/>
  <c r="N872" i="20"/>
  <c r="K872" i="20"/>
  <c r="O872" i="20"/>
  <c r="N859" i="13" l="1"/>
  <c r="L859" i="13" s="1"/>
  <c r="K859" i="13"/>
  <c r="O859" i="13"/>
  <c r="Q882" i="18"/>
  <c r="R882" i="18" s="1"/>
  <c r="X882" i="18"/>
  <c r="U882" i="18"/>
  <c r="V882" i="18"/>
  <c r="W882" i="18"/>
  <c r="L872" i="20"/>
  <c r="P859" i="13" l="1"/>
  <c r="M859" i="13"/>
  <c r="Z882" i="18"/>
  <c r="Y882" i="18"/>
  <c r="AA882" i="18"/>
  <c r="AB882" i="18"/>
  <c r="M872" i="20"/>
  <c r="P872" i="20"/>
  <c r="U859" i="13"/>
  <c r="Q859" i="13"/>
  <c r="R859" i="13" s="1"/>
  <c r="X859" i="13"/>
  <c r="V859" i="13" l="1"/>
  <c r="W859" i="13"/>
  <c r="AC882" i="18"/>
  <c r="G883" i="18"/>
  <c r="B883" i="18"/>
  <c r="AD882" i="18"/>
  <c r="U872" i="20"/>
  <c r="V872" i="20"/>
  <c r="X872" i="20"/>
  <c r="Q872" i="20"/>
  <c r="R872" i="20" s="1"/>
  <c r="W872" i="20"/>
  <c r="Y859" i="13"/>
  <c r="AB859" i="13" s="1"/>
  <c r="AA859" i="13"/>
  <c r="AD859" i="13" s="1"/>
  <c r="Z859" i="13"/>
  <c r="AC859" i="13" s="1"/>
  <c r="H883" i="18" l="1"/>
  <c r="C883" i="18"/>
  <c r="F883" i="18" s="1"/>
  <c r="I883" i="18"/>
  <c r="D883" i="18"/>
  <c r="Z872" i="20"/>
  <c r="AC872" i="20" s="1"/>
  <c r="Y872" i="20"/>
  <c r="AB872" i="20" s="1"/>
  <c r="AA872" i="20"/>
  <c r="AD872" i="20" s="1"/>
  <c r="G860" i="13"/>
  <c r="B860" i="13"/>
  <c r="I860" i="13"/>
  <c r="D860" i="13"/>
  <c r="C860" i="13"/>
  <c r="H860" i="13"/>
  <c r="F860" i="13" l="1"/>
  <c r="N883" i="18"/>
  <c r="L883" i="18" s="1"/>
  <c r="AE882" i="18"/>
  <c r="S883" i="18"/>
  <c r="T883" i="18"/>
  <c r="E883" i="18"/>
  <c r="J883" i="18"/>
  <c r="I873" i="20"/>
  <c r="D873" i="20"/>
  <c r="H873" i="20"/>
  <c r="C873" i="20"/>
  <c r="G873" i="20"/>
  <c r="B873" i="20"/>
  <c r="S873" i="20"/>
  <c r="AE859" i="13"/>
  <c r="S860" i="13"/>
  <c r="T860" i="13"/>
  <c r="J860" i="13"/>
  <c r="E860" i="13"/>
  <c r="M883" i="18" l="1"/>
  <c r="P883" i="18"/>
  <c r="K883" i="18"/>
  <c r="O883" i="18"/>
  <c r="T873" i="20"/>
  <c r="AE872" i="20"/>
  <c r="F873" i="20"/>
  <c r="J873" i="20"/>
  <c r="E873" i="20"/>
  <c r="N860" i="13"/>
  <c r="L860" i="13" s="1"/>
  <c r="K860" i="13"/>
  <c r="O860" i="13"/>
  <c r="Q883" i="18" l="1"/>
  <c r="R883" i="18" s="1"/>
  <c r="X883" i="18"/>
  <c r="W883" i="18"/>
  <c r="V883" i="18"/>
  <c r="U883" i="18"/>
  <c r="N873" i="20"/>
  <c r="L873" i="20" s="1"/>
  <c r="K873" i="20"/>
  <c r="O873" i="20"/>
  <c r="M860" i="13"/>
  <c r="P860" i="13"/>
  <c r="Q860" i="13"/>
  <c r="R860" i="13" s="1"/>
  <c r="AA883" i="18" l="1"/>
  <c r="AD883" i="18" s="1"/>
  <c r="I884" i="18" s="1"/>
  <c r="Z883" i="18"/>
  <c r="Y883" i="18"/>
  <c r="AB883" i="18" s="1"/>
  <c r="D884" i="18"/>
  <c r="AC883" i="18"/>
  <c r="C884" i="18" s="1"/>
  <c r="M873" i="20"/>
  <c r="P873" i="20"/>
  <c r="X860" i="13"/>
  <c r="V860" i="13"/>
  <c r="W860" i="13"/>
  <c r="U860" i="13"/>
  <c r="Z860" i="13"/>
  <c r="Y860" i="13"/>
  <c r="AA860" i="13"/>
  <c r="AD860" i="13" s="1"/>
  <c r="G884" i="18" l="1"/>
  <c r="B884" i="18"/>
  <c r="T884" i="18"/>
  <c r="AE883" i="18"/>
  <c r="S884" i="18"/>
  <c r="H884" i="18"/>
  <c r="X873" i="20"/>
  <c r="Q873" i="20"/>
  <c r="R873" i="20" s="1"/>
  <c r="W873" i="20"/>
  <c r="V873" i="20"/>
  <c r="U873" i="20"/>
  <c r="AB860" i="13"/>
  <c r="AC860" i="13"/>
  <c r="G861" i="13"/>
  <c r="I861" i="13"/>
  <c r="D861" i="13"/>
  <c r="F884" i="18" l="1"/>
  <c r="E884" i="18"/>
  <c r="J884" i="18"/>
  <c r="Y873" i="20"/>
  <c r="AB873" i="20" s="1"/>
  <c r="AA873" i="20"/>
  <c r="AD873" i="20" s="1"/>
  <c r="Z873" i="20"/>
  <c r="AC873" i="20" s="1"/>
  <c r="B861" i="13"/>
  <c r="AE860" i="13"/>
  <c r="C861" i="13"/>
  <c r="H861" i="13"/>
  <c r="J861" i="13" s="1"/>
  <c r="T861" i="13"/>
  <c r="S861" i="13"/>
  <c r="N884" i="18" l="1"/>
  <c r="L884" i="18" s="1"/>
  <c r="K884" i="18"/>
  <c r="O884" i="18"/>
  <c r="G874" i="20"/>
  <c r="B874" i="20"/>
  <c r="C874" i="20"/>
  <c r="I874" i="20"/>
  <c r="D874" i="20"/>
  <c r="H874" i="20"/>
  <c r="E861" i="13"/>
  <c r="F861" i="13"/>
  <c r="K861" i="13"/>
  <c r="O861" i="13"/>
  <c r="N861" i="13"/>
  <c r="L861" i="13" s="1"/>
  <c r="P884" i="18" l="1"/>
  <c r="M884" i="18"/>
  <c r="AE873" i="20"/>
  <c r="F874" i="20"/>
  <c r="S874" i="20"/>
  <c r="T874" i="20"/>
  <c r="J874" i="20"/>
  <c r="E874" i="20"/>
  <c r="P861" i="13"/>
  <c r="M861" i="13"/>
  <c r="W884" i="18" l="1"/>
  <c r="V884" i="18"/>
  <c r="U884" i="18"/>
  <c r="Q884" i="18"/>
  <c r="R884" i="18" s="1"/>
  <c r="X884" i="18"/>
  <c r="O874" i="20"/>
  <c r="K874" i="20"/>
  <c r="N874" i="20"/>
  <c r="L874" i="20" s="1"/>
  <c r="U861" i="13"/>
  <c r="V861" i="13"/>
  <c r="W861" i="13"/>
  <c r="Q861" i="13"/>
  <c r="R861" i="13" s="1"/>
  <c r="X861" i="13"/>
  <c r="AA884" i="18" l="1"/>
  <c r="Z884" i="18"/>
  <c r="Y884" i="18"/>
  <c r="AB884" i="18" s="1"/>
  <c r="AC884" i="18"/>
  <c r="AD884" i="18"/>
  <c r="G885" i="18"/>
  <c r="B885" i="18"/>
  <c r="P874" i="20"/>
  <c r="M874" i="20"/>
  <c r="C885" i="18"/>
  <c r="Y861" i="13"/>
  <c r="Z861" i="13"/>
  <c r="AA861" i="13"/>
  <c r="H885" i="18" l="1"/>
  <c r="D885" i="18"/>
  <c r="I885" i="18"/>
  <c r="U874" i="20"/>
  <c r="W874" i="20"/>
  <c r="V874" i="20"/>
  <c r="Q874" i="20"/>
  <c r="R874" i="20" s="1"/>
  <c r="X874" i="20"/>
  <c r="AB861" i="13"/>
  <c r="E885" i="18"/>
  <c r="F885" i="18"/>
  <c r="AD861" i="13"/>
  <c r="D862" i="13" s="1"/>
  <c r="AC861" i="13"/>
  <c r="T885" i="18" l="1"/>
  <c r="AE884" i="18"/>
  <c r="S885" i="18"/>
  <c r="J885" i="18"/>
  <c r="AA874" i="20"/>
  <c r="AD874" i="20" s="1"/>
  <c r="Y874" i="20"/>
  <c r="AB874" i="20" s="1"/>
  <c r="Z874" i="20"/>
  <c r="AC874" i="20" s="1"/>
  <c r="T862" i="13"/>
  <c r="S862" i="13"/>
  <c r="G862" i="13"/>
  <c r="B862" i="13"/>
  <c r="AE861" i="13"/>
  <c r="N885" i="18"/>
  <c r="L885" i="18" s="1"/>
  <c r="O885" i="18"/>
  <c r="K885" i="18"/>
  <c r="I862" i="13"/>
  <c r="C862" i="13"/>
  <c r="H862" i="13"/>
  <c r="I875" i="20" l="1"/>
  <c r="D875" i="20"/>
  <c r="H875" i="20"/>
  <c r="G875" i="20"/>
  <c r="B875" i="20"/>
  <c r="C875" i="20"/>
  <c r="J862" i="13"/>
  <c r="P885" i="18"/>
  <c r="M885" i="18"/>
  <c r="X885" i="18" s="1"/>
  <c r="E862" i="13"/>
  <c r="F862" i="13"/>
  <c r="W885" i="18" l="1"/>
  <c r="V885" i="18"/>
  <c r="U885" i="18"/>
  <c r="Q885" i="18"/>
  <c r="R885" i="18" s="1"/>
  <c r="AE874" i="20"/>
  <c r="T875" i="20"/>
  <c r="J875" i="20"/>
  <c r="E875" i="20"/>
  <c r="S875" i="20"/>
  <c r="F875" i="20"/>
  <c r="N875" i="20"/>
  <c r="L875" i="20" s="1"/>
  <c r="O862" i="13"/>
  <c r="N862" i="13"/>
  <c r="L862" i="13" s="1"/>
  <c r="K862" i="13"/>
  <c r="AA885" i="18"/>
  <c r="Y885" i="18" l="1"/>
  <c r="Z885" i="18"/>
  <c r="K875" i="20"/>
  <c r="O875" i="20"/>
  <c r="P875" i="20"/>
  <c r="M875" i="20"/>
  <c r="M862" i="13"/>
  <c r="P862" i="13"/>
  <c r="AD885" i="18"/>
  <c r="AC885" i="18" l="1"/>
  <c r="AB885" i="18"/>
  <c r="B886" i="18" s="1"/>
  <c r="W875" i="20"/>
  <c r="V875" i="20"/>
  <c r="U875" i="20"/>
  <c r="X875" i="20"/>
  <c r="Q875" i="20"/>
  <c r="R875" i="20" s="1"/>
  <c r="Q862" i="13"/>
  <c r="R862" i="13" s="1"/>
  <c r="W862" i="13"/>
  <c r="V862" i="13"/>
  <c r="U862" i="13"/>
  <c r="X862" i="13"/>
  <c r="I886" i="18"/>
  <c r="D886" i="18"/>
  <c r="Y862" i="13"/>
  <c r="G886" i="18" l="1"/>
  <c r="C886" i="18"/>
  <c r="F886" i="18" s="1"/>
  <c r="H886" i="18"/>
  <c r="AA875" i="20"/>
  <c r="AD875" i="20" s="1"/>
  <c r="Z875" i="20"/>
  <c r="AC875" i="20" s="1"/>
  <c r="Y875" i="20"/>
  <c r="AB875" i="20" s="1"/>
  <c r="Z862" i="13"/>
  <c r="AA862" i="13"/>
  <c r="AD862" i="13" s="1"/>
  <c r="AB862" i="13"/>
  <c r="S886" i="18"/>
  <c r="AE885" i="18"/>
  <c r="T886" i="18"/>
  <c r="AC862" i="13" l="1"/>
  <c r="J886" i="18"/>
  <c r="O886" i="18" s="1"/>
  <c r="E886" i="18"/>
  <c r="I876" i="20"/>
  <c r="D876" i="20"/>
  <c r="H876" i="20"/>
  <c r="C876" i="20"/>
  <c r="G876" i="20"/>
  <c r="B876" i="20"/>
  <c r="I863" i="13"/>
  <c r="D863" i="13"/>
  <c r="B863" i="13"/>
  <c r="H863" i="13"/>
  <c r="C863" i="13"/>
  <c r="G863" i="13"/>
  <c r="AE862" i="13"/>
  <c r="S863" i="13"/>
  <c r="T863" i="13"/>
  <c r="E863" i="13" l="1"/>
  <c r="N886" i="18"/>
  <c r="L886" i="18" s="1"/>
  <c r="K886" i="18"/>
  <c r="T876" i="20"/>
  <c r="S876" i="20"/>
  <c r="AE875" i="20"/>
  <c r="F876" i="20"/>
  <c r="J876" i="20"/>
  <c r="E876" i="20"/>
  <c r="F863" i="13"/>
  <c r="J863" i="13"/>
  <c r="N863" i="13" s="1"/>
  <c r="L863" i="13" s="1"/>
  <c r="P886" i="18" l="1"/>
  <c r="W886" i="18" s="1"/>
  <c r="M886" i="18"/>
  <c r="X886" i="18" s="1"/>
  <c r="K876" i="20"/>
  <c r="O876" i="20"/>
  <c r="N876" i="20"/>
  <c r="L876" i="20" s="1"/>
  <c r="K863" i="13"/>
  <c r="O863" i="13"/>
  <c r="P863" i="13"/>
  <c r="M863" i="13"/>
  <c r="U886" i="18" l="1"/>
  <c r="Q886" i="18"/>
  <c r="R886" i="18" s="1"/>
  <c r="V886" i="18"/>
  <c r="M876" i="20"/>
  <c r="P876" i="20"/>
  <c r="Q863" i="13"/>
  <c r="R863" i="13" s="1"/>
  <c r="U863" i="13"/>
  <c r="W863" i="13"/>
  <c r="X863" i="13"/>
  <c r="V863" i="13"/>
  <c r="AA863" i="13"/>
  <c r="Y863" i="13"/>
  <c r="Z863" i="13"/>
  <c r="AA886" i="18" l="1"/>
  <c r="AD886" i="18" s="1"/>
  <c r="Z886" i="18"/>
  <c r="Y886" i="18"/>
  <c r="AB886" i="18" s="1"/>
  <c r="X876" i="20"/>
  <c r="Q876" i="20"/>
  <c r="R876" i="20" s="1"/>
  <c r="W876" i="20"/>
  <c r="U876" i="20"/>
  <c r="V876" i="20"/>
  <c r="AD863" i="13"/>
  <c r="AB863" i="13"/>
  <c r="AC863" i="13"/>
  <c r="AC886" i="18" l="1"/>
  <c r="G887" i="18"/>
  <c r="I887" i="18"/>
  <c r="D887" i="18"/>
  <c r="T887" i="18" s="1"/>
  <c r="B887" i="18"/>
  <c r="Y876" i="20"/>
  <c r="AB876" i="20" s="1"/>
  <c r="Z876" i="20"/>
  <c r="AC876" i="20" s="1"/>
  <c r="AA876" i="20"/>
  <c r="AD876" i="20" s="1"/>
  <c r="H887" i="18"/>
  <c r="C887" i="18"/>
  <c r="F887" i="18" s="1"/>
  <c r="I864" i="13"/>
  <c r="D864" i="13"/>
  <c r="B864" i="13"/>
  <c r="G864" i="13"/>
  <c r="H864" i="13"/>
  <c r="C864" i="13"/>
  <c r="AE886" i="18" l="1"/>
  <c r="S887" i="18"/>
  <c r="H877" i="20"/>
  <c r="B877" i="20"/>
  <c r="G877" i="20"/>
  <c r="C877" i="20"/>
  <c r="D877" i="20"/>
  <c r="I877" i="20"/>
  <c r="J887" i="18"/>
  <c r="N887" i="18" s="1"/>
  <c r="E887" i="18"/>
  <c r="J864" i="13"/>
  <c r="S864" i="13"/>
  <c r="AE863" i="13"/>
  <c r="T864" i="13"/>
  <c r="F864" i="13"/>
  <c r="E864" i="13"/>
  <c r="AE876" i="20" l="1"/>
  <c r="F877" i="20"/>
  <c r="E877" i="20"/>
  <c r="T877" i="20"/>
  <c r="S877" i="20"/>
  <c r="J877" i="20"/>
  <c r="O864" i="13"/>
  <c r="N864" i="13"/>
  <c r="L864" i="13" s="1"/>
  <c r="K864" i="13"/>
  <c r="L887" i="18"/>
  <c r="O887" i="18"/>
  <c r="K887" i="18"/>
  <c r="N877" i="20" l="1"/>
  <c r="L877" i="20" s="1"/>
  <c r="K877" i="20"/>
  <c r="O877" i="20"/>
  <c r="P887" i="18"/>
  <c r="P864" i="13"/>
  <c r="M864" i="13"/>
  <c r="Q864" i="13" s="1"/>
  <c r="R864" i="13" s="1"/>
  <c r="M887" i="18"/>
  <c r="X887" i="18" s="1"/>
  <c r="U887" i="18"/>
  <c r="W887" i="18" l="1"/>
  <c r="V887" i="18"/>
  <c r="Q887" i="18"/>
  <c r="R887" i="18" s="1"/>
  <c r="M877" i="20"/>
  <c r="P877" i="20"/>
  <c r="W864" i="13"/>
  <c r="U864" i="13"/>
  <c r="V864" i="13"/>
  <c r="X864" i="13"/>
  <c r="Y864" i="13"/>
  <c r="Z864" i="13"/>
  <c r="AA864" i="13"/>
  <c r="Y887" i="18" l="1"/>
  <c r="AA887" i="18"/>
  <c r="Z887" i="18"/>
  <c r="X877" i="20"/>
  <c r="Q877" i="20"/>
  <c r="R877" i="20" s="1"/>
  <c r="V877" i="20"/>
  <c r="U877" i="20"/>
  <c r="W877" i="20"/>
  <c r="AD864" i="13"/>
  <c r="AB864" i="13"/>
  <c r="AC864" i="13"/>
  <c r="H865" i="13" s="1"/>
  <c r="B865" i="13"/>
  <c r="AB887" i="18" l="1"/>
  <c r="AD887" i="18"/>
  <c r="D888" i="18" s="1"/>
  <c r="AC887" i="18"/>
  <c r="H888" i="18" s="1"/>
  <c r="Z877" i="20"/>
  <c r="AC877" i="20" s="1"/>
  <c r="Y877" i="20"/>
  <c r="AB877" i="20" s="1"/>
  <c r="AA877" i="20"/>
  <c r="AD877" i="20" s="1"/>
  <c r="D865" i="13"/>
  <c r="I865" i="13"/>
  <c r="C865" i="13"/>
  <c r="G865" i="13"/>
  <c r="T865" i="13"/>
  <c r="AE864" i="13"/>
  <c r="B888" i="18" l="1"/>
  <c r="G888" i="18"/>
  <c r="I888" i="18"/>
  <c r="C888" i="18"/>
  <c r="AE887" i="18"/>
  <c r="T888" i="18"/>
  <c r="S888" i="18"/>
  <c r="H878" i="20"/>
  <c r="G878" i="20"/>
  <c r="B878" i="20"/>
  <c r="D878" i="20"/>
  <c r="C878" i="20"/>
  <c r="I878" i="20"/>
  <c r="S865" i="13"/>
  <c r="F865" i="13"/>
  <c r="E865" i="13"/>
  <c r="J865" i="13"/>
  <c r="N865" i="13" s="1"/>
  <c r="L865" i="13"/>
  <c r="F888" i="18" l="1"/>
  <c r="E888" i="18"/>
  <c r="J888" i="18"/>
  <c r="S878" i="20"/>
  <c r="F878" i="20"/>
  <c r="AE877" i="20"/>
  <c r="T878" i="20"/>
  <c r="E878" i="20"/>
  <c r="J878" i="20"/>
  <c r="K865" i="13"/>
  <c r="O865" i="13"/>
  <c r="M865" i="13"/>
  <c r="P865" i="13"/>
  <c r="O888" i="18" l="1"/>
  <c r="K888" i="18"/>
  <c r="N888" i="18"/>
  <c r="L888" i="18" s="1"/>
  <c r="N878" i="20"/>
  <c r="L878" i="20" s="1"/>
  <c r="K878" i="20"/>
  <c r="O878" i="20"/>
  <c r="Q865" i="13"/>
  <c r="X865" i="13"/>
  <c r="W865" i="13"/>
  <c r="U865" i="13"/>
  <c r="V865" i="13"/>
  <c r="P888" i="18" l="1"/>
  <c r="M888" i="18"/>
  <c r="M878" i="20"/>
  <c r="P878" i="20"/>
  <c r="R865" i="13"/>
  <c r="V888" i="18" l="1"/>
  <c r="U888" i="18"/>
  <c r="W888" i="18"/>
  <c r="X888" i="18"/>
  <c r="Q888" i="18"/>
  <c r="R888" i="18" s="1"/>
  <c r="W878" i="20"/>
  <c r="V878" i="20"/>
  <c r="Q878" i="20"/>
  <c r="R878" i="20" s="1"/>
  <c r="X878" i="20"/>
  <c r="U878" i="20"/>
  <c r="AA865" i="13"/>
  <c r="AD865" i="13" s="1"/>
  <c r="Z865" i="13"/>
  <c r="Y865" i="13"/>
  <c r="Z888" i="18" l="1"/>
  <c r="Y888" i="18"/>
  <c r="AB888" i="18" s="1"/>
  <c r="AA888" i="18"/>
  <c r="AD888" i="18" s="1"/>
  <c r="AC888" i="18"/>
  <c r="H889" i="18" s="1"/>
  <c r="AA878" i="20"/>
  <c r="AD878" i="20" s="1"/>
  <c r="Z878" i="20"/>
  <c r="AC878" i="20" s="1"/>
  <c r="Y878" i="20"/>
  <c r="AB878" i="20" s="1"/>
  <c r="AC865" i="13"/>
  <c r="D866" i="13"/>
  <c r="I866" i="13"/>
  <c r="AB865" i="13"/>
  <c r="B889" i="18" l="1"/>
  <c r="G889" i="18"/>
  <c r="D889" i="18"/>
  <c r="I889" i="18"/>
  <c r="C889" i="18"/>
  <c r="F889" i="18" s="1"/>
  <c r="B879" i="20"/>
  <c r="D879" i="20"/>
  <c r="I879" i="20"/>
  <c r="H879" i="20"/>
  <c r="C879" i="20"/>
  <c r="G879" i="20"/>
  <c r="C866" i="13"/>
  <c r="H866" i="13"/>
  <c r="AE865" i="13"/>
  <c r="G866" i="13"/>
  <c r="T866" i="13"/>
  <c r="B866" i="13"/>
  <c r="S866" i="13"/>
  <c r="T889" i="18" l="1"/>
  <c r="S889" i="18"/>
  <c r="AE888" i="18"/>
  <c r="E889" i="18"/>
  <c r="N889" i="18"/>
  <c r="L889" i="18" s="1"/>
  <c r="J889" i="18"/>
  <c r="T879" i="20"/>
  <c r="S879" i="20"/>
  <c r="AE878" i="20"/>
  <c r="J879" i="20"/>
  <c r="E879" i="20"/>
  <c r="F879" i="20"/>
  <c r="J866" i="13"/>
  <c r="O866" i="13" s="1"/>
  <c r="F866" i="13"/>
  <c r="E866" i="13"/>
  <c r="N866" i="13"/>
  <c r="L866" i="13" s="1"/>
  <c r="O889" i="18" l="1"/>
  <c r="K889" i="18"/>
  <c r="M889" i="18"/>
  <c r="X889" i="18" s="1"/>
  <c r="P889" i="18"/>
  <c r="K879" i="20"/>
  <c r="O879" i="20"/>
  <c r="N879" i="20"/>
  <c r="L879" i="20" s="1"/>
  <c r="K866" i="13"/>
  <c r="M866" i="13"/>
  <c r="P866" i="13"/>
  <c r="Q889" i="18" l="1"/>
  <c r="R889" i="18" s="1"/>
  <c r="U889" i="18"/>
  <c r="W889" i="18"/>
  <c r="V889" i="18"/>
  <c r="M879" i="20"/>
  <c r="P879" i="20"/>
  <c r="Q879" i="20"/>
  <c r="R879" i="20" s="1"/>
  <c r="W866" i="13"/>
  <c r="X866" i="13"/>
  <c r="V866" i="13"/>
  <c r="U866" i="13"/>
  <c r="Q866" i="13"/>
  <c r="R866" i="13" s="1"/>
  <c r="Y889" i="18"/>
  <c r="Z889" i="18"/>
  <c r="AA889" i="18"/>
  <c r="X879" i="20" l="1"/>
  <c r="V879" i="20"/>
  <c r="W879" i="20"/>
  <c r="U879" i="20"/>
  <c r="Y879" i="20"/>
  <c r="Z879" i="20"/>
  <c r="AA879" i="20"/>
  <c r="Z866" i="13"/>
  <c r="AA866" i="13"/>
  <c r="Y866" i="13"/>
  <c r="AB889" i="18"/>
  <c r="AC889" i="18"/>
  <c r="AD889" i="18"/>
  <c r="I890" i="18"/>
  <c r="AB879" i="20" l="1"/>
  <c r="AC879" i="20"/>
  <c r="AD879" i="20"/>
  <c r="AC866" i="13"/>
  <c r="C867" i="13" s="1"/>
  <c r="AD866" i="13"/>
  <c r="AB866" i="13"/>
  <c r="D890" i="18"/>
  <c r="H890" i="18"/>
  <c r="C890" i="18"/>
  <c r="G890" i="18"/>
  <c r="B890" i="18"/>
  <c r="I880" i="20" l="1"/>
  <c r="B880" i="20"/>
  <c r="D880" i="20"/>
  <c r="G880" i="20"/>
  <c r="C880" i="20"/>
  <c r="H880" i="20"/>
  <c r="H867" i="13"/>
  <c r="B867" i="13"/>
  <c r="G867" i="13"/>
  <c r="D867" i="13"/>
  <c r="I867" i="13"/>
  <c r="F867" i="13"/>
  <c r="S890" i="18"/>
  <c r="AE889" i="18"/>
  <c r="T890" i="18"/>
  <c r="J890" i="18"/>
  <c r="F890" i="18"/>
  <c r="E890" i="18"/>
  <c r="S867" i="13" l="1"/>
  <c r="T880" i="20"/>
  <c r="S880" i="20"/>
  <c r="AE879" i="20"/>
  <c r="F880" i="20"/>
  <c r="E880" i="20"/>
  <c r="J880" i="20"/>
  <c r="E867" i="13"/>
  <c r="AE866" i="13"/>
  <c r="T867" i="13"/>
  <c r="J867" i="13"/>
  <c r="O890" i="18"/>
  <c r="N890" i="18"/>
  <c r="L890" i="18" s="1"/>
  <c r="K890" i="18"/>
  <c r="K867" i="13" l="1"/>
  <c r="O867" i="13"/>
  <c r="N880" i="20"/>
  <c r="L880" i="20" s="1"/>
  <c r="O880" i="20"/>
  <c r="K880" i="20"/>
  <c r="N867" i="13"/>
  <c r="L867" i="13" s="1"/>
  <c r="M890" i="18"/>
  <c r="X890" i="18" s="1"/>
  <c r="P890" i="18"/>
  <c r="W890" i="18" s="1"/>
  <c r="Q890" i="18" l="1"/>
  <c r="R890" i="18" s="1"/>
  <c r="M880" i="20"/>
  <c r="P880" i="20"/>
  <c r="M867" i="13"/>
  <c r="X867" i="13" s="1"/>
  <c r="P867" i="13"/>
  <c r="U890" i="18"/>
  <c r="V890" i="18"/>
  <c r="Z890" i="18" l="1"/>
  <c r="Y890" i="18"/>
  <c r="AA890" i="18"/>
  <c r="X880" i="20"/>
  <c r="Q880" i="20"/>
  <c r="R880" i="20" s="1"/>
  <c r="W880" i="20"/>
  <c r="U880" i="20"/>
  <c r="V880" i="20"/>
  <c r="Q867" i="13"/>
  <c r="R867" i="13" s="1"/>
  <c r="W867" i="13"/>
  <c r="U867" i="13"/>
  <c r="V867" i="13"/>
  <c r="Y867" i="13"/>
  <c r="AA867" i="13"/>
  <c r="Z867" i="13"/>
  <c r="AC890" i="18" l="1"/>
  <c r="AD890" i="18"/>
  <c r="AB890" i="18"/>
  <c r="Z880" i="20"/>
  <c r="AC880" i="20" s="1"/>
  <c r="AA880" i="20"/>
  <c r="AD880" i="20" s="1"/>
  <c r="Y880" i="20"/>
  <c r="AB880" i="20" s="1"/>
  <c r="AB867" i="13"/>
  <c r="AD867" i="13"/>
  <c r="AC867" i="13"/>
  <c r="C868" i="13" s="1"/>
  <c r="G891" i="18" l="1"/>
  <c r="B891" i="18"/>
  <c r="H891" i="18"/>
  <c r="I891" i="18"/>
  <c r="C891" i="18"/>
  <c r="D891" i="18"/>
  <c r="AE890" i="18" s="1"/>
  <c r="C881" i="20"/>
  <c r="H881" i="20"/>
  <c r="D881" i="20"/>
  <c r="I881" i="20"/>
  <c r="G881" i="20"/>
  <c r="B881" i="20"/>
  <c r="AE880" i="20"/>
  <c r="B868" i="13"/>
  <c r="G868" i="13"/>
  <c r="D868" i="13"/>
  <c r="S868" i="13" s="1"/>
  <c r="I868" i="13"/>
  <c r="H868" i="13"/>
  <c r="T891" i="18" l="1"/>
  <c r="J891" i="18"/>
  <c r="S891" i="18"/>
  <c r="E891" i="18"/>
  <c r="F891" i="18"/>
  <c r="N891" i="18"/>
  <c r="L891" i="18" s="1"/>
  <c r="S881" i="20"/>
  <c r="T881" i="20"/>
  <c r="J881" i="20"/>
  <c r="E881" i="20"/>
  <c r="F881" i="20"/>
  <c r="E868" i="13"/>
  <c r="F868" i="13"/>
  <c r="AE867" i="13"/>
  <c r="T868" i="13"/>
  <c r="J868" i="13"/>
  <c r="N868" i="13" s="1"/>
  <c r="L868" i="13" s="1"/>
  <c r="K891" i="18" l="1"/>
  <c r="O891" i="18"/>
  <c r="M891" i="18"/>
  <c r="X891" i="18" s="1"/>
  <c r="P891" i="18"/>
  <c r="O881" i="20"/>
  <c r="K881" i="20"/>
  <c r="N881" i="20"/>
  <c r="L881" i="20" s="1"/>
  <c r="O868" i="13"/>
  <c r="K868" i="13"/>
  <c r="P868" i="13"/>
  <c r="M868" i="13"/>
  <c r="V891" i="18"/>
  <c r="W891" i="18"/>
  <c r="U891" i="18"/>
  <c r="Q891" i="18" l="1"/>
  <c r="R891" i="18" s="1"/>
  <c r="P881" i="20"/>
  <c r="M881" i="20"/>
  <c r="U881" i="20"/>
  <c r="U868" i="13"/>
  <c r="W868" i="13"/>
  <c r="X868" i="13"/>
  <c r="Q868" i="13"/>
  <c r="R868" i="13" s="1"/>
  <c r="V868" i="13"/>
  <c r="Y891" i="18" l="1"/>
  <c r="AA891" i="18"/>
  <c r="Z891" i="18"/>
  <c r="W881" i="20"/>
  <c r="V881" i="20"/>
  <c r="X881" i="20"/>
  <c r="Q881" i="20"/>
  <c r="R881" i="20" s="1"/>
  <c r="Y868" i="13"/>
  <c r="AA868" i="13"/>
  <c r="Z868" i="13"/>
  <c r="AC868" i="13" s="1"/>
  <c r="AB891" i="18" l="1"/>
  <c r="AD891" i="18"/>
  <c r="AC891" i="18"/>
  <c r="AA881" i="20"/>
  <c r="AD881" i="20" s="1"/>
  <c r="Z881" i="20"/>
  <c r="AC881" i="20" s="1"/>
  <c r="Y881" i="20"/>
  <c r="AB881" i="20" s="1"/>
  <c r="AB868" i="13"/>
  <c r="AD868" i="13"/>
  <c r="I869" i="13" s="1"/>
  <c r="H869" i="13"/>
  <c r="C869" i="13"/>
  <c r="B869" i="13"/>
  <c r="G869" i="13"/>
  <c r="D892" i="18" l="1"/>
  <c r="AE891" i="18" s="1"/>
  <c r="B892" i="18"/>
  <c r="C892" i="18"/>
  <c r="I892" i="18"/>
  <c r="G892" i="18"/>
  <c r="H892" i="18"/>
  <c r="B882" i="20"/>
  <c r="I882" i="20"/>
  <c r="D882" i="20"/>
  <c r="H882" i="20"/>
  <c r="C882" i="20"/>
  <c r="G882" i="20"/>
  <c r="D869" i="13"/>
  <c r="AE868" i="13" s="1"/>
  <c r="J869" i="13"/>
  <c r="F869" i="13"/>
  <c r="E869" i="13"/>
  <c r="S892" i="18" l="1"/>
  <c r="T892" i="18"/>
  <c r="E892" i="18"/>
  <c r="F892" i="18"/>
  <c r="J892" i="18"/>
  <c r="N892" i="18" s="1"/>
  <c r="L892" i="18" s="1"/>
  <c r="J882" i="20"/>
  <c r="E882" i="20"/>
  <c r="T882" i="20"/>
  <c r="S882" i="20"/>
  <c r="AE881" i="20"/>
  <c r="F882" i="20"/>
  <c r="N882" i="20"/>
  <c r="O882" i="20"/>
  <c r="K882" i="20"/>
  <c r="O869" i="13"/>
  <c r="T869" i="13"/>
  <c r="S869" i="13"/>
  <c r="K869" i="13"/>
  <c r="N869" i="13"/>
  <c r="L882" i="20" l="1"/>
  <c r="K892" i="18"/>
  <c r="O892" i="18"/>
  <c r="M892" i="18"/>
  <c r="X892" i="18" s="1"/>
  <c r="P892" i="18"/>
  <c r="L869" i="13"/>
  <c r="M882" i="20" l="1"/>
  <c r="P882" i="20"/>
  <c r="W892" i="18"/>
  <c r="U892" i="18"/>
  <c r="V892" i="18"/>
  <c r="Q892" i="18"/>
  <c r="R892" i="18" s="1"/>
  <c r="Q882" i="20"/>
  <c r="R882" i="20" s="1"/>
  <c r="U882" i="20"/>
  <c r="W882" i="20"/>
  <c r="M869" i="13"/>
  <c r="P869" i="13"/>
  <c r="Q869" i="13" l="1"/>
  <c r="X882" i="20"/>
  <c r="V882" i="20"/>
  <c r="AA892" i="18"/>
  <c r="Z892" i="18"/>
  <c r="Y892" i="18"/>
  <c r="AA882" i="20"/>
  <c r="AD882" i="20" s="1"/>
  <c r="Z882" i="20"/>
  <c r="AC882" i="20" s="1"/>
  <c r="Y882" i="20"/>
  <c r="AB882" i="20" s="1"/>
  <c r="X869" i="13"/>
  <c r="V869" i="13"/>
  <c r="W869" i="13"/>
  <c r="U869" i="13"/>
  <c r="R869" i="13"/>
  <c r="AD892" i="18" l="1"/>
  <c r="AC892" i="18"/>
  <c r="AB892" i="18"/>
  <c r="H883" i="20"/>
  <c r="D883" i="20"/>
  <c r="I883" i="20"/>
  <c r="C883" i="20"/>
  <c r="G883" i="20"/>
  <c r="B883" i="20"/>
  <c r="AA869" i="13"/>
  <c r="Y869" i="13"/>
  <c r="Z869" i="13"/>
  <c r="I893" i="18" l="1"/>
  <c r="D893" i="18"/>
  <c r="H893" i="18"/>
  <c r="C893" i="18"/>
  <c r="F893" i="18" s="1"/>
  <c r="G893" i="18"/>
  <c r="J893" i="18" s="1"/>
  <c r="B893" i="18"/>
  <c r="T883" i="20"/>
  <c r="S883" i="20"/>
  <c r="AE882" i="20"/>
  <c r="J883" i="20"/>
  <c r="E883" i="20"/>
  <c r="F883" i="20"/>
  <c r="AD869" i="13"/>
  <c r="I870" i="13" s="1"/>
  <c r="AB869" i="13"/>
  <c r="AC869" i="13"/>
  <c r="D870" i="13"/>
  <c r="AE869" i="13" s="1"/>
  <c r="C870" i="13"/>
  <c r="H870" i="13"/>
  <c r="S893" i="18" l="1"/>
  <c r="T893" i="18"/>
  <c r="AE892" i="18"/>
  <c r="E893" i="18"/>
  <c r="N893" i="18"/>
  <c r="L893" i="18" s="1"/>
  <c r="O893" i="18"/>
  <c r="K893" i="18"/>
  <c r="N883" i="20"/>
  <c r="L883" i="20" s="1"/>
  <c r="K883" i="20"/>
  <c r="O883" i="20"/>
  <c r="B870" i="13"/>
  <c r="G870" i="13"/>
  <c r="T870" i="13"/>
  <c r="S870" i="13"/>
  <c r="M893" i="18" l="1"/>
  <c r="X893" i="18" s="1"/>
  <c r="P893" i="18"/>
  <c r="W893" i="18" s="1"/>
  <c r="P883" i="20"/>
  <c r="M883" i="20"/>
  <c r="J870" i="13"/>
  <c r="F870" i="13"/>
  <c r="E870" i="13"/>
  <c r="K870" i="13" l="1"/>
  <c r="O870" i="13"/>
  <c r="N870" i="13"/>
  <c r="L870" i="13" s="1"/>
  <c r="V893" i="18"/>
  <c r="Q893" i="18"/>
  <c r="R893" i="18" s="1"/>
  <c r="U893" i="18"/>
  <c r="U883" i="20"/>
  <c r="V883" i="20"/>
  <c r="W883" i="20"/>
  <c r="Q883" i="20"/>
  <c r="R883" i="20" s="1"/>
  <c r="X883" i="20"/>
  <c r="M870" i="13" l="1"/>
  <c r="X870" i="13" s="1"/>
  <c r="P870" i="13"/>
  <c r="Y893" i="18"/>
  <c r="AA893" i="18"/>
  <c r="AD893" i="18" s="1"/>
  <c r="Z893" i="18"/>
  <c r="Z883" i="20"/>
  <c r="AC883" i="20" s="1"/>
  <c r="Y883" i="20"/>
  <c r="AB883" i="20" s="1"/>
  <c r="AA883" i="20"/>
  <c r="AD883" i="20" s="1"/>
  <c r="Q870" i="13" l="1"/>
  <c r="R870" i="13" s="1"/>
  <c r="W870" i="13"/>
  <c r="V870" i="13"/>
  <c r="U870" i="13"/>
  <c r="AC893" i="18"/>
  <c r="AB893" i="18"/>
  <c r="B894" i="18" s="1"/>
  <c r="D894" i="18"/>
  <c r="I894" i="18"/>
  <c r="C884" i="20"/>
  <c r="H884" i="20"/>
  <c r="G884" i="20"/>
  <c r="B884" i="20"/>
  <c r="D884" i="20"/>
  <c r="I884" i="20"/>
  <c r="AA870" i="13" l="1"/>
  <c r="Z870" i="13"/>
  <c r="Y870" i="13"/>
  <c r="H894" i="18"/>
  <c r="C894" i="18"/>
  <c r="F894" i="18" s="1"/>
  <c r="G894" i="18"/>
  <c r="T894" i="18"/>
  <c r="S894" i="18"/>
  <c r="AE893" i="18"/>
  <c r="AE883" i="20"/>
  <c r="F884" i="20"/>
  <c r="J884" i="20"/>
  <c r="E884" i="20"/>
  <c r="S884" i="20"/>
  <c r="T884" i="20"/>
  <c r="AC870" i="13" l="1"/>
  <c r="C871" i="13" s="1"/>
  <c r="AD870" i="13"/>
  <c r="AB870" i="13"/>
  <c r="G871" i="13" s="1"/>
  <c r="E894" i="18"/>
  <c r="J894" i="18"/>
  <c r="N894" i="18" s="1"/>
  <c r="L894" i="18" s="1"/>
  <c r="N884" i="20"/>
  <c r="K884" i="20"/>
  <c r="O884" i="20"/>
  <c r="L884" i="20"/>
  <c r="I871" i="13" l="1"/>
  <c r="D871" i="13"/>
  <c r="H871" i="13"/>
  <c r="B871" i="13"/>
  <c r="E871" i="13" s="1"/>
  <c r="O894" i="18"/>
  <c r="K894" i="18"/>
  <c r="M894" i="18"/>
  <c r="X894" i="18" s="1"/>
  <c r="P894" i="18"/>
  <c r="W894" i="18" s="1"/>
  <c r="M884" i="20"/>
  <c r="P884" i="20"/>
  <c r="AE870" i="13" l="1"/>
  <c r="T871" i="13"/>
  <c r="S871" i="13"/>
  <c r="J871" i="13"/>
  <c r="F871" i="13"/>
  <c r="Q894" i="18"/>
  <c r="R894" i="18" s="1"/>
  <c r="U894" i="18"/>
  <c r="V894" i="18"/>
  <c r="X884" i="20"/>
  <c r="Q884" i="20"/>
  <c r="R884" i="20" s="1"/>
  <c r="W884" i="20"/>
  <c r="U884" i="20"/>
  <c r="V884" i="20"/>
  <c r="K871" i="13" l="1"/>
  <c r="O871" i="13"/>
  <c r="N871" i="13"/>
  <c r="L871" i="13" s="1"/>
  <c r="Z894" i="18"/>
  <c r="AA894" i="18"/>
  <c r="Y894" i="18"/>
  <c r="Y884" i="20"/>
  <c r="AB884" i="20" s="1"/>
  <c r="Z884" i="20"/>
  <c r="AC884" i="20" s="1"/>
  <c r="AA884" i="20"/>
  <c r="AD884" i="20" s="1"/>
  <c r="M871" i="13" l="1"/>
  <c r="P871" i="13"/>
  <c r="AD894" i="18"/>
  <c r="AC894" i="18"/>
  <c r="AB894" i="18"/>
  <c r="G895" i="18" s="1"/>
  <c r="B885" i="20"/>
  <c r="G885" i="20"/>
  <c r="C885" i="20"/>
  <c r="H885" i="20"/>
  <c r="D885" i="20"/>
  <c r="I885" i="20"/>
  <c r="U871" i="13" l="1"/>
  <c r="X871" i="13"/>
  <c r="Q871" i="13"/>
  <c r="R871" i="13" s="1"/>
  <c r="V871" i="13"/>
  <c r="W871" i="13"/>
  <c r="I895" i="18"/>
  <c r="D895" i="18"/>
  <c r="S895" i="18" s="1"/>
  <c r="H895" i="18"/>
  <c r="C895" i="18"/>
  <c r="B895" i="18"/>
  <c r="E895" i="18" s="1"/>
  <c r="E885" i="20"/>
  <c r="AE884" i="20"/>
  <c r="F885" i="20"/>
  <c r="T885" i="20"/>
  <c r="S885" i="20"/>
  <c r="J885" i="20"/>
  <c r="Z871" i="13" l="1"/>
  <c r="AA871" i="13"/>
  <c r="AD871" i="13" s="1"/>
  <c r="Y871" i="13"/>
  <c r="AB871" i="13" s="1"/>
  <c r="AC871" i="13"/>
  <c r="J895" i="18"/>
  <c r="T895" i="18"/>
  <c r="AE894" i="18"/>
  <c r="N895" i="18"/>
  <c r="L895" i="18" s="1"/>
  <c r="F895" i="18"/>
  <c r="K885" i="20"/>
  <c r="O885" i="20"/>
  <c r="N885" i="20"/>
  <c r="L885" i="20" s="1"/>
  <c r="D872" i="13" l="1"/>
  <c r="I872" i="13"/>
  <c r="B872" i="13"/>
  <c r="G872" i="13"/>
  <c r="H872" i="13"/>
  <c r="C872" i="13"/>
  <c r="F872" i="13" s="1"/>
  <c r="O895" i="18"/>
  <c r="K895" i="18"/>
  <c r="M895" i="18"/>
  <c r="P895" i="18"/>
  <c r="M885" i="20"/>
  <c r="P885" i="20"/>
  <c r="S872" i="13" l="1"/>
  <c r="T872" i="13"/>
  <c r="AE871" i="13"/>
  <c r="J872" i="13"/>
  <c r="E872" i="13"/>
  <c r="U895" i="18"/>
  <c r="W895" i="18"/>
  <c r="V895" i="18"/>
  <c r="Q895" i="18"/>
  <c r="R895" i="18" s="1"/>
  <c r="X895" i="18"/>
  <c r="Q885" i="20"/>
  <c r="R885" i="20" s="1"/>
  <c r="X885" i="20"/>
  <c r="U885" i="20"/>
  <c r="V885" i="20"/>
  <c r="W885" i="20"/>
  <c r="K872" i="13" l="1"/>
  <c r="O872" i="13"/>
  <c r="N872" i="13"/>
  <c r="L872" i="13" s="1"/>
  <c r="AA895" i="18"/>
  <c r="AD895" i="18" s="1"/>
  <c r="Y895" i="18"/>
  <c r="AB895" i="18" s="1"/>
  <c r="Z895" i="18"/>
  <c r="AC895" i="18" s="1"/>
  <c r="AA885" i="20"/>
  <c r="AD885" i="20" s="1"/>
  <c r="Y885" i="20"/>
  <c r="AB885" i="20" s="1"/>
  <c r="Z885" i="20"/>
  <c r="AC885" i="20" s="1"/>
  <c r="P872" i="13" l="1"/>
  <c r="M872" i="13"/>
  <c r="B896" i="18"/>
  <c r="D896" i="18"/>
  <c r="C896" i="18"/>
  <c r="G896" i="18"/>
  <c r="I896" i="18"/>
  <c r="H896" i="18"/>
  <c r="D886" i="20"/>
  <c r="I886" i="20"/>
  <c r="G886" i="20"/>
  <c r="B886" i="20"/>
  <c r="C886" i="20"/>
  <c r="H886" i="20"/>
  <c r="S886" i="20"/>
  <c r="U872" i="13" l="1"/>
  <c r="V872" i="13"/>
  <c r="W872" i="13"/>
  <c r="X872" i="13"/>
  <c r="Q872" i="13"/>
  <c r="R872" i="13" s="1"/>
  <c r="S896" i="18"/>
  <c r="T896" i="18"/>
  <c r="E896" i="18"/>
  <c r="J896" i="18"/>
  <c r="F896" i="18"/>
  <c r="AE895" i="18"/>
  <c r="T886" i="20"/>
  <c r="J886" i="20"/>
  <c r="E886" i="20"/>
  <c r="F886" i="20"/>
  <c r="AE885" i="20"/>
  <c r="AA872" i="13" l="1"/>
  <c r="AD872" i="13" s="1"/>
  <c r="Y872" i="13"/>
  <c r="AB872" i="13" s="1"/>
  <c r="Z872" i="13"/>
  <c r="AC872" i="13" s="1"/>
  <c r="O896" i="18"/>
  <c r="K896" i="18"/>
  <c r="N896" i="18"/>
  <c r="L896" i="18" s="1"/>
  <c r="N886" i="20"/>
  <c r="L886" i="20" s="1"/>
  <c r="O886" i="20"/>
  <c r="K886" i="20"/>
  <c r="D873" i="13" l="1"/>
  <c r="I873" i="13"/>
  <c r="B873" i="13"/>
  <c r="G873" i="13"/>
  <c r="C873" i="13"/>
  <c r="F873" i="13" s="1"/>
  <c r="H873" i="13"/>
  <c r="M896" i="18"/>
  <c r="X896" i="18" s="1"/>
  <c r="P896" i="18"/>
  <c r="M886" i="20"/>
  <c r="P886" i="20"/>
  <c r="S873" i="13" l="1"/>
  <c r="AE872" i="13"/>
  <c r="T873" i="13"/>
  <c r="E873" i="13"/>
  <c r="J873" i="13"/>
  <c r="Q896" i="18"/>
  <c r="R896" i="18" s="1"/>
  <c r="U896" i="18"/>
  <c r="V896" i="18"/>
  <c r="W896" i="18"/>
  <c r="X886" i="20"/>
  <c r="Q886" i="20"/>
  <c r="R886" i="20" s="1"/>
  <c r="U886" i="20"/>
  <c r="V886" i="20"/>
  <c r="W886" i="20"/>
  <c r="N873" i="13" l="1"/>
  <c r="O873" i="13"/>
  <c r="K873" i="13"/>
  <c r="L873" i="13"/>
  <c r="Z896" i="18"/>
  <c r="Y896" i="18"/>
  <c r="AA896" i="18"/>
  <c r="Z886" i="20"/>
  <c r="AC886" i="20" s="1"/>
  <c r="AA886" i="20"/>
  <c r="AD886" i="20" s="1"/>
  <c r="Y886" i="20"/>
  <c r="AB886" i="20" s="1"/>
  <c r="M873" i="13" l="1"/>
  <c r="P873" i="13"/>
  <c r="AB896" i="18"/>
  <c r="AC896" i="18"/>
  <c r="C897" i="18" s="1"/>
  <c r="AD896" i="18"/>
  <c r="I897" i="18" s="1"/>
  <c r="C887" i="20"/>
  <c r="H887" i="20"/>
  <c r="D887" i="20"/>
  <c r="I887" i="20"/>
  <c r="B887" i="20"/>
  <c r="G887" i="20"/>
  <c r="X873" i="13" l="1"/>
  <c r="Q873" i="13"/>
  <c r="R873" i="13" s="1"/>
  <c r="U873" i="13"/>
  <c r="V873" i="13"/>
  <c r="W873" i="13"/>
  <c r="H897" i="18"/>
  <c r="D897" i="18"/>
  <c r="AE896" i="18" s="1"/>
  <c r="G897" i="18"/>
  <c r="B897" i="18"/>
  <c r="F887" i="20"/>
  <c r="AE886" i="20"/>
  <c r="T887" i="20"/>
  <c r="S887" i="20"/>
  <c r="E887" i="20"/>
  <c r="J887" i="20"/>
  <c r="Z873" i="13" l="1"/>
  <c r="AC873" i="13" s="1"/>
  <c r="AA873" i="13"/>
  <c r="AD873" i="13" s="1"/>
  <c r="Y873" i="13"/>
  <c r="AB873" i="13" s="1"/>
  <c r="C874" i="13"/>
  <c r="H874" i="13"/>
  <c r="D874" i="13"/>
  <c r="T897" i="18"/>
  <c r="S897" i="18"/>
  <c r="E897" i="18"/>
  <c r="F897" i="18"/>
  <c r="J897" i="18"/>
  <c r="K897" i="18" s="1"/>
  <c r="K887" i="20"/>
  <c r="O887" i="20"/>
  <c r="N887" i="20"/>
  <c r="L887" i="20" s="1"/>
  <c r="I874" i="13" l="1"/>
  <c r="B874" i="13"/>
  <c r="E874" i="13" s="1"/>
  <c r="AE873" i="13"/>
  <c r="T874" i="13"/>
  <c r="S874" i="13"/>
  <c r="G874" i="13"/>
  <c r="N897" i="18"/>
  <c r="L897" i="18" s="1"/>
  <c r="O897" i="18"/>
  <c r="M887" i="20"/>
  <c r="P887" i="20"/>
  <c r="F874" i="13" l="1"/>
  <c r="J874" i="13"/>
  <c r="P897" i="18"/>
  <c r="M897" i="18"/>
  <c r="Q887" i="20"/>
  <c r="R887" i="20" s="1"/>
  <c r="X887" i="20"/>
  <c r="U887" i="20"/>
  <c r="V887" i="20"/>
  <c r="W887" i="20"/>
  <c r="N874" i="13" l="1"/>
  <c r="L874" i="13" s="1"/>
  <c r="K874" i="13"/>
  <c r="O874" i="13"/>
  <c r="W897" i="18"/>
  <c r="U897" i="18"/>
  <c r="V897" i="18"/>
  <c r="Q897" i="18"/>
  <c r="R897" i="18" s="1"/>
  <c r="X897" i="18"/>
  <c r="Y887" i="20"/>
  <c r="AB887" i="20" s="1"/>
  <c r="Z887" i="20"/>
  <c r="AC887" i="20" s="1"/>
  <c r="AA887" i="20"/>
  <c r="AD887" i="20" s="1"/>
  <c r="P874" i="13" l="1"/>
  <c r="M874" i="13"/>
  <c r="AA897" i="18"/>
  <c r="Z897" i="18"/>
  <c r="Y897" i="18"/>
  <c r="D888" i="20"/>
  <c r="C888" i="20"/>
  <c r="H888" i="20"/>
  <c r="B888" i="20"/>
  <c r="G888" i="20"/>
  <c r="I888" i="20"/>
  <c r="W874" i="13" l="1"/>
  <c r="U874" i="13"/>
  <c r="V874" i="13"/>
  <c r="X874" i="13"/>
  <c r="Q874" i="13"/>
  <c r="R874" i="13" s="1"/>
  <c r="AC897" i="18"/>
  <c r="AD897" i="18"/>
  <c r="AB897" i="18"/>
  <c r="T888" i="20"/>
  <c r="S888" i="20"/>
  <c r="AE887" i="20"/>
  <c r="F888" i="20"/>
  <c r="E888" i="20"/>
  <c r="J888" i="20"/>
  <c r="Y874" i="13" l="1"/>
  <c r="AA874" i="13"/>
  <c r="AD874" i="13" s="1"/>
  <c r="Z874" i="13"/>
  <c r="AC874" i="13" s="1"/>
  <c r="C898" i="18"/>
  <c r="H898" i="18"/>
  <c r="I898" i="18"/>
  <c r="D898" i="18"/>
  <c r="B898" i="18"/>
  <c r="E898" i="18" s="1"/>
  <c r="G898" i="18"/>
  <c r="J898" i="18" s="1"/>
  <c r="N888" i="20"/>
  <c r="L888" i="20" s="1"/>
  <c r="O888" i="20"/>
  <c r="K888" i="20"/>
  <c r="I875" i="13" l="1"/>
  <c r="D875" i="13"/>
  <c r="H875" i="13"/>
  <c r="C875" i="13"/>
  <c r="AB874" i="13"/>
  <c r="S898" i="18"/>
  <c r="T898" i="18"/>
  <c r="N898" i="18"/>
  <c r="L898" i="18" s="1"/>
  <c r="AE897" i="18"/>
  <c r="K898" i="18"/>
  <c r="O898" i="18"/>
  <c r="F898" i="18"/>
  <c r="M888" i="20"/>
  <c r="P888" i="20"/>
  <c r="AE874" i="13" l="1"/>
  <c r="T875" i="13"/>
  <c r="S875" i="13"/>
  <c r="G875" i="13"/>
  <c r="B875" i="13"/>
  <c r="P898" i="18"/>
  <c r="M898" i="18"/>
  <c r="Q888" i="20"/>
  <c r="R888" i="20" s="1"/>
  <c r="X888" i="20"/>
  <c r="W888" i="20"/>
  <c r="U888" i="20"/>
  <c r="V888" i="20"/>
  <c r="J875" i="13" l="1"/>
  <c r="F875" i="13"/>
  <c r="E875" i="13"/>
  <c r="V898" i="18"/>
  <c r="W898" i="18"/>
  <c r="U898" i="18"/>
  <c r="X898" i="18"/>
  <c r="Q898" i="18"/>
  <c r="R898" i="18" s="1"/>
  <c r="AA888" i="20"/>
  <c r="AD888" i="20" s="1"/>
  <c r="Z888" i="20"/>
  <c r="AC888" i="20" s="1"/>
  <c r="Y888" i="20"/>
  <c r="AB888" i="20" s="1"/>
  <c r="N875" i="13" l="1"/>
  <c r="L875" i="13" s="1"/>
  <c r="O875" i="13"/>
  <c r="K875" i="13"/>
  <c r="Z898" i="18"/>
  <c r="Y898" i="18"/>
  <c r="AA898" i="18"/>
  <c r="AD898" i="18" s="1"/>
  <c r="AC898" i="18"/>
  <c r="AB898" i="18"/>
  <c r="B899" i="18" s="1"/>
  <c r="D889" i="20"/>
  <c r="I889" i="20"/>
  <c r="C889" i="20"/>
  <c r="H889" i="20"/>
  <c r="G889" i="20"/>
  <c r="B889" i="20"/>
  <c r="M875" i="13" l="1"/>
  <c r="P875" i="13"/>
  <c r="I899" i="18"/>
  <c r="D899" i="18"/>
  <c r="C899" i="18"/>
  <c r="F899" i="18" s="1"/>
  <c r="H899" i="18"/>
  <c r="G899" i="18"/>
  <c r="J899" i="18" s="1"/>
  <c r="S889" i="20"/>
  <c r="T889" i="20"/>
  <c r="AE888" i="20"/>
  <c r="F889" i="20"/>
  <c r="J889" i="20"/>
  <c r="E889" i="20"/>
  <c r="X875" i="13" l="1"/>
  <c r="Q875" i="13"/>
  <c r="R875" i="13" s="1"/>
  <c r="U875" i="13"/>
  <c r="V875" i="13"/>
  <c r="W875" i="13"/>
  <c r="S899" i="18"/>
  <c r="AE898" i="18"/>
  <c r="T899" i="18"/>
  <c r="E899" i="18"/>
  <c r="O899" i="18"/>
  <c r="N899" i="18"/>
  <c r="L899" i="18" s="1"/>
  <c r="K899" i="18"/>
  <c r="K889" i="20"/>
  <c r="O889" i="20"/>
  <c r="N889" i="20"/>
  <c r="L889" i="20" s="1"/>
  <c r="Z875" i="13" l="1"/>
  <c r="AC875" i="13" s="1"/>
  <c r="Y875" i="13"/>
  <c r="AB875" i="13" s="1"/>
  <c r="AA875" i="13"/>
  <c r="AD875" i="13" s="1"/>
  <c r="B876" i="13"/>
  <c r="C876" i="13"/>
  <c r="M899" i="18"/>
  <c r="X899" i="18" s="1"/>
  <c r="P899" i="18"/>
  <c r="M889" i="20"/>
  <c r="P889" i="20"/>
  <c r="Q899" i="18"/>
  <c r="R899" i="18" s="1"/>
  <c r="E876" i="13" l="1"/>
  <c r="H876" i="13"/>
  <c r="I876" i="13"/>
  <c r="F876" i="13"/>
  <c r="G876" i="13"/>
  <c r="J876" i="13" s="1"/>
  <c r="D876" i="13"/>
  <c r="U899" i="18"/>
  <c r="W899" i="18"/>
  <c r="V899" i="18"/>
  <c r="Q889" i="20"/>
  <c r="R889" i="20" s="1"/>
  <c r="X889" i="20"/>
  <c r="V889" i="20"/>
  <c r="U889" i="20"/>
  <c r="W889" i="20"/>
  <c r="Z899" i="18"/>
  <c r="AA899" i="18"/>
  <c r="Y899" i="18"/>
  <c r="K876" i="13" l="1"/>
  <c r="O876" i="13"/>
  <c r="T876" i="13"/>
  <c r="S876" i="13"/>
  <c r="AE875" i="13"/>
  <c r="N876" i="13"/>
  <c r="L876" i="13" s="1"/>
  <c r="AB899" i="18"/>
  <c r="AC899" i="18"/>
  <c r="AA889" i="20"/>
  <c r="AD889" i="20" s="1"/>
  <c r="Y889" i="20"/>
  <c r="AB889" i="20" s="1"/>
  <c r="Z889" i="20"/>
  <c r="AC889" i="20" s="1"/>
  <c r="AD899" i="18"/>
  <c r="B900" i="18"/>
  <c r="C900" i="18"/>
  <c r="G900" i="18"/>
  <c r="P876" i="13" l="1"/>
  <c r="M876" i="13"/>
  <c r="H900" i="18"/>
  <c r="D900" i="18"/>
  <c r="D890" i="20"/>
  <c r="I890" i="20"/>
  <c r="B890" i="20"/>
  <c r="G890" i="20"/>
  <c r="C890" i="20"/>
  <c r="H890" i="20"/>
  <c r="I900" i="18"/>
  <c r="E900" i="18"/>
  <c r="F900" i="18"/>
  <c r="W876" i="13" l="1"/>
  <c r="U876" i="13"/>
  <c r="V876" i="13"/>
  <c r="X876" i="13"/>
  <c r="Q876" i="13"/>
  <c r="R876" i="13" s="1"/>
  <c r="AE899" i="18"/>
  <c r="T900" i="18"/>
  <c r="S900" i="18"/>
  <c r="S890" i="20"/>
  <c r="T890" i="20"/>
  <c r="E890" i="20"/>
  <c r="J890" i="20"/>
  <c r="AE889" i="20"/>
  <c r="F890" i="20"/>
  <c r="J900" i="18"/>
  <c r="K900" i="18"/>
  <c r="O900" i="18"/>
  <c r="N900" i="18"/>
  <c r="L900" i="18" s="1"/>
  <c r="AA876" i="13" l="1"/>
  <c r="AD876" i="13" s="1"/>
  <c r="D877" i="13" s="1"/>
  <c r="Y876" i="13"/>
  <c r="AB876" i="13" s="1"/>
  <c r="Z876" i="13"/>
  <c r="AC876" i="13" s="1"/>
  <c r="K890" i="20"/>
  <c r="O890" i="20"/>
  <c r="N890" i="20"/>
  <c r="L890" i="20" s="1"/>
  <c r="M900" i="18"/>
  <c r="X900" i="18" s="1"/>
  <c r="P900" i="18"/>
  <c r="H877" i="13" l="1"/>
  <c r="G877" i="13"/>
  <c r="C877" i="13"/>
  <c r="I877" i="13"/>
  <c r="B877" i="13"/>
  <c r="T877" i="13"/>
  <c r="AE876" i="13"/>
  <c r="S877" i="13"/>
  <c r="P890" i="20"/>
  <c r="M890" i="20"/>
  <c r="Q900" i="18"/>
  <c r="R900" i="18" s="1"/>
  <c r="W900" i="18"/>
  <c r="V900" i="18"/>
  <c r="U900" i="18"/>
  <c r="Z900" i="18"/>
  <c r="AA900" i="18"/>
  <c r="F877" i="13" l="1"/>
  <c r="J877" i="13"/>
  <c r="E877" i="13"/>
  <c r="W890" i="20"/>
  <c r="U890" i="20"/>
  <c r="V890" i="20"/>
  <c r="Q890" i="20"/>
  <c r="R890" i="20" s="1"/>
  <c r="X890" i="20"/>
  <c r="Y900" i="18"/>
  <c r="AC900" i="18"/>
  <c r="AD900" i="18"/>
  <c r="N877" i="13" l="1"/>
  <c r="L877" i="13" s="1"/>
  <c r="O877" i="13"/>
  <c r="K877" i="13"/>
  <c r="Y890" i="20"/>
  <c r="AB890" i="20" s="1"/>
  <c r="Z890" i="20"/>
  <c r="AC890" i="20" s="1"/>
  <c r="AA890" i="20"/>
  <c r="AD890" i="20" s="1"/>
  <c r="AB900" i="18"/>
  <c r="B901" i="18"/>
  <c r="D901" i="18"/>
  <c r="H901" i="18"/>
  <c r="C901" i="18"/>
  <c r="E901" i="18" s="1"/>
  <c r="G901" i="18"/>
  <c r="I901" i="18"/>
  <c r="M877" i="13" l="1"/>
  <c r="P877" i="13"/>
  <c r="G891" i="20"/>
  <c r="B891" i="20"/>
  <c r="C891" i="20"/>
  <c r="H891" i="20"/>
  <c r="D891" i="20"/>
  <c r="I891" i="20"/>
  <c r="T901" i="18"/>
  <c r="AE900" i="18"/>
  <c r="S901" i="18"/>
  <c r="F901" i="18"/>
  <c r="J901" i="18"/>
  <c r="X877" i="13" l="1"/>
  <c r="Q877" i="13"/>
  <c r="R877" i="13" s="1"/>
  <c r="W877" i="13"/>
  <c r="V877" i="13"/>
  <c r="U877" i="13"/>
  <c r="J891" i="20"/>
  <c r="E891" i="20"/>
  <c r="AE890" i="20"/>
  <c r="F891" i="20"/>
  <c r="T891" i="20"/>
  <c r="S891" i="20"/>
  <c r="N891" i="20"/>
  <c r="O901" i="18"/>
  <c r="K901" i="18"/>
  <c r="N901" i="18"/>
  <c r="L901" i="18" s="1"/>
  <c r="AA877" i="13" l="1"/>
  <c r="Z877" i="13"/>
  <c r="Y877" i="13"/>
  <c r="AB877" i="13" s="1"/>
  <c r="AC877" i="13"/>
  <c r="H878" i="13" s="1"/>
  <c r="AD877" i="13"/>
  <c r="O891" i="20"/>
  <c r="K891" i="20"/>
  <c r="L891" i="20"/>
  <c r="P901" i="18"/>
  <c r="V901" i="18" s="1"/>
  <c r="M901" i="18"/>
  <c r="X901" i="18" s="1"/>
  <c r="G878" i="13" l="1"/>
  <c r="B878" i="13"/>
  <c r="C878" i="13"/>
  <c r="D878" i="13"/>
  <c r="I878" i="13"/>
  <c r="J878" i="13" s="1"/>
  <c r="P891" i="20"/>
  <c r="M891" i="20"/>
  <c r="E878" i="13"/>
  <c r="N878" i="13"/>
  <c r="L878" i="13" s="1"/>
  <c r="AE877" i="13"/>
  <c r="T878" i="13"/>
  <c r="U901" i="18"/>
  <c r="W901" i="18"/>
  <c r="Q901" i="18"/>
  <c r="R901" i="18" s="1"/>
  <c r="S878" i="13" l="1"/>
  <c r="F878" i="13"/>
  <c r="K878" i="13"/>
  <c r="O878" i="13"/>
  <c r="W891" i="20"/>
  <c r="U891" i="20"/>
  <c r="V891" i="20"/>
  <c r="Q891" i="20"/>
  <c r="R891" i="20" s="1"/>
  <c r="X891" i="20"/>
  <c r="M878" i="13"/>
  <c r="Q878" i="13" s="1"/>
  <c r="R878" i="13" s="1"/>
  <c r="P878" i="13"/>
  <c r="Z901" i="18"/>
  <c r="AA901" i="18"/>
  <c r="Y901" i="18"/>
  <c r="AB901" i="18" s="1"/>
  <c r="X878" i="13" l="1"/>
  <c r="AA891" i="20"/>
  <c r="AD891" i="20" s="1"/>
  <c r="Y891" i="20"/>
  <c r="AB891" i="20" s="1"/>
  <c r="Z891" i="20"/>
  <c r="AC891" i="20" s="1"/>
  <c r="Z878" i="13"/>
  <c r="AA878" i="13"/>
  <c r="V878" i="13"/>
  <c r="Y878" i="13"/>
  <c r="U878" i="13"/>
  <c r="W878" i="13"/>
  <c r="AC901" i="18"/>
  <c r="H902" i="18" s="1"/>
  <c r="AD901" i="18"/>
  <c r="C902" i="18"/>
  <c r="B902" i="18"/>
  <c r="G902" i="18"/>
  <c r="D892" i="20" l="1"/>
  <c r="I892" i="20"/>
  <c r="B892" i="20"/>
  <c r="G892" i="20"/>
  <c r="C892" i="20"/>
  <c r="H892" i="20"/>
  <c r="AD878" i="13"/>
  <c r="AC878" i="13"/>
  <c r="AB878" i="13"/>
  <c r="B879" i="13" s="1"/>
  <c r="H879" i="13"/>
  <c r="I879" i="13"/>
  <c r="D879" i="13"/>
  <c r="D902" i="18"/>
  <c r="T902" i="18" s="1"/>
  <c r="I902" i="18"/>
  <c r="J902" i="18" s="1"/>
  <c r="K902" i="18" s="1"/>
  <c r="F902" i="18"/>
  <c r="E902" i="18"/>
  <c r="S902" i="18"/>
  <c r="S892" i="20" l="1"/>
  <c r="T892" i="20"/>
  <c r="E892" i="20"/>
  <c r="J892" i="20"/>
  <c r="AE891" i="20"/>
  <c r="F892" i="20"/>
  <c r="C879" i="13"/>
  <c r="G879" i="13"/>
  <c r="F879" i="13"/>
  <c r="S879" i="13"/>
  <c r="AE878" i="13"/>
  <c r="AE901" i="18"/>
  <c r="N902" i="18"/>
  <c r="L902" i="18" s="1"/>
  <c r="T879" i="13"/>
  <c r="O902" i="18"/>
  <c r="E879" i="13" l="1"/>
  <c r="J879" i="13"/>
  <c r="K892" i="20"/>
  <c r="O892" i="20"/>
  <c r="N892" i="20"/>
  <c r="L892" i="20" s="1"/>
  <c r="P902" i="18"/>
  <c r="M902" i="18"/>
  <c r="X902" i="18" s="1"/>
  <c r="K879" i="13" l="1"/>
  <c r="O879" i="13"/>
  <c r="N879" i="13"/>
  <c r="L879" i="13" s="1"/>
  <c r="P892" i="20"/>
  <c r="M892" i="20"/>
  <c r="U902" i="18"/>
  <c r="V902" i="18"/>
  <c r="W902" i="18"/>
  <c r="Q902" i="18"/>
  <c r="R902" i="18" s="1"/>
  <c r="P879" i="13" l="1"/>
  <c r="M879" i="13"/>
  <c r="Q879" i="13" s="1"/>
  <c r="R879" i="13" s="1"/>
  <c r="U892" i="20"/>
  <c r="V892" i="20"/>
  <c r="W892" i="20"/>
  <c r="Q892" i="20"/>
  <c r="R892" i="20" s="1"/>
  <c r="X892" i="20"/>
  <c r="Z902" i="18"/>
  <c r="AA902" i="18"/>
  <c r="Y902" i="18"/>
  <c r="AC902" i="18"/>
  <c r="H903" i="18" s="1"/>
  <c r="X879" i="13" l="1"/>
  <c r="W879" i="13"/>
  <c r="V879" i="13"/>
  <c r="U879" i="13"/>
  <c r="AA879" i="13"/>
  <c r="Z879" i="13"/>
  <c r="Y879" i="13"/>
  <c r="Y892" i="20"/>
  <c r="AB892" i="20" s="1"/>
  <c r="Z892" i="20"/>
  <c r="AC892" i="20" s="1"/>
  <c r="AA892" i="20"/>
  <c r="AD892" i="20" s="1"/>
  <c r="AD902" i="18"/>
  <c r="AC879" i="13"/>
  <c r="AB902" i="18"/>
  <c r="D903" i="18"/>
  <c r="AE902" i="18" s="1"/>
  <c r="C903" i="18"/>
  <c r="I903" i="18"/>
  <c r="G903" i="18"/>
  <c r="AD879" i="13" l="1"/>
  <c r="AB879" i="13"/>
  <c r="G893" i="20"/>
  <c r="B893" i="20"/>
  <c r="C893" i="20"/>
  <c r="H893" i="20"/>
  <c r="D893" i="20"/>
  <c r="I893" i="20"/>
  <c r="B903" i="18"/>
  <c r="E903" i="18" s="1"/>
  <c r="S903" i="18"/>
  <c r="T903" i="18"/>
  <c r="H880" i="13"/>
  <c r="C880" i="13"/>
  <c r="D880" i="13"/>
  <c r="J903" i="18"/>
  <c r="O903" i="18"/>
  <c r="N903" i="18"/>
  <c r="L903" i="18" s="1"/>
  <c r="K903" i="18"/>
  <c r="I880" i="13" l="1"/>
  <c r="B880" i="13"/>
  <c r="F880" i="13" s="1"/>
  <c r="G880" i="13"/>
  <c r="J893" i="20"/>
  <c r="E893" i="20"/>
  <c r="AE892" i="20"/>
  <c r="F893" i="20"/>
  <c r="S893" i="20"/>
  <c r="T893" i="20"/>
  <c r="F903" i="18"/>
  <c r="S880" i="13"/>
  <c r="AE879" i="13"/>
  <c r="T880" i="13"/>
  <c r="M903" i="18"/>
  <c r="X903" i="18" s="1"/>
  <c r="P903" i="18"/>
  <c r="W903" i="18" s="1"/>
  <c r="E880" i="13" l="1"/>
  <c r="J880" i="13"/>
  <c r="N893" i="20"/>
  <c r="K893" i="20"/>
  <c r="O893" i="20"/>
  <c r="L893" i="20"/>
  <c r="K880" i="13"/>
  <c r="O880" i="13"/>
  <c r="Q903" i="18"/>
  <c r="R903" i="18" s="1"/>
  <c r="V903" i="18"/>
  <c r="U903" i="18"/>
  <c r="N880" i="13" l="1"/>
  <c r="L880" i="13" s="1"/>
  <c r="P893" i="20"/>
  <c r="M893" i="20"/>
  <c r="Y903" i="18"/>
  <c r="Z903" i="18"/>
  <c r="AA903" i="18"/>
  <c r="P880" i="13" l="1"/>
  <c r="M880" i="13"/>
  <c r="U893" i="20"/>
  <c r="W893" i="20"/>
  <c r="V893" i="20"/>
  <c r="Q893" i="20"/>
  <c r="R893" i="20" s="1"/>
  <c r="X893" i="20"/>
  <c r="AB903" i="18"/>
  <c r="AC903" i="18"/>
  <c r="AD903" i="18"/>
  <c r="V880" i="13" l="1"/>
  <c r="W880" i="13"/>
  <c r="U880" i="13"/>
  <c r="X880" i="13"/>
  <c r="Q880" i="13"/>
  <c r="R880" i="13" s="1"/>
  <c r="AA893" i="20"/>
  <c r="AD893" i="20" s="1"/>
  <c r="Y893" i="20"/>
  <c r="AB893" i="20" s="1"/>
  <c r="Z893" i="20"/>
  <c r="AC893" i="20" s="1"/>
  <c r="B904" i="18"/>
  <c r="G904" i="18"/>
  <c r="H904" i="18"/>
  <c r="C904" i="18"/>
  <c r="D904" i="18"/>
  <c r="I904" i="18"/>
  <c r="AA880" i="13" l="1"/>
  <c r="AD880" i="13" s="1"/>
  <c r="Y880" i="13"/>
  <c r="AB880" i="13" s="1"/>
  <c r="Z880" i="13"/>
  <c r="D894" i="20"/>
  <c r="I894" i="20"/>
  <c r="B894" i="20"/>
  <c r="G894" i="20"/>
  <c r="C894" i="20"/>
  <c r="H894" i="20"/>
  <c r="F904" i="18"/>
  <c r="E904" i="18"/>
  <c r="AE903" i="18"/>
  <c r="S904" i="18"/>
  <c r="T904" i="18"/>
  <c r="J904" i="18"/>
  <c r="AC880" i="13" l="1"/>
  <c r="I881" i="13"/>
  <c r="D881" i="13"/>
  <c r="B881" i="13"/>
  <c r="G881" i="13"/>
  <c r="T894" i="20"/>
  <c r="S894" i="20"/>
  <c r="E894" i="20"/>
  <c r="J894" i="20"/>
  <c r="F894" i="20"/>
  <c r="AE893" i="20"/>
  <c r="O904" i="18"/>
  <c r="K904" i="18"/>
  <c r="N904" i="18"/>
  <c r="L904" i="18" s="1"/>
  <c r="C881" i="13" l="1"/>
  <c r="F881" i="13" s="1"/>
  <c r="H881" i="13"/>
  <c r="S881" i="13"/>
  <c r="T881" i="13"/>
  <c r="AE880" i="13"/>
  <c r="K894" i="20"/>
  <c r="O894" i="20"/>
  <c r="N894" i="20"/>
  <c r="L894" i="20" s="1"/>
  <c r="P904" i="18"/>
  <c r="M904" i="18"/>
  <c r="J881" i="13" l="1"/>
  <c r="E881" i="13"/>
  <c r="M894" i="20"/>
  <c r="P894" i="20"/>
  <c r="W904" i="18"/>
  <c r="U904" i="18"/>
  <c r="V904" i="18"/>
  <c r="Q904" i="18"/>
  <c r="R904" i="18" s="1"/>
  <c r="X904" i="18"/>
  <c r="O881" i="13" l="1"/>
  <c r="N881" i="13"/>
  <c r="L881" i="13" s="1"/>
  <c r="K881" i="13"/>
  <c r="X894" i="20"/>
  <c r="Q894" i="20"/>
  <c r="R894" i="20" s="1"/>
  <c r="W894" i="20"/>
  <c r="U894" i="20"/>
  <c r="V894" i="20"/>
  <c r="Y904" i="18"/>
  <c r="AB904" i="18" s="1"/>
  <c r="B905" i="18" s="1"/>
  <c r="Z904" i="18"/>
  <c r="AC904" i="18" s="1"/>
  <c r="C905" i="18" s="1"/>
  <c r="AA904" i="18"/>
  <c r="AD904" i="18" s="1"/>
  <c r="P881" i="13" l="1"/>
  <c r="M881" i="13"/>
  <c r="AA894" i="20"/>
  <c r="AD894" i="20" s="1"/>
  <c r="Y894" i="20"/>
  <c r="AB894" i="20" s="1"/>
  <c r="Z894" i="20"/>
  <c r="AC894" i="20" s="1"/>
  <c r="D905" i="18"/>
  <c r="I905" i="18"/>
  <c r="G905" i="18"/>
  <c r="H905" i="18"/>
  <c r="E905" i="18"/>
  <c r="F905" i="18"/>
  <c r="W881" i="13" l="1"/>
  <c r="V881" i="13"/>
  <c r="U881" i="13"/>
  <c r="Q881" i="13"/>
  <c r="R881" i="13" s="1"/>
  <c r="X881" i="13"/>
  <c r="D895" i="20"/>
  <c r="I895" i="20"/>
  <c r="G895" i="20"/>
  <c r="B895" i="20"/>
  <c r="C895" i="20"/>
  <c r="H895" i="20"/>
  <c r="J905" i="18"/>
  <c r="S905" i="18"/>
  <c r="T905" i="18"/>
  <c r="AE904" i="18"/>
  <c r="Y881" i="13" l="1"/>
  <c r="AB881" i="13" s="1"/>
  <c r="Z881" i="13"/>
  <c r="AC881" i="13" s="1"/>
  <c r="AA881" i="13"/>
  <c r="AD881" i="13" s="1"/>
  <c r="T895" i="20"/>
  <c r="S895" i="20"/>
  <c r="J895" i="20"/>
  <c r="E895" i="20"/>
  <c r="F895" i="20"/>
  <c r="AE894" i="20"/>
  <c r="N905" i="18"/>
  <c r="O905" i="18"/>
  <c r="K905" i="18"/>
  <c r="L905" i="18"/>
  <c r="G882" i="13" l="1"/>
  <c r="B882" i="13"/>
  <c r="H882" i="13"/>
  <c r="C882" i="13"/>
  <c r="F882" i="13" s="1"/>
  <c r="D882" i="13"/>
  <c r="I882" i="13"/>
  <c r="O895" i="20"/>
  <c r="K895" i="20"/>
  <c r="N895" i="20"/>
  <c r="L895" i="20" s="1"/>
  <c r="P905" i="18"/>
  <c r="M905" i="18"/>
  <c r="T882" i="13" l="1"/>
  <c r="AE881" i="13"/>
  <c r="S882" i="13"/>
  <c r="N882" i="13"/>
  <c r="L882" i="13" s="1"/>
  <c r="J882" i="13"/>
  <c r="E882" i="13"/>
  <c r="P895" i="20"/>
  <c r="M895" i="20"/>
  <c r="V905" i="18"/>
  <c r="W905" i="18"/>
  <c r="U905" i="18"/>
  <c r="Q905" i="18"/>
  <c r="R905" i="18" s="1"/>
  <c r="X905" i="18"/>
  <c r="K882" i="13" l="1"/>
  <c r="O882" i="13"/>
  <c r="M882" i="13"/>
  <c r="P882" i="13"/>
  <c r="W895" i="20"/>
  <c r="U895" i="20"/>
  <c r="V895" i="20"/>
  <c r="X895" i="20"/>
  <c r="Q895" i="20"/>
  <c r="R895" i="20" s="1"/>
  <c r="Z905" i="18"/>
  <c r="AC905" i="18" s="1"/>
  <c r="Y905" i="18"/>
  <c r="AA905" i="18"/>
  <c r="AD905" i="18" s="1"/>
  <c r="W882" i="13" l="1"/>
  <c r="Q882" i="13"/>
  <c r="R882" i="13" s="1"/>
  <c r="X882" i="13"/>
  <c r="U882" i="13"/>
  <c r="V882" i="13"/>
  <c r="Z895" i="20"/>
  <c r="AC895" i="20" s="1"/>
  <c r="AA895" i="20"/>
  <c r="AD895" i="20" s="1"/>
  <c r="Y895" i="20"/>
  <c r="AB895" i="20" s="1"/>
  <c r="AB905" i="18"/>
  <c r="H906" i="18"/>
  <c r="D906" i="18"/>
  <c r="C906" i="18"/>
  <c r="I906" i="18"/>
  <c r="Y882" i="13" l="1"/>
  <c r="AB882" i="13" s="1"/>
  <c r="Z882" i="13"/>
  <c r="AC882" i="13" s="1"/>
  <c r="AA882" i="13"/>
  <c r="AD882" i="13" s="1"/>
  <c r="C896" i="20"/>
  <c r="H896" i="20"/>
  <c r="D896" i="20"/>
  <c r="I896" i="20"/>
  <c r="G896" i="20"/>
  <c r="B896" i="20"/>
  <c r="S906" i="18"/>
  <c r="B906" i="18"/>
  <c r="G906" i="18"/>
  <c r="J906" i="18" s="1"/>
  <c r="T906" i="18"/>
  <c r="AE905" i="18"/>
  <c r="G883" i="13" l="1"/>
  <c r="B883" i="13"/>
  <c r="H883" i="13"/>
  <c r="D883" i="13"/>
  <c r="C883" i="13"/>
  <c r="F883" i="13" s="1"/>
  <c r="I883" i="13"/>
  <c r="F896" i="20"/>
  <c r="AE895" i="20"/>
  <c r="T896" i="20"/>
  <c r="S896" i="20"/>
  <c r="J896" i="20"/>
  <c r="E896" i="20"/>
  <c r="F906" i="18"/>
  <c r="E906" i="18"/>
  <c r="N906" i="18"/>
  <c r="L906" i="18" s="1"/>
  <c r="O906" i="18"/>
  <c r="K906" i="18"/>
  <c r="S883" i="13" l="1"/>
  <c r="T883" i="13"/>
  <c r="AE882" i="13"/>
  <c r="J883" i="13"/>
  <c r="E883" i="13"/>
  <c r="K896" i="20"/>
  <c r="O896" i="20"/>
  <c r="N896" i="20"/>
  <c r="L896" i="20" s="1"/>
  <c r="P906" i="18"/>
  <c r="M906" i="18"/>
  <c r="K883" i="13" l="1"/>
  <c r="N883" i="13"/>
  <c r="L883" i="13" s="1"/>
  <c r="O883" i="13"/>
  <c r="P896" i="20"/>
  <c r="M896" i="20"/>
  <c r="U906" i="18"/>
  <c r="W906" i="18"/>
  <c r="V906" i="18"/>
  <c r="Q906" i="18"/>
  <c r="R906" i="18" s="1"/>
  <c r="X906" i="18"/>
  <c r="P883" i="13" l="1"/>
  <c r="M883" i="13"/>
  <c r="U896" i="20"/>
  <c r="W896" i="20"/>
  <c r="V896" i="20"/>
  <c r="X896" i="20"/>
  <c r="Q896" i="20"/>
  <c r="R896" i="20" s="1"/>
  <c r="AA906" i="18"/>
  <c r="Z906" i="18"/>
  <c r="Y906" i="18"/>
  <c r="W883" i="13" l="1"/>
  <c r="V883" i="13"/>
  <c r="U883" i="13"/>
  <c r="X883" i="13"/>
  <c r="Q883" i="13"/>
  <c r="R883" i="13" s="1"/>
  <c r="Z896" i="20"/>
  <c r="AC896" i="20" s="1"/>
  <c r="AA896" i="20"/>
  <c r="AD896" i="20" s="1"/>
  <c r="Y896" i="20"/>
  <c r="AB896" i="20" s="1"/>
  <c r="AC906" i="18"/>
  <c r="AD906" i="18"/>
  <c r="AB906" i="18"/>
  <c r="AA883" i="13" l="1"/>
  <c r="AD883" i="13" s="1"/>
  <c r="Y883" i="13"/>
  <c r="AB883" i="13" s="1"/>
  <c r="Z883" i="13"/>
  <c r="AC883" i="13" s="1"/>
  <c r="C897" i="20"/>
  <c r="H897" i="20"/>
  <c r="D897" i="20"/>
  <c r="I897" i="20"/>
  <c r="B897" i="20"/>
  <c r="G897" i="20"/>
  <c r="I884" i="13"/>
  <c r="B884" i="13"/>
  <c r="C907" i="18"/>
  <c r="H907" i="18"/>
  <c r="D907" i="18"/>
  <c r="I907" i="18"/>
  <c r="B907" i="18"/>
  <c r="G907" i="18"/>
  <c r="D884" i="13" l="1"/>
  <c r="G884" i="13"/>
  <c r="H884" i="13"/>
  <c r="C884" i="13"/>
  <c r="F897" i="20"/>
  <c r="AE896" i="20"/>
  <c r="S897" i="20"/>
  <c r="T897" i="20"/>
  <c r="E897" i="20"/>
  <c r="J897" i="20"/>
  <c r="E884" i="13"/>
  <c r="F884" i="13"/>
  <c r="AE883" i="13"/>
  <c r="S884" i="13"/>
  <c r="T884" i="13"/>
  <c r="J884" i="13"/>
  <c r="T907" i="18"/>
  <c r="J907" i="18"/>
  <c r="S907" i="18"/>
  <c r="AE906" i="18"/>
  <c r="N907" i="18"/>
  <c r="L907" i="18" s="1"/>
  <c r="E907" i="18"/>
  <c r="F907" i="18"/>
  <c r="K897" i="20" l="1"/>
  <c r="O897" i="20"/>
  <c r="N897" i="20"/>
  <c r="L897" i="20" s="1"/>
  <c r="O884" i="13"/>
  <c r="K884" i="13"/>
  <c r="N884" i="13"/>
  <c r="L884" i="13" s="1"/>
  <c r="O907" i="18"/>
  <c r="K907" i="18"/>
  <c r="M907" i="18"/>
  <c r="X907" i="18" s="1"/>
  <c r="P907" i="18"/>
  <c r="W907" i="18" s="1"/>
  <c r="P897" i="20" l="1"/>
  <c r="M897" i="20"/>
  <c r="U907" i="18"/>
  <c r="V907" i="18"/>
  <c r="P884" i="13"/>
  <c r="M884" i="13"/>
  <c r="Q907" i="18"/>
  <c r="R907" i="18" s="1"/>
  <c r="U897" i="20" l="1"/>
  <c r="W897" i="20"/>
  <c r="V897" i="20"/>
  <c r="Q897" i="20"/>
  <c r="R897" i="20" s="1"/>
  <c r="X897" i="20"/>
  <c r="AA907" i="18"/>
  <c r="AD907" i="18" s="1"/>
  <c r="Z907" i="18"/>
  <c r="U884" i="13"/>
  <c r="W884" i="13"/>
  <c r="V884" i="13"/>
  <c r="Q884" i="13"/>
  <c r="R884" i="13" s="1"/>
  <c r="X884" i="13"/>
  <c r="Y907" i="18"/>
  <c r="I908" i="18"/>
  <c r="AA897" i="20" l="1"/>
  <c r="AD897" i="20" s="1"/>
  <c r="Y897" i="20"/>
  <c r="AB897" i="20" s="1"/>
  <c r="Z897" i="20"/>
  <c r="AC897" i="20" s="1"/>
  <c r="D908" i="18"/>
  <c r="AC907" i="18"/>
  <c r="C908" i="18" s="1"/>
  <c r="AB907" i="18"/>
  <c r="AA884" i="13"/>
  <c r="AD884" i="13" s="1"/>
  <c r="Z884" i="13"/>
  <c r="AC884" i="13" s="1"/>
  <c r="Y884" i="13"/>
  <c r="AB884" i="13" s="1"/>
  <c r="D898" i="20" l="1"/>
  <c r="I898" i="20"/>
  <c r="B898" i="20"/>
  <c r="G898" i="20"/>
  <c r="C898" i="20"/>
  <c r="H898" i="20"/>
  <c r="G908" i="18"/>
  <c r="B908" i="18"/>
  <c r="AE907" i="18"/>
  <c r="S908" i="18"/>
  <c r="T908" i="18"/>
  <c r="H908" i="18"/>
  <c r="I885" i="13"/>
  <c r="D885" i="13"/>
  <c r="C885" i="13"/>
  <c r="H885" i="13"/>
  <c r="G885" i="13"/>
  <c r="B885" i="13"/>
  <c r="F908" i="18" l="1"/>
  <c r="E908" i="18"/>
  <c r="J908" i="18"/>
  <c r="N908" i="18" s="1"/>
  <c r="L908" i="18" s="1"/>
  <c r="T898" i="20"/>
  <c r="S898" i="20"/>
  <c r="E898" i="20"/>
  <c r="J898" i="20"/>
  <c r="AE897" i="20"/>
  <c r="F898" i="20"/>
  <c r="J885" i="13"/>
  <c r="O885" i="13" s="1"/>
  <c r="S885" i="13"/>
  <c r="T885" i="13"/>
  <c r="AE884" i="13"/>
  <c r="F885" i="13"/>
  <c r="E885" i="13"/>
  <c r="N885" i="13"/>
  <c r="L885" i="13" s="1"/>
  <c r="K885" i="13"/>
  <c r="O908" i="18" l="1"/>
  <c r="K908" i="18"/>
  <c r="P908" i="18"/>
  <c r="M908" i="18"/>
  <c r="X908" i="18" s="1"/>
  <c r="K898" i="20"/>
  <c r="O898" i="20"/>
  <c r="N898" i="20"/>
  <c r="L898" i="20" s="1"/>
  <c r="P885" i="13"/>
  <c r="M885" i="13"/>
  <c r="Q885" i="13" s="1"/>
  <c r="R885" i="13" s="1"/>
  <c r="U908" i="18" l="1"/>
  <c r="W908" i="18"/>
  <c r="Q908" i="18"/>
  <c r="R908" i="18" s="1"/>
  <c r="V908" i="18"/>
  <c r="M898" i="20"/>
  <c r="P898" i="20"/>
  <c r="X885" i="13"/>
  <c r="V885" i="13"/>
  <c r="U885" i="13"/>
  <c r="W885" i="13"/>
  <c r="Y885" i="13"/>
  <c r="Z885" i="13"/>
  <c r="AA885" i="13"/>
  <c r="AC885" i="13"/>
  <c r="Y908" i="18" l="1"/>
  <c r="Z908" i="18"/>
  <c r="AA908" i="18"/>
  <c r="X898" i="20"/>
  <c r="Q898" i="20"/>
  <c r="R898" i="20" s="1"/>
  <c r="V898" i="20"/>
  <c r="U898" i="20"/>
  <c r="W898" i="20"/>
  <c r="AD885" i="13"/>
  <c r="AB885" i="13"/>
  <c r="H886" i="13"/>
  <c r="C886" i="13"/>
  <c r="AB908" i="18" l="1"/>
  <c r="B909" i="18" s="1"/>
  <c r="AC908" i="18"/>
  <c r="AD908" i="18"/>
  <c r="I909" i="18" s="1"/>
  <c r="Z898" i="20"/>
  <c r="AC898" i="20" s="1"/>
  <c r="AA898" i="20"/>
  <c r="AD898" i="20" s="1"/>
  <c r="Y898" i="20"/>
  <c r="AB898" i="20" s="1"/>
  <c r="I886" i="13"/>
  <c r="D886" i="13"/>
  <c r="B886" i="13"/>
  <c r="G886" i="13"/>
  <c r="G909" i="18" l="1"/>
  <c r="C909" i="18"/>
  <c r="D909" i="18"/>
  <c r="H909" i="18"/>
  <c r="C899" i="20"/>
  <c r="H899" i="20"/>
  <c r="D899" i="20"/>
  <c r="I899" i="20"/>
  <c r="G899" i="20"/>
  <c r="B899" i="20"/>
  <c r="T886" i="13"/>
  <c r="AE885" i="13"/>
  <c r="S886" i="13"/>
  <c r="J886" i="13"/>
  <c r="N886" i="13" s="1"/>
  <c r="E886" i="13"/>
  <c r="F886" i="13"/>
  <c r="E909" i="18" l="1"/>
  <c r="T909" i="18"/>
  <c r="S909" i="18"/>
  <c r="F909" i="18"/>
  <c r="AE908" i="18"/>
  <c r="J909" i="18"/>
  <c r="AE898" i="20"/>
  <c r="F899" i="20"/>
  <c r="S899" i="20"/>
  <c r="T899" i="20"/>
  <c r="J899" i="20"/>
  <c r="E899" i="20"/>
  <c r="L886" i="13"/>
  <c r="O886" i="13"/>
  <c r="K886" i="13"/>
  <c r="K909" i="18" l="1"/>
  <c r="O909" i="18"/>
  <c r="N909" i="18"/>
  <c r="L909" i="18" s="1"/>
  <c r="K899" i="20"/>
  <c r="O899" i="20"/>
  <c r="N899" i="20"/>
  <c r="L899" i="20" s="1"/>
  <c r="P886" i="13"/>
  <c r="M886" i="13"/>
  <c r="W886" i="13" l="1"/>
  <c r="U886" i="13"/>
  <c r="M909" i="18"/>
  <c r="X909" i="18" s="1"/>
  <c r="P909" i="18"/>
  <c r="P899" i="20"/>
  <c r="M899" i="20"/>
  <c r="V886" i="13"/>
  <c r="X886" i="13"/>
  <c r="Q886" i="13"/>
  <c r="R886" i="13" s="1"/>
  <c r="Z886" i="13"/>
  <c r="Y886" i="13"/>
  <c r="U909" i="18" l="1"/>
  <c r="W909" i="18"/>
  <c r="Q909" i="18"/>
  <c r="R909" i="18" s="1"/>
  <c r="V909" i="18"/>
  <c r="V899" i="20"/>
  <c r="W899" i="20"/>
  <c r="U899" i="20"/>
  <c r="X899" i="20"/>
  <c r="Q899" i="20"/>
  <c r="R899" i="20" s="1"/>
  <c r="AA886" i="13"/>
  <c r="AC886" i="13"/>
  <c r="AB886" i="13"/>
  <c r="G887" i="13" s="1"/>
  <c r="AD886" i="13" l="1"/>
  <c r="D887" i="13" s="1"/>
  <c r="Y909" i="18"/>
  <c r="AB909" i="18" s="1"/>
  <c r="Z909" i="18"/>
  <c r="AA909" i="18"/>
  <c r="Z899" i="20"/>
  <c r="AC899" i="20" s="1"/>
  <c r="AA899" i="20"/>
  <c r="AD899" i="20" s="1"/>
  <c r="Y899" i="20"/>
  <c r="AB899" i="20" s="1"/>
  <c r="H887" i="13"/>
  <c r="C887" i="13"/>
  <c r="B887" i="13"/>
  <c r="AE886" i="13" l="1"/>
  <c r="S887" i="13"/>
  <c r="T887" i="13"/>
  <c r="I887" i="13"/>
  <c r="J887" i="13" s="1"/>
  <c r="AC909" i="18"/>
  <c r="AD909" i="18"/>
  <c r="B910" i="18"/>
  <c r="G910" i="18"/>
  <c r="C900" i="20"/>
  <c r="H900" i="20"/>
  <c r="D900" i="20"/>
  <c r="I900" i="20"/>
  <c r="B900" i="20"/>
  <c r="G900" i="20"/>
  <c r="F887" i="13"/>
  <c r="E887" i="13"/>
  <c r="O887" i="13" l="1"/>
  <c r="K887" i="13"/>
  <c r="N887" i="13"/>
  <c r="L887" i="13" s="1"/>
  <c r="C910" i="18"/>
  <c r="F910" i="18" s="1"/>
  <c r="H910" i="18"/>
  <c r="J910" i="18" s="1"/>
  <c r="I910" i="18"/>
  <c r="D910" i="18"/>
  <c r="AE899" i="20"/>
  <c r="F900" i="20"/>
  <c r="S900" i="20"/>
  <c r="T900" i="20"/>
  <c r="E900" i="20"/>
  <c r="J900" i="20"/>
  <c r="P887" i="13" l="1"/>
  <c r="M887" i="13"/>
  <c r="N910" i="18"/>
  <c r="L910" i="18" s="1"/>
  <c r="S910" i="18"/>
  <c r="T910" i="18"/>
  <c r="AE909" i="18"/>
  <c r="E910" i="18"/>
  <c r="O910" i="18"/>
  <c r="K910" i="18"/>
  <c r="K900" i="20"/>
  <c r="O900" i="20"/>
  <c r="N900" i="20"/>
  <c r="L900" i="20" s="1"/>
  <c r="Q887" i="13" l="1"/>
  <c r="R887" i="13" s="1"/>
  <c r="X887" i="13"/>
  <c r="U887" i="13"/>
  <c r="W887" i="13"/>
  <c r="V887" i="13"/>
  <c r="M910" i="18"/>
  <c r="P910" i="18"/>
  <c r="M900" i="20"/>
  <c r="P900" i="20"/>
  <c r="Y887" i="13" l="1"/>
  <c r="Z887" i="13"/>
  <c r="AA887" i="13"/>
  <c r="W910" i="18"/>
  <c r="U910" i="18"/>
  <c r="X910" i="18"/>
  <c r="V910" i="18"/>
  <c r="Q910" i="18"/>
  <c r="R910" i="18" s="1"/>
  <c r="Q900" i="20"/>
  <c r="R900" i="20" s="1"/>
  <c r="X900" i="20"/>
  <c r="W900" i="20"/>
  <c r="U900" i="20"/>
  <c r="V900" i="20"/>
  <c r="AB887" i="13" l="1"/>
  <c r="AC887" i="13"/>
  <c r="AD887" i="13"/>
  <c r="D888" i="13" s="1"/>
  <c r="S888" i="13" s="1"/>
  <c r="Z910" i="18"/>
  <c r="Y910" i="18"/>
  <c r="AA910" i="18"/>
  <c r="AA900" i="20"/>
  <c r="AD900" i="20" s="1"/>
  <c r="Z900" i="20"/>
  <c r="AC900" i="20" s="1"/>
  <c r="Y900" i="20"/>
  <c r="AB900" i="20" s="1"/>
  <c r="B888" i="13" l="1"/>
  <c r="G888" i="13"/>
  <c r="C888" i="13"/>
  <c r="AE887" i="13"/>
  <c r="I888" i="13"/>
  <c r="H888" i="13"/>
  <c r="T888" i="13"/>
  <c r="AC910" i="18"/>
  <c r="AB910" i="18"/>
  <c r="AD910" i="18"/>
  <c r="D901" i="20"/>
  <c r="I901" i="20"/>
  <c r="C901" i="20"/>
  <c r="H901" i="20"/>
  <c r="B901" i="20"/>
  <c r="G901" i="20"/>
  <c r="H911" i="18"/>
  <c r="C911" i="18"/>
  <c r="F888" i="13" l="1"/>
  <c r="J888" i="13"/>
  <c r="E888" i="13"/>
  <c r="B911" i="18"/>
  <c r="E911" i="18" s="1"/>
  <c r="G911" i="18"/>
  <c r="I911" i="18"/>
  <c r="D911" i="18"/>
  <c r="T901" i="20"/>
  <c r="S901" i="20"/>
  <c r="AE900" i="20"/>
  <c r="F901" i="20"/>
  <c r="E901" i="20"/>
  <c r="J901" i="20"/>
  <c r="N888" i="13" l="1"/>
  <c r="L888" i="13" s="1"/>
  <c r="K888" i="13"/>
  <c r="O888" i="13"/>
  <c r="F911" i="18"/>
  <c r="T911" i="18"/>
  <c r="J911" i="18"/>
  <c r="AE910" i="18"/>
  <c r="S911" i="18"/>
  <c r="K901" i="20"/>
  <c r="O901" i="20"/>
  <c r="N901" i="20"/>
  <c r="L901" i="20" s="1"/>
  <c r="P888" i="13" l="1"/>
  <c r="M888" i="13"/>
  <c r="N911" i="18"/>
  <c r="L911" i="18" s="1"/>
  <c r="K911" i="18"/>
  <c r="O911" i="18"/>
  <c r="M901" i="20"/>
  <c r="P901" i="20"/>
  <c r="W888" i="13" l="1"/>
  <c r="V888" i="13"/>
  <c r="U888" i="13"/>
  <c r="Q888" i="13"/>
  <c r="R888" i="13" s="1"/>
  <c r="X888" i="13"/>
  <c r="M911" i="18"/>
  <c r="P911" i="18"/>
  <c r="X901" i="20"/>
  <c r="Q901" i="20"/>
  <c r="R901" i="20" s="1"/>
  <c r="U901" i="20"/>
  <c r="W901" i="20"/>
  <c r="V901" i="20"/>
  <c r="AA888" i="13" l="1"/>
  <c r="AD888" i="13" s="1"/>
  <c r="I889" i="13" s="1"/>
  <c r="Z888" i="13"/>
  <c r="AC888" i="13" s="1"/>
  <c r="H889" i="13" s="1"/>
  <c r="Y888" i="13"/>
  <c r="AB888" i="13" s="1"/>
  <c r="X911" i="18"/>
  <c r="Q911" i="18"/>
  <c r="R911" i="18" s="1"/>
  <c r="U911" i="18"/>
  <c r="W911" i="18"/>
  <c r="V911" i="18"/>
  <c r="Z901" i="20"/>
  <c r="AC901" i="20" s="1"/>
  <c r="AA901" i="20"/>
  <c r="AD901" i="20" s="1"/>
  <c r="Y901" i="20"/>
  <c r="AB901" i="20" s="1"/>
  <c r="D889" i="13" l="1"/>
  <c r="G889" i="13"/>
  <c r="J889" i="13" s="1"/>
  <c r="B889" i="13"/>
  <c r="E889" i="13" s="1"/>
  <c r="C889" i="13"/>
  <c r="F889" i="13" s="1"/>
  <c r="Z911" i="18"/>
  <c r="AC911" i="18" s="1"/>
  <c r="AA911" i="18"/>
  <c r="Y911" i="18"/>
  <c r="C902" i="20"/>
  <c r="H902" i="20"/>
  <c r="D902" i="20"/>
  <c r="I902" i="20"/>
  <c r="G902" i="20"/>
  <c r="B902" i="20"/>
  <c r="S889" i="13" l="1"/>
  <c r="AE888" i="13"/>
  <c r="T889" i="13"/>
  <c r="N889" i="13"/>
  <c r="L889" i="13" s="1"/>
  <c r="O889" i="13"/>
  <c r="K889" i="13"/>
  <c r="C912" i="18"/>
  <c r="H912" i="18"/>
  <c r="AB911" i="18"/>
  <c r="AD911" i="18"/>
  <c r="AE901" i="20"/>
  <c r="F902" i="20"/>
  <c r="T902" i="20"/>
  <c r="S902" i="20"/>
  <c r="J902" i="20"/>
  <c r="E902" i="20"/>
  <c r="P889" i="13" l="1"/>
  <c r="M889" i="13"/>
  <c r="B912" i="18"/>
  <c r="E912" i="18" s="1"/>
  <c r="G912" i="18"/>
  <c r="J912" i="18" s="1"/>
  <c r="D912" i="18"/>
  <c r="I912" i="18"/>
  <c r="F912" i="18"/>
  <c r="K902" i="20"/>
  <c r="O902" i="20"/>
  <c r="N902" i="20"/>
  <c r="L902" i="20" s="1"/>
  <c r="Q889" i="13" l="1"/>
  <c r="R889" i="13" s="1"/>
  <c r="U889" i="13"/>
  <c r="W889" i="13"/>
  <c r="V889" i="13"/>
  <c r="X889" i="13"/>
  <c r="O912" i="18"/>
  <c r="K912" i="18"/>
  <c r="N912" i="18"/>
  <c r="L912" i="18" s="1"/>
  <c r="AE911" i="18"/>
  <c r="T912" i="18"/>
  <c r="S912" i="18"/>
  <c r="P902" i="20"/>
  <c r="M902" i="20"/>
  <c r="AA889" i="13" l="1"/>
  <c r="Y889" i="13"/>
  <c r="Z889" i="13"/>
  <c r="P912" i="18"/>
  <c r="M912" i="18"/>
  <c r="U902" i="20"/>
  <c r="V902" i="20"/>
  <c r="W902" i="20"/>
  <c r="Q902" i="20"/>
  <c r="R902" i="20" s="1"/>
  <c r="X902" i="20"/>
  <c r="AB889" i="13" l="1"/>
  <c r="AD889" i="13"/>
  <c r="AC889" i="13"/>
  <c r="V912" i="18"/>
  <c r="U912" i="18"/>
  <c r="W912" i="18"/>
  <c r="Q912" i="18"/>
  <c r="R912" i="18" s="1"/>
  <c r="X912" i="18"/>
  <c r="Z902" i="20"/>
  <c r="AC902" i="20" s="1"/>
  <c r="Y902" i="20"/>
  <c r="AB902" i="20" s="1"/>
  <c r="AA902" i="20"/>
  <c r="AD902" i="20" s="1"/>
  <c r="B890" i="13" l="1"/>
  <c r="G890" i="13"/>
  <c r="H890" i="13"/>
  <c r="I890" i="13"/>
  <c r="D890" i="13"/>
  <c r="T890" i="13" s="1"/>
  <c r="C890" i="13"/>
  <c r="Y912" i="18"/>
  <c r="AB912" i="18" s="1"/>
  <c r="Z912" i="18"/>
  <c r="AC912" i="18" s="1"/>
  <c r="C913" i="18" s="1"/>
  <c r="AA912" i="18"/>
  <c r="AD912" i="18"/>
  <c r="B913" i="18"/>
  <c r="C903" i="20"/>
  <c r="H903" i="20"/>
  <c r="B903" i="20"/>
  <c r="G903" i="20"/>
  <c r="D903" i="20"/>
  <c r="I903" i="20"/>
  <c r="E890" i="13" l="1"/>
  <c r="S890" i="13"/>
  <c r="AE889" i="13"/>
  <c r="J890" i="13"/>
  <c r="O890" i="13" s="1"/>
  <c r="F890" i="13"/>
  <c r="D913" i="18"/>
  <c r="I913" i="18"/>
  <c r="H913" i="18"/>
  <c r="G913" i="18"/>
  <c r="J913" i="18" s="1"/>
  <c r="F913" i="18"/>
  <c r="E913" i="18"/>
  <c r="AE902" i="20"/>
  <c r="F903" i="20"/>
  <c r="E903" i="20"/>
  <c r="J903" i="20"/>
  <c r="S903" i="20"/>
  <c r="T903" i="20"/>
  <c r="N903" i="20"/>
  <c r="L903" i="20" s="1"/>
  <c r="K890" i="13" l="1"/>
  <c r="L890" i="13"/>
  <c r="N890" i="13"/>
  <c r="T913" i="18"/>
  <c r="AE912" i="18"/>
  <c r="S913" i="18"/>
  <c r="N913" i="18"/>
  <c r="L913" i="18" s="1"/>
  <c r="O913" i="18"/>
  <c r="K913" i="18"/>
  <c r="O903" i="20"/>
  <c r="K903" i="20"/>
  <c r="P903" i="20"/>
  <c r="M903" i="20"/>
  <c r="M890" i="13" l="1"/>
  <c r="P890" i="13"/>
  <c r="X890" i="13"/>
  <c r="Q890" i="13"/>
  <c r="R890" i="13" s="1"/>
  <c r="U890" i="13"/>
  <c r="W890" i="13"/>
  <c r="V890" i="13"/>
  <c r="P913" i="18"/>
  <c r="V913" i="18" s="1"/>
  <c r="M913" i="18"/>
  <c r="X913" i="18" s="1"/>
  <c r="W903" i="20"/>
  <c r="V903" i="20"/>
  <c r="U903" i="20"/>
  <c r="Q903" i="20"/>
  <c r="R903" i="20" s="1"/>
  <c r="X903" i="20"/>
  <c r="U913" i="18"/>
  <c r="Y890" i="13" l="1"/>
  <c r="Z890" i="13"/>
  <c r="AA890" i="13"/>
  <c r="Q913" i="18"/>
  <c r="R913" i="18" s="1"/>
  <c r="AA913" i="18" s="1"/>
  <c r="W913" i="18"/>
  <c r="AA903" i="20"/>
  <c r="AD903" i="20" s="1"/>
  <c r="Y903" i="20"/>
  <c r="AB903" i="20" s="1"/>
  <c r="Z903" i="20"/>
  <c r="AC903" i="20" s="1"/>
  <c r="Z913" i="18"/>
  <c r="AB890" i="13" l="1"/>
  <c r="AC890" i="13"/>
  <c r="C891" i="13" s="1"/>
  <c r="AD890" i="13"/>
  <c r="I891" i="13" s="1"/>
  <c r="Y913" i="18"/>
  <c r="AD913" i="18"/>
  <c r="D904" i="20"/>
  <c r="I904" i="20"/>
  <c r="B904" i="20"/>
  <c r="G904" i="20"/>
  <c r="C904" i="20"/>
  <c r="H904" i="20"/>
  <c r="AC913" i="18"/>
  <c r="C914" i="18" s="1"/>
  <c r="B891" i="13" l="1"/>
  <c r="H891" i="13"/>
  <c r="G891" i="13"/>
  <c r="D891" i="13"/>
  <c r="AB913" i="18"/>
  <c r="D914" i="18"/>
  <c r="I914" i="18"/>
  <c r="T904" i="20"/>
  <c r="S904" i="20"/>
  <c r="E904" i="20"/>
  <c r="J904" i="20"/>
  <c r="AE903" i="20"/>
  <c r="F904" i="20"/>
  <c r="H914" i="18"/>
  <c r="F891" i="13" l="1"/>
  <c r="E891" i="13"/>
  <c r="J891" i="13"/>
  <c r="T891" i="13"/>
  <c r="AE890" i="13"/>
  <c r="S891" i="13"/>
  <c r="G914" i="18"/>
  <c r="B914" i="18"/>
  <c r="S914" i="18"/>
  <c r="AE913" i="18"/>
  <c r="T914" i="18"/>
  <c r="K904" i="20"/>
  <c r="O904" i="20"/>
  <c r="N904" i="20"/>
  <c r="L904" i="20" s="1"/>
  <c r="K891" i="13" l="1"/>
  <c r="O891" i="13"/>
  <c r="N891" i="13"/>
  <c r="F914" i="18"/>
  <c r="E914" i="18"/>
  <c r="J914" i="18"/>
  <c r="M904" i="20"/>
  <c r="P904" i="20"/>
  <c r="L891" i="13" l="1"/>
  <c r="O914" i="18"/>
  <c r="K914" i="18"/>
  <c r="N914" i="18"/>
  <c r="L914" i="18" s="1"/>
  <c r="Q904" i="20"/>
  <c r="R904" i="20" s="1"/>
  <c r="X904" i="20"/>
  <c r="U904" i="20"/>
  <c r="W904" i="20"/>
  <c r="V904" i="20"/>
  <c r="P891" i="13" l="1"/>
  <c r="M891" i="13"/>
  <c r="P914" i="18"/>
  <c r="M914" i="18"/>
  <c r="AA904" i="20"/>
  <c r="AD904" i="20" s="1"/>
  <c r="Y904" i="20"/>
  <c r="AB904" i="20" s="1"/>
  <c r="Z904" i="20"/>
  <c r="AC904" i="20" s="1"/>
  <c r="U891" i="13" l="1"/>
  <c r="W891" i="13"/>
  <c r="V891" i="13"/>
  <c r="Q891" i="13"/>
  <c r="R891" i="13" s="1"/>
  <c r="X891" i="13"/>
  <c r="V914" i="18"/>
  <c r="U914" i="18"/>
  <c r="W914" i="18"/>
  <c r="Q914" i="18"/>
  <c r="R914" i="18" s="1"/>
  <c r="X914" i="18"/>
  <c r="D905" i="20"/>
  <c r="I905" i="20"/>
  <c r="G905" i="20"/>
  <c r="B905" i="20"/>
  <c r="C905" i="20"/>
  <c r="H905" i="20"/>
  <c r="Y891" i="13" l="1"/>
  <c r="AB891" i="13" s="1"/>
  <c r="AA891" i="13"/>
  <c r="AD891" i="13" s="1"/>
  <c r="Z891" i="13"/>
  <c r="AC891" i="13" s="1"/>
  <c r="B892" i="13"/>
  <c r="D892" i="13"/>
  <c r="Y914" i="18"/>
  <c r="AA914" i="18"/>
  <c r="Z914" i="18"/>
  <c r="AD914" i="18"/>
  <c r="AB914" i="18"/>
  <c r="T905" i="20"/>
  <c r="S905" i="20"/>
  <c r="J905" i="20"/>
  <c r="E905" i="20"/>
  <c r="AE904" i="20"/>
  <c r="F905" i="20"/>
  <c r="G892" i="13" l="1"/>
  <c r="H892" i="13"/>
  <c r="C892" i="13"/>
  <c r="I892" i="13"/>
  <c r="T892" i="13"/>
  <c r="AE891" i="13"/>
  <c r="S892" i="13"/>
  <c r="D915" i="18"/>
  <c r="I915" i="18"/>
  <c r="G915" i="18"/>
  <c r="B915" i="18"/>
  <c r="AC914" i="18"/>
  <c r="O905" i="20"/>
  <c r="K905" i="20"/>
  <c r="N905" i="20"/>
  <c r="L905" i="20" s="1"/>
  <c r="F892" i="13" l="1"/>
  <c r="E892" i="13"/>
  <c r="J892" i="13"/>
  <c r="T915" i="18"/>
  <c r="S915" i="18"/>
  <c r="N915" i="18"/>
  <c r="L915" i="18" s="1"/>
  <c r="AE914" i="18"/>
  <c r="H915" i="18"/>
  <c r="J915" i="18" s="1"/>
  <c r="C915" i="18"/>
  <c r="P905" i="20"/>
  <c r="M905" i="20"/>
  <c r="O892" i="13" l="1"/>
  <c r="K892" i="13"/>
  <c r="N892" i="13"/>
  <c r="L892" i="13" s="1"/>
  <c r="M915" i="18"/>
  <c r="P915" i="18"/>
  <c r="K915" i="18"/>
  <c r="O915" i="18"/>
  <c r="E915" i="18"/>
  <c r="F915" i="18"/>
  <c r="V905" i="20"/>
  <c r="W905" i="20"/>
  <c r="U905" i="20"/>
  <c r="Q905" i="20"/>
  <c r="R905" i="20" s="1"/>
  <c r="X905" i="20"/>
  <c r="P892" i="13" l="1"/>
  <c r="M892" i="13"/>
  <c r="Q915" i="18"/>
  <c r="R915" i="18" s="1"/>
  <c r="X915" i="18"/>
  <c r="W915" i="18"/>
  <c r="U915" i="18"/>
  <c r="V915" i="18"/>
  <c r="Z905" i="20"/>
  <c r="AC905" i="20" s="1"/>
  <c r="AA905" i="20"/>
  <c r="AD905" i="20" s="1"/>
  <c r="Y905" i="20"/>
  <c r="AB905" i="20" s="1"/>
  <c r="U892" i="13" l="1"/>
  <c r="W892" i="13"/>
  <c r="V892" i="13"/>
  <c r="X892" i="13"/>
  <c r="Q892" i="13"/>
  <c r="R892" i="13" s="1"/>
  <c r="Z915" i="18"/>
  <c r="Y915" i="18"/>
  <c r="AA915" i="18"/>
  <c r="C906" i="20"/>
  <c r="H906" i="20"/>
  <c r="D906" i="20"/>
  <c r="I906" i="20"/>
  <c r="B906" i="20"/>
  <c r="G906" i="20"/>
  <c r="Z892" i="13" l="1"/>
  <c r="AC892" i="13" s="1"/>
  <c r="Y892" i="13"/>
  <c r="AB892" i="13" s="1"/>
  <c r="AA892" i="13"/>
  <c r="AD892" i="13" s="1"/>
  <c r="AB915" i="18"/>
  <c r="AC915" i="18"/>
  <c r="AD915" i="18"/>
  <c r="AE905" i="20"/>
  <c r="F906" i="20"/>
  <c r="S906" i="20"/>
  <c r="T906" i="20"/>
  <c r="E906" i="20"/>
  <c r="J906" i="20"/>
  <c r="H893" i="13" l="1"/>
  <c r="C893" i="13"/>
  <c r="B893" i="13"/>
  <c r="E893" i="13" s="1"/>
  <c r="G893" i="13"/>
  <c r="D893" i="13"/>
  <c r="I893" i="13"/>
  <c r="B916" i="18"/>
  <c r="G916" i="18"/>
  <c r="C916" i="18"/>
  <c r="F916" i="18" s="1"/>
  <c r="H916" i="18"/>
  <c r="I916" i="18"/>
  <c r="D916" i="18"/>
  <c r="N906" i="20"/>
  <c r="L906" i="20" s="1"/>
  <c r="O906" i="20"/>
  <c r="K906" i="20"/>
  <c r="J893" i="13" l="1"/>
  <c r="N893" i="13"/>
  <c r="T893" i="13"/>
  <c r="AE892" i="13"/>
  <c r="S893" i="13"/>
  <c r="F893" i="13"/>
  <c r="S916" i="18"/>
  <c r="T916" i="18"/>
  <c r="AE915" i="18"/>
  <c r="N916" i="18"/>
  <c r="L916" i="18" s="1"/>
  <c r="P916" i="18" s="1"/>
  <c r="J916" i="18"/>
  <c r="E916" i="18"/>
  <c r="P906" i="20"/>
  <c r="M906" i="20"/>
  <c r="K893" i="13" l="1"/>
  <c r="O893" i="13"/>
  <c r="L893" i="13"/>
  <c r="O916" i="18"/>
  <c r="K916" i="18"/>
  <c r="V916" i="18"/>
  <c r="U916" i="18"/>
  <c r="W916" i="18"/>
  <c r="M916" i="18"/>
  <c r="X916" i="18" s="1"/>
  <c r="U906" i="20"/>
  <c r="Q906" i="20"/>
  <c r="R906" i="20" s="1"/>
  <c r="V906" i="20"/>
  <c r="X906" i="20"/>
  <c r="W906" i="20"/>
  <c r="M893" i="13" l="1"/>
  <c r="P893" i="13"/>
  <c r="Q916" i="18"/>
  <c r="R916" i="18" s="1"/>
  <c r="Y906" i="20"/>
  <c r="AB906" i="20" s="1"/>
  <c r="AA906" i="20"/>
  <c r="AD906" i="20" s="1"/>
  <c r="Z906" i="20"/>
  <c r="AC906" i="20" s="1"/>
  <c r="B907" i="20"/>
  <c r="G907" i="20"/>
  <c r="AA916" i="18"/>
  <c r="Y916" i="18"/>
  <c r="Q893" i="13" l="1"/>
  <c r="R893" i="13" s="1"/>
  <c r="X893" i="13"/>
  <c r="W893" i="13"/>
  <c r="U893" i="13"/>
  <c r="V893" i="13"/>
  <c r="Z916" i="18"/>
  <c r="AC916" i="18" s="1"/>
  <c r="D907" i="20"/>
  <c r="I907" i="20"/>
  <c r="C907" i="20"/>
  <c r="H907" i="20"/>
  <c r="AD916" i="18"/>
  <c r="AB916" i="18"/>
  <c r="Y893" i="13" l="1"/>
  <c r="AB893" i="13" s="1"/>
  <c r="Z893" i="13"/>
  <c r="AC893" i="13" s="1"/>
  <c r="AA893" i="13"/>
  <c r="AD893" i="13" s="1"/>
  <c r="C917" i="18"/>
  <c r="H917" i="18"/>
  <c r="B917" i="18"/>
  <c r="T907" i="20"/>
  <c r="S907" i="20"/>
  <c r="E907" i="20"/>
  <c r="AE906" i="20"/>
  <c r="J907" i="20"/>
  <c r="F907" i="20"/>
  <c r="D917" i="18"/>
  <c r="I917" i="18"/>
  <c r="G917" i="18"/>
  <c r="B894" i="13" l="1"/>
  <c r="G894" i="13"/>
  <c r="J894" i="13" s="1"/>
  <c r="C894" i="13"/>
  <c r="F894" i="13" s="1"/>
  <c r="H894" i="13"/>
  <c r="I894" i="13"/>
  <c r="D894" i="13"/>
  <c r="E917" i="18"/>
  <c r="F917" i="18"/>
  <c r="K907" i="20"/>
  <c r="O907" i="20"/>
  <c r="N907" i="20"/>
  <c r="L907" i="20" s="1"/>
  <c r="S917" i="18"/>
  <c r="T917" i="18"/>
  <c r="AE916" i="18"/>
  <c r="J917" i="18"/>
  <c r="K917" i="18" s="1"/>
  <c r="O894" i="13" l="1"/>
  <c r="K894" i="13"/>
  <c r="N894" i="13"/>
  <c r="L894" i="13" s="1"/>
  <c r="T894" i="13"/>
  <c r="S894" i="13"/>
  <c r="AE893" i="13"/>
  <c r="E894" i="13"/>
  <c r="P907" i="20"/>
  <c r="M907" i="20"/>
  <c r="N917" i="18"/>
  <c r="L917" i="18" s="1"/>
  <c r="O917" i="18"/>
  <c r="P894" i="13" l="1"/>
  <c r="M894" i="13"/>
  <c r="Q907" i="20"/>
  <c r="R907" i="20" s="1"/>
  <c r="W907" i="20"/>
  <c r="U907" i="20"/>
  <c r="V907" i="20"/>
  <c r="X907" i="20"/>
  <c r="P917" i="18"/>
  <c r="M917" i="18"/>
  <c r="V894" i="13" l="1"/>
  <c r="W894" i="13"/>
  <c r="U894" i="13"/>
  <c r="Q894" i="13"/>
  <c r="R894" i="13" s="1"/>
  <c r="X894" i="13"/>
  <c r="AA907" i="20"/>
  <c r="AD907" i="20" s="1"/>
  <c r="Y907" i="20"/>
  <c r="AB907" i="20" s="1"/>
  <c r="Z907" i="20"/>
  <c r="U917" i="18"/>
  <c r="V917" i="18"/>
  <c r="W917" i="18"/>
  <c r="Q917" i="18"/>
  <c r="R917" i="18" s="1"/>
  <c r="X917" i="18"/>
  <c r="Y894" i="13" l="1"/>
  <c r="AB894" i="13" s="1"/>
  <c r="Z894" i="13"/>
  <c r="AC894" i="13" s="1"/>
  <c r="AA894" i="13"/>
  <c r="AD894" i="13" s="1"/>
  <c r="I908" i="20"/>
  <c r="D908" i="20"/>
  <c r="B908" i="20"/>
  <c r="AC907" i="20"/>
  <c r="H908" i="20" s="1"/>
  <c r="G908" i="20"/>
  <c r="Y917" i="18"/>
  <c r="AB917" i="18" s="1"/>
  <c r="Z917" i="18"/>
  <c r="AC917" i="18" s="1"/>
  <c r="AA917" i="18"/>
  <c r="AD917" i="18" s="1"/>
  <c r="G895" i="13" l="1"/>
  <c r="B895" i="13"/>
  <c r="H895" i="13"/>
  <c r="C895" i="13"/>
  <c r="F895" i="13" s="1"/>
  <c r="D895" i="13"/>
  <c r="I895" i="13"/>
  <c r="S908" i="20"/>
  <c r="T908" i="20"/>
  <c r="C908" i="20"/>
  <c r="J908" i="20"/>
  <c r="G918" i="18"/>
  <c r="B918" i="18"/>
  <c r="C918" i="18"/>
  <c r="F918" i="18" s="1"/>
  <c r="H918" i="18"/>
  <c r="I918" i="18"/>
  <c r="D918" i="18"/>
  <c r="AE894" i="13" l="1"/>
  <c r="S895" i="13"/>
  <c r="T895" i="13"/>
  <c r="J895" i="13"/>
  <c r="E895" i="13"/>
  <c r="E908" i="20"/>
  <c r="AE907" i="20"/>
  <c r="F908" i="20"/>
  <c r="N908" i="20"/>
  <c r="O908" i="20"/>
  <c r="K908" i="20"/>
  <c r="S918" i="18"/>
  <c r="AE917" i="18"/>
  <c r="T918" i="18"/>
  <c r="J918" i="18"/>
  <c r="E918" i="18"/>
  <c r="O895" i="13" l="1"/>
  <c r="K895" i="13"/>
  <c r="N895" i="13"/>
  <c r="L895" i="13" s="1"/>
  <c r="L908" i="20"/>
  <c r="O918" i="18"/>
  <c r="K918" i="18"/>
  <c r="N918" i="18"/>
  <c r="L918" i="18" s="1"/>
  <c r="M895" i="13" l="1"/>
  <c r="P895" i="13"/>
  <c r="M908" i="20"/>
  <c r="Q908" i="20" s="1"/>
  <c r="R908" i="20" s="1"/>
  <c r="P908" i="20"/>
  <c r="P918" i="18"/>
  <c r="M918" i="18"/>
  <c r="X895" i="13" l="1"/>
  <c r="Q895" i="13"/>
  <c r="R895" i="13" s="1"/>
  <c r="U895" i="13"/>
  <c r="W895" i="13"/>
  <c r="V895" i="13"/>
  <c r="AA908" i="20"/>
  <c r="Y908" i="20"/>
  <c r="Z908" i="20"/>
  <c r="X908" i="20"/>
  <c r="U908" i="20"/>
  <c r="V908" i="20"/>
  <c r="W908" i="20"/>
  <c r="V918" i="18"/>
  <c r="U918" i="18"/>
  <c r="W918" i="18"/>
  <c r="X918" i="18"/>
  <c r="Q918" i="18"/>
  <c r="R918" i="18" s="1"/>
  <c r="Y895" i="13" l="1"/>
  <c r="AB895" i="13" s="1"/>
  <c r="AA895" i="13"/>
  <c r="AD895" i="13" s="1"/>
  <c r="Z895" i="13"/>
  <c r="AC895" i="13" s="1"/>
  <c r="AC908" i="20"/>
  <c r="AD908" i="20"/>
  <c r="AB908" i="20"/>
  <c r="C909" i="20"/>
  <c r="H909" i="20"/>
  <c r="I909" i="20"/>
  <c r="D909" i="20"/>
  <c r="Y918" i="18"/>
  <c r="AB918" i="18" s="1"/>
  <c r="B919" i="18" s="1"/>
  <c r="Z918" i="18"/>
  <c r="AC918" i="18" s="1"/>
  <c r="AA918" i="18"/>
  <c r="AD918" i="18" s="1"/>
  <c r="B896" i="13" l="1"/>
  <c r="G896" i="13"/>
  <c r="I896" i="13"/>
  <c r="D896" i="13"/>
  <c r="C896" i="13"/>
  <c r="H896" i="13"/>
  <c r="AE908" i="20"/>
  <c r="B909" i="20"/>
  <c r="G909" i="20"/>
  <c r="J909" i="20" s="1"/>
  <c r="T909" i="20"/>
  <c r="S909" i="20"/>
  <c r="H919" i="18"/>
  <c r="C919" i="18"/>
  <c r="F919" i="18" s="1"/>
  <c r="D919" i="18"/>
  <c r="I919" i="18"/>
  <c r="G919" i="18"/>
  <c r="J919" i="18" s="1"/>
  <c r="AE895" i="13" l="1"/>
  <c r="T896" i="13"/>
  <c r="S896" i="13"/>
  <c r="N896" i="13"/>
  <c r="L896" i="13" s="1"/>
  <c r="E896" i="13"/>
  <c r="F896" i="13"/>
  <c r="J896" i="13"/>
  <c r="O909" i="20"/>
  <c r="K909" i="20"/>
  <c r="E909" i="20"/>
  <c r="F909" i="20"/>
  <c r="N909" i="20"/>
  <c r="L909" i="20" s="1"/>
  <c r="E919" i="18"/>
  <c r="S919" i="18"/>
  <c r="AE918" i="18"/>
  <c r="T919" i="18"/>
  <c r="K919" i="18"/>
  <c r="N919" i="18"/>
  <c r="L919" i="18" s="1"/>
  <c r="O919" i="18"/>
  <c r="P896" i="13" l="1"/>
  <c r="M896" i="13"/>
  <c r="O896" i="13"/>
  <c r="K896" i="13"/>
  <c r="M909" i="20"/>
  <c r="P909" i="20"/>
  <c r="M919" i="18"/>
  <c r="P919" i="18"/>
  <c r="W896" i="13" l="1"/>
  <c r="V896" i="13"/>
  <c r="U896" i="13"/>
  <c r="X896" i="13"/>
  <c r="Q896" i="13"/>
  <c r="R896" i="13" s="1"/>
  <c r="Q909" i="20"/>
  <c r="R909" i="20" s="1"/>
  <c r="X909" i="20"/>
  <c r="U909" i="20"/>
  <c r="V909" i="20"/>
  <c r="W909" i="20"/>
  <c r="W919" i="18"/>
  <c r="X919" i="18"/>
  <c r="V919" i="18"/>
  <c r="Q919" i="18"/>
  <c r="R919" i="18" s="1"/>
  <c r="U919" i="18"/>
  <c r="Y896" i="13" l="1"/>
  <c r="Z896" i="13"/>
  <c r="AA896" i="13"/>
  <c r="AD896" i="13" s="1"/>
  <c r="AC896" i="13"/>
  <c r="AA909" i="20"/>
  <c r="AD909" i="20" s="1"/>
  <c r="Z909" i="20"/>
  <c r="Y909" i="20"/>
  <c r="Y919" i="18"/>
  <c r="AB919" i="18" s="1"/>
  <c r="AA919" i="18"/>
  <c r="Z919" i="18"/>
  <c r="AC919" i="18" s="1"/>
  <c r="D897" i="13" l="1"/>
  <c r="I897" i="13"/>
  <c r="H897" i="13"/>
  <c r="C897" i="13"/>
  <c r="AB896" i="13"/>
  <c r="AC909" i="20"/>
  <c r="C910" i="20" s="1"/>
  <c r="D910" i="20"/>
  <c r="I910" i="20"/>
  <c r="AB909" i="20"/>
  <c r="G920" i="18"/>
  <c r="B920" i="18"/>
  <c r="C920" i="18"/>
  <c r="H920" i="18"/>
  <c r="AD919" i="18"/>
  <c r="D920" i="18"/>
  <c r="AE896" i="13" l="1"/>
  <c r="S897" i="13"/>
  <c r="T897" i="13"/>
  <c r="G897" i="13"/>
  <c r="J897" i="13" s="1"/>
  <c r="B897" i="13"/>
  <c r="H910" i="20"/>
  <c r="AE909" i="20"/>
  <c r="T910" i="20"/>
  <c r="S910" i="20"/>
  <c r="B910" i="20"/>
  <c r="G910" i="20"/>
  <c r="I920" i="18"/>
  <c r="F920" i="18"/>
  <c r="E920" i="18"/>
  <c r="AE919" i="18"/>
  <c r="S920" i="18"/>
  <c r="T920" i="18"/>
  <c r="N897" i="13" l="1"/>
  <c r="L897" i="13" s="1"/>
  <c r="O897" i="13"/>
  <c r="K897" i="13"/>
  <c r="F897" i="13"/>
  <c r="E897" i="13"/>
  <c r="J910" i="20"/>
  <c r="F910" i="20"/>
  <c r="E910" i="20"/>
  <c r="N910" i="20"/>
  <c r="L910" i="20" s="1"/>
  <c r="J920" i="18"/>
  <c r="M897" i="13" l="1"/>
  <c r="P897" i="13"/>
  <c r="X897" i="13"/>
  <c r="Q897" i="13"/>
  <c r="R897" i="13" s="1"/>
  <c r="U897" i="13"/>
  <c r="W897" i="13"/>
  <c r="V897" i="13"/>
  <c r="K910" i="20"/>
  <c r="O910" i="20"/>
  <c r="P910" i="20"/>
  <c r="M910" i="20"/>
  <c r="O920" i="18"/>
  <c r="N920" i="18"/>
  <c r="L920" i="18" s="1"/>
  <c r="K920" i="18"/>
  <c r="AA897" i="13" l="1"/>
  <c r="Y897" i="13"/>
  <c r="AB897" i="13" s="1"/>
  <c r="Z897" i="13"/>
  <c r="AC897" i="13" s="1"/>
  <c r="U910" i="20"/>
  <c r="W910" i="20"/>
  <c r="V910" i="20"/>
  <c r="Q910" i="20"/>
  <c r="R910" i="20" s="1"/>
  <c r="X910" i="20"/>
  <c r="M920" i="18"/>
  <c r="P920" i="18"/>
  <c r="G898" i="13" l="1"/>
  <c r="B898" i="13"/>
  <c r="C898" i="13"/>
  <c r="F898" i="13" s="1"/>
  <c r="H898" i="13"/>
  <c r="AD897" i="13"/>
  <c r="AA910" i="20"/>
  <c r="AD910" i="20" s="1"/>
  <c r="Y910" i="20"/>
  <c r="AB910" i="20" s="1"/>
  <c r="Z910" i="20"/>
  <c r="AC910" i="20" s="1"/>
  <c r="Q920" i="18"/>
  <c r="R920" i="18" s="1"/>
  <c r="X920" i="18"/>
  <c r="V920" i="18"/>
  <c r="W920" i="18"/>
  <c r="U920" i="18"/>
  <c r="E898" i="13" l="1"/>
  <c r="I898" i="13"/>
  <c r="J898" i="13" s="1"/>
  <c r="D898" i="13"/>
  <c r="I911" i="20"/>
  <c r="D911" i="20"/>
  <c r="C911" i="20"/>
  <c r="AE910" i="20" s="1"/>
  <c r="H911" i="20"/>
  <c r="G911" i="20"/>
  <c r="B911" i="20"/>
  <c r="J911" i="20"/>
  <c r="AA920" i="18"/>
  <c r="Z920" i="18"/>
  <c r="Y920" i="18"/>
  <c r="AD920" i="18"/>
  <c r="O898" i="13" l="1"/>
  <c r="K898" i="13"/>
  <c r="T898" i="13"/>
  <c r="S898" i="13"/>
  <c r="AE897" i="13"/>
  <c r="N898" i="13"/>
  <c r="L898" i="13" s="1"/>
  <c r="AB920" i="18"/>
  <c r="S911" i="20"/>
  <c r="T911" i="20"/>
  <c r="F911" i="20"/>
  <c r="E911" i="20"/>
  <c r="N911" i="20"/>
  <c r="K911" i="20"/>
  <c r="O911" i="20"/>
  <c r="I921" i="18"/>
  <c r="D921" i="18"/>
  <c r="AC920" i="18"/>
  <c r="M898" i="13" l="1"/>
  <c r="P898" i="13"/>
  <c r="B921" i="18"/>
  <c r="G921" i="18"/>
  <c r="L911" i="20"/>
  <c r="T921" i="18"/>
  <c r="S921" i="18"/>
  <c r="AE920" i="18"/>
  <c r="H921" i="18"/>
  <c r="C921" i="18"/>
  <c r="X898" i="13" l="1"/>
  <c r="Q898" i="13"/>
  <c r="R898" i="13" s="1"/>
  <c r="V898" i="13"/>
  <c r="U898" i="13"/>
  <c r="W898" i="13"/>
  <c r="J921" i="18"/>
  <c r="P911" i="20"/>
  <c r="M911" i="20"/>
  <c r="E921" i="18"/>
  <c r="F921" i="18"/>
  <c r="N921" i="18"/>
  <c r="L921" i="18" s="1"/>
  <c r="O921" i="18"/>
  <c r="K921" i="18"/>
  <c r="AA898" i="13" l="1"/>
  <c r="Z898" i="13"/>
  <c r="Y898" i="13"/>
  <c r="W911" i="20"/>
  <c r="U911" i="20"/>
  <c r="V911" i="20"/>
  <c r="Q911" i="20"/>
  <c r="R911" i="20" s="1"/>
  <c r="X911" i="20"/>
  <c r="M921" i="18"/>
  <c r="P921" i="18"/>
  <c r="AB898" i="13" l="1"/>
  <c r="AC898" i="13"/>
  <c r="AD898" i="13"/>
  <c r="C899" i="13"/>
  <c r="Q921" i="18"/>
  <c r="R921" i="18" s="1"/>
  <c r="AA911" i="20"/>
  <c r="AD911" i="20" s="1"/>
  <c r="Y911" i="20"/>
  <c r="AB911" i="20" s="1"/>
  <c r="Z911" i="20"/>
  <c r="AC911" i="20" s="1"/>
  <c r="X921" i="18"/>
  <c r="V921" i="18"/>
  <c r="W921" i="18"/>
  <c r="U921" i="18"/>
  <c r="B899" i="13" l="1"/>
  <c r="G899" i="13"/>
  <c r="H899" i="13"/>
  <c r="D899" i="13"/>
  <c r="I899" i="13"/>
  <c r="AA921" i="18"/>
  <c r="AD921" i="18" s="1"/>
  <c r="Z921" i="18"/>
  <c r="AC921" i="18" s="1"/>
  <c r="Y921" i="18"/>
  <c r="AB921" i="18" s="1"/>
  <c r="D912" i="20"/>
  <c r="I912" i="20"/>
  <c r="C912" i="20"/>
  <c r="H912" i="20"/>
  <c r="G912" i="20"/>
  <c r="B912" i="20"/>
  <c r="F899" i="13" l="1"/>
  <c r="E899" i="13"/>
  <c r="J899" i="13"/>
  <c r="N899" i="13"/>
  <c r="L899" i="13" s="1"/>
  <c r="T899" i="13"/>
  <c r="AE898" i="13"/>
  <c r="S899" i="13"/>
  <c r="T912" i="20"/>
  <c r="S912" i="20"/>
  <c r="AE911" i="20"/>
  <c r="D922" i="18"/>
  <c r="I922" i="18"/>
  <c r="H922" i="18"/>
  <c r="C922" i="18"/>
  <c r="B922" i="18"/>
  <c r="G922" i="18"/>
  <c r="J922" i="18" s="1"/>
  <c r="J912" i="20"/>
  <c r="N912" i="20" s="1"/>
  <c r="L912" i="20" s="1"/>
  <c r="E912" i="20"/>
  <c r="F912" i="20"/>
  <c r="K899" i="13" l="1"/>
  <c r="O899" i="13"/>
  <c r="P899" i="13"/>
  <c r="M899" i="13"/>
  <c r="S922" i="18"/>
  <c r="T922" i="18"/>
  <c r="AE921" i="18"/>
  <c r="N922" i="18"/>
  <c r="L922" i="18" s="1"/>
  <c r="O922" i="18"/>
  <c r="F922" i="18"/>
  <c r="E922" i="18"/>
  <c r="K922" i="18"/>
  <c r="O912" i="20"/>
  <c r="K912" i="20"/>
  <c r="P912" i="20"/>
  <c r="M912" i="20"/>
  <c r="W899" i="13" l="1"/>
  <c r="V899" i="13"/>
  <c r="U899" i="13"/>
  <c r="Q899" i="13"/>
  <c r="R899" i="13" s="1"/>
  <c r="X899" i="13"/>
  <c r="P922" i="18"/>
  <c r="U922" i="18" s="1"/>
  <c r="M922" i="18"/>
  <c r="X922" i="18" s="1"/>
  <c r="X912" i="20"/>
  <c r="Q912" i="20"/>
  <c r="R912" i="20" s="1"/>
  <c r="U912" i="20"/>
  <c r="V912" i="20"/>
  <c r="W912" i="20"/>
  <c r="AA912" i="20"/>
  <c r="Z912" i="20"/>
  <c r="AC912" i="20" s="1"/>
  <c r="Y912" i="20"/>
  <c r="V922" i="18"/>
  <c r="W922" i="18"/>
  <c r="AA899" i="13" l="1"/>
  <c r="AD899" i="13" s="1"/>
  <c r="Z899" i="13"/>
  <c r="AC899" i="13" s="1"/>
  <c r="Y899" i="13"/>
  <c r="AB899" i="13" s="1"/>
  <c r="Q922" i="18"/>
  <c r="R922" i="18" s="1"/>
  <c r="AB912" i="20"/>
  <c r="AD912" i="20"/>
  <c r="D913" i="20" s="1"/>
  <c r="H913" i="20"/>
  <c r="C913" i="20"/>
  <c r="I913" i="20"/>
  <c r="S913" i="20"/>
  <c r="T913" i="20"/>
  <c r="AE912" i="20"/>
  <c r="Y922" i="18"/>
  <c r="AB922" i="18" s="1"/>
  <c r="Z922" i="18"/>
  <c r="D900" i="13" l="1"/>
  <c r="I900" i="13"/>
  <c r="H900" i="13"/>
  <c r="C900" i="13"/>
  <c r="B900" i="13"/>
  <c r="E900" i="13" s="1"/>
  <c r="G900" i="13"/>
  <c r="J900" i="13" s="1"/>
  <c r="AA922" i="18"/>
  <c r="B913" i="20"/>
  <c r="G913" i="20"/>
  <c r="J913" i="20" s="1"/>
  <c r="B923" i="18"/>
  <c r="G923" i="18"/>
  <c r="AC922" i="18"/>
  <c r="T900" i="13" l="1"/>
  <c r="AE899" i="13"/>
  <c r="S900" i="13"/>
  <c r="F900" i="13"/>
  <c r="K900" i="13"/>
  <c r="O900" i="13"/>
  <c r="N900" i="13"/>
  <c r="L900" i="13" s="1"/>
  <c r="AD922" i="18"/>
  <c r="E913" i="20"/>
  <c r="F913" i="20"/>
  <c r="N913" i="20"/>
  <c r="K913" i="20"/>
  <c r="O913" i="20"/>
  <c r="C923" i="18"/>
  <c r="F923" i="18" s="1"/>
  <c r="H923" i="18"/>
  <c r="I923" i="18"/>
  <c r="J923" i="18" s="1"/>
  <c r="P900" i="13" l="1"/>
  <c r="M900" i="13"/>
  <c r="D923" i="18"/>
  <c r="L913" i="20"/>
  <c r="AE922" i="18"/>
  <c r="E923" i="18"/>
  <c r="O923" i="18"/>
  <c r="K923" i="18"/>
  <c r="S923" i="18"/>
  <c r="N923" i="18"/>
  <c r="L923" i="18" s="1"/>
  <c r="T923" i="18"/>
  <c r="V900" i="13" l="1"/>
  <c r="W900" i="13"/>
  <c r="U900" i="13"/>
  <c r="Q900" i="13"/>
  <c r="R900" i="13" s="1"/>
  <c r="X900" i="13"/>
  <c r="P913" i="20"/>
  <c r="U913" i="20"/>
  <c r="M913" i="20"/>
  <c r="W913" i="20"/>
  <c r="P923" i="18"/>
  <c r="M923" i="18"/>
  <c r="Y900" i="13" l="1"/>
  <c r="AB900" i="13" s="1"/>
  <c r="AA900" i="13"/>
  <c r="AD900" i="13" s="1"/>
  <c r="Z900" i="13"/>
  <c r="AC900" i="13" s="1"/>
  <c r="C901" i="13" s="1"/>
  <c r="V913" i="20"/>
  <c r="X913" i="20"/>
  <c r="Q913" i="20"/>
  <c r="R913" i="20" s="1"/>
  <c r="U923" i="18"/>
  <c r="W923" i="18"/>
  <c r="V923" i="18"/>
  <c r="Q923" i="18"/>
  <c r="R923" i="18" s="1"/>
  <c r="Y923" i="18" s="1"/>
  <c r="AB923" i="18" s="1"/>
  <c r="X923" i="18"/>
  <c r="G901" i="13" l="1"/>
  <c r="I901" i="13"/>
  <c r="B901" i="13"/>
  <c r="E901" i="13" s="1"/>
  <c r="D901" i="13"/>
  <c r="H901" i="13"/>
  <c r="Y913" i="20"/>
  <c r="AB913" i="20" s="1"/>
  <c r="Z913" i="20"/>
  <c r="AC913" i="20" s="1"/>
  <c r="AA913" i="20"/>
  <c r="AD913" i="20" s="1"/>
  <c r="G914" i="20"/>
  <c r="B914" i="20"/>
  <c r="B924" i="18"/>
  <c r="Z923" i="18"/>
  <c r="AC923" i="18" s="1"/>
  <c r="AA923" i="18"/>
  <c r="AD923" i="18" s="1"/>
  <c r="G924" i="18"/>
  <c r="F901" i="13" l="1"/>
  <c r="S901" i="13"/>
  <c r="T901" i="13"/>
  <c r="AE900" i="13"/>
  <c r="J901" i="13"/>
  <c r="C914" i="20"/>
  <c r="H914" i="20"/>
  <c r="D914" i="20"/>
  <c r="I914" i="20"/>
  <c r="H924" i="18"/>
  <c r="C924" i="18"/>
  <c r="E924" i="18" s="1"/>
  <c r="D924" i="18"/>
  <c r="I924" i="18"/>
  <c r="N901" i="13" l="1"/>
  <c r="L901" i="13" s="1"/>
  <c r="P901" i="13" s="1"/>
  <c r="O901" i="13"/>
  <c r="K901" i="13"/>
  <c r="F914" i="20"/>
  <c r="AE913" i="20"/>
  <c r="E914" i="20"/>
  <c r="T914" i="20"/>
  <c r="S914" i="20"/>
  <c r="J914" i="20"/>
  <c r="F924" i="18"/>
  <c r="AE923" i="18"/>
  <c r="T924" i="18"/>
  <c r="J924" i="18"/>
  <c r="S924" i="18"/>
  <c r="K924" i="18"/>
  <c r="O924" i="18"/>
  <c r="N924" i="18"/>
  <c r="V901" i="13" l="1"/>
  <c r="U901" i="13"/>
  <c r="M901" i="13"/>
  <c r="W901" i="13"/>
  <c r="N914" i="20"/>
  <c r="L914" i="20" s="1"/>
  <c r="K914" i="20"/>
  <c r="O914" i="20"/>
  <c r="L924" i="18"/>
  <c r="Q901" i="13" l="1"/>
  <c r="R901" i="13" s="1"/>
  <c r="X901" i="13"/>
  <c r="P914" i="20"/>
  <c r="M914" i="20"/>
  <c r="W914" i="20"/>
  <c r="Q914" i="20"/>
  <c r="R914" i="20" s="1"/>
  <c r="U914" i="20"/>
  <c r="P924" i="18"/>
  <c r="M924" i="18"/>
  <c r="Z901" i="13" l="1"/>
  <c r="AC901" i="13" s="1"/>
  <c r="Y901" i="13"/>
  <c r="AB901" i="13" s="1"/>
  <c r="AA901" i="13"/>
  <c r="AD901" i="13" s="1"/>
  <c r="I902" i="13" s="1"/>
  <c r="X914" i="20"/>
  <c r="V914" i="20"/>
  <c r="Z914" i="20"/>
  <c r="AC914" i="20" s="1"/>
  <c r="AA914" i="20"/>
  <c r="AD914" i="20" s="1"/>
  <c r="Y914" i="20"/>
  <c r="AB914" i="20" s="1"/>
  <c r="H915" i="20"/>
  <c r="C915" i="20"/>
  <c r="G915" i="20"/>
  <c r="B915" i="20"/>
  <c r="C902" i="13"/>
  <c r="W924" i="18"/>
  <c r="U924" i="18"/>
  <c r="V924" i="18"/>
  <c r="Q924" i="18"/>
  <c r="R924" i="18" s="1"/>
  <c r="X924" i="18"/>
  <c r="H902" i="13" l="1"/>
  <c r="B902" i="13"/>
  <c r="F902" i="13" s="1"/>
  <c r="G902" i="13"/>
  <c r="D902" i="13"/>
  <c r="D915" i="20"/>
  <c r="I915" i="20"/>
  <c r="T915" i="20"/>
  <c r="S915" i="20"/>
  <c r="J915" i="20"/>
  <c r="E915" i="20"/>
  <c r="AE914" i="20"/>
  <c r="F915" i="20"/>
  <c r="N915" i="20"/>
  <c r="L915" i="20" s="1"/>
  <c r="AA924" i="18"/>
  <c r="AD924" i="18" s="1"/>
  <c r="Z924" i="18"/>
  <c r="AC924" i="18" s="1"/>
  <c r="Y924" i="18"/>
  <c r="AB924" i="18" s="1"/>
  <c r="J902" i="13" l="1"/>
  <c r="T902" i="13"/>
  <c r="S902" i="13"/>
  <c r="AE901" i="13"/>
  <c r="E902" i="13"/>
  <c r="O915" i="20"/>
  <c r="K915" i="20"/>
  <c r="M915" i="20"/>
  <c r="P915" i="20"/>
  <c r="N902" i="13"/>
  <c r="L902" i="13" s="1"/>
  <c r="K902" i="13"/>
  <c r="O902" i="13"/>
  <c r="I925" i="18"/>
  <c r="D925" i="18"/>
  <c r="H925" i="18"/>
  <c r="C925" i="18"/>
  <c r="B925" i="18"/>
  <c r="G925" i="18"/>
  <c r="J925" i="18" s="1"/>
  <c r="Q915" i="20" l="1"/>
  <c r="R915" i="20" s="1"/>
  <c r="X915" i="20"/>
  <c r="W915" i="20"/>
  <c r="V915" i="20"/>
  <c r="U915" i="20"/>
  <c r="M902" i="13"/>
  <c r="P902" i="13"/>
  <c r="E925" i="18"/>
  <c r="O925" i="18"/>
  <c r="K925" i="18"/>
  <c r="N925" i="18"/>
  <c r="L925" i="18" s="1"/>
  <c r="T925" i="18"/>
  <c r="AE924" i="18"/>
  <c r="S925" i="18"/>
  <c r="F925" i="18"/>
  <c r="Y915" i="20" l="1"/>
  <c r="AB915" i="20" s="1"/>
  <c r="AA915" i="20"/>
  <c r="AD915" i="20" s="1"/>
  <c r="Z915" i="20"/>
  <c r="AC915" i="20" s="1"/>
  <c r="Q902" i="13"/>
  <c r="R902" i="13" s="1"/>
  <c r="X902" i="13"/>
  <c r="V902" i="13"/>
  <c r="U902" i="13"/>
  <c r="W902" i="13"/>
  <c r="Z902" i="13"/>
  <c r="AA902" i="13"/>
  <c r="M925" i="18"/>
  <c r="P925" i="18"/>
  <c r="G916" i="20" l="1"/>
  <c r="B916" i="20"/>
  <c r="D916" i="20"/>
  <c r="I916" i="20"/>
  <c r="C916" i="20"/>
  <c r="H916" i="20"/>
  <c r="Y902" i="13"/>
  <c r="AC902" i="13"/>
  <c r="AD902" i="13"/>
  <c r="Q925" i="18"/>
  <c r="R925" i="18" s="1"/>
  <c r="X925" i="18"/>
  <c r="W925" i="18"/>
  <c r="V925" i="18"/>
  <c r="U925" i="18"/>
  <c r="J916" i="20" l="1"/>
  <c r="E916" i="20"/>
  <c r="T916" i="20"/>
  <c r="S916" i="20"/>
  <c r="AE915" i="20"/>
  <c r="F916" i="20"/>
  <c r="AB902" i="13"/>
  <c r="H903" i="13"/>
  <c r="C903" i="13"/>
  <c r="D903" i="13"/>
  <c r="I903" i="13"/>
  <c r="AA925" i="18"/>
  <c r="Z925" i="18"/>
  <c r="Y925" i="18"/>
  <c r="B903" i="13" l="1"/>
  <c r="G903" i="13"/>
  <c r="O916" i="20"/>
  <c r="K916" i="20"/>
  <c r="N916" i="20"/>
  <c r="L916" i="20" s="1"/>
  <c r="AE902" i="13"/>
  <c r="T903" i="13"/>
  <c r="S903" i="13"/>
  <c r="AC925" i="18"/>
  <c r="AD925" i="18"/>
  <c r="AB925" i="18"/>
  <c r="E903" i="13" l="1"/>
  <c r="F903" i="13"/>
  <c r="J903" i="13"/>
  <c r="M916" i="20"/>
  <c r="P916" i="20"/>
  <c r="C926" i="18"/>
  <c r="H926" i="18"/>
  <c r="D926" i="18"/>
  <c r="I926" i="18"/>
  <c r="B926" i="18"/>
  <c r="G926" i="18"/>
  <c r="N903" i="13" l="1"/>
  <c r="L903" i="13" s="1"/>
  <c r="K903" i="13"/>
  <c r="O903" i="13"/>
  <c r="X916" i="20"/>
  <c r="Q916" i="20"/>
  <c r="R916" i="20" s="1"/>
  <c r="W916" i="20"/>
  <c r="V916" i="20"/>
  <c r="U916" i="20"/>
  <c r="F926" i="18"/>
  <c r="AE925" i="18"/>
  <c r="T926" i="18"/>
  <c r="S926" i="18"/>
  <c r="E926" i="18"/>
  <c r="J926" i="18"/>
  <c r="M903" i="13" l="1"/>
  <c r="Q903" i="13" s="1"/>
  <c r="R903" i="13" s="1"/>
  <c r="P903" i="13"/>
  <c r="AA916" i="20"/>
  <c r="AD916" i="20" s="1"/>
  <c r="Y916" i="20"/>
  <c r="AB916" i="20" s="1"/>
  <c r="Z916" i="20"/>
  <c r="AC916" i="20" s="1"/>
  <c r="O926" i="18"/>
  <c r="K926" i="18"/>
  <c r="N926" i="18"/>
  <c r="L926" i="18" s="1"/>
  <c r="V903" i="13" l="1"/>
  <c r="X903" i="13"/>
  <c r="U903" i="13"/>
  <c r="W903" i="13"/>
  <c r="AA903" i="13"/>
  <c r="Z903" i="13"/>
  <c r="Y903" i="13"/>
  <c r="D917" i="20"/>
  <c r="I917" i="20"/>
  <c r="B917" i="20"/>
  <c r="G917" i="20"/>
  <c r="C917" i="20"/>
  <c r="H917" i="20"/>
  <c r="M926" i="18"/>
  <c r="P926" i="18"/>
  <c r="AC903" i="13" l="1"/>
  <c r="AD903" i="13"/>
  <c r="I904" i="13" s="1"/>
  <c r="AB903" i="13"/>
  <c r="S917" i="20"/>
  <c r="T917" i="20"/>
  <c r="E917" i="20"/>
  <c r="J917" i="20"/>
  <c r="AE916" i="20"/>
  <c r="F917" i="20"/>
  <c r="H904" i="13"/>
  <c r="G904" i="13"/>
  <c r="J904" i="13" s="1"/>
  <c r="Q926" i="18"/>
  <c r="R926" i="18" s="1"/>
  <c r="X926" i="18"/>
  <c r="U926" i="18"/>
  <c r="V926" i="18"/>
  <c r="W926" i="18"/>
  <c r="D904" i="13" l="1"/>
  <c r="C904" i="13"/>
  <c r="B904" i="13"/>
  <c r="N917" i="20"/>
  <c r="L917" i="20" s="1"/>
  <c r="O917" i="20"/>
  <c r="K917" i="20"/>
  <c r="AE903" i="13"/>
  <c r="S904" i="13"/>
  <c r="O904" i="13"/>
  <c r="K904" i="13"/>
  <c r="AA926" i="18"/>
  <c r="Z926" i="18"/>
  <c r="Y926" i="18"/>
  <c r="T904" i="13" l="1"/>
  <c r="N904" i="13"/>
  <c r="L904" i="13" s="1"/>
  <c r="F904" i="13"/>
  <c r="E904" i="13"/>
  <c r="M917" i="20"/>
  <c r="P917" i="20"/>
  <c r="AD926" i="18"/>
  <c r="I927" i="18" s="1"/>
  <c r="AC926" i="18"/>
  <c r="AB926" i="18"/>
  <c r="M904" i="13" l="1"/>
  <c r="P904" i="13"/>
  <c r="X917" i="20"/>
  <c r="Q917" i="20"/>
  <c r="R917" i="20" s="1"/>
  <c r="W917" i="20"/>
  <c r="V917" i="20"/>
  <c r="U917" i="20"/>
  <c r="D927" i="18"/>
  <c r="Q904" i="13"/>
  <c r="R904" i="13" s="1"/>
  <c r="H927" i="18"/>
  <c r="C927" i="18"/>
  <c r="G927" i="18"/>
  <c r="B927" i="18"/>
  <c r="U904" i="13" l="1"/>
  <c r="X904" i="13"/>
  <c r="V904" i="13"/>
  <c r="W904" i="13"/>
  <c r="J927" i="18"/>
  <c r="N927" i="18" s="1"/>
  <c r="E927" i="18"/>
  <c r="Z917" i="20"/>
  <c r="Y917" i="20"/>
  <c r="AB917" i="20" s="1"/>
  <c r="AA917" i="20"/>
  <c r="AD917" i="20" s="1"/>
  <c r="S927" i="18"/>
  <c r="AE926" i="18"/>
  <c r="T927" i="18"/>
  <c r="AA904" i="13"/>
  <c r="Z904" i="13"/>
  <c r="Y904" i="13"/>
  <c r="L927" i="18"/>
  <c r="F927" i="18"/>
  <c r="AC904" i="13" l="1"/>
  <c r="AD904" i="13"/>
  <c r="AB904" i="13"/>
  <c r="K927" i="18"/>
  <c r="O927" i="18"/>
  <c r="B918" i="20"/>
  <c r="G918" i="20"/>
  <c r="AC917" i="20"/>
  <c r="D918" i="20"/>
  <c r="I918" i="20"/>
  <c r="P927" i="18"/>
  <c r="M927" i="18"/>
  <c r="D905" i="13" l="1"/>
  <c r="C905" i="13"/>
  <c r="B905" i="13"/>
  <c r="I905" i="13"/>
  <c r="H905" i="13"/>
  <c r="G905" i="13"/>
  <c r="T918" i="20"/>
  <c r="H918" i="20"/>
  <c r="J918" i="20" s="1"/>
  <c r="C918" i="20"/>
  <c r="S918" i="20"/>
  <c r="V927" i="18"/>
  <c r="U927" i="18"/>
  <c r="W927" i="18"/>
  <c r="S905" i="13"/>
  <c r="AE904" i="13"/>
  <c r="F905" i="13"/>
  <c r="Q927" i="18"/>
  <c r="R927" i="18" s="1"/>
  <c r="X927" i="18"/>
  <c r="J905" i="13" l="1"/>
  <c r="T905" i="13"/>
  <c r="E905" i="13"/>
  <c r="N905" i="13"/>
  <c r="L905" i="13" s="1"/>
  <c r="K918" i="20"/>
  <c r="E918" i="20"/>
  <c r="F918" i="20"/>
  <c r="AE917" i="20"/>
  <c r="O918" i="20"/>
  <c r="N918" i="20"/>
  <c r="L918" i="20"/>
  <c r="AA927" i="18"/>
  <c r="AD927" i="18" s="1"/>
  <c r="Y927" i="18"/>
  <c r="AB927" i="18" s="1"/>
  <c r="Z927" i="18"/>
  <c r="O905" i="13" l="1"/>
  <c r="K905" i="13"/>
  <c r="M905" i="13"/>
  <c r="Q905" i="13" s="1"/>
  <c r="R905" i="13" s="1"/>
  <c r="P905" i="13"/>
  <c r="P918" i="20"/>
  <c r="M918" i="20"/>
  <c r="Y905" i="13"/>
  <c r="AA905" i="13"/>
  <c r="X905" i="13"/>
  <c r="V905" i="13"/>
  <c r="U905" i="13"/>
  <c r="B928" i="18"/>
  <c r="AC927" i="18"/>
  <c r="I928" i="18"/>
  <c r="D928" i="18"/>
  <c r="G928" i="18"/>
  <c r="W905" i="13" l="1"/>
  <c r="Z905" i="13"/>
  <c r="U918" i="20"/>
  <c r="V918" i="20"/>
  <c r="W918" i="20"/>
  <c r="X918" i="20"/>
  <c r="Q918" i="20"/>
  <c r="R918" i="20" s="1"/>
  <c r="AB905" i="13"/>
  <c r="C928" i="18"/>
  <c r="F928" i="18" s="1"/>
  <c r="H928" i="18"/>
  <c r="T928" i="18"/>
  <c r="S928" i="18"/>
  <c r="AE927" i="18"/>
  <c r="AD905" i="13" l="1"/>
  <c r="AC905" i="13"/>
  <c r="G906" i="13"/>
  <c r="B906" i="13"/>
  <c r="J928" i="18"/>
  <c r="Y918" i="20"/>
  <c r="AB918" i="20" s="1"/>
  <c r="AA918" i="20"/>
  <c r="AD918" i="20" s="1"/>
  <c r="Z918" i="20"/>
  <c r="AC918" i="20" s="1"/>
  <c r="E928" i="18"/>
  <c r="I906" i="13" l="1"/>
  <c r="H906" i="13"/>
  <c r="D906" i="13"/>
  <c r="C906" i="13"/>
  <c r="O928" i="18"/>
  <c r="N928" i="18"/>
  <c r="L928" i="18" s="1"/>
  <c r="K928" i="18"/>
  <c r="B919" i="20"/>
  <c r="G919" i="20"/>
  <c r="D919" i="20"/>
  <c r="I919" i="20"/>
  <c r="C919" i="20"/>
  <c r="H919" i="20"/>
  <c r="AE905" i="13" l="1"/>
  <c r="S906" i="13"/>
  <c r="F906" i="13"/>
  <c r="E906" i="13"/>
  <c r="T906" i="13"/>
  <c r="J906" i="13"/>
  <c r="P928" i="18"/>
  <c r="M928" i="18"/>
  <c r="X928" i="18" s="1"/>
  <c r="E919" i="20"/>
  <c r="J919" i="20"/>
  <c r="S919" i="20"/>
  <c r="T919" i="20"/>
  <c r="AE918" i="20"/>
  <c r="F919" i="20"/>
  <c r="K906" i="13" l="1"/>
  <c r="O906" i="13"/>
  <c r="N906" i="13"/>
  <c r="L906" i="13" s="1"/>
  <c r="W928" i="18"/>
  <c r="Q928" i="18"/>
  <c r="R928" i="18" s="1"/>
  <c r="Y928" i="18" s="1"/>
  <c r="AB928" i="18" s="1"/>
  <c r="U928" i="18"/>
  <c r="V928" i="18"/>
  <c r="N919" i="20"/>
  <c r="L919" i="20"/>
  <c r="O919" i="20"/>
  <c r="K919" i="20"/>
  <c r="P906" i="13" l="1"/>
  <c r="M906" i="13"/>
  <c r="X906" i="13" s="1"/>
  <c r="AA928" i="18"/>
  <c r="B929" i="18"/>
  <c r="Z928" i="18"/>
  <c r="G929" i="18"/>
  <c r="M919" i="20"/>
  <c r="P919" i="20"/>
  <c r="U906" i="13" l="1"/>
  <c r="Q906" i="13"/>
  <c r="R906" i="13" s="1"/>
  <c r="W906" i="13"/>
  <c r="V906" i="13"/>
  <c r="AC928" i="18"/>
  <c r="AD928" i="18"/>
  <c r="X919" i="20"/>
  <c r="Q919" i="20"/>
  <c r="R919" i="20" s="1"/>
  <c r="W919" i="20"/>
  <c r="V919" i="20"/>
  <c r="U919" i="20"/>
  <c r="Z906" i="13" l="1"/>
  <c r="AA906" i="13"/>
  <c r="Y906" i="13"/>
  <c r="C929" i="18"/>
  <c r="H929" i="18"/>
  <c r="D929" i="18"/>
  <c r="I929" i="18"/>
  <c r="Z919" i="20"/>
  <c r="AC919" i="20" s="1"/>
  <c r="Y919" i="20"/>
  <c r="AB919" i="20" s="1"/>
  <c r="AA919" i="20"/>
  <c r="AD919" i="20" s="1"/>
  <c r="AD906" i="13" l="1"/>
  <c r="AC906" i="13"/>
  <c r="C907" i="13" s="1"/>
  <c r="AB906" i="13"/>
  <c r="H907" i="13"/>
  <c r="E929" i="18"/>
  <c r="F929" i="18"/>
  <c r="N929" i="18"/>
  <c r="L929" i="18" s="1"/>
  <c r="T929" i="18"/>
  <c r="AE928" i="18"/>
  <c r="S929" i="18"/>
  <c r="J929" i="18"/>
  <c r="C920" i="20"/>
  <c r="H920" i="20"/>
  <c r="G920" i="20"/>
  <c r="B920" i="20"/>
  <c r="D920" i="20"/>
  <c r="I920" i="20"/>
  <c r="I907" i="13" l="1"/>
  <c r="D907" i="13"/>
  <c r="G907" i="13"/>
  <c r="B907" i="13"/>
  <c r="E907" i="13" s="1"/>
  <c r="J907" i="13"/>
  <c r="P929" i="18"/>
  <c r="M929" i="18"/>
  <c r="K929" i="18"/>
  <c r="O929" i="18"/>
  <c r="S920" i="20"/>
  <c r="E920" i="20"/>
  <c r="AE919" i="20"/>
  <c r="F920" i="20"/>
  <c r="J920" i="20"/>
  <c r="T920" i="20"/>
  <c r="T907" i="13" l="1"/>
  <c r="AE906" i="13"/>
  <c r="S907" i="13"/>
  <c r="F907" i="13"/>
  <c r="O907" i="13"/>
  <c r="N907" i="13"/>
  <c r="L907" i="13" s="1"/>
  <c r="K907" i="13"/>
  <c r="V929" i="18"/>
  <c r="U929" i="18"/>
  <c r="W929" i="18"/>
  <c r="Q929" i="18"/>
  <c r="R929" i="18" s="1"/>
  <c r="X929" i="18"/>
  <c r="K920" i="20"/>
  <c r="O920" i="20"/>
  <c r="N920" i="20"/>
  <c r="L920" i="20" s="1"/>
  <c r="M907" i="13" l="1"/>
  <c r="P907" i="13"/>
  <c r="AA929" i="18"/>
  <c r="Z929" i="18"/>
  <c r="Y929" i="18"/>
  <c r="AB929" i="18" s="1"/>
  <c r="AC929" i="18"/>
  <c r="H930" i="18" s="1"/>
  <c r="M920" i="20"/>
  <c r="P920" i="20"/>
  <c r="X907" i="13" l="1"/>
  <c r="Q907" i="13"/>
  <c r="R907" i="13" s="1"/>
  <c r="U907" i="13"/>
  <c r="V907" i="13"/>
  <c r="W907" i="13"/>
  <c r="B930" i="18"/>
  <c r="G930" i="18"/>
  <c r="AD929" i="18"/>
  <c r="C930" i="18"/>
  <c r="Q920" i="20"/>
  <c r="R920" i="20" s="1"/>
  <c r="W920" i="20"/>
  <c r="X920" i="20"/>
  <c r="V920" i="20"/>
  <c r="U920" i="20"/>
  <c r="Z907" i="13" l="1"/>
  <c r="AA907" i="13"/>
  <c r="Y907" i="13"/>
  <c r="AC907" i="13"/>
  <c r="AD907" i="13"/>
  <c r="D908" i="13" s="1"/>
  <c r="AB907" i="13"/>
  <c r="D930" i="18"/>
  <c r="I930" i="18"/>
  <c r="J930" i="18"/>
  <c r="K930" i="18" s="1"/>
  <c r="E930" i="18"/>
  <c r="F930" i="18"/>
  <c r="AA920" i="20"/>
  <c r="AD920" i="20" s="1"/>
  <c r="Z920" i="20"/>
  <c r="Y920" i="20"/>
  <c r="AB920" i="20" s="1"/>
  <c r="B908" i="13" l="1"/>
  <c r="G908" i="13"/>
  <c r="I908" i="13"/>
  <c r="T908" i="13"/>
  <c r="AE907" i="13"/>
  <c r="S908" i="13"/>
  <c r="C908" i="13"/>
  <c r="H908" i="13"/>
  <c r="J908" i="13" s="1"/>
  <c r="N930" i="18"/>
  <c r="L930" i="18" s="1"/>
  <c r="S930" i="18"/>
  <c r="T930" i="18"/>
  <c r="AE929" i="18"/>
  <c r="O930" i="18"/>
  <c r="AC920" i="20"/>
  <c r="D921" i="20"/>
  <c r="I921" i="20"/>
  <c r="C921" i="20"/>
  <c r="B921" i="20"/>
  <c r="G921" i="20"/>
  <c r="K908" i="13" l="1"/>
  <c r="O908" i="13"/>
  <c r="E908" i="13"/>
  <c r="F908" i="13"/>
  <c r="N908" i="13"/>
  <c r="L908" i="13" s="1"/>
  <c r="P930" i="18"/>
  <c r="M930" i="18"/>
  <c r="H921" i="20"/>
  <c r="S921" i="20"/>
  <c r="T921" i="20"/>
  <c r="AE920" i="20"/>
  <c r="F921" i="20"/>
  <c r="E921" i="20"/>
  <c r="M908" i="13" l="1"/>
  <c r="P908" i="13"/>
  <c r="W930" i="18"/>
  <c r="V930" i="18"/>
  <c r="U930" i="18"/>
  <c r="Q930" i="18"/>
  <c r="R930" i="18" s="1"/>
  <c r="X930" i="18"/>
  <c r="J921" i="20"/>
  <c r="N921" i="20"/>
  <c r="L921" i="20" s="1"/>
  <c r="W908" i="13" l="1"/>
  <c r="X908" i="13"/>
  <c r="Q908" i="13"/>
  <c r="R908" i="13" s="1"/>
  <c r="V908" i="13"/>
  <c r="U908" i="13"/>
  <c r="Z930" i="18"/>
  <c r="AA930" i="18"/>
  <c r="Y930" i="18"/>
  <c r="O921" i="20"/>
  <c r="K921" i="20"/>
  <c r="M921" i="20"/>
  <c r="P921" i="20"/>
  <c r="AA908" i="13" l="1"/>
  <c r="Y908" i="13"/>
  <c r="Z908" i="13"/>
  <c r="AC930" i="18"/>
  <c r="AD930" i="18"/>
  <c r="AB930" i="18"/>
  <c r="X921" i="20"/>
  <c r="Q921" i="20"/>
  <c r="R921" i="20" s="1"/>
  <c r="W921" i="20"/>
  <c r="U921" i="20"/>
  <c r="V921" i="20"/>
  <c r="AB908" i="13" l="1"/>
  <c r="AD908" i="13"/>
  <c r="AC908" i="13"/>
  <c r="C909" i="13" s="1"/>
  <c r="C931" i="18"/>
  <c r="F931" i="18" s="1"/>
  <c r="H931" i="18"/>
  <c r="D931" i="18"/>
  <c r="I931" i="18"/>
  <c r="B931" i="18"/>
  <c r="E931" i="18" s="1"/>
  <c r="G931" i="18"/>
  <c r="Z921" i="20"/>
  <c r="AC921" i="20" s="1"/>
  <c r="Y921" i="20"/>
  <c r="AA921" i="20"/>
  <c r="AD921" i="20" s="1"/>
  <c r="G909" i="13" l="1"/>
  <c r="B909" i="13"/>
  <c r="E909" i="13" s="1"/>
  <c r="I909" i="13"/>
  <c r="D909" i="13"/>
  <c r="H909" i="13"/>
  <c r="F909" i="13"/>
  <c r="S931" i="18"/>
  <c r="AE930" i="18"/>
  <c r="T931" i="18"/>
  <c r="J931" i="18"/>
  <c r="C922" i="20"/>
  <c r="H922" i="20"/>
  <c r="AB921" i="20"/>
  <c r="G922" i="20"/>
  <c r="B922" i="20"/>
  <c r="D922" i="20"/>
  <c r="I922" i="20"/>
  <c r="S922" i="20"/>
  <c r="T922" i="20"/>
  <c r="T909" i="13" l="1"/>
  <c r="J909" i="13"/>
  <c r="O909" i="13" s="1"/>
  <c r="AE908" i="13"/>
  <c r="S909" i="13"/>
  <c r="O931" i="18"/>
  <c r="K931" i="18"/>
  <c r="N931" i="18"/>
  <c r="L931" i="18" s="1"/>
  <c r="AE921" i="20"/>
  <c r="J922" i="20"/>
  <c r="E922" i="20"/>
  <c r="F922" i="20"/>
  <c r="N909" i="13" l="1"/>
  <c r="L909" i="13" s="1"/>
  <c r="K909" i="13"/>
  <c r="P931" i="18"/>
  <c r="M931" i="18"/>
  <c r="K922" i="20"/>
  <c r="N922" i="20"/>
  <c r="L922" i="20" s="1"/>
  <c r="O922" i="20"/>
  <c r="M909" i="13" l="1"/>
  <c r="Q909" i="13" s="1"/>
  <c r="R909" i="13" s="1"/>
  <c r="P909" i="13"/>
  <c r="U931" i="18"/>
  <c r="W931" i="18"/>
  <c r="V931" i="18"/>
  <c r="X931" i="18"/>
  <c r="Q931" i="18"/>
  <c r="R931" i="18" s="1"/>
  <c r="M922" i="20"/>
  <c r="P922" i="20"/>
  <c r="X922" i="20"/>
  <c r="Q922" i="20"/>
  <c r="R922" i="20" s="1"/>
  <c r="X909" i="13" l="1"/>
  <c r="U909" i="13"/>
  <c r="V909" i="13"/>
  <c r="AA909" i="13"/>
  <c r="W909" i="13"/>
  <c r="Z909" i="13"/>
  <c r="Y909" i="13"/>
  <c r="Z931" i="18"/>
  <c r="AC931" i="18" s="1"/>
  <c r="C932" i="18" s="1"/>
  <c r="AA931" i="18"/>
  <c r="AD931" i="18" s="1"/>
  <c r="Y931" i="18"/>
  <c r="AB931" i="18" s="1"/>
  <c r="B932" i="18" s="1"/>
  <c r="U922" i="20"/>
  <c r="W922" i="20"/>
  <c r="V922" i="20"/>
  <c r="Y922" i="20"/>
  <c r="Z922" i="20"/>
  <c r="AA922" i="20"/>
  <c r="AC909" i="13" l="1"/>
  <c r="AD909" i="13"/>
  <c r="AB909" i="13"/>
  <c r="AD922" i="20"/>
  <c r="AB922" i="20"/>
  <c r="D932" i="18"/>
  <c r="I932" i="18"/>
  <c r="H932" i="18"/>
  <c r="G932" i="18"/>
  <c r="J932" i="18" s="1"/>
  <c r="F932" i="18"/>
  <c r="E932" i="18"/>
  <c r="AC922" i="20"/>
  <c r="B923" i="20"/>
  <c r="G923" i="20"/>
  <c r="C923" i="20"/>
  <c r="D923" i="20"/>
  <c r="I923" i="20"/>
  <c r="C910" i="13" l="1"/>
  <c r="B910" i="13"/>
  <c r="H910" i="13"/>
  <c r="G910" i="13"/>
  <c r="I910" i="13"/>
  <c r="D910" i="13"/>
  <c r="AE931" i="18"/>
  <c r="T932" i="18"/>
  <c r="S932" i="18"/>
  <c r="N932" i="18"/>
  <c r="L932" i="18" s="1"/>
  <c r="K932" i="18"/>
  <c r="O932" i="18"/>
  <c r="H923" i="20"/>
  <c r="F923" i="20"/>
  <c r="E923" i="20"/>
  <c r="AE922" i="20"/>
  <c r="T923" i="20"/>
  <c r="S923" i="20"/>
  <c r="J923" i="20"/>
  <c r="E910" i="13" l="1"/>
  <c r="F910" i="13"/>
  <c r="J910" i="13"/>
  <c r="S910" i="13"/>
  <c r="T910" i="13"/>
  <c r="AE909" i="13"/>
  <c r="M932" i="18"/>
  <c r="X932" i="18" s="1"/>
  <c r="P932" i="18"/>
  <c r="K923" i="20"/>
  <c r="N923" i="20"/>
  <c r="L923" i="20" s="1"/>
  <c r="O923" i="20"/>
  <c r="K910" i="13" l="1"/>
  <c r="O910" i="13"/>
  <c r="L910" i="13"/>
  <c r="N910" i="13"/>
  <c r="W932" i="18"/>
  <c r="U932" i="18"/>
  <c r="V932" i="18"/>
  <c r="Q932" i="18"/>
  <c r="R932" i="18" s="1"/>
  <c r="P923" i="20"/>
  <c r="M923" i="20"/>
  <c r="P910" i="13" l="1"/>
  <c r="M910" i="13"/>
  <c r="Y932" i="18"/>
  <c r="AB932" i="18" s="1"/>
  <c r="AA932" i="18"/>
  <c r="AD932" i="18" s="1"/>
  <c r="Z932" i="18"/>
  <c r="W923" i="20"/>
  <c r="V923" i="20"/>
  <c r="U923" i="20"/>
  <c r="X923" i="20"/>
  <c r="Q923" i="20"/>
  <c r="R923" i="20" s="1"/>
  <c r="W910" i="13" l="1"/>
  <c r="V910" i="13"/>
  <c r="U910" i="13"/>
  <c r="Q910" i="13"/>
  <c r="R910" i="13" s="1"/>
  <c r="X910" i="13"/>
  <c r="B933" i="18"/>
  <c r="D933" i="18"/>
  <c r="S933" i="18" s="1"/>
  <c r="G933" i="18"/>
  <c r="I933" i="18"/>
  <c r="AC932" i="18"/>
  <c r="Y923" i="20"/>
  <c r="AB923" i="20" s="1"/>
  <c r="AA923" i="20"/>
  <c r="AD923" i="20" s="1"/>
  <c r="Z923" i="20"/>
  <c r="AC923" i="20" s="1"/>
  <c r="AA910" i="13" l="1"/>
  <c r="Y910" i="13"/>
  <c r="Z910" i="13"/>
  <c r="AC910" i="13" s="1"/>
  <c r="C933" i="18"/>
  <c r="F933" i="18" s="1"/>
  <c r="H933" i="18"/>
  <c r="J933" i="18" s="1"/>
  <c r="AE932" i="18"/>
  <c r="T933" i="18"/>
  <c r="E933" i="18"/>
  <c r="B924" i="20"/>
  <c r="G924" i="20"/>
  <c r="D924" i="20"/>
  <c r="I924" i="20"/>
  <c r="C924" i="20"/>
  <c r="H924" i="20"/>
  <c r="AD910" i="13" l="1"/>
  <c r="AB910" i="13"/>
  <c r="B911" i="13" s="1"/>
  <c r="H911" i="13"/>
  <c r="C911" i="13"/>
  <c r="O933" i="18"/>
  <c r="K933" i="18"/>
  <c r="N933" i="18"/>
  <c r="L933" i="18" s="1"/>
  <c r="E924" i="20"/>
  <c r="S924" i="20"/>
  <c r="J924" i="20"/>
  <c r="T924" i="20"/>
  <c r="AE923" i="20"/>
  <c r="F924" i="20"/>
  <c r="G911" i="13" l="1"/>
  <c r="I911" i="13"/>
  <c r="J911" i="13" s="1"/>
  <c r="F911" i="13"/>
  <c r="E911" i="13"/>
  <c r="D911" i="13"/>
  <c r="P933" i="18"/>
  <c r="M933" i="18"/>
  <c r="N924" i="20"/>
  <c r="L924" i="20" s="1"/>
  <c r="K924" i="20"/>
  <c r="O924" i="20"/>
  <c r="N911" i="13" l="1"/>
  <c r="L911" i="13" s="1"/>
  <c r="O911" i="13"/>
  <c r="S911" i="13"/>
  <c r="AE910" i="13"/>
  <c r="K911" i="13"/>
  <c r="T911" i="13"/>
  <c r="W933" i="18"/>
  <c r="U933" i="18"/>
  <c r="V933" i="18"/>
  <c r="X933" i="18"/>
  <c r="Q933" i="18"/>
  <c r="R933" i="18" s="1"/>
  <c r="P924" i="20"/>
  <c r="M924" i="20"/>
  <c r="X924" i="20" s="1"/>
  <c r="M911" i="13" l="1"/>
  <c r="Q911" i="13" s="1"/>
  <c r="R911" i="13" s="1"/>
  <c r="P911" i="13"/>
  <c r="AA933" i="18"/>
  <c r="AD933" i="18" s="1"/>
  <c r="Z933" i="18"/>
  <c r="AC933" i="18" s="1"/>
  <c r="Y933" i="18"/>
  <c r="AB933" i="18" s="1"/>
  <c r="U924" i="20"/>
  <c r="V924" i="20"/>
  <c r="W924" i="20"/>
  <c r="Q924" i="20"/>
  <c r="R924" i="20" s="1"/>
  <c r="V911" i="13" l="1"/>
  <c r="U911" i="13"/>
  <c r="Z911" i="13"/>
  <c r="AA911" i="13"/>
  <c r="X911" i="13"/>
  <c r="Y911" i="13"/>
  <c r="AB911" i="13" s="1"/>
  <c r="G912" i="13" s="1"/>
  <c r="W911" i="13"/>
  <c r="D934" i="18"/>
  <c r="I934" i="18"/>
  <c r="H934" i="18"/>
  <c r="C934" i="18"/>
  <c r="F934" i="18" s="1"/>
  <c r="B934" i="18"/>
  <c r="G934" i="18"/>
  <c r="J934" i="18" s="1"/>
  <c r="Z924" i="20"/>
  <c r="AC924" i="20" s="1"/>
  <c r="AA924" i="20"/>
  <c r="AD924" i="20" s="1"/>
  <c r="Y924" i="20"/>
  <c r="AB924" i="20" s="1"/>
  <c r="B925" i="20" s="1"/>
  <c r="AD911" i="13" l="1"/>
  <c r="AC911" i="13"/>
  <c r="B912" i="13"/>
  <c r="S934" i="18"/>
  <c r="AE933" i="18"/>
  <c r="T934" i="18"/>
  <c r="E934" i="18"/>
  <c r="K934" i="18"/>
  <c r="O934" i="18"/>
  <c r="N934" i="18"/>
  <c r="L934" i="18" s="1"/>
  <c r="C925" i="20"/>
  <c r="H925" i="20"/>
  <c r="D925" i="20"/>
  <c r="I925" i="20"/>
  <c r="G925" i="20"/>
  <c r="I912" i="13" l="1"/>
  <c r="D912" i="13"/>
  <c r="H912" i="13"/>
  <c r="J912" i="13" s="1"/>
  <c r="C912" i="13"/>
  <c r="M934" i="18"/>
  <c r="P934" i="18"/>
  <c r="E925" i="20"/>
  <c r="AE924" i="20"/>
  <c r="F925" i="20"/>
  <c r="T925" i="20"/>
  <c r="S925" i="20"/>
  <c r="J925" i="20"/>
  <c r="E912" i="13" l="1"/>
  <c r="N912" i="13"/>
  <c r="L912" i="13" s="1"/>
  <c r="O912" i="13"/>
  <c r="T912" i="13"/>
  <c r="AE911" i="13"/>
  <c r="S912" i="13"/>
  <c r="F912" i="13"/>
  <c r="K912" i="13"/>
  <c r="Q934" i="18"/>
  <c r="R934" i="18" s="1"/>
  <c r="X934" i="18"/>
  <c r="W934" i="18"/>
  <c r="V934" i="18"/>
  <c r="U934" i="18"/>
  <c r="N925" i="20"/>
  <c r="L925" i="20" s="1"/>
  <c r="O925" i="20"/>
  <c r="K925" i="20"/>
  <c r="P912" i="13" l="1"/>
  <c r="M912" i="13"/>
  <c r="Y934" i="18"/>
  <c r="AB934" i="18" s="1"/>
  <c r="AA934" i="18"/>
  <c r="AD934" i="18" s="1"/>
  <c r="Z934" i="18"/>
  <c r="AC934" i="18" s="1"/>
  <c r="P925" i="20"/>
  <c r="M925" i="20"/>
  <c r="U925" i="20"/>
  <c r="V912" i="13" l="1"/>
  <c r="Q912" i="13"/>
  <c r="X912" i="13"/>
  <c r="W912" i="13"/>
  <c r="U912" i="13"/>
  <c r="I935" i="18"/>
  <c r="G935" i="18"/>
  <c r="B935" i="18"/>
  <c r="D935" i="18"/>
  <c r="H935" i="18"/>
  <c r="C935" i="18"/>
  <c r="W925" i="20"/>
  <c r="V925" i="20"/>
  <c r="X925" i="20"/>
  <c r="Q925" i="20"/>
  <c r="R925" i="20" s="1"/>
  <c r="R912" i="13" l="1"/>
  <c r="Y912" i="13"/>
  <c r="AB912" i="13" s="1"/>
  <c r="B913" i="13" s="1"/>
  <c r="Z912" i="13"/>
  <c r="AC912" i="13" s="1"/>
  <c r="J935" i="18"/>
  <c r="AE934" i="18"/>
  <c r="E935" i="18"/>
  <c r="S935" i="18"/>
  <c r="T935" i="18"/>
  <c r="F935" i="18"/>
  <c r="Y925" i="20"/>
  <c r="AB925" i="20" s="1"/>
  <c r="G926" i="20" s="1"/>
  <c r="Z925" i="20"/>
  <c r="AC925" i="20" s="1"/>
  <c r="AA925" i="20"/>
  <c r="AD925" i="20" s="1"/>
  <c r="B926" i="20"/>
  <c r="C926" i="20"/>
  <c r="AA912" i="13" l="1"/>
  <c r="AD912" i="13" s="1"/>
  <c r="G913" i="13"/>
  <c r="H913" i="13"/>
  <c r="C913" i="13"/>
  <c r="F913" i="13" s="1"/>
  <c r="O935" i="18"/>
  <c r="K935" i="18"/>
  <c r="N935" i="18"/>
  <c r="L935" i="18" s="1"/>
  <c r="H926" i="20"/>
  <c r="D926" i="20"/>
  <c r="I926" i="20"/>
  <c r="AE925" i="20"/>
  <c r="F926" i="20"/>
  <c r="E926" i="20"/>
  <c r="I913" i="13" l="1"/>
  <c r="D913" i="13"/>
  <c r="E913" i="13"/>
  <c r="P935" i="18"/>
  <c r="M935" i="18"/>
  <c r="J926" i="20"/>
  <c r="S926" i="20"/>
  <c r="T926" i="20"/>
  <c r="N926" i="20"/>
  <c r="L926" i="20" s="1"/>
  <c r="J913" i="13" l="1"/>
  <c r="T913" i="13"/>
  <c r="AE912" i="13"/>
  <c r="S913" i="13"/>
  <c r="N913" i="13"/>
  <c r="L913" i="13" s="1"/>
  <c r="W935" i="18"/>
  <c r="V935" i="18"/>
  <c r="Q935" i="18"/>
  <c r="R935" i="18" s="1"/>
  <c r="U935" i="18"/>
  <c r="X935" i="18"/>
  <c r="O926" i="20"/>
  <c r="K926" i="20"/>
  <c r="M926" i="20"/>
  <c r="P926" i="20"/>
  <c r="O913" i="13" l="1"/>
  <c r="K913" i="13"/>
  <c r="M913" i="13"/>
  <c r="X913" i="13" s="1"/>
  <c r="P913" i="13"/>
  <c r="AA935" i="18"/>
  <c r="AD935" i="18" s="1"/>
  <c r="Y935" i="18"/>
  <c r="AB935" i="18" s="1"/>
  <c r="Z935" i="18"/>
  <c r="AC935" i="18" s="1"/>
  <c r="X926" i="20"/>
  <c r="W926" i="20"/>
  <c r="V926" i="20"/>
  <c r="Q926" i="20"/>
  <c r="R926" i="20" s="1"/>
  <c r="U926" i="20"/>
  <c r="U913" i="13" l="1"/>
  <c r="V913" i="13"/>
  <c r="W913" i="13"/>
  <c r="Q913" i="13"/>
  <c r="R913" i="13" s="1"/>
  <c r="I936" i="18"/>
  <c r="G936" i="18"/>
  <c r="C936" i="18"/>
  <c r="B936" i="18"/>
  <c r="E936" i="18" s="1"/>
  <c r="D936" i="18"/>
  <c r="H936" i="18"/>
  <c r="Y926" i="20"/>
  <c r="AB926" i="20" s="1"/>
  <c r="AA926" i="20"/>
  <c r="AD926" i="20" s="1"/>
  <c r="Z926" i="20"/>
  <c r="AC926" i="20" s="1"/>
  <c r="B927" i="20"/>
  <c r="AA913" i="13" l="1"/>
  <c r="Y913" i="13"/>
  <c r="Z913" i="13"/>
  <c r="AD913" i="13"/>
  <c r="AB913" i="13"/>
  <c r="B914" i="13" s="1"/>
  <c r="F936" i="18"/>
  <c r="J936" i="18"/>
  <c r="O936" i="18" s="1"/>
  <c r="T936" i="18"/>
  <c r="AE935" i="18"/>
  <c r="S936" i="18"/>
  <c r="D927" i="20"/>
  <c r="G927" i="20"/>
  <c r="I927" i="20"/>
  <c r="C927" i="20"/>
  <c r="H927" i="20"/>
  <c r="T927" i="20"/>
  <c r="I914" i="13" l="1"/>
  <c r="AC913" i="13"/>
  <c r="D914" i="13"/>
  <c r="AE913" i="13" s="1"/>
  <c r="G914" i="13"/>
  <c r="K936" i="18"/>
  <c r="L936" i="18"/>
  <c r="N936" i="18"/>
  <c r="S927" i="20"/>
  <c r="E927" i="20"/>
  <c r="AE926" i="20"/>
  <c r="F927" i="20"/>
  <c r="J927" i="20"/>
  <c r="N927" i="20"/>
  <c r="L927" i="20" s="1"/>
  <c r="H914" i="13" l="1"/>
  <c r="C914" i="13"/>
  <c r="S914" i="13"/>
  <c r="T914" i="13"/>
  <c r="P936" i="18"/>
  <c r="W936" i="18" s="1"/>
  <c r="M936" i="18"/>
  <c r="X936" i="18" s="1"/>
  <c r="O927" i="20"/>
  <c r="K927" i="20"/>
  <c r="M927" i="20"/>
  <c r="P927" i="20"/>
  <c r="E914" i="13" l="1"/>
  <c r="F914" i="13"/>
  <c r="J914" i="13"/>
  <c r="U936" i="18"/>
  <c r="V936" i="18"/>
  <c r="Q936" i="18"/>
  <c r="R936" i="18" s="1"/>
  <c r="X927" i="20"/>
  <c r="Q927" i="20"/>
  <c r="R927" i="20" s="1"/>
  <c r="W927" i="20"/>
  <c r="U927" i="20"/>
  <c r="V927" i="20"/>
  <c r="O914" i="13" l="1"/>
  <c r="K914" i="13"/>
  <c r="N914" i="13"/>
  <c r="L914" i="13" s="1"/>
  <c r="Y936" i="18"/>
  <c r="AA936" i="18"/>
  <c r="Z936" i="18"/>
  <c r="Z927" i="20"/>
  <c r="AC927" i="20" s="1"/>
  <c r="AA927" i="20"/>
  <c r="AD927" i="20" s="1"/>
  <c r="Y927" i="20"/>
  <c r="M914" i="13" l="1"/>
  <c r="P914" i="13"/>
  <c r="AC936" i="18"/>
  <c r="AB936" i="18"/>
  <c r="AD936" i="18"/>
  <c r="D928" i="20"/>
  <c r="I928" i="20"/>
  <c r="C928" i="20"/>
  <c r="H928" i="20"/>
  <c r="AB927" i="20"/>
  <c r="Q914" i="13" l="1"/>
  <c r="R914" i="13" s="1"/>
  <c r="X914" i="13"/>
  <c r="W914" i="13"/>
  <c r="U914" i="13"/>
  <c r="V914" i="13"/>
  <c r="C937" i="18"/>
  <c r="H937" i="18"/>
  <c r="B937" i="18"/>
  <c r="E937" i="18" s="1"/>
  <c r="G937" i="18"/>
  <c r="I937" i="18"/>
  <c r="D937" i="18"/>
  <c r="T928" i="20"/>
  <c r="AE927" i="20"/>
  <c r="S928" i="20"/>
  <c r="G928" i="20"/>
  <c r="J928" i="20" s="1"/>
  <c r="B928" i="20"/>
  <c r="Y914" i="13" l="1"/>
  <c r="AB914" i="13" s="1"/>
  <c r="AA914" i="13"/>
  <c r="Z914" i="13"/>
  <c r="AD914" i="13"/>
  <c r="I915" i="13" s="1"/>
  <c r="T937" i="18"/>
  <c r="AE936" i="18"/>
  <c r="S937" i="18"/>
  <c r="F937" i="18"/>
  <c r="J937" i="18"/>
  <c r="F928" i="20"/>
  <c r="E928" i="20"/>
  <c r="O928" i="20"/>
  <c r="N928" i="20"/>
  <c r="L928" i="20" s="1"/>
  <c r="K928" i="20"/>
  <c r="B915" i="13" l="1"/>
  <c r="G915" i="13"/>
  <c r="AC914" i="13"/>
  <c r="D915" i="13"/>
  <c r="O937" i="18"/>
  <c r="K937" i="18"/>
  <c r="N937" i="18"/>
  <c r="L937" i="18" s="1"/>
  <c r="P928" i="20"/>
  <c r="M928" i="20"/>
  <c r="T915" i="13"/>
  <c r="S915" i="13"/>
  <c r="AE914" i="13"/>
  <c r="H915" i="13" l="1"/>
  <c r="J915" i="13" s="1"/>
  <c r="K915" i="13" s="1"/>
  <c r="C915" i="13"/>
  <c r="N915" i="13"/>
  <c r="L915" i="13" s="1"/>
  <c r="P915" i="13" s="1"/>
  <c r="O915" i="13"/>
  <c r="P937" i="18"/>
  <c r="M937" i="18"/>
  <c r="W928" i="20"/>
  <c r="U928" i="20"/>
  <c r="V928" i="20"/>
  <c r="Q928" i="20"/>
  <c r="R928" i="20" s="1"/>
  <c r="X928" i="20"/>
  <c r="E915" i="13" l="1"/>
  <c r="F915" i="13"/>
  <c r="W915" i="13"/>
  <c r="V915" i="13"/>
  <c r="U915" i="13"/>
  <c r="M915" i="13"/>
  <c r="V937" i="18"/>
  <c r="W937" i="18"/>
  <c r="U937" i="18"/>
  <c r="Q937" i="18"/>
  <c r="R937" i="18" s="1"/>
  <c r="X937" i="18"/>
  <c r="Y928" i="20"/>
  <c r="AB928" i="20" s="1"/>
  <c r="AA928" i="20"/>
  <c r="AD928" i="20" s="1"/>
  <c r="Z928" i="20"/>
  <c r="AC928" i="20" s="1"/>
  <c r="Q915" i="13" l="1"/>
  <c r="R915" i="13" s="1"/>
  <c r="X915" i="13"/>
  <c r="Z915" i="13"/>
  <c r="AA915" i="13"/>
  <c r="AA937" i="18"/>
  <c r="AD937" i="18" s="1"/>
  <c r="Y937" i="18"/>
  <c r="AB937" i="18" s="1"/>
  <c r="Z937" i="18"/>
  <c r="AC937" i="18" s="1"/>
  <c r="B929" i="20"/>
  <c r="G929" i="20"/>
  <c r="D929" i="20"/>
  <c r="I929" i="20"/>
  <c r="C929" i="20"/>
  <c r="H929" i="20"/>
  <c r="Y915" i="13" l="1"/>
  <c r="AB915" i="13"/>
  <c r="AC915" i="13"/>
  <c r="AD915" i="13"/>
  <c r="D938" i="18"/>
  <c r="I938" i="18"/>
  <c r="B938" i="18"/>
  <c r="G938" i="18"/>
  <c r="C938" i="18"/>
  <c r="F938" i="18" s="1"/>
  <c r="H938" i="18"/>
  <c r="J929" i="20"/>
  <c r="E929" i="20"/>
  <c r="S929" i="20"/>
  <c r="T929" i="20"/>
  <c r="AE928" i="20"/>
  <c r="F929" i="20"/>
  <c r="N929" i="20"/>
  <c r="L929" i="20"/>
  <c r="K929" i="20"/>
  <c r="C916" i="13" l="1"/>
  <c r="I916" i="13"/>
  <c r="G916" i="13"/>
  <c r="H916" i="13"/>
  <c r="B916" i="13"/>
  <c r="D916" i="13"/>
  <c r="N938" i="18"/>
  <c r="S938" i="18"/>
  <c r="T938" i="18"/>
  <c r="AE937" i="18"/>
  <c r="L938" i="18"/>
  <c r="J938" i="18"/>
  <c r="E938" i="18"/>
  <c r="O929" i="20"/>
  <c r="M929" i="20"/>
  <c r="P929" i="20"/>
  <c r="F916" i="13" l="1"/>
  <c r="S916" i="13"/>
  <c r="E916" i="13"/>
  <c r="T916" i="13"/>
  <c r="AE915" i="13"/>
  <c r="J916" i="13"/>
  <c r="P938" i="18"/>
  <c r="M938" i="18"/>
  <c r="O938" i="18"/>
  <c r="K938" i="18"/>
  <c r="Q929" i="20"/>
  <c r="R929" i="20" s="1"/>
  <c r="X929" i="20"/>
  <c r="W929" i="20"/>
  <c r="U929" i="20"/>
  <c r="V929" i="20"/>
  <c r="O916" i="13"/>
  <c r="N916" i="13"/>
  <c r="L916" i="13" s="1"/>
  <c r="K916" i="13" l="1"/>
  <c r="V938" i="18"/>
  <c r="W938" i="18"/>
  <c r="U938" i="18"/>
  <c r="Q938" i="18"/>
  <c r="R938" i="18" s="1"/>
  <c r="X938" i="18"/>
  <c r="Y929" i="20"/>
  <c r="Z929" i="20"/>
  <c r="AA929" i="20"/>
  <c r="AD929" i="20" s="1"/>
  <c r="P916" i="13"/>
  <c r="M916" i="13"/>
  <c r="V916" i="13"/>
  <c r="W916" i="13" l="1"/>
  <c r="Z938" i="18"/>
  <c r="Y938" i="18"/>
  <c r="AA938" i="18"/>
  <c r="AB938" i="18"/>
  <c r="B939" i="18" s="1"/>
  <c r="AC938" i="18"/>
  <c r="AB929" i="20"/>
  <c r="AC929" i="20"/>
  <c r="D930" i="20"/>
  <c r="C930" i="20"/>
  <c r="B930" i="20"/>
  <c r="G930" i="20"/>
  <c r="I930" i="20"/>
  <c r="T930" i="20"/>
  <c r="U916" i="13"/>
  <c r="Q916" i="13"/>
  <c r="X916" i="13"/>
  <c r="R916" i="13"/>
  <c r="C939" i="18" l="1"/>
  <c r="F939" i="18" s="1"/>
  <c r="H939" i="18"/>
  <c r="G939" i="18"/>
  <c r="E939" i="18"/>
  <c r="AD938" i="18"/>
  <c r="H930" i="20"/>
  <c r="S930" i="20"/>
  <c r="AE929" i="20"/>
  <c r="F930" i="20"/>
  <c r="E930" i="20"/>
  <c r="Y916" i="13"/>
  <c r="Z916" i="13"/>
  <c r="AA916" i="13"/>
  <c r="D939" i="18" l="1"/>
  <c r="I939" i="18"/>
  <c r="J939" i="18"/>
  <c r="J930" i="20"/>
  <c r="O930" i="20"/>
  <c r="AB916" i="13"/>
  <c r="AD916" i="13"/>
  <c r="AC916" i="13"/>
  <c r="S939" i="18" l="1"/>
  <c r="T939" i="18"/>
  <c r="AE938" i="18"/>
  <c r="O939" i="18"/>
  <c r="K939" i="18"/>
  <c r="N939" i="18"/>
  <c r="L939" i="18" s="1"/>
  <c r="K930" i="20"/>
  <c r="N930" i="20"/>
  <c r="L930" i="20" s="1"/>
  <c r="P939" i="18"/>
  <c r="G917" i="13"/>
  <c r="B917" i="13"/>
  <c r="C917" i="13"/>
  <c r="D917" i="13"/>
  <c r="S917" i="13" s="1"/>
  <c r="I917" i="13"/>
  <c r="H917" i="13"/>
  <c r="M939" i="18" l="1"/>
  <c r="X939" i="18" s="1"/>
  <c r="P930" i="20"/>
  <c r="M930" i="20"/>
  <c r="W939" i="18"/>
  <c r="V939" i="18"/>
  <c r="Q939" i="18"/>
  <c r="R939" i="18" s="1"/>
  <c r="U939" i="18"/>
  <c r="F917" i="13"/>
  <c r="T917" i="13"/>
  <c r="AE916" i="13"/>
  <c r="E917" i="13"/>
  <c r="J917" i="13"/>
  <c r="N917" i="13"/>
  <c r="L917" i="13" s="1"/>
  <c r="V930" i="20" l="1"/>
  <c r="U930" i="20"/>
  <c r="W930" i="20"/>
  <c r="Q930" i="20"/>
  <c r="R930" i="20" s="1"/>
  <c r="X930" i="20"/>
  <c r="Y939" i="18"/>
  <c r="AA939" i="18"/>
  <c r="Z939" i="18"/>
  <c r="O917" i="13"/>
  <c r="K917" i="13"/>
  <c r="M917" i="13"/>
  <c r="P917" i="13"/>
  <c r="Z930" i="20" l="1"/>
  <c r="Y930" i="20"/>
  <c r="AA930" i="20"/>
  <c r="AD930" i="20" s="1"/>
  <c r="AC939" i="18"/>
  <c r="AD939" i="18"/>
  <c r="AB939" i="18"/>
  <c r="Q917" i="13"/>
  <c r="R917" i="13" s="1"/>
  <c r="X917" i="13"/>
  <c r="V917" i="13"/>
  <c r="U917" i="13"/>
  <c r="W917" i="13"/>
  <c r="AC930" i="20" l="1"/>
  <c r="C931" i="20" s="1"/>
  <c r="I931" i="20"/>
  <c r="D931" i="20"/>
  <c r="AB930" i="20"/>
  <c r="H931" i="20"/>
  <c r="AE930" i="20"/>
  <c r="I940" i="18"/>
  <c r="B940" i="18"/>
  <c r="H940" i="18"/>
  <c r="C940" i="18"/>
  <c r="D940" i="18"/>
  <c r="G940" i="18"/>
  <c r="Y917" i="13"/>
  <c r="Z917" i="13"/>
  <c r="AA917" i="13"/>
  <c r="T940" i="18" l="1"/>
  <c r="AE939" i="18"/>
  <c r="S940" i="18"/>
  <c r="S931" i="20"/>
  <c r="T931" i="20"/>
  <c r="B931" i="20"/>
  <c r="G931" i="20"/>
  <c r="J931" i="20" s="1"/>
  <c r="E940" i="18"/>
  <c r="F940" i="18"/>
  <c r="J940" i="18"/>
  <c r="AC917" i="13"/>
  <c r="C918" i="13" s="1"/>
  <c r="AB917" i="13"/>
  <c r="AD917" i="13"/>
  <c r="D918" i="13" s="1"/>
  <c r="K940" i="18"/>
  <c r="O940" i="18"/>
  <c r="F931" i="20" l="1"/>
  <c r="E931" i="20"/>
  <c r="O931" i="20"/>
  <c r="K931" i="20"/>
  <c r="N931" i="20"/>
  <c r="L931" i="20" s="1"/>
  <c r="N940" i="18"/>
  <c r="L940" i="18" s="1"/>
  <c r="H918" i="13"/>
  <c r="B918" i="13"/>
  <c r="E918" i="13" s="1"/>
  <c r="I918" i="13"/>
  <c r="T918" i="13"/>
  <c r="AE917" i="13"/>
  <c r="G918" i="13"/>
  <c r="S918" i="13"/>
  <c r="M931" i="20" l="1"/>
  <c r="P931" i="20"/>
  <c r="M940" i="18"/>
  <c r="P940" i="18"/>
  <c r="F918" i="13"/>
  <c r="J918" i="13"/>
  <c r="K918" i="13" s="1"/>
  <c r="N918" i="13" l="1"/>
  <c r="L918" i="13" s="1"/>
  <c r="Q940" i="18"/>
  <c r="R940" i="18" s="1"/>
  <c r="V940" i="18"/>
  <c r="X940" i="18"/>
  <c r="W940" i="18"/>
  <c r="U940" i="18"/>
  <c r="Q931" i="20"/>
  <c r="R931" i="20" s="1"/>
  <c r="X931" i="20"/>
  <c r="V931" i="20"/>
  <c r="W931" i="20"/>
  <c r="U931" i="20"/>
  <c r="O918" i="13"/>
  <c r="Z940" i="18"/>
  <c r="AC940" i="18" s="1"/>
  <c r="M918" i="13" l="1"/>
  <c r="P918" i="13"/>
  <c r="Y940" i="18"/>
  <c r="AB940" i="18" s="1"/>
  <c r="B941" i="18" s="1"/>
  <c r="AA940" i="18"/>
  <c r="AD940" i="18" s="1"/>
  <c r="AA931" i="20"/>
  <c r="AD931" i="20" s="1"/>
  <c r="Y931" i="20"/>
  <c r="AB931" i="20" s="1"/>
  <c r="Z931" i="20"/>
  <c r="AC931" i="20" s="1"/>
  <c r="C941" i="18"/>
  <c r="H941" i="18"/>
  <c r="W918" i="13" l="1"/>
  <c r="X918" i="13"/>
  <c r="Q918" i="13"/>
  <c r="R918" i="13" s="1"/>
  <c r="AA918" i="13" s="1"/>
  <c r="U918" i="13"/>
  <c r="V918" i="13"/>
  <c r="G941" i="18"/>
  <c r="D941" i="18"/>
  <c r="I941" i="18"/>
  <c r="D932" i="20"/>
  <c r="I932" i="20"/>
  <c r="G932" i="20"/>
  <c r="B932" i="20"/>
  <c r="H932" i="20"/>
  <c r="C932" i="20"/>
  <c r="E941" i="18"/>
  <c r="F941" i="18"/>
  <c r="Z918" i="13" l="1"/>
  <c r="AD918" i="13"/>
  <c r="AC918" i="13"/>
  <c r="Y918" i="13"/>
  <c r="E932" i="20"/>
  <c r="J932" i="20"/>
  <c r="T941" i="18"/>
  <c r="AE940" i="18"/>
  <c r="J941" i="18"/>
  <c r="S941" i="18"/>
  <c r="S932" i="20"/>
  <c r="T932" i="20"/>
  <c r="O932" i="20"/>
  <c r="K932" i="20"/>
  <c r="F932" i="20"/>
  <c r="AE931" i="20"/>
  <c r="AB918" i="13" l="1"/>
  <c r="I919" i="13"/>
  <c r="D919" i="13"/>
  <c r="C919" i="13"/>
  <c r="H919" i="13"/>
  <c r="N932" i="20"/>
  <c r="L932" i="20" s="1"/>
  <c r="K941" i="18"/>
  <c r="N941" i="18"/>
  <c r="L941" i="18" s="1"/>
  <c r="P941" i="18" s="1"/>
  <c r="O941" i="18"/>
  <c r="B919" i="13" l="1"/>
  <c r="G919" i="13"/>
  <c r="J919" i="13" s="1"/>
  <c r="AE918" i="13"/>
  <c r="S919" i="13"/>
  <c r="T919" i="13"/>
  <c r="M932" i="20"/>
  <c r="P932" i="20"/>
  <c r="M941" i="18"/>
  <c r="X941" i="18" s="1"/>
  <c r="W941" i="18"/>
  <c r="V941" i="18"/>
  <c r="U941" i="18"/>
  <c r="X932" i="20"/>
  <c r="U932" i="20"/>
  <c r="W932" i="20"/>
  <c r="N919" i="13" l="1"/>
  <c r="L919" i="13" s="1"/>
  <c r="E919" i="13"/>
  <c r="F919" i="13"/>
  <c r="O919" i="13"/>
  <c r="K919" i="13"/>
  <c r="Q932" i="20"/>
  <c r="R932" i="20" s="1"/>
  <c r="V932" i="20"/>
  <c r="Q941" i="18"/>
  <c r="R941" i="18" s="1"/>
  <c r="Z941" i="18" s="1"/>
  <c r="Z932" i="20"/>
  <c r="AC932" i="20" s="1"/>
  <c r="M919" i="13" l="1"/>
  <c r="P919" i="13"/>
  <c r="AA932" i="20"/>
  <c r="AD932" i="20" s="1"/>
  <c r="Y932" i="20"/>
  <c r="AB932" i="20" s="1"/>
  <c r="AC941" i="18"/>
  <c r="Y941" i="18"/>
  <c r="AA941" i="18"/>
  <c r="H933" i="20"/>
  <c r="C933" i="20"/>
  <c r="X919" i="13" l="1"/>
  <c r="V919" i="13"/>
  <c r="Q919" i="13"/>
  <c r="R919" i="13" s="1"/>
  <c r="W919" i="13"/>
  <c r="U919" i="13"/>
  <c r="I933" i="20"/>
  <c r="D933" i="20"/>
  <c r="B933" i="20"/>
  <c r="E933" i="20" s="1"/>
  <c r="G933" i="20"/>
  <c r="J933" i="20" s="1"/>
  <c r="AD941" i="18"/>
  <c r="D942" i="18" s="1"/>
  <c r="C942" i="18"/>
  <c r="AB941" i="18"/>
  <c r="H942" i="18"/>
  <c r="S933" i="20"/>
  <c r="F933" i="20"/>
  <c r="AE932" i="20"/>
  <c r="O933" i="20"/>
  <c r="K933" i="20"/>
  <c r="N933" i="20"/>
  <c r="L933" i="20" s="1"/>
  <c r="AA919" i="13" l="1"/>
  <c r="AD919" i="13" s="1"/>
  <c r="Z919" i="13"/>
  <c r="AC919" i="13" s="1"/>
  <c r="Y919" i="13"/>
  <c r="AB919" i="13" s="1"/>
  <c r="T933" i="20"/>
  <c r="AE941" i="18"/>
  <c r="B942" i="18"/>
  <c r="I942" i="18"/>
  <c r="G942" i="18"/>
  <c r="S942" i="18"/>
  <c r="T942" i="18"/>
  <c r="M933" i="20"/>
  <c r="P933" i="20"/>
  <c r="Q933" i="20"/>
  <c r="R933" i="20" s="1"/>
  <c r="X933" i="20"/>
  <c r="H920" i="13" l="1"/>
  <c r="G920" i="13"/>
  <c r="D920" i="13"/>
  <c r="I920" i="13"/>
  <c r="C920" i="13"/>
  <c r="B920" i="13"/>
  <c r="J942" i="18"/>
  <c r="E942" i="18"/>
  <c r="F942" i="18"/>
  <c r="V933" i="20"/>
  <c r="W933" i="20"/>
  <c r="U933" i="20"/>
  <c r="Y933" i="20"/>
  <c r="AB933" i="20" s="1"/>
  <c r="Z933" i="20"/>
  <c r="AA933" i="20"/>
  <c r="S920" i="13" l="1"/>
  <c r="AE919" i="13"/>
  <c r="T920" i="13"/>
  <c r="J920" i="13"/>
  <c r="E920" i="13"/>
  <c r="F920" i="13"/>
  <c r="K942" i="18"/>
  <c r="O942" i="18"/>
  <c r="N942" i="18"/>
  <c r="L942" i="18" s="1"/>
  <c r="AC933" i="20"/>
  <c r="AD933" i="20"/>
  <c r="G934" i="20"/>
  <c r="B934" i="20"/>
  <c r="D934" i="20"/>
  <c r="I934" i="20"/>
  <c r="S934" i="20"/>
  <c r="T934" i="20"/>
  <c r="K920" i="13" l="1"/>
  <c r="O920" i="13"/>
  <c r="N920" i="13"/>
  <c r="L920" i="13" s="1"/>
  <c r="M942" i="18"/>
  <c r="P942" i="18"/>
  <c r="H934" i="20"/>
  <c r="J934" i="20" s="1"/>
  <c r="C934" i="20"/>
  <c r="N934" i="20"/>
  <c r="L934" i="20" s="1"/>
  <c r="O934" i="20"/>
  <c r="M920" i="13" l="1"/>
  <c r="X920" i="13" s="1"/>
  <c r="P920" i="13"/>
  <c r="Q942" i="18"/>
  <c r="R942" i="18" s="1"/>
  <c r="X942" i="18"/>
  <c r="U942" i="18"/>
  <c r="V942" i="18"/>
  <c r="W942" i="18"/>
  <c r="AE933" i="20"/>
  <c r="E934" i="20"/>
  <c r="F934" i="20"/>
  <c r="K934" i="20"/>
  <c r="M934" i="20"/>
  <c r="P934" i="20"/>
  <c r="Q920" i="13" l="1"/>
  <c r="R920" i="13" s="1"/>
  <c r="V920" i="13"/>
  <c r="U920" i="13"/>
  <c r="W920" i="13"/>
  <c r="Z942" i="18"/>
  <c r="AC942" i="18" s="1"/>
  <c r="Y942" i="18"/>
  <c r="AB942" i="18" s="1"/>
  <c r="G943" i="18" s="1"/>
  <c r="AA942" i="18"/>
  <c r="AD942" i="18" s="1"/>
  <c r="Q934" i="20"/>
  <c r="R934" i="20" s="1"/>
  <c r="X934" i="20"/>
  <c r="W934" i="20"/>
  <c r="V934" i="20"/>
  <c r="U934" i="20"/>
  <c r="Y934" i="20"/>
  <c r="AB934" i="20" s="1"/>
  <c r="AA934" i="20"/>
  <c r="Z934" i="20"/>
  <c r="AC934" i="20" s="1"/>
  <c r="AA920" i="13" l="1"/>
  <c r="Z920" i="13"/>
  <c r="Y920" i="13"/>
  <c r="AB920" i="13" s="1"/>
  <c r="AD920" i="13"/>
  <c r="D921" i="13" s="1"/>
  <c r="AE920" i="13" s="1"/>
  <c r="D943" i="18"/>
  <c r="C943" i="18"/>
  <c r="H943" i="18"/>
  <c r="B943" i="18"/>
  <c r="E943" i="18" s="1"/>
  <c r="I943" i="18"/>
  <c r="AD934" i="20"/>
  <c r="G935" i="20"/>
  <c r="B935" i="20"/>
  <c r="C935" i="20"/>
  <c r="H935" i="20"/>
  <c r="B921" i="13" l="1"/>
  <c r="G921" i="13"/>
  <c r="I921" i="13"/>
  <c r="S921" i="13"/>
  <c r="AC920" i="13"/>
  <c r="T921" i="13"/>
  <c r="D935" i="20"/>
  <c r="J943" i="18"/>
  <c r="AE942" i="18"/>
  <c r="S943" i="18"/>
  <c r="T943" i="18"/>
  <c r="F943" i="18"/>
  <c r="I935" i="20"/>
  <c r="J935" i="20"/>
  <c r="E935" i="20"/>
  <c r="T935" i="20"/>
  <c r="S935" i="20"/>
  <c r="AE934" i="20"/>
  <c r="F935" i="20"/>
  <c r="C921" i="13" l="1"/>
  <c r="F921" i="13" s="1"/>
  <c r="H921" i="13"/>
  <c r="J921" i="13" s="1"/>
  <c r="E921" i="13"/>
  <c r="O943" i="18"/>
  <c r="K943" i="18"/>
  <c r="N943" i="18"/>
  <c r="L943" i="18" s="1"/>
  <c r="P943" i="18" s="1"/>
  <c r="O935" i="20"/>
  <c r="K935" i="20"/>
  <c r="N935" i="20"/>
  <c r="L935" i="20" s="1"/>
  <c r="N921" i="13" l="1"/>
  <c r="L921" i="13" s="1"/>
  <c r="O921" i="13"/>
  <c r="K921" i="13"/>
  <c r="W943" i="18"/>
  <c r="M943" i="18"/>
  <c r="U943" i="18"/>
  <c r="V943" i="18"/>
  <c r="P935" i="20"/>
  <c r="M935" i="20"/>
  <c r="Q943" i="18"/>
  <c r="R943" i="18" s="1"/>
  <c r="X943" i="18"/>
  <c r="M921" i="13" l="1"/>
  <c r="P921" i="13"/>
  <c r="Z943" i="18"/>
  <c r="AC943" i="18" s="1"/>
  <c r="Y943" i="18"/>
  <c r="AB943" i="18" s="1"/>
  <c r="U935" i="20"/>
  <c r="V935" i="20"/>
  <c r="W935" i="20"/>
  <c r="Q935" i="20"/>
  <c r="R935" i="20" s="1"/>
  <c r="X935" i="20"/>
  <c r="AA943" i="18"/>
  <c r="AD943" i="18" s="1"/>
  <c r="X921" i="13" l="1"/>
  <c r="Q921" i="13"/>
  <c r="R921" i="13" s="1"/>
  <c r="W921" i="13"/>
  <c r="V921" i="13"/>
  <c r="U921" i="13"/>
  <c r="G944" i="18"/>
  <c r="C944" i="18"/>
  <c r="H944" i="18"/>
  <c r="B944" i="18"/>
  <c r="AA935" i="20"/>
  <c r="AD935" i="20" s="1"/>
  <c r="Y935" i="20"/>
  <c r="AB935" i="20" s="1"/>
  <c r="Z935" i="20"/>
  <c r="AC935" i="20" s="1"/>
  <c r="D944" i="18"/>
  <c r="I944" i="18"/>
  <c r="Y921" i="13" l="1"/>
  <c r="AA921" i="13"/>
  <c r="AD921" i="13" s="1"/>
  <c r="Z921" i="13"/>
  <c r="J944" i="18"/>
  <c r="E944" i="18"/>
  <c r="F944" i="18"/>
  <c r="D936" i="20"/>
  <c r="I936" i="20"/>
  <c r="B936" i="20"/>
  <c r="G936" i="20"/>
  <c r="C936" i="20"/>
  <c r="H936" i="20"/>
  <c r="AE943" i="18"/>
  <c r="S944" i="18"/>
  <c r="T944" i="18"/>
  <c r="I922" i="13" l="1"/>
  <c r="AC921" i="13"/>
  <c r="C922" i="13" s="1"/>
  <c r="AB921" i="13"/>
  <c r="D922" i="13"/>
  <c r="O944" i="18"/>
  <c r="K944" i="18"/>
  <c r="N944" i="18"/>
  <c r="L944" i="18" s="1"/>
  <c r="P944" i="18" s="1"/>
  <c r="S936" i="20"/>
  <c r="T936" i="20"/>
  <c r="E936" i="20"/>
  <c r="J936" i="20"/>
  <c r="AE935" i="20"/>
  <c r="F936" i="20"/>
  <c r="B922" i="13" l="1"/>
  <c r="E922" i="13" s="1"/>
  <c r="G922" i="13"/>
  <c r="AE921" i="13"/>
  <c r="S922" i="13"/>
  <c r="H922" i="13"/>
  <c r="T922" i="13"/>
  <c r="F922" i="13"/>
  <c r="V944" i="18"/>
  <c r="U944" i="18"/>
  <c r="M944" i="18"/>
  <c r="X944" i="18" s="1"/>
  <c r="W944" i="18"/>
  <c r="K936" i="20"/>
  <c r="O936" i="20"/>
  <c r="N936" i="20"/>
  <c r="L936" i="20" s="1"/>
  <c r="J922" i="13" l="1"/>
  <c r="N922" i="13" s="1"/>
  <c r="L922" i="13" s="1"/>
  <c r="Q944" i="18"/>
  <c r="R944" i="18" s="1"/>
  <c r="M936" i="20"/>
  <c r="P936" i="20"/>
  <c r="Y944" i="18"/>
  <c r="O922" i="13" l="1"/>
  <c r="K922" i="13"/>
  <c r="P922" i="13"/>
  <c r="M922" i="13"/>
  <c r="Z944" i="18"/>
  <c r="AC944" i="18" s="1"/>
  <c r="C945" i="18" s="1"/>
  <c r="AA944" i="18"/>
  <c r="AD944" i="18" s="1"/>
  <c r="Q936" i="20"/>
  <c r="R936" i="20" s="1"/>
  <c r="X936" i="20"/>
  <c r="V936" i="20"/>
  <c r="W936" i="20"/>
  <c r="U936" i="20"/>
  <c r="AB944" i="18"/>
  <c r="U922" i="13" l="1"/>
  <c r="W922" i="13"/>
  <c r="V922" i="13"/>
  <c r="Q922" i="13"/>
  <c r="X922" i="13"/>
  <c r="I945" i="18"/>
  <c r="H945" i="18"/>
  <c r="B945" i="18"/>
  <c r="E945" i="18" s="1"/>
  <c r="D945" i="18"/>
  <c r="Y936" i="20"/>
  <c r="AB936" i="20" s="1"/>
  <c r="AA936" i="20"/>
  <c r="AD936" i="20" s="1"/>
  <c r="Z936" i="20"/>
  <c r="AC936" i="20" s="1"/>
  <c r="G945" i="18"/>
  <c r="AE944" i="18"/>
  <c r="S945" i="18"/>
  <c r="T945" i="18"/>
  <c r="R922" i="13" l="1"/>
  <c r="J945" i="18"/>
  <c r="K945" i="18" s="1"/>
  <c r="F945" i="18"/>
  <c r="B937" i="20"/>
  <c r="G937" i="20"/>
  <c r="D937" i="20"/>
  <c r="I937" i="20"/>
  <c r="C937" i="20"/>
  <c r="H937" i="20"/>
  <c r="Y922" i="13" l="1"/>
  <c r="AB922" i="13" s="1"/>
  <c r="Z922" i="13"/>
  <c r="AC922" i="13" s="1"/>
  <c r="AA922" i="13"/>
  <c r="AD922" i="13" s="1"/>
  <c r="N945" i="18"/>
  <c r="L945" i="18" s="1"/>
  <c r="P945" i="18" s="1"/>
  <c r="O945" i="18"/>
  <c r="E937" i="20"/>
  <c r="J937" i="20"/>
  <c r="S937" i="20"/>
  <c r="T937" i="20"/>
  <c r="AE936" i="20"/>
  <c r="F937" i="20"/>
  <c r="G923" i="13" l="1"/>
  <c r="J923" i="13" s="1"/>
  <c r="B923" i="13"/>
  <c r="C923" i="13"/>
  <c r="F923" i="13" s="1"/>
  <c r="H923" i="13"/>
  <c r="I923" i="13"/>
  <c r="D923" i="13"/>
  <c r="U945" i="18"/>
  <c r="W945" i="18"/>
  <c r="V945" i="18"/>
  <c r="M945" i="18"/>
  <c r="X945" i="18" s="1"/>
  <c r="N937" i="20"/>
  <c r="L937" i="20" s="1"/>
  <c r="O937" i="20"/>
  <c r="K937" i="20"/>
  <c r="Q945" i="18"/>
  <c r="R945" i="18" s="1"/>
  <c r="T923" i="13" l="1"/>
  <c r="AE922" i="13"/>
  <c r="S923" i="13"/>
  <c r="K923" i="13"/>
  <c r="O923" i="13"/>
  <c r="N923" i="13"/>
  <c r="L923" i="13" s="1"/>
  <c r="E923" i="13"/>
  <c r="M937" i="20"/>
  <c r="P937" i="20"/>
  <c r="Y945" i="18"/>
  <c r="AB945" i="18" s="1"/>
  <c r="Z945" i="18"/>
  <c r="AA945" i="18"/>
  <c r="P923" i="13" l="1"/>
  <c r="M923" i="13"/>
  <c r="B946" i="18"/>
  <c r="Q937" i="20"/>
  <c r="R937" i="20" s="1"/>
  <c r="W937" i="20"/>
  <c r="X937" i="20"/>
  <c r="U937" i="20"/>
  <c r="V937" i="20"/>
  <c r="AA937" i="20"/>
  <c r="AD937" i="20" s="1"/>
  <c r="AC945" i="18"/>
  <c r="G946" i="18"/>
  <c r="AD945" i="18"/>
  <c r="Q923" i="13" l="1"/>
  <c r="R923" i="13" s="1"/>
  <c r="AA923" i="13" s="1"/>
  <c r="X923" i="13"/>
  <c r="U923" i="13"/>
  <c r="V923" i="13"/>
  <c r="W923" i="13"/>
  <c r="Y937" i="20"/>
  <c r="Z937" i="20"/>
  <c r="AB937" i="20"/>
  <c r="G938" i="20"/>
  <c r="D938" i="20"/>
  <c r="I938" i="20"/>
  <c r="I946" i="18"/>
  <c r="D946" i="18"/>
  <c r="H946" i="18"/>
  <c r="C946" i="18"/>
  <c r="Y923" i="13" l="1"/>
  <c r="Z923" i="13"/>
  <c r="AD923" i="13"/>
  <c r="AB923" i="13"/>
  <c r="G924" i="13" s="1"/>
  <c r="T946" i="18"/>
  <c r="AE945" i="18"/>
  <c r="S946" i="18"/>
  <c r="F946" i="18"/>
  <c r="E946" i="18"/>
  <c r="B938" i="20"/>
  <c r="AC937" i="20"/>
  <c r="C938" i="20" s="1"/>
  <c r="T938" i="20"/>
  <c r="S938" i="20"/>
  <c r="J946" i="18"/>
  <c r="AC923" i="13" l="1"/>
  <c r="D924" i="13"/>
  <c r="I924" i="13"/>
  <c r="B924" i="13"/>
  <c r="H938" i="20"/>
  <c r="E938" i="20"/>
  <c r="AE937" i="20"/>
  <c r="F938" i="20"/>
  <c r="O946" i="18"/>
  <c r="K946" i="18"/>
  <c r="N946" i="18"/>
  <c r="L946" i="18" s="1"/>
  <c r="P946" i="18" s="1"/>
  <c r="C924" i="13" l="1"/>
  <c r="F924" i="13" s="1"/>
  <c r="H924" i="13"/>
  <c r="J924" i="13" s="1"/>
  <c r="S924" i="13"/>
  <c r="AE923" i="13"/>
  <c r="T924" i="13"/>
  <c r="E924" i="13"/>
  <c r="J938" i="20"/>
  <c r="N938" i="20"/>
  <c r="L938" i="20" s="1"/>
  <c r="W946" i="18"/>
  <c r="U946" i="18"/>
  <c r="V946" i="18"/>
  <c r="M946" i="18"/>
  <c r="X946" i="18" s="1"/>
  <c r="O924" i="13" l="1"/>
  <c r="K924" i="13"/>
  <c r="N924" i="13"/>
  <c r="L924" i="13" s="1"/>
  <c r="Q946" i="18"/>
  <c r="R946" i="18" s="1"/>
  <c r="O938" i="20"/>
  <c r="K938" i="20"/>
  <c r="M938" i="20"/>
  <c r="P938" i="20"/>
  <c r="P924" i="13" l="1"/>
  <c r="M924" i="13"/>
  <c r="Z946" i="18"/>
  <c r="Y946" i="18"/>
  <c r="AA946" i="18"/>
  <c r="X938" i="20"/>
  <c r="Q938" i="20"/>
  <c r="R938" i="20" s="1"/>
  <c r="U938" i="20"/>
  <c r="W938" i="20"/>
  <c r="V938" i="20"/>
  <c r="W924" i="13" l="1"/>
  <c r="U924" i="13"/>
  <c r="V924" i="13"/>
  <c r="X924" i="13"/>
  <c r="Q924" i="13"/>
  <c r="R924" i="13" s="1"/>
  <c r="AB946" i="18"/>
  <c r="AC946" i="18"/>
  <c r="AD946" i="18"/>
  <c r="AA938" i="20"/>
  <c r="AD938" i="20" s="1"/>
  <c r="Y938" i="20"/>
  <c r="AB938" i="20" s="1"/>
  <c r="Z938" i="20"/>
  <c r="AC938" i="20" s="1"/>
  <c r="AA924" i="13" l="1"/>
  <c r="AD924" i="13" s="1"/>
  <c r="Z924" i="13"/>
  <c r="AC924" i="13" s="1"/>
  <c r="Y924" i="13"/>
  <c r="AB924" i="13" s="1"/>
  <c r="B925" i="13" s="1"/>
  <c r="B947" i="18"/>
  <c r="G947" i="18"/>
  <c r="H947" i="18"/>
  <c r="D947" i="18"/>
  <c r="C947" i="18"/>
  <c r="F947" i="18" s="1"/>
  <c r="I947" i="18"/>
  <c r="G939" i="20"/>
  <c r="D939" i="20"/>
  <c r="I939" i="20"/>
  <c r="B939" i="20"/>
  <c r="H939" i="20"/>
  <c r="C939" i="20"/>
  <c r="C925" i="13" l="1"/>
  <c r="G925" i="13"/>
  <c r="D925" i="13"/>
  <c r="I925" i="13"/>
  <c r="H925" i="13"/>
  <c r="E947" i="18"/>
  <c r="S947" i="18"/>
  <c r="T947" i="18"/>
  <c r="AE946" i="18"/>
  <c r="J947" i="18"/>
  <c r="T939" i="20"/>
  <c r="S939" i="20"/>
  <c r="E939" i="20"/>
  <c r="J939" i="20"/>
  <c r="AE938" i="20"/>
  <c r="F939" i="20"/>
  <c r="AE924" i="13" l="1"/>
  <c r="T925" i="13"/>
  <c r="F925" i="13"/>
  <c r="J925" i="13"/>
  <c r="E925" i="13"/>
  <c r="S925" i="13"/>
  <c r="N939" i="20"/>
  <c r="L939" i="20" s="1"/>
  <c r="O947" i="18"/>
  <c r="K947" i="18"/>
  <c r="N947" i="18"/>
  <c r="L947" i="18" s="1"/>
  <c r="O939" i="20"/>
  <c r="K939" i="20"/>
  <c r="N925" i="13" l="1"/>
  <c r="L925" i="13" s="1"/>
  <c r="O925" i="13"/>
  <c r="K925" i="13"/>
  <c r="M939" i="20"/>
  <c r="P939" i="20"/>
  <c r="M947" i="18"/>
  <c r="X947" i="18" s="1"/>
  <c r="P947" i="18"/>
  <c r="M925" i="13" l="1"/>
  <c r="P925" i="13"/>
  <c r="X939" i="20"/>
  <c r="Q939" i="20"/>
  <c r="R939" i="20" s="1"/>
  <c r="W939" i="20"/>
  <c r="V939" i="20"/>
  <c r="U939" i="20"/>
  <c r="U947" i="18"/>
  <c r="V947" i="18"/>
  <c r="W947" i="18"/>
  <c r="Q947" i="18"/>
  <c r="R947" i="18" s="1"/>
  <c r="X925" i="13" l="1"/>
  <c r="Q925" i="13"/>
  <c r="R925" i="13" s="1"/>
  <c r="U925" i="13"/>
  <c r="V925" i="13"/>
  <c r="W925" i="13"/>
  <c r="Z939" i="20"/>
  <c r="AC939" i="20" s="1"/>
  <c r="Y939" i="20"/>
  <c r="AB939" i="20" s="1"/>
  <c r="AA939" i="20"/>
  <c r="AD939" i="20" s="1"/>
  <c r="Y947" i="18"/>
  <c r="AB947" i="18" s="1"/>
  <c r="Z947" i="18"/>
  <c r="AC947" i="18" s="1"/>
  <c r="AA947" i="18"/>
  <c r="AA925" i="13" l="1"/>
  <c r="AD925" i="13" s="1"/>
  <c r="Z925" i="13"/>
  <c r="Y925" i="13"/>
  <c r="G940" i="20"/>
  <c r="C940" i="20"/>
  <c r="H940" i="20"/>
  <c r="B940" i="20"/>
  <c r="D940" i="20"/>
  <c r="I940" i="20"/>
  <c r="B948" i="18"/>
  <c r="G948" i="18"/>
  <c r="H948" i="18"/>
  <c r="C948" i="18"/>
  <c r="F948" i="18" s="1"/>
  <c r="AD947" i="18"/>
  <c r="I926" i="13" l="1"/>
  <c r="AC925" i="13"/>
  <c r="C926" i="13" s="1"/>
  <c r="D926" i="13"/>
  <c r="AB925" i="13"/>
  <c r="AE939" i="20"/>
  <c r="F940" i="20"/>
  <c r="E940" i="20"/>
  <c r="J940" i="20"/>
  <c r="T940" i="20"/>
  <c r="S940" i="20"/>
  <c r="I948" i="18"/>
  <c r="J948" i="18" s="1"/>
  <c r="D948" i="18"/>
  <c r="E948" i="18"/>
  <c r="S926" i="13" l="1"/>
  <c r="T926" i="13"/>
  <c r="B926" i="13"/>
  <c r="H926" i="13"/>
  <c r="AE925" i="13"/>
  <c r="G926" i="13"/>
  <c r="O940" i="20"/>
  <c r="N940" i="20"/>
  <c r="L940" i="20" s="1"/>
  <c r="K940" i="20"/>
  <c r="K948" i="18"/>
  <c r="O948" i="18"/>
  <c r="AE947" i="18"/>
  <c r="T948" i="18"/>
  <c r="N948" i="18"/>
  <c r="L948" i="18" s="1"/>
  <c r="S948" i="18"/>
  <c r="J926" i="13" l="1"/>
  <c r="N926" i="13" s="1"/>
  <c r="L926" i="13" s="1"/>
  <c r="E926" i="13"/>
  <c r="F926" i="13"/>
  <c r="P940" i="20"/>
  <c r="M940" i="20"/>
  <c r="P948" i="18"/>
  <c r="M948" i="18"/>
  <c r="V940" i="20"/>
  <c r="O926" i="13" l="1"/>
  <c r="K926" i="13"/>
  <c r="P926" i="13"/>
  <c r="M926" i="13"/>
  <c r="U940" i="20"/>
  <c r="Q940" i="20"/>
  <c r="R940" i="20" s="1"/>
  <c r="W940" i="20"/>
  <c r="X940" i="20"/>
  <c r="U948" i="18"/>
  <c r="V948" i="18"/>
  <c r="W948" i="18"/>
  <c r="X948" i="18"/>
  <c r="Q948" i="18"/>
  <c r="R948" i="18" s="1"/>
  <c r="U926" i="13" l="1"/>
  <c r="Q926" i="13"/>
  <c r="R926" i="13" s="1"/>
  <c r="W926" i="13"/>
  <c r="X926" i="13"/>
  <c r="V926" i="13"/>
  <c r="Z940" i="20"/>
  <c r="Y940" i="20"/>
  <c r="AB940" i="20" s="1"/>
  <c r="AA940" i="20"/>
  <c r="AD940" i="20" s="1"/>
  <c r="Y948" i="18"/>
  <c r="AB948" i="18" s="1"/>
  <c r="Z948" i="18"/>
  <c r="AC948" i="18" s="1"/>
  <c r="AA948" i="18"/>
  <c r="AD948" i="18" s="1"/>
  <c r="Z926" i="13" l="1"/>
  <c r="AA926" i="13"/>
  <c r="Y926" i="13"/>
  <c r="AC926" i="13"/>
  <c r="H927" i="13" s="1"/>
  <c r="G941" i="20"/>
  <c r="D941" i="20"/>
  <c r="AC940" i="20"/>
  <c r="C941" i="20" s="1"/>
  <c r="B941" i="20"/>
  <c r="I941" i="20"/>
  <c r="B949" i="18"/>
  <c r="G949" i="18"/>
  <c r="H949" i="18"/>
  <c r="C949" i="18"/>
  <c r="F949" i="18" s="1"/>
  <c r="D949" i="18"/>
  <c r="I949" i="18"/>
  <c r="S941" i="20"/>
  <c r="AD926" i="13" l="1"/>
  <c r="AB926" i="13"/>
  <c r="C927" i="13"/>
  <c r="H941" i="20"/>
  <c r="E941" i="20"/>
  <c r="AE940" i="20"/>
  <c r="F941" i="20"/>
  <c r="T941" i="20"/>
  <c r="S949" i="18"/>
  <c r="AE948" i="18"/>
  <c r="T949" i="18"/>
  <c r="N949" i="18"/>
  <c r="L949" i="18" s="1"/>
  <c r="P949" i="18" s="1"/>
  <c r="E949" i="18"/>
  <c r="J949" i="18"/>
  <c r="J941" i="20"/>
  <c r="N941" i="20" s="1"/>
  <c r="L941" i="20" s="1"/>
  <c r="I927" i="13" l="1"/>
  <c r="D927" i="13"/>
  <c r="G927" i="13"/>
  <c r="J927" i="13" s="1"/>
  <c r="B927" i="13"/>
  <c r="E927" i="13" s="1"/>
  <c r="F927" i="13"/>
  <c r="K949" i="18"/>
  <c r="O949" i="18"/>
  <c r="M949" i="18"/>
  <c r="U949" i="18"/>
  <c r="V949" i="18"/>
  <c r="W949" i="18"/>
  <c r="O941" i="20"/>
  <c r="K941" i="20"/>
  <c r="M941" i="20"/>
  <c r="P941" i="20"/>
  <c r="T927" i="13" l="1"/>
  <c r="S927" i="13"/>
  <c r="AE926" i="13"/>
  <c r="N927" i="13"/>
  <c r="L927" i="13" s="1"/>
  <c r="K927" i="13"/>
  <c r="O927" i="13"/>
  <c r="Q949" i="18"/>
  <c r="R949" i="18" s="1"/>
  <c r="X949" i="18"/>
  <c r="Q941" i="20"/>
  <c r="R941" i="20" s="1"/>
  <c r="X941" i="20"/>
  <c r="V941" i="20"/>
  <c r="U941" i="20"/>
  <c r="W941" i="20"/>
  <c r="P927" i="13" l="1"/>
  <c r="M927" i="13"/>
  <c r="Y949" i="18"/>
  <c r="AB949" i="18" s="1"/>
  <c r="AA949" i="18"/>
  <c r="AD949" i="18" s="1"/>
  <c r="Z949" i="18"/>
  <c r="AC949" i="18" s="1"/>
  <c r="Y941" i="20"/>
  <c r="AB941" i="20" s="1"/>
  <c r="AA941" i="20"/>
  <c r="Z941" i="20"/>
  <c r="W927" i="13" l="1"/>
  <c r="U927" i="13"/>
  <c r="Q927" i="13"/>
  <c r="R927" i="13" s="1"/>
  <c r="X927" i="13"/>
  <c r="V927" i="13"/>
  <c r="G950" i="18"/>
  <c r="B950" i="18"/>
  <c r="D950" i="18"/>
  <c r="I950" i="18"/>
  <c r="C950" i="18"/>
  <c r="F950" i="18" s="1"/>
  <c r="H950" i="18"/>
  <c r="AD941" i="20"/>
  <c r="B942" i="20"/>
  <c r="G942" i="20"/>
  <c r="AC941" i="20"/>
  <c r="C942" i="20" s="1"/>
  <c r="AA927" i="13" l="1"/>
  <c r="AD927" i="13" s="1"/>
  <c r="Y927" i="13"/>
  <c r="AB927" i="13" s="1"/>
  <c r="B928" i="13" s="1"/>
  <c r="Z927" i="13"/>
  <c r="AC927" i="13" s="1"/>
  <c r="D942" i="20"/>
  <c r="I942" i="20"/>
  <c r="AE949" i="18"/>
  <c r="S950" i="18"/>
  <c r="T950" i="18"/>
  <c r="E950" i="18"/>
  <c r="N950" i="18"/>
  <c r="L950" i="18" s="1"/>
  <c r="P950" i="18" s="1"/>
  <c r="J950" i="18"/>
  <c r="H942" i="20"/>
  <c r="AE941" i="20"/>
  <c r="F942" i="20"/>
  <c r="E942" i="20"/>
  <c r="T942" i="20"/>
  <c r="S942" i="20"/>
  <c r="D928" i="13" l="1"/>
  <c r="I928" i="13"/>
  <c r="G928" i="13"/>
  <c r="J928" i="13" s="1"/>
  <c r="H928" i="13"/>
  <c r="C928" i="13"/>
  <c r="E928" i="13"/>
  <c r="K950" i="18"/>
  <c r="O950" i="18"/>
  <c r="M950" i="18"/>
  <c r="X950" i="18" s="1"/>
  <c r="U950" i="18"/>
  <c r="V950" i="18"/>
  <c r="W950" i="18"/>
  <c r="J942" i="20"/>
  <c r="N942" i="20"/>
  <c r="L942" i="20" s="1"/>
  <c r="T928" i="13" l="1"/>
  <c r="AE927" i="13"/>
  <c r="S928" i="13"/>
  <c r="N928" i="13"/>
  <c r="L928" i="13" s="1"/>
  <c r="O928" i="13"/>
  <c r="K928" i="13"/>
  <c r="F928" i="13"/>
  <c r="Q950" i="18"/>
  <c r="R950" i="18" s="1"/>
  <c r="K942" i="20"/>
  <c r="O942" i="20"/>
  <c r="M942" i="20"/>
  <c r="P942" i="20"/>
  <c r="M928" i="13" l="1"/>
  <c r="P928" i="13"/>
  <c r="Z950" i="18"/>
  <c r="Y950" i="18"/>
  <c r="AB950" i="18" s="1"/>
  <c r="AA950" i="18"/>
  <c r="Q942" i="20"/>
  <c r="R942" i="20" s="1"/>
  <c r="X942" i="20"/>
  <c r="V942" i="20"/>
  <c r="W942" i="20"/>
  <c r="U942" i="20"/>
  <c r="X928" i="13" l="1"/>
  <c r="Q928" i="13"/>
  <c r="R928" i="13" s="1"/>
  <c r="W928" i="13"/>
  <c r="V928" i="13"/>
  <c r="U928" i="13"/>
  <c r="Z942" i="20"/>
  <c r="AA942" i="20"/>
  <c r="B951" i="18"/>
  <c r="AC950" i="18"/>
  <c r="G951" i="18"/>
  <c r="AD950" i="18"/>
  <c r="Y942" i="20"/>
  <c r="Z928" i="13" l="1"/>
  <c r="AC928" i="13" s="1"/>
  <c r="AA928" i="13"/>
  <c r="Y928" i="13"/>
  <c r="AB928" i="13" s="1"/>
  <c r="AC942" i="20"/>
  <c r="AB942" i="20"/>
  <c r="AD942" i="20"/>
  <c r="H951" i="18"/>
  <c r="D951" i="18"/>
  <c r="I951" i="18"/>
  <c r="J951" i="18" s="1"/>
  <c r="O951" i="18" s="1"/>
  <c r="C951" i="18"/>
  <c r="C943" i="20"/>
  <c r="H943" i="20"/>
  <c r="G943" i="20"/>
  <c r="B943" i="20"/>
  <c r="E943" i="20" s="1"/>
  <c r="I943" i="20"/>
  <c r="J943" i="20" s="1"/>
  <c r="D943" i="20"/>
  <c r="AD928" i="13" l="1"/>
  <c r="H929" i="13"/>
  <c r="B929" i="13"/>
  <c r="C929" i="13"/>
  <c r="G929" i="13"/>
  <c r="F951" i="18"/>
  <c r="E951" i="18"/>
  <c r="S951" i="18"/>
  <c r="L951" i="18"/>
  <c r="P951" i="18" s="1"/>
  <c r="N951" i="18"/>
  <c r="T951" i="18"/>
  <c r="AE950" i="18"/>
  <c r="K951" i="18"/>
  <c r="F943" i="20"/>
  <c r="AE942" i="20"/>
  <c r="K943" i="20"/>
  <c r="O943" i="20"/>
  <c r="N943" i="20"/>
  <c r="L943" i="20" s="1"/>
  <c r="T943" i="20"/>
  <c r="S943" i="20"/>
  <c r="I929" i="13" l="1"/>
  <c r="D929" i="13"/>
  <c r="J929" i="13"/>
  <c r="F929" i="13"/>
  <c r="E929" i="13"/>
  <c r="W951" i="18"/>
  <c r="U951" i="18"/>
  <c r="V951" i="18"/>
  <c r="M951" i="18"/>
  <c r="M943" i="20"/>
  <c r="P943" i="20"/>
  <c r="N929" i="13" l="1"/>
  <c r="AE928" i="13"/>
  <c r="T929" i="13"/>
  <c r="S929" i="13"/>
  <c r="O929" i="13"/>
  <c r="K929" i="13"/>
  <c r="L929" i="13"/>
  <c r="Q951" i="18"/>
  <c r="R951" i="18" s="1"/>
  <c r="X951" i="18"/>
  <c r="Q943" i="20"/>
  <c r="R943" i="20" s="1"/>
  <c r="X943" i="20"/>
  <c r="W943" i="20"/>
  <c r="U943" i="20"/>
  <c r="V943" i="20"/>
  <c r="P929" i="13" l="1"/>
  <c r="M929" i="13"/>
  <c r="Y951" i="18"/>
  <c r="AB951" i="18" s="1"/>
  <c r="Z951" i="18"/>
  <c r="AC951" i="18" s="1"/>
  <c r="AA951" i="18"/>
  <c r="AD951" i="18" s="1"/>
  <c r="Z943" i="20"/>
  <c r="AC943" i="20" s="1"/>
  <c r="Y943" i="20"/>
  <c r="AB943" i="20" s="1"/>
  <c r="AA943" i="20"/>
  <c r="AD943" i="20" s="1"/>
  <c r="Q929" i="13" l="1"/>
  <c r="W929" i="13"/>
  <c r="U929" i="13"/>
  <c r="V929" i="13"/>
  <c r="X929" i="13"/>
  <c r="H952" i="18"/>
  <c r="B952" i="18"/>
  <c r="D952" i="18"/>
  <c r="G952" i="18"/>
  <c r="I952" i="18"/>
  <c r="C952" i="18"/>
  <c r="C944" i="20"/>
  <c r="H944" i="20"/>
  <c r="G944" i="20"/>
  <c r="B944" i="20"/>
  <c r="D944" i="20"/>
  <c r="I944" i="20"/>
  <c r="AE943" i="20"/>
  <c r="R929" i="13" l="1"/>
  <c r="F952" i="18"/>
  <c r="T952" i="18"/>
  <c r="E952" i="18"/>
  <c r="S952" i="18"/>
  <c r="J952" i="18"/>
  <c r="AE951" i="18"/>
  <c r="F944" i="20"/>
  <c r="T944" i="20"/>
  <c r="J944" i="20"/>
  <c r="E944" i="20"/>
  <c r="S944" i="20"/>
  <c r="K952" i="18"/>
  <c r="O952" i="18"/>
  <c r="N952" i="18"/>
  <c r="L952" i="18" s="1"/>
  <c r="Y929" i="13" l="1"/>
  <c r="Z929" i="13"/>
  <c r="AA929" i="13"/>
  <c r="O944" i="20"/>
  <c r="K944" i="20"/>
  <c r="N944" i="20"/>
  <c r="L944" i="20" s="1"/>
  <c r="M952" i="18"/>
  <c r="P952" i="18"/>
  <c r="X952" i="18"/>
  <c r="AB929" i="13" l="1"/>
  <c r="G930" i="13" s="1"/>
  <c r="AC929" i="13"/>
  <c r="AD929" i="13"/>
  <c r="H930" i="13"/>
  <c r="B930" i="13"/>
  <c r="D930" i="13"/>
  <c r="I930" i="13"/>
  <c r="P944" i="20"/>
  <c r="M944" i="20"/>
  <c r="W944" i="20"/>
  <c r="V944" i="20"/>
  <c r="C930" i="13"/>
  <c r="Q952" i="18"/>
  <c r="R952" i="18" s="1"/>
  <c r="V952" i="18"/>
  <c r="W952" i="18"/>
  <c r="U952" i="18"/>
  <c r="AE929" i="13" l="1"/>
  <c r="S930" i="13"/>
  <c r="F930" i="13"/>
  <c r="J930" i="13"/>
  <c r="T930" i="13"/>
  <c r="U944" i="20"/>
  <c r="Q944" i="20"/>
  <c r="R944" i="20" s="1"/>
  <c r="X944" i="20"/>
  <c r="Y952" i="18"/>
  <c r="E930" i="13"/>
  <c r="AA952" i="18"/>
  <c r="Z952" i="18"/>
  <c r="O930" i="13" l="1"/>
  <c r="K930" i="13"/>
  <c r="N930" i="13"/>
  <c r="L930" i="13" s="1"/>
  <c r="AA944" i="20"/>
  <c r="AD944" i="20" s="1"/>
  <c r="Y944" i="20"/>
  <c r="AB944" i="20" s="1"/>
  <c r="Z944" i="20"/>
  <c r="AC944" i="20" s="1"/>
  <c r="AB952" i="18"/>
  <c r="AD952" i="18"/>
  <c r="AC952" i="18"/>
  <c r="P930" i="13" l="1"/>
  <c r="M930" i="13"/>
  <c r="C945" i="20"/>
  <c r="H945" i="20"/>
  <c r="D945" i="20"/>
  <c r="I945" i="20"/>
  <c r="B945" i="20"/>
  <c r="G945" i="20"/>
  <c r="S945" i="20"/>
  <c r="T945" i="20"/>
  <c r="J945" i="20"/>
  <c r="E945" i="20"/>
  <c r="AE944" i="20"/>
  <c r="F945" i="20"/>
  <c r="G953" i="18"/>
  <c r="B953" i="18"/>
  <c r="I953" i="18"/>
  <c r="D953" i="18"/>
  <c r="C953" i="18"/>
  <c r="H953" i="18"/>
  <c r="J953" i="18" s="1"/>
  <c r="W930" i="13" l="1"/>
  <c r="X930" i="13"/>
  <c r="V930" i="13"/>
  <c r="U930" i="13"/>
  <c r="Q930" i="13"/>
  <c r="R930" i="13" s="1"/>
  <c r="O945" i="20"/>
  <c r="K945" i="20"/>
  <c r="N945" i="20"/>
  <c r="L945" i="20" s="1"/>
  <c r="T953" i="18"/>
  <c r="S953" i="18"/>
  <c r="AE952" i="18"/>
  <c r="F953" i="18"/>
  <c r="E953" i="18"/>
  <c r="O953" i="18"/>
  <c r="N953" i="18"/>
  <c r="L953" i="18" s="1"/>
  <c r="P953" i="18" s="1"/>
  <c r="K953" i="18"/>
  <c r="Z930" i="13" l="1"/>
  <c r="AA930" i="13"/>
  <c r="Y930" i="13"/>
  <c r="AB930" i="13" s="1"/>
  <c r="P945" i="20"/>
  <c r="M945" i="20"/>
  <c r="M953" i="18"/>
  <c r="V953" i="18"/>
  <c r="U953" i="18"/>
  <c r="W953" i="18"/>
  <c r="AD930" i="13" l="1"/>
  <c r="I931" i="13" s="1"/>
  <c r="G931" i="13"/>
  <c r="B931" i="13"/>
  <c r="AC930" i="13"/>
  <c r="V945" i="20"/>
  <c r="U945" i="20"/>
  <c r="W945" i="20"/>
  <c r="X945" i="20"/>
  <c r="Q945" i="20"/>
  <c r="R945" i="20" s="1"/>
  <c r="Q953" i="18"/>
  <c r="R953" i="18" s="1"/>
  <c r="X953" i="18"/>
  <c r="C931" i="13"/>
  <c r="H931" i="13"/>
  <c r="D931" i="13" l="1"/>
  <c r="J931" i="13"/>
  <c r="AA945" i="20"/>
  <c r="AD945" i="20" s="1"/>
  <c r="Z945" i="20"/>
  <c r="AC945" i="20" s="1"/>
  <c r="Y945" i="20"/>
  <c r="AB945" i="20" s="1"/>
  <c r="AA953" i="18"/>
  <c r="AD953" i="18" s="1"/>
  <c r="Z953" i="18"/>
  <c r="AC953" i="18" s="1"/>
  <c r="Y953" i="18"/>
  <c r="AB953" i="18" s="1"/>
  <c r="E931" i="13"/>
  <c r="F931" i="13"/>
  <c r="AE930" i="13" l="1"/>
  <c r="S931" i="13"/>
  <c r="T931" i="13"/>
  <c r="N931" i="13"/>
  <c r="L931" i="13" s="1"/>
  <c r="O931" i="13"/>
  <c r="K931" i="13"/>
  <c r="D946" i="20"/>
  <c r="I946" i="20"/>
  <c r="C946" i="20"/>
  <c r="H946" i="20"/>
  <c r="G946" i="20"/>
  <c r="B946" i="20"/>
  <c r="C954" i="18"/>
  <c r="H954" i="18"/>
  <c r="G954" i="18"/>
  <c r="I954" i="18"/>
  <c r="D954" i="18"/>
  <c r="B954" i="18"/>
  <c r="M931" i="13" l="1"/>
  <c r="P931" i="13"/>
  <c r="S946" i="20"/>
  <c r="T946" i="20"/>
  <c r="F946" i="20"/>
  <c r="AE945" i="20"/>
  <c r="J946" i="20"/>
  <c r="E946" i="20"/>
  <c r="J954" i="18"/>
  <c r="F954" i="18"/>
  <c r="S954" i="18"/>
  <c r="T954" i="18"/>
  <c r="AE953" i="18"/>
  <c r="E954" i="18"/>
  <c r="N954" i="18"/>
  <c r="L954" i="18" s="1"/>
  <c r="X931" i="13" l="1"/>
  <c r="Q931" i="13"/>
  <c r="R931" i="13" s="1"/>
  <c r="W931" i="13"/>
  <c r="V931" i="13"/>
  <c r="U931" i="13"/>
  <c r="O954" i="18"/>
  <c r="K954" i="18"/>
  <c r="O946" i="20"/>
  <c r="K946" i="20"/>
  <c r="N946" i="20"/>
  <c r="P954" i="18"/>
  <c r="M954" i="18"/>
  <c r="X954" i="18" s="1"/>
  <c r="AA931" i="13" l="1"/>
  <c r="AD931" i="13" s="1"/>
  <c r="D932" i="13" s="1"/>
  <c r="Z931" i="13"/>
  <c r="Y931" i="13"/>
  <c r="AB931" i="13" s="1"/>
  <c r="B932" i="13" s="1"/>
  <c r="L946" i="20"/>
  <c r="Q954" i="18"/>
  <c r="R954" i="18" s="1"/>
  <c r="W954" i="18"/>
  <c r="U954" i="18"/>
  <c r="V954" i="18"/>
  <c r="AC931" i="13" l="1"/>
  <c r="G932" i="13"/>
  <c r="S932" i="13"/>
  <c r="T932" i="13"/>
  <c r="I932" i="13"/>
  <c r="AE931" i="13"/>
  <c r="M946" i="20"/>
  <c r="P946" i="20"/>
  <c r="Y954" i="18"/>
  <c r="Z954" i="18"/>
  <c r="AA954" i="18"/>
  <c r="C932" i="13" l="1"/>
  <c r="H932" i="13"/>
  <c r="J932" i="13" s="1"/>
  <c r="Q946" i="20"/>
  <c r="R946" i="20" s="1"/>
  <c r="X946" i="20"/>
  <c r="W946" i="20"/>
  <c r="V946" i="20"/>
  <c r="U946" i="20"/>
  <c r="AC954" i="18"/>
  <c r="AB954" i="18"/>
  <c r="AD954" i="18"/>
  <c r="D955" i="18" s="1"/>
  <c r="H955" i="18"/>
  <c r="C955" i="18"/>
  <c r="E932" i="13" l="1"/>
  <c r="F932" i="13"/>
  <c r="O932" i="13"/>
  <c r="K932" i="13"/>
  <c r="N932" i="13"/>
  <c r="L932" i="13" s="1"/>
  <c r="Z946" i="20"/>
  <c r="AC946" i="20" s="1"/>
  <c r="AA946" i="20"/>
  <c r="AD946" i="20" s="1"/>
  <c r="Y946" i="20"/>
  <c r="AB946" i="20" s="1"/>
  <c r="B955" i="18"/>
  <c r="I955" i="18"/>
  <c r="S955" i="18"/>
  <c r="AE954" i="18"/>
  <c r="G955" i="18"/>
  <c r="T955" i="18"/>
  <c r="P932" i="13" l="1"/>
  <c r="M932" i="13"/>
  <c r="C947" i="20"/>
  <c r="H947" i="20"/>
  <c r="D947" i="20"/>
  <c r="I947" i="20"/>
  <c r="B947" i="20"/>
  <c r="G947" i="20"/>
  <c r="E955" i="18"/>
  <c r="F955" i="18"/>
  <c r="J955" i="18"/>
  <c r="N955" i="18" s="1"/>
  <c r="L955" i="18" s="1"/>
  <c r="W932" i="13" l="1"/>
  <c r="U932" i="13"/>
  <c r="X932" i="13"/>
  <c r="Q932" i="13"/>
  <c r="R932" i="13" s="1"/>
  <c r="V932" i="13"/>
  <c r="AE946" i="20"/>
  <c r="F947" i="20"/>
  <c r="T947" i="20"/>
  <c r="S947" i="20"/>
  <c r="E947" i="20"/>
  <c r="J947" i="20"/>
  <c r="K955" i="18"/>
  <c r="O955" i="18"/>
  <c r="M955" i="18"/>
  <c r="X955" i="18" s="1"/>
  <c r="P955" i="18"/>
  <c r="Y932" i="13" l="1"/>
  <c r="Z932" i="13"/>
  <c r="AA932" i="13"/>
  <c r="AD932" i="13" s="1"/>
  <c r="K947" i="20"/>
  <c r="O947" i="20"/>
  <c r="N947" i="20"/>
  <c r="L947" i="20" s="1"/>
  <c r="AB932" i="13"/>
  <c r="Q955" i="18"/>
  <c r="R955" i="18" s="1"/>
  <c r="U955" i="18"/>
  <c r="W955" i="18"/>
  <c r="V955" i="18"/>
  <c r="AC932" i="13" l="1"/>
  <c r="I933" i="13"/>
  <c r="D933" i="13"/>
  <c r="M947" i="20"/>
  <c r="P947" i="20"/>
  <c r="B933" i="13"/>
  <c r="G933" i="13"/>
  <c r="AA955" i="18"/>
  <c r="Y955" i="18"/>
  <c r="Z955" i="18"/>
  <c r="C933" i="13" l="1"/>
  <c r="F933" i="13" s="1"/>
  <c r="H933" i="13"/>
  <c r="S933" i="13"/>
  <c r="T933" i="13"/>
  <c r="AE932" i="13"/>
  <c r="X947" i="20"/>
  <c r="Q947" i="20"/>
  <c r="R947" i="20" s="1"/>
  <c r="U947" i="20"/>
  <c r="V947" i="20"/>
  <c r="W947" i="20"/>
  <c r="AD955" i="18"/>
  <c r="AB955" i="18"/>
  <c r="D956" i="18"/>
  <c r="AC955" i="18"/>
  <c r="E933" i="13" l="1"/>
  <c r="J933" i="13"/>
  <c r="N933" i="13" s="1"/>
  <c r="L933" i="13" s="1"/>
  <c r="Z947" i="20"/>
  <c r="AC947" i="20" s="1"/>
  <c r="Y947" i="20"/>
  <c r="AB947" i="20" s="1"/>
  <c r="AA947" i="20"/>
  <c r="AD947" i="20" s="1"/>
  <c r="K933" i="13"/>
  <c r="I956" i="18"/>
  <c r="B956" i="18"/>
  <c r="H956" i="18"/>
  <c r="C956" i="18"/>
  <c r="G956" i="18"/>
  <c r="S956" i="18"/>
  <c r="AE955" i="18"/>
  <c r="T956" i="18"/>
  <c r="O933" i="13" l="1"/>
  <c r="M933" i="13"/>
  <c r="P933" i="13"/>
  <c r="C948" i="20"/>
  <c r="H948" i="20"/>
  <c r="G948" i="20"/>
  <c r="B948" i="20"/>
  <c r="D948" i="20"/>
  <c r="I948" i="20"/>
  <c r="J956" i="18"/>
  <c r="N956" i="18" s="1"/>
  <c r="F956" i="18"/>
  <c r="E956" i="18"/>
  <c r="L956" i="18"/>
  <c r="P956" i="18" s="1"/>
  <c r="Q933" i="13" l="1"/>
  <c r="R933" i="13" s="1"/>
  <c r="X933" i="13"/>
  <c r="W933" i="13"/>
  <c r="V933" i="13"/>
  <c r="U933" i="13"/>
  <c r="AE947" i="20"/>
  <c r="F948" i="20"/>
  <c r="J948" i="20"/>
  <c r="E948" i="20"/>
  <c r="S948" i="20"/>
  <c r="T948" i="20"/>
  <c r="O956" i="18"/>
  <c r="K956" i="18"/>
  <c r="M956" i="18"/>
  <c r="V956" i="18"/>
  <c r="U956" i="18"/>
  <c r="W956" i="18"/>
  <c r="AA933" i="13" l="1"/>
  <c r="AD933" i="13" s="1"/>
  <c r="Z933" i="13"/>
  <c r="AC933" i="13" s="1"/>
  <c r="Y933" i="13"/>
  <c r="AB933" i="13" s="1"/>
  <c r="O948" i="20"/>
  <c r="K948" i="20"/>
  <c r="L948" i="20"/>
  <c r="N948" i="20"/>
  <c r="D934" i="13"/>
  <c r="B934" i="13"/>
  <c r="G934" i="13"/>
  <c r="Q956" i="18"/>
  <c r="R956" i="18" s="1"/>
  <c r="X956" i="18"/>
  <c r="C934" i="13" l="1"/>
  <c r="H934" i="13"/>
  <c r="I934" i="13"/>
  <c r="P948" i="20"/>
  <c r="M948" i="20"/>
  <c r="AE933" i="13"/>
  <c r="T934" i="13"/>
  <c r="S934" i="13"/>
  <c r="Y956" i="18"/>
  <c r="Z956" i="18"/>
  <c r="AA956" i="18"/>
  <c r="E934" i="13" l="1"/>
  <c r="F934" i="13"/>
  <c r="J934" i="13"/>
  <c r="K934" i="13" s="1"/>
  <c r="U948" i="20"/>
  <c r="V948" i="20"/>
  <c r="W948" i="20"/>
  <c r="Q948" i="20"/>
  <c r="R948" i="20" s="1"/>
  <c r="X948" i="20"/>
  <c r="AB956" i="18"/>
  <c r="AC956" i="18"/>
  <c r="H957" i="18" s="1"/>
  <c r="AD956" i="18"/>
  <c r="B957" i="18"/>
  <c r="O934" i="13" l="1"/>
  <c r="N934" i="13"/>
  <c r="L934" i="13" s="1"/>
  <c r="Z948" i="20"/>
  <c r="AC948" i="20" s="1"/>
  <c r="AA948" i="20"/>
  <c r="AD948" i="20" s="1"/>
  <c r="Y948" i="20"/>
  <c r="AB948" i="20" s="1"/>
  <c r="C957" i="18"/>
  <c r="G957" i="18"/>
  <c r="E957" i="18"/>
  <c r="F957" i="18"/>
  <c r="I957" i="18"/>
  <c r="D957" i="18"/>
  <c r="P934" i="13" l="1"/>
  <c r="M934" i="13"/>
  <c r="C949" i="20"/>
  <c r="H949" i="20"/>
  <c r="D949" i="20"/>
  <c r="I949" i="20"/>
  <c r="G949" i="20"/>
  <c r="B949" i="20"/>
  <c r="J957" i="18"/>
  <c r="AE956" i="18"/>
  <c r="T957" i="18"/>
  <c r="S957" i="18"/>
  <c r="W934" i="13" l="1"/>
  <c r="V934" i="13"/>
  <c r="X934" i="13"/>
  <c r="Q934" i="13"/>
  <c r="R934" i="13" s="1"/>
  <c r="U934" i="13"/>
  <c r="AE948" i="20"/>
  <c r="F949" i="20"/>
  <c r="T949" i="20"/>
  <c r="S949" i="20"/>
  <c r="J949" i="20"/>
  <c r="E949" i="20"/>
  <c r="N957" i="18"/>
  <c r="L957" i="18" s="1"/>
  <c r="P957" i="18" s="1"/>
  <c r="O957" i="18"/>
  <c r="K957" i="18"/>
  <c r="Y934" i="13" l="1"/>
  <c r="AB934" i="13" s="1"/>
  <c r="G935" i="13" s="1"/>
  <c r="AA934" i="13"/>
  <c r="AD934" i="13" s="1"/>
  <c r="Z934" i="13"/>
  <c r="O949" i="20"/>
  <c r="K949" i="20"/>
  <c r="N949" i="20"/>
  <c r="L949" i="20" s="1"/>
  <c r="W957" i="18"/>
  <c r="M957" i="18"/>
  <c r="U957" i="18"/>
  <c r="V957" i="18"/>
  <c r="AC934" i="13" l="1"/>
  <c r="D935" i="13"/>
  <c r="B935" i="13"/>
  <c r="I935" i="13"/>
  <c r="P949" i="20"/>
  <c r="M949" i="20"/>
  <c r="Q957" i="18"/>
  <c r="R957" i="18" s="1"/>
  <c r="X957" i="18"/>
  <c r="H935" i="13" l="1"/>
  <c r="J935" i="13" s="1"/>
  <c r="C935" i="13"/>
  <c r="F935" i="13" s="1"/>
  <c r="T935" i="13"/>
  <c r="S935" i="13"/>
  <c r="AE934" i="13"/>
  <c r="V949" i="20"/>
  <c r="W949" i="20"/>
  <c r="U949" i="20"/>
  <c r="Q949" i="20"/>
  <c r="R949" i="20" s="1"/>
  <c r="X949" i="20"/>
  <c r="Z957" i="18"/>
  <c r="AC957" i="18" s="1"/>
  <c r="C958" i="18" s="1"/>
  <c r="AA957" i="18"/>
  <c r="AD957" i="18" s="1"/>
  <c r="Y957" i="18"/>
  <c r="AB957" i="18" s="1"/>
  <c r="E935" i="13" l="1"/>
  <c r="K935" i="13"/>
  <c r="N935" i="13"/>
  <c r="L935" i="13" s="1"/>
  <c r="O935" i="13"/>
  <c r="B958" i="18"/>
  <c r="AA949" i="20"/>
  <c r="AD949" i="20" s="1"/>
  <c r="Y949" i="20"/>
  <c r="AB949" i="20" s="1"/>
  <c r="Z949" i="20"/>
  <c r="AC949" i="20" s="1"/>
  <c r="H958" i="18"/>
  <c r="I958" i="18"/>
  <c r="D958" i="18"/>
  <c r="G958" i="18"/>
  <c r="P935" i="13" l="1"/>
  <c r="M935" i="13"/>
  <c r="V935" i="13"/>
  <c r="S958" i="18"/>
  <c r="T958" i="18"/>
  <c r="AE957" i="18"/>
  <c r="F958" i="18"/>
  <c r="E958" i="18"/>
  <c r="J958" i="18"/>
  <c r="D950" i="20"/>
  <c r="I950" i="20"/>
  <c r="B950" i="20"/>
  <c r="G950" i="20"/>
  <c r="C950" i="20"/>
  <c r="H950" i="20"/>
  <c r="X935" i="13" l="1"/>
  <c r="Q935" i="13"/>
  <c r="R935" i="13" s="1"/>
  <c r="W935" i="13"/>
  <c r="U935" i="13"/>
  <c r="N958" i="18"/>
  <c r="L958" i="18" s="1"/>
  <c r="O958" i="18"/>
  <c r="K958" i="18"/>
  <c r="S950" i="20"/>
  <c r="T950" i="20"/>
  <c r="E950" i="20"/>
  <c r="J950" i="20"/>
  <c r="AE949" i="20"/>
  <c r="F950" i="20"/>
  <c r="Z935" i="13" l="1"/>
  <c r="AC935" i="13" s="1"/>
  <c r="H936" i="13" s="1"/>
  <c r="AA935" i="13"/>
  <c r="Y935" i="13"/>
  <c r="M958" i="18"/>
  <c r="P958" i="18"/>
  <c r="K950" i="20"/>
  <c r="O950" i="20"/>
  <c r="N950" i="20"/>
  <c r="L950" i="20" s="1"/>
  <c r="AD935" i="13" l="1"/>
  <c r="D936" i="13" s="1"/>
  <c r="C936" i="13"/>
  <c r="AB935" i="13"/>
  <c r="Q958" i="18"/>
  <c r="R958" i="18" s="1"/>
  <c r="X958" i="18"/>
  <c r="V958" i="18"/>
  <c r="U958" i="18"/>
  <c r="W958" i="18"/>
  <c r="M950" i="20"/>
  <c r="P950" i="20"/>
  <c r="B936" i="13" l="1"/>
  <c r="E936" i="13" s="1"/>
  <c r="G936" i="13"/>
  <c r="I936" i="13"/>
  <c r="AE935" i="13"/>
  <c r="S936" i="13"/>
  <c r="T936" i="13"/>
  <c r="F936" i="13"/>
  <c r="Y958" i="18"/>
  <c r="Z958" i="18"/>
  <c r="AA958" i="18"/>
  <c r="AC958" i="18"/>
  <c r="C959" i="18" s="1"/>
  <c r="AD958" i="18"/>
  <c r="D959" i="18" s="1"/>
  <c r="X950" i="20"/>
  <c r="Q950" i="20"/>
  <c r="R950" i="20" s="1"/>
  <c r="U950" i="20"/>
  <c r="V950" i="20"/>
  <c r="W950" i="20"/>
  <c r="J936" i="13" l="1"/>
  <c r="AB958" i="18"/>
  <c r="T959" i="18"/>
  <c r="H959" i="18"/>
  <c r="I959" i="18"/>
  <c r="S959" i="18"/>
  <c r="AE958" i="18"/>
  <c r="Z950" i="20"/>
  <c r="AC950" i="20" s="1"/>
  <c r="Y950" i="20"/>
  <c r="AB950" i="20" s="1"/>
  <c r="AA950" i="20"/>
  <c r="AD950" i="20" s="1"/>
  <c r="N936" i="13" l="1"/>
  <c r="L936" i="13" s="1"/>
  <c r="K936" i="13"/>
  <c r="O936" i="13"/>
  <c r="G959" i="18"/>
  <c r="J959" i="18" s="1"/>
  <c r="B959" i="18"/>
  <c r="C951" i="20"/>
  <c r="H951" i="20"/>
  <c r="D951" i="20"/>
  <c r="I951" i="20"/>
  <c r="G951" i="20"/>
  <c r="B951" i="20"/>
  <c r="P936" i="13" l="1"/>
  <c r="M936" i="13"/>
  <c r="E959" i="18"/>
  <c r="F959" i="18"/>
  <c r="K959" i="18"/>
  <c r="N959" i="18"/>
  <c r="L959" i="18" s="1"/>
  <c r="P959" i="18" s="1"/>
  <c r="O959" i="18"/>
  <c r="AE950" i="20"/>
  <c r="S951" i="20"/>
  <c r="T951" i="20"/>
  <c r="J951" i="20"/>
  <c r="E951" i="20"/>
  <c r="F951" i="20"/>
  <c r="V936" i="13" l="1"/>
  <c r="U936" i="13"/>
  <c r="W936" i="13"/>
  <c r="Q936" i="13"/>
  <c r="R936" i="13" s="1"/>
  <c r="X936" i="13"/>
  <c r="M959" i="18"/>
  <c r="X959" i="18" s="1"/>
  <c r="V959" i="18"/>
  <c r="W959" i="18"/>
  <c r="U959" i="18"/>
  <c r="K951" i="20"/>
  <c r="O951" i="20"/>
  <c r="N951" i="20"/>
  <c r="L951" i="20" s="1"/>
  <c r="AA936" i="13" l="1"/>
  <c r="Z936" i="13"/>
  <c r="Y936" i="13"/>
  <c r="AB936" i="13" s="1"/>
  <c r="B937" i="13" s="1"/>
  <c r="Q959" i="18"/>
  <c r="R959" i="18" s="1"/>
  <c r="P951" i="20"/>
  <c r="M951" i="20"/>
  <c r="G937" i="13" l="1"/>
  <c r="AC936" i="13"/>
  <c r="AD936" i="13"/>
  <c r="AA959" i="18"/>
  <c r="Y959" i="18"/>
  <c r="AB959" i="18" s="1"/>
  <c r="Z959" i="18"/>
  <c r="U951" i="20"/>
  <c r="W951" i="20"/>
  <c r="V951" i="20"/>
  <c r="X951" i="20"/>
  <c r="Q951" i="20"/>
  <c r="R951" i="20" s="1"/>
  <c r="C937" i="13" l="1"/>
  <c r="H937" i="13"/>
  <c r="I937" i="13"/>
  <c r="D937" i="13"/>
  <c r="J937" i="13"/>
  <c r="AD959" i="18"/>
  <c r="D960" i="18" s="1"/>
  <c r="G960" i="18"/>
  <c r="AC959" i="18"/>
  <c r="B960" i="18"/>
  <c r="Z951" i="20"/>
  <c r="AC951" i="20" s="1"/>
  <c r="AA951" i="20"/>
  <c r="AD951" i="20" s="1"/>
  <c r="Y951" i="20"/>
  <c r="AB951" i="20" s="1"/>
  <c r="E937" i="13" l="1"/>
  <c r="F937" i="13"/>
  <c r="N937" i="13"/>
  <c r="L937" i="13" s="1"/>
  <c r="T937" i="13"/>
  <c r="S937" i="13"/>
  <c r="AE936" i="13"/>
  <c r="K937" i="13"/>
  <c r="O937" i="13"/>
  <c r="I960" i="18"/>
  <c r="H960" i="18"/>
  <c r="AE959" i="18"/>
  <c r="S960" i="18"/>
  <c r="T960" i="18"/>
  <c r="C960" i="18"/>
  <c r="F960" i="18" s="1"/>
  <c r="C952" i="20"/>
  <c r="H952" i="20"/>
  <c r="D952" i="20"/>
  <c r="I952" i="20"/>
  <c r="G952" i="20"/>
  <c r="B952" i="20"/>
  <c r="E960" i="18"/>
  <c r="M937" i="13" l="1"/>
  <c r="P937" i="13"/>
  <c r="J960" i="18"/>
  <c r="AE951" i="20"/>
  <c r="F952" i="20"/>
  <c r="T952" i="20"/>
  <c r="S952" i="20"/>
  <c r="J952" i="20"/>
  <c r="E952" i="20"/>
  <c r="N960" i="18"/>
  <c r="L960" i="18" s="1"/>
  <c r="P960" i="18" s="1"/>
  <c r="X937" i="13" l="1"/>
  <c r="Q937" i="13"/>
  <c r="R937" i="13" s="1"/>
  <c r="U937" i="13"/>
  <c r="W937" i="13"/>
  <c r="V937" i="13"/>
  <c r="O960" i="18"/>
  <c r="K960" i="18"/>
  <c r="N952" i="20"/>
  <c r="O952" i="20"/>
  <c r="K952" i="20"/>
  <c r="L952" i="20"/>
  <c r="V960" i="18"/>
  <c r="M960" i="18"/>
  <c r="U960" i="18"/>
  <c r="W960" i="18"/>
  <c r="AA937" i="13" l="1"/>
  <c r="Z937" i="13"/>
  <c r="Y937" i="13"/>
  <c r="M952" i="20"/>
  <c r="P952" i="20"/>
  <c r="Q960" i="18"/>
  <c r="R960" i="18" s="1"/>
  <c r="X960" i="18"/>
  <c r="AC937" i="13" l="1"/>
  <c r="AD937" i="13"/>
  <c r="AB937" i="13"/>
  <c r="AA960" i="18"/>
  <c r="AD960" i="18" s="1"/>
  <c r="D961" i="18" s="1"/>
  <c r="Q952" i="20"/>
  <c r="R952" i="20" s="1"/>
  <c r="X952" i="20"/>
  <c r="W952" i="20"/>
  <c r="V952" i="20"/>
  <c r="U952" i="20"/>
  <c r="Z960" i="18"/>
  <c r="AC960" i="18" s="1"/>
  <c r="H961" i="18" s="1"/>
  <c r="Y960" i="18"/>
  <c r="AB960" i="18" s="1"/>
  <c r="C938" i="13" l="1"/>
  <c r="H938" i="13"/>
  <c r="I938" i="13"/>
  <c r="D938" i="13"/>
  <c r="B938" i="13"/>
  <c r="E938" i="13" s="1"/>
  <c r="G938" i="13"/>
  <c r="T961" i="18"/>
  <c r="C961" i="18"/>
  <c r="AE960" i="18"/>
  <c r="I961" i="18"/>
  <c r="S961" i="18"/>
  <c r="Z952" i="20"/>
  <c r="AC952" i="20" s="1"/>
  <c r="Y952" i="20"/>
  <c r="AB952" i="20" s="1"/>
  <c r="AA952" i="20"/>
  <c r="AD952" i="20" s="1"/>
  <c r="G961" i="18"/>
  <c r="B961" i="18"/>
  <c r="AE937" i="13" l="1"/>
  <c r="T938" i="13"/>
  <c r="S938" i="13"/>
  <c r="J938" i="13"/>
  <c r="F938" i="13"/>
  <c r="J961" i="18"/>
  <c r="E961" i="18"/>
  <c r="C953" i="20"/>
  <c r="H953" i="20"/>
  <c r="B953" i="20"/>
  <c r="G953" i="20"/>
  <c r="D953" i="20"/>
  <c r="I953" i="20"/>
  <c r="F961" i="18"/>
  <c r="K938" i="13" l="1"/>
  <c r="O938" i="13"/>
  <c r="N938" i="13"/>
  <c r="L938" i="13" s="1"/>
  <c r="N961" i="18"/>
  <c r="L961" i="18" s="1"/>
  <c r="O961" i="18"/>
  <c r="K961" i="18"/>
  <c r="AE952" i="20"/>
  <c r="F953" i="20"/>
  <c r="E953" i="20"/>
  <c r="J953" i="20"/>
  <c r="T953" i="20"/>
  <c r="S953" i="20"/>
  <c r="M938" i="13" l="1"/>
  <c r="P938" i="13"/>
  <c r="N953" i="20"/>
  <c r="L953" i="20" s="1"/>
  <c r="M961" i="18"/>
  <c r="P961" i="18"/>
  <c r="O953" i="20"/>
  <c r="K953" i="20"/>
  <c r="Q938" i="13" l="1"/>
  <c r="R938" i="13" s="1"/>
  <c r="X938" i="13"/>
  <c r="U938" i="13"/>
  <c r="W938" i="13"/>
  <c r="V938" i="13"/>
  <c r="M953" i="20"/>
  <c r="P953" i="20"/>
  <c r="Q961" i="18"/>
  <c r="R961" i="18" s="1"/>
  <c r="W961" i="18"/>
  <c r="V961" i="18"/>
  <c r="X961" i="18"/>
  <c r="U961" i="18"/>
  <c r="X953" i="20"/>
  <c r="U953" i="20"/>
  <c r="V953" i="20"/>
  <c r="AA938" i="13" l="1"/>
  <c r="AD938" i="13" s="1"/>
  <c r="Z938" i="13"/>
  <c r="AC938" i="13" s="1"/>
  <c r="Y938" i="13"/>
  <c r="AB938" i="13" s="1"/>
  <c r="Q953" i="20"/>
  <c r="R953" i="20" s="1"/>
  <c r="W953" i="20"/>
  <c r="AA961" i="18"/>
  <c r="Z961" i="18"/>
  <c r="AC961" i="18" s="1"/>
  <c r="Y961" i="18"/>
  <c r="AA953" i="20"/>
  <c r="AD953" i="20" s="1"/>
  <c r="C939" i="13" l="1"/>
  <c r="H939" i="13"/>
  <c r="G939" i="13"/>
  <c r="B939" i="13"/>
  <c r="E939" i="13" s="1"/>
  <c r="D939" i="13"/>
  <c r="I939" i="13"/>
  <c r="Z953" i="20"/>
  <c r="AC953" i="20" s="1"/>
  <c r="Y953" i="20"/>
  <c r="AB953" i="20" s="1"/>
  <c r="AB961" i="18"/>
  <c r="B962" i="18" s="1"/>
  <c r="AD961" i="18"/>
  <c r="H962" i="18"/>
  <c r="C962" i="18"/>
  <c r="D954" i="20"/>
  <c r="I954" i="20"/>
  <c r="L939" i="13" l="1"/>
  <c r="J939" i="13"/>
  <c r="N939" i="13"/>
  <c r="T939" i="13"/>
  <c r="AE938" i="13"/>
  <c r="S939" i="13"/>
  <c r="F939" i="13"/>
  <c r="C954" i="20"/>
  <c r="H954" i="20"/>
  <c r="G954" i="20"/>
  <c r="B954" i="20"/>
  <c r="E962" i="18"/>
  <c r="G962" i="18"/>
  <c r="I962" i="18"/>
  <c r="F962" i="18"/>
  <c r="D962" i="18"/>
  <c r="AE961" i="18" s="1"/>
  <c r="S954" i="20"/>
  <c r="T954" i="20"/>
  <c r="M939" i="13" l="1"/>
  <c r="P939" i="13"/>
  <c r="K939" i="13"/>
  <c r="O939" i="13"/>
  <c r="AE953" i="20"/>
  <c r="F954" i="20"/>
  <c r="J954" i="20"/>
  <c r="E954" i="20"/>
  <c r="J962" i="18"/>
  <c r="S962" i="18"/>
  <c r="T962" i="18"/>
  <c r="N962" i="18"/>
  <c r="L962" i="18" s="1"/>
  <c r="P962" i="18" s="1"/>
  <c r="Q939" i="13" l="1"/>
  <c r="R939" i="13" s="1"/>
  <c r="X939" i="13"/>
  <c r="W939" i="13"/>
  <c r="U939" i="13"/>
  <c r="V939" i="13"/>
  <c r="K954" i="20"/>
  <c r="O954" i="20"/>
  <c r="N954" i="20"/>
  <c r="L954" i="20" s="1"/>
  <c r="K962" i="18"/>
  <c r="O962" i="18"/>
  <c r="U962" i="18"/>
  <c r="W962" i="18"/>
  <c r="M962" i="18"/>
  <c r="X962" i="18" s="1"/>
  <c r="V962" i="18"/>
  <c r="Y939" i="13" l="1"/>
  <c r="AB939" i="13" s="1"/>
  <c r="AA939" i="13"/>
  <c r="AD939" i="13" s="1"/>
  <c r="Z939" i="13"/>
  <c r="AC939" i="13" s="1"/>
  <c r="P954" i="20"/>
  <c r="M954" i="20"/>
  <c r="Q962" i="18"/>
  <c r="R962" i="18" s="1"/>
  <c r="B940" i="13" l="1"/>
  <c r="E940" i="13" s="1"/>
  <c r="G940" i="13"/>
  <c r="H940" i="13"/>
  <c r="C940" i="13"/>
  <c r="D940" i="13"/>
  <c r="I940" i="13"/>
  <c r="U954" i="20"/>
  <c r="W954" i="20"/>
  <c r="V954" i="20"/>
  <c r="X954" i="20"/>
  <c r="Q954" i="20"/>
  <c r="R954" i="20" s="1"/>
  <c r="Y962" i="18"/>
  <c r="AB962" i="18" s="1"/>
  <c r="AA962" i="18"/>
  <c r="AD962" i="18" s="1"/>
  <c r="Z962" i="18"/>
  <c r="AC962" i="18" s="1"/>
  <c r="AE939" i="13" l="1"/>
  <c r="T940" i="13"/>
  <c r="S940" i="13"/>
  <c r="F940" i="13"/>
  <c r="J940" i="13"/>
  <c r="Y954" i="20"/>
  <c r="AB954" i="20" s="1"/>
  <c r="AA954" i="20"/>
  <c r="AD954" i="20" s="1"/>
  <c r="Z954" i="20"/>
  <c r="AC954" i="20" s="1"/>
  <c r="G963" i="18"/>
  <c r="B963" i="18"/>
  <c r="I963" i="18"/>
  <c r="H963" i="18"/>
  <c r="D963" i="18"/>
  <c r="C963" i="18"/>
  <c r="K940" i="13" l="1"/>
  <c r="O940" i="13"/>
  <c r="N940" i="13"/>
  <c r="L940" i="13" s="1"/>
  <c r="B955" i="20"/>
  <c r="D955" i="20"/>
  <c r="C955" i="20"/>
  <c r="G955" i="20"/>
  <c r="I955" i="20"/>
  <c r="H955" i="20"/>
  <c r="S963" i="18"/>
  <c r="F963" i="18"/>
  <c r="E963" i="18"/>
  <c r="AE962" i="18"/>
  <c r="T963" i="18"/>
  <c r="J963" i="18"/>
  <c r="P940" i="13" l="1"/>
  <c r="M940" i="13"/>
  <c r="E955" i="20"/>
  <c r="J955" i="20"/>
  <c r="T955" i="20"/>
  <c r="AE954" i="20"/>
  <c r="S955" i="20"/>
  <c r="F955" i="20"/>
  <c r="O963" i="18"/>
  <c r="K963" i="18"/>
  <c r="N963" i="18"/>
  <c r="L963" i="18" s="1"/>
  <c r="W940" i="13" l="1"/>
  <c r="U940" i="13"/>
  <c r="V940" i="13"/>
  <c r="X940" i="13"/>
  <c r="Q940" i="13"/>
  <c r="R940" i="13" s="1"/>
  <c r="N955" i="20"/>
  <c r="L955" i="20" s="1"/>
  <c r="O955" i="20"/>
  <c r="K955" i="20"/>
  <c r="M963" i="18"/>
  <c r="P963" i="18"/>
  <c r="Z940" i="13" l="1"/>
  <c r="AC940" i="13" s="1"/>
  <c r="C941" i="13" s="1"/>
  <c r="Y940" i="13"/>
  <c r="AB940" i="13" s="1"/>
  <c r="B941" i="13" s="1"/>
  <c r="AA940" i="13"/>
  <c r="AD940" i="13" s="1"/>
  <c r="D941" i="13"/>
  <c r="G941" i="13"/>
  <c r="H941" i="13"/>
  <c r="I941" i="13"/>
  <c r="M955" i="20"/>
  <c r="P955" i="20"/>
  <c r="Q963" i="18"/>
  <c r="R963" i="18" s="1"/>
  <c r="X963" i="18"/>
  <c r="W963" i="18"/>
  <c r="V963" i="18"/>
  <c r="U963" i="18"/>
  <c r="S941" i="13" l="1"/>
  <c r="T941" i="13"/>
  <c r="AE940" i="13"/>
  <c r="F941" i="13"/>
  <c r="E941" i="13"/>
  <c r="J941" i="13"/>
  <c r="O941" i="13"/>
  <c r="N941" i="13"/>
  <c r="L941" i="13" s="1"/>
  <c r="K941" i="13"/>
  <c r="X955" i="20"/>
  <c r="Q955" i="20"/>
  <c r="R955" i="20" s="1"/>
  <c r="AA955" i="20" s="1"/>
  <c r="AD955" i="20" s="1"/>
  <c r="W955" i="20"/>
  <c r="U955" i="20"/>
  <c r="V955" i="20"/>
  <c r="Y963" i="18"/>
  <c r="Z963" i="18"/>
  <c r="AA963" i="18"/>
  <c r="P941" i="13" l="1"/>
  <c r="M941" i="13"/>
  <c r="Y955" i="20"/>
  <c r="AB955" i="20" s="1"/>
  <c r="Z955" i="20"/>
  <c r="D956" i="20"/>
  <c r="I956" i="20"/>
  <c r="AB963" i="18"/>
  <c r="AC963" i="18"/>
  <c r="AD963" i="18"/>
  <c r="B956" i="20"/>
  <c r="G956" i="20"/>
  <c r="AC955" i="20"/>
  <c r="T956" i="20"/>
  <c r="U941" i="13" l="1"/>
  <c r="V941" i="13"/>
  <c r="W941" i="13"/>
  <c r="Q941" i="13"/>
  <c r="R941" i="13" s="1"/>
  <c r="X941" i="13"/>
  <c r="S956" i="20"/>
  <c r="D964" i="18"/>
  <c r="I964" i="18"/>
  <c r="C964" i="18"/>
  <c r="H964" i="18"/>
  <c r="B964" i="18"/>
  <c r="G964" i="18"/>
  <c r="H956" i="20"/>
  <c r="J956" i="20" s="1"/>
  <c r="C956" i="20"/>
  <c r="F964" i="18"/>
  <c r="E964" i="18"/>
  <c r="Z941" i="13" l="1"/>
  <c r="AA941" i="13"/>
  <c r="Y941" i="13"/>
  <c r="AE963" i="18"/>
  <c r="S964" i="18"/>
  <c r="T964" i="18"/>
  <c r="J964" i="18"/>
  <c r="N956" i="20"/>
  <c r="L956" i="20" s="1"/>
  <c r="O956" i="20"/>
  <c r="K956" i="20"/>
  <c r="F956" i="20"/>
  <c r="AE955" i="20"/>
  <c r="E956" i="20"/>
  <c r="AC941" i="13" l="1"/>
  <c r="H942" i="13" s="1"/>
  <c r="AD941" i="13"/>
  <c r="AB941" i="13"/>
  <c r="G942" i="13" s="1"/>
  <c r="K964" i="18"/>
  <c r="O964" i="18"/>
  <c r="N964" i="18"/>
  <c r="L964" i="18" s="1"/>
  <c r="P964" i="18" s="1"/>
  <c r="P956" i="20"/>
  <c r="M956" i="20"/>
  <c r="I942" i="13" l="1"/>
  <c r="D942" i="13"/>
  <c r="B942" i="13"/>
  <c r="C942" i="13"/>
  <c r="W964" i="18"/>
  <c r="V964" i="18"/>
  <c r="M964" i="18"/>
  <c r="U964" i="18"/>
  <c r="V956" i="20"/>
  <c r="U956" i="20"/>
  <c r="Q956" i="20"/>
  <c r="R956" i="20" s="1"/>
  <c r="W956" i="20"/>
  <c r="X956" i="20"/>
  <c r="J942" i="13" l="1"/>
  <c r="E942" i="13"/>
  <c r="AE941" i="13"/>
  <c r="S942" i="13"/>
  <c r="T942" i="13"/>
  <c r="F942" i="13"/>
  <c r="O942" i="13"/>
  <c r="K942" i="13"/>
  <c r="N942" i="13"/>
  <c r="L942" i="13" s="1"/>
  <c r="Q964" i="18"/>
  <c r="R964" i="18" s="1"/>
  <c r="X964" i="18"/>
  <c r="Z956" i="20"/>
  <c r="AC956" i="20" s="1"/>
  <c r="Y956" i="20"/>
  <c r="AB956" i="20" s="1"/>
  <c r="AA956" i="20"/>
  <c r="AD956" i="20" s="1"/>
  <c r="P942" i="13" l="1"/>
  <c r="M942" i="13"/>
  <c r="C957" i="20"/>
  <c r="Y964" i="18"/>
  <c r="AB964" i="18" s="1"/>
  <c r="AA964" i="18"/>
  <c r="AD964" i="18" s="1"/>
  <c r="D965" i="18" s="1"/>
  <c r="Z964" i="18"/>
  <c r="AC964" i="18" s="1"/>
  <c r="C965" i="18" s="1"/>
  <c r="H957" i="20"/>
  <c r="G957" i="20"/>
  <c r="B957" i="20"/>
  <c r="I957" i="20"/>
  <c r="D957" i="20"/>
  <c r="U942" i="13" l="1"/>
  <c r="W942" i="13"/>
  <c r="Q942" i="13"/>
  <c r="R942" i="13" s="1"/>
  <c r="X942" i="13"/>
  <c r="V942" i="13"/>
  <c r="AE956" i="20"/>
  <c r="B965" i="18"/>
  <c r="G965" i="18"/>
  <c r="I965" i="18"/>
  <c r="T965" i="18"/>
  <c r="H965" i="18"/>
  <c r="S965" i="18"/>
  <c r="AE964" i="18"/>
  <c r="E957" i="20"/>
  <c r="F957" i="20"/>
  <c r="J957" i="20"/>
  <c r="T957" i="20"/>
  <c r="S957" i="20"/>
  <c r="Z942" i="13" l="1"/>
  <c r="Y942" i="13"/>
  <c r="AA942" i="13"/>
  <c r="J965" i="18"/>
  <c r="N965" i="18" s="1"/>
  <c r="L965" i="18" s="1"/>
  <c r="P965" i="18" s="1"/>
  <c r="F965" i="18"/>
  <c r="E965" i="18"/>
  <c r="N957" i="20"/>
  <c r="L957" i="20" s="1"/>
  <c r="O957" i="20"/>
  <c r="K957" i="20"/>
  <c r="AC942" i="13" l="1"/>
  <c r="AB942" i="13"/>
  <c r="G943" i="13" s="1"/>
  <c r="AD942" i="13"/>
  <c r="B943" i="13"/>
  <c r="O965" i="18"/>
  <c r="K965" i="18"/>
  <c r="V965" i="18"/>
  <c r="M965" i="18"/>
  <c r="W965" i="18"/>
  <c r="U965" i="18"/>
  <c r="M957" i="20"/>
  <c r="P957" i="20"/>
  <c r="H943" i="13" l="1"/>
  <c r="C943" i="13"/>
  <c r="I943" i="13"/>
  <c r="D943" i="13"/>
  <c r="Q965" i="18"/>
  <c r="R965" i="18" s="1"/>
  <c r="X965" i="18"/>
  <c r="Q957" i="20"/>
  <c r="R957" i="20" s="1"/>
  <c r="X957" i="20"/>
  <c r="V957" i="20"/>
  <c r="W957" i="20"/>
  <c r="U957" i="20"/>
  <c r="AE942" i="13" l="1"/>
  <c r="S943" i="13"/>
  <c r="E943" i="13"/>
  <c r="F943" i="13"/>
  <c r="T943" i="13"/>
  <c r="J943" i="13"/>
  <c r="Z957" i="20"/>
  <c r="AC957" i="20" s="1"/>
  <c r="Y957" i="20"/>
  <c r="AA957" i="20"/>
  <c r="AD957" i="20" s="1"/>
  <c r="AA965" i="18"/>
  <c r="AD965" i="18" s="1"/>
  <c r="Z965" i="18"/>
  <c r="AC965" i="18" s="1"/>
  <c r="Y965" i="18"/>
  <c r="AB965" i="18" s="1"/>
  <c r="O943" i="13"/>
  <c r="K943" i="13"/>
  <c r="N943" i="13"/>
  <c r="L943" i="13"/>
  <c r="C958" i="20" l="1"/>
  <c r="D958" i="20"/>
  <c r="I958" i="20"/>
  <c r="AB957" i="20"/>
  <c r="G958" i="20" s="1"/>
  <c r="H958" i="20"/>
  <c r="D966" i="18"/>
  <c r="B966" i="18"/>
  <c r="H966" i="18"/>
  <c r="G966" i="18"/>
  <c r="I966" i="18"/>
  <c r="C966" i="18"/>
  <c r="P943" i="13"/>
  <c r="M943" i="13"/>
  <c r="S958" i="20" l="1"/>
  <c r="T958" i="20"/>
  <c r="B958" i="20"/>
  <c r="E958" i="20" s="1"/>
  <c r="AE957" i="20"/>
  <c r="J958" i="20"/>
  <c r="O958" i="20" s="1"/>
  <c r="F958" i="20"/>
  <c r="N958" i="20"/>
  <c r="AE965" i="18"/>
  <c r="T966" i="18"/>
  <c r="E966" i="18"/>
  <c r="F966" i="18"/>
  <c r="S966" i="18"/>
  <c r="J966" i="18"/>
  <c r="K958" i="20"/>
  <c r="L958" i="20"/>
  <c r="X943" i="13"/>
  <c r="V943" i="13"/>
  <c r="U943" i="13"/>
  <c r="Q943" i="13"/>
  <c r="R943" i="13" s="1"/>
  <c r="W943" i="13"/>
  <c r="O966" i="18" l="1"/>
  <c r="K966" i="18"/>
  <c r="N966" i="18"/>
  <c r="L966" i="18" s="1"/>
  <c r="P966" i="18" s="1"/>
  <c r="P958" i="20"/>
  <c r="M958" i="20"/>
  <c r="Y943" i="13"/>
  <c r="Z943" i="13"/>
  <c r="AA943" i="13"/>
  <c r="M966" i="18" l="1"/>
  <c r="X966" i="18" s="1"/>
  <c r="U966" i="18"/>
  <c r="W966" i="18"/>
  <c r="V966" i="18"/>
  <c r="U958" i="20"/>
  <c r="V958" i="20"/>
  <c r="W958" i="20"/>
  <c r="Q958" i="20"/>
  <c r="R958" i="20" s="1"/>
  <c r="X958" i="20"/>
  <c r="AC943" i="13"/>
  <c r="AB943" i="13"/>
  <c r="H944" i="13"/>
  <c r="C944" i="13"/>
  <c r="AD943" i="13"/>
  <c r="Q966" i="18" l="1"/>
  <c r="R966" i="18" s="1"/>
  <c r="Y958" i="20"/>
  <c r="AB958" i="20" s="1"/>
  <c r="AA958" i="20"/>
  <c r="AD958" i="20" s="1"/>
  <c r="Z958" i="20"/>
  <c r="AC958" i="20" s="1"/>
  <c r="B944" i="13"/>
  <c r="E944" i="13" s="1"/>
  <c r="G944" i="13"/>
  <c r="I944" i="13"/>
  <c r="D944" i="13"/>
  <c r="Y966" i="18" l="1"/>
  <c r="Z966" i="18"/>
  <c r="AA966" i="18"/>
  <c r="G959" i="20"/>
  <c r="B959" i="20"/>
  <c r="D959" i="20"/>
  <c r="I959" i="20"/>
  <c r="C959" i="20"/>
  <c r="H959" i="20"/>
  <c r="J944" i="13"/>
  <c r="O944" i="13" s="1"/>
  <c r="F944" i="13"/>
  <c r="AE943" i="13"/>
  <c r="S944" i="13"/>
  <c r="T944" i="13"/>
  <c r="N944" i="13"/>
  <c r="L944" i="13" s="1"/>
  <c r="K944" i="13"/>
  <c r="AC966" i="18" l="1"/>
  <c r="AD966" i="18"/>
  <c r="AB966" i="18"/>
  <c r="J959" i="20"/>
  <c r="E959" i="20"/>
  <c r="S959" i="20"/>
  <c r="T959" i="20"/>
  <c r="F959" i="20"/>
  <c r="AE958" i="20"/>
  <c r="P944" i="13"/>
  <c r="M944" i="13"/>
  <c r="C967" i="18"/>
  <c r="D967" i="18" l="1"/>
  <c r="G967" i="18"/>
  <c r="I967" i="18"/>
  <c r="B967" i="18"/>
  <c r="H967" i="18"/>
  <c r="K959" i="20"/>
  <c r="O959" i="20"/>
  <c r="N959" i="20"/>
  <c r="L959" i="20" s="1"/>
  <c r="U944" i="13"/>
  <c r="W944" i="13"/>
  <c r="X944" i="13"/>
  <c r="Q944" i="13"/>
  <c r="R944" i="13" s="1"/>
  <c r="V944" i="13"/>
  <c r="E967" i="18" l="1"/>
  <c r="AE966" i="18"/>
  <c r="T967" i="18"/>
  <c r="S967" i="18"/>
  <c r="F967" i="18"/>
  <c r="J967" i="18"/>
  <c r="M959" i="20"/>
  <c r="P959" i="20"/>
  <c r="AA944" i="13"/>
  <c r="AD944" i="13" s="1"/>
  <c r="Z944" i="13"/>
  <c r="AC944" i="13" s="1"/>
  <c r="Y944" i="13"/>
  <c r="AB944" i="13" s="1"/>
  <c r="K967" i="18" l="1"/>
  <c r="N967" i="18"/>
  <c r="L967" i="18" s="1"/>
  <c r="P967" i="18" s="1"/>
  <c r="O967" i="18"/>
  <c r="Q959" i="20"/>
  <c r="R959" i="20" s="1"/>
  <c r="X959" i="20"/>
  <c r="U959" i="20"/>
  <c r="W959" i="20"/>
  <c r="V959" i="20"/>
  <c r="H945" i="13"/>
  <c r="C945" i="13"/>
  <c r="D945" i="13"/>
  <c r="I945" i="13"/>
  <c r="B945" i="13"/>
  <c r="G945" i="13"/>
  <c r="J945" i="13" s="1"/>
  <c r="W967" i="18" l="1"/>
  <c r="U967" i="18"/>
  <c r="M967" i="18"/>
  <c r="X967" i="18" s="1"/>
  <c r="V967" i="18"/>
  <c r="Z959" i="20"/>
  <c r="AC959" i="20" s="1"/>
  <c r="Y959" i="20"/>
  <c r="AB959" i="20" s="1"/>
  <c r="AA959" i="20"/>
  <c r="AD959" i="20" s="1"/>
  <c r="E945" i="13"/>
  <c r="F945" i="13"/>
  <c r="AE944" i="13"/>
  <c r="T945" i="13"/>
  <c r="S945" i="13"/>
  <c r="N945" i="13"/>
  <c r="O945" i="13"/>
  <c r="K945" i="13"/>
  <c r="L945" i="13"/>
  <c r="Q967" i="18" l="1"/>
  <c r="R967" i="18" s="1"/>
  <c r="C960" i="20"/>
  <c r="H960" i="20"/>
  <c r="B960" i="20"/>
  <c r="G960" i="20"/>
  <c r="D960" i="20"/>
  <c r="I960" i="20"/>
  <c r="M945" i="13"/>
  <c r="Q945" i="13" s="1"/>
  <c r="R945" i="13" s="1"/>
  <c r="P945" i="13"/>
  <c r="AA967" i="18" l="1"/>
  <c r="Y967" i="18"/>
  <c r="Z967" i="18"/>
  <c r="AE959" i="20"/>
  <c r="F960" i="20"/>
  <c r="E960" i="20"/>
  <c r="J960" i="20"/>
  <c r="S960" i="20"/>
  <c r="T960" i="20"/>
  <c r="Y945" i="13"/>
  <c r="Z945" i="13"/>
  <c r="AA945" i="13"/>
  <c r="X945" i="13"/>
  <c r="V945" i="13"/>
  <c r="U945" i="13"/>
  <c r="W945" i="13"/>
  <c r="AD967" i="18" l="1"/>
  <c r="D968" i="18" s="1"/>
  <c r="AB967" i="18"/>
  <c r="AC967" i="18"/>
  <c r="H968" i="18" s="1"/>
  <c r="N960" i="20"/>
  <c r="L960" i="20" s="1"/>
  <c r="K960" i="20"/>
  <c r="O960" i="20"/>
  <c r="AD945" i="13"/>
  <c r="AB945" i="13"/>
  <c r="AC945" i="13"/>
  <c r="B968" i="18" l="1"/>
  <c r="S968" i="18"/>
  <c r="I968" i="18"/>
  <c r="G968" i="18"/>
  <c r="AE967" i="18"/>
  <c r="T968" i="18"/>
  <c r="C968" i="18"/>
  <c r="P960" i="20"/>
  <c r="M960" i="20"/>
  <c r="D946" i="13"/>
  <c r="E968" i="18"/>
  <c r="F968" i="18"/>
  <c r="I946" i="13"/>
  <c r="B946" i="13"/>
  <c r="G946" i="13"/>
  <c r="C946" i="13"/>
  <c r="H946" i="13"/>
  <c r="J968" i="18" l="1"/>
  <c r="V960" i="20"/>
  <c r="W960" i="20"/>
  <c r="X960" i="20"/>
  <c r="Q960" i="20"/>
  <c r="R960" i="20" s="1"/>
  <c r="U960" i="20"/>
  <c r="K968" i="18"/>
  <c r="N968" i="18"/>
  <c r="L968" i="18" s="1"/>
  <c r="P968" i="18" s="1"/>
  <c r="O968" i="18"/>
  <c r="T946" i="13"/>
  <c r="S946" i="13"/>
  <c r="AE945" i="13"/>
  <c r="F946" i="13"/>
  <c r="J946" i="13"/>
  <c r="N946" i="13" s="1"/>
  <c r="E946" i="13"/>
  <c r="AA960" i="20" l="1"/>
  <c r="AD960" i="20" s="1"/>
  <c r="Y960" i="20"/>
  <c r="AB960" i="20" s="1"/>
  <c r="Z960" i="20"/>
  <c r="AC960" i="20" s="1"/>
  <c r="I961" i="20"/>
  <c r="M968" i="18"/>
  <c r="X968" i="18" s="1"/>
  <c r="U968" i="18"/>
  <c r="V968" i="18"/>
  <c r="W968" i="18"/>
  <c r="K946" i="13"/>
  <c r="O946" i="13"/>
  <c r="L946" i="13"/>
  <c r="Q968" i="18" l="1"/>
  <c r="R968" i="18" s="1"/>
  <c r="G961" i="20"/>
  <c r="D961" i="20"/>
  <c r="B961" i="20"/>
  <c r="C961" i="20"/>
  <c r="H961" i="20"/>
  <c r="P946" i="13"/>
  <c r="M946" i="13"/>
  <c r="Z968" i="18" l="1"/>
  <c r="Y968" i="18"/>
  <c r="AA968" i="18"/>
  <c r="S961" i="20"/>
  <c r="T961" i="20"/>
  <c r="J961" i="20"/>
  <c r="E961" i="20"/>
  <c r="AE960" i="20"/>
  <c r="F961" i="20"/>
  <c r="V946" i="13"/>
  <c r="W946" i="13"/>
  <c r="X946" i="13"/>
  <c r="U946" i="13"/>
  <c r="Q946" i="13"/>
  <c r="R946" i="13" s="1"/>
  <c r="AB968" i="18" l="1"/>
  <c r="AD968" i="18"/>
  <c r="AC968" i="18"/>
  <c r="N961" i="20"/>
  <c r="L961" i="20" s="1"/>
  <c r="K961" i="20"/>
  <c r="O961" i="20"/>
  <c r="AA946" i="13"/>
  <c r="Z946" i="13"/>
  <c r="Y946" i="13"/>
  <c r="B969" i="18" l="1"/>
  <c r="G969" i="18"/>
  <c r="C969" i="18"/>
  <c r="D969" i="18"/>
  <c r="H969" i="18"/>
  <c r="I969" i="18"/>
  <c r="M961" i="20"/>
  <c r="P961" i="20"/>
  <c r="Q961" i="20"/>
  <c r="R961" i="20" s="1"/>
  <c r="AD946" i="13"/>
  <c r="AC946" i="13"/>
  <c r="AB946" i="13"/>
  <c r="H947" i="13"/>
  <c r="D947" i="13"/>
  <c r="X961" i="20" l="1"/>
  <c r="F969" i="18"/>
  <c r="E969" i="18"/>
  <c r="AE968" i="18"/>
  <c r="S969" i="18"/>
  <c r="T969" i="18"/>
  <c r="J969" i="18"/>
  <c r="V961" i="20"/>
  <c r="U961" i="20"/>
  <c r="W961" i="20"/>
  <c r="Y961" i="20"/>
  <c r="AB961" i="20" s="1"/>
  <c r="AA961" i="20"/>
  <c r="Z961" i="20"/>
  <c r="AC961" i="20" s="1"/>
  <c r="B947" i="13"/>
  <c r="G947" i="13"/>
  <c r="I947" i="13"/>
  <c r="C947" i="13"/>
  <c r="S947" i="13"/>
  <c r="T947" i="13"/>
  <c r="AE946" i="13"/>
  <c r="J947" i="13"/>
  <c r="O969" i="18" l="1"/>
  <c r="N969" i="18"/>
  <c r="L969" i="18" s="1"/>
  <c r="P969" i="18" s="1"/>
  <c r="K969" i="18"/>
  <c r="AD961" i="20"/>
  <c r="D962" i="20" s="1"/>
  <c r="G962" i="20"/>
  <c r="B962" i="20"/>
  <c r="I962" i="20"/>
  <c r="H962" i="20"/>
  <c r="C962" i="20"/>
  <c r="F947" i="13"/>
  <c r="E947" i="13"/>
  <c r="N947" i="13"/>
  <c r="L947" i="13" s="1"/>
  <c r="K947" i="13"/>
  <c r="O947" i="13"/>
  <c r="U969" i="18" l="1"/>
  <c r="M969" i="18"/>
  <c r="W969" i="18"/>
  <c r="V969" i="18"/>
  <c r="T962" i="20"/>
  <c r="S962" i="20"/>
  <c r="E962" i="20"/>
  <c r="J962" i="20"/>
  <c r="AE961" i="20"/>
  <c r="F962" i="20"/>
  <c r="N962" i="20"/>
  <c r="L962" i="20" s="1"/>
  <c r="M947" i="13"/>
  <c r="P947" i="13"/>
  <c r="Q969" i="18" l="1"/>
  <c r="R969" i="18" s="1"/>
  <c r="X969" i="18"/>
  <c r="K962" i="20"/>
  <c r="O962" i="20"/>
  <c r="M962" i="20"/>
  <c r="P962" i="20"/>
  <c r="X947" i="13"/>
  <c r="U947" i="13"/>
  <c r="W947" i="13"/>
  <c r="V947" i="13"/>
  <c r="Q947" i="13"/>
  <c r="R947" i="13" s="1"/>
  <c r="Z969" i="18" l="1"/>
  <c r="AC969" i="18" s="1"/>
  <c r="Y969" i="18"/>
  <c r="AB969" i="18" s="1"/>
  <c r="AA969" i="18"/>
  <c r="AD969" i="18" s="1"/>
  <c r="Q962" i="20"/>
  <c r="R962" i="20" s="1"/>
  <c r="X962" i="20"/>
  <c r="V962" i="20"/>
  <c r="U962" i="20"/>
  <c r="W962" i="20"/>
  <c r="AA947" i="13"/>
  <c r="Y947" i="13"/>
  <c r="Z947" i="13"/>
  <c r="H970" i="18" l="1"/>
  <c r="C970" i="18"/>
  <c r="D970" i="18"/>
  <c r="I970" i="18"/>
  <c r="B970" i="18"/>
  <c r="G970" i="18"/>
  <c r="AA962" i="20"/>
  <c r="Z962" i="20"/>
  <c r="AC962" i="20" s="1"/>
  <c r="Y962" i="20"/>
  <c r="AB962" i="20" s="1"/>
  <c r="AC947" i="13"/>
  <c r="C948" i="13" s="1"/>
  <c r="AB947" i="13"/>
  <c r="AD947" i="13"/>
  <c r="S970" i="18" l="1"/>
  <c r="AE969" i="18"/>
  <c r="T970" i="18"/>
  <c r="F970" i="18"/>
  <c r="E970" i="18"/>
  <c r="J970" i="18"/>
  <c r="N970" i="18"/>
  <c r="L970" i="18" s="1"/>
  <c r="P970" i="18" s="1"/>
  <c r="C963" i="20"/>
  <c r="H963" i="20"/>
  <c r="AD962" i="20"/>
  <c r="B963" i="20"/>
  <c r="G963" i="20"/>
  <c r="B948" i="13"/>
  <c r="G948" i="13"/>
  <c r="H948" i="13"/>
  <c r="I948" i="13"/>
  <c r="D948" i="13"/>
  <c r="E948" i="13"/>
  <c r="F948" i="13" l="1"/>
  <c r="K970" i="18"/>
  <c r="O970" i="18"/>
  <c r="M970" i="18"/>
  <c r="X970" i="18" s="1"/>
  <c r="W970" i="18"/>
  <c r="U970" i="18"/>
  <c r="V970" i="18"/>
  <c r="E963" i="20"/>
  <c r="AE962" i="20"/>
  <c r="F963" i="20"/>
  <c r="I963" i="20"/>
  <c r="D963" i="20"/>
  <c r="J948" i="13"/>
  <c r="AE947" i="13"/>
  <c r="T948" i="13"/>
  <c r="S948" i="13"/>
  <c r="Q970" i="18" l="1"/>
  <c r="R970" i="18" s="1"/>
  <c r="J963" i="20"/>
  <c r="N963" i="20"/>
  <c r="L963" i="20" s="1"/>
  <c r="T963" i="20"/>
  <c r="S963" i="20"/>
  <c r="K948" i="13"/>
  <c r="N948" i="13"/>
  <c r="L948" i="13" s="1"/>
  <c r="O948" i="13"/>
  <c r="Z970" i="18" l="1"/>
  <c r="AA970" i="18"/>
  <c r="Y970" i="18"/>
  <c r="K963" i="20"/>
  <c r="O963" i="20"/>
  <c r="M963" i="20"/>
  <c r="P963" i="20"/>
  <c r="P948" i="13"/>
  <c r="M948" i="13"/>
  <c r="AC970" i="18" l="1"/>
  <c r="AB970" i="18"/>
  <c r="G971" i="18" s="1"/>
  <c r="AD970" i="18"/>
  <c r="I971" i="18" s="1"/>
  <c r="Q963" i="20"/>
  <c r="R963" i="20" s="1"/>
  <c r="X963" i="20"/>
  <c r="W963" i="20"/>
  <c r="V963" i="20"/>
  <c r="U963" i="20"/>
  <c r="Q948" i="13"/>
  <c r="R948" i="13" s="1"/>
  <c r="X948" i="13"/>
  <c r="W948" i="13"/>
  <c r="U948" i="13"/>
  <c r="V948" i="13"/>
  <c r="D971" i="18" l="1"/>
  <c r="C971" i="18"/>
  <c r="B971" i="18"/>
  <c r="H971" i="18"/>
  <c r="Z963" i="20"/>
  <c r="AC963" i="20" s="1"/>
  <c r="AA963" i="20"/>
  <c r="AD963" i="20" s="1"/>
  <c r="Y963" i="20"/>
  <c r="AB963" i="20" s="1"/>
  <c r="Y948" i="13"/>
  <c r="AA948" i="13"/>
  <c r="AD948" i="13" s="1"/>
  <c r="Z948" i="13"/>
  <c r="AB948" i="13"/>
  <c r="S971" i="18" l="1"/>
  <c r="T971" i="18"/>
  <c r="AE970" i="18"/>
  <c r="J971" i="18"/>
  <c r="E971" i="18"/>
  <c r="F971" i="18"/>
  <c r="C964" i="20"/>
  <c r="H964" i="20"/>
  <c r="D964" i="20"/>
  <c r="I964" i="20"/>
  <c r="G964" i="20"/>
  <c r="B964" i="20"/>
  <c r="E964" i="20" s="1"/>
  <c r="B949" i="13"/>
  <c r="G949" i="13"/>
  <c r="D949" i="13"/>
  <c r="I949" i="13"/>
  <c r="AC948" i="13"/>
  <c r="K971" i="18" l="1"/>
  <c r="O971" i="18"/>
  <c r="N971" i="18"/>
  <c r="L971" i="18" s="1"/>
  <c r="P971" i="18" s="1"/>
  <c r="J964" i="20"/>
  <c r="F964" i="20"/>
  <c r="AE963" i="20"/>
  <c r="S964" i="20"/>
  <c r="T964" i="20"/>
  <c r="AE948" i="13"/>
  <c r="T949" i="13"/>
  <c r="S949" i="13"/>
  <c r="C949" i="13"/>
  <c r="H949" i="13"/>
  <c r="J949" i="13" s="1"/>
  <c r="O949" i="13" l="1"/>
  <c r="M971" i="18"/>
  <c r="U971" i="18"/>
  <c r="W971" i="18"/>
  <c r="V971" i="18"/>
  <c r="K964" i="20"/>
  <c r="O964" i="20"/>
  <c r="N964" i="20"/>
  <c r="L964" i="20" s="1"/>
  <c r="K949" i="13"/>
  <c r="N949" i="13"/>
  <c r="L949" i="13" s="1"/>
  <c r="E949" i="13"/>
  <c r="F949" i="13"/>
  <c r="X971" i="18" l="1"/>
  <c r="Q971" i="18"/>
  <c r="R971" i="18" s="1"/>
  <c r="M964" i="20"/>
  <c r="Q964" i="20" s="1"/>
  <c r="R964" i="20" s="1"/>
  <c r="P964" i="20"/>
  <c r="M949" i="13"/>
  <c r="P949" i="13"/>
  <c r="Q949" i="13"/>
  <c r="R949" i="13" s="1"/>
  <c r="Y971" i="18" l="1"/>
  <c r="AB971" i="18" s="1"/>
  <c r="Z971" i="18"/>
  <c r="AC971" i="18" s="1"/>
  <c r="AA971" i="18"/>
  <c r="AD971" i="18" s="1"/>
  <c r="I972" i="18" s="1"/>
  <c r="X964" i="20"/>
  <c r="U964" i="20"/>
  <c r="V964" i="20"/>
  <c r="W964" i="20"/>
  <c r="AA964" i="20"/>
  <c r="AD964" i="20" s="1"/>
  <c r="Z964" i="20"/>
  <c r="Y964" i="20"/>
  <c r="AB964" i="20" s="1"/>
  <c r="X949" i="13"/>
  <c r="V949" i="13"/>
  <c r="U949" i="13"/>
  <c r="W949" i="13"/>
  <c r="Y949" i="13"/>
  <c r="AB949" i="13" s="1"/>
  <c r="Z949" i="13"/>
  <c r="AA949" i="13"/>
  <c r="C972" i="18" l="1"/>
  <c r="H972" i="18"/>
  <c r="D972" i="18"/>
  <c r="B972" i="18"/>
  <c r="G972" i="18"/>
  <c r="J972" i="18" s="1"/>
  <c r="AC964" i="20"/>
  <c r="G965" i="20"/>
  <c r="I965" i="20"/>
  <c r="B965" i="20"/>
  <c r="D965" i="20"/>
  <c r="AC949" i="13"/>
  <c r="AD949" i="13"/>
  <c r="G950" i="13"/>
  <c r="B950" i="13"/>
  <c r="C950" i="13"/>
  <c r="F950" i="13" s="1"/>
  <c r="H950" i="13"/>
  <c r="S972" i="18" l="1"/>
  <c r="T972" i="18"/>
  <c r="AE971" i="18"/>
  <c r="K972" i="18"/>
  <c r="N972" i="18"/>
  <c r="L972" i="18" s="1"/>
  <c r="P972" i="18" s="1"/>
  <c r="E972" i="18"/>
  <c r="F972" i="18"/>
  <c r="O972" i="18"/>
  <c r="C965" i="20"/>
  <c r="AE964" i="20" s="1"/>
  <c r="H965" i="20"/>
  <c r="J965" i="20" s="1"/>
  <c r="T965" i="20"/>
  <c r="S965" i="20"/>
  <c r="F965" i="20"/>
  <c r="I950" i="13"/>
  <c r="D950" i="13"/>
  <c r="J950" i="13"/>
  <c r="E950" i="13"/>
  <c r="M972" i="18" l="1"/>
  <c r="X972" i="18" s="1"/>
  <c r="U972" i="18"/>
  <c r="W972" i="18"/>
  <c r="V972" i="18"/>
  <c r="E965" i="20"/>
  <c r="K965" i="20"/>
  <c r="O965" i="20"/>
  <c r="N965" i="20"/>
  <c r="L965" i="20" s="1"/>
  <c r="N950" i="13"/>
  <c r="AE949" i="13"/>
  <c r="T950" i="13"/>
  <c r="S950" i="13"/>
  <c r="K950" i="13"/>
  <c r="O950" i="13"/>
  <c r="Q972" i="18" l="1"/>
  <c r="R972" i="18" s="1"/>
  <c r="P965" i="20"/>
  <c r="M965" i="20"/>
  <c r="L950" i="13"/>
  <c r="AA972" i="18" l="1"/>
  <c r="AD972" i="18" s="1"/>
  <c r="Y972" i="18"/>
  <c r="AB972" i="18" s="1"/>
  <c r="Z972" i="18"/>
  <c r="W965" i="20"/>
  <c r="U965" i="20"/>
  <c r="V965" i="20"/>
  <c r="Q965" i="20"/>
  <c r="R965" i="20" s="1"/>
  <c r="X965" i="20"/>
  <c r="P950" i="13"/>
  <c r="M950" i="13"/>
  <c r="I973" i="18" l="1"/>
  <c r="B973" i="18"/>
  <c r="AC972" i="18"/>
  <c r="H973" i="18" s="1"/>
  <c r="G973" i="18"/>
  <c r="D973" i="18"/>
  <c r="Z965" i="20"/>
  <c r="AC965" i="20" s="1"/>
  <c r="Y965" i="20"/>
  <c r="AB965" i="20" s="1"/>
  <c r="AA965" i="20"/>
  <c r="AD965" i="20" s="1"/>
  <c r="U950" i="13"/>
  <c r="Q950" i="13"/>
  <c r="X950" i="13"/>
  <c r="V950" i="13"/>
  <c r="W950" i="13"/>
  <c r="AE972" i="18"/>
  <c r="J973" i="18" l="1"/>
  <c r="C973" i="18"/>
  <c r="T973" i="18"/>
  <c r="S973" i="18"/>
  <c r="H966" i="20"/>
  <c r="C966" i="20"/>
  <c r="B966" i="20"/>
  <c r="G966" i="20"/>
  <c r="I966" i="20"/>
  <c r="D966" i="20"/>
  <c r="R950" i="13"/>
  <c r="E966" i="20" l="1"/>
  <c r="F973" i="18"/>
  <c r="E973" i="18"/>
  <c r="O973" i="18"/>
  <c r="N973" i="18"/>
  <c r="L973" i="18" s="1"/>
  <c r="P973" i="18" s="1"/>
  <c r="K973" i="18"/>
  <c r="J966" i="20"/>
  <c r="F966" i="20"/>
  <c r="AE965" i="20"/>
  <c r="S966" i="20"/>
  <c r="T966" i="20"/>
  <c r="AA950" i="13"/>
  <c r="AD950" i="13" s="1"/>
  <c r="Y950" i="13"/>
  <c r="Z950" i="13"/>
  <c r="N966" i="20" l="1"/>
  <c r="L966" i="20" s="1"/>
  <c r="K966" i="20"/>
  <c r="O966" i="20"/>
  <c r="M973" i="18"/>
  <c r="X973" i="18" s="1"/>
  <c r="W973" i="18"/>
  <c r="U973" i="18"/>
  <c r="V973" i="18"/>
  <c r="D951" i="13"/>
  <c r="I951" i="13"/>
  <c r="AC950" i="13"/>
  <c r="AB950" i="13"/>
  <c r="B951" i="13" s="1"/>
  <c r="M966" i="20" l="1"/>
  <c r="P966" i="20"/>
  <c r="Q973" i="18"/>
  <c r="R973" i="18" s="1"/>
  <c r="Q966" i="20"/>
  <c r="R966" i="20" s="1"/>
  <c r="X966" i="20"/>
  <c r="W966" i="20"/>
  <c r="V966" i="20"/>
  <c r="S951" i="13"/>
  <c r="T951" i="13"/>
  <c r="AE950" i="13"/>
  <c r="H951" i="13"/>
  <c r="G951" i="13"/>
  <c r="C951" i="13"/>
  <c r="E951" i="13" l="1"/>
  <c r="F951" i="13"/>
  <c r="U966" i="20"/>
  <c r="J951" i="13"/>
  <c r="Y973" i="18"/>
  <c r="AB973" i="18" s="1"/>
  <c r="B974" i="18" s="1"/>
  <c r="Z973" i="18"/>
  <c r="AC973" i="18" s="1"/>
  <c r="AA973" i="18"/>
  <c r="AA966" i="20"/>
  <c r="AD966" i="20" s="1"/>
  <c r="Y966" i="20"/>
  <c r="AB966" i="20" s="1"/>
  <c r="Z966" i="20"/>
  <c r="AC966" i="20" s="1"/>
  <c r="N951" i="13" l="1"/>
  <c r="L951" i="13" s="1"/>
  <c r="K951" i="13"/>
  <c r="O951" i="13"/>
  <c r="G974" i="18"/>
  <c r="C974" i="18"/>
  <c r="AD973" i="18"/>
  <c r="H974" i="18"/>
  <c r="I967" i="20"/>
  <c r="D967" i="20"/>
  <c r="B967" i="20"/>
  <c r="G967" i="20"/>
  <c r="H967" i="20"/>
  <c r="C967" i="20"/>
  <c r="P951" i="13" l="1"/>
  <c r="M951" i="13"/>
  <c r="I974" i="18"/>
  <c r="D974" i="18"/>
  <c r="J974" i="18"/>
  <c r="F974" i="18"/>
  <c r="E974" i="18"/>
  <c r="S967" i="20"/>
  <c r="T967" i="20"/>
  <c r="F967" i="20"/>
  <c r="AE966" i="20"/>
  <c r="E967" i="20"/>
  <c r="J967" i="20"/>
  <c r="V951" i="13" l="1"/>
  <c r="Q951" i="13"/>
  <c r="R951" i="13" s="1"/>
  <c r="W951" i="13"/>
  <c r="U951" i="13"/>
  <c r="X951" i="13"/>
  <c r="AE973" i="18"/>
  <c r="T974" i="18"/>
  <c r="S974" i="18"/>
  <c r="K974" i="18"/>
  <c r="O974" i="18"/>
  <c r="N974" i="18"/>
  <c r="L974" i="18" s="1"/>
  <c r="P974" i="18" s="1"/>
  <c r="N967" i="20"/>
  <c r="L967" i="20" s="1"/>
  <c r="K967" i="20"/>
  <c r="O967" i="20"/>
  <c r="AA951" i="13" l="1"/>
  <c r="Y951" i="13"/>
  <c r="Z951" i="13"/>
  <c r="M974" i="18"/>
  <c r="W974" i="18"/>
  <c r="U974" i="18"/>
  <c r="V974" i="18"/>
  <c r="P967" i="20"/>
  <c r="M967" i="20"/>
  <c r="AB951" i="13" l="1"/>
  <c r="AD951" i="13"/>
  <c r="D952" i="13" s="1"/>
  <c r="AC951" i="13"/>
  <c r="U967" i="20"/>
  <c r="Q974" i="18"/>
  <c r="R974" i="18" s="1"/>
  <c r="X974" i="18"/>
  <c r="V967" i="20"/>
  <c r="W967" i="20"/>
  <c r="Q967" i="20"/>
  <c r="R967" i="20" s="1"/>
  <c r="X967" i="20"/>
  <c r="B952" i="13" l="1"/>
  <c r="I952" i="13"/>
  <c r="H952" i="13"/>
  <c r="S952" i="13"/>
  <c r="AE951" i="13"/>
  <c r="G952" i="13"/>
  <c r="J952" i="13" s="1"/>
  <c r="C952" i="13"/>
  <c r="F952" i="13" s="1"/>
  <c r="T952" i="13"/>
  <c r="Z967" i="20"/>
  <c r="AC967" i="20" s="1"/>
  <c r="AA974" i="18"/>
  <c r="AD974" i="18" s="1"/>
  <c r="Y974" i="18"/>
  <c r="AB974" i="18" s="1"/>
  <c r="Z974" i="18"/>
  <c r="AC974" i="18" s="1"/>
  <c r="H975" i="18" s="1"/>
  <c r="Y967" i="20"/>
  <c r="AB967" i="20" s="1"/>
  <c r="AA967" i="20"/>
  <c r="AD967" i="20" s="1"/>
  <c r="B968" i="20"/>
  <c r="E952" i="13" l="1"/>
  <c r="K952" i="13"/>
  <c r="O952" i="13"/>
  <c r="N952" i="13"/>
  <c r="L952" i="13" s="1"/>
  <c r="H968" i="20"/>
  <c r="C968" i="20"/>
  <c r="E968" i="20" s="1"/>
  <c r="D968" i="20"/>
  <c r="G968" i="20"/>
  <c r="B975" i="18"/>
  <c r="G975" i="18"/>
  <c r="C975" i="18"/>
  <c r="D975" i="18"/>
  <c r="I975" i="18"/>
  <c r="I968" i="20"/>
  <c r="M952" i="13" l="1"/>
  <c r="P952" i="13"/>
  <c r="AE967" i="20"/>
  <c r="F968" i="20"/>
  <c r="S968" i="20"/>
  <c r="T968" i="20"/>
  <c r="AE974" i="18"/>
  <c r="S975" i="18"/>
  <c r="T975" i="18"/>
  <c r="E975" i="18"/>
  <c r="F975" i="18"/>
  <c r="J975" i="18"/>
  <c r="J968" i="20"/>
  <c r="N968" i="20"/>
  <c r="L968" i="20" s="1"/>
  <c r="O968" i="20"/>
  <c r="Q952" i="13" l="1"/>
  <c r="R952" i="13" s="1"/>
  <c r="X952" i="13"/>
  <c r="U952" i="13"/>
  <c r="W952" i="13"/>
  <c r="V952" i="13"/>
  <c r="O975" i="18"/>
  <c r="K975" i="18"/>
  <c r="N975" i="18"/>
  <c r="L975" i="18" s="1"/>
  <c r="P975" i="18" s="1"/>
  <c r="K968" i="20"/>
  <c r="M968" i="20"/>
  <c r="P968" i="20"/>
  <c r="Q968" i="20"/>
  <c r="R968" i="20" s="1"/>
  <c r="Z952" i="13" l="1"/>
  <c r="AA952" i="13"/>
  <c r="AD952" i="13" s="1"/>
  <c r="I953" i="13" s="1"/>
  <c r="Y952" i="13"/>
  <c r="U975" i="18"/>
  <c r="W975" i="18"/>
  <c r="M975" i="18"/>
  <c r="X975" i="18" s="1"/>
  <c r="V975" i="18"/>
  <c r="X968" i="20"/>
  <c r="V968" i="20"/>
  <c r="W968" i="20"/>
  <c r="U968" i="20"/>
  <c r="Y968" i="20"/>
  <c r="AA968" i="20"/>
  <c r="AD968" i="20" s="1"/>
  <c r="Z968" i="20"/>
  <c r="AC968" i="20" s="1"/>
  <c r="D953" i="13" l="1"/>
  <c r="AE952" i="13" s="1"/>
  <c r="AC952" i="13"/>
  <c r="AB952" i="13"/>
  <c r="Q975" i="18"/>
  <c r="R975" i="18" s="1"/>
  <c r="AB968" i="20"/>
  <c r="D969" i="20"/>
  <c r="I969" i="20"/>
  <c r="H969" i="20"/>
  <c r="C969" i="20"/>
  <c r="T953" i="13" l="1"/>
  <c r="S953" i="13"/>
  <c r="H953" i="13"/>
  <c r="C953" i="13"/>
  <c r="B953" i="13"/>
  <c r="G953" i="13"/>
  <c r="B969" i="20"/>
  <c r="G969" i="20"/>
  <c r="AA975" i="18"/>
  <c r="Y975" i="18"/>
  <c r="Z975" i="18"/>
  <c r="S969" i="20"/>
  <c r="T969" i="20"/>
  <c r="AE968" i="20"/>
  <c r="F969" i="20"/>
  <c r="E969" i="20"/>
  <c r="J969" i="20"/>
  <c r="J953" i="13" l="1"/>
  <c r="O953" i="13" s="1"/>
  <c r="F953" i="13"/>
  <c r="E953" i="13"/>
  <c r="AB975" i="18"/>
  <c r="G976" i="18" s="1"/>
  <c r="AC975" i="18"/>
  <c r="AD975" i="18"/>
  <c r="K969" i="20"/>
  <c r="O969" i="20"/>
  <c r="N969" i="20"/>
  <c r="L969" i="20" s="1"/>
  <c r="K953" i="13" l="1"/>
  <c r="N953" i="13"/>
  <c r="L953" i="13" s="1"/>
  <c r="B976" i="18"/>
  <c r="I976" i="18"/>
  <c r="D976" i="18"/>
  <c r="H976" i="18"/>
  <c r="C976" i="18"/>
  <c r="F976" i="18" s="1"/>
  <c r="M969" i="20"/>
  <c r="P969" i="20"/>
  <c r="P953" i="13" l="1"/>
  <c r="U953" i="13" s="1"/>
  <c r="M953" i="13"/>
  <c r="AE975" i="18"/>
  <c r="T976" i="18"/>
  <c r="S976" i="18"/>
  <c r="E976" i="18"/>
  <c r="J976" i="18"/>
  <c r="Q969" i="20"/>
  <c r="R969" i="20" s="1"/>
  <c r="X969" i="20"/>
  <c r="V969" i="20"/>
  <c r="W969" i="20"/>
  <c r="U969" i="20"/>
  <c r="W953" i="13" l="1"/>
  <c r="V953" i="13"/>
  <c r="Q953" i="13"/>
  <c r="R953" i="13" s="1"/>
  <c r="AA953" i="13" s="1"/>
  <c r="X953" i="13"/>
  <c r="N976" i="18"/>
  <c r="L976" i="18" s="1"/>
  <c r="O976" i="18"/>
  <c r="K976" i="18"/>
  <c r="AA969" i="20"/>
  <c r="AD969" i="20" s="1"/>
  <c r="Z969" i="20"/>
  <c r="AC969" i="20" s="1"/>
  <c r="Y969" i="20"/>
  <c r="AB969" i="20" s="1"/>
  <c r="Y953" i="13" l="1"/>
  <c r="AB953" i="13" s="1"/>
  <c r="Z953" i="13"/>
  <c r="AC953" i="13" s="1"/>
  <c r="AD953" i="13"/>
  <c r="G954" i="13"/>
  <c r="B954" i="13"/>
  <c r="M976" i="18"/>
  <c r="P976" i="18"/>
  <c r="I970" i="20"/>
  <c r="D970" i="20"/>
  <c r="H970" i="20"/>
  <c r="C970" i="20"/>
  <c r="B970" i="20"/>
  <c r="G970" i="20"/>
  <c r="D954" i="13" l="1"/>
  <c r="I954" i="13"/>
  <c r="C954" i="13"/>
  <c r="F954" i="13" s="1"/>
  <c r="H954" i="13"/>
  <c r="Q976" i="18"/>
  <c r="R976" i="18" s="1"/>
  <c r="X976" i="18"/>
  <c r="W976" i="18"/>
  <c r="U976" i="18"/>
  <c r="V976" i="18"/>
  <c r="J970" i="20"/>
  <c r="E970" i="20"/>
  <c r="N970" i="20"/>
  <c r="L970" i="20" s="1"/>
  <c r="T970" i="20"/>
  <c r="S970" i="20"/>
  <c r="AE969" i="20"/>
  <c r="F970" i="20"/>
  <c r="K970" i="20"/>
  <c r="E954" i="13" l="1"/>
  <c r="S954" i="13"/>
  <c r="T954" i="13"/>
  <c r="AE953" i="13"/>
  <c r="J954" i="13"/>
  <c r="O970" i="20"/>
  <c r="AA976" i="18"/>
  <c r="Y976" i="18"/>
  <c r="Z976" i="18"/>
  <c r="AC976" i="18" s="1"/>
  <c r="P970" i="20"/>
  <c r="M970" i="20"/>
  <c r="O954" i="13" l="1"/>
  <c r="K954" i="13"/>
  <c r="N954" i="13"/>
  <c r="L954" i="13" s="1"/>
  <c r="H977" i="18"/>
  <c r="C977" i="18"/>
  <c r="AB976" i="18"/>
  <c r="AD976" i="18"/>
  <c r="V970" i="20"/>
  <c r="W970" i="20"/>
  <c r="U970" i="20"/>
  <c r="Q970" i="20"/>
  <c r="R970" i="20" s="1"/>
  <c r="X970" i="20"/>
  <c r="P954" i="13" l="1"/>
  <c r="M954" i="13"/>
  <c r="B977" i="18"/>
  <c r="G977" i="18"/>
  <c r="I977" i="18"/>
  <c r="D977" i="18"/>
  <c r="AA970" i="20"/>
  <c r="AD970" i="20" s="1"/>
  <c r="Z970" i="20"/>
  <c r="AC970" i="20" s="1"/>
  <c r="Y970" i="20"/>
  <c r="AB970" i="20" s="1"/>
  <c r="V954" i="13" l="1"/>
  <c r="U954" i="13"/>
  <c r="W954" i="13"/>
  <c r="Q954" i="13"/>
  <c r="R954" i="13" s="1"/>
  <c r="X954" i="13"/>
  <c r="F977" i="18"/>
  <c r="E977" i="18"/>
  <c r="AE976" i="18"/>
  <c r="T977" i="18"/>
  <c r="S977" i="18"/>
  <c r="N977" i="18"/>
  <c r="L977" i="18" s="1"/>
  <c r="P977" i="18" s="1"/>
  <c r="J977" i="18"/>
  <c r="D971" i="20"/>
  <c r="I971" i="20"/>
  <c r="C971" i="20"/>
  <c r="H971" i="20"/>
  <c r="B971" i="20"/>
  <c r="G971" i="20"/>
  <c r="AA954" i="13" l="1"/>
  <c r="AD954" i="13" s="1"/>
  <c r="Y954" i="13"/>
  <c r="AB954" i="13" s="1"/>
  <c r="B955" i="13" s="1"/>
  <c r="Z954" i="13"/>
  <c r="O977" i="18"/>
  <c r="K977" i="18"/>
  <c r="U977" i="18"/>
  <c r="M977" i="18"/>
  <c r="X977" i="18" s="1"/>
  <c r="V977" i="18"/>
  <c r="W977" i="18"/>
  <c r="J971" i="20"/>
  <c r="E971" i="20"/>
  <c r="S971" i="20"/>
  <c r="T971" i="20"/>
  <c r="AE970" i="20"/>
  <c r="F971" i="20"/>
  <c r="G955" i="13" l="1"/>
  <c r="D955" i="13"/>
  <c r="S955" i="13" s="1"/>
  <c r="AC954" i="13"/>
  <c r="I955" i="13"/>
  <c r="Q977" i="18"/>
  <c r="R977" i="18" s="1"/>
  <c r="N971" i="20"/>
  <c r="L971" i="20" s="1"/>
  <c r="K971" i="20"/>
  <c r="O971" i="20"/>
  <c r="T955" i="13" l="1"/>
  <c r="AE954" i="13"/>
  <c r="H955" i="13"/>
  <c r="J955" i="13" s="1"/>
  <c r="C955" i="13"/>
  <c r="Y977" i="18"/>
  <c r="AA977" i="18"/>
  <c r="Z977" i="18"/>
  <c r="M971" i="20"/>
  <c r="P971" i="20"/>
  <c r="X971" i="20"/>
  <c r="Q971" i="20"/>
  <c r="R971" i="20" s="1"/>
  <c r="E955" i="13" l="1"/>
  <c r="F955" i="13"/>
  <c r="O955" i="13"/>
  <c r="N955" i="13"/>
  <c r="K955" i="13"/>
  <c r="AD977" i="18"/>
  <c r="AB977" i="18"/>
  <c r="AC977" i="18"/>
  <c r="C978" i="18" s="1"/>
  <c r="W971" i="20"/>
  <c r="V971" i="20"/>
  <c r="U971" i="20"/>
  <c r="Y971" i="20"/>
  <c r="AA971" i="20"/>
  <c r="AD971" i="20" s="1"/>
  <c r="Z971" i="20"/>
  <c r="L955" i="13" l="1"/>
  <c r="I978" i="18"/>
  <c r="D978" i="18"/>
  <c r="B978" i="18"/>
  <c r="E978" i="18" s="1"/>
  <c r="G978" i="18"/>
  <c r="H978" i="18"/>
  <c r="J978" i="18" s="1"/>
  <c r="AB971" i="20"/>
  <c r="AC971" i="20"/>
  <c r="B972" i="20"/>
  <c r="G972" i="20"/>
  <c r="I972" i="20"/>
  <c r="D972" i="20"/>
  <c r="C972" i="20"/>
  <c r="H972" i="20"/>
  <c r="M955" i="13" l="1"/>
  <c r="P955" i="13"/>
  <c r="AE977" i="18"/>
  <c r="S978" i="18"/>
  <c r="T978" i="18"/>
  <c r="F978" i="18"/>
  <c r="N978" i="18"/>
  <c r="L978" i="18" s="1"/>
  <c r="P978" i="18" s="1"/>
  <c r="O978" i="18"/>
  <c r="K978" i="18"/>
  <c r="T972" i="20"/>
  <c r="S972" i="20"/>
  <c r="AE971" i="20"/>
  <c r="F972" i="20"/>
  <c r="E972" i="20"/>
  <c r="J972" i="20"/>
  <c r="X955" i="13" l="1"/>
  <c r="Q955" i="13"/>
  <c r="R955" i="13" s="1"/>
  <c r="U955" i="13"/>
  <c r="V955" i="13"/>
  <c r="W955" i="13"/>
  <c r="M978" i="18"/>
  <c r="X978" i="18" s="1"/>
  <c r="W978" i="18"/>
  <c r="U978" i="18"/>
  <c r="V978" i="18"/>
  <c r="K972" i="20"/>
  <c r="O972" i="20"/>
  <c r="N972" i="20"/>
  <c r="L972" i="20" s="1"/>
  <c r="AA955" i="13" l="1"/>
  <c r="Z955" i="13"/>
  <c r="Y955" i="13"/>
  <c r="Q978" i="18"/>
  <c r="R978" i="18" s="1"/>
  <c r="M972" i="20"/>
  <c r="P972" i="20"/>
  <c r="AD955" i="13" l="1"/>
  <c r="AC955" i="13"/>
  <c r="I956" i="13"/>
  <c r="D956" i="13"/>
  <c r="AB955" i="13"/>
  <c r="Z978" i="18"/>
  <c r="AC978" i="18" s="1"/>
  <c r="Y978" i="18"/>
  <c r="AB978" i="18" s="1"/>
  <c r="B979" i="18" s="1"/>
  <c r="AA978" i="18"/>
  <c r="X972" i="20"/>
  <c r="Q972" i="20"/>
  <c r="R972" i="20" s="1"/>
  <c r="V972" i="20"/>
  <c r="W972" i="20"/>
  <c r="U972" i="20"/>
  <c r="S956" i="13" l="1"/>
  <c r="T956" i="13"/>
  <c r="AE955" i="13"/>
  <c r="C956" i="13"/>
  <c r="H956" i="13"/>
  <c r="G956" i="13"/>
  <c r="J956" i="13" s="1"/>
  <c r="B956" i="13"/>
  <c r="AD978" i="18"/>
  <c r="G979" i="18"/>
  <c r="C979" i="18"/>
  <c r="H979" i="18"/>
  <c r="AA972" i="20"/>
  <c r="AD972" i="20" s="1"/>
  <c r="Z972" i="20"/>
  <c r="AC972" i="20" s="1"/>
  <c r="Y972" i="20"/>
  <c r="AB972" i="20" s="1"/>
  <c r="E956" i="13" l="1"/>
  <c r="F956" i="13"/>
  <c r="O956" i="13"/>
  <c r="K956" i="13"/>
  <c r="N956" i="13"/>
  <c r="L956" i="13" s="1"/>
  <c r="D979" i="18"/>
  <c r="I979" i="18"/>
  <c r="F979" i="18"/>
  <c r="J979" i="18"/>
  <c r="K979" i="18" s="1"/>
  <c r="E979" i="18"/>
  <c r="I973" i="20"/>
  <c r="D973" i="20"/>
  <c r="C973" i="20"/>
  <c r="H973" i="20"/>
  <c r="G973" i="20"/>
  <c r="B973" i="20"/>
  <c r="M956" i="13" l="1"/>
  <c r="P956" i="13"/>
  <c r="S979" i="18"/>
  <c r="AE978" i="18"/>
  <c r="T979" i="18"/>
  <c r="N979" i="18"/>
  <c r="O979" i="18"/>
  <c r="L979" i="18"/>
  <c r="E973" i="20"/>
  <c r="S973" i="20"/>
  <c r="T973" i="20"/>
  <c r="AE972" i="20"/>
  <c r="F973" i="20"/>
  <c r="J973" i="20"/>
  <c r="X956" i="13" l="1"/>
  <c r="Q956" i="13"/>
  <c r="R956" i="13" s="1"/>
  <c r="W956" i="13"/>
  <c r="U956" i="13"/>
  <c r="V956" i="13"/>
  <c r="M979" i="18"/>
  <c r="P979" i="18"/>
  <c r="K973" i="20"/>
  <c r="O973" i="20"/>
  <c r="N973" i="20"/>
  <c r="L973" i="20" s="1"/>
  <c r="Y956" i="13" l="1"/>
  <c r="AB956" i="13" s="1"/>
  <c r="Z956" i="13"/>
  <c r="AA956" i="13"/>
  <c r="Q979" i="18"/>
  <c r="R979" i="18" s="1"/>
  <c r="X979" i="18"/>
  <c r="W979" i="18"/>
  <c r="U979" i="18"/>
  <c r="V979" i="18"/>
  <c r="M973" i="20"/>
  <c r="P973" i="20"/>
  <c r="AD956" i="13" l="1"/>
  <c r="D957" i="13" s="1"/>
  <c r="B957" i="13"/>
  <c r="AC956" i="13"/>
  <c r="G957" i="13"/>
  <c r="Y979" i="18"/>
  <c r="AB979" i="18" s="1"/>
  <c r="Z979" i="18"/>
  <c r="AC979" i="18" s="1"/>
  <c r="AA979" i="18"/>
  <c r="AD979" i="18" s="1"/>
  <c r="X973" i="20"/>
  <c r="Q973" i="20"/>
  <c r="R973" i="20" s="1"/>
  <c r="W973" i="20"/>
  <c r="V973" i="20"/>
  <c r="U973" i="20"/>
  <c r="C957" i="13" l="1"/>
  <c r="S957" i="13"/>
  <c r="E957" i="13"/>
  <c r="H957" i="13"/>
  <c r="I957" i="13"/>
  <c r="T957" i="13"/>
  <c r="AE956" i="13"/>
  <c r="H980" i="18"/>
  <c r="G980" i="18"/>
  <c r="B980" i="18"/>
  <c r="C980" i="18"/>
  <c r="D980" i="18"/>
  <c r="I980" i="18"/>
  <c r="Y973" i="20"/>
  <c r="AB973" i="20" s="1"/>
  <c r="Z973" i="20"/>
  <c r="AC973" i="20" s="1"/>
  <c r="AA973" i="20"/>
  <c r="AD973" i="20" s="1"/>
  <c r="J957" i="13" l="1"/>
  <c r="F957" i="13"/>
  <c r="T980" i="18"/>
  <c r="S980" i="18"/>
  <c r="AE979" i="18"/>
  <c r="J980" i="18"/>
  <c r="E980" i="18"/>
  <c r="F980" i="18"/>
  <c r="B974" i="20"/>
  <c r="G974" i="20"/>
  <c r="H974" i="20"/>
  <c r="C974" i="20"/>
  <c r="D974" i="20"/>
  <c r="I974" i="20"/>
  <c r="N957" i="13" l="1"/>
  <c r="L957" i="13" s="1"/>
  <c r="O957" i="13"/>
  <c r="K957" i="13"/>
  <c r="K980" i="18"/>
  <c r="N980" i="18"/>
  <c r="L980" i="18" s="1"/>
  <c r="P980" i="18" s="1"/>
  <c r="O980" i="18"/>
  <c r="J974" i="20"/>
  <c r="AE973" i="20"/>
  <c r="F974" i="20"/>
  <c r="S974" i="20"/>
  <c r="T974" i="20"/>
  <c r="E974" i="20"/>
  <c r="M957" i="13" l="1"/>
  <c r="P957" i="13"/>
  <c r="M980" i="18"/>
  <c r="X980" i="18" s="1"/>
  <c r="U980" i="18"/>
  <c r="V980" i="18"/>
  <c r="W980" i="18"/>
  <c r="O974" i="20"/>
  <c r="K974" i="20"/>
  <c r="N974" i="20"/>
  <c r="Q957" i="13" l="1"/>
  <c r="R957" i="13" s="1"/>
  <c r="X957" i="13"/>
  <c r="W957" i="13"/>
  <c r="V957" i="13"/>
  <c r="U957" i="13"/>
  <c r="Q980" i="18"/>
  <c r="R980" i="18" s="1"/>
  <c r="L974" i="20"/>
  <c r="AA957" i="13" l="1"/>
  <c r="Z957" i="13"/>
  <c r="Y957" i="13"/>
  <c r="AB957" i="13" s="1"/>
  <c r="Z980" i="18"/>
  <c r="Y980" i="18"/>
  <c r="AA980" i="18"/>
  <c r="P974" i="20"/>
  <c r="M974" i="20"/>
  <c r="AD957" i="13" l="1"/>
  <c r="AC957" i="13"/>
  <c r="G958" i="13"/>
  <c r="B958" i="13"/>
  <c r="AC980" i="18"/>
  <c r="AB980" i="18"/>
  <c r="AD980" i="18"/>
  <c r="D981" i="18" s="1"/>
  <c r="V974" i="20"/>
  <c r="U974" i="20"/>
  <c r="W974" i="20"/>
  <c r="Q974" i="20"/>
  <c r="R974" i="20" s="1"/>
  <c r="X974" i="20"/>
  <c r="D958" i="13" l="1"/>
  <c r="I958" i="13"/>
  <c r="C958" i="13"/>
  <c r="F958" i="13" s="1"/>
  <c r="H958" i="13"/>
  <c r="J958" i="13" s="1"/>
  <c r="H981" i="18"/>
  <c r="C981" i="18"/>
  <c r="T981" i="18"/>
  <c r="S981" i="18"/>
  <c r="G981" i="18"/>
  <c r="B981" i="18"/>
  <c r="I981" i="18"/>
  <c r="AE980" i="18"/>
  <c r="AA974" i="20"/>
  <c r="AD974" i="20" s="1"/>
  <c r="Y974" i="20"/>
  <c r="AB974" i="20" s="1"/>
  <c r="Z974" i="20"/>
  <c r="AC974" i="20" s="1"/>
  <c r="N958" i="13" l="1"/>
  <c r="L958" i="13" s="1"/>
  <c r="AE957" i="13"/>
  <c r="T958" i="13"/>
  <c r="S958" i="13"/>
  <c r="E958" i="13"/>
  <c r="K958" i="13"/>
  <c r="O958" i="13"/>
  <c r="F981" i="18"/>
  <c r="E981" i="18"/>
  <c r="J981" i="18"/>
  <c r="N981" i="18" s="1"/>
  <c r="L981" i="18" s="1"/>
  <c r="H975" i="20"/>
  <c r="C975" i="20"/>
  <c r="I975" i="20"/>
  <c r="D975" i="20"/>
  <c r="G975" i="20"/>
  <c r="B975" i="20"/>
  <c r="M958" i="13" l="1"/>
  <c r="P958" i="13"/>
  <c r="O981" i="18"/>
  <c r="K981" i="18"/>
  <c r="M981" i="18"/>
  <c r="P981" i="18"/>
  <c r="AE974" i="20"/>
  <c r="T975" i="20"/>
  <c r="F975" i="20"/>
  <c r="E975" i="20"/>
  <c r="J975" i="20"/>
  <c r="S975" i="20"/>
  <c r="X958" i="13" l="1"/>
  <c r="Q958" i="13"/>
  <c r="R958" i="13" s="1"/>
  <c r="U958" i="13"/>
  <c r="W958" i="13"/>
  <c r="V958" i="13"/>
  <c r="Q981" i="18"/>
  <c r="R981" i="18" s="1"/>
  <c r="X981" i="18"/>
  <c r="V981" i="18"/>
  <c r="W981" i="18"/>
  <c r="U981" i="18"/>
  <c r="K975" i="20"/>
  <c r="O975" i="20"/>
  <c r="N975" i="20"/>
  <c r="L975" i="20" s="1"/>
  <c r="Y958" i="13" l="1"/>
  <c r="Z958" i="13"/>
  <c r="AA958" i="13"/>
  <c r="AD958" i="13" s="1"/>
  <c r="AC958" i="13"/>
  <c r="AA981" i="18"/>
  <c r="Z981" i="18"/>
  <c r="AC981" i="18" s="1"/>
  <c r="Y981" i="18"/>
  <c r="M975" i="20"/>
  <c r="Q975" i="20" s="1"/>
  <c r="R975" i="20" s="1"/>
  <c r="P975" i="20"/>
  <c r="I959" i="13" l="1"/>
  <c r="D959" i="13"/>
  <c r="AB958" i="13"/>
  <c r="C959" i="13"/>
  <c r="H959" i="13"/>
  <c r="AD981" i="18"/>
  <c r="D982" i="18" s="1"/>
  <c r="H982" i="18"/>
  <c r="C982" i="18"/>
  <c r="AB981" i="18"/>
  <c r="X975" i="20"/>
  <c r="Y975" i="20"/>
  <c r="AA975" i="20"/>
  <c r="Z975" i="20"/>
  <c r="V975" i="20"/>
  <c r="W975" i="20"/>
  <c r="U975" i="20"/>
  <c r="S959" i="13" l="1"/>
  <c r="AE958" i="13"/>
  <c r="T959" i="13"/>
  <c r="B959" i="13"/>
  <c r="E959" i="13" s="1"/>
  <c r="G959" i="13"/>
  <c r="J959" i="13" s="1"/>
  <c r="G982" i="18"/>
  <c r="T982" i="18"/>
  <c r="S982" i="18"/>
  <c r="I982" i="18"/>
  <c r="B982" i="18"/>
  <c r="AE981" i="18"/>
  <c r="AD975" i="20"/>
  <c r="AB975" i="20"/>
  <c r="AC975" i="20"/>
  <c r="D976" i="20"/>
  <c r="O959" i="13" l="1"/>
  <c r="K959" i="13"/>
  <c r="L959" i="13"/>
  <c r="F959" i="13"/>
  <c r="N959" i="13"/>
  <c r="J982" i="18"/>
  <c r="E982" i="18"/>
  <c r="F982" i="18"/>
  <c r="B976" i="20"/>
  <c r="G976" i="20"/>
  <c r="H976" i="20"/>
  <c r="C976" i="20"/>
  <c r="I976" i="20"/>
  <c r="S976" i="20"/>
  <c r="T976" i="20"/>
  <c r="P959" i="13" l="1"/>
  <c r="M959" i="13"/>
  <c r="N982" i="18"/>
  <c r="L982" i="18" s="1"/>
  <c r="O982" i="18"/>
  <c r="K982" i="18"/>
  <c r="AE975" i="20"/>
  <c r="F976" i="20"/>
  <c r="J976" i="20"/>
  <c r="E976" i="20"/>
  <c r="Q959" i="13" l="1"/>
  <c r="R959" i="13" s="1"/>
  <c r="V959" i="13"/>
  <c r="U959" i="13"/>
  <c r="X959" i="13"/>
  <c r="W959" i="13"/>
  <c r="M982" i="18"/>
  <c r="P982" i="18"/>
  <c r="K976" i="20"/>
  <c r="O976" i="20"/>
  <c r="N976" i="20"/>
  <c r="L976" i="20" s="1"/>
  <c r="Z959" i="13" l="1"/>
  <c r="AA959" i="13"/>
  <c r="Y959" i="13"/>
  <c r="AC959" i="13"/>
  <c r="H960" i="13" s="1"/>
  <c r="X982" i="18"/>
  <c r="Q982" i="18"/>
  <c r="R982" i="18" s="1"/>
  <c r="V982" i="18"/>
  <c r="W982" i="18"/>
  <c r="U982" i="18"/>
  <c r="P976" i="20"/>
  <c r="M976" i="20"/>
  <c r="Q976" i="20" s="1"/>
  <c r="R976" i="20" s="1"/>
  <c r="X976" i="20"/>
  <c r="W976" i="20"/>
  <c r="V976" i="20"/>
  <c r="AB959" i="13" l="1"/>
  <c r="C960" i="13"/>
  <c r="AD959" i="13"/>
  <c r="AA976" i="20"/>
  <c r="AD976" i="20" s="1"/>
  <c r="Y982" i="18"/>
  <c r="AB982" i="18" s="1"/>
  <c r="Z982" i="18"/>
  <c r="AC982" i="18" s="1"/>
  <c r="AA982" i="18"/>
  <c r="AD982" i="18" s="1"/>
  <c r="U976" i="20"/>
  <c r="Y976" i="20"/>
  <c r="Z976" i="20"/>
  <c r="AC976" i="20" s="1"/>
  <c r="D977" i="20"/>
  <c r="G960" i="13" l="1"/>
  <c r="J960" i="13" s="1"/>
  <c r="K960" i="13" s="1"/>
  <c r="B960" i="13"/>
  <c r="E960" i="13" s="1"/>
  <c r="D960" i="13"/>
  <c r="I960" i="13"/>
  <c r="AB976" i="20"/>
  <c r="I977" i="20"/>
  <c r="B983" i="18"/>
  <c r="G983" i="18"/>
  <c r="J983" i="18" s="1"/>
  <c r="C983" i="18"/>
  <c r="F983" i="18" s="1"/>
  <c r="H983" i="18"/>
  <c r="D983" i="18"/>
  <c r="I983" i="18"/>
  <c r="H977" i="20"/>
  <c r="C977" i="20"/>
  <c r="T977" i="20"/>
  <c r="S977" i="20"/>
  <c r="T960" i="13" l="1"/>
  <c r="N960" i="13"/>
  <c r="L960" i="13" s="1"/>
  <c r="S960" i="13"/>
  <c r="AE959" i="13"/>
  <c r="F960" i="13"/>
  <c r="O960" i="13"/>
  <c r="G977" i="20"/>
  <c r="B977" i="20"/>
  <c r="S983" i="18"/>
  <c r="AE982" i="18"/>
  <c r="T983" i="18"/>
  <c r="L983" i="18"/>
  <c r="P983" i="18" s="1"/>
  <c r="O983" i="18"/>
  <c r="K983" i="18"/>
  <c r="N983" i="18"/>
  <c r="E983" i="18"/>
  <c r="AE976" i="20"/>
  <c r="F977" i="20"/>
  <c r="J977" i="20"/>
  <c r="E977" i="20"/>
  <c r="P960" i="13" l="1"/>
  <c r="M960" i="13"/>
  <c r="W983" i="18"/>
  <c r="U983" i="18"/>
  <c r="V983" i="18"/>
  <c r="M983" i="18"/>
  <c r="X983" i="18" s="1"/>
  <c r="O977" i="20"/>
  <c r="K977" i="20"/>
  <c r="N977" i="20"/>
  <c r="L977" i="20" s="1"/>
  <c r="U960" i="13" l="1"/>
  <c r="V960" i="13"/>
  <c r="W960" i="13"/>
  <c r="Q960" i="13"/>
  <c r="R960" i="13" s="1"/>
  <c r="X960" i="13"/>
  <c r="Q983" i="18"/>
  <c r="R983" i="18" s="1"/>
  <c r="M977" i="20"/>
  <c r="P977" i="20"/>
  <c r="Q977" i="20"/>
  <c r="R977" i="20" s="1"/>
  <c r="AA960" i="13" l="1"/>
  <c r="AD960" i="13" s="1"/>
  <c r="Z960" i="13"/>
  <c r="AC960" i="13" s="1"/>
  <c r="Y960" i="13"/>
  <c r="W977" i="20"/>
  <c r="Z983" i="18"/>
  <c r="Y983" i="18"/>
  <c r="AA983" i="18"/>
  <c r="X977" i="20"/>
  <c r="U977" i="20"/>
  <c r="V977" i="20"/>
  <c r="Z977" i="20"/>
  <c r="AC977" i="20" s="1"/>
  <c r="Y977" i="20"/>
  <c r="AA977" i="20"/>
  <c r="AD977" i="20" s="1"/>
  <c r="I961" i="13" l="1"/>
  <c r="D961" i="13"/>
  <c r="AB960" i="13"/>
  <c r="C961" i="13"/>
  <c r="H961" i="13"/>
  <c r="AB977" i="20"/>
  <c r="AB983" i="18"/>
  <c r="AC983" i="18"/>
  <c r="AD983" i="18"/>
  <c r="I984" i="18" s="1"/>
  <c r="H978" i="20"/>
  <c r="C978" i="20"/>
  <c r="B978" i="20"/>
  <c r="E978" i="20" s="1"/>
  <c r="G978" i="20"/>
  <c r="D978" i="20"/>
  <c r="I978" i="20"/>
  <c r="B961" i="13" l="1"/>
  <c r="T961" i="13"/>
  <c r="S961" i="13"/>
  <c r="G961" i="13"/>
  <c r="J961" i="13" s="1"/>
  <c r="AE960" i="13"/>
  <c r="B984" i="18"/>
  <c r="G984" i="18"/>
  <c r="H984" i="18"/>
  <c r="C984" i="18"/>
  <c r="F984" i="18" s="1"/>
  <c r="D984" i="18"/>
  <c r="T984" i="18" s="1"/>
  <c r="F978" i="20"/>
  <c r="AE977" i="20"/>
  <c r="S978" i="20"/>
  <c r="T978" i="20"/>
  <c r="J978" i="20"/>
  <c r="AE983" i="18"/>
  <c r="S984" i="18"/>
  <c r="N961" i="13" l="1"/>
  <c r="L961" i="13" s="1"/>
  <c r="F961" i="13"/>
  <c r="E961" i="13"/>
  <c r="K961" i="13"/>
  <c r="O961" i="13"/>
  <c r="E984" i="18"/>
  <c r="J984" i="18"/>
  <c r="K978" i="20"/>
  <c r="O978" i="20"/>
  <c r="N978" i="20"/>
  <c r="L978" i="20" s="1"/>
  <c r="P961" i="13" l="1"/>
  <c r="M961" i="13"/>
  <c r="O984" i="18"/>
  <c r="K984" i="18"/>
  <c r="N984" i="18"/>
  <c r="L984" i="18" s="1"/>
  <c r="M984" i="18" s="1"/>
  <c r="X984" i="18" s="1"/>
  <c r="M978" i="20"/>
  <c r="P978" i="20"/>
  <c r="U961" i="13" l="1"/>
  <c r="Q961" i="13"/>
  <c r="R961" i="13" s="1"/>
  <c r="AA961" i="13" s="1"/>
  <c r="X961" i="13"/>
  <c r="W961" i="13"/>
  <c r="V961" i="13"/>
  <c r="P984" i="18"/>
  <c r="Q984" i="18"/>
  <c r="R984" i="18" s="1"/>
  <c r="X978" i="20"/>
  <c r="Q978" i="20"/>
  <c r="R978" i="20" s="1"/>
  <c r="W978" i="20"/>
  <c r="U978" i="20"/>
  <c r="V978" i="20"/>
  <c r="Y961" i="13" l="1"/>
  <c r="Z961" i="13"/>
  <c r="AC961" i="13" s="1"/>
  <c r="AD961" i="13"/>
  <c r="U984" i="18"/>
  <c r="V984" i="18"/>
  <c r="W984" i="18"/>
  <c r="Y984" i="18"/>
  <c r="Z984" i="18"/>
  <c r="AA984" i="18"/>
  <c r="AA978" i="20"/>
  <c r="AD978" i="20" s="1"/>
  <c r="Y978" i="20"/>
  <c r="AB978" i="20" s="1"/>
  <c r="Z978" i="20"/>
  <c r="AC978" i="20" s="1"/>
  <c r="AB961" i="13" l="1"/>
  <c r="H962" i="13"/>
  <c r="I962" i="13"/>
  <c r="C962" i="13"/>
  <c r="D962" i="13"/>
  <c r="AD984" i="18"/>
  <c r="AB984" i="18"/>
  <c r="AC984" i="18"/>
  <c r="D979" i="20"/>
  <c r="I979" i="20"/>
  <c r="G979" i="20"/>
  <c r="B979" i="20"/>
  <c r="H979" i="20"/>
  <c r="C979" i="20"/>
  <c r="G962" i="13" l="1"/>
  <c r="J962" i="13" s="1"/>
  <c r="O962" i="13" s="1"/>
  <c r="B962" i="13"/>
  <c r="AE961" i="13"/>
  <c r="S962" i="13"/>
  <c r="T962" i="13"/>
  <c r="D985" i="18"/>
  <c r="H985" i="18"/>
  <c r="B985" i="18"/>
  <c r="G985" i="18"/>
  <c r="C985" i="18"/>
  <c r="I985" i="18"/>
  <c r="S979" i="20"/>
  <c r="T979" i="20"/>
  <c r="F979" i="20"/>
  <c r="AE978" i="20"/>
  <c r="E979" i="20"/>
  <c r="J979" i="20"/>
  <c r="F962" i="13" l="1"/>
  <c r="E962" i="13"/>
  <c r="N962" i="13"/>
  <c r="L962" i="13" s="1"/>
  <c r="K962" i="13"/>
  <c r="F985" i="18"/>
  <c r="E985" i="18"/>
  <c r="AE984" i="18"/>
  <c r="T985" i="18"/>
  <c r="S985" i="18"/>
  <c r="J985" i="18"/>
  <c r="K979" i="20"/>
  <c r="O979" i="20"/>
  <c r="N979" i="20"/>
  <c r="L979" i="20" s="1"/>
  <c r="M962" i="13" l="1"/>
  <c r="P962" i="13"/>
  <c r="K985" i="18"/>
  <c r="N985" i="18"/>
  <c r="O985" i="18"/>
  <c r="M979" i="20"/>
  <c r="P979" i="20"/>
  <c r="L985" i="18"/>
  <c r="Q962" i="13" l="1"/>
  <c r="R962" i="13" s="1"/>
  <c r="X962" i="13"/>
  <c r="U962" i="13"/>
  <c r="V962" i="13"/>
  <c r="W962" i="13"/>
  <c r="Y962" i="13"/>
  <c r="Z962" i="13"/>
  <c r="AA962" i="13"/>
  <c r="X979" i="20"/>
  <c r="Q979" i="20"/>
  <c r="R979" i="20" s="1"/>
  <c r="V979" i="20"/>
  <c r="U979" i="20"/>
  <c r="W979" i="20"/>
  <c r="M985" i="18"/>
  <c r="P985" i="18"/>
  <c r="AB962" i="13" l="1"/>
  <c r="AC962" i="13"/>
  <c r="AD962" i="13"/>
  <c r="I963" i="13" s="1"/>
  <c r="Y979" i="20"/>
  <c r="AB979" i="20" s="1"/>
  <c r="Z979" i="20"/>
  <c r="AC979" i="20" s="1"/>
  <c r="AA979" i="20"/>
  <c r="AD979" i="20" s="1"/>
  <c r="X985" i="18"/>
  <c r="U985" i="18"/>
  <c r="V985" i="18"/>
  <c r="Q985" i="18"/>
  <c r="R985" i="18" s="1"/>
  <c r="W985" i="18"/>
  <c r="G963" i="13" l="1"/>
  <c r="B963" i="13"/>
  <c r="D963" i="13"/>
  <c r="C963" i="13"/>
  <c r="H963" i="13"/>
  <c r="B980" i="20"/>
  <c r="G980" i="20"/>
  <c r="C980" i="20"/>
  <c r="H980" i="20"/>
  <c r="I980" i="20"/>
  <c r="D980" i="20"/>
  <c r="Z985" i="18"/>
  <c r="AA985" i="18"/>
  <c r="Y985" i="18"/>
  <c r="T963" i="13" l="1"/>
  <c r="S963" i="13"/>
  <c r="J963" i="13"/>
  <c r="E963" i="13"/>
  <c r="F963" i="13"/>
  <c r="AE962" i="13"/>
  <c r="J980" i="20"/>
  <c r="F980" i="20"/>
  <c r="AE979" i="20"/>
  <c r="N980" i="20"/>
  <c r="S980" i="20"/>
  <c r="T980" i="20"/>
  <c r="E980" i="20"/>
  <c r="AD985" i="18"/>
  <c r="I986" i="18" s="1"/>
  <c r="AC985" i="18"/>
  <c r="H986" i="18" s="1"/>
  <c r="AB985" i="18"/>
  <c r="D986" i="18"/>
  <c r="T986" i="18"/>
  <c r="C986" i="18"/>
  <c r="B986" i="18"/>
  <c r="G986" i="18"/>
  <c r="J986" i="18" s="1"/>
  <c r="N963" i="13" l="1"/>
  <c r="L963" i="13" s="1"/>
  <c r="K963" i="13"/>
  <c r="O963" i="13"/>
  <c r="K980" i="20"/>
  <c r="O980" i="20"/>
  <c r="L980" i="20"/>
  <c r="S986" i="18"/>
  <c r="AE985" i="18"/>
  <c r="E986" i="18"/>
  <c r="F986" i="18"/>
  <c r="N986" i="18"/>
  <c r="O986" i="18"/>
  <c r="K986" i="18"/>
  <c r="M963" i="13" l="1"/>
  <c r="X963" i="13" s="1"/>
  <c r="P963" i="13"/>
  <c r="M980" i="20"/>
  <c r="P980" i="20"/>
  <c r="L986" i="18"/>
  <c r="V963" i="13" l="1"/>
  <c r="W963" i="13"/>
  <c r="U963" i="13"/>
  <c r="Q963" i="13"/>
  <c r="Q980" i="20"/>
  <c r="R980" i="20" s="1"/>
  <c r="X980" i="20"/>
  <c r="V980" i="20"/>
  <c r="W980" i="20"/>
  <c r="U980" i="20"/>
  <c r="P986" i="18"/>
  <c r="M986" i="18"/>
  <c r="X986" i="18" s="1"/>
  <c r="R963" i="13" l="1"/>
  <c r="Z980" i="20"/>
  <c r="AC980" i="20" s="1"/>
  <c r="AA980" i="20"/>
  <c r="AD980" i="20" s="1"/>
  <c r="Y980" i="20"/>
  <c r="AB980" i="20" s="1"/>
  <c r="V986" i="18"/>
  <c r="W986" i="18"/>
  <c r="U986" i="18"/>
  <c r="Q986" i="18"/>
  <c r="R986" i="18" s="1"/>
  <c r="Y963" i="13" l="1"/>
  <c r="Z963" i="13"/>
  <c r="AA963" i="13"/>
  <c r="C981" i="20"/>
  <c r="H981" i="20"/>
  <c r="I981" i="20"/>
  <c r="D981" i="20"/>
  <c r="B981" i="20"/>
  <c r="E981" i="20" s="1"/>
  <c r="G981" i="20"/>
  <c r="AC963" i="13"/>
  <c r="AA986" i="18"/>
  <c r="Z986" i="18"/>
  <c r="Y986" i="18"/>
  <c r="AC986" i="18"/>
  <c r="C987" i="18" s="1"/>
  <c r="AB963" i="13" l="1"/>
  <c r="B964" i="13" s="1"/>
  <c r="H964" i="13"/>
  <c r="C964" i="13"/>
  <c r="AD963" i="13"/>
  <c r="D964" i="13" s="1"/>
  <c r="G964" i="13"/>
  <c r="J981" i="20"/>
  <c r="F981" i="20"/>
  <c r="AE980" i="20"/>
  <c r="N981" i="20"/>
  <c r="L981" i="20" s="1"/>
  <c r="S981" i="20"/>
  <c r="T981" i="20"/>
  <c r="F964" i="13"/>
  <c r="AD986" i="18"/>
  <c r="D987" i="18" s="1"/>
  <c r="AB986" i="18"/>
  <c r="H987" i="18"/>
  <c r="I987" i="18"/>
  <c r="AE986" i="18"/>
  <c r="T987" i="18"/>
  <c r="E964" i="13" l="1"/>
  <c r="I964" i="13"/>
  <c r="J964" i="13" s="1"/>
  <c r="AE963" i="13"/>
  <c r="T964" i="13"/>
  <c r="S964" i="13"/>
  <c r="O981" i="20"/>
  <c r="K981" i="20"/>
  <c r="M981" i="20"/>
  <c r="P981" i="20"/>
  <c r="B987" i="18"/>
  <c r="E987" i="18" s="1"/>
  <c r="G987" i="18"/>
  <c r="S987" i="18"/>
  <c r="F987" i="18"/>
  <c r="N964" i="13" l="1"/>
  <c r="K964" i="13"/>
  <c r="L964" i="13"/>
  <c r="O964" i="13"/>
  <c r="X981" i="20"/>
  <c r="Q981" i="20"/>
  <c r="R981" i="20" s="1"/>
  <c r="V981" i="20"/>
  <c r="U981" i="20"/>
  <c r="W981" i="20"/>
  <c r="J987" i="18"/>
  <c r="N987" i="18"/>
  <c r="L987" i="18" s="1"/>
  <c r="K987" i="18"/>
  <c r="M964" i="13" l="1"/>
  <c r="P964" i="13"/>
  <c r="Y981" i="20"/>
  <c r="AB981" i="20" s="1"/>
  <c r="AA981" i="20"/>
  <c r="AD981" i="20" s="1"/>
  <c r="Z981" i="20"/>
  <c r="AC981" i="20" s="1"/>
  <c r="V964" i="13"/>
  <c r="U964" i="13"/>
  <c r="W964" i="13"/>
  <c r="X964" i="13"/>
  <c r="Q964" i="13"/>
  <c r="R964" i="13" s="1"/>
  <c r="O987" i="18"/>
  <c r="P987" i="18"/>
  <c r="M987" i="18"/>
  <c r="X987" i="18" s="1"/>
  <c r="V987" i="18"/>
  <c r="U987" i="18"/>
  <c r="W987" i="18"/>
  <c r="Q987" i="18"/>
  <c r="R987" i="18" s="1"/>
  <c r="G982" i="20" l="1"/>
  <c r="B982" i="20"/>
  <c r="I982" i="20"/>
  <c r="D982" i="20"/>
  <c r="C982" i="20"/>
  <c r="H982" i="20"/>
  <c r="Y964" i="13"/>
  <c r="Z964" i="13"/>
  <c r="AA964" i="13"/>
  <c r="Y987" i="18"/>
  <c r="Z987" i="18"/>
  <c r="AA987" i="18"/>
  <c r="T982" i="20" l="1"/>
  <c r="S982" i="20"/>
  <c r="AE981" i="20"/>
  <c r="F982" i="20"/>
  <c r="J982" i="20"/>
  <c r="E982" i="20"/>
  <c r="AB964" i="13"/>
  <c r="AC964" i="13"/>
  <c r="AD964" i="13"/>
  <c r="D965" i="13"/>
  <c r="I965" i="13"/>
  <c r="AB987" i="18"/>
  <c r="AC987" i="18"/>
  <c r="AD987" i="18"/>
  <c r="B988" i="18"/>
  <c r="C988" i="18"/>
  <c r="H988" i="18"/>
  <c r="G988" i="18"/>
  <c r="I988" i="18"/>
  <c r="D988" i="18"/>
  <c r="O982" i="20" l="1"/>
  <c r="K982" i="20"/>
  <c r="N982" i="20"/>
  <c r="L982" i="20" s="1"/>
  <c r="G965" i="13"/>
  <c r="B965" i="13"/>
  <c r="C965" i="13"/>
  <c r="H965" i="13"/>
  <c r="AE964" i="13"/>
  <c r="T965" i="13"/>
  <c r="S965" i="13"/>
  <c r="F988" i="18"/>
  <c r="J988" i="18"/>
  <c r="E988" i="18"/>
  <c r="T988" i="18"/>
  <c r="S988" i="18"/>
  <c r="AE987" i="18"/>
  <c r="M982" i="20" l="1"/>
  <c r="P982" i="20"/>
  <c r="J965" i="13"/>
  <c r="E965" i="13"/>
  <c r="F965" i="13"/>
  <c r="N988" i="18"/>
  <c r="L988" i="18" s="1"/>
  <c r="K988" i="18"/>
  <c r="O988" i="18"/>
  <c r="Q982" i="20" l="1"/>
  <c r="R982" i="20" s="1"/>
  <c r="X982" i="20"/>
  <c r="V982" i="20"/>
  <c r="W982" i="20"/>
  <c r="U982" i="20"/>
  <c r="O965" i="13"/>
  <c r="K965" i="13"/>
  <c r="N965" i="13"/>
  <c r="L965" i="13"/>
  <c r="M988" i="18"/>
  <c r="X988" i="18" s="1"/>
  <c r="P988" i="18"/>
  <c r="Y982" i="20" l="1"/>
  <c r="AB982" i="20" s="1"/>
  <c r="AA982" i="20"/>
  <c r="AD982" i="20" s="1"/>
  <c r="Z982" i="20"/>
  <c r="AC982" i="20" s="1"/>
  <c r="M965" i="13"/>
  <c r="P965" i="13"/>
  <c r="Q988" i="18"/>
  <c r="R988" i="18" s="1"/>
  <c r="U988" i="18"/>
  <c r="W988" i="18"/>
  <c r="V988" i="18"/>
  <c r="G983" i="20" l="1"/>
  <c r="B983" i="20"/>
  <c r="D983" i="20"/>
  <c r="I983" i="20"/>
  <c r="C983" i="20"/>
  <c r="H983" i="20"/>
  <c r="Q965" i="13"/>
  <c r="R965" i="13" s="1"/>
  <c r="X965" i="13"/>
  <c r="U965" i="13"/>
  <c r="W965" i="13"/>
  <c r="V965" i="13"/>
  <c r="Y965" i="13"/>
  <c r="Z965" i="13"/>
  <c r="AA965" i="13"/>
  <c r="Y988" i="18"/>
  <c r="Z988" i="18"/>
  <c r="AA988" i="18"/>
  <c r="J983" i="20" l="1"/>
  <c r="S983" i="20"/>
  <c r="T983" i="20"/>
  <c r="AE982" i="20"/>
  <c r="F983" i="20"/>
  <c r="E983" i="20"/>
  <c r="AB965" i="13"/>
  <c r="AD965" i="13"/>
  <c r="AC965" i="13"/>
  <c r="AB988" i="18"/>
  <c r="AD988" i="18"/>
  <c r="AC988" i="18"/>
  <c r="G989" i="18"/>
  <c r="H989" i="18"/>
  <c r="B989" i="18"/>
  <c r="G966" i="13" l="1"/>
  <c r="B966" i="13"/>
  <c r="C966" i="13"/>
  <c r="H966" i="13"/>
  <c r="I966" i="13"/>
  <c r="N983" i="20"/>
  <c r="O983" i="20"/>
  <c r="K983" i="20"/>
  <c r="L983" i="20"/>
  <c r="D966" i="13"/>
  <c r="AE965" i="13"/>
  <c r="C989" i="18"/>
  <c r="D989" i="18"/>
  <c r="I989" i="18"/>
  <c r="J966" i="13" l="1"/>
  <c r="F966" i="13"/>
  <c r="E966" i="13"/>
  <c r="M983" i="20"/>
  <c r="P983" i="20"/>
  <c r="S966" i="13"/>
  <c r="T966" i="13"/>
  <c r="O966" i="13"/>
  <c r="J989" i="18"/>
  <c r="F989" i="18"/>
  <c r="E989" i="18"/>
  <c r="S989" i="18"/>
  <c r="AE988" i="18"/>
  <c r="T989" i="18"/>
  <c r="K966" i="13" l="1"/>
  <c r="N966" i="13"/>
  <c r="Q983" i="20"/>
  <c r="R983" i="20" s="1"/>
  <c r="X983" i="20"/>
  <c r="W983" i="20"/>
  <c r="U983" i="20"/>
  <c r="V983" i="20"/>
  <c r="L966" i="13"/>
  <c r="N989" i="18"/>
  <c r="L989" i="18"/>
  <c r="K989" i="18"/>
  <c r="O989" i="18"/>
  <c r="Y983" i="20" l="1"/>
  <c r="AB983" i="20" s="1"/>
  <c r="Z983" i="20"/>
  <c r="AC983" i="20" s="1"/>
  <c r="AA983" i="20"/>
  <c r="AD983" i="20" s="1"/>
  <c r="P966" i="13"/>
  <c r="M966" i="13"/>
  <c r="M989" i="18"/>
  <c r="X989" i="18" s="1"/>
  <c r="P989" i="18"/>
  <c r="U989" i="18" s="1"/>
  <c r="B984" i="20" l="1"/>
  <c r="G984" i="20"/>
  <c r="H984" i="20"/>
  <c r="C984" i="20"/>
  <c r="D984" i="20"/>
  <c r="I984" i="20"/>
  <c r="X966" i="13"/>
  <c r="Q966" i="13"/>
  <c r="R966" i="13" s="1"/>
  <c r="W966" i="13"/>
  <c r="U966" i="13"/>
  <c r="V966" i="13"/>
  <c r="W989" i="18"/>
  <c r="Q989" i="18"/>
  <c r="R989" i="18" s="1"/>
  <c r="V989" i="18"/>
  <c r="AA989" i="18"/>
  <c r="F984" i="20" l="1"/>
  <c r="AE983" i="20"/>
  <c r="T984" i="20"/>
  <c r="S984" i="20"/>
  <c r="E984" i="20"/>
  <c r="J984" i="20"/>
  <c r="Z989" i="18"/>
  <c r="Y966" i="13"/>
  <c r="AB966" i="13" s="1"/>
  <c r="Z966" i="13"/>
  <c r="AA966" i="13"/>
  <c r="Y989" i="18"/>
  <c r="AC989" i="18"/>
  <c r="AD989" i="18"/>
  <c r="AB989" i="18"/>
  <c r="K984" i="20" l="1"/>
  <c r="O984" i="20"/>
  <c r="N984" i="20"/>
  <c r="L984" i="20" s="1"/>
  <c r="AC966" i="13"/>
  <c r="B967" i="13"/>
  <c r="G967" i="13"/>
  <c r="AD966" i="13"/>
  <c r="I967" i="13" s="1"/>
  <c r="H990" i="18"/>
  <c r="C990" i="18"/>
  <c r="I990" i="18"/>
  <c r="D990" i="18"/>
  <c r="B990" i="18"/>
  <c r="G990" i="18"/>
  <c r="M984" i="20" l="1"/>
  <c r="P984" i="20"/>
  <c r="H967" i="13"/>
  <c r="C967" i="13"/>
  <c r="D967" i="13"/>
  <c r="J967" i="13"/>
  <c r="O967" i="13" s="1"/>
  <c r="S967" i="13"/>
  <c r="AE989" i="18"/>
  <c r="F990" i="18"/>
  <c r="T990" i="18"/>
  <c r="J990" i="18"/>
  <c r="S990" i="18"/>
  <c r="E990" i="18"/>
  <c r="T967" i="13" l="1"/>
  <c r="E967" i="13"/>
  <c r="F967" i="13"/>
  <c r="Q984" i="20"/>
  <c r="R984" i="20" s="1"/>
  <c r="X984" i="20"/>
  <c r="V984" i="20"/>
  <c r="W984" i="20"/>
  <c r="U984" i="20"/>
  <c r="K967" i="13"/>
  <c r="N967" i="13"/>
  <c r="L967" i="13" s="1"/>
  <c r="AE966" i="13"/>
  <c r="N990" i="18"/>
  <c r="L990" i="18" s="1"/>
  <c r="P990" i="18" s="1"/>
  <c r="K990" i="18"/>
  <c r="O990" i="18"/>
  <c r="Z984" i="20" l="1"/>
  <c r="AC984" i="20" s="1"/>
  <c r="AA984" i="20"/>
  <c r="AD984" i="20" s="1"/>
  <c r="Y984" i="20"/>
  <c r="AB984" i="20" s="1"/>
  <c r="P967" i="13"/>
  <c r="M967" i="13"/>
  <c r="V990" i="18"/>
  <c r="U990" i="18"/>
  <c r="M990" i="18"/>
  <c r="X990" i="18" s="1"/>
  <c r="W990" i="18"/>
  <c r="H985" i="20" l="1"/>
  <c r="C985" i="20"/>
  <c r="D985" i="20"/>
  <c r="I985" i="20"/>
  <c r="G985" i="20"/>
  <c r="B985" i="20"/>
  <c r="U967" i="13"/>
  <c r="V967" i="13"/>
  <c r="W967" i="13"/>
  <c r="Q967" i="13"/>
  <c r="R967" i="13" s="1"/>
  <c r="X967" i="13"/>
  <c r="Q990" i="18"/>
  <c r="R990" i="18" s="1"/>
  <c r="E985" i="20" l="1"/>
  <c r="AE984" i="20"/>
  <c r="F985" i="20"/>
  <c r="T985" i="20"/>
  <c r="S985" i="20"/>
  <c r="J985" i="20"/>
  <c r="Z967" i="13"/>
  <c r="AC967" i="13" s="1"/>
  <c r="Y967" i="13"/>
  <c r="AB967" i="13" s="1"/>
  <c r="G968" i="13" s="1"/>
  <c r="AA967" i="13"/>
  <c r="AD967" i="13" s="1"/>
  <c r="D968" i="13" s="1"/>
  <c r="Y990" i="18"/>
  <c r="Z990" i="18"/>
  <c r="AA990" i="18"/>
  <c r="AD990" i="18" s="1"/>
  <c r="AB990" i="18"/>
  <c r="G991" i="18" s="1"/>
  <c r="K985" i="20" l="1"/>
  <c r="O985" i="20"/>
  <c r="N985" i="20"/>
  <c r="L985" i="20" s="1"/>
  <c r="H968" i="13"/>
  <c r="I968" i="13"/>
  <c r="B968" i="13"/>
  <c r="C968" i="13"/>
  <c r="AE967" i="13"/>
  <c r="S968" i="13"/>
  <c r="T968" i="13"/>
  <c r="AC990" i="18"/>
  <c r="I991" i="18"/>
  <c r="D991" i="18"/>
  <c r="B991" i="18"/>
  <c r="P985" i="20" l="1"/>
  <c r="M985" i="20"/>
  <c r="E968" i="13"/>
  <c r="F968" i="13"/>
  <c r="J968" i="13"/>
  <c r="C991" i="18"/>
  <c r="T991" i="18"/>
  <c r="AE990" i="18"/>
  <c r="S991" i="18"/>
  <c r="H991" i="18"/>
  <c r="U985" i="20" l="1"/>
  <c r="V985" i="20"/>
  <c r="W985" i="20"/>
  <c r="X985" i="20"/>
  <c r="Q985" i="20"/>
  <c r="R985" i="20" s="1"/>
  <c r="O968" i="13"/>
  <c r="K968" i="13"/>
  <c r="N968" i="13"/>
  <c r="L968" i="13" s="1"/>
  <c r="F991" i="18"/>
  <c r="J991" i="18"/>
  <c r="N991" i="18" s="1"/>
  <c r="L991" i="18" s="1"/>
  <c r="P991" i="18" s="1"/>
  <c r="E991" i="18"/>
  <c r="Y985" i="20" l="1"/>
  <c r="AB985" i="20" s="1"/>
  <c r="Z985" i="20"/>
  <c r="AC985" i="20" s="1"/>
  <c r="AA985" i="20"/>
  <c r="AD985" i="20" s="1"/>
  <c r="P968" i="13"/>
  <c r="M968" i="13"/>
  <c r="V991" i="18"/>
  <c r="O991" i="18"/>
  <c r="K991" i="18"/>
  <c r="M991" i="18"/>
  <c r="X991" i="18" s="1"/>
  <c r="W991" i="18"/>
  <c r="U991" i="18"/>
  <c r="B986" i="20" l="1"/>
  <c r="G986" i="20"/>
  <c r="H986" i="20"/>
  <c r="C986" i="20"/>
  <c r="D986" i="20"/>
  <c r="I986" i="20"/>
  <c r="W968" i="13"/>
  <c r="U968" i="13"/>
  <c r="V968" i="13"/>
  <c r="X968" i="13"/>
  <c r="Q968" i="13"/>
  <c r="R968" i="13" s="1"/>
  <c r="Q991" i="18"/>
  <c r="R991" i="18"/>
  <c r="E986" i="20" l="1"/>
  <c r="J986" i="20"/>
  <c r="F986" i="20"/>
  <c r="AE985" i="20"/>
  <c r="T986" i="20"/>
  <c r="S986" i="20"/>
  <c r="Z968" i="13"/>
  <c r="AC968" i="13" s="1"/>
  <c r="Y968" i="13"/>
  <c r="AB968" i="13" s="1"/>
  <c r="AA968" i="13"/>
  <c r="AD968" i="13" s="1"/>
  <c r="Z991" i="18"/>
  <c r="Y991" i="18"/>
  <c r="AA991" i="18"/>
  <c r="N986" i="20" l="1"/>
  <c r="L986" i="20" s="1"/>
  <c r="O986" i="20"/>
  <c r="K986" i="20"/>
  <c r="C969" i="13"/>
  <c r="H969" i="13"/>
  <c r="B969" i="13"/>
  <c r="E969" i="13" s="1"/>
  <c r="G969" i="13"/>
  <c r="D969" i="13"/>
  <c r="I969" i="13"/>
  <c r="AC991" i="18"/>
  <c r="AB991" i="18"/>
  <c r="AD991" i="18"/>
  <c r="C992" i="18"/>
  <c r="D992" i="18"/>
  <c r="I992" i="18"/>
  <c r="G992" i="18" l="1"/>
  <c r="P986" i="20"/>
  <c r="M986" i="20"/>
  <c r="S969" i="13"/>
  <c r="AE968" i="13"/>
  <c r="T969" i="13"/>
  <c r="J969" i="13"/>
  <c r="F969" i="13"/>
  <c r="B992" i="18"/>
  <c r="H992" i="18"/>
  <c r="S992" i="18"/>
  <c r="T992" i="18"/>
  <c r="AE991" i="18"/>
  <c r="W986" i="20" l="1"/>
  <c r="Q986" i="20"/>
  <c r="R986" i="20" s="1"/>
  <c r="U986" i="20"/>
  <c r="X986" i="20"/>
  <c r="V986" i="20"/>
  <c r="N969" i="13"/>
  <c r="K969" i="13"/>
  <c r="O969" i="13"/>
  <c r="L969" i="13"/>
  <c r="F992" i="18"/>
  <c r="E992" i="18"/>
  <c r="J992" i="18"/>
  <c r="Z986" i="20" l="1"/>
  <c r="AC986" i="20" s="1"/>
  <c r="Y986" i="20"/>
  <c r="AB986" i="20" s="1"/>
  <c r="AA986" i="20"/>
  <c r="AD986" i="20" s="1"/>
  <c r="C987" i="20"/>
  <c r="M969" i="13"/>
  <c r="P969" i="13"/>
  <c r="O992" i="18"/>
  <c r="N992" i="18"/>
  <c r="L992" i="18" s="1"/>
  <c r="P992" i="18" s="1"/>
  <c r="K992" i="18"/>
  <c r="H987" i="20" l="1"/>
  <c r="G987" i="20"/>
  <c r="B987" i="20"/>
  <c r="D987" i="20"/>
  <c r="I987" i="20"/>
  <c r="AE986" i="20"/>
  <c r="Q969" i="13"/>
  <c r="R969" i="13" s="1"/>
  <c r="Y969" i="13" s="1"/>
  <c r="X969" i="13"/>
  <c r="V969" i="13"/>
  <c r="U969" i="13"/>
  <c r="W969" i="13"/>
  <c r="Z969" i="13"/>
  <c r="AA969" i="13"/>
  <c r="W992" i="18"/>
  <c r="M992" i="18"/>
  <c r="X992" i="18" s="1"/>
  <c r="V992" i="18"/>
  <c r="U992" i="18"/>
  <c r="AB969" i="13" l="1"/>
  <c r="F987" i="20"/>
  <c r="J987" i="20"/>
  <c r="E987" i="20"/>
  <c r="T987" i="20"/>
  <c r="S987" i="20"/>
  <c r="AC969" i="13"/>
  <c r="AD969" i="13"/>
  <c r="I970" i="13" s="1"/>
  <c r="Q992" i="18"/>
  <c r="H970" i="13" l="1"/>
  <c r="B970" i="13"/>
  <c r="G970" i="13"/>
  <c r="N987" i="20"/>
  <c r="L987" i="20" s="1"/>
  <c r="O987" i="20"/>
  <c r="K987" i="20"/>
  <c r="D970" i="13"/>
  <c r="T970" i="13" s="1"/>
  <c r="C970" i="13"/>
  <c r="R992" i="18"/>
  <c r="S970" i="13" l="1"/>
  <c r="AE969" i="13"/>
  <c r="J970" i="13"/>
  <c r="E970" i="13"/>
  <c r="P987" i="20"/>
  <c r="M987" i="20"/>
  <c r="F970" i="13"/>
  <c r="AA992" i="18"/>
  <c r="Z992" i="18"/>
  <c r="Y992" i="18"/>
  <c r="N970" i="13" l="1"/>
  <c r="L970" i="13" s="1"/>
  <c r="K970" i="13"/>
  <c r="O970" i="13"/>
  <c r="AC992" i="18"/>
  <c r="AD992" i="18"/>
  <c r="D993" i="18" s="1"/>
  <c r="T993" i="18" s="1"/>
  <c r="W987" i="20"/>
  <c r="V987" i="20"/>
  <c r="U987" i="20"/>
  <c r="X987" i="20"/>
  <c r="Q987" i="20"/>
  <c r="R987" i="20" s="1"/>
  <c r="AB992" i="18"/>
  <c r="I993" i="18"/>
  <c r="C993" i="18"/>
  <c r="S993" i="18"/>
  <c r="AE992" i="18"/>
  <c r="M970" i="13" l="1"/>
  <c r="P970" i="13"/>
  <c r="H993" i="18"/>
  <c r="Y987" i="20"/>
  <c r="AB987" i="20" s="1"/>
  <c r="AA987" i="20"/>
  <c r="AD987" i="20" s="1"/>
  <c r="Z987" i="20"/>
  <c r="AC987" i="20" s="1"/>
  <c r="B993" i="18"/>
  <c r="G993" i="18"/>
  <c r="Q970" i="13" l="1"/>
  <c r="R970" i="13" s="1"/>
  <c r="X970" i="13"/>
  <c r="U970" i="13"/>
  <c r="W970" i="13"/>
  <c r="V970" i="13"/>
  <c r="C988" i="20"/>
  <c r="H988" i="20"/>
  <c r="B988" i="20"/>
  <c r="G988" i="20"/>
  <c r="D988" i="20"/>
  <c r="I988" i="20"/>
  <c r="Y970" i="13"/>
  <c r="Z970" i="13"/>
  <c r="AA970" i="13"/>
  <c r="AD970" i="13" s="1"/>
  <c r="J993" i="18"/>
  <c r="E993" i="18"/>
  <c r="F993" i="18"/>
  <c r="N993" i="18"/>
  <c r="L993" i="18" s="1"/>
  <c r="P993" i="18" s="1"/>
  <c r="AB970" i="13" l="1"/>
  <c r="AE987" i="20"/>
  <c r="F988" i="20"/>
  <c r="E988" i="20"/>
  <c r="J988" i="20"/>
  <c r="T988" i="20"/>
  <c r="S988" i="20"/>
  <c r="AC970" i="13"/>
  <c r="I971" i="13"/>
  <c r="D971" i="13"/>
  <c r="K993" i="18"/>
  <c r="O993" i="18"/>
  <c r="W993" i="18"/>
  <c r="U993" i="18"/>
  <c r="M993" i="18"/>
  <c r="V993" i="18"/>
  <c r="G971" i="13" l="1"/>
  <c r="B971" i="13"/>
  <c r="K988" i="20"/>
  <c r="O988" i="20"/>
  <c r="N988" i="20"/>
  <c r="L988" i="20" s="1"/>
  <c r="H971" i="13"/>
  <c r="C971" i="13"/>
  <c r="T971" i="13"/>
  <c r="S971" i="13"/>
  <c r="AE970" i="13"/>
  <c r="Q993" i="18"/>
  <c r="X993" i="18"/>
  <c r="J971" i="13" l="1"/>
  <c r="N971" i="13"/>
  <c r="L971" i="13" s="1"/>
  <c r="M988" i="20"/>
  <c r="Q988" i="20" s="1"/>
  <c r="R988" i="20" s="1"/>
  <c r="P988" i="20"/>
  <c r="E971" i="13"/>
  <c r="F971" i="13"/>
  <c r="R993" i="18"/>
  <c r="O971" i="13" l="1"/>
  <c r="K971" i="13"/>
  <c r="M971" i="13"/>
  <c r="P971" i="13"/>
  <c r="X988" i="20"/>
  <c r="W988" i="20"/>
  <c r="V988" i="20"/>
  <c r="U988" i="20"/>
  <c r="AA988" i="20"/>
  <c r="Z988" i="20"/>
  <c r="Y988" i="20"/>
  <c r="Y993" i="18"/>
  <c r="Z993" i="18"/>
  <c r="AA993" i="18"/>
  <c r="AC993" i="18"/>
  <c r="AB993" i="18"/>
  <c r="Q971" i="13" l="1"/>
  <c r="R971" i="13" s="1"/>
  <c r="U971" i="13"/>
  <c r="X971" i="13"/>
  <c r="V971" i="13"/>
  <c r="W971" i="13"/>
  <c r="AD988" i="20"/>
  <c r="I989" i="20"/>
  <c r="AB988" i="20"/>
  <c r="AC988" i="20"/>
  <c r="C989" i="20" s="1"/>
  <c r="AD993" i="18"/>
  <c r="D994" i="18" s="1"/>
  <c r="C994" i="18"/>
  <c r="G994" i="18"/>
  <c r="B994" i="18"/>
  <c r="H994" i="18"/>
  <c r="Y971" i="13" l="1"/>
  <c r="Z971" i="13"/>
  <c r="AA971" i="13"/>
  <c r="AB971" i="13"/>
  <c r="D989" i="20"/>
  <c r="S994" i="18"/>
  <c r="T994" i="18"/>
  <c r="AE993" i="18"/>
  <c r="H989" i="20"/>
  <c r="AE988" i="20"/>
  <c r="B989" i="20"/>
  <c r="G989" i="20"/>
  <c r="J989" i="20" s="1"/>
  <c r="S989" i="20"/>
  <c r="I994" i="18"/>
  <c r="E994" i="18"/>
  <c r="F994" i="18"/>
  <c r="AD971" i="13" l="1"/>
  <c r="AC971" i="13"/>
  <c r="B972" i="13"/>
  <c r="G972" i="13"/>
  <c r="T989" i="20"/>
  <c r="J994" i="18"/>
  <c r="N994" i="18" s="1"/>
  <c r="L994" i="18" s="1"/>
  <c r="O989" i="20"/>
  <c r="K989" i="20"/>
  <c r="N989" i="20"/>
  <c r="L989" i="20" s="1"/>
  <c r="F989" i="20"/>
  <c r="E989" i="20"/>
  <c r="K994" i="18"/>
  <c r="O994" i="18"/>
  <c r="C972" i="13" l="1"/>
  <c r="H972" i="13"/>
  <c r="D972" i="13"/>
  <c r="I972" i="13"/>
  <c r="F972" i="13"/>
  <c r="E972" i="13"/>
  <c r="M994" i="18"/>
  <c r="X994" i="18" s="1"/>
  <c r="P994" i="18"/>
  <c r="W994" i="18" s="1"/>
  <c r="M989" i="20"/>
  <c r="P989" i="20"/>
  <c r="Q989" i="20"/>
  <c r="R989" i="20" s="1"/>
  <c r="Q994" i="18"/>
  <c r="R994" i="18" s="1"/>
  <c r="V994" i="18"/>
  <c r="U994" i="18"/>
  <c r="J972" i="13" l="1"/>
  <c r="S972" i="13"/>
  <c r="N972" i="13"/>
  <c r="L972" i="13" s="1"/>
  <c r="T972" i="13"/>
  <c r="AE971" i="13"/>
  <c r="X989" i="20"/>
  <c r="W989" i="20"/>
  <c r="U989" i="20"/>
  <c r="V989" i="20"/>
  <c r="Y989" i="20"/>
  <c r="AB989" i="20" s="1"/>
  <c r="AA989" i="20"/>
  <c r="AD989" i="20" s="1"/>
  <c r="Z989" i="20"/>
  <c r="Y994" i="18"/>
  <c r="Z994" i="18"/>
  <c r="AA994" i="18"/>
  <c r="O972" i="13" l="1"/>
  <c r="K972" i="13"/>
  <c r="P972" i="13"/>
  <c r="M972" i="13"/>
  <c r="AC989" i="20"/>
  <c r="G990" i="20"/>
  <c r="B990" i="20"/>
  <c r="I990" i="20"/>
  <c r="D990" i="20"/>
  <c r="C990" i="20"/>
  <c r="H990" i="20"/>
  <c r="AC994" i="18"/>
  <c r="AD994" i="18"/>
  <c r="AB994" i="18"/>
  <c r="Q972" i="13" l="1"/>
  <c r="R972" i="13" s="1"/>
  <c r="X972" i="13"/>
  <c r="W972" i="13"/>
  <c r="U972" i="13"/>
  <c r="V972" i="13"/>
  <c r="Y972" i="13"/>
  <c r="AA972" i="13"/>
  <c r="Z972" i="13"/>
  <c r="J990" i="20"/>
  <c r="S990" i="20"/>
  <c r="T990" i="20"/>
  <c r="F990" i="20"/>
  <c r="AE989" i="20"/>
  <c r="E990" i="20"/>
  <c r="H995" i="18"/>
  <c r="C995" i="18"/>
  <c r="B995" i="18"/>
  <c r="G995" i="18"/>
  <c r="D995" i="18"/>
  <c r="I995" i="18"/>
  <c r="AB972" i="13" l="1"/>
  <c r="AD972" i="13"/>
  <c r="AC972" i="13"/>
  <c r="H973" i="13" s="1"/>
  <c r="E995" i="18"/>
  <c r="N990" i="20"/>
  <c r="L990" i="20"/>
  <c r="K990" i="20"/>
  <c r="O990" i="20"/>
  <c r="F995" i="18"/>
  <c r="AE994" i="18"/>
  <c r="T995" i="18"/>
  <c r="J995" i="18"/>
  <c r="S995" i="18"/>
  <c r="C973" i="13" l="1"/>
  <c r="G973" i="13"/>
  <c r="B973" i="13"/>
  <c r="D973" i="13"/>
  <c r="I973" i="13"/>
  <c r="M990" i="20"/>
  <c r="P990" i="20"/>
  <c r="Q990" i="20"/>
  <c r="R990" i="20" s="1"/>
  <c r="X990" i="20"/>
  <c r="AE972" i="13"/>
  <c r="N995" i="18"/>
  <c r="L995" i="18"/>
  <c r="P995" i="18" s="1"/>
  <c r="O995" i="18"/>
  <c r="K995" i="18"/>
  <c r="J973" i="13" l="1"/>
  <c r="K973" i="13" s="1"/>
  <c r="F973" i="13"/>
  <c r="S973" i="13"/>
  <c r="T973" i="13"/>
  <c r="E973" i="13"/>
  <c r="U990" i="20"/>
  <c r="V990" i="20"/>
  <c r="W990" i="20"/>
  <c r="Y990" i="20"/>
  <c r="AB990" i="20" s="1"/>
  <c r="AA990" i="20"/>
  <c r="Z990" i="20"/>
  <c r="AC990" i="20" s="1"/>
  <c r="W995" i="18"/>
  <c r="U995" i="18"/>
  <c r="V995" i="18"/>
  <c r="M995" i="18"/>
  <c r="X995" i="18" s="1"/>
  <c r="N973" i="13" l="1"/>
  <c r="L973" i="13" s="1"/>
  <c r="O973" i="13"/>
  <c r="AD990" i="20"/>
  <c r="G991" i="20"/>
  <c r="B991" i="20"/>
  <c r="H991" i="20"/>
  <c r="C991" i="20"/>
  <c r="Q995" i="18"/>
  <c r="R995" i="18" s="1"/>
  <c r="P973" i="13" l="1"/>
  <c r="M973" i="13"/>
  <c r="D991" i="20"/>
  <c r="I991" i="20"/>
  <c r="S991" i="20"/>
  <c r="AE990" i="20"/>
  <c r="F991" i="20"/>
  <c r="E991" i="20"/>
  <c r="Z995" i="18"/>
  <c r="AC995" i="18" s="1"/>
  <c r="AA995" i="18"/>
  <c r="Y995" i="18"/>
  <c r="U973" i="13" l="1"/>
  <c r="W973" i="13"/>
  <c r="V973" i="13"/>
  <c r="Q973" i="13"/>
  <c r="R973" i="13" s="1"/>
  <c r="X973" i="13"/>
  <c r="T991" i="20"/>
  <c r="J991" i="20"/>
  <c r="AD995" i="18"/>
  <c r="H996" i="18"/>
  <c r="C996" i="18"/>
  <c r="D996" i="18"/>
  <c r="AB995" i="18"/>
  <c r="I996" i="18"/>
  <c r="AA973" i="13" l="1"/>
  <c r="Z973" i="13"/>
  <c r="Y973" i="13"/>
  <c r="AB973" i="13" s="1"/>
  <c r="AC973" i="13"/>
  <c r="AD973" i="13"/>
  <c r="N991" i="20"/>
  <c r="L991" i="20" s="1"/>
  <c r="O991" i="20"/>
  <c r="K991" i="20"/>
  <c r="AE995" i="18"/>
  <c r="S996" i="18"/>
  <c r="T996" i="18"/>
  <c r="G996" i="18"/>
  <c r="J996" i="18" s="1"/>
  <c r="B996" i="18"/>
  <c r="B974" i="13" l="1"/>
  <c r="G974" i="13"/>
  <c r="H974" i="13"/>
  <c r="C974" i="13"/>
  <c r="F974" i="13" s="1"/>
  <c r="I974" i="13"/>
  <c r="D974" i="13"/>
  <c r="M991" i="20"/>
  <c r="P991" i="20"/>
  <c r="X991" i="20"/>
  <c r="Q991" i="20"/>
  <c r="R991" i="20" s="1"/>
  <c r="E996" i="18"/>
  <c r="F996" i="18"/>
  <c r="K996" i="18"/>
  <c r="O996" i="18"/>
  <c r="N996" i="18"/>
  <c r="L996" i="18" s="1"/>
  <c r="P996" i="18" s="1"/>
  <c r="J974" i="13" l="1"/>
  <c r="AE973" i="13"/>
  <c r="S974" i="13"/>
  <c r="T974" i="13"/>
  <c r="E974" i="13"/>
  <c r="W991" i="20"/>
  <c r="V991" i="20"/>
  <c r="U991" i="20"/>
  <c r="AA991" i="20"/>
  <c r="AD991" i="20" s="1"/>
  <c r="Z991" i="20"/>
  <c r="Y991" i="20"/>
  <c r="W996" i="18"/>
  <c r="U996" i="18"/>
  <c r="V996" i="18"/>
  <c r="M996" i="18"/>
  <c r="X996" i="18" s="1"/>
  <c r="K974" i="13" l="1"/>
  <c r="N974" i="13"/>
  <c r="L974" i="13" s="1"/>
  <c r="O974" i="13"/>
  <c r="AB991" i="20"/>
  <c r="AC991" i="20"/>
  <c r="I992" i="20"/>
  <c r="D992" i="20"/>
  <c r="C992" i="20"/>
  <c r="G992" i="20"/>
  <c r="B992" i="20"/>
  <c r="Q996" i="18"/>
  <c r="R996" i="18" s="1"/>
  <c r="Y996" i="18"/>
  <c r="M974" i="13" l="1"/>
  <c r="P974" i="13"/>
  <c r="H992" i="20"/>
  <c r="J992" i="20"/>
  <c r="E992" i="20"/>
  <c r="N992" i="20"/>
  <c r="L992" i="20" s="1"/>
  <c r="T992" i="20"/>
  <c r="S992" i="20"/>
  <c r="AE991" i="20"/>
  <c r="F992" i="20"/>
  <c r="Z996" i="18"/>
  <c r="AA996" i="18"/>
  <c r="AB996" i="18"/>
  <c r="Q974" i="13" l="1"/>
  <c r="R974" i="13" s="1"/>
  <c r="X974" i="13"/>
  <c r="V974" i="13"/>
  <c r="W974" i="13"/>
  <c r="U974" i="13"/>
  <c r="O992" i="20"/>
  <c r="AC996" i="18"/>
  <c r="K992" i="20"/>
  <c r="P992" i="20"/>
  <c r="M992" i="20"/>
  <c r="AD996" i="18"/>
  <c r="Z974" i="13"/>
  <c r="C997" i="18"/>
  <c r="G997" i="18"/>
  <c r="B997" i="18"/>
  <c r="H997" i="18"/>
  <c r="Y974" i="13" l="1"/>
  <c r="AA974" i="13"/>
  <c r="U992" i="20"/>
  <c r="V992" i="20"/>
  <c r="W992" i="20"/>
  <c r="X992" i="20"/>
  <c r="Q992" i="20"/>
  <c r="R992" i="20" s="1"/>
  <c r="I997" i="18"/>
  <c r="D997" i="18"/>
  <c r="AC974" i="13"/>
  <c r="H975" i="13" s="1"/>
  <c r="E997" i="18"/>
  <c r="F997" i="18"/>
  <c r="AB974" i="13" l="1"/>
  <c r="AD974" i="13"/>
  <c r="J997" i="18"/>
  <c r="O997" i="18" s="1"/>
  <c r="Z992" i="20"/>
  <c r="AC992" i="20" s="1"/>
  <c r="AA992" i="20"/>
  <c r="AD992" i="20" s="1"/>
  <c r="Y992" i="20"/>
  <c r="AB992" i="20" s="1"/>
  <c r="S997" i="18"/>
  <c r="T997" i="18"/>
  <c r="AE996" i="18"/>
  <c r="C975" i="13"/>
  <c r="K997" i="18"/>
  <c r="N997" i="18"/>
  <c r="L997" i="18" s="1"/>
  <c r="B975" i="13" l="1"/>
  <c r="G975" i="13"/>
  <c r="I975" i="13"/>
  <c r="D975" i="13"/>
  <c r="H993" i="20"/>
  <c r="C993" i="20"/>
  <c r="I993" i="20"/>
  <c r="D993" i="20"/>
  <c r="B993" i="20"/>
  <c r="G993" i="20"/>
  <c r="P997" i="18"/>
  <c r="M997" i="18"/>
  <c r="X997" i="18" s="1"/>
  <c r="AE974" i="13" l="1"/>
  <c r="S975" i="13"/>
  <c r="T975" i="13"/>
  <c r="E975" i="13"/>
  <c r="F975" i="13"/>
  <c r="J975" i="13"/>
  <c r="E993" i="20"/>
  <c r="F993" i="20"/>
  <c r="AE992" i="20"/>
  <c r="S993" i="20"/>
  <c r="T993" i="20"/>
  <c r="J993" i="20"/>
  <c r="U997" i="18"/>
  <c r="V997" i="18"/>
  <c r="W997" i="18"/>
  <c r="Q997" i="18"/>
  <c r="R997" i="18" s="1"/>
  <c r="O975" i="13" l="1"/>
  <c r="N975" i="13"/>
  <c r="L975" i="13" s="1"/>
  <c r="K975" i="13"/>
  <c r="K993" i="20"/>
  <c r="O993" i="20"/>
  <c r="N993" i="20"/>
  <c r="L993" i="20" s="1"/>
  <c r="Y997" i="18"/>
  <c r="Z997" i="18"/>
  <c r="AA997" i="18"/>
  <c r="M975" i="13" l="1"/>
  <c r="P975" i="13"/>
  <c r="V975" i="13" s="1"/>
  <c r="M993" i="20"/>
  <c r="P993" i="20"/>
  <c r="X975" i="13"/>
  <c r="Q975" i="13"/>
  <c r="R975" i="13" s="1"/>
  <c r="W975" i="13"/>
  <c r="U975" i="13"/>
  <c r="AB997" i="18"/>
  <c r="AD997" i="18"/>
  <c r="AC997" i="18"/>
  <c r="H998" i="18" s="1"/>
  <c r="I998" i="18"/>
  <c r="C998" i="18"/>
  <c r="X993" i="20" l="1"/>
  <c r="Q993" i="20"/>
  <c r="R993" i="20" s="1"/>
  <c r="W993" i="20"/>
  <c r="V993" i="20"/>
  <c r="U993" i="20"/>
  <c r="Y975" i="13"/>
  <c r="G998" i="18"/>
  <c r="Z975" i="13"/>
  <c r="AA975" i="13"/>
  <c r="B998" i="18"/>
  <c r="D998" i="18"/>
  <c r="E998" i="18"/>
  <c r="Z993" i="20" l="1"/>
  <c r="AC993" i="20" s="1"/>
  <c r="AA993" i="20"/>
  <c r="AD993" i="20" s="1"/>
  <c r="Y993" i="20"/>
  <c r="AB993" i="20" s="1"/>
  <c r="J998" i="18"/>
  <c r="AC975" i="13"/>
  <c r="AB975" i="13"/>
  <c r="B976" i="13" s="1"/>
  <c r="AE997" i="18"/>
  <c r="AD975" i="13"/>
  <c r="F998" i="18"/>
  <c r="K998" i="18"/>
  <c r="S998" i="18"/>
  <c r="T998" i="18"/>
  <c r="O998" i="18" l="1"/>
  <c r="N998" i="18"/>
  <c r="L998" i="18" s="1"/>
  <c r="H994" i="20"/>
  <c r="C994" i="20"/>
  <c r="I994" i="20"/>
  <c r="D994" i="20"/>
  <c r="G994" i="20"/>
  <c r="B994" i="20"/>
  <c r="G976" i="13"/>
  <c r="H976" i="13"/>
  <c r="C976" i="13"/>
  <c r="D976" i="13"/>
  <c r="I976" i="13"/>
  <c r="J994" i="20" l="1"/>
  <c r="M998" i="18"/>
  <c r="P998" i="18"/>
  <c r="E994" i="20"/>
  <c r="AE993" i="20"/>
  <c r="F994" i="20"/>
  <c r="N994" i="20"/>
  <c r="L994" i="20" s="1"/>
  <c r="T994" i="20"/>
  <c r="S994" i="20"/>
  <c r="K994" i="20"/>
  <c r="O994" i="20"/>
  <c r="E976" i="13"/>
  <c r="F976" i="13"/>
  <c r="J976" i="13"/>
  <c r="T976" i="13"/>
  <c r="S976" i="13"/>
  <c r="AE975" i="13"/>
  <c r="N976" i="13" l="1"/>
  <c r="L976" i="13" s="1"/>
  <c r="Q998" i="18"/>
  <c r="R998" i="18" s="1"/>
  <c r="X998" i="18"/>
  <c r="W998" i="18"/>
  <c r="U998" i="18"/>
  <c r="V998" i="18"/>
  <c r="M994" i="20"/>
  <c r="P994" i="20"/>
  <c r="O976" i="13"/>
  <c r="K976" i="13"/>
  <c r="M976" i="13" l="1"/>
  <c r="P976" i="13"/>
  <c r="AA998" i="18"/>
  <c r="Z998" i="18"/>
  <c r="Y998" i="18"/>
  <c r="AB998" i="18"/>
  <c r="AC998" i="18"/>
  <c r="AD998" i="18"/>
  <c r="X994" i="20"/>
  <c r="Q994" i="20"/>
  <c r="R994" i="20" s="1"/>
  <c r="W994" i="20"/>
  <c r="U994" i="20"/>
  <c r="V994" i="20"/>
  <c r="V976" i="13" l="1"/>
  <c r="W976" i="13"/>
  <c r="Q976" i="13"/>
  <c r="R976" i="13" s="1"/>
  <c r="X976" i="13"/>
  <c r="U976" i="13"/>
  <c r="H999" i="18"/>
  <c r="I999" i="18"/>
  <c r="B999" i="18"/>
  <c r="G999" i="18"/>
  <c r="C999" i="18"/>
  <c r="D999" i="18"/>
  <c r="AA994" i="20"/>
  <c r="AD994" i="20" s="1"/>
  <c r="Z994" i="20"/>
  <c r="AC994" i="20" s="1"/>
  <c r="Y994" i="20"/>
  <c r="AB994" i="20" s="1"/>
  <c r="Z976" i="13" l="1"/>
  <c r="AC976" i="13" s="1"/>
  <c r="Y976" i="13"/>
  <c r="AB976" i="13" s="1"/>
  <c r="B977" i="13" s="1"/>
  <c r="AA976" i="13"/>
  <c r="AD976" i="13" s="1"/>
  <c r="J999" i="18"/>
  <c r="F999" i="18"/>
  <c r="E999" i="18"/>
  <c r="S999" i="18"/>
  <c r="T999" i="18"/>
  <c r="AE998" i="18"/>
  <c r="I995" i="20"/>
  <c r="D995" i="20"/>
  <c r="H995" i="20"/>
  <c r="C995" i="20"/>
  <c r="G995" i="20"/>
  <c r="B995" i="20"/>
  <c r="G977" i="13" l="1"/>
  <c r="D977" i="13"/>
  <c r="I977" i="13"/>
  <c r="H977" i="13"/>
  <c r="C977" i="13"/>
  <c r="O999" i="18"/>
  <c r="K999" i="18"/>
  <c r="N999" i="18"/>
  <c r="L999" i="18" s="1"/>
  <c r="J995" i="20"/>
  <c r="E995" i="20"/>
  <c r="N995" i="20"/>
  <c r="L995" i="20" s="1"/>
  <c r="T995" i="20"/>
  <c r="S995" i="20"/>
  <c r="AE994" i="20"/>
  <c r="F995" i="20"/>
  <c r="O995" i="20"/>
  <c r="K995" i="20"/>
  <c r="T977" i="13" l="1"/>
  <c r="E977" i="13"/>
  <c r="F977" i="13"/>
  <c r="AE976" i="13"/>
  <c r="S977" i="13"/>
  <c r="J977" i="13"/>
  <c r="P999" i="18"/>
  <c r="M999" i="18"/>
  <c r="X999" i="18" s="1"/>
  <c r="P995" i="20"/>
  <c r="M995" i="20"/>
  <c r="V999" i="18"/>
  <c r="Q999" i="18"/>
  <c r="R999" i="18" s="1"/>
  <c r="W999" i="18"/>
  <c r="U999" i="18"/>
  <c r="O977" i="13" l="1"/>
  <c r="K977" i="13"/>
  <c r="N977" i="13"/>
  <c r="L977" i="13"/>
  <c r="W995" i="20"/>
  <c r="U995" i="20"/>
  <c r="V995" i="20"/>
  <c r="X995" i="20"/>
  <c r="Q995" i="20"/>
  <c r="R995" i="20" s="1"/>
  <c r="Y999" i="18"/>
  <c r="Z999" i="18"/>
  <c r="AA999" i="18"/>
  <c r="P977" i="13" l="1"/>
  <c r="M977" i="13"/>
  <c r="V977" i="13"/>
  <c r="W977" i="13"/>
  <c r="Z995" i="20"/>
  <c r="AC995" i="20" s="1"/>
  <c r="AA995" i="20"/>
  <c r="AD995" i="20" s="1"/>
  <c r="Y995" i="20"/>
  <c r="AB995" i="20" s="1"/>
  <c r="AB999" i="18"/>
  <c r="G1000" i="18" s="1"/>
  <c r="AD999" i="18"/>
  <c r="AC999" i="18"/>
  <c r="B1000" i="18"/>
  <c r="U977" i="13" l="1"/>
  <c r="Q977" i="13"/>
  <c r="R977" i="13" s="1"/>
  <c r="X977" i="13"/>
  <c r="D1000" i="18"/>
  <c r="I1000" i="18"/>
  <c r="H1000" i="18"/>
  <c r="C1000" i="18"/>
  <c r="C996" i="20"/>
  <c r="H996" i="20"/>
  <c r="I996" i="20"/>
  <c r="D996" i="20"/>
  <c r="B996" i="20"/>
  <c r="G996" i="20"/>
  <c r="AA977" i="13" l="1"/>
  <c r="AD977" i="13" s="1"/>
  <c r="I978" i="13" s="1"/>
  <c r="Z977" i="13"/>
  <c r="Y977" i="13"/>
  <c r="D978" i="13"/>
  <c r="S1000" i="18"/>
  <c r="J1000" i="18"/>
  <c r="E1000" i="18"/>
  <c r="AE999" i="18"/>
  <c r="T1000" i="18"/>
  <c r="F1000" i="18"/>
  <c r="E996" i="20"/>
  <c r="J996" i="20"/>
  <c r="AE995" i="20"/>
  <c r="F996" i="20"/>
  <c r="T996" i="20"/>
  <c r="S996" i="20"/>
  <c r="AB977" i="13" l="1"/>
  <c r="G978" i="13" s="1"/>
  <c r="AC977" i="13"/>
  <c r="S978" i="13"/>
  <c r="T978" i="13"/>
  <c r="AE977" i="13"/>
  <c r="O1000" i="18"/>
  <c r="K1000" i="18"/>
  <c r="N1000" i="18"/>
  <c r="L1000" i="18" s="1"/>
  <c r="K996" i="20"/>
  <c r="N996" i="20"/>
  <c r="L996" i="20" s="1"/>
  <c r="O996" i="20"/>
  <c r="H978" i="13" l="1"/>
  <c r="J978" i="13" s="1"/>
  <c r="C978" i="13"/>
  <c r="B978" i="13"/>
  <c r="M1000" i="18"/>
  <c r="P1000" i="18"/>
  <c r="P996" i="20"/>
  <c r="M996" i="20"/>
  <c r="Q1000" i="18"/>
  <c r="R1000" i="18" s="1"/>
  <c r="O978" i="13" l="1"/>
  <c r="K978" i="13"/>
  <c r="N978" i="13"/>
  <c r="L978" i="13" s="1"/>
  <c r="E978" i="13"/>
  <c r="F978" i="13"/>
  <c r="X1000" i="18"/>
  <c r="W1000" i="18"/>
  <c r="U1000" i="18"/>
  <c r="V1000" i="18"/>
  <c r="Q996" i="20"/>
  <c r="R996" i="20" s="1"/>
  <c r="V996" i="20"/>
  <c r="X996" i="20"/>
  <c r="W996" i="20"/>
  <c r="U996" i="20"/>
  <c r="AA996" i="20"/>
  <c r="AD996" i="20" s="1"/>
  <c r="Z1000" i="18"/>
  <c r="AC1000" i="18" s="1"/>
  <c r="H1001" i="18" s="1"/>
  <c r="AA1000" i="18"/>
  <c r="Y1000" i="18"/>
  <c r="AB1000" i="18" s="1"/>
  <c r="M978" i="13" l="1"/>
  <c r="P978" i="13"/>
  <c r="AD1000" i="18"/>
  <c r="Z996" i="20"/>
  <c r="AC996" i="20" s="1"/>
  <c r="Y996" i="20"/>
  <c r="AB996" i="20" s="1"/>
  <c r="D997" i="20"/>
  <c r="I997" i="20"/>
  <c r="B1001" i="18"/>
  <c r="I1001" i="18"/>
  <c r="G1001" i="18"/>
  <c r="D1001" i="18"/>
  <c r="C1001" i="18"/>
  <c r="X978" i="13" l="1"/>
  <c r="Q978" i="13"/>
  <c r="R978" i="13" s="1"/>
  <c r="V978" i="13"/>
  <c r="U978" i="13"/>
  <c r="W978" i="13"/>
  <c r="C997" i="20"/>
  <c r="H997" i="20"/>
  <c r="B997" i="20"/>
  <c r="G997" i="20"/>
  <c r="AE996" i="20"/>
  <c r="S997" i="20"/>
  <c r="T997" i="20"/>
  <c r="S1001" i="18"/>
  <c r="T1001" i="18"/>
  <c r="AE1000" i="18"/>
  <c r="J1001" i="18"/>
  <c r="F1001" i="18"/>
  <c r="E1001" i="18"/>
  <c r="Z978" i="13" l="1"/>
  <c r="AC978" i="13" s="1"/>
  <c r="H979" i="13" s="1"/>
  <c r="AA978" i="13"/>
  <c r="AD978" i="13" s="1"/>
  <c r="Y978" i="13"/>
  <c r="AB978" i="13" s="1"/>
  <c r="C979" i="13"/>
  <c r="B979" i="13"/>
  <c r="G979" i="13"/>
  <c r="E997" i="20"/>
  <c r="F997" i="20"/>
  <c r="J997" i="20"/>
  <c r="E979" i="13"/>
  <c r="K1001" i="18"/>
  <c r="N1001" i="18"/>
  <c r="L1001" i="18" s="1"/>
  <c r="O1001" i="18"/>
  <c r="I979" i="13" l="1"/>
  <c r="J979" i="13" s="1"/>
  <c r="K979" i="13" s="1"/>
  <c r="D979" i="13"/>
  <c r="F979" i="13"/>
  <c r="K997" i="20"/>
  <c r="O997" i="20"/>
  <c r="N997" i="20"/>
  <c r="L997" i="20" s="1"/>
  <c r="O979" i="13"/>
  <c r="M1001" i="18"/>
  <c r="P1001" i="18"/>
  <c r="S979" i="13" l="1"/>
  <c r="T979" i="13"/>
  <c r="AE978" i="13"/>
  <c r="N979" i="13"/>
  <c r="L979" i="13" s="1"/>
  <c r="M997" i="20"/>
  <c r="P997" i="20"/>
  <c r="Q1001" i="18"/>
  <c r="R1001" i="18" s="1"/>
  <c r="X1001" i="18"/>
  <c r="V1001" i="18"/>
  <c r="U1001" i="18"/>
  <c r="W1001" i="18"/>
  <c r="M979" i="13" l="1"/>
  <c r="P979" i="13"/>
  <c r="V979" i="13" s="1"/>
  <c r="Q979" i="13"/>
  <c r="R979" i="13" s="1"/>
  <c r="X997" i="20"/>
  <c r="W997" i="20"/>
  <c r="U997" i="20"/>
  <c r="V997" i="20"/>
  <c r="Q997" i="20"/>
  <c r="R997" i="20" s="1"/>
  <c r="AA1001" i="18"/>
  <c r="Z1001" i="18"/>
  <c r="Y1001" i="18"/>
  <c r="X979" i="13" l="1"/>
  <c r="W979" i="13"/>
  <c r="Y979" i="13"/>
  <c r="U979" i="13"/>
  <c r="Z979" i="13"/>
  <c r="AA979" i="13"/>
  <c r="AD979" i="13" s="1"/>
  <c r="AA997" i="20"/>
  <c r="AD997" i="20" s="1"/>
  <c r="Z997" i="20"/>
  <c r="AC997" i="20" s="1"/>
  <c r="Y997" i="20"/>
  <c r="AB997" i="20" s="1"/>
  <c r="I998" i="20"/>
  <c r="AC1001" i="18"/>
  <c r="AB1001" i="18"/>
  <c r="B1002" i="18" s="1"/>
  <c r="AD1001" i="18"/>
  <c r="G1002" i="18"/>
  <c r="H1002" i="18"/>
  <c r="AC979" i="13" l="1"/>
  <c r="H980" i="13" s="1"/>
  <c r="AB979" i="13"/>
  <c r="D980" i="13"/>
  <c r="I980" i="13"/>
  <c r="D998" i="20"/>
  <c r="C998" i="20"/>
  <c r="H998" i="20"/>
  <c r="G998" i="20"/>
  <c r="B998" i="20"/>
  <c r="T998" i="20"/>
  <c r="C980" i="13"/>
  <c r="B980" i="13"/>
  <c r="G980" i="13"/>
  <c r="S980" i="13"/>
  <c r="T980" i="13"/>
  <c r="C1002" i="18"/>
  <c r="F1002" i="18" s="1"/>
  <c r="I1002" i="18"/>
  <c r="D1002" i="18"/>
  <c r="E1002" i="18"/>
  <c r="AE979" i="13" l="1"/>
  <c r="S998" i="20"/>
  <c r="AE997" i="20"/>
  <c r="J998" i="20"/>
  <c r="F998" i="20"/>
  <c r="E998" i="20"/>
  <c r="E980" i="13"/>
  <c r="F980" i="13"/>
  <c r="J980" i="13"/>
  <c r="O980" i="13" s="1"/>
  <c r="J1002" i="18"/>
  <c r="N1002" i="18"/>
  <c r="T1002" i="18"/>
  <c r="S1002" i="18"/>
  <c r="AE1001" i="18"/>
  <c r="L1002" i="18"/>
  <c r="K1002" i="18"/>
  <c r="O1002" i="18"/>
  <c r="N980" i="13" l="1"/>
  <c r="L980" i="13" s="1"/>
  <c r="K998" i="20"/>
  <c r="O998" i="20"/>
  <c r="N998" i="20"/>
  <c r="L998" i="20" s="1"/>
  <c r="K980" i="13"/>
  <c r="M1002" i="18"/>
  <c r="P1002" i="18"/>
  <c r="P980" i="13" l="1"/>
  <c r="M980" i="13"/>
  <c r="M998" i="20"/>
  <c r="P998" i="20"/>
  <c r="Q998" i="20"/>
  <c r="R998" i="20" s="1"/>
  <c r="W980" i="13"/>
  <c r="Q1002" i="18"/>
  <c r="R1002" i="18" s="1"/>
  <c r="X1002" i="18"/>
  <c r="V1002" i="18"/>
  <c r="U1002" i="18"/>
  <c r="W1002" i="18"/>
  <c r="U980" i="13" l="1"/>
  <c r="V980" i="13"/>
  <c r="X980" i="13"/>
  <c r="Q980" i="13"/>
  <c r="R980" i="13" s="1"/>
  <c r="X998" i="20"/>
  <c r="W998" i="20"/>
  <c r="U998" i="20"/>
  <c r="V998" i="20"/>
  <c r="Z998" i="20"/>
  <c r="AC998" i="20" s="1"/>
  <c r="AA998" i="20"/>
  <c r="Y998" i="20"/>
  <c r="AB998" i="20" s="1"/>
  <c r="Y1002" i="18"/>
  <c r="AB1002" i="18" s="1"/>
  <c r="AA1002" i="18"/>
  <c r="AD1002" i="18" s="1"/>
  <c r="D1003" i="18" s="1"/>
  <c r="Z1002" i="18"/>
  <c r="AA980" i="13" l="1"/>
  <c r="AD980" i="13" s="1"/>
  <c r="D981" i="13" s="1"/>
  <c r="AE980" i="13" s="1"/>
  <c r="Z980" i="13"/>
  <c r="AC980" i="13" s="1"/>
  <c r="Y980" i="13"/>
  <c r="AB980" i="13" s="1"/>
  <c r="B981" i="13" s="1"/>
  <c r="AD998" i="20"/>
  <c r="H999" i="20"/>
  <c r="C999" i="20"/>
  <c r="D999" i="20"/>
  <c r="I999" i="20"/>
  <c r="G999" i="20"/>
  <c r="B999" i="20"/>
  <c r="AC1002" i="18"/>
  <c r="I1003" i="18"/>
  <c r="AE1002" i="18"/>
  <c r="T1003" i="18"/>
  <c r="B1003" i="18"/>
  <c r="G1003" i="18"/>
  <c r="S1003" i="18"/>
  <c r="I981" i="13" l="1"/>
  <c r="S981" i="13"/>
  <c r="G981" i="13"/>
  <c r="H981" i="13"/>
  <c r="T981" i="13"/>
  <c r="C981" i="13"/>
  <c r="J999" i="20"/>
  <c r="E999" i="20"/>
  <c r="AE998" i="20"/>
  <c r="F999" i="20"/>
  <c r="N999" i="20"/>
  <c r="L999" i="20" s="1"/>
  <c r="T999" i="20"/>
  <c r="S999" i="20"/>
  <c r="O999" i="20"/>
  <c r="K999" i="20"/>
  <c r="H1003" i="18"/>
  <c r="J1003" i="18" s="1"/>
  <c r="C1003" i="18"/>
  <c r="E1003" i="18" s="1"/>
  <c r="E981" i="13" l="1"/>
  <c r="J981" i="13"/>
  <c r="F981" i="13"/>
  <c r="P999" i="20"/>
  <c r="M999" i="20"/>
  <c r="K1003" i="18"/>
  <c r="O1003" i="18"/>
  <c r="N1003" i="18"/>
  <c r="L1003" i="18" s="1"/>
  <c r="F1003" i="18"/>
  <c r="O981" i="13" l="1"/>
  <c r="K981" i="13"/>
  <c r="N981" i="13"/>
  <c r="L981" i="13" s="1"/>
  <c r="W999" i="20"/>
  <c r="U999" i="20"/>
  <c r="V999" i="20"/>
  <c r="Q999" i="20"/>
  <c r="R999" i="20" s="1"/>
  <c r="X999" i="20"/>
  <c r="M1003" i="18"/>
  <c r="P1003" i="18"/>
  <c r="M981" i="13" l="1"/>
  <c r="P981" i="13"/>
  <c r="V981" i="13" s="1"/>
  <c r="Q1003" i="18"/>
  <c r="R1003" i="18" s="1"/>
  <c r="X1003" i="18"/>
  <c r="Z999" i="20"/>
  <c r="AC999" i="20" s="1"/>
  <c r="Y999" i="20"/>
  <c r="AB999" i="20" s="1"/>
  <c r="AA999" i="20"/>
  <c r="AD999" i="20" s="1"/>
  <c r="W1003" i="18"/>
  <c r="V1003" i="18"/>
  <c r="U1003" i="18"/>
  <c r="Y1003" i="18"/>
  <c r="AA1003" i="18"/>
  <c r="Z1003" i="18"/>
  <c r="AB1003" i="18"/>
  <c r="Q981" i="13" l="1"/>
  <c r="R981" i="13" s="1"/>
  <c r="X981" i="13"/>
  <c r="W981" i="13"/>
  <c r="U981" i="13"/>
  <c r="AC1003" i="18"/>
  <c r="H1000" i="20"/>
  <c r="C1000" i="20"/>
  <c r="G1000" i="20"/>
  <c r="B1000" i="20"/>
  <c r="E1000" i="20" s="1"/>
  <c r="D1000" i="20"/>
  <c r="I1000" i="20"/>
  <c r="AD1003" i="18"/>
  <c r="I1004" i="18"/>
  <c r="D1004" i="18"/>
  <c r="B1004" i="18"/>
  <c r="G1004" i="18"/>
  <c r="AA981" i="13" l="1"/>
  <c r="AD981" i="13" s="1"/>
  <c r="Z981" i="13"/>
  <c r="AC981" i="13" s="1"/>
  <c r="Y981" i="13"/>
  <c r="C1004" i="18"/>
  <c r="H1004" i="18"/>
  <c r="F1000" i="20"/>
  <c r="AE999" i="20"/>
  <c r="S1000" i="20"/>
  <c r="T1000" i="20"/>
  <c r="J1000" i="20"/>
  <c r="E1004" i="18"/>
  <c r="T1004" i="18"/>
  <c r="S1004" i="18"/>
  <c r="AE1003" i="18"/>
  <c r="J1004" i="18"/>
  <c r="F1004" i="18"/>
  <c r="I982" i="13" l="1"/>
  <c r="H982" i="13"/>
  <c r="D982" i="13"/>
  <c r="C982" i="13"/>
  <c r="AB981" i="13"/>
  <c r="B982" i="13" s="1"/>
  <c r="K1000" i="20"/>
  <c r="O1000" i="20"/>
  <c r="N1000" i="20"/>
  <c r="L1000" i="20" s="1"/>
  <c r="N1004" i="18"/>
  <c r="L1004" i="18" s="1"/>
  <c r="K1004" i="18"/>
  <c r="O1004" i="18"/>
  <c r="AE981" i="13" l="1"/>
  <c r="S982" i="13"/>
  <c r="G982" i="13"/>
  <c r="J982" i="13" s="1"/>
  <c r="E982" i="13"/>
  <c r="T982" i="13"/>
  <c r="F982" i="13"/>
  <c r="M1000" i="20"/>
  <c r="P1000" i="20"/>
  <c r="N982" i="13"/>
  <c r="L982" i="13" s="1"/>
  <c r="P1004" i="18"/>
  <c r="W1004" i="18" s="1"/>
  <c r="M1004" i="18"/>
  <c r="K982" i="13" l="1"/>
  <c r="O982" i="13"/>
  <c r="Q1000" i="20"/>
  <c r="R1000" i="20" s="1"/>
  <c r="X1000" i="20"/>
  <c r="V1000" i="20"/>
  <c r="U1000" i="20"/>
  <c r="W1000" i="20"/>
  <c r="M982" i="13"/>
  <c r="P982" i="13"/>
  <c r="Q1004" i="18"/>
  <c r="R1004" i="18" s="1"/>
  <c r="X1004" i="18"/>
  <c r="V1004" i="18"/>
  <c r="U1004" i="18"/>
  <c r="AA1000" i="20" l="1"/>
  <c r="AD1000" i="20" s="1"/>
  <c r="Z1000" i="20"/>
  <c r="AC1000" i="20" s="1"/>
  <c r="Y1000" i="20"/>
  <c r="AB1000" i="20" s="1"/>
  <c r="Q982" i="13"/>
  <c r="R982" i="13" s="1"/>
  <c r="V982" i="13"/>
  <c r="X982" i="13"/>
  <c r="U982" i="13"/>
  <c r="W982" i="13"/>
  <c r="Y1004" i="18"/>
  <c r="Z1004" i="18"/>
  <c r="AA1004" i="18"/>
  <c r="AB1004" i="18"/>
  <c r="D1001" i="20" l="1"/>
  <c r="I1001" i="20"/>
  <c r="C1001" i="20"/>
  <c r="H1001" i="20"/>
  <c r="G1001" i="20"/>
  <c r="B1001" i="20"/>
  <c r="AA982" i="13"/>
  <c r="Z982" i="13"/>
  <c r="AC982" i="13" s="1"/>
  <c r="Y982" i="13"/>
  <c r="AB982" i="13" s="1"/>
  <c r="AC1004" i="18"/>
  <c r="AD1004" i="18"/>
  <c r="D1005" i="18" s="1"/>
  <c r="B1005" i="18"/>
  <c r="G1005" i="18"/>
  <c r="C1005" i="18"/>
  <c r="H1005" i="18"/>
  <c r="J1001" i="20" l="1"/>
  <c r="E1001" i="20"/>
  <c r="N1001" i="20"/>
  <c r="L1001" i="20" s="1"/>
  <c r="T1001" i="20"/>
  <c r="S1001" i="20"/>
  <c r="F1001" i="20"/>
  <c r="AE1000" i="20"/>
  <c r="K1001" i="20"/>
  <c r="AD982" i="13"/>
  <c r="D983" i="13" s="1"/>
  <c r="B983" i="13"/>
  <c r="H983" i="13"/>
  <c r="G983" i="13"/>
  <c r="C983" i="13"/>
  <c r="I983" i="13"/>
  <c r="S983" i="13"/>
  <c r="T983" i="13"/>
  <c r="I1005" i="18"/>
  <c r="AE1004" i="18"/>
  <c r="S1005" i="18"/>
  <c r="T1005" i="18"/>
  <c r="F1005" i="18"/>
  <c r="E1005" i="18"/>
  <c r="AE982" i="13" l="1"/>
  <c r="O1001" i="20"/>
  <c r="P1001" i="20"/>
  <c r="M1001" i="20"/>
  <c r="E983" i="13"/>
  <c r="F983" i="13"/>
  <c r="J983" i="13"/>
  <c r="J1005" i="18"/>
  <c r="U1001" i="20" l="1"/>
  <c r="W1001" i="20"/>
  <c r="V1001" i="20"/>
  <c r="Q1001" i="20"/>
  <c r="R1001" i="20" s="1"/>
  <c r="X1001" i="20"/>
  <c r="N983" i="13"/>
  <c r="L983" i="13" s="1"/>
  <c r="O983" i="13"/>
  <c r="K983" i="13"/>
  <c r="N1005" i="18"/>
  <c r="L1005" i="18" s="1"/>
  <c r="K1005" i="18"/>
  <c r="O1005" i="18"/>
  <c r="Z1001" i="20" l="1"/>
  <c r="AC1001" i="20" s="1"/>
  <c r="Y1001" i="20"/>
  <c r="AB1001" i="20" s="1"/>
  <c r="AA1001" i="20"/>
  <c r="AD1001" i="20" s="1"/>
  <c r="P983" i="13"/>
  <c r="M983" i="13"/>
  <c r="Q983" i="13" s="1"/>
  <c r="R983" i="13" s="1"/>
  <c r="M1005" i="18"/>
  <c r="P1005" i="18"/>
  <c r="V1005" i="18"/>
  <c r="U983" i="13" l="1"/>
  <c r="V983" i="13"/>
  <c r="U1005" i="18"/>
  <c r="W1005" i="18"/>
  <c r="C1002" i="20"/>
  <c r="H1002" i="20"/>
  <c r="G1002" i="20"/>
  <c r="B1002" i="20"/>
  <c r="I1002" i="20"/>
  <c r="D1002" i="20"/>
  <c r="W983" i="13"/>
  <c r="Z983" i="13"/>
  <c r="AA983" i="13"/>
  <c r="X983" i="13"/>
  <c r="Y983" i="13"/>
  <c r="X1005" i="18"/>
  <c r="Q1005" i="18"/>
  <c r="R1005" i="18" s="1"/>
  <c r="E1002" i="20" l="1"/>
  <c r="F1002" i="20"/>
  <c r="AE1001" i="20"/>
  <c r="S1002" i="20"/>
  <c r="T1002" i="20"/>
  <c r="J1002" i="20"/>
  <c r="AD983" i="13"/>
  <c r="AC983" i="13"/>
  <c r="AB983" i="13"/>
  <c r="I984" i="13"/>
  <c r="D984" i="13"/>
  <c r="Y1005" i="18"/>
  <c r="AB1005" i="18" s="1"/>
  <c r="B1006" i="18" s="1"/>
  <c r="Z1005" i="18"/>
  <c r="AC1005" i="18" s="1"/>
  <c r="C1006" i="18" s="1"/>
  <c r="AA1005" i="18"/>
  <c r="AD1005" i="18" s="1"/>
  <c r="I1006" i="18" s="1"/>
  <c r="G1006" i="18"/>
  <c r="K1002" i="20" l="1"/>
  <c r="O1002" i="20"/>
  <c r="N1002" i="20"/>
  <c r="L1002" i="20" s="1"/>
  <c r="C984" i="13"/>
  <c r="H984" i="13"/>
  <c r="B984" i="13"/>
  <c r="G984" i="13"/>
  <c r="T984" i="13"/>
  <c r="AE983" i="13"/>
  <c r="S984" i="13"/>
  <c r="H1006" i="18"/>
  <c r="D1006" i="18"/>
  <c r="AE1005" i="18" s="1"/>
  <c r="E1006" i="18"/>
  <c r="F1006" i="18"/>
  <c r="T1006" i="18"/>
  <c r="S1006" i="18"/>
  <c r="J1006" i="18"/>
  <c r="M1002" i="20" l="1"/>
  <c r="P1002" i="20"/>
  <c r="F984" i="13"/>
  <c r="E984" i="13"/>
  <c r="J984" i="13"/>
  <c r="N984" i="13" s="1"/>
  <c r="L984" i="13" s="1"/>
  <c r="N1006" i="18"/>
  <c r="L1006" i="18" s="1"/>
  <c r="O1006" i="18"/>
  <c r="K1006" i="18"/>
  <c r="X1002" i="20" l="1"/>
  <c r="Q1002" i="20"/>
  <c r="R1002" i="20" s="1"/>
  <c r="V1002" i="20"/>
  <c r="W1002" i="20"/>
  <c r="U1002" i="20"/>
  <c r="O984" i="13"/>
  <c r="K984" i="13"/>
  <c r="M984" i="13"/>
  <c r="P984" i="13"/>
  <c r="P1006" i="18"/>
  <c r="M1006" i="18"/>
  <c r="Y1002" i="20" l="1"/>
  <c r="AB1002" i="20" s="1"/>
  <c r="AA1002" i="20"/>
  <c r="AD1002" i="20" s="1"/>
  <c r="Z1002" i="20"/>
  <c r="AC1002" i="20" s="1"/>
  <c r="Q984" i="13"/>
  <c r="R984" i="13" s="1"/>
  <c r="X984" i="13"/>
  <c r="W984" i="13"/>
  <c r="V984" i="13"/>
  <c r="U984" i="13"/>
  <c r="Y984" i="13"/>
  <c r="Z984" i="13"/>
  <c r="AA984" i="13"/>
  <c r="W1006" i="18"/>
  <c r="V1006" i="18"/>
  <c r="Q1006" i="18"/>
  <c r="R1006" i="18" s="1"/>
  <c r="X1006" i="18"/>
  <c r="U1006" i="18"/>
  <c r="G1003" i="20" l="1"/>
  <c r="B1003" i="20"/>
  <c r="I1003" i="20"/>
  <c r="D1003" i="20"/>
  <c r="C1003" i="20"/>
  <c r="H1003" i="20"/>
  <c r="AB984" i="13"/>
  <c r="AD984" i="13"/>
  <c r="AC984" i="13"/>
  <c r="Y1006" i="18"/>
  <c r="Z1006" i="18"/>
  <c r="AA1006" i="18"/>
  <c r="B985" i="13" l="1"/>
  <c r="C985" i="13"/>
  <c r="S1003" i="20"/>
  <c r="T1003" i="20"/>
  <c r="AE1002" i="20"/>
  <c r="F1003" i="20"/>
  <c r="E1003" i="20"/>
  <c r="J1003" i="20"/>
  <c r="H985" i="13"/>
  <c r="I985" i="13"/>
  <c r="G985" i="13"/>
  <c r="D985" i="13"/>
  <c r="AC1006" i="18"/>
  <c r="AB1006" i="18"/>
  <c r="AD1006" i="18"/>
  <c r="C1007" i="18"/>
  <c r="H1007" i="18"/>
  <c r="D1007" i="18"/>
  <c r="I1007" i="18"/>
  <c r="F985" i="13" l="1"/>
  <c r="E985" i="13"/>
  <c r="G1007" i="18"/>
  <c r="B1007" i="18"/>
  <c r="K1003" i="20"/>
  <c r="O1003" i="20"/>
  <c r="N1003" i="20"/>
  <c r="L1003" i="20" s="1"/>
  <c r="J985" i="13"/>
  <c r="S985" i="13"/>
  <c r="T985" i="13"/>
  <c r="AE984" i="13"/>
  <c r="J1007" i="18"/>
  <c r="AE1006" i="18"/>
  <c r="T1007" i="18"/>
  <c r="S1007" i="18"/>
  <c r="N985" i="13" l="1"/>
  <c r="L985" i="13" s="1"/>
  <c r="O985" i="13"/>
  <c r="E1007" i="18"/>
  <c r="F1007" i="18"/>
  <c r="M1003" i="20"/>
  <c r="P1003" i="20"/>
  <c r="K985" i="13"/>
  <c r="K1007" i="18"/>
  <c r="N1007" i="18"/>
  <c r="L1007" i="18" s="1"/>
  <c r="O1007" i="18"/>
  <c r="P985" i="13" l="1"/>
  <c r="M985" i="13"/>
  <c r="V985" i="13"/>
  <c r="Q1003" i="20"/>
  <c r="R1003" i="20" s="1"/>
  <c r="X1003" i="20"/>
  <c r="V1003" i="20"/>
  <c r="W1003" i="20"/>
  <c r="U1003" i="20"/>
  <c r="P1007" i="18"/>
  <c r="M1007" i="18"/>
  <c r="X1007" i="18" s="1"/>
  <c r="W985" i="13" l="1"/>
  <c r="Q985" i="13"/>
  <c r="R985" i="13" s="1"/>
  <c r="U985" i="13"/>
  <c r="X985" i="13"/>
  <c r="Z985" i="13"/>
  <c r="AA985" i="13"/>
  <c r="Y1003" i="20"/>
  <c r="AB1003" i="20" s="1"/>
  <c r="Z1003" i="20"/>
  <c r="AC1003" i="20" s="1"/>
  <c r="AA1003" i="20"/>
  <c r="AD1003" i="20" s="1"/>
  <c r="Y985" i="13"/>
  <c r="V1007" i="18"/>
  <c r="W1007" i="18"/>
  <c r="U1007" i="18"/>
  <c r="Q1007" i="18"/>
  <c r="R1007" i="18" s="1"/>
  <c r="AC985" i="13" l="1"/>
  <c r="AB985" i="13"/>
  <c r="AD985" i="13"/>
  <c r="D986" i="13" s="1"/>
  <c r="G1004" i="20"/>
  <c r="B1004" i="20"/>
  <c r="C1004" i="20"/>
  <c r="H1004" i="20"/>
  <c r="D1004" i="20"/>
  <c r="I1004" i="20"/>
  <c r="Y1007" i="18"/>
  <c r="Z1007" i="18"/>
  <c r="AA1007" i="18"/>
  <c r="G986" i="13" l="1"/>
  <c r="H986" i="13"/>
  <c r="I986" i="13"/>
  <c r="C986" i="13"/>
  <c r="B986" i="13"/>
  <c r="AE985" i="13"/>
  <c r="T986" i="13"/>
  <c r="S986" i="13"/>
  <c r="AC1007" i="18"/>
  <c r="AE1003" i="20"/>
  <c r="F1004" i="20"/>
  <c r="T1004" i="20"/>
  <c r="S1004" i="20"/>
  <c r="J1004" i="20"/>
  <c r="E1004" i="20"/>
  <c r="AB1007" i="18"/>
  <c r="G1008" i="18" s="1"/>
  <c r="AD1007" i="18"/>
  <c r="D1008" i="18" s="1"/>
  <c r="F986" i="13" l="1"/>
  <c r="J986" i="13"/>
  <c r="E986" i="13"/>
  <c r="H1008" i="18"/>
  <c r="C1008" i="18"/>
  <c r="O1004" i="20"/>
  <c r="K1004" i="20"/>
  <c r="N1004" i="20"/>
  <c r="L1004" i="20" s="1"/>
  <c r="B1008" i="18"/>
  <c r="K986" i="13"/>
  <c r="T1008" i="18"/>
  <c r="S1008" i="18"/>
  <c r="AE1007" i="18"/>
  <c r="I1008" i="18"/>
  <c r="N986" i="13" l="1"/>
  <c r="L986" i="13" s="1"/>
  <c r="O986" i="13"/>
  <c r="M1004" i="20"/>
  <c r="P1004" i="20"/>
  <c r="E1008" i="18"/>
  <c r="F1008" i="18"/>
  <c r="J1008" i="18"/>
  <c r="N1008" i="18" s="1"/>
  <c r="M986" i="13" l="1"/>
  <c r="P986" i="13"/>
  <c r="K1008" i="18"/>
  <c r="O1008" i="18"/>
  <c r="Q1004" i="20"/>
  <c r="R1004" i="20" s="1"/>
  <c r="X1004" i="20"/>
  <c r="W1004" i="20"/>
  <c r="U1004" i="20"/>
  <c r="V1004" i="20"/>
  <c r="L1008" i="18"/>
  <c r="Q986" i="13" l="1"/>
  <c r="R986" i="13" s="1"/>
  <c r="X986" i="13"/>
  <c r="W986" i="13"/>
  <c r="V986" i="13"/>
  <c r="U986" i="13"/>
  <c r="Z1004" i="20"/>
  <c r="AC1004" i="20" s="1"/>
  <c r="Y1004" i="20"/>
  <c r="AB1004" i="20" s="1"/>
  <c r="AA1004" i="20"/>
  <c r="AD1004" i="20" s="1"/>
  <c r="M1008" i="18"/>
  <c r="X1008" i="18" s="1"/>
  <c r="P1008" i="18"/>
  <c r="AA986" i="13" l="1"/>
  <c r="Z986" i="13"/>
  <c r="AC986" i="13" s="1"/>
  <c r="Y986" i="13"/>
  <c r="AD986" i="13"/>
  <c r="C1005" i="20"/>
  <c r="H1005" i="20"/>
  <c r="B1005" i="20"/>
  <c r="G1005" i="20"/>
  <c r="I1005" i="20"/>
  <c r="D1005" i="20"/>
  <c r="Q1008" i="18"/>
  <c r="R1008" i="18" s="1"/>
  <c r="W1008" i="18"/>
  <c r="V1008" i="18"/>
  <c r="U1008" i="18"/>
  <c r="AB986" i="13" l="1"/>
  <c r="B987" i="13" s="1"/>
  <c r="C987" i="13"/>
  <c r="D987" i="13"/>
  <c r="H987" i="13"/>
  <c r="I987" i="13"/>
  <c r="G987" i="13"/>
  <c r="AE1004" i="20"/>
  <c r="F1005" i="20"/>
  <c r="E1005" i="20"/>
  <c r="J1005" i="20"/>
  <c r="S1005" i="20"/>
  <c r="T1005" i="20"/>
  <c r="Y1008" i="18"/>
  <c r="Z1008" i="18"/>
  <c r="AA1008" i="18"/>
  <c r="AB1008" i="18"/>
  <c r="B1009" i="18" s="1"/>
  <c r="F987" i="13" l="1"/>
  <c r="T987" i="13"/>
  <c r="AE986" i="13"/>
  <c r="S987" i="13"/>
  <c r="E987" i="13"/>
  <c r="J987" i="13"/>
  <c r="AD1008" i="18"/>
  <c r="N1005" i="20"/>
  <c r="L1005" i="20" s="1"/>
  <c r="O1005" i="20"/>
  <c r="K1005" i="20"/>
  <c r="AC1008" i="18"/>
  <c r="C1009" i="18" s="1"/>
  <c r="E1009" i="18" s="1"/>
  <c r="G1009" i="18"/>
  <c r="I1009" i="18"/>
  <c r="O987" i="13" l="1"/>
  <c r="N987" i="13"/>
  <c r="K987" i="13"/>
  <c r="L987" i="13"/>
  <c r="D1009" i="18"/>
  <c r="M1005" i="20"/>
  <c r="P1005" i="20"/>
  <c r="H1009" i="18"/>
  <c r="F1009" i="18"/>
  <c r="J1009" i="18"/>
  <c r="P987" i="13" l="1"/>
  <c r="M987" i="13"/>
  <c r="AE1008" i="18"/>
  <c r="S1009" i="18"/>
  <c r="T1009" i="18"/>
  <c r="Q1005" i="20"/>
  <c r="R1005" i="20" s="1"/>
  <c r="X1005" i="20"/>
  <c r="V1005" i="20"/>
  <c r="U1005" i="20"/>
  <c r="W1005" i="20"/>
  <c r="AA1005" i="20"/>
  <c r="AD1005" i="20" s="1"/>
  <c r="K1009" i="18"/>
  <c r="O1009" i="18"/>
  <c r="N1009" i="18"/>
  <c r="L1009" i="18" s="1"/>
  <c r="W987" i="13" l="1"/>
  <c r="U987" i="13"/>
  <c r="V987" i="13"/>
  <c r="X987" i="13"/>
  <c r="Q987" i="13"/>
  <c r="R987" i="13" s="1"/>
  <c r="Z1005" i="20"/>
  <c r="Y1005" i="20"/>
  <c r="AB1005" i="20" s="1"/>
  <c r="D1006" i="20"/>
  <c r="I1006" i="20"/>
  <c r="P1009" i="18"/>
  <c r="W1009" i="18" s="1"/>
  <c r="M1009" i="18"/>
  <c r="Y987" i="13"/>
  <c r="Q1009" i="18"/>
  <c r="R1009" i="18" s="1"/>
  <c r="Z987" i="13" l="1"/>
  <c r="AA987" i="13"/>
  <c r="AC1005" i="20"/>
  <c r="H1006" i="20"/>
  <c r="C1006" i="20"/>
  <c r="B1006" i="20"/>
  <c r="G1006" i="20"/>
  <c r="S1006" i="20"/>
  <c r="T1006" i="20"/>
  <c r="U1009" i="18"/>
  <c r="V1009" i="18"/>
  <c r="X1009" i="18"/>
  <c r="AB987" i="13"/>
  <c r="Y1009" i="18"/>
  <c r="Z1009" i="18"/>
  <c r="AA1009" i="18"/>
  <c r="AB1009" i="18"/>
  <c r="AD987" i="13" l="1"/>
  <c r="AC987" i="13"/>
  <c r="E1006" i="20"/>
  <c r="H988" i="13"/>
  <c r="C988" i="13"/>
  <c r="AE1005" i="20"/>
  <c r="F1006" i="20"/>
  <c r="J1006" i="20"/>
  <c r="N1006" i="20"/>
  <c r="L1006" i="20" s="1"/>
  <c r="B988" i="13"/>
  <c r="G988" i="13"/>
  <c r="AC1009" i="18"/>
  <c r="AD1009" i="18"/>
  <c r="C1010" i="18"/>
  <c r="H1010" i="18"/>
  <c r="G1010" i="18"/>
  <c r="B1010" i="18"/>
  <c r="I988" i="13" l="1"/>
  <c r="J988" i="13" s="1"/>
  <c r="D988" i="13"/>
  <c r="E988" i="13"/>
  <c r="D1010" i="18"/>
  <c r="O1006" i="20"/>
  <c r="K1006" i="20"/>
  <c r="M1006" i="20"/>
  <c r="P1006" i="20"/>
  <c r="F988" i="13"/>
  <c r="I1010" i="18"/>
  <c r="E1010" i="18"/>
  <c r="S1010" i="18"/>
  <c r="T1010" i="18"/>
  <c r="AE1009" i="18"/>
  <c r="F1010" i="18"/>
  <c r="S988" i="13" l="1"/>
  <c r="T988" i="13"/>
  <c r="AE987" i="13"/>
  <c r="O988" i="13"/>
  <c r="K988" i="13"/>
  <c r="N988" i="13"/>
  <c r="L988" i="13" s="1"/>
  <c r="Q1006" i="20"/>
  <c r="R1006" i="20" s="1"/>
  <c r="X1006" i="20"/>
  <c r="V1006" i="20"/>
  <c r="U1006" i="20"/>
  <c r="W1006" i="20"/>
  <c r="J1010" i="18"/>
  <c r="M988" i="13" l="1"/>
  <c r="P988" i="13"/>
  <c r="Y1006" i="20"/>
  <c r="AB1006" i="20" s="1"/>
  <c r="Z1006" i="20"/>
  <c r="AC1006" i="20" s="1"/>
  <c r="AA1006" i="20"/>
  <c r="AD1006" i="20" s="1"/>
  <c r="N1010" i="18"/>
  <c r="K1010" i="18"/>
  <c r="O1010" i="18"/>
  <c r="L1010" i="18"/>
  <c r="X988" i="13" l="1"/>
  <c r="Q988" i="13"/>
  <c r="R988" i="13" s="1"/>
  <c r="V988" i="13"/>
  <c r="W988" i="13"/>
  <c r="U988" i="13"/>
  <c r="G1007" i="20"/>
  <c r="B1007" i="20"/>
  <c r="C1007" i="20"/>
  <c r="H1007" i="20"/>
  <c r="D1007" i="20"/>
  <c r="I1007" i="20"/>
  <c r="P1010" i="18"/>
  <c r="M1010" i="18"/>
  <c r="AA988" i="13" l="1"/>
  <c r="AD988" i="13" s="1"/>
  <c r="I989" i="13" s="1"/>
  <c r="Z988" i="13"/>
  <c r="AC988" i="13" s="1"/>
  <c r="Y988" i="13"/>
  <c r="AB988" i="13" s="1"/>
  <c r="F1007" i="20"/>
  <c r="AE1006" i="20"/>
  <c r="S1007" i="20"/>
  <c r="T1007" i="20"/>
  <c r="J1007" i="20"/>
  <c r="E1007" i="20"/>
  <c r="W1010" i="18"/>
  <c r="Q1010" i="18"/>
  <c r="R1010" i="18" s="1"/>
  <c r="U1010" i="18"/>
  <c r="V1010" i="18"/>
  <c r="X1010" i="18"/>
  <c r="D989" i="13" l="1"/>
  <c r="B989" i="13"/>
  <c r="G989" i="13"/>
  <c r="C989" i="13"/>
  <c r="H989" i="13"/>
  <c r="K1007" i="20"/>
  <c r="O1007" i="20"/>
  <c r="N1007" i="20"/>
  <c r="L1007" i="20" s="1"/>
  <c r="Y1010" i="18"/>
  <c r="Z1010" i="18"/>
  <c r="AA1010" i="18"/>
  <c r="AB1010" i="18"/>
  <c r="J989" i="13" l="1"/>
  <c r="AE988" i="13"/>
  <c r="T989" i="13"/>
  <c r="F989" i="13"/>
  <c r="S989" i="13"/>
  <c r="E989" i="13"/>
  <c r="P1007" i="20"/>
  <c r="M1007" i="20"/>
  <c r="AC1010" i="18"/>
  <c r="N989" i="13"/>
  <c r="L989" i="13" s="1"/>
  <c r="AD1010" i="18"/>
  <c r="D1011" i="18"/>
  <c r="I1011" i="18"/>
  <c r="C1011" i="18"/>
  <c r="B1011" i="18"/>
  <c r="G1011" i="18"/>
  <c r="K989" i="13" l="1"/>
  <c r="O989" i="13"/>
  <c r="W1007" i="20"/>
  <c r="V1007" i="20"/>
  <c r="U1007" i="20"/>
  <c r="X1007" i="20"/>
  <c r="Q1007" i="20"/>
  <c r="R1007" i="20" s="1"/>
  <c r="H1011" i="18"/>
  <c r="P989" i="13"/>
  <c r="M989" i="13"/>
  <c r="S1011" i="18"/>
  <c r="T1011" i="18"/>
  <c r="F1011" i="18"/>
  <c r="AE1010" i="18"/>
  <c r="E1011" i="18"/>
  <c r="J1011" i="18"/>
  <c r="Z1007" i="20" l="1"/>
  <c r="AC1007" i="20" s="1"/>
  <c r="Y1007" i="20"/>
  <c r="AB1007" i="20" s="1"/>
  <c r="AA1007" i="20"/>
  <c r="AD1007" i="20" s="1"/>
  <c r="W989" i="13"/>
  <c r="U989" i="13"/>
  <c r="V989" i="13"/>
  <c r="X989" i="13"/>
  <c r="Q989" i="13"/>
  <c r="R989" i="13" s="1"/>
  <c r="N1011" i="18"/>
  <c r="L1011" i="18" s="1"/>
  <c r="K1011" i="18"/>
  <c r="O1011" i="18"/>
  <c r="C1008" i="20" l="1"/>
  <c r="H1008" i="20"/>
  <c r="B1008" i="20"/>
  <c r="E1008" i="20" s="1"/>
  <c r="G1008" i="20"/>
  <c r="I1008" i="20"/>
  <c r="D1008" i="20"/>
  <c r="Y989" i="13"/>
  <c r="Z989" i="13"/>
  <c r="AA989" i="13"/>
  <c r="M1011" i="18"/>
  <c r="P1011" i="18"/>
  <c r="U1011" i="18" s="1"/>
  <c r="F1008" i="20" l="1"/>
  <c r="AE1007" i="20"/>
  <c r="J1008" i="20"/>
  <c r="S1008" i="20"/>
  <c r="T1008" i="20"/>
  <c r="AB989" i="13"/>
  <c r="AC989" i="13"/>
  <c r="AD989" i="13"/>
  <c r="V1011" i="18"/>
  <c r="W1011" i="18"/>
  <c r="Q1011" i="18"/>
  <c r="R1011" i="18" s="1"/>
  <c r="X1011" i="18"/>
  <c r="B990" i="13" l="1"/>
  <c r="N1008" i="20"/>
  <c r="K1008" i="20"/>
  <c r="O1008" i="20"/>
  <c r="G990" i="13"/>
  <c r="H990" i="13"/>
  <c r="C990" i="13"/>
  <c r="I990" i="13"/>
  <c r="D990" i="13"/>
  <c r="AA1011" i="18"/>
  <c r="AD1011" i="18" s="1"/>
  <c r="Y1011" i="18"/>
  <c r="AB1011" i="18" s="1"/>
  <c r="Z1011" i="18"/>
  <c r="AC1011" i="18" s="1"/>
  <c r="L1008" i="20" l="1"/>
  <c r="E990" i="13"/>
  <c r="F990" i="13"/>
  <c r="S990" i="13"/>
  <c r="T990" i="13"/>
  <c r="AE989" i="13"/>
  <c r="J990" i="13"/>
  <c r="C1012" i="18"/>
  <c r="I1012" i="18"/>
  <c r="D1012" i="18"/>
  <c r="H1012" i="18"/>
  <c r="B1012" i="18"/>
  <c r="G1012" i="18"/>
  <c r="P1008" i="20" l="1"/>
  <c r="M1008" i="20"/>
  <c r="N990" i="13"/>
  <c r="J1012" i="18"/>
  <c r="K990" i="13"/>
  <c r="O990" i="13"/>
  <c r="L990" i="13"/>
  <c r="AE1011" i="18"/>
  <c r="T1012" i="18"/>
  <c r="F1012" i="18"/>
  <c r="E1012" i="18"/>
  <c r="S1012" i="18"/>
  <c r="K1012" i="18"/>
  <c r="O1012" i="18"/>
  <c r="Q1008" i="20" l="1"/>
  <c r="R1008" i="20" s="1"/>
  <c r="U1008" i="20"/>
  <c r="V1008" i="20"/>
  <c r="X1008" i="20"/>
  <c r="W1008" i="20"/>
  <c r="N1012" i="18"/>
  <c r="L1012" i="18" s="1"/>
  <c r="M990" i="13"/>
  <c r="P990" i="13"/>
  <c r="AA1008" i="20" l="1"/>
  <c r="Y1008" i="20"/>
  <c r="Z1008" i="20"/>
  <c r="M1012" i="18"/>
  <c r="P1012" i="18"/>
  <c r="Q990" i="13"/>
  <c r="R990" i="13" s="1"/>
  <c r="X990" i="13"/>
  <c r="W990" i="13"/>
  <c r="U990" i="13"/>
  <c r="V990" i="13"/>
  <c r="AB1008" i="20" l="1"/>
  <c r="AC1008" i="20"/>
  <c r="AD1008" i="20"/>
  <c r="B1009" i="20"/>
  <c r="Q1012" i="18"/>
  <c r="R1012" i="18" s="1"/>
  <c r="X1012" i="18"/>
  <c r="U1012" i="18"/>
  <c r="W1012" i="18"/>
  <c r="V1012" i="18"/>
  <c r="AA990" i="13"/>
  <c r="AD990" i="13" s="1"/>
  <c r="Y990" i="13"/>
  <c r="AB990" i="13" s="1"/>
  <c r="Z990" i="13"/>
  <c r="AC990" i="13" s="1"/>
  <c r="G1009" i="20" l="1"/>
  <c r="H1009" i="20"/>
  <c r="C1009" i="20"/>
  <c r="D1009" i="20"/>
  <c r="I1009" i="20"/>
  <c r="Y1012" i="18"/>
  <c r="Z1012" i="18"/>
  <c r="AA1012" i="18"/>
  <c r="D991" i="13"/>
  <c r="I991" i="13"/>
  <c r="G991" i="13"/>
  <c r="B991" i="13"/>
  <c r="H991" i="13"/>
  <c r="C991" i="13"/>
  <c r="AC1012" i="18" l="1"/>
  <c r="E1009" i="20"/>
  <c r="J1009" i="20"/>
  <c r="F1009" i="20"/>
  <c r="AE1008" i="20"/>
  <c r="T1009" i="20"/>
  <c r="S1009" i="20"/>
  <c r="AB1012" i="18"/>
  <c r="AD1012" i="18"/>
  <c r="I1013" i="18" s="1"/>
  <c r="F991" i="13"/>
  <c r="AE990" i="13"/>
  <c r="T991" i="13"/>
  <c r="S991" i="13"/>
  <c r="E991" i="13"/>
  <c r="J991" i="13"/>
  <c r="H1013" i="18" l="1"/>
  <c r="C1013" i="18"/>
  <c r="D1013" i="18"/>
  <c r="N1009" i="20"/>
  <c r="L1009" i="20" s="1"/>
  <c r="K1009" i="20"/>
  <c r="O1009" i="20"/>
  <c r="B1013" i="18"/>
  <c r="G1013" i="18"/>
  <c r="N991" i="13"/>
  <c r="L991" i="13"/>
  <c r="K991" i="13"/>
  <c r="O991" i="13"/>
  <c r="E1013" i="18" l="1"/>
  <c r="F1013" i="18"/>
  <c r="T1013" i="18"/>
  <c r="J1013" i="18"/>
  <c r="N1013" i="18" s="1"/>
  <c r="S1013" i="18"/>
  <c r="AE1012" i="18"/>
  <c r="P1009" i="20"/>
  <c r="M1009" i="20"/>
  <c r="L1013" i="18"/>
  <c r="M991" i="13"/>
  <c r="P991" i="13"/>
  <c r="K1013" i="18" l="1"/>
  <c r="O1013" i="18"/>
  <c r="W1009" i="20"/>
  <c r="U1009" i="20"/>
  <c r="V1009" i="20"/>
  <c r="Q1009" i="20"/>
  <c r="R1009" i="20" s="1"/>
  <c r="X1009" i="20"/>
  <c r="M1013" i="18"/>
  <c r="P1013" i="18"/>
  <c r="Q991" i="13"/>
  <c r="R991" i="13" s="1"/>
  <c r="X991" i="13"/>
  <c r="V991" i="13"/>
  <c r="U991" i="13"/>
  <c r="W991" i="13"/>
  <c r="W1013" i="18" l="1"/>
  <c r="AA1009" i="20"/>
  <c r="AD1009" i="20" s="1"/>
  <c r="Z1009" i="20"/>
  <c r="AC1009" i="20" s="1"/>
  <c r="Y1009" i="20"/>
  <c r="AB1009" i="20" s="1"/>
  <c r="Q1013" i="18"/>
  <c r="R1013" i="18" s="1"/>
  <c r="X1013" i="18"/>
  <c r="V1013" i="18"/>
  <c r="U1013" i="18"/>
  <c r="AA991" i="13"/>
  <c r="AD991" i="13" s="1"/>
  <c r="Z991" i="13"/>
  <c r="AC991" i="13" s="1"/>
  <c r="Y991" i="13"/>
  <c r="AB991" i="13" s="1"/>
  <c r="AA1013" i="18" l="1"/>
  <c r="D1010" i="20"/>
  <c r="I1010" i="20"/>
  <c r="C1010" i="20"/>
  <c r="H1010" i="20"/>
  <c r="G1010" i="20"/>
  <c r="B1010" i="20"/>
  <c r="Y1013" i="18"/>
  <c r="Z1013" i="18"/>
  <c r="H992" i="13"/>
  <c r="C992" i="13"/>
  <c r="D992" i="13"/>
  <c r="I992" i="13"/>
  <c r="G992" i="13"/>
  <c r="B992" i="13"/>
  <c r="AD1013" i="18" l="1"/>
  <c r="E1010" i="20"/>
  <c r="J1010" i="20"/>
  <c r="N1010" i="20"/>
  <c r="L1010" i="20" s="1"/>
  <c r="S1010" i="20"/>
  <c r="T1010" i="20"/>
  <c r="AE1009" i="20"/>
  <c r="F1010" i="20"/>
  <c r="AB1013" i="18"/>
  <c r="AC1013" i="18"/>
  <c r="E992" i="13"/>
  <c r="J992" i="13"/>
  <c r="S992" i="13"/>
  <c r="T992" i="13"/>
  <c r="N992" i="13"/>
  <c r="L992" i="13" s="1"/>
  <c r="AE991" i="13"/>
  <c r="F992" i="13"/>
  <c r="D1014" i="18" l="1"/>
  <c r="I1014" i="18"/>
  <c r="B1014" i="18"/>
  <c r="G1014" i="18"/>
  <c r="H1014" i="18"/>
  <c r="C1014" i="18"/>
  <c r="F1014" i="18" s="1"/>
  <c r="O1010" i="20"/>
  <c r="K1010" i="20"/>
  <c r="P1010" i="20"/>
  <c r="M1010" i="20"/>
  <c r="K992" i="13"/>
  <c r="O992" i="13"/>
  <c r="M992" i="13"/>
  <c r="P992" i="13"/>
  <c r="AE1013" i="18" l="1"/>
  <c r="S1014" i="18"/>
  <c r="T1014" i="18"/>
  <c r="E1014" i="18"/>
  <c r="J1014" i="18"/>
  <c r="N1014" i="18" s="1"/>
  <c r="L1014" i="18" s="1"/>
  <c r="W1010" i="20"/>
  <c r="U1010" i="20"/>
  <c r="V1010" i="20"/>
  <c r="Q1010" i="20"/>
  <c r="R1010" i="20" s="1"/>
  <c r="X1010" i="20"/>
  <c r="Q992" i="13"/>
  <c r="R992" i="13" s="1"/>
  <c r="X992" i="13"/>
  <c r="W992" i="13"/>
  <c r="U992" i="13"/>
  <c r="V992" i="13"/>
  <c r="K1014" i="18" l="1"/>
  <c r="O1014" i="18"/>
  <c r="M1014" i="18"/>
  <c r="P1014" i="18"/>
  <c r="AA1010" i="20"/>
  <c r="AD1010" i="20" s="1"/>
  <c r="Y1010" i="20"/>
  <c r="AB1010" i="20" s="1"/>
  <c r="Z1010" i="20"/>
  <c r="AC1010" i="20" s="1"/>
  <c r="AA992" i="13"/>
  <c r="AD992" i="13" s="1"/>
  <c r="D993" i="13" s="1"/>
  <c r="Z992" i="13"/>
  <c r="AC992" i="13" s="1"/>
  <c r="C993" i="13" s="1"/>
  <c r="Y992" i="13"/>
  <c r="AB992" i="13" s="1"/>
  <c r="X1014" i="18"/>
  <c r="W1014" i="18"/>
  <c r="U1014" i="18"/>
  <c r="V1014" i="18"/>
  <c r="Q1014" i="18" l="1"/>
  <c r="R1014" i="18" s="1"/>
  <c r="I1011" i="20"/>
  <c r="H1011" i="20"/>
  <c r="D1011" i="20"/>
  <c r="G1011" i="20"/>
  <c r="B1011" i="20"/>
  <c r="C1011" i="20"/>
  <c r="I993" i="13"/>
  <c r="AE992" i="13"/>
  <c r="S993" i="13"/>
  <c r="T993" i="13"/>
  <c r="B993" i="13"/>
  <c r="E993" i="13" s="1"/>
  <c r="G993" i="13"/>
  <c r="H993" i="13"/>
  <c r="Y1014" i="18"/>
  <c r="AA1014" i="18" l="1"/>
  <c r="Z1014" i="18"/>
  <c r="S1011" i="20"/>
  <c r="T1011" i="20"/>
  <c r="J1011" i="20"/>
  <c r="E1011" i="20"/>
  <c r="AE1010" i="20"/>
  <c r="F1011" i="20"/>
  <c r="F993" i="13"/>
  <c r="J993" i="13"/>
  <c r="AB1014" i="18"/>
  <c r="O1011" i="20" l="1"/>
  <c r="AD1014" i="18"/>
  <c r="D1015" i="18" s="1"/>
  <c r="AC1014" i="18"/>
  <c r="H1015" i="18" s="1"/>
  <c r="K1011" i="20"/>
  <c r="N1011" i="20"/>
  <c r="L1011" i="20" s="1"/>
  <c r="B1015" i="18"/>
  <c r="G1015" i="18"/>
  <c r="N993" i="13"/>
  <c r="O993" i="13"/>
  <c r="K993" i="13"/>
  <c r="C1015" i="18" l="1"/>
  <c r="I1015" i="18"/>
  <c r="J1015" i="18" s="1"/>
  <c r="T1015" i="18"/>
  <c r="AE1014" i="18"/>
  <c r="S1015" i="18"/>
  <c r="M1011" i="20"/>
  <c r="P1011" i="20"/>
  <c r="Q1011" i="20"/>
  <c r="R1011" i="20" s="1"/>
  <c r="X1011" i="20"/>
  <c r="W1011" i="20"/>
  <c r="L993" i="13"/>
  <c r="F1015" i="18" l="1"/>
  <c r="E1015" i="18"/>
  <c r="O1015" i="18"/>
  <c r="N1015" i="18"/>
  <c r="L1015" i="18" s="1"/>
  <c r="K1015" i="18"/>
  <c r="V1011" i="20"/>
  <c r="U1011" i="20"/>
  <c r="AA1011" i="20"/>
  <c r="AD1011" i="20" s="1"/>
  <c r="Z1011" i="20"/>
  <c r="AC1011" i="20" s="1"/>
  <c r="Y1011" i="20"/>
  <c r="P993" i="13"/>
  <c r="M993" i="13"/>
  <c r="M1015" i="18" l="1"/>
  <c r="P1015" i="18"/>
  <c r="AB1011" i="20"/>
  <c r="D1012" i="20"/>
  <c r="I1012" i="20"/>
  <c r="C1012" i="20"/>
  <c r="H1012" i="20"/>
  <c r="Q993" i="13"/>
  <c r="R993" i="13" s="1"/>
  <c r="U993" i="13"/>
  <c r="V993" i="13"/>
  <c r="W993" i="13"/>
  <c r="X993" i="13"/>
  <c r="X1015" i="18"/>
  <c r="Q1015" i="18"/>
  <c r="R1015" i="18" s="1"/>
  <c r="V1015" i="18"/>
  <c r="U1015" i="18"/>
  <c r="W1015" i="18"/>
  <c r="G1012" i="20" l="1"/>
  <c r="B1012" i="20"/>
  <c r="S1012" i="20"/>
  <c r="T1012" i="20"/>
  <c r="AE1011" i="20"/>
  <c r="AA993" i="13"/>
  <c r="AD993" i="13" s="1"/>
  <c r="D994" i="13" s="1"/>
  <c r="Z993" i="13"/>
  <c r="Y993" i="13"/>
  <c r="AB993" i="13" s="1"/>
  <c r="Y1015" i="18"/>
  <c r="AA1015" i="18"/>
  <c r="Z1015" i="18"/>
  <c r="F1012" i="20" l="1"/>
  <c r="E1012" i="20"/>
  <c r="J1012" i="20"/>
  <c r="N1012" i="20"/>
  <c r="L1012" i="20" s="1"/>
  <c r="AC993" i="13"/>
  <c r="I994" i="13"/>
  <c r="S994" i="13"/>
  <c r="T994" i="13"/>
  <c r="AE993" i="13"/>
  <c r="G994" i="13"/>
  <c r="B994" i="13"/>
  <c r="AB1015" i="18"/>
  <c r="AC1015" i="18"/>
  <c r="AD1015" i="18"/>
  <c r="O1012" i="20" l="1"/>
  <c r="K1012" i="20"/>
  <c r="M1012" i="20"/>
  <c r="P1012" i="20"/>
  <c r="H994" i="13"/>
  <c r="C994" i="13"/>
  <c r="F994" i="13" s="1"/>
  <c r="J994" i="13"/>
  <c r="N994" i="13" s="1"/>
  <c r="L994" i="13" s="1"/>
  <c r="B1016" i="18"/>
  <c r="G1016" i="18"/>
  <c r="H1016" i="18"/>
  <c r="C1016" i="18"/>
  <c r="I1016" i="18"/>
  <c r="D1016" i="18"/>
  <c r="T1016" i="18" l="1"/>
  <c r="Q1012" i="20"/>
  <c r="R1012" i="20" s="1"/>
  <c r="X1012" i="20"/>
  <c r="U1012" i="20"/>
  <c r="V1012" i="20"/>
  <c r="W1012" i="20"/>
  <c r="AE1015" i="18"/>
  <c r="S1016" i="18"/>
  <c r="E994" i="13"/>
  <c r="O994" i="13"/>
  <c r="K994" i="13"/>
  <c r="P994" i="13"/>
  <c r="M994" i="13"/>
  <c r="J1016" i="18"/>
  <c r="N1016" i="18" s="1"/>
  <c r="L1016" i="18" s="1"/>
  <c r="E1016" i="18"/>
  <c r="F1016" i="18"/>
  <c r="Y1012" i="20" l="1"/>
  <c r="AB1012" i="20" s="1"/>
  <c r="Z1012" i="20"/>
  <c r="AA1012" i="20"/>
  <c r="AD1012" i="20" s="1"/>
  <c r="U994" i="13"/>
  <c r="V994" i="13"/>
  <c r="W994" i="13"/>
  <c r="X994" i="13"/>
  <c r="Q994" i="13"/>
  <c r="R994" i="13" s="1"/>
  <c r="O1016" i="18"/>
  <c r="K1016" i="18"/>
  <c r="P1016" i="18"/>
  <c r="M1016" i="18"/>
  <c r="G1013" i="20" l="1"/>
  <c r="AC1012" i="20"/>
  <c r="B1013" i="20"/>
  <c r="D1013" i="20"/>
  <c r="I1013" i="20"/>
  <c r="U1016" i="18"/>
  <c r="W1016" i="18"/>
  <c r="Q1016" i="18"/>
  <c r="R1016" i="18" s="1"/>
  <c r="X1016" i="18"/>
  <c r="Z994" i="13"/>
  <c r="AA994" i="13"/>
  <c r="Y994" i="13"/>
  <c r="AC994" i="13"/>
  <c r="V1016" i="18"/>
  <c r="Z1016" i="18" l="1"/>
  <c r="AC1016" i="18" s="1"/>
  <c r="C1017" i="18" s="1"/>
  <c r="C1013" i="20"/>
  <c r="H1013" i="20"/>
  <c r="T1013" i="20"/>
  <c r="S1013" i="20"/>
  <c r="AA1016" i="18"/>
  <c r="AD1016" i="18" s="1"/>
  <c r="I1017" i="18" s="1"/>
  <c r="Y1016" i="18"/>
  <c r="AB1016" i="18" s="1"/>
  <c r="AB994" i="13"/>
  <c r="AD994" i="13"/>
  <c r="H995" i="13"/>
  <c r="G995" i="13"/>
  <c r="C995" i="13"/>
  <c r="B995" i="13"/>
  <c r="D995" i="13"/>
  <c r="I995" i="13" l="1"/>
  <c r="E1013" i="20"/>
  <c r="H1017" i="18"/>
  <c r="D1017" i="18"/>
  <c r="J1013" i="20"/>
  <c r="F1013" i="20"/>
  <c r="AE1012" i="20"/>
  <c r="K1013" i="20"/>
  <c r="N1013" i="20"/>
  <c r="L1013" i="20" s="1"/>
  <c r="G1017" i="18"/>
  <c r="B1017" i="18"/>
  <c r="E1017" i="18" s="1"/>
  <c r="E995" i="13"/>
  <c r="F995" i="13"/>
  <c r="AE994" i="13"/>
  <c r="T995" i="13"/>
  <c r="S995" i="13"/>
  <c r="J995" i="13" l="1"/>
  <c r="O1013" i="20"/>
  <c r="F1017" i="18"/>
  <c r="J1017" i="18"/>
  <c r="S1017" i="18"/>
  <c r="AE1016" i="18"/>
  <c r="T1017" i="18"/>
  <c r="M1013" i="20"/>
  <c r="P1013" i="20"/>
  <c r="N1017" i="18"/>
  <c r="K1017" i="18"/>
  <c r="O1017" i="18"/>
  <c r="L1017" i="18"/>
  <c r="N995" i="13" l="1"/>
  <c r="L995" i="13" s="1"/>
  <c r="O995" i="13"/>
  <c r="K995" i="13"/>
  <c r="Q1013" i="20"/>
  <c r="R1013" i="20" s="1"/>
  <c r="W1013" i="20"/>
  <c r="X1013" i="20"/>
  <c r="V1013" i="20"/>
  <c r="U1013" i="20"/>
  <c r="Z1013" i="20"/>
  <c r="AC1013" i="20" s="1"/>
  <c r="P1017" i="18"/>
  <c r="M1017" i="18"/>
  <c r="P995" i="13" l="1"/>
  <c r="M995" i="13"/>
  <c r="AA1013" i="20"/>
  <c r="Y1013" i="20"/>
  <c r="C1014" i="20"/>
  <c r="H1014" i="20"/>
  <c r="U1017" i="18"/>
  <c r="V1017" i="18"/>
  <c r="W1017" i="18"/>
  <c r="X1017" i="18"/>
  <c r="Q1017" i="18"/>
  <c r="R1017" i="18" s="1"/>
  <c r="V995" i="13" l="1"/>
  <c r="W995" i="13"/>
  <c r="U995" i="13"/>
  <c r="X995" i="13"/>
  <c r="Q995" i="13"/>
  <c r="R995" i="13" s="1"/>
  <c r="AD1013" i="20"/>
  <c r="I1014" i="20"/>
  <c r="AB1013" i="20"/>
  <c r="D1014" i="20"/>
  <c r="AE1013" i="20"/>
  <c r="Y1017" i="18"/>
  <c r="AB1017" i="18" s="1"/>
  <c r="AA1017" i="18"/>
  <c r="AD1017" i="18" s="1"/>
  <c r="Z1017" i="18"/>
  <c r="AA995" i="13" l="1"/>
  <c r="Y995" i="13"/>
  <c r="Z995" i="13"/>
  <c r="S1014" i="20"/>
  <c r="T1014" i="20"/>
  <c r="B1014" i="20"/>
  <c r="G1014" i="20"/>
  <c r="J1014" i="20" s="1"/>
  <c r="AC1017" i="18"/>
  <c r="H1018" i="18"/>
  <c r="B1018" i="18"/>
  <c r="G1018" i="18"/>
  <c r="I1018" i="18"/>
  <c r="D1018" i="18"/>
  <c r="AD995" i="13" l="1"/>
  <c r="D996" i="13"/>
  <c r="AE995" i="13" s="1"/>
  <c r="I996" i="13"/>
  <c r="AC995" i="13"/>
  <c r="AB995" i="13"/>
  <c r="C1018" i="18"/>
  <c r="N1014" i="20"/>
  <c r="L1014" i="20" s="1"/>
  <c r="F1014" i="20"/>
  <c r="E1014" i="20"/>
  <c r="O1014" i="20"/>
  <c r="K1014" i="20"/>
  <c r="E1018" i="18"/>
  <c r="T1018" i="18"/>
  <c r="AE1017" i="18"/>
  <c r="S1018" i="18"/>
  <c r="J1018" i="18"/>
  <c r="F1018" i="18"/>
  <c r="H996" i="13" l="1"/>
  <c r="C996" i="13"/>
  <c r="G996" i="13"/>
  <c r="J996" i="13" s="1"/>
  <c r="K996" i="13" s="1"/>
  <c r="B996" i="13"/>
  <c r="E996" i="13" s="1"/>
  <c r="S996" i="13"/>
  <c r="T996" i="13"/>
  <c r="P1014" i="20"/>
  <c r="M1014" i="20"/>
  <c r="X1014" i="20" s="1"/>
  <c r="N1018" i="18"/>
  <c r="L1018" i="18" s="1"/>
  <c r="K1018" i="18"/>
  <c r="O1018" i="18"/>
  <c r="O996" i="13" l="1"/>
  <c r="N996" i="13"/>
  <c r="L996" i="13" s="1"/>
  <c r="F996" i="13"/>
  <c r="W1014" i="20"/>
  <c r="U1014" i="20"/>
  <c r="V1014" i="20"/>
  <c r="Q1014" i="20"/>
  <c r="R1014" i="20" s="1"/>
  <c r="M1018" i="18"/>
  <c r="P1018" i="18"/>
  <c r="M996" i="13" l="1"/>
  <c r="P996" i="13"/>
  <c r="Y1014" i="20"/>
  <c r="AB1014" i="20" s="1"/>
  <c r="Z1014" i="20"/>
  <c r="AC1014" i="20" s="1"/>
  <c r="AA1014" i="20"/>
  <c r="AD1014" i="20" s="1"/>
  <c r="U996" i="13"/>
  <c r="Q996" i="13"/>
  <c r="R996" i="13" s="1"/>
  <c r="X996" i="13"/>
  <c r="X1018" i="18"/>
  <c r="Q1018" i="18"/>
  <c r="R1018" i="18" s="1"/>
  <c r="W1018" i="18"/>
  <c r="V1018" i="18"/>
  <c r="U1018" i="18"/>
  <c r="W996" i="13" l="1"/>
  <c r="V996" i="13"/>
  <c r="G1015" i="20"/>
  <c r="B1015" i="20"/>
  <c r="C1015" i="20"/>
  <c r="H1015" i="20"/>
  <c r="D1015" i="20"/>
  <c r="I1015" i="20"/>
  <c r="Z996" i="13"/>
  <c r="AA996" i="13"/>
  <c r="Y996" i="13"/>
  <c r="AB996" i="13" s="1"/>
  <c r="Z1018" i="18"/>
  <c r="AA1018" i="18"/>
  <c r="Y1018" i="18"/>
  <c r="AC996" i="13" l="1"/>
  <c r="C997" i="13" s="1"/>
  <c r="AD996" i="13"/>
  <c r="E1015" i="20"/>
  <c r="AE1014" i="20"/>
  <c r="F1015" i="20"/>
  <c r="S1015" i="20"/>
  <c r="T1015" i="20"/>
  <c r="J1015" i="20"/>
  <c r="N1015" i="20"/>
  <c r="L1015" i="20" s="1"/>
  <c r="H997" i="13"/>
  <c r="D997" i="13"/>
  <c r="I997" i="13"/>
  <c r="G997" i="13"/>
  <c r="J997" i="13" s="1"/>
  <c r="B997" i="13"/>
  <c r="AB1018" i="18"/>
  <c r="G1019" i="18" s="1"/>
  <c r="AD1018" i="18"/>
  <c r="AC1018" i="18"/>
  <c r="H1019" i="18" s="1"/>
  <c r="B1019" i="18"/>
  <c r="O1015" i="20" l="1"/>
  <c r="K1015" i="20"/>
  <c r="M1015" i="20"/>
  <c r="P1015" i="20"/>
  <c r="I1019" i="18"/>
  <c r="N997" i="13"/>
  <c r="L997" i="13" s="1"/>
  <c r="K997" i="13"/>
  <c r="O997" i="13"/>
  <c r="T997" i="13"/>
  <c r="S997" i="13"/>
  <c r="AE996" i="13"/>
  <c r="F997" i="13"/>
  <c r="E997" i="13"/>
  <c r="D1019" i="18"/>
  <c r="C1019" i="18"/>
  <c r="J1019" i="18" l="1"/>
  <c r="Q1015" i="20"/>
  <c r="R1015" i="20" s="1"/>
  <c r="X1015" i="20"/>
  <c r="U1015" i="20"/>
  <c r="W1015" i="20"/>
  <c r="V1015" i="20"/>
  <c r="AA1015" i="20"/>
  <c r="AD1015" i="20" s="1"/>
  <c r="Z1015" i="20"/>
  <c r="Y1015" i="20"/>
  <c r="AB1015" i="20" s="1"/>
  <c r="P997" i="13"/>
  <c r="M997" i="13"/>
  <c r="E1019" i="18"/>
  <c r="S1019" i="18"/>
  <c r="T1019" i="18"/>
  <c r="AE1018" i="18"/>
  <c r="N1019" i="18"/>
  <c r="L1019" i="18" s="1"/>
  <c r="K1019" i="18"/>
  <c r="O1019" i="18"/>
  <c r="F1019" i="18"/>
  <c r="AC1015" i="20" l="1"/>
  <c r="D1016" i="20"/>
  <c r="I1016" i="20"/>
  <c r="G1016" i="20"/>
  <c r="B1016" i="20"/>
  <c r="V997" i="13"/>
  <c r="W997" i="13"/>
  <c r="X997" i="13"/>
  <c r="U997" i="13"/>
  <c r="Q997" i="13"/>
  <c r="R997" i="13" s="1"/>
  <c r="P1019" i="18"/>
  <c r="M1019" i="18"/>
  <c r="U1019" i="18"/>
  <c r="H1016" i="20" l="1"/>
  <c r="C1016" i="20"/>
  <c r="J1016" i="20"/>
  <c r="S1016" i="20"/>
  <c r="T1016" i="20"/>
  <c r="V1019" i="18"/>
  <c r="W1019" i="18"/>
  <c r="Y997" i="13"/>
  <c r="Z997" i="13"/>
  <c r="AA997" i="13"/>
  <c r="X1019" i="18"/>
  <c r="Q1019" i="18"/>
  <c r="R1019" i="18" s="1"/>
  <c r="AE1015" i="20" l="1"/>
  <c r="F1016" i="20"/>
  <c r="E1016" i="20"/>
  <c r="N1016" i="20"/>
  <c r="L1016" i="20" s="1"/>
  <c r="O1016" i="20"/>
  <c r="K1016" i="20"/>
  <c r="Z1019" i="18"/>
  <c r="Y1019" i="18"/>
  <c r="AC997" i="13"/>
  <c r="AB997" i="13"/>
  <c r="G998" i="13" s="1"/>
  <c r="AD997" i="13"/>
  <c r="H998" i="13"/>
  <c r="AA1019" i="18"/>
  <c r="M1016" i="20" l="1"/>
  <c r="P1016" i="20"/>
  <c r="X1016" i="20"/>
  <c r="AC1019" i="18"/>
  <c r="AD1019" i="18"/>
  <c r="AB1019" i="18"/>
  <c r="G1020" i="18" s="1"/>
  <c r="C998" i="13"/>
  <c r="D998" i="13"/>
  <c r="T998" i="13" s="1"/>
  <c r="B998" i="13"/>
  <c r="E998" i="13" s="1"/>
  <c r="I998" i="13"/>
  <c r="H1020" i="18"/>
  <c r="B1020" i="18"/>
  <c r="I1020" i="18" l="1"/>
  <c r="J1020" i="18"/>
  <c r="O1020" i="18" s="1"/>
  <c r="C1020" i="18"/>
  <c r="D1020" i="18"/>
  <c r="AE1019" i="18" s="1"/>
  <c r="W1016" i="20"/>
  <c r="Q1016" i="20"/>
  <c r="R1016" i="20" s="1"/>
  <c r="U1016" i="20"/>
  <c r="V1016" i="20"/>
  <c r="F998" i="13"/>
  <c r="J998" i="13"/>
  <c r="K998" i="13" s="1"/>
  <c r="AE997" i="13"/>
  <c r="S998" i="13"/>
  <c r="N998" i="13"/>
  <c r="O998" i="13"/>
  <c r="L998" i="13"/>
  <c r="Z1016" i="20" l="1"/>
  <c r="AC1016" i="20" s="1"/>
  <c r="S1020" i="18"/>
  <c r="K1020" i="18"/>
  <c r="T1020" i="18"/>
  <c r="E1020" i="18"/>
  <c r="N1020" i="18"/>
  <c r="L1020" i="18" s="1"/>
  <c r="F1020" i="18"/>
  <c r="Y1016" i="20"/>
  <c r="AB1016" i="20" s="1"/>
  <c r="AA1016" i="20"/>
  <c r="AD1016" i="20" s="1"/>
  <c r="C1017" i="20"/>
  <c r="H1017" i="20"/>
  <c r="M998" i="13"/>
  <c r="P998" i="13"/>
  <c r="P1020" i="18" l="1"/>
  <c r="M1020" i="18"/>
  <c r="I1017" i="20"/>
  <c r="B1017" i="20"/>
  <c r="G1017" i="20"/>
  <c r="D1017" i="20"/>
  <c r="J1017" i="20"/>
  <c r="AE1016" i="20"/>
  <c r="F1017" i="20"/>
  <c r="Q998" i="13"/>
  <c r="R998" i="13" s="1"/>
  <c r="W998" i="13"/>
  <c r="U998" i="13"/>
  <c r="X998" i="13"/>
  <c r="V998" i="13"/>
  <c r="Z998" i="13"/>
  <c r="AA998" i="13"/>
  <c r="E1017" i="20" l="1"/>
  <c r="W1020" i="18"/>
  <c r="V1020" i="18"/>
  <c r="U1020" i="18"/>
  <c r="Q1020" i="18"/>
  <c r="R1020" i="18" s="1"/>
  <c r="Z1020" i="18" s="1"/>
  <c r="AC1020" i="18" s="1"/>
  <c r="X1020" i="18"/>
  <c r="N1017" i="20"/>
  <c r="L1017" i="20" s="1"/>
  <c r="S1017" i="20"/>
  <c r="T1017" i="20"/>
  <c r="O1017" i="20"/>
  <c r="K1017" i="20"/>
  <c r="Y998" i="13"/>
  <c r="AC998" i="13"/>
  <c r="AD998" i="13"/>
  <c r="Y1020" i="18" l="1"/>
  <c r="AB1020" i="18" s="1"/>
  <c r="AA1020" i="18"/>
  <c r="AD1020" i="18" s="1"/>
  <c r="I1021" i="18" s="1"/>
  <c r="C1021" i="18"/>
  <c r="H1021" i="18"/>
  <c r="M1017" i="20"/>
  <c r="P1017" i="20"/>
  <c r="D1021" i="18"/>
  <c r="H999" i="13"/>
  <c r="AB998" i="13"/>
  <c r="I999" i="13"/>
  <c r="D999" i="13"/>
  <c r="C999" i="13"/>
  <c r="B999" i="13" l="1"/>
  <c r="G999" i="13"/>
  <c r="B1021" i="18"/>
  <c r="E1021" i="18" s="1"/>
  <c r="G1021" i="18"/>
  <c r="J1021" i="18" s="1"/>
  <c r="K1021" i="18" s="1"/>
  <c r="AE1020" i="18"/>
  <c r="F1021" i="18"/>
  <c r="V1017" i="20"/>
  <c r="W1017" i="20"/>
  <c r="X1017" i="20"/>
  <c r="Q1017" i="20"/>
  <c r="R1017" i="20" s="1"/>
  <c r="U1017" i="20"/>
  <c r="S1021" i="18"/>
  <c r="T1021" i="18"/>
  <c r="O1021" i="18"/>
  <c r="S999" i="13"/>
  <c r="AE998" i="13"/>
  <c r="T999" i="13"/>
  <c r="E999" i="13"/>
  <c r="F999" i="13" l="1"/>
  <c r="J999" i="13"/>
  <c r="N999" i="13" s="1"/>
  <c r="L999" i="13" s="1"/>
  <c r="N1021" i="18"/>
  <c r="L1021" i="18" s="1"/>
  <c r="P1021" i="18" s="1"/>
  <c r="Y1017" i="20"/>
  <c r="AB1017" i="20" s="1"/>
  <c r="Z1017" i="20"/>
  <c r="AC1017" i="20" s="1"/>
  <c r="AA1017" i="20"/>
  <c r="AD1017" i="20" s="1"/>
  <c r="G1018" i="20"/>
  <c r="O999" i="13" l="1"/>
  <c r="K999" i="13"/>
  <c r="M999" i="13"/>
  <c r="P999" i="13"/>
  <c r="M1021" i="18"/>
  <c r="X1021" i="18" s="1"/>
  <c r="U1021" i="18"/>
  <c r="W1021" i="18"/>
  <c r="V1021" i="18"/>
  <c r="B1018" i="20"/>
  <c r="C1018" i="20"/>
  <c r="H1018" i="20"/>
  <c r="D1018" i="20"/>
  <c r="I1018" i="20"/>
  <c r="F1018" i="20"/>
  <c r="AE1017" i="20"/>
  <c r="S1018" i="20"/>
  <c r="T1018" i="20"/>
  <c r="Q999" i="13" l="1"/>
  <c r="R999" i="13" s="1"/>
  <c r="X999" i="13"/>
  <c r="V999" i="13"/>
  <c r="W999" i="13"/>
  <c r="U999" i="13"/>
  <c r="Q1021" i="18"/>
  <c r="R1021" i="18" s="1"/>
  <c r="E1018" i="20"/>
  <c r="J1018" i="20"/>
  <c r="Z1021" i="18"/>
  <c r="AC1021" i="18" s="1"/>
  <c r="AA1021" i="18"/>
  <c r="Y1021" i="18"/>
  <c r="AB1021" i="18" s="1"/>
  <c r="C1022" i="18"/>
  <c r="Z999" i="13" l="1"/>
  <c r="Y999" i="13"/>
  <c r="AA999" i="13"/>
  <c r="O1018" i="20"/>
  <c r="N1018" i="20"/>
  <c r="L1018" i="20" s="1"/>
  <c r="K1018" i="20"/>
  <c r="AD1021" i="18"/>
  <c r="B1022" i="18"/>
  <c r="G1022" i="18"/>
  <c r="H1022" i="18"/>
  <c r="D1022" i="18"/>
  <c r="F1022" i="18"/>
  <c r="I1022" i="18"/>
  <c r="AB999" i="13" l="1"/>
  <c r="AD999" i="13"/>
  <c r="AC999" i="13"/>
  <c r="B1000" i="13"/>
  <c r="G1000" i="13"/>
  <c r="P1018" i="20"/>
  <c r="M1018" i="20"/>
  <c r="W1018" i="20"/>
  <c r="J1022" i="18"/>
  <c r="N1022" i="18" s="1"/>
  <c r="L1022" i="18" s="1"/>
  <c r="P1022" i="18" s="1"/>
  <c r="E1022" i="18"/>
  <c r="AE1021" i="18"/>
  <c r="T1022" i="18"/>
  <c r="S1022" i="18"/>
  <c r="D1000" i="13" l="1"/>
  <c r="I1000" i="13"/>
  <c r="H1000" i="13"/>
  <c r="C1000" i="13"/>
  <c r="Q1018" i="20"/>
  <c r="R1018" i="20" s="1"/>
  <c r="V1018" i="20"/>
  <c r="U1018" i="20"/>
  <c r="X1018" i="20"/>
  <c r="AA1018" i="20"/>
  <c r="AD1018" i="20" s="1"/>
  <c r="K1022" i="18"/>
  <c r="O1022" i="18"/>
  <c r="M1022" i="18"/>
  <c r="W1022" i="18"/>
  <c r="V1022" i="18"/>
  <c r="U1022" i="18"/>
  <c r="X1022" i="18"/>
  <c r="J1000" i="13" l="1"/>
  <c r="S1000" i="13"/>
  <c r="T1000" i="13"/>
  <c r="AE999" i="13"/>
  <c r="F1000" i="13"/>
  <c r="E1000" i="13"/>
  <c r="O1000" i="13"/>
  <c r="N1000" i="13"/>
  <c r="L1000" i="13" s="1"/>
  <c r="Y1018" i="20"/>
  <c r="AB1018" i="20" s="1"/>
  <c r="Z1018" i="20"/>
  <c r="AC1018" i="20" s="1"/>
  <c r="D1019" i="20"/>
  <c r="I1019" i="20"/>
  <c r="G1019" i="20"/>
  <c r="B1019" i="20"/>
  <c r="C1019" i="20"/>
  <c r="Q1022" i="18"/>
  <c r="R1022" i="18" s="1"/>
  <c r="K1000" i="13" l="1"/>
  <c r="P1000" i="13"/>
  <c r="M1000" i="13"/>
  <c r="H1019" i="20"/>
  <c r="S1019" i="20"/>
  <c r="T1019" i="20"/>
  <c r="F1019" i="20"/>
  <c r="AE1018" i="20"/>
  <c r="J1019" i="20"/>
  <c r="E1019" i="20"/>
  <c r="AA1022" i="18"/>
  <c r="AD1022" i="18" s="1"/>
  <c r="Z1022" i="18"/>
  <c r="AC1022" i="18" s="1"/>
  <c r="Y1022" i="18"/>
  <c r="X1000" i="13" l="1"/>
  <c r="Q1000" i="13"/>
  <c r="R1000" i="13" s="1"/>
  <c r="V1000" i="13"/>
  <c r="U1000" i="13"/>
  <c r="W1000" i="13"/>
  <c r="D1023" i="18"/>
  <c r="I1023" i="18"/>
  <c r="O1019" i="20"/>
  <c r="K1019" i="20"/>
  <c r="N1019" i="20"/>
  <c r="L1019" i="20" s="1"/>
  <c r="H1023" i="18"/>
  <c r="AB1022" i="18"/>
  <c r="C1023" i="18"/>
  <c r="S1023" i="18"/>
  <c r="AE1022" i="18"/>
  <c r="T1023" i="18"/>
  <c r="Z1000" i="13" l="1"/>
  <c r="AA1000" i="13"/>
  <c r="Y1000" i="13"/>
  <c r="P1019" i="20"/>
  <c r="M1019" i="20"/>
  <c r="B1023" i="18"/>
  <c r="G1023" i="18"/>
  <c r="J1023" i="18" s="1"/>
  <c r="AC1000" i="13" l="1"/>
  <c r="C1001" i="13" s="1"/>
  <c r="AD1000" i="13"/>
  <c r="AB1000" i="13"/>
  <c r="I1001" i="13"/>
  <c r="O1023" i="18"/>
  <c r="W1019" i="20"/>
  <c r="V1019" i="20"/>
  <c r="U1019" i="20"/>
  <c r="X1019" i="20"/>
  <c r="Q1019" i="20"/>
  <c r="R1019" i="20" s="1"/>
  <c r="F1023" i="18"/>
  <c r="E1023" i="18"/>
  <c r="K1023" i="18"/>
  <c r="N1023" i="18"/>
  <c r="L1023" i="18" s="1"/>
  <c r="P1023" i="18" s="1"/>
  <c r="H1001" i="13" l="1"/>
  <c r="D1001" i="13"/>
  <c r="B1001" i="13"/>
  <c r="G1001" i="13"/>
  <c r="Y1019" i="20"/>
  <c r="AB1019" i="20" s="1"/>
  <c r="AA1019" i="20"/>
  <c r="AD1019" i="20" s="1"/>
  <c r="Z1019" i="20"/>
  <c r="AC1019" i="20" s="1"/>
  <c r="V1023" i="18"/>
  <c r="U1023" i="18"/>
  <c r="W1023" i="18"/>
  <c r="M1023" i="18"/>
  <c r="X1023" i="18" s="1"/>
  <c r="T1001" i="13"/>
  <c r="F1001" i="13" l="1"/>
  <c r="S1001" i="13"/>
  <c r="AE1000" i="13"/>
  <c r="J1001" i="13"/>
  <c r="E1001" i="13"/>
  <c r="N1001" i="13"/>
  <c r="L1001" i="13" s="1"/>
  <c r="B1020" i="20"/>
  <c r="G1020" i="20"/>
  <c r="D1020" i="20"/>
  <c r="I1020" i="20"/>
  <c r="H1020" i="20"/>
  <c r="C1020" i="20"/>
  <c r="Q1023" i="18"/>
  <c r="R1023" i="18" s="1"/>
  <c r="K1001" i="13" l="1"/>
  <c r="O1001" i="13"/>
  <c r="P1001" i="13"/>
  <c r="M1001" i="13"/>
  <c r="AA1023" i="18"/>
  <c r="AD1023" i="18" s="1"/>
  <c r="Y1023" i="18"/>
  <c r="AB1023" i="18" s="1"/>
  <c r="E1020" i="20"/>
  <c r="J1020" i="20"/>
  <c r="T1020" i="20"/>
  <c r="S1020" i="20"/>
  <c r="AE1019" i="20"/>
  <c r="F1020" i="20"/>
  <c r="Z1023" i="18"/>
  <c r="AC1023" i="18" s="1"/>
  <c r="U1001" i="13" l="1"/>
  <c r="V1001" i="13"/>
  <c r="X1001" i="13"/>
  <c r="Q1001" i="13"/>
  <c r="R1001" i="13" s="1"/>
  <c r="W1001" i="13"/>
  <c r="I1024" i="18"/>
  <c r="B1024" i="18"/>
  <c r="G1024" i="18"/>
  <c r="D1024" i="18"/>
  <c r="T1024" i="18" s="1"/>
  <c r="C1024" i="18"/>
  <c r="N1020" i="20"/>
  <c r="L1020" i="20" s="1"/>
  <c r="O1020" i="20"/>
  <c r="K1020" i="20"/>
  <c r="H1024" i="18"/>
  <c r="AE1023" i="18"/>
  <c r="S1024" i="18"/>
  <c r="Y1001" i="13" l="1"/>
  <c r="Z1001" i="13"/>
  <c r="AA1001" i="13"/>
  <c r="F1024" i="18"/>
  <c r="E1024" i="18"/>
  <c r="M1020" i="20"/>
  <c r="P1020" i="20"/>
  <c r="X1020" i="20"/>
  <c r="Q1020" i="20"/>
  <c r="R1020" i="20" s="1"/>
  <c r="J1024" i="18"/>
  <c r="AB1001" i="13"/>
  <c r="N1024" i="18"/>
  <c r="L1024" i="18" s="1"/>
  <c r="P1024" i="18" s="1"/>
  <c r="AC1001" i="13" l="1"/>
  <c r="AD1001" i="13"/>
  <c r="K1024" i="18"/>
  <c r="O1024" i="18"/>
  <c r="V1020" i="20"/>
  <c r="W1020" i="20"/>
  <c r="U1020" i="20"/>
  <c r="Y1020" i="20"/>
  <c r="AB1020" i="20" s="1"/>
  <c r="Z1020" i="20"/>
  <c r="AC1020" i="20" s="1"/>
  <c r="AA1020" i="20"/>
  <c r="AD1020" i="20" s="1"/>
  <c r="C1002" i="13"/>
  <c r="B1002" i="13"/>
  <c r="G1002" i="13"/>
  <c r="H1002" i="13"/>
  <c r="D1002" i="13"/>
  <c r="I1002" i="13"/>
  <c r="M1024" i="18"/>
  <c r="W1024" i="18"/>
  <c r="U1024" i="18"/>
  <c r="V1024" i="18"/>
  <c r="C1021" i="20" l="1"/>
  <c r="H1021" i="20"/>
  <c r="D1021" i="20"/>
  <c r="I1021" i="20"/>
  <c r="G1021" i="20"/>
  <c r="B1021" i="20"/>
  <c r="E1002" i="13"/>
  <c r="F1002" i="13"/>
  <c r="J1002" i="13"/>
  <c r="T1002" i="13"/>
  <c r="S1002" i="13"/>
  <c r="AE1001" i="13"/>
  <c r="Q1024" i="18"/>
  <c r="R1024" i="18" s="1"/>
  <c r="X1024" i="18"/>
  <c r="F1021" i="20" l="1"/>
  <c r="T1021" i="20"/>
  <c r="AE1020" i="20"/>
  <c r="S1021" i="20"/>
  <c r="J1021" i="20"/>
  <c r="E1021" i="20"/>
  <c r="N1002" i="13"/>
  <c r="L1002" i="13" s="1"/>
  <c r="O1002" i="13"/>
  <c r="K1002" i="13"/>
  <c r="AA1024" i="18"/>
  <c r="AD1024" i="18" s="1"/>
  <c r="Z1024" i="18"/>
  <c r="AC1024" i="18" s="1"/>
  <c r="Y1024" i="18"/>
  <c r="AB1024" i="18" s="1"/>
  <c r="N1021" i="20" l="1"/>
  <c r="L1021" i="20" s="1"/>
  <c r="K1021" i="20"/>
  <c r="O1021" i="20"/>
  <c r="P1002" i="13"/>
  <c r="M1002" i="13"/>
  <c r="I1025" i="18"/>
  <c r="D1025" i="18"/>
  <c r="B1025" i="18"/>
  <c r="G1025" i="18"/>
  <c r="C1025" i="18"/>
  <c r="H1025" i="18"/>
  <c r="U1002" i="13" l="1"/>
  <c r="Q1002" i="13"/>
  <c r="R1002" i="13" s="1"/>
  <c r="X1002" i="13"/>
  <c r="W1002" i="13"/>
  <c r="M1021" i="20"/>
  <c r="P1021" i="20"/>
  <c r="V1002" i="13"/>
  <c r="E1025" i="18"/>
  <c r="J1025" i="18"/>
  <c r="S1025" i="18"/>
  <c r="AE1024" i="18"/>
  <c r="T1025" i="18"/>
  <c r="F1025" i="18"/>
  <c r="Y1002" i="13" l="1"/>
  <c r="Z1002" i="13"/>
  <c r="AA1002" i="13"/>
  <c r="Q1021" i="20"/>
  <c r="R1021" i="20" s="1"/>
  <c r="X1021" i="20"/>
  <c r="W1021" i="20"/>
  <c r="U1021" i="20"/>
  <c r="V1021" i="20"/>
  <c r="N1025" i="18"/>
  <c r="L1025" i="18" s="1"/>
  <c r="P1025" i="18" s="1"/>
  <c r="O1025" i="18"/>
  <c r="K1025" i="18"/>
  <c r="AC1002" i="13" l="1"/>
  <c r="AB1002" i="13"/>
  <c r="AD1002" i="13"/>
  <c r="AA1021" i="20"/>
  <c r="AD1021" i="20" s="1"/>
  <c r="Z1021" i="20"/>
  <c r="AC1021" i="20" s="1"/>
  <c r="Y1021" i="20"/>
  <c r="AB1021" i="20" s="1"/>
  <c r="M1025" i="18"/>
  <c r="X1025" i="18" s="1"/>
  <c r="U1025" i="18"/>
  <c r="W1025" i="18"/>
  <c r="V1025" i="18"/>
  <c r="B1003" i="13" l="1"/>
  <c r="H1003" i="13"/>
  <c r="C1003" i="13"/>
  <c r="D1003" i="13"/>
  <c r="T1003" i="13" s="1"/>
  <c r="I1003" i="13"/>
  <c r="G1003" i="13"/>
  <c r="D1022" i="20"/>
  <c r="I1022" i="20"/>
  <c r="C1022" i="20"/>
  <c r="H1022" i="20"/>
  <c r="B1022" i="20"/>
  <c r="G1022" i="20"/>
  <c r="Q1025" i="18"/>
  <c r="R1025" i="18" s="1"/>
  <c r="J1003" i="13" l="1"/>
  <c r="K1003" i="13" s="1"/>
  <c r="AE1002" i="13"/>
  <c r="S1003" i="13"/>
  <c r="E1003" i="13"/>
  <c r="F1003" i="13"/>
  <c r="N1003" i="13"/>
  <c r="L1003" i="13" s="1"/>
  <c r="S1022" i="20"/>
  <c r="T1022" i="20"/>
  <c r="AE1021" i="20"/>
  <c r="F1022" i="20"/>
  <c r="E1022" i="20"/>
  <c r="J1022" i="20"/>
  <c r="AA1025" i="18"/>
  <c r="AD1025" i="18" s="1"/>
  <c r="Y1025" i="18"/>
  <c r="AB1025" i="18" s="1"/>
  <c r="Z1025" i="18"/>
  <c r="AC1025" i="18" s="1"/>
  <c r="O1003" i="13" l="1"/>
  <c r="P1003" i="13"/>
  <c r="M1003" i="13"/>
  <c r="N1022" i="20"/>
  <c r="L1022" i="20" s="1"/>
  <c r="K1022" i="20"/>
  <c r="O1022" i="20"/>
  <c r="H1026" i="18"/>
  <c r="C1026" i="18"/>
  <c r="B1026" i="18"/>
  <c r="I1026" i="18"/>
  <c r="G1026" i="18"/>
  <c r="D1026" i="18"/>
  <c r="S1026" i="18" s="1"/>
  <c r="V1003" i="13" l="1"/>
  <c r="W1003" i="13"/>
  <c r="X1003" i="13"/>
  <c r="U1003" i="13"/>
  <c r="Q1003" i="13"/>
  <c r="R1003" i="13" s="1"/>
  <c r="M1022" i="20"/>
  <c r="P1022" i="20"/>
  <c r="F1026" i="18"/>
  <c r="T1026" i="18"/>
  <c r="J1026" i="18"/>
  <c r="E1026" i="18"/>
  <c r="AE1025" i="18"/>
  <c r="Z1003" i="13" l="1"/>
  <c r="Y1003" i="13"/>
  <c r="AA1003" i="13"/>
  <c r="Q1022" i="20"/>
  <c r="R1022" i="20" s="1"/>
  <c r="X1022" i="20"/>
  <c r="W1022" i="20"/>
  <c r="V1022" i="20"/>
  <c r="U1022" i="20"/>
  <c r="O1026" i="18"/>
  <c r="K1026" i="18"/>
  <c r="N1026" i="18"/>
  <c r="L1026" i="18" s="1"/>
  <c r="AB1003" i="13" l="1"/>
  <c r="G1004" i="13" s="1"/>
  <c r="AD1003" i="13"/>
  <c r="AC1003" i="13"/>
  <c r="Y1022" i="20"/>
  <c r="AB1022" i="20" s="1"/>
  <c r="Z1022" i="20"/>
  <c r="AC1022" i="20" s="1"/>
  <c r="AA1022" i="20"/>
  <c r="AD1022" i="20" s="1"/>
  <c r="I1004" i="13"/>
  <c r="D1004" i="13"/>
  <c r="M1026" i="18"/>
  <c r="X1026" i="18" s="1"/>
  <c r="P1026" i="18"/>
  <c r="V1026" i="18" s="1"/>
  <c r="B1004" i="13"/>
  <c r="C1004" i="13"/>
  <c r="H1004" i="13"/>
  <c r="G1023" i="20" l="1"/>
  <c r="B1023" i="20"/>
  <c r="C1023" i="20"/>
  <c r="H1023" i="20"/>
  <c r="D1023" i="20"/>
  <c r="I1023" i="20"/>
  <c r="Q1026" i="18"/>
  <c r="R1026" i="18" s="1"/>
  <c r="W1026" i="18"/>
  <c r="U1026" i="18"/>
  <c r="AE1003" i="13"/>
  <c r="S1004" i="13"/>
  <c r="J1004" i="13"/>
  <c r="T1004" i="13"/>
  <c r="F1004" i="13"/>
  <c r="E1004" i="13"/>
  <c r="AA1026" i="18" l="1"/>
  <c r="J1023" i="20"/>
  <c r="E1023" i="20"/>
  <c r="F1023" i="20"/>
  <c r="AE1022" i="20"/>
  <c r="T1023" i="20"/>
  <c r="S1023" i="20"/>
  <c r="Y1026" i="18"/>
  <c r="Z1026" i="18"/>
  <c r="K1004" i="13"/>
  <c r="N1004" i="13"/>
  <c r="L1004" i="13" s="1"/>
  <c r="O1004" i="13"/>
  <c r="AB1026" i="18" l="1"/>
  <c r="AC1026" i="18"/>
  <c r="AD1026" i="18"/>
  <c r="N1023" i="20"/>
  <c r="L1023" i="20" s="1"/>
  <c r="O1023" i="20"/>
  <c r="K1023" i="20"/>
  <c r="C1027" i="18"/>
  <c r="M1004" i="13"/>
  <c r="P1004" i="13"/>
  <c r="G1027" i="18"/>
  <c r="B1027" i="18"/>
  <c r="H1027" i="18"/>
  <c r="D1027" i="18"/>
  <c r="I1027" i="18"/>
  <c r="P1023" i="20" l="1"/>
  <c r="M1023" i="20"/>
  <c r="X1004" i="13"/>
  <c r="W1004" i="13"/>
  <c r="V1004" i="13"/>
  <c r="Q1004" i="13"/>
  <c r="R1004" i="13" s="1"/>
  <c r="U1004" i="13"/>
  <c r="F1027" i="18"/>
  <c r="E1027" i="18"/>
  <c r="J1027" i="18"/>
  <c r="AE1026" i="18"/>
  <c r="S1027" i="18"/>
  <c r="T1027" i="18"/>
  <c r="U1023" i="20" l="1"/>
  <c r="V1023" i="20"/>
  <c r="W1023" i="20"/>
  <c r="Q1023" i="20"/>
  <c r="R1023" i="20" s="1"/>
  <c r="X1023" i="20"/>
  <c r="AA1004" i="13"/>
  <c r="AD1004" i="13" s="1"/>
  <c r="D1005" i="13" s="1"/>
  <c r="Z1004" i="13"/>
  <c r="AC1004" i="13" s="1"/>
  <c r="Y1004" i="13"/>
  <c r="O1027" i="18"/>
  <c r="K1027" i="18"/>
  <c r="N1027" i="18"/>
  <c r="L1027" i="18" s="1"/>
  <c r="P1027" i="18" s="1"/>
  <c r="Z1023" i="20" l="1"/>
  <c r="AC1023" i="20" s="1"/>
  <c r="AA1023" i="20"/>
  <c r="AD1023" i="20" s="1"/>
  <c r="Y1023" i="20"/>
  <c r="AB1023" i="20" s="1"/>
  <c r="AB1004" i="13"/>
  <c r="C1005" i="13"/>
  <c r="I1005" i="13"/>
  <c r="H1005" i="13"/>
  <c r="T1005" i="13"/>
  <c r="AE1004" i="13"/>
  <c r="S1005" i="13"/>
  <c r="U1027" i="18"/>
  <c r="V1027" i="18"/>
  <c r="M1027" i="18"/>
  <c r="X1027" i="18" s="1"/>
  <c r="W1027" i="18"/>
  <c r="C1024" i="20" l="1"/>
  <c r="H1024" i="20"/>
  <c r="D1024" i="20"/>
  <c r="I1024" i="20"/>
  <c r="G1024" i="20"/>
  <c r="B1024" i="20"/>
  <c r="G1005" i="13"/>
  <c r="J1005" i="13" s="1"/>
  <c r="N1005" i="13" s="1"/>
  <c r="L1005" i="13" s="1"/>
  <c r="B1005" i="13"/>
  <c r="Q1027" i="18"/>
  <c r="R1027" i="18" s="1"/>
  <c r="AE1023" i="20" l="1"/>
  <c r="T1024" i="20"/>
  <c r="S1024" i="20"/>
  <c r="J1024" i="20"/>
  <c r="E1024" i="20"/>
  <c r="F1024" i="20"/>
  <c r="E1005" i="13"/>
  <c r="F1005" i="13"/>
  <c r="O1005" i="13"/>
  <c r="K1005" i="13"/>
  <c r="P1005" i="13"/>
  <c r="M1005" i="13"/>
  <c r="Y1027" i="18"/>
  <c r="AA1027" i="18"/>
  <c r="Z1027" i="18"/>
  <c r="O1024" i="20" l="1"/>
  <c r="K1024" i="20"/>
  <c r="N1024" i="20"/>
  <c r="L1024" i="20" s="1"/>
  <c r="U1005" i="13"/>
  <c r="W1005" i="13"/>
  <c r="X1005" i="13"/>
  <c r="Q1005" i="13"/>
  <c r="R1005" i="13" s="1"/>
  <c r="V1005" i="13"/>
  <c r="AB1027" i="18"/>
  <c r="B1028" i="18" s="1"/>
  <c r="AD1027" i="18"/>
  <c r="G1028" i="18"/>
  <c r="AC1027" i="18"/>
  <c r="C1028" i="18" s="1"/>
  <c r="M1024" i="20" l="1"/>
  <c r="P1024" i="20"/>
  <c r="Q1024" i="20"/>
  <c r="R1024" i="20" s="1"/>
  <c r="Y1005" i="13"/>
  <c r="Z1005" i="13"/>
  <c r="AA1005" i="13"/>
  <c r="D1028" i="18"/>
  <c r="I1028" i="18"/>
  <c r="E1028" i="18"/>
  <c r="H1028" i="18"/>
  <c r="J1028" i="18" s="1"/>
  <c r="F1028" i="18"/>
  <c r="X1024" i="20" l="1"/>
  <c r="V1024" i="20"/>
  <c r="U1024" i="20"/>
  <c r="W1024" i="20"/>
  <c r="Z1024" i="20"/>
  <c r="AC1024" i="20" s="1"/>
  <c r="AA1024" i="20"/>
  <c r="Y1024" i="20"/>
  <c r="AB1024" i="20" s="1"/>
  <c r="AE1027" i="18"/>
  <c r="S1028" i="18"/>
  <c r="AC1005" i="13"/>
  <c r="AB1005" i="13"/>
  <c r="B1006" i="13" s="1"/>
  <c r="C1006" i="13"/>
  <c r="AD1005" i="13"/>
  <c r="T1028" i="18"/>
  <c r="O1028" i="18"/>
  <c r="K1028" i="18"/>
  <c r="N1028" i="18"/>
  <c r="L1028" i="18" s="1"/>
  <c r="P1028" i="18" s="1"/>
  <c r="AD1024" i="20" l="1"/>
  <c r="C1025" i="20"/>
  <c r="H1025" i="20"/>
  <c r="D1025" i="20"/>
  <c r="I1025" i="20"/>
  <c r="B1025" i="20"/>
  <c r="G1025" i="20"/>
  <c r="H1006" i="13"/>
  <c r="I1006" i="13"/>
  <c r="G1006" i="13"/>
  <c r="E1006" i="13"/>
  <c r="D1006" i="13"/>
  <c r="F1006" i="13"/>
  <c r="J1006" i="13"/>
  <c r="V1028" i="18"/>
  <c r="W1028" i="18"/>
  <c r="U1028" i="18"/>
  <c r="M1028" i="18"/>
  <c r="X1028" i="18" s="1"/>
  <c r="AE1005" i="13" l="1"/>
  <c r="AE1024" i="20"/>
  <c r="F1025" i="20"/>
  <c r="T1025" i="20"/>
  <c r="S1025" i="20"/>
  <c r="E1025" i="20"/>
  <c r="J1025" i="20"/>
  <c r="T1006" i="13"/>
  <c r="S1006" i="13"/>
  <c r="O1006" i="13"/>
  <c r="K1006" i="13"/>
  <c r="N1006" i="13"/>
  <c r="L1006" i="13"/>
  <c r="Q1028" i="18"/>
  <c r="R1028" i="18" s="1"/>
  <c r="N1025" i="20" l="1"/>
  <c r="L1025" i="20" s="1"/>
  <c r="K1025" i="20"/>
  <c r="O1025" i="20"/>
  <c r="M1006" i="13"/>
  <c r="P1006" i="13"/>
  <c r="Z1028" i="18"/>
  <c r="AA1028" i="18"/>
  <c r="Y1028" i="18"/>
  <c r="AD1028" i="18"/>
  <c r="P1025" i="20" l="1"/>
  <c r="M1025" i="20"/>
  <c r="U1006" i="13"/>
  <c r="W1006" i="13"/>
  <c r="X1006" i="13"/>
  <c r="Q1006" i="13"/>
  <c r="R1006" i="13" s="1"/>
  <c r="V1006" i="13"/>
  <c r="AC1028" i="18"/>
  <c r="AB1028" i="18"/>
  <c r="D1029" i="18"/>
  <c r="I1029" i="18"/>
  <c r="W1025" i="20" l="1"/>
  <c r="V1025" i="20"/>
  <c r="U1025" i="20"/>
  <c r="Q1025" i="20"/>
  <c r="R1025" i="20" s="1"/>
  <c r="X1025" i="20"/>
  <c r="C1029" i="18"/>
  <c r="Y1006" i="13"/>
  <c r="Z1006" i="13"/>
  <c r="AA1006" i="13"/>
  <c r="T1029" i="18"/>
  <c r="H1029" i="18"/>
  <c r="S1029" i="18"/>
  <c r="AE1028" i="18"/>
  <c r="G1029" i="18"/>
  <c r="B1029" i="18"/>
  <c r="AA1025" i="20" l="1"/>
  <c r="AD1025" i="20" s="1"/>
  <c r="Z1025" i="20"/>
  <c r="AC1025" i="20" s="1"/>
  <c r="Y1025" i="20"/>
  <c r="AB1025" i="20" s="1"/>
  <c r="AC1006" i="13"/>
  <c r="AD1006" i="13"/>
  <c r="AB1006" i="13"/>
  <c r="F1029" i="18"/>
  <c r="E1029" i="18"/>
  <c r="J1029" i="18"/>
  <c r="K1029" i="18" s="1"/>
  <c r="D1026" i="20" l="1"/>
  <c r="I1026" i="20"/>
  <c r="C1026" i="20"/>
  <c r="H1026" i="20"/>
  <c r="G1026" i="20"/>
  <c r="B1026" i="20"/>
  <c r="C1007" i="13"/>
  <c r="H1007" i="13"/>
  <c r="D1007" i="13"/>
  <c r="I1007" i="13"/>
  <c r="B1007" i="13"/>
  <c r="G1007" i="13"/>
  <c r="N1029" i="18"/>
  <c r="L1029" i="18" s="1"/>
  <c r="O1029" i="18"/>
  <c r="AE1006" i="13" l="1"/>
  <c r="T1007" i="13"/>
  <c r="S1007" i="13"/>
  <c r="J1026" i="20"/>
  <c r="T1026" i="20"/>
  <c r="AE1025" i="20"/>
  <c r="S1026" i="20"/>
  <c r="E1026" i="20"/>
  <c r="F1026" i="20"/>
  <c r="F1007" i="13"/>
  <c r="J1007" i="13"/>
  <c r="E1007" i="13"/>
  <c r="P1029" i="18"/>
  <c r="M1029" i="18"/>
  <c r="X1029" i="18" s="1"/>
  <c r="W1029" i="18"/>
  <c r="O1026" i="20" l="1"/>
  <c r="N1026" i="20"/>
  <c r="L1026" i="20" s="1"/>
  <c r="K1026" i="20"/>
  <c r="N1007" i="13"/>
  <c r="L1007" i="13" s="1"/>
  <c r="K1007" i="13"/>
  <c r="O1007" i="13"/>
  <c r="V1029" i="18"/>
  <c r="U1029" i="18"/>
  <c r="Q1029" i="18"/>
  <c r="R1029" i="18" s="1"/>
  <c r="P1026" i="20" l="1"/>
  <c r="M1026" i="20"/>
  <c r="M1007" i="13"/>
  <c r="P1007" i="13"/>
  <c r="Y1029" i="18"/>
  <c r="AA1029" i="18"/>
  <c r="AD1029" i="18" s="1"/>
  <c r="I1030" i="18" s="1"/>
  <c r="Z1029" i="18"/>
  <c r="AC1029" i="18" s="1"/>
  <c r="V1026" i="20" l="1"/>
  <c r="U1026" i="20"/>
  <c r="W1026" i="20"/>
  <c r="X1026" i="20"/>
  <c r="Q1026" i="20"/>
  <c r="R1026" i="20" s="1"/>
  <c r="Q1007" i="13"/>
  <c r="R1007" i="13" s="1"/>
  <c r="X1007" i="13"/>
  <c r="V1007" i="13"/>
  <c r="W1007" i="13"/>
  <c r="U1007" i="13"/>
  <c r="AB1029" i="18"/>
  <c r="G1030" i="18" s="1"/>
  <c r="D1030" i="18"/>
  <c r="C1030" i="18"/>
  <c r="H1030" i="18"/>
  <c r="Z1026" i="20" l="1"/>
  <c r="AC1026" i="20" s="1"/>
  <c r="AA1026" i="20"/>
  <c r="AD1026" i="20" s="1"/>
  <c r="Y1026" i="20"/>
  <c r="C1027" i="20"/>
  <c r="B1030" i="18"/>
  <c r="T1030" i="18"/>
  <c r="AA1007" i="13"/>
  <c r="Z1007" i="13"/>
  <c r="Y1007" i="13"/>
  <c r="AD1007" i="13"/>
  <c r="D1008" i="13" s="1"/>
  <c r="AE1029" i="18"/>
  <c r="S1030" i="18"/>
  <c r="J1030" i="18"/>
  <c r="K1030" i="18" s="1"/>
  <c r="AB1026" i="20" l="1"/>
  <c r="H1027" i="20"/>
  <c r="D1027" i="20"/>
  <c r="I1027" i="20"/>
  <c r="AE1026" i="20"/>
  <c r="E1030" i="18"/>
  <c r="F1030" i="18"/>
  <c r="AB1007" i="13"/>
  <c r="AC1007" i="13"/>
  <c r="C1008" i="13"/>
  <c r="I1008" i="13"/>
  <c r="AE1007" i="13"/>
  <c r="S1008" i="13"/>
  <c r="T1008" i="13"/>
  <c r="N1030" i="18"/>
  <c r="L1030" i="18" s="1"/>
  <c r="O1030" i="18"/>
  <c r="H1008" i="13" l="1"/>
  <c r="B1027" i="20"/>
  <c r="G1027" i="20"/>
  <c r="S1027" i="20"/>
  <c r="T1027" i="20"/>
  <c r="E1027" i="20"/>
  <c r="B1008" i="13"/>
  <c r="G1008" i="13"/>
  <c r="E1008" i="13"/>
  <c r="M1030" i="18"/>
  <c r="X1030" i="18" s="1"/>
  <c r="P1030" i="18"/>
  <c r="U1030" i="18"/>
  <c r="F1027" i="20" l="1"/>
  <c r="J1027" i="20"/>
  <c r="Q1030" i="18"/>
  <c r="R1030" i="18" s="1"/>
  <c r="J1008" i="13"/>
  <c r="F1008" i="13"/>
  <c r="N1008" i="13"/>
  <c r="L1008" i="13" s="1"/>
  <c r="V1030" i="18"/>
  <c r="W1030" i="18"/>
  <c r="K1008" i="13" l="1"/>
  <c r="N1027" i="20"/>
  <c r="L1027" i="20" s="1"/>
  <c r="O1027" i="20"/>
  <c r="K1027" i="20"/>
  <c r="Y1030" i="18"/>
  <c r="Z1030" i="18"/>
  <c r="AA1030" i="18"/>
  <c r="O1008" i="13"/>
  <c r="M1008" i="13"/>
  <c r="X1008" i="13" s="1"/>
  <c r="P1008" i="13"/>
  <c r="AB1030" i="18" l="1"/>
  <c r="AC1030" i="18"/>
  <c r="C1031" i="18" s="1"/>
  <c r="M1027" i="20"/>
  <c r="P1027" i="20"/>
  <c r="Q1027" i="20"/>
  <c r="R1027" i="20" s="1"/>
  <c r="AD1030" i="18"/>
  <c r="D1031" i="18" s="1"/>
  <c r="W1008" i="13"/>
  <c r="V1008" i="13"/>
  <c r="U1008" i="13"/>
  <c r="Q1008" i="13"/>
  <c r="R1008" i="13" s="1"/>
  <c r="G1031" i="18"/>
  <c r="B1031" i="18" l="1"/>
  <c r="H1031" i="18"/>
  <c r="AE1030" i="18"/>
  <c r="X1027" i="20"/>
  <c r="V1027" i="20"/>
  <c r="W1027" i="20"/>
  <c r="U1027" i="20"/>
  <c r="AA1027" i="20"/>
  <c r="AD1027" i="20" s="1"/>
  <c r="Y1027" i="20"/>
  <c r="AB1027" i="20" s="1"/>
  <c r="Z1027" i="20"/>
  <c r="I1031" i="18"/>
  <c r="T1031" i="18"/>
  <c r="S1031" i="18"/>
  <c r="AA1008" i="13"/>
  <c r="AD1008" i="13" s="1"/>
  <c r="Y1008" i="13"/>
  <c r="Z1008" i="13"/>
  <c r="AC1008" i="13" s="1"/>
  <c r="E1031" i="18"/>
  <c r="F1031" i="18"/>
  <c r="AC1027" i="20" l="1"/>
  <c r="I1028" i="20"/>
  <c r="D1028" i="20"/>
  <c r="B1028" i="20"/>
  <c r="G1028" i="20"/>
  <c r="C1028" i="20"/>
  <c r="H1028" i="20"/>
  <c r="J1031" i="18"/>
  <c r="N1031" i="18" s="1"/>
  <c r="L1031" i="18" s="1"/>
  <c r="D1009" i="13"/>
  <c r="AB1008" i="13"/>
  <c r="I1009" i="13"/>
  <c r="H1009" i="13"/>
  <c r="C1009" i="13"/>
  <c r="T1009" i="13" l="1"/>
  <c r="S1028" i="20"/>
  <c r="T1028" i="20"/>
  <c r="F1028" i="20"/>
  <c r="AE1027" i="20"/>
  <c r="J1028" i="20"/>
  <c r="E1028" i="20"/>
  <c r="K1031" i="18"/>
  <c r="O1031" i="18"/>
  <c r="M1031" i="18"/>
  <c r="X1031" i="18" s="1"/>
  <c r="P1031" i="18"/>
  <c r="G1009" i="13"/>
  <c r="B1009" i="13"/>
  <c r="J1009" i="13"/>
  <c r="AE1008" i="13"/>
  <c r="S1009" i="13"/>
  <c r="N1009" i="13" l="1"/>
  <c r="L1009" i="13" s="1"/>
  <c r="O1009" i="13"/>
  <c r="K1009" i="13"/>
  <c r="K1028" i="20"/>
  <c r="O1028" i="20"/>
  <c r="N1028" i="20"/>
  <c r="L1028" i="20" s="1"/>
  <c r="W1031" i="18"/>
  <c r="V1031" i="18"/>
  <c r="Q1031" i="18"/>
  <c r="R1031" i="18" s="1"/>
  <c r="U1031" i="18"/>
  <c r="F1009" i="13"/>
  <c r="E1009" i="13"/>
  <c r="M1009" i="13" l="1"/>
  <c r="P1009" i="13"/>
  <c r="P1028" i="20"/>
  <c r="M1028" i="20"/>
  <c r="AA1031" i="18"/>
  <c r="Y1031" i="18"/>
  <c r="Z1031" i="18"/>
  <c r="AC1031" i="18" s="1"/>
  <c r="Q1009" i="13" l="1"/>
  <c r="R1009" i="13" s="1"/>
  <c r="X1009" i="13"/>
  <c r="U1009" i="13"/>
  <c r="W1009" i="13"/>
  <c r="V1009" i="13"/>
  <c r="V1028" i="20"/>
  <c r="U1028" i="20"/>
  <c r="W1028" i="20"/>
  <c r="Q1028" i="20"/>
  <c r="R1028" i="20" s="1"/>
  <c r="X1028" i="20"/>
  <c r="AD1031" i="18"/>
  <c r="D1032" i="18" s="1"/>
  <c r="AB1031" i="18"/>
  <c r="H1032" i="18"/>
  <c r="C1032" i="18"/>
  <c r="AE1031" i="18"/>
  <c r="S1032" i="18"/>
  <c r="Z1009" i="13" l="1"/>
  <c r="AA1009" i="13"/>
  <c r="AD1009" i="13" s="1"/>
  <c r="Y1009" i="13"/>
  <c r="AB1009" i="13"/>
  <c r="Y1028" i="20"/>
  <c r="AB1028" i="20" s="1"/>
  <c r="AA1028" i="20"/>
  <c r="AD1028" i="20" s="1"/>
  <c r="Z1028" i="20"/>
  <c r="AC1028" i="20" s="1"/>
  <c r="I1032" i="18"/>
  <c r="G1032" i="18"/>
  <c r="J1032" i="18" s="1"/>
  <c r="B1032" i="18"/>
  <c r="E1032" i="18" s="1"/>
  <c r="T1032" i="18"/>
  <c r="AC1009" i="13" l="1"/>
  <c r="I1010" i="13"/>
  <c r="D1010" i="13"/>
  <c r="G1010" i="13"/>
  <c r="B1010" i="13"/>
  <c r="B1029" i="20"/>
  <c r="G1029" i="20"/>
  <c r="D1029" i="20"/>
  <c r="I1029" i="20"/>
  <c r="H1029" i="20"/>
  <c r="C1029" i="20"/>
  <c r="F1032" i="18"/>
  <c r="K1032" i="18"/>
  <c r="N1032" i="18"/>
  <c r="L1032" i="18" s="1"/>
  <c r="O1032" i="18"/>
  <c r="H1010" i="13" l="1"/>
  <c r="C1010" i="13"/>
  <c r="S1010" i="13"/>
  <c r="AE1009" i="13"/>
  <c r="T1010" i="13"/>
  <c r="T1029" i="20"/>
  <c r="S1029" i="20"/>
  <c r="F1029" i="20"/>
  <c r="AE1028" i="20"/>
  <c r="E1029" i="20"/>
  <c r="J1029" i="20"/>
  <c r="M1032" i="18"/>
  <c r="X1032" i="18" s="1"/>
  <c r="P1032" i="18"/>
  <c r="U1032" i="18" s="1"/>
  <c r="J1010" i="13" l="1"/>
  <c r="E1010" i="13"/>
  <c r="F1010" i="13"/>
  <c r="K1010" i="13"/>
  <c r="O1029" i="20"/>
  <c r="K1029" i="20"/>
  <c r="N1029" i="20"/>
  <c r="L1029" i="20" s="1"/>
  <c r="Q1032" i="18"/>
  <c r="R1032" i="18" s="1"/>
  <c r="W1032" i="18"/>
  <c r="V1032" i="18"/>
  <c r="AA1032" i="18"/>
  <c r="Y1032" i="18"/>
  <c r="Z1032" i="18"/>
  <c r="N1010" i="13" l="1"/>
  <c r="L1010" i="13" s="1"/>
  <c r="O1010" i="13"/>
  <c r="P1029" i="20"/>
  <c r="M1029" i="20"/>
  <c r="AB1032" i="18"/>
  <c r="AC1032" i="18"/>
  <c r="AD1032" i="18"/>
  <c r="M1010" i="13" l="1"/>
  <c r="P1010" i="13"/>
  <c r="W1029" i="20"/>
  <c r="U1029" i="20"/>
  <c r="V1029" i="20"/>
  <c r="X1029" i="20"/>
  <c r="Q1029" i="20"/>
  <c r="R1029" i="20" s="1"/>
  <c r="B1033" i="18"/>
  <c r="G1033" i="18"/>
  <c r="D1033" i="18"/>
  <c r="I1033" i="18"/>
  <c r="C1033" i="18"/>
  <c r="H1033" i="18"/>
  <c r="Q1010" i="13" l="1"/>
  <c r="R1010" i="13" s="1"/>
  <c r="X1010" i="13"/>
  <c r="U1010" i="13"/>
  <c r="W1010" i="13"/>
  <c r="V1010" i="13"/>
  <c r="AA1029" i="20"/>
  <c r="AD1029" i="20" s="1"/>
  <c r="Z1029" i="20"/>
  <c r="AC1029" i="20" s="1"/>
  <c r="Y1029" i="20"/>
  <c r="AB1029" i="20" s="1"/>
  <c r="T1033" i="18"/>
  <c r="S1033" i="18"/>
  <c r="AE1032" i="18"/>
  <c r="E1033" i="18"/>
  <c r="F1033" i="18"/>
  <c r="J1033" i="18"/>
  <c r="AA1010" i="13" l="1"/>
  <c r="Z1010" i="13"/>
  <c r="AC1010" i="13" s="1"/>
  <c r="C1011" i="13" s="1"/>
  <c r="Y1010" i="13"/>
  <c r="AB1010" i="13" s="1"/>
  <c r="D1030" i="20"/>
  <c r="I1030" i="20"/>
  <c r="H1030" i="20"/>
  <c r="C1030" i="20"/>
  <c r="G1030" i="20"/>
  <c r="B1030" i="20"/>
  <c r="N1033" i="18"/>
  <c r="L1033" i="18" s="1"/>
  <c r="P1033" i="18" s="1"/>
  <c r="O1033" i="18"/>
  <c r="K1033" i="18"/>
  <c r="B1011" i="13" l="1"/>
  <c r="E1011" i="13" s="1"/>
  <c r="G1011" i="13"/>
  <c r="AD1010" i="13"/>
  <c r="F1011" i="13"/>
  <c r="H1011" i="13"/>
  <c r="J1030" i="20"/>
  <c r="E1030" i="20"/>
  <c r="N1030" i="20"/>
  <c r="L1030" i="20" s="1"/>
  <c r="S1030" i="20"/>
  <c r="T1030" i="20"/>
  <c r="AE1029" i="20"/>
  <c r="F1030" i="20"/>
  <c r="O1030" i="20"/>
  <c r="K1030" i="20"/>
  <c r="U1033" i="18"/>
  <c r="W1033" i="18"/>
  <c r="V1033" i="18"/>
  <c r="M1033" i="18"/>
  <c r="X1033" i="18" s="1"/>
  <c r="I1011" i="13" l="1"/>
  <c r="D1011" i="13"/>
  <c r="J1011" i="13"/>
  <c r="K1011" i="13" s="1"/>
  <c r="P1030" i="20"/>
  <c r="M1030" i="20"/>
  <c r="Q1033" i="18"/>
  <c r="R1033" i="18" s="1"/>
  <c r="N1011" i="13" l="1"/>
  <c r="L1011" i="13" s="1"/>
  <c r="AE1010" i="13"/>
  <c r="S1011" i="13"/>
  <c r="T1011" i="13"/>
  <c r="O1011" i="13"/>
  <c r="W1030" i="20"/>
  <c r="V1030" i="20"/>
  <c r="U1030" i="20"/>
  <c r="X1030" i="20"/>
  <c r="Q1030" i="20"/>
  <c r="R1030" i="20" s="1"/>
  <c r="AA1033" i="18"/>
  <c r="Z1033" i="18"/>
  <c r="Y1033" i="18"/>
  <c r="M1011" i="13" l="1"/>
  <c r="P1011" i="13"/>
  <c r="AA1030" i="20"/>
  <c r="AD1030" i="20" s="1"/>
  <c r="Y1030" i="20"/>
  <c r="AB1030" i="20" s="1"/>
  <c r="Z1030" i="20"/>
  <c r="AC1030" i="20" s="1"/>
  <c r="AC1033" i="18"/>
  <c r="AD1033" i="18"/>
  <c r="AB1033" i="18"/>
  <c r="B1034" i="18" s="1"/>
  <c r="Q1011" i="13" l="1"/>
  <c r="R1011" i="13" s="1"/>
  <c r="X1011" i="13"/>
  <c r="U1011" i="13"/>
  <c r="V1011" i="13"/>
  <c r="W1011" i="13"/>
  <c r="D1031" i="20"/>
  <c r="I1031" i="20"/>
  <c r="G1031" i="20"/>
  <c r="B1031" i="20"/>
  <c r="H1031" i="20"/>
  <c r="C1031" i="20"/>
  <c r="H1034" i="18"/>
  <c r="C1034" i="18"/>
  <c r="G1034" i="18"/>
  <c r="D1034" i="18"/>
  <c r="I1034" i="18"/>
  <c r="Z1011" i="13" l="1"/>
  <c r="AA1011" i="13"/>
  <c r="AD1011" i="13" s="1"/>
  <c r="Y1011" i="13"/>
  <c r="AB1011" i="13" s="1"/>
  <c r="AC1011" i="13"/>
  <c r="H1012" i="13" s="1"/>
  <c r="C1012" i="13"/>
  <c r="E1031" i="20"/>
  <c r="S1031" i="20"/>
  <c r="T1031" i="20"/>
  <c r="F1031" i="20"/>
  <c r="AE1030" i="20"/>
  <c r="J1031" i="20"/>
  <c r="F1034" i="18"/>
  <c r="E1034" i="18"/>
  <c r="T1034" i="18"/>
  <c r="AE1033" i="18"/>
  <c r="S1034" i="18"/>
  <c r="J1034" i="18"/>
  <c r="D1012" i="13" l="1"/>
  <c r="I1012" i="13"/>
  <c r="B1012" i="13"/>
  <c r="G1012" i="13"/>
  <c r="J1012" i="13" s="1"/>
  <c r="K1031" i="20"/>
  <c r="O1031" i="20"/>
  <c r="N1031" i="20"/>
  <c r="L1031" i="20" s="1"/>
  <c r="K1034" i="18"/>
  <c r="O1034" i="18"/>
  <c r="N1034" i="18"/>
  <c r="L1034" i="18" s="1"/>
  <c r="T1012" i="13" l="1"/>
  <c r="S1012" i="13"/>
  <c r="AE1011" i="13"/>
  <c r="E1012" i="13"/>
  <c r="F1012" i="13"/>
  <c r="K1012" i="13"/>
  <c r="N1012" i="13"/>
  <c r="O1012" i="13"/>
  <c r="L1012" i="13"/>
  <c r="M1031" i="20"/>
  <c r="P1031" i="20"/>
  <c r="M1034" i="18"/>
  <c r="P1034" i="18"/>
  <c r="M1012" i="13" l="1"/>
  <c r="P1012" i="13"/>
  <c r="X1031" i="20"/>
  <c r="Q1031" i="20"/>
  <c r="R1031" i="20" s="1"/>
  <c r="U1031" i="20"/>
  <c r="W1031" i="20"/>
  <c r="V1031" i="20"/>
  <c r="Q1034" i="18"/>
  <c r="R1034" i="18" s="1"/>
  <c r="X1034" i="18"/>
  <c r="U1034" i="18"/>
  <c r="W1034" i="18"/>
  <c r="V1034" i="18"/>
  <c r="X1012" i="13" l="1"/>
  <c r="Q1012" i="13"/>
  <c r="R1012" i="13" s="1"/>
  <c r="U1012" i="13"/>
  <c r="V1012" i="13"/>
  <c r="W1012" i="13"/>
  <c r="Z1031" i="20"/>
  <c r="AC1031" i="20" s="1"/>
  <c r="AA1031" i="20"/>
  <c r="AD1031" i="20" s="1"/>
  <c r="Y1031" i="20"/>
  <c r="AB1031" i="20" s="1"/>
  <c r="Y1034" i="18"/>
  <c r="AB1034" i="18" s="1"/>
  <c r="AA1034" i="18"/>
  <c r="Z1034" i="18"/>
  <c r="AC1034" i="18" s="1"/>
  <c r="Y1012" i="13" l="1"/>
  <c r="AB1012" i="13" s="1"/>
  <c r="Z1012" i="13"/>
  <c r="AC1012" i="13" s="1"/>
  <c r="AA1012" i="13"/>
  <c r="AD1012" i="13" s="1"/>
  <c r="C1032" i="20"/>
  <c r="H1032" i="20"/>
  <c r="D1032" i="20"/>
  <c r="I1032" i="20"/>
  <c r="G1032" i="20"/>
  <c r="B1032" i="20"/>
  <c r="H1035" i="18"/>
  <c r="C1035" i="18"/>
  <c r="B1035" i="18"/>
  <c r="F1035" i="18" s="1"/>
  <c r="G1035" i="18"/>
  <c r="AD1034" i="18"/>
  <c r="C1013" i="13" l="1"/>
  <c r="G1013" i="13"/>
  <c r="B1013" i="13"/>
  <c r="H1013" i="13"/>
  <c r="I1013" i="13"/>
  <c r="D1013" i="13"/>
  <c r="J1032" i="20"/>
  <c r="E1032" i="20"/>
  <c r="AE1031" i="20"/>
  <c r="F1032" i="20"/>
  <c r="N1032" i="20"/>
  <c r="L1032" i="20" s="1"/>
  <c r="S1032" i="20"/>
  <c r="T1032" i="20"/>
  <c r="K1032" i="20"/>
  <c r="D1035" i="18"/>
  <c r="I1035" i="18"/>
  <c r="J1035" i="18" s="1"/>
  <c r="E1035" i="18"/>
  <c r="F1013" i="13" l="1"/>
  <c r="E1013" i="13"/>
  <c r="J1013" i="13"/>
  <c r="N1013" i="13"/>
  <c r="AE1012" i="13"/>
  <c r="T1013" i="13"/>
  <c r="S1013" i="13"/>
  <c r="O1032" i="20"/>
  <c r="P1032" i="20"/>
  <c r="M1032" i="20"/>
  <c r="K1013" i="13"/>
  <c r="O1013" i="13"/>
  <c r="O1035" i="18"/>
  <c r="N1035" i="18"/>
  <c r="L1035" i="18" s="1"/>
  <c r="T1035" i="18"/>
  <c r="AE1034" i="18"/>
  <c r="S1035" i="18"/>
  <c r="K1035" i="18"/>
  <c r="L1013" i="13" l="1"/>
  <c r="U1032" i="20"/>
  <c r="V1032" i="20"/>
  <c r="W1032" i="20"/>
  <c r="X1032" i="20"/>
  <c r="Q1032" i="20"/>
  <c r="R1032" i="20" s="1"/>
  <c r="M1035" i="18"/>
  <c r="P1035" i="18"/>
  <c r="P1013" i="13" l="1"/>
  <c r="M1013" i="13"/>
  <c r="Z1032" i="20"/>
  <c r="AC1032" i="20" s="1"/>
  <c r="AA1032" i="20"/>
  <c r="AD1032" i="20" s="1"/>
  <c r="Y1032" i="20"/>
  <c r="AB1032" i="20" s="1"/>
  <c r="Q1035" i="18"/>
  <c r="R1035" i="18" s="1"/>
  <c r="X1035" i="18"/>
  <c r="W1035" i="18"/>
  <c r="V1035" i="18"/>
  <c r="U1035" i="18"/>
  <c r="V1013" i="13" l="1"/>
  <c r="U1013" i="13"/>
  <c r="W1013" i="13"/>
  <c r="X1013" i="13"/>
  <c r="Q1013" i="13"/>
  <c r="R1013" i="13" s="1"/>
  <c r="H1033" i="20"/>
  <c r="C1033" i="20"/>
  <c r="I1033" i="20"/>
  <c r="D1033" i="20"/>
  <c r="G1033" i="20"/>
  <c r="B1033" i="20"/>
  <c r="E1033" i="20" s="1"/>
  <c r="AA1035" i="18"/>
  <c r="Y1035" i="18"/>
  <c r="AB1035" i="18" s="1"/>
  <c r="Z1035" i="18"/>
  <c r="Z1013" i="13" l="1"/>
  <c r="AC1013" i="13" s="1"/>
  <c r="AA1013" i="13"/>
  <c r="AD1013" i="13" s="1"/>
  <c r="Y1013" i="13"/>
  <c r="AB1013" i="13" s="1"/>
  <c r="J1033" i="20"/>
  <c r="F1033" i="20"/>
  <c r="AE1032" i="20"/>
  <c r="N1033" i="20"/>
  <c r="L1033" i="20" s="1"/>
  <c r="S1033" i="20"/>
  <c r="T1033" i="20"/>
  <c r="G1036" i="18"/>
  <c r="B1036" i="18"/>
  <c r="AD1035" i="18"/>
  <c r="AC1035" i="18"/>
  <c r="B1014" i="13" l="1"/>
  <c r="G1014" i="13"/>
  <c r="H1014" i="13"/>
  <c r="C1014" i="13"/>
  <c r="F1014" i="13" s="1"/>
  <c r="D1014" i="13"/>
  <c r="I1014" i="13"/>
  <c r="S1014" i="13"/>
  <c r="T1014" i="13"/>
  <c r="O1033" i="20"/>
  <c r="K1033" i="20"/>
  <c r="M1033" i="20"/>
  <c r="P1033" i="20"/>
  <c r="AE1013" i="13"/>
  <c r="E1014" i="13"/>
  <c r="J1014" i="13"/>
  <c r="D1036" i="18"/>
  <c r="I1036" i="18"/>
  <c r="H1036" i="18"/>
  <c r="J1036" i="18" s="1"/>
  <c r="C1036" i="18"/>
  <c r="F1036" i="18" s="1"/>
  <c r="N1014" i="13" l="1"/>
  <c r="L1014" i="13" s="1"/>
  <c r="Q1033" i="20"/>
  <c r="R1033" i="20" s="1"/>
  <c r="X1033" i="20"/>
  <c r="V1033" i="20"/>
  <c r="U1033" i="20"/>
  <c r="W1033" i="20"/>
  <c r="O1014" i="13"/>
  <c r="K1014" i="13"/>
  <c r="O1036" i="18"/>
  <c r="K1036" i="18"/>
  <c r="T1036" i="18"/>
  <c r="AE1035" i="18"/>
  <c r="S1036" i="18"/>
  <c r="E1036" i="18"/>
  <c r="N1036" i="18"/>
  <c r="L1036" i="18" s="1"/>
  <c r="P1014" i="13" l="1"/>
  <c r="M1014" i="13"/>
  <c r="Z1033" i="20"/>
  <c r="AC1033" i="20" s="1"/>
  <c r="AA1033" i="20"/>
  <c r="AD1033" i="20" s="1"/>
  <c r="Y1033" i="20"/>
  <c r="AB1033" i="20" s="1"/>
  <c r="M1036" i="18"/>
  <c r="P1036" i="18"/>
  <c r="W1014" i="13" l="1"/>
  <c r="U1014" i="13"/>
  <c r="V1014" i="13"/>
  <c r="X1014" i="13"/>
  <c r="Q1014" i="13"/>
  <c r="R1014" i="13" s="1"/>
  <c r="H1034" i="20"/>
  <c r="C1034" i="20"/>
  <c r="I1034" i="20"/>
  <c r="D1034" i="20"/>
  <c r="G1034" i="20"/>
  <c r="B1034" i="20"/>
  <c r="U1036" i="18"/>
  <c r="W1036" i="18"/>
  <c r="V1036" i="18"/>
  <c r="Q1036" i="18"/>
  <c r="R1036" i="18" s="1"/>
  <c r="X1036" i="18"/>
  <c r="AA1014" i="13" l="1"/>
  <c r="AD1014" i="13" s="1"/>
  <c r="Z1014" i="13"/>
  <c r="AC1014" i="13" s="1"/>
  <c r="C1015" i="13" s="1"/>
  <c r="Y1014" i="13"/>
  <c r="AB1014" i="13" s="1"/>
  <c r="G1015" i="13" s="1"/>
  <c r="D1015" i="13"/>
  <c r="E1034" i="20"/>
  <c r="F1034" i="20"/>
  <c r="AE1033" i="20"/>
  <c r="S1034" i="20"/>
  <c r="T1034" i="20"/>
  <c r="J1034" i="20"/>
  <c r="AA1036" i="18"/>
  <c r="AD1036" i="18" s="1"/>
  <c r="Z1036" i="18"/>
  <c r="AC1036" i="18" s="1"/>
  <c r="Y1036" i="18"/>
  <c r="AB1036" i="18" s="1"/>
  <c r="I1015" i="13" l="1"/>
  <c r="AE1014" i="13"/>
  <c r="B1015" i="13"/>
  <c r="H1015" i="13"/>
  <c r="S1015" i="13"/>
  <c r="T1015" i="13"/>
  <c r="K1034" i="20"/>
  <c r="O1034" i="20"/>
  <c r="N1034" i="20"/>
  <c r="L1034" i="20" s="1"/>
  <c r="B1037" i="18"/>
  <c r="I1037" i="18"/>
  <c r="C1037" i="18"/>
  <c r="G1037" i="18"/>
  <c r="H1037" i="18"/>
  <c r="D1037" i="18"/>
  <c r="J1015" i="13" l="1"/>
  <c r="O1015" i="13" s="1"/>
  <c r="E1015" i="13"/>
  <c r="F1015" i="13"/>
  <c r="P1034" i="20"/>
  <c r="M1034" i="20"/>
  <c r="E1037" i="18"/>
  <c r="F1037" i="18"/>
  <c r="S1037" i="18"/>
  <c r="AE1036" i="18"/>
  <c r="J1037" i="18"/>
  <c r="N1037" i="18" s="1"/>
  <c r="L1037" i="18" s="1"/>
  <c r="P1037" i="18" s="1"/>
  <c r="T1037" i="18"/>
  <c r="N1015" i="13" l="1"/>
  <c r="L1015" i="13" s="1"/>
  <c r="K1015" i="13"/>
  <c r="U1034" i="20"/>
  <c r="V1034" i="20"/>
  <c r="W1034" i="20"/>
  <c r="X1034" i="20"/>
  <c r="Q1034" i="20"/>
  <c r="R1034" i="20" s="1"/>
  <c r="K1037" i="18"/>
  <c r="O1037" i="18"/>
  <c r="M1037" i="18"/>
  <c r="X1037" i="18" s="1"/>
  <c r="U1037" i="18"/>
  <c r="W1037" i="18"/>
  <c r="V1037" i="18"/>
  <c r="P1015" i="13" l="1"/>
  <c r="W1015" i="13" s="1"/>
  <c r="M1015" i="13"/>
  <c r="AA1034" i="20"/>
  <c r="AD1034" i="20" s="1"/>
  <c r="Y1034" i="20"/>
  <c r="AB1034" i="20" s="1"/>
  <c r="Z1034" i="20"/>
  <c r="AC1034" i="20" s="1"/>
  <c r="Q1037" i="18"/>
  <c r="R1037" i="18" s="1"/>
  <c r="V1015" i="13" l="1"/>
  <c r="Q1015" i="13"/>
  <c r="R1015" i="13" s="1"/>
  <c r="U1015" i="13"/>
  <c r="X1015" i="13"/>
  <c r="D1035" i="20"/>
  <c r="I1035" i="20"/>
  <c r="G1035" i="20"/>
  <c r="B1035" i="20"/>
  <c r="H1035" i="20"/>
  <c r="C1035" i="20"/>
  <c r="Z1037" i="18"/>
  <c r="AA1037" i="18"/>
  <c r="Y1037" i="18"/>
  <c r="AC1037" i="18"/>
  <c r="Y1015" i="13" l="1"/>
  <c r="Z1015" i="13"/>
  <c r="AA1015" i="13"/>
  <c r="E1035" i="20"/>
  <c r="T1035" i="20"/>
  <c r="S1035" i="20"/>
  <c r="AE1034" i="20"/>
  <c r="F1035" i="20"/>
  <c r="J1035" i="20"/>
  <c r="AD1037" i="18"/>
  <c r="I1038" i="18" s="1"/>
  <c r="H1038" i="18"/>
  <c r="AB1037" i="18"/>
  <c r="C1038" i="18"/>
  <c r="D1038" i="18"/>
  <c r="AE1037" i="18" s="1"/>
  <c r="AC1015" i="13" l="1"/>
  <c r="AB1015" i="13"/>
  <c r="AD1015" i="13"/>
  <c r="B1016" i="13"/>
  <c r="G1016" i="13"/>
  <c r="H1016" i="13"/>
  <c r="K1035" i="20"/>
  <c r="O1035" i="20"/>
  <c r="N1035" i="20"/>
  <c r="L1035" i="20" s="1"/>
  <c r="B1038" i="18"/>
  <c r="G1038" i="18"/>
  <c r="J1038" i="18" s="1"/>
  <c r="T1038" i="18"/>
  <c r="N1038" i="18"/>
  <c r="L1038" i="18" s="1"/>
  <c r="P1038" i="18" s="1"/>
  <c r="E1038" i="18"/>
  <c r="S1038" i="18"/>
  <c r="C1016" i="13" l="1"/>
  <c r="I1016" i="13"/>
  <c r="D1016" i="13"/>
  <c r="AE1015" i="13" s="1"/>
  <c r="J1016" i="13"/>
  <c r="K1016" i="13" s="1"/>
  <c r="E1016" i="13"/>
  <c r="F1016" i="13"/>
  <c r="T1016" i="13"/>
  <c r="S1016" i="13"/>
  <c r="M1035" i="20"/>
  <c r="P1035" i="20"/>
  <c r="N1016" i="13"/>
  <c r="L1016" i="13" s="1"/>
  <c r="F1038" i="18"/>
  <c r="K1038" i="18"/>
  <c r="O1038" i="18"/>
  <c r="V1038" i="18"/>
  <c r="U1038" i="18"/>
  <c r="M1038" i="18"/>
  <c r="X1038" i="18" s="1"/>
  <c r="W1038" i="18"/>
  <c r="O1016" i="13" l="1"/>
  <c r="X1035" i="20"/>
  <c r="Q1035" i="20"/>
  <c r="R1035" i="20" s="1"/>
  <c r="V1035" i="20"/>
  <c r="W1035" i="20"/>
  <c r="U1035" i="20"/>
  <c r="P1016" i="13"/>
  <c r="M1016" i="13"/>
  <c r="U1016" i="13"/>
  <c r="V1016" i="13"/>
  <c r="Q1038" i="18"/>
  <c r="R1038" i="18" s="1"/>
  <c r="Y1035" i="20" l="1"/>
  <c r="AB1035" i="20" s="1"/>
  <c r="AA1035" i="20"/>
  <c r="AD1035" i="20" s="1"/>
  <c r="Z1035" i="20"/>
  <c r="AC1035" i="20" s="1"/>
  <c r="Y1038" i="18"/>
  <c r="AB1038" i="18" s="1"/>
  <c r="Q1016" i="13"/>
  <c r="R1016" i="13" s="1"/>
  <c r="X1016" i="13"/>
  <c r="W1016" i="13"/>
  <c r="Z1016" i="13"/>
  <c r="AA1038" i="18"/>
  <c r="AD1038" i="18" s="1"/>
  <c r="Z1038" i="18"/>
  <c r="AC1038" i="18" s="1"/>
  <c r="G1039" i="18"/>
  <c r="D1039" i="18"/>
  <c r="B1039" i="18"/>
  <c r="I1039" i="18"/>
  <c r="I1036" i="20" l="1"/>
  <c r="D1036" i="20"/>
  <c r="G1036" i="20"/>
  <c r="B1036" i="20"/>
  <c r="C1036" i="20"/>
  <c r="H1036" i="20"/>
  <c r="C1039" i="18"/>
  <c r="Y1016" i="13"/>
  <c r="AA1016" i="13"/>
  <c r="AC1016" i="13"/>
  <c r="H1039" i="18"/>
  <c r="AE1038" i="18"/>
  <c r="S1039" i="18"/>
  <c r="T1039" i="18"/>
  <c r="E1039" i="18"/>
  <c r="F1039" i="18"/>
  <c r="J1039" i="18"/>
  <c r="T1036" i="20" l="1"/>
  <c r="AB1016" i="13"/>
  <c r="AD1016" i="13"/>
  <c r="S1036" i="20"/>
  <c r="F1036" i="20"/>
  <c r="AE1035" i="20"/>
  <c r="J1036" i="20"/>
  <c r="E1036" i="20"/>
  <c r="C1017" i="13"/>
  <c r="D1017" i="13"/>
  <c r="G1017" i="13"/>
  <c r="H1017" i="13"/>
  <c r="I1017" i="13"/>
  <c r="N1039" i="18"/>
  <c r="L1039" i="18" s="1"/>
  <c r="P1039" i="18" s="1"/>
  <c r="K1039" i="18"/>
  <c r="O1039" i="18"/>
  <c r="B1017" i="13" l="1"/>
  <c r="F1017" i="13" s="1"/>
  <c r="O1036" i="20"/>
  <c r="K1036" i="20"/>
  <c r="N1036" i="20"/>
  <c r="L1036" i="20" s="1"/>
  <c r="S1017" i="13"/>
  <c r="T1017" i="13"/>
  <c r="AE1016" i="13"/>
  <c r="J1017" i="13"/>
  <c r="E1017" i="13"/>
  <c r="V1039" i="18"/>
  <c r="W1039" i="18"/>
  <c r="U1039" i="18"/>
  <c r="M1039" i="18"/>
  <c r="X1039" i="18" s="1"/>
  <c r="M1036" i="20" l="1"/>
  <c r="P1036" i="20"/>
  <c r="N1017" i="13"/>
  <c r="L1017" i="13" s="1"/>
  <c r="O1017" i="13"/>
  <c r="K1017" i="13"/>
  <c r="Q1039" i="18"/>
  <c r="R1039" i="18" s="1"/>
  <c r="Q1036" i="20" l="1"/>
  <c r="R1036" i="20" s="1"/>
  <c r="X1036" i="20"/>
  <c r="U1036" i="20"/>
  <c r="W1036" i="20"/>
  <c r="V1036" i="20"/>
  <c r="P1017" i="13"/>
  <c r="M1017" i="13"/>
  <c r="U1017" i="13"/>
  <c r="AA1039" i="18"/>
  <c r="Z1039" i="18"/>
  <c r="Y1039" i="18"/>
  <c r="AB1039" i="18" s="1"/>
  <c r="Q1017" i="13" l="1"/>
  <c r="R1017" i="13" s="1"/>
  <c r="V1017" i="13"/>
  <c r="AA1036" i="20"/>
  <c r="AD1036" i="20" s="1"/>
  <c r="Y1036" i="20"/>
  <c r="AB1036" i="20" s="1"/>
  <c r="Z1036" i="20"/>
  <c r="AC1036" i="20" s="1"/>
  <c r="X1017" i="13"/>
  <c r="W1017" i="13"/>
  <c r="AD1039" i="18"/>
  <c r="D1040" i="18" s="1"/>
  <c r="AC1039" i="18"/>
  <c r="B1040" i="18"/>
  <c r="G1040" i="18"/>
  <c r="I1040" i="18"/>
  <c r="AE1039" i="18"/>
  <c r="S1040" i="18"/>
  <c r="T1040" i="18"/>
  <c r="AA1017" i="13" l="1"/>
  <c r="Y1017" i="13"/>
  <c r="Z1017" i="13"/>
  <c r="I1037" i="20"/>
  <c r="D1037" i="20"/>
  <c r="G1037" i="20"/>
  <c r="B1037" i="20"/>
  <c r="C1037" i="20"/>
  <c r="H1037" i="20"/>
  <c r="H1040" i="18"/>
  <c r="C1040" i="18"/>
  <c r="AB1017" i="13" l="1"/>
  <c r="AD1017" i="13"/>
  <c r="AC1017" i="13"/>
  <c r="S1037" i="20"/>
  <c r="T1037" i="20"/>
  <c r="F1037" i="20"/>
  <c r="AE1036" i="20"/>
  <c r="J1037" i="20"/>
  <c r="E1037" i="20"/>
  <c r="D1018" i="13"/>
  <c r="I1018" i="13"/>
  <c r="H1018" i="13"/>
  <c r="F1040" i="18"/>
  <c r="J1040" i="18"/>
  <c r="E1040" i="18"/>
  <c r="C1018" i="13" l="1"/>
  <c r="G1018" i="13"/>
  <c r="B1018" i="13"/>
  <c r="F1018" i="13" s="1"/>
  <c r="K1037" i="20"/>
  <c r="O1037" i="20"/>
  <c r="N1037" i="20"/>
  <c r="L1037" i="20" s="1"/>
  <c r="N1040" i="18"/>
  <c r="L1040" i="18" s="1"/>
  <c r="P1040" i="18" s="1"/>
  <c r="O1040" i="18"/>
  <c r="AE1017" i="13"/>
  <c r="T1018" i="13"/>
  <c r="S1018" i="13"/>
  <c r="K1040" i="18"/>
  <c r="J1018" i="13" l="1"/>
  <c r="E1018" i="13"/>
  <c r="M1037" i="20"/>
  <c r="P1037" i="20"/>
  <c r="N1018" i="13"/>
  <c r="L1018" i="13" s="1"/>
  <c r="O1018" i="13"/>
  <c r="K1018" i="13"/>
  <c r="M1040" i="18"/>
  <c r="W1040" i="18"/>
  <c r="U1040" i="18"/>
  <c r="V1040" i="18"/>
  <c r="X1037" i="20" l="1"/>
  <c r="Q1037" i="20"/>
  <c r="R1037" i="20" s="1"/>
  <c r="W1037" i="20"/>
  <c r="V1037" i="20"/>
  <c r="U1037" i="20"/>
  <c r="P1018" i="13"/>
  <c r="M1018" i="13"/>
  <c r="X1018" i="13" s="1"/>
  <c r="Q1040" i="18"/>
  <c r="R1040" i="18" s="1"/>
  <c r="X1040" i="18"/>
  <c r="AA1040" i="18"/>
  <c r="AD1040" i="18" s="1"/>
  <c r="Z1037" i="20" l="1"/>
  <c r="AC1037" i="20" s="1"/>
  <c r="AA1037" i="20"/>
  <c r="AD1037" i="20" s="1"/>
  <c r="Y1037" i="20"/>
  <c r="AB1037" i="20" s="1"/>
  <c r="W1018" i="13"/>
  <c r="U1018" i="13"/>
  <c r="V1018" i="13"/>
  <c r="Q1018" i="13"/>
  <c r="R1018" i="13" s="1"/>
  <c r="Z1040" i="18"/>
  <c r="AC1040" i="18" s="1"/>
  <c r="Y1040" i="18"/>
  <c r="AB1040" i="18" s="1"/>
  <c r="I1041" i="18"/>
  <c r="D1041" i="18"/>
  <c r="B1041" i="18"/>
  <c r="G1041" i="18"/>
  <c r="H1041" i="18"/>
  <c r="H1038" i="20" l="1"/>
  <c r="C1038" i="20"/>
  <c r="D1038" i="20"/>
  <c r="I1038" i="20"/>
  <c r="B1038" i="20"/>
  <c r="E1038" i="20" s="1"/>
  <c r="G1038" i="20"/>
  <c r="Z1018" i="13"/>
  <c r="AC1018" i="13" s="1"/>
  <c r="Y1018" i="13"/>
  <c r="AB1018" i="13" s="1"/>
  <c r="AA1018" i="13"/>
  <c r="AD1018" i="13" s="1"/>
  <c r="C1041" i="18"/>
  <c r="F1041" i="18" s="1"/>
  <c r="J1041" i="18"/>
  <c r="S1041" i="18"/>
  <c r="T1041" i="18"/>
  <c r="AE1040" i="18"/>
  <c r="H1019" i="13" l="1"/>
  <c r="J1038" i="20"/>
  <c r="AE1037" i="20"/>
  <c r="F1038" i="20"/>
  <c r="N1038" i="20"/>
  <c r="L1038" i="20" s="1"/>
  <c r="T1038" i="20"/>
  <c r="S1038" i="20"/>
  <c r="C1019" i="13"/>
  <c r="I1019" i="13"/>
  <c r="G1019" i="13"/>
  <c r="B1019" i="13"/>
  <c r="D1019" i="13"/>
  <c r="AE1018" i="13" s="1"/>
  <c r="E1041" i="18"/>
  <c r="O1041" i="18"/>
  <c r="N1041" i="18"/>
  <c r="K1041" i="18"/>
  <c r="L1041" i="18"/>
  <c r="O1038" i="20" l="1"/>
  <c r="K1038" i="20"/>
  <c r="M1038" i="20"/>
  <c r="P1038" i="20"/>
  <c r="J1019" i="13"/>
  <c r="T1019" i="13"/>
  <c r="S1019" i="13"/>
  <c r="E1019" i="13"/>
  <c r="F1019" i="13"/>
  <c r="M1041" i="18"/>
  <c r="P1041" i="18"/>
  <c r="O1019" i="13" l="1"/>
  <c r="N1019" i="13"/>
  <c r="L1019" i="13" s="1"/>
  <c r="X1038" i="20"/>
  <c r="Q1038" i="20"/>
  <c r="R1038" i="20" s="1"/>
  <c r="V1038" i="20"/>
  <c r="W1038" i="20"/>
  <c r="U1038" i="20"/>
  <c r="K1019" i="13"/>
  <c r="Q1041" i="18"/>
  <c r="R1041" i="18" s="1"/>
  <c r="X1041" i="18"/>
  <c r="U1041" i="18"/>
  <c r="W1041" i="18"/>
  <c r="V1041" i="18"/>
  <c r="M1019" i="13" l="1"/>
  <c r="P1019" i="13"/>
  <c r="Y1038" i="20"/>
  <c r="AB1038" i="20" s="1"/>
  <c r="Z1038" i="20"/>
  <c r="AC1038" i="20" s="1"/>
  <c r="AA1038" i="20"/>
  <c r="AD1038" i="20" s="1"/>
  <c r="Y1041" i="18"/>
  <c r="Z1041" i="18"/>
  <c r="AC1041" i="18" s="1"/>
  <c r="AA1041" i="18"/>
  <c r="AB1041" i="18"/>
  <c r="Q1019" i="13" l="1"/>
  <c r="R1019" i="13" s="1"/>
  <c r="AA1019" i="13" s="1"/>
  <c r="V1019" i="13"/>
  <c r="X1019" i="13"/>
  <c r="U1019" i="13"/>
  <c r="W1019" i="13"/>
  <c r="G1039" i="20"/>
  <c r="B1039" i="20"/>
  <c r="H1039" i="20"/>
  <c r="C1039" i="20"/>
  <c r="D1039" i="20"/>
  <c r="I1039" i="20"/>
  <c r="Z1019" i="13"/>
  <c r="G1042" i="18"/>
  <c r="B1042" i="18"/>
  <c r="AD1041" i="18"/>
  <c r="C1042" i="18"/>
  <c r="H1042" i="18"/>
  <c r="Y1019" i="13" l="1"/>
  <c r="AD1019" i="13"/>
  <c r="AB1019" i="13"/>
  <c r="J1039" i="20"/>
  <c r="AE1038" i="20"/>
  <c r="F1039" i="20"/>
  <c r="S1039" i="20"/>
  <c r="T1039" i="20"/>
  <c r="E1039" i="20"/>
  <c r="AC1019" i="13"/>
  <c r="E1042" i="18"/>
  <c r="I1042" i="18"/>
  <c r="D1042" i="18"/>
  <c r="F1042" i="18"/>
  <c r="J1042" i="18"/>
  <c r="H1020" i="13"/>
  <c r="C1020" i="13"/>
  <c r="D1020" i="13" l="1"/>
  <c r="B1020" i="13"/>
  <c r="G1020" i="13"/>
  <c r="I1020" i="13"/>
  <c r="N1039" i="20"/>
  <c r="K1039" i="20"/>
  <c r="O1039" i="20"/>
  <c r="L1039" i="20"/>
  <c r="S1020" i="13"/>
  <c r="AE1019" i="13"/>
  <c r="T1020" i="13"/>
  <c r="N1042" i="18"/>
  <c r="L1042" i="18" s="1"/>
  <c r="T1042" i="18"/>
  <c r="S1042" i="18"/>
  <c r="AE1041" i="18"/>
  <c r="O1042" i="18"/>
  <c r="K1042" i="18"/>
  <c r="F1020" i="13"/>
  <c r="E1020" i="13"/>
  <c r="J1020" i="13" l="1"/>
  <c r="M1039" i="20"/>
  <c r="P1039" i="20"/>
  <c r="M1042" i="18"/>
  <c r="P1042" i="18"/>
  <c r="N1020" i="13"/>
  <c r="L1020" i="13" s="1"/>
  <c r="K1020" i="13" l="1"/>
  <c r="O1020" i="13"/>
  <c r="X1039" i="20"/>
  <c r="Q1039" i="20"/>
  <c r="R1039" i="20" s="1"/>
  <c r="V1039" i="20"/>
  <c r="U1039" i="20"/>
  <c r="W1039" i="20"/>
  <c r="Q1042" i="18"/>
  <c r="R1042" i="18" s="1"/>
  <c r="X1042" i="18"/>
  <c r="U1042" i="18"/>
  <c r="V1042" i="18"/>
  <c r="W1042" i="18"/>
  <c r="P1020" i="13"/>
  <c r="M1020" i="13"/>
  <c r="AA1039" i="20" l="1"/>
  <c r="AD1039" i="20" s="1"/>
  <c r="Y1039" i="20"/>
  <c r="AB1039" i="20" s="1"/>
  <c r="Z1039" i="20"/>
  <c r="AC1039" i="20" s="1"/>
  <c r="AA1042" i="18"/>
  <c r="Y1042" i="18"/>
  <c r="Z1042" i="18"/>
  <c r="V1020" i="13"/>
  <c r="U1020" i="13"/>
  <c r="W1020" i="13"/>
  <c r="Q1020" i="13"/>
  <c r="X1020" i="13"/>
  <c r="I1040" i="20" l="1"/>
  <c r="D1040" i="20"/>
  <c r="B1040" i="20"/>
  <c r="G1040" i="20"/>
  <c r="H1040" i="20"/>
  <c r="C1040" i="20"/>
  <c r="AB1042" i="18"/>
  <c r="AD1042" i="18"/>
  <c r="D1043" i="18" s="1"/>
  <c r="AE1042" i="18" s="1"/>
  <c r="AC1042" i="18"/>
  <c r="R1020" i="13"/>
  <c r="J1040" i="20" l="1"/>
  <c r="S1040" i="20"/>
  <c r="T1040" i="20"/>
  <c r="O1040" i="20"/>
  <c r="AE1039" i="20"/>
  <c r="F1040" i="20"/>
  <c r="E1040" i="20"/>
  <c r="B1043" i="18"/>
  <c r="G1043" i="18"/>
  <c r="C1043" i="18"/>
  <c r="F1043" i="18" s="1"/>
  <c r="H1043" i="18"/>
  <c r="T1043" i="18"/>
  <c r="I1043" i="18"/>
  <c r="S1043" i="18"/>
  <c r="AA1020" i="13"/>
  <c r="AD1020" i="13" s="1"/>
  <c r="Z1020" i="13"/>
  <c r="AC1020" i="13" s="1"/>
  <c r="Y1020" i="13"/>
  <c r="AB1020" i="13" s="1"/>
  <c r="K1040" i="20" l="1"/>
  <c r="N1040" i="20"/>
  <c r="L1040" i="20" s="1"/>
  <c r="E1043" i="18"/>
  <c r="J1043" i="18"/>
  <c r="B1021" i="13"/>
  <c r="G1021" i="13"/>
  <c r="D1021" i="13"/>
  <c r="I1021" i="13"/>
  <c r="H1021" i="13"/>
  <c r="C1021" i="13"/>
  <c r="P1040" i="20" l="1"/>
  <c r="M1040" i="20"/>
  <c r="N1043" i="18"/>
  <c r="L1043" i="18" s="1"/>
  <c r="K1043" i="18"/>
  <c r="O1043" i="18"/>
  <c r="J1021" i="13"/>
  <c r="AE1020" i="13"/>
  <c r="T1021" i="13"/>
  <c r="S1021" i="13"/>
  <c r="F1021" i="13"/>
  <c r="E1021" i="13"/>
  <c r="W1040" i="20" l="1"/>
  <c r="V1040" i="20"/>
  <c r="U1040" i="20"/>
  <c r="X1040" i="20"/>
  <c r="Q1040" i="20"/>
  <c r="R1040" i="20" s="1"/>
  <c r="K1021" i="13"/>
  <c r="O1021" i="13"/>
  <c r="M1043" i="18"/>
  <c r="P1043" i="18"/>
  <c r="N1021" i="13"/>
  <c r="L1021" i="13" s="1"/>
  <c r="Y1040" i="20" l="1"/>
  <c r="AB1040" i="20" s="1"/>
  <c r="Z1040" i="20"/>
  <c r="AC1040" i="20" s="1"/>
  <c r="AA1040" i="20"/>
  <c r="AD1040" i="20" s="1"/>
  <c r="Q1043" i="18"/>
  <c r="R1043" i="18" s="1"/>
  <c r="X1043" i="18"/>
  <c r="W1043" i="18"/>
  <c r="V1043" i="18"/>
  <c r="U1043" i="18"/>
  <c r="M1021" i="13"/>
  <c r="P1021" i="13"/>
  <c r="G1041" i="20" l="1"/>
  <c r="B1041" i="20"/>
  <c r="C1041" i="20"/>
  <c r="E1041" i="20" s="1"/>
  <c r="H1041" i="20"/>
  <c r="D1041" i="20"/>
  <c r="I1041" i="20"/>
  <c r="AA1043" i="18"/>
  <c r="AD1043" i="18" s="1"/>
  <c r="Z1043" i="18"/>
  <c r="AC1043" i="18" s="1"/>
  <c r="Y1043" i="18"/>
  <c r="AB1043" i="18" s="1"/>
  <c r="X1021" i="13"/>
  <c r="Q1021" i="13"/>
  <c r="R1021" i="13" s="1"/>
  <c r="V1021" i="13"/>
  <c r="W1021" i="13"/>
  <c r="U1021" i="13"/>
  <c r="AE1040" i="20" l="1"/>
  <c r="F1041" i="20"/>
  <c r="T1041" i="20"/>
  <c r="S1041" i="20"/>
  <c r="J1041" i="20"/>
  <c r="I1044" i="18"/>
  <c r="D1044" i="18"/>
  <c r="C1044" i="18"/>
  <c r="H1044" i="18"/>
  <c r="B1044" i="18"/>
  <c r="G1044" i="18"/>
  <c r="AA1021" i="13"/>
  <c r="AD1021" i="13" s="1"/>
  <c r="Z1021" i="13"/>
  <c r="AC1021" i="13" s="1"/>
  <c r="Y1021" i="13"/>
  <c r="AB1021" i="13" s="1"/>
  <c r="N1041" i="20" l="1"/>
  <c r="L1041" i="20" s="1"/>
  <c r="O1041" i="20"/>
  <c r="K1041" i="20"/>
  <c r="E1044" i="18"/>
  <c r="T1044" i="18"/>
  <c r="S1044" i="18"/>
  <c r="AE1043" i="18"/>
  <c r="J1044" i="18"/>
  <c r="F1044" i="18"/>
  <c r="D1022" i="13"/>
  <c r="I1022" i="13"/>
  <c r="C1022" i="13"/>
  <c r="H1022" i="13"/>
  <c r="G1022" i="13"/>
  <c r="B1022" i="13"/>
  <c r="M1041" i="20" l="1"/>
  <c r="P1041" i="20"/>
  <c r="E1022" i="13"/>
  <c r="J1022" i="13"/>
  <c r="N1044" i="18"/>
  <c r="L1044" i="18" s="1"/>
  <c r="P1044" i="18" s="1"/>
  <c r="O1044" i="18"/>
  <c r="K1044" i="18"/>
  <c r="S1022" i="13"/>
  <c r="AE1021" i="13"/>
  <c r="T1022" i="13"/>
  <c r="F1022" i="13"/>
  <c r="Q1041" i="20" l="1"/>
  <c r="R1041" i="20" s="1"/>
  <c r="X1041" i="20"/>
  <c r="V1041" i="20"/>
  <c r="U1041" i="20"/>
  <c r="W1041" i="20"/>
  <c r="Y1041" i="20"/>
  <c r="Z1041" i="20"/>
  <c r="AC1041" i="20" s="1"/>
  <c r="O1022" i="13"/>
  <c r="K1022" i="13"/>
  <c r="N1022" i="13"/>
  <c r="L1022" i="13" s="1"/>
  <c r="W1044" i="18"/>
  <c r="M1044" i="18"/>
  <c r="V1044" i="18"/>
  <c r="U1044" i="18"/>
  <c r="AA1041" i="20" l="1"/>
  <c r="AD1041" i="20" s="1"/>
  <c r="AB1041" i="20"/>
  <c r="C1042" i="20"/>
  <c r="H1042" i="20"/>
  <c r="M1022" i="13"/>
  <c r="P1022" i="13"/>
  <c r="Q1044" i="18"/>
  <c r="R1044" i="18" s="1"/>
  <c r="Z1044" i="18" s="1"/>
  <c r="AC1044" i="18" s="1"/>
  <c r="X1044" i="18"/>
  <c r="B1042" i="20" l="1"/>
  <c r="G1042" i="20"/>
  <c r="D1042" i="20"/>
  <c r="I1042" i="20"/>
  <c r="F1042" i="20"/>
  <c r="AE1041" i="20"/>
  <c r="Q1022" i="13"/>
  <c r="R1022" i="13" s="1"/>
  <c r="X1022" i="13"/>
  <c r="U1022" i="13"/>
  <c r="V1022" i="13"/>
  <c r="W1022" i="13"/>
  <c r="AA1044" i="18"/>
  <c r="AD1044" i="18" s="1"/>
  <c r="D1045" i="18" s="1"/>
  <c r="Y1044" i="18"/>
  <c r="AB1044" i="18" s="1"/>
  <c r="B1045" i="18" s="1"/>
  <c r="H1045" i="18"/>
  <c r="C1045" i="18"/>
  <c r="E1042" i="20" l="1"/>
  <c r="T1042" i="20"/>
  <c r="S1042" i="20"/>
  <c r="J1042" i="20"/>
  <c r="AA1022" i="13"/>
  <c r="Z1022" i="13"/>
  <c r="Y1022" i="13"/>
  <c r="AE1044" i="18"/>
  <c r="I1045" i="18"/>
  <c r="T1045" i="18"/>
  <c r="S1045" i="18"/>
  <c r="G1045" i="18"/>
  <c r="F1045" i="18"/>
  <c r="E1045" i="18"/>
  <c r="N1042" i="20" l="1"/>
  <c r="L1042" i="20" s="1"/>
  <c r="O1042" i="20"/>
  <c r="K1042" i="20"/>
  <c r="AC1022" i="13"/>
  <c r="AB1022" i="13"/>
  <c r="AD1022" i="13"/>
  <c r="D1023" i="13" s="1"/>
  <c r="C1023" i="13"/>
  <c r="J1045" i="18"/>
  <c r="N1045" i="18"/>
  <c r="L1045" i="18" s="1"/>
  <c r="G1023" i="13" l="1"/>
  <c r="P1042" i="20"/>
  <c r="M1042" i="20"/>
  <c r="O1045" i="18"/>
  <c r="B1023" i="13"/>
  <c r="H1023" i="13"/>
  <c r="S1023" i="13"/>
  <c r="AE1022" i="13"/>
  <c r="I1023" i="13"/>
  <c r="T1023" i="13"/>
  <c r="K1045" i="18"/>
  <c r="M1045" i="18"/>
  <c r="P1045" i="18"/>
  <c r="U1042" i="20" l="1"/>
  <c r="V1042" i="20"/>
  <c r="E1023" i="13"/>
  <c r="W1042" i="20"/>
  <c r="Q1042" i="20"/>
  <c r="R1042" i="20" s="1"/>
  <c r="X1042" i="20"/>
  <c r="Y1042" i="20"/>
  <c r="AB1042" i="20" s="1"/>
  <c r="F1023" i="13"/>
  <c r="J1023" i="13"/>
  <c r="N1023" i="13" s="1"/>
  <c r="L1023" i="13" s="1"/>
  <c r="Q1045" i="18"/>
  <c r="R1045" i="18" s="1"/>
  <c r="X1045" i="18"/>
  <c r="U1045" i="18"/>
  <c r="W1045" i="18"/>
  <c r="V1045" i="18"/>
  <c r="AA1042" i="20" l="1"/>
  <c r="AD1042" i="20" s="1"/>
  <c r="Z1042" i="20"/>
  <c r="AC1042" i="20" s="1"/>
  <c r="G1043" i="20"/>
  <c r="B1043" i="20"/>
  <c r="K1023" i="13"/>
  <c r="O1023" i="13"/>
  <c r="M1023" i="13"/>
  <c r="X1023" i="13" s="1"/>
  <c r="P1023" i="13"/>
  <c r="Z1045" i="18"/>
  <c r="AA1045" i="18"/>
  <c r="Y1045" i="18"/>
  <c r="D1043" i="20" l="1"/>
  <c r="I1043" i="20"/>
  <c r="C1043" i="20"/>
  <c r="H1043" i="20"/>
  <c r="S1043" i="20"/>
  <c r="E1043" i="20"/>
  <c r="V1023" i="13"/>
  <c r="Q1023" i="13"/>
  <c r="R1023" i="13" s="1"/>
  <c r="W1023" i="13"/>
  <c r="U1023" i="13"/>
  <c r="AD1045" i="18"/>
  <c r="AB1045" i="18"/>
  <c r="B1046" i="18" s="1"/>
  <c r="AC1045" i="18"/>
  <c r="D1046" i="18"/>
  <c r="I1046" i="18"/>
  <c r="T1043" i="20" l="1"/>
  <c r="F1043" i="20"/>
  <c r="AE1042" i="20"/>
  <c r="J1043" i="20"/>
  <c r="Y1023" i="13"/>
  <c r="Z1023" i="13"/>
  <c r="AA1023" i="13"/>
  <c r="G1046" i="18"/>
  <c r="C1046" i="18"/>
  <c r="H1046" i="18"/>
  <c r="J1046" i="18" s="1"/>
  <c r="T1046" i="18"/>
  <c r="S1046" i="18"/>
  <c r="AE1045" i="18"/>
  <c r="N1043" i="20" l="1"/>
  <c r="L1043" i="20" s="1"/>
  <c r="O1043" i="20"/>
  <c r="K1043" i="20"/>
  <c r="P1043" i="20"/>
  <c r="M1043" i="20"/>
  <c r="AB1023" i="13"/>
  <c r="AC1023" i="13"/>
  <c r="C1024" i="13"/>
  <c r="B1024" i="13"/>
  <c r="AD1023" i="13"/>
  <c r="O1046" i="18"/>
  <c r="N1046" i="18"/>
  <c r="L1046" i="18" s="1"/>
  <c r="P1046" i="18" s="1"/>
  <c r="K1046" i="18"/>
  <c r="E1046" i="18"/>
  <c r="F1046" i="18"/>
  <c r="G1024" i="13" l="1"/>
  <c r="U1043" i="20"/>
  <c r="V1043" i="20"/>
  <c r="W1043" i="20"/>
  <c r="X1043" i="20"/>
  <c r="Q1043" i="20"/>
  <c r="R1043" i="20" s="1"/>
  <c r="H1024" i="13"/>
  <c r="I1024" i="13"/>
  <c r="D1024" i="13"/>
  <c r="F1024" i="13"/>
  <c r="E1024" i="13"/>
  <c r="V1046" i="18"/>
  <c r="W1046" i="18"/>
  <c r="M1046" i="18"/>
  <c r="X1046" i="18" s="1"/>
  <c r="U1046" i="18"/>
  <c r="J1024" i="13" l="1"/>
  <c r="AE1023" i="13"/>
  <c r="S1024" i="13"/>
  <c r="T1024" i="13"/>
  <c r="Z1043" i="20"/>
  <c r="AC1043" i="20" s="1"/>
  <c r="Y1043" i="20"/>
  <c r="AB1043" i="20" s="1"/>
  <c r="AA1043" i="20"/>
  <c r="AD1043" i="20" s="1"/>
  <c r="K1024" i="13"/>
  <c r="O1024" i="13"/>
  <c r="Q1046" i="18"/>
  <c r="R1046" i="18" s="1"/>
  <c r="N1024" i="13" l="1"/>
  <c r="L1024" i="13" s="1"/>
  <c r="C1044" i="20"/>
  <c r="H1044" i="20"/>
  <c r="B1044" i="20"/>
  <c r="E1044" i="20" s="1"/>
  <c r="G1044" i="20"/>
  <c r="I1044" i="20"/>
  <c r="D1044" i="20"/>
  <c r="Z1046" i="18"/>
  <c r="Y1046" i="18"/>
  <c r="AA1046" i="18"/>
  <c r="AC1046" i="18"/>
  <c r="M1024" i="13" l="1"/>
  <c r="P1024" i="13"/>
  <c r="AE1043" i="20"/>
  <c r="F1044" i="20"/>
  <c r="S1044" i="20"/>
  <c r="T1044" i="20"/>
  <c r="J1044" i="20"/>
  <c r="AB1046" i="18"/>
  <c r="B1047" i="18" s="1"/>
  <c r="AD1046" i="18"/>
  <c r="D1047" i="18" s="1"/>
  <c r="T1047" i="18" s="1"/>
  <c r="C1047" i="18"/>
  <c r="H1047" i="18"/>
  <c r="X1024" i="13" l="1"/>
  <c r="W1024" i="13"/>
  <c r="V1024" i="13"/>
  <c r="U1024" i="13"/>
  <c r="Q1024" i="13"/>
  <c r="R1024" i="13" s="1"/>
  <c r="K1044" i="20"/>
  <c r="O1044" i="20"/>
  <c r="N1044" i="20"/>
  <c r="L1044" i="20" s="1"/>
  <c r="I1047" i="18"/>
  <c r="S1047" i="18"/>
  <c r="G1047" i="18"/>
  <c r="AE1046" i="18"/>
  <c r="F1047" i="18"/>
  <c r="E1047" i="18"/>
  <c r="Z1024" i="13" l="1"/>
  <c r="Y1024" i="13"/>
  <c r="AA1024" i="13"/>
  <c r="M1044" i="20"/>
  <c r="P1044" i="20"/>
  <c r="J1047" i="18"/>
  <c r="N1047" i="18"/>
  <c r="L1047" i="18" s="1"/>
  <c r="P1047" i="18" s="1"/>
  <c r="K1047" i="18"/>
  <c r="O1047" i="18"/>
  <c r="AC1024" i="13" l="1"/>
  <c r="H1025" i="13" s="1"/>
  <c r="AD1024" i="13"/>
  <c r="AB1024" i="13"/>
  <c r="C1025" i="13"/>
  <c r="Q1044" i="20"/>
  <c r="R1044" i="20" s="1"/>
  <c r="X1044" i="20"/>
  <c r="V1044" i="20"/>
  <c r="W1044" i="20"/>
  <c r="U1044" i="20"/>
  <c r="B1025" i="13"/>
  <c r="D1025" i="13"/>
  <c r="I1025" i="13"/>
  <c r="M1047" i="18"/>
  <c r="X1047" i="18" s="1"/>
  <c r="V1047" i="18"/>
  <c r="W1047" i="18"/>
  <c r="U1047" i="18"/>
  <c r="Q1047" i="18"/>
  <c r="R1047" i="18" s="1"/>
  <c r="G1025" i="13" l="1"/>
  <c r="J1025" i="13"/>
  <c r="AA1044" i="20"/>
  <c r="AD1044" i="20" s="1"/>
  <c r="Y1044" i="20"/>
  <c r="AB1044" i="20" s="1"/>
  <c r="Z1044" i="20"/>
  <c r="AC1044" i="20" s="1"/>
  <c r="F1025" i="13"/>
  <c r="N1025" i="13"/>
  <c r="K1025" i="13"/>
  <c r="E1025" i="13"/>
  <c r="L1025" i="13"/>
  <c r="AE1024" i="13"/>
  <c r="T1025" i="13"/>
  <c r="S1025" i="13"/>
  <c r="Z1047" i="18"/>
  <c r="AA1047" i="18"/>
  <c r="Y1047" i="18"/>
  <c r="AB1047" i="18" s="1"/>
  <c r="O1025" i="13" l="1"/>
  <c r="D1045" i="20"/>
  <c r="I1045" i="20"/>
  <c r="G1045" i="20"/>
  <c r="B1045" i="20"/>
  <c r="H1045" i="20"/>
  <c r="C1045" i="20"/>
  <c r="M1025" i="13"/>
  <c r="P1025" i="13"/>
  <c r="AD1047" i="18"/>
  <c r="AC1047" i="18"/>
  <c r="H1048" i="18" s="1"/>
  <c r="B1048" i="18"/>
  <c r="G1048" i="18"/>
  <c r="D1048" i="18"/>
  <c r="Q1025" i="13" l="1"/>
  <c r="X1025" i="13"/>
  <c r="T1045" i="20"/>
  <c r="S1045" i="20"/>
  <c r="F1045" i="20"/>
  <c r="AE1044" i="20"/>
  <c r="J1045" i="20"/>
  <c r="E1045" i="20"/>
  <c r="U1025" i="13"/>
  <c r="V1025" i="13"/>
  <c r="W1025" i="13"/>
  <c r="R1025" i="13"/>
  <c r="I1048" i="18"/>
  <c r="T1048" i="18"/>
  <c r="C1048" i="18"/>
  <c r="F1048" i="18" s="1"/>
  <c r="S1048" i="18"/>
  <c r="AE1047" i="18"/>
  <c r="O1045" i="20" l="1"/>
  <c r="K1045" i="20"/>
  <c r="N1045" i="20"/>
  <c r="L1045" i="20" s="1"/>
  <c r="AA1025" i="13"/>
  <c r="Y1025" i="13"/>
  <c r="Z1025" i="13"/>
  <c r="E1048" i="18"/>
  <c r="J1048" i="18"/>
  <c r="P1045" i="20" l="1"/>
  <c r="M1045" i="20"/>
  <c r="AB1025" i="13"/>
  <c r="AD1025" i="13"/>
  <c r="AC1025" i="13"/>
  <c r="I1026" i="13"/>
  <c r="G1026" i="13"/>
  <c r="D1026" i="13"/>
  <c r="C1026" i="13"/>
  <c r="B1026" i="13"/>
  <c r="N1048" i="18"/>
  <c r="L1048" i="18" s="1"/>
  <c r="P1048" i="18" s="1"/>
  <c r="K1048" i="18"/>
  <c r="O1048" i="18"/>
  <c r="U1045" i="20" l="1"/>
  <c r="V1045" i="20"/>
  <c r="W1045" i="20"/>
  <c r="Q1045" i="20"/>
  <c r="R1045" i="20" s="1"/>
  <c r="X1045" i="20"/>
  <c r="H1026" i="13"/>
  <c r="S1026" i="13"/>
  <c r="AE1025" i="13"/>
  <c r="T1026" i="13"/>
  <c r="E1026" i="13"/>
  <c r="F1026" i="13"/>
  <c r="J1026" i="13"/>
  <c r="V1048" i="18"/>
  <c r="W1048" i="18"/>
  <c r="U1048" i="18"/>
  <c r="M1048" i="18"/>
  <c r="X1048" i="18" s="1"/>
  <c r="Y1045" i="20" l="1"/>
  <c r="AB1045" i="20" s="1"/>
  <c r="AA1045" i="20"/>
  <c r="AD1045" i="20" s="1"/>
  <c r="Z1045" i="20"/>
  <c r="AC1045" i="20" s="1"/>
  <c r="Q1048" i="18"/>
  <c r="R1048" i="18" s="1"/>
  <c r="N1026" i="13"/>
  <c r="O1026" i="13"/>
  <c r="K1026" i="13"/>
  <c r="B1046" i="20" l="1"/>
  <c r="G1046" i="20"/>
  <c r="D1046" i="20"/>
  <c r="I1046" i="20"/>
  <c r="C1046" i="20"/>
  <c r="H1046" i="20"/>
  <c r="L1026" i="13"/>
  <c r="Z1048" i="18"/>
  <c r="AC1048" i="18" s="1"/>
  <c r="Y1048" i="18"/>
  <c r="AB1048" i="18" s="1"/>
  <c r="AA1048" i="18"/>
  <c r="T1046" i="20" l="1"/>
  <c r="S1046" i="20"/>
  <c r="AE1045" i="20"/>
  <c r="F1046" i="20"/>
  <c r="E1046" i="20"/>
  <c r="J1046" i="20"/>
  <c r="M1026" i="13"/>
  <c r="P1026" i="13"/>
  <c r="AD1048" i="18"/>
  <c r="C1049" i="18"/>
  <c r="B1049" i="18"/>
  <c r="G1049" i="18"/>
  <c r="H1049" i="18"/>
  <c r="O1046" i="20" l="1"/>
  <c r="K1046" i="20"/>
  <c r="N1046" i="20"/>
  <c r="L1046" i="20" s="1"/>
  <c r="Q1026" i="13"/>
  <c r="R1026" i="13" s="1"/>
  <c r="X1026" i="13"/>
  <c r="V1026" i="13"/>
  <c r="U1026" i="13"/>
  <c r="W1026" i="13"/>
  <c r="I1049" i="18"/>
  <c r="J1049" i="18"/>
  <c r="D1049" i="18"/>
  <c r="E1049" i="18"/>
  <c r="F1049" i="18"/>
  <c r="Z1026" i="13"/>
  <c r="Y1026" i="13" l="1"/>
  <c r="P1046" i="20"/>
  <c r="M1046" i="20"/>
  <c r="AA1026" i="13"/>
  <c r="T1049" i="18"/>
  <c r="S1049" i="18"/>
  <c r="K1049" i="18"/>
  <c r="N1049" i="18"/>
  <c r="L1049" i="18" s="1"/>
  <c r="P1049" i="18" s="1"/>
  <c r="AE1048" i="18"/>
  <c r="O1049" i="18"/>
  <c r="AC1026" i="13"/>
  <c r="AB1026" i="13" l="1"/>
  <c r="U1046" i="20"/>
  <c r="V1046" i="20"/>
  <c r="W1046" i="20"/>
  <c r="X1046" i="20"/>
  <c r="Q1046" i="20"/>
  <c r="R1046" i="20" s="1"/>
  <c r="AD1026" i="13"/>
  <c r="B1027" i="13"/>
  <c r="G1027" i="13"/>
  <c r="U1049" i="18"/>
  <c r="M1049" i="18"/>
  <c r="V1049" i="18"/>
  <c r="W1049" i="18"/>
  <c r="H1027" i="13"/>
  <c r="C1027" i="13"/>
  <c r="I1027" i="13"/>
  <c r="D1027" i="13"/>
  <c r="Y1046" i="20" l="1"/>
  <c r="AB1046" i="20" s="1"/>
  <c r="AA1046" i="20"/>
  <c r="AD1046" i="20" s="1"/>
  <c r="Z1046" i="20"/>
  <c r="AC1046" i="20" s="1"/>
  <c r="F1027" i="13"/>
  <c r="E1027" i="13"/>
  <c r="Q1049" i="18"/>
  <c r="R1049" i="18" s="1"/>
  <c r="J1027" i="13"/>
  <c r="X1049" i="18"/>
  <c r="T1027" i="13"/>
  <c r="AE1026" i="13"/>
  <c r="S1027" i="13"/>
  <c r="Y1049" i="18" l="1"/>
  <c r="AB1049" i="18" s="1"/>
  <c r="G1047" i="20"/>
  <c r="B1047" i="20"/>
  <c r="I1047" i="20"/>
  <c r="D1047" i="20"/>
  <c r="C1047" i="20"/>
  <c r="H1047" i="20"/>
  <c r="AA1049" i="18"/>
  <c r="AD1049" i="18" s="1"/>
  <c r="N1027" i="13"/>
  <c r="L1027" i="13" s="1"/>
  <c r="K1027" i="13"/>
  <c r="Z1049" i="18"/>
  <c r="AC1049" i="18" s="1"/>
  <c r="O1027" i="13"/>
  <c r="H1050" i="18"/>
  <c r="I1050" i="18"/>
  <c r="B1050" i="18"/>
  <c r="G1050" i="18"/>
  <c r="D1050" i="18" l="1"/>
  <c r="J1047" i="20"/>
  <c r="E1047" i="20"/>
  <c r="N1047" i="20"/>
  <c r="L1047" i="20" s="1"/>
  <c r="S1047" i="20"/>
  <c r="T1047" i="20"/>
  <c r="F1047" i="20"/>
  <c r="AE1046" i="20"/>
  <c r="P1027" i="13"/>
  <c r="M1027" i="13"/>
  <c r="Q1027" i="13" s="1"/>
  <c r="R1027" i="13" s="1"/>
  <c r="C1050" i="18"/>
  <c r="AE1049" i="18"/>
  <c r="J1050" i="18"/>
  <c r="N1050" i="18" s="1"/>
  <c r="S1050" i="18" l="1"/>
  <c r="T1050" i="18"/>
  <c r="O1047" i="20"/>
  <c r="K1047" i="20"/>
  <c r="P1047" i="20"/>
  <c r="M1047" i="20"/>
  <c r="V1027" i="13"/>
  <c r="U1027" i="13"/>
  <c r="W1027" i="13"/>
  <c r="X1027" i="13"/>
  <c r="Y1027" i="13"/>
  <c r="Z1027" i="13"/>
  <c r="AA1027" i="13"/>
  <c r="F1050" i="18"/>
  <c r="E1050" i="18"/>
  <c r="K1050" i="18"/>
  <c r="O1050" i="18"/>
  <c r="L1050" i="18"/>
  <c r="P1050" i="18" s="1"/>
  <c r="AC1027" i="13" l="1"/>
  <c r="V1047" i="20"/>
  <c r="U1047" i="20"/>
  <c r="W1047" i="20"/>
  <c r="Q1047" i="20"/>
  <c r="R1047" i="20" s="1"/>
  <c r="X1047" i="20"/>
  <c r="AB1027" i="13"/>
  <c r="AD1027" i="13"/>
  <c r="H1028" i="13"/>
  <c r="W1050" i="18"/>
  <c r="M1050" i="18"/>
  <c r="X1050" i="18" s="1"/>
  <c r="V1050" i="18"/>
  <c r="U1050" i="18"/>
  <c r="C1028" i="13" l="1"/>
  <c r="B1028" i="13"/>
  <c r="AA1047" i="20"/>
  <c r="AD1047" i="20" s="1"/>
  <c r="Y1047" i="20"/>
  <c r="AB1047" i="20" s="1"/>
  <c r="Z1047" i="20"/>
  <c r="AC1047" i="20" s="1"/>
  <c r="G1028" i="13"/>
  <c r="I1028" i="13"/>
  <c r="D1028" i="13"/>
  <c r="Q1050" i="18"/>
  <c r="R1050" i="18" s="1"/>
  <c r="E1028" i="13" l="1"/>
  <c r="F1028" i="13"/>
  <c r="D1048" i="20"/>
  <c r="I1048" i="20"/>
  <c r="B1048" i="20"/>
  <c r="G1048" i="20"/>
  <c r="C1048" i="20"/>
  <c r="H1048" i="20"/>
  <c r="J1028" i="13"/>
  <c r="T1028" i="13"/>
  <c r="S1028" i="13"/>
  <c r="AE1027" i="13"/>
  <c r="Z1050" i="18"/>
  <c r="AC1050" i="18" s="1"/>
  <c r="Y1050" i="18"/>
  <c r="AB1050" i="18" s="1"/>
  <c r="AA1050" i="18"/>
  <c r="AD1050" i="18" s="1"/>
  <c r="T1048" i="20" l="1"/>
  <c r="S1048" i="20"/>
  <c r="F1048" i="20"/>
  <c r="AE1047" i="20"/>
  <c r="E1048" i="20"/>
  <c r="J1048" i="20"/>
  <c r="N1028" i="13"/>
  <c r="L1028" i="13" s="1"/>
  <c r="K1028" i="13"/>
  <c r="O1028" i="13"/>
  <c r="G1051" i="18"/>
  <c r="I1051" i="18"/>
  <c r="H1051" i="18"/>
  <c r="C1051" i="18"/>
  <c r="B1051" i="18"/>
  <c r="D1051" i="18"/>
  <c r="O1048" i="20" l="1"/>
  <c r="K1048" i="20"/>
  <c r="N1048" i="20"/>
  <c r="L1048" i="20" s="1"/>
  <c r="P1028" i="13"/>
  <c r="M1028" i="13"/>
  <c r="W1028" i="13"/>
  <c r="J1051" i="18"/>
  <c r="S1051" i="18"/>
  <c r="AE1050" i="18"/>
  <c r="T1051" i="18"/>
  <c r="F1051" i="18"/>
  <c r="E1051" i="18"/>
  <c r="N1051" i="18"/>
  <c r="L1051" i="18" s="1"/>
  <c r="P1051" i="18" s="1"/>
  <c r="V1028" i="13" l="1"/>
  <c r="U1028" i="13"/>
  <c r="P1048" i="20"/>
  <c r="M1048" i="20"/>
  <c r="X1028" i="13"/>
  <c r="Q1028" i="13"/>
  <c r="R1028" i="13" s="1"/>
  <c r="K1051" i="18"/>
  <c r="O1051" i="18"/>
  <c r="M1051" i="18"/>
  <c r="X1051" i="18" s="1"/>
  <c r="W1051" i="18"/>
  <c r="V1051" i="18"/>
  <c r="U1051" i="18"/>
  <c r="AA1028" i="13" l="1"/>
  <c r="U1048" i="20"/>
  <c r="W1048" i="20"/>
  <c r="V1048" i="20"/>
  <c r="X1048" i="20"/>
  <c r="Q1048" i="20"/>
  <c r="R1048" i="20" s="1"/>
  <c r="Z1028" i="13"/>
  <c r="Y1028" i="13"/>
  <c r="AB1028" i="13" s="1"/>
  <c r="Q1051" i="18"/>
  <c r="R1051" i="18" s="1"/>
  <c r="AD1028" i="13" l="1"/>
  <c r="AA1048" i="20"/>
  <c r="AD1048" i="20" s="1"/>
  <c r="Y1048" i="20"/>
  <c r="AB1048" i="20" s="1"/>
  <c r="Z1048" i="20"/>
  <c r="AC1048" i="20" s="1"/>
  <c r="AC1028" i="13"/>
  <c r="B1029" i="13"/>
  <c r="G1029" i="13"/>
  <c r="C1029" i="13"/>
  <c r="D1029" i="13"/>
  <c r="I1029" i="13"/>
  <c r="AA1051" i="18"/>
  <c r="Y1051" i="18"/>
  <c r="Z1051" i="18"/>
  <c r="AD1051" i="18"/>
  <c r="D1052" i="18" s="1"/>
  <c r="H1029" i="13" l="1"/>
  <c r="I1049" i="20"/>
  <c r="D1049" i="20"/>
  <c r="B1049" i="20"/>
  <c r="G1049" i="20"/>
  <c r="C1049" i="20"/>
  <c r="H1049" i="20"/>
  <c r="F1029" i="13"/>
  <c r="E1029" i="13"/>
  <c r="S1029" i="13"/>
  <c r="AE1028" i="13"/>
  <c r="T1029" i="13"/>
  <c r="J1029" i="13"/>
  <c r="O1029" i="13" s="1"/>
  <c r="AC1051" i="18"/>
  <c r="AB1051" i="18"/>
  <c r="S1052" i="18"/>
  <c r="I1052" i="18"/>
  <c r="AE1051" i="18"/>
  <c r="T1052" i="18"/>
  <c r="B1052" i="18"/>
  <c r="S1049" i="20" l="1"/>
  <c r="T1049" i="20"/>
  <c r="E1049" i="20"/>
  <c r="J1049" i="20"/>
  <c r="F1049" i="20"/>
  <c r="AE1048" i="20"/>
  <c r="K1029" i="13"/>
  <c r="N1029" i="13"/>
  <c r="L1029" i="13" s="1"/>
  <c r="H1052" i="18"/>
  <c r="C1052" i="18"/>
  <c r="G1052" i="18"/>
  <c r="E1052" i="18"/>
  <c r="J1052" i="18" l="1"/>
  <c r="N1052" i="18" s="1"/>
  <c r="O1049" i="20"/>
  <c r="K1049" i="20"/>
  <c r="N1049" i="20"/>
  <c r="L1049" i="20" s="1"/>
  <c r="P1029" i="13"/>
  <c r="M1029" i="13"/>
  <c r="F1052" i="18"/>
  <c r="O1052" i="18" l="1"/>
  <c r="K1052" i="18"/>
  <c r="L1052" i="18"/>
  <c r="P1052" i="18" s="1"/>
  <c r="M1049" i="20"/>
  <c r="P1049" i="20"/>
  <c r="W1029" i="13"/>
  <c r="V1029" i="13"/>
  <c r="U1029" i="13"/>
  <c r="X1029" i="13"/>
  <c r="Q1029" i="13"/>
  <c r="R1029" i="13" s="1"/>
  <c r="U1052" i="18" l="1"/>
  <c r="W1052" i="18"/>
  <c r="V1052" i="18"/>
  <c r="M1052" i="18"/>
  <c r="X1052" i="18" s="1"/>
  <c r="Q1049" i="20"/>
  <c r="R1049" i="20" s="1"/>
  <c r="X1049" i="20"/>
  <c r="V1049" i="20"/>
  <c r="W1049" i="20"/>
  <c r="U1049" i="20"/>
  <c r="Y1029" i="13"/>
  <c r="AA1029" i="13"/>
  <c r="Z1029" i="13"/>
  <c r="Q1052" i="18" l="1"/>
  <c r="R1052" i="18" s="1"/>
  <c r="Z1049" i="20"/>
  <c r="AC1049" i="20" s="1"/>
  <c r="AA1049" i="20"/>
  <c r="AD1049" i="20" s="1"/>
  <c r="Y1049" i="20"/>
  <c r="AB1049" i="20" s="1"/>
  <c r="AB1029" i="13"/>
  <c r="AD1029" i="13"/>
  <c r="B1030" i="13"/>
  <c r="AC1029" i="13"/>
  <c r="C1030" i="13" s="1"/>
  <c r="Y1052" i="18"/>
  <c r="Z1052" i="18"/>
  <c r="AA1052" i="18"/>
  <c r="D1030" i="13"/>
  <c r="G1030" i="13" l="1"/>
  <c r="C1050" i="20"/>
  <c r="H1050" i="20"/>
  <c r="D1050" i="20"/>
  <c r="I1050" i="20"/>
  <c r="G1050" i="20"/>
  <c r="B1050" i="20"/>
  <c r="E1030" i="13"/>
  <c r="H1030" i="13"/>
  <c r="F1030" i="13"/>
  <c r="I1030" i="13"/>
  <c r="AB1052" i="18"/>
  <c r="B1053" i="18" s="1"/>
  <c r="AC1052" i="18"/>
  <c r="AD1052" i="18"/>
  <c r="D1053" i="18" s="1"/>
  <c r="T1030" i="13"/>
  <c r="S1030" i="13"/>
  <c r="AE1029" i="13"/>
  <c r="G1053" i="18"/>
  <c r="H1053" i="18"/>
  <c r="J1030" i="13" l="1"/>
  <c r="O1030" i="13" s="1"/>
  <c r="AE1049" i="20"/>
  <c r="F1050" i="20"/>
  <c r="S1050" i="20"/>
  <c r="T1050" i="20"/>
  <c r="J1050" i="20"/>
  <c r="E1050" i="20"/>
  <c r="N1030" i="13"/>
  <c r="L1030" i="13" s="1"/>
  <c r="C1053" i="18"/>
  <c r="I1053" i="18"/>
  <c r="S1053" i="18"/>
  <c r="AE1052" i="18"/>
  <c r="T1053" i="18"/>
  <c r="J1053" i="18"/>
  <c r="N1053" i="18" s="1"/>
  <c r="E1053" i="18"/>
  <c r="F1053" i="18"/>
  <c r="O1053" i="18"/>
  <c r="K1053" i="18"/>
  <c r="K1030" i="13" l="1"/>
  <c r="K1050" i="20"/>
  <c r="O1050" i="20"/>
  <c r="N1050" i="20"/>
  <c r="L1050" i="20" s="1"/>
  <c r="M1030" i="13"/>
  <c r="X1030" i="13" s="1"/>
  <c r="P1030" i="13"/>
  <c r="L1053" i="18"/>
  <c r="P1053" i="18" s="1"/>
  <c r="M1050" i="20" l="1"/>
  <c r="P1050" i="20"/>
  <c r="Q1030" i="13"/>
  <c r="R1030" i="13" s="1"/>
  <c r="V1030" i="13"/>
  <c r="W1030" i="13"/>
  <c r="U1030" i="13"/>
  <c r="V1053" i="18"/>
  <c r="W1053" i="18"/>
  <c r="U1053" i="18"/>
  <c r="M1053" i="18"/>
  <c r="X1053" i="18" s="1"/>
  <c r="Q1050" i="20" l="1"/>
  <c r="R1050" i="20" s="1"/>
  <c r="X1050" i="20"/>
  <c r="U1050" i="20"/>
  <c r="W1050" i="20"/>
  <c r="V1050" i="20"/>
  <c r="Z1030" i="13"/>
  <c r="Y1030" i="13"/>
  <c r="AA1030" i="13"/>
  <c r="Q1053" i="18"/>
  <c r="R1053" i="18" s="1"/>
  <c r="Y1050" i="20" l="1"/>
  <c r="AB1050" i="20" s="1"/>
  <c r="Z1050" i="20"/>
  <c r="AC1050" i="20" s="1"/>
  <c r="AA1050" i="20"/>
  <c r="AD1050" i="20" s="1"/>
  <c r="AC1030" i="13"/>
  <c r="AD1030" i="13"/>
  <c r="I1031" i="13" s="1"/>
  <c r="AB1030" i="13"/>
  <c r="G1031" i="13" s="1"/>
  <c r="C1031" i="13"/>
  <c r="B1031" i="13"/>
  <c r="Y1053" i="18"/>
  <c r="Z1053" i="18"/>
  <c r="AA1053" i="18"/>
  <c r="D1031" i="13" l="1"/>
  <c r="B1051" i="20"/>
  <c r="G1051" i="20"/>
  <c r="C1051" i="20"/>
  <c r="H1051" i="20"/>
  <c r="D1051" i="20"/>
  <c r="I1051" i="20"/>
  <c r="H1031" i="13"/>
  <c r="J1031" i="13"/>
  <c r="S1031" i="13"/>
  <c r="T1031" i="13"/>
  <c r="E1031" i="13"/>
  <c r="F1031" i="13"/>
  <c r="AB1053" i="18"/>
  <c r="AD1053" i="18"/>
  <c r="AC1053" i="18"/>
  <c r="B1054" i="18"/>
  <c r="G1054" i="18"/>
  <c r="H1054" i="18"/>
  <c r="I1054" i="18"/>
  <c r="D1054" i="18"/>
  <c r="C1054" i="18"/>
  <c r="AE1030" i="13" l="1"/>
  <c r="E1051" i="20"/>
  <c r="J1051" i="20"/>
  <c r="AE1050" i="20"/>
  <c r="F1051" i="20"/>
  <c r="T1051" i="20"/>
  <c r="S1051" i="20"/>
  <c r="N1051" i="20"/>
  <c r="L1051" i="20" s="1"/>
  <c r="N1031" i="13"/>
  <c r="L1031" i="13" s="1"/>
  <c r="O1031" i="13"/>
  <c r="K1031" i="13"/>
  <c r="J1054" i="18"/>
  <c r="AE1053" i="18"/>
  <c r="S1054" i="18"/>
  <c r="T1054" i="18"/>
  <c r="E1054" i="18"/>
  <c r="F1054" i="18"/>
  <c r="O1051" i="20" l="1"/>
  <c r="K1051" i="20"/>
  <c r="P1051" i="20"/>
  <c r="M1051" i="20"/>
  <c r="M1031" i="13"/>
  <c r="P1031" i="13"/>
  <c r="X1031" i="13"/>
  <c r="O1054" i="18"/>
  <c r="K1054" i="18"/>
  <c r="N1054" i="18"/>
  <c r="L1054" i="18" s="1"/>
  <c r="P1054" i="18" s="1"/>
  <c r="Q1031" i="13" l="1"/>
  <c r="V1051" i="20"/>
  <c r="W1051" i="20"/>
  <c r="U1051" i="20"/>
  <c r="Q1051" i="20"/>
  <c r="R1051" i="20" s="1"/>
  <c r="X1051" i="20"/>
  <c r="W1031" i="13"/>
  <c r="V1031" i="13"/>
  <c r="U1031" i="13"/>
  <c r="R1031" i="13"/>
  <c r="M1054" i="18"/>
  <c r="X1054" i="18" s="1"/>
  <c r="U1054" i="18"/>
  <c r="V1054" i="18"/>
  <c r="W1054" i="18"/>
  <c r="Y1051" i="20" l="1"/>
  <c r="AB1051" i="20" s="1"/>
  <c r="Z1051" i="20"/>
  <c r="AC1051" i="20" s="1"/>
  <c r="AA1051" i="20"/>
  <c r="AD1051" i="20" s="1"/>
  <c r="Y1031" i="13"/>
  <c r="AB1031" i="13" s="1"/>
  <c r="AA1031" i="13"/>
  <c r="Z1031" i="13"/>
  <c r="B1032" i="13"/>
  <c r="Q1054" i="18"/>
  <c r="R1054" i="18" s="1"/>
  <c r="B1052" i="20" l="1"/>
  <c r="G1052" i="20"/>
  <c r="H1052" i="20"/>
  <c r="C1052" i="20"/>
  <c r="I1052" i="20"/>
  <c r="D1052" i="20"/>
  <c r="G1032" i="13"/>
  <c r="AD1031" i="13"/>
  <c r="I1032" i="13" s="1"/>
  <c r="AC1031" i="13"/>
  <c r="Z1054" i="18"/>
  <c r="AA1054" i="18"/>
  <c r="Y1054" i="18"/>
  <c r="AE1051" i="20" l="1"/>
  <c r="F1052" i="20"/>
  <c r="S1052" i="20"/>
  <c r="T1052" i="20"/>
  <c r="E1052" i="20"/>
  <c r="J1052" i="20"/>
  <c r="D1032" i="13"/>
  <c r="H1032" i="13"/>
  <c r="C1032" i="13"/>
  <c r="AC1054" i="18"/>
  <c r="AD1054" i="18"/>
  <c r="AB1054" i="18"/>
  <c r="B1055" i="18" s="1"/>
  <c r="K1052" i="20" l="1"/>
  <c r="O1052" i="20"/>
  <c r="N1052" i="20"/>
  <c r="L1052" i="20" s="1"/>
  <c r="S1032" i="13"/>
  <c r="T1032" i="13"/>
  <c r="AE1031" i="13"/>
  <c r="J1032" i="13"/>
  <c r="N1032" i="13" s="1"/>
  <c r="L1032" i="13" s="1"/>
  <c r="F1032" i="13"/>
  <c r="E1032" i="13"/>
  <c r="C1055" i="18"/>
  <c r="G1055" i="18"/>
  <c r="D1055" i="18"/>
  <c r="I1055" i="18"/>
  <c r="H1055" i="18"/>
  <c r="E1055" i="18"/>
  <c r="F1055" i="18"/>
  <c r="M1052" i="20" l="1"/>
  <c r="P1052" i="20"/>
  <c r="K1032" i="13"/>
  <c r="O1032" i="13"/>
  <c r="M1032" i="13"/>
  <c r="P1032" i="13"/>
  <c r="S1055" i="18"/>
  <c r="AE1054" i="18"/>
  <c r="T1055" i="18"/>
  <c r="J1055" i="18"/>
  <c r="Q1052" i="20" l="1"/>
  <c r="R1052" i="20" s="1"/>
  <c r="X1052" i="20"/>
  <c r="W1052" i="20"/>
  <c r="U1052" i="20"/>
  <c r="V1052" i="20"/>
  <c r="X1032" i="13"/>
  <c r="W1032" i="13"/>
  <c r="Q1032" i="13"/>
  <c r="R1032" i="13" s="1"/>
  <c r="U1032" i="13"/>
  <c r="V1032" i="13"/>
  <c r="K1055" i="18"/>
  <c r="N1055" i="18"/>
  <c r="L1055" i="18" s="1"/>
  <c r="P1055" i="18" s="1"/>
  <c r="O1055" i="18"/>
  <c r="AA1052" i="20" l="1"/>
  <c r="AD1052" i="20" s="1"/>
  <c r="Y1052" i="20"/>
  <c r="AB1052" i="20" s="1"/>
  <c r="Z1052" i="20"/>
  <c r="AC1052" i="20" s="1"/>
  <c r="Z1032" i="13"/>
  <c r="Y1032" i="13"/>
  <c r="AA1032" i="13"/>
  <c r="AC1032" i="13"/>
  <c r="W1055" i="18"/>
  <c r="M1055" i="18"/>
  <c r="X1055" i="18" s="1"/>
  <c r="V1055" i="18"/>
  <c r="U1055" i="18"/>
  <c r="AB1032" i="13" l="1"/>
  <c r="D1053" i="20"/>
  <c r="C1053" i="20"/>
  <c r="H1053" i="20"/>
  <c r="T1053" i="20"/>
  <c r="I1053" i="20"/>
  <c r="G1053" i="20"/>
  <c r="B1053" i="20"/>
  <c r="AD1032" i="13"/>
  <c r="D1033" i="13" s="1"/>
  <c r="C1033" i="13"/>
  <c r="B1033" i="13"/>
  <c r="I1033" i="13"/>
  <c r="H1033" i="13"/>
  <c r="G1033" i="13"/>
  <c r="Q1055" i="18"/>
  <c r="R1055" i="18" s="1"/>
  <c r="S1033" i="13" l="1"/>
  <c r="T1033" i="13"/>
  <c r="S1053" i="20"/>
  <c r="AE1052" i="20"/>
  <c r="F1053" i="20"/>
  <c r="J1053" i="20"/>
  <c r="E1053" i="20"/>
  <c r="AE1032" i="13"/>
  <c r="F1033" i="13"/>
  <c r="J1033" i="13"/>
  <c r="E1033" i="13"/>
  <c r="Y1055" i="18"/>
  <c r="AA1055" i="18"/>
  <c r="AD1055" i="18" s="1"/>
  <c r="Z1055" i="18"/>
  <c r="AC1055" i="18" s="1"/>
  <c r="AB1055" i="18"/>
  <c r="G1056" i="18" s="1"/>
  <c r="B1056" i="18"/>
  <c r="K1053" i="20" l="1"/>
  <c r="O1053" i="20"/>
  <c r="N1053" i="20"/>
  <c r="L1053" i="20" s="1"/>
  <c r="N1033" i="13"/>
  <c r="L1033" i="13" s="1"/>
  <c r="K1033" i="13"/>
  <c r="O1033" i="13"/>
  <c r="I1056" i="18"/>
  <c r="D1056" i="18"/>
  <c r="H1056" i="18"/>
  <c r="C1056" i="18"/>
  <c r="P1053" i="20" l="1"/>
  <c r="M1053" i="20"/>
  <c r="M1033" i="13"/>
  <c r="P1033" i="13"/>
  <c r="Q1033" i="13"/>
  <c r="AE1055" i="18"/>
  <c r="T1056" i="18"/>
  <c r="S1056" i="18"/>
  <c r="J1056" i="18"/>
  <c r="F1056" i="18"/>
  <c r="E1056" i="18"/>
  <c r="V1033" i="13" l="1"/>
  <c r="U1053" i="20"/>
  <c r="V1053" i="20"/>
  <c r="W1053" i="20"/>
  <c r="X1053" i="20"/>
  <c r="Q1053" i="20"/>
  <c r="R1053" i="20" s="1"/>
  <c r="X1033" i="13"/>
  <c r="U1033" i="13"/>
  <c r="W1033" i="13"/>
  <c r="R1033" i="13"/>
  <c r="N1056" i="18"/>
  <c r="L1056" i="18" s="1"/>
  <c r="P1056" i="18" s="1"/>
  <c r="O1056" i="18"/>
  <c r="K1056" i="18"/>
  <c r="Z1053" i="20" l="1"/>
  <c r="AC1053" i="20" s="1"/>
  <c r="AA1053" i="20"/>
  <c r="AD1053" i="20" s="1"/>
  <c r="Y1053" i="20"/>
  <c r="AB1053" i="20" s="1"/>
  <c r="Y1033" i="13"/>
  <c r="AB1033" i="13" s="1"/>
  <c r="AA1033" i="13"/>
  <c r="Z1033" i="13"/>
  <c r="V1056" i="18"/>
  <c r="M1056" i="18"/>
  <c r="X1056" i="18" s="1"/>
  <c r="W1056" i="18"/>
  <c r="U1056" i="18"/>
  <c r="C1054" i="20" l="1"/>
  <c r="H1054" i="20"/>
  <c r="D1054" i="20"/>
  <c r="I1054" i="20"/>
  <c r="G1054" i="20"/>
  <c r="B1054" i="20"/>
  <c r="G1034" i="13"/>
  <c r="B1034" i="13"/>
  <c r="AD1033" i="13"/>
  <c r="D1034" i="13" s="1"/>
  <c r="AC1033" i="13"/>
  <c r="Q1056" i="18"/>
  <c r="R1056" i="18" s="1"/>
  <c r="AE1053" i="20" l="1"/>
  <c r="F1054" i="20"/>
  <c r="T1054" i="20"/>
  <c r="S1054" i="20"/>
  <c r="J1054" i="20"/>
  <c r="E1054" i="20"/>
  <c r="AE1033" i="13"/>
  <c r="C1034" i="13"/>
  <c r="F1034" i="13" s="1"/>
  <c r="I1034" i="13"/>
  <c r="S1034" i="13"/>
  <c r="T1034" i="13"/>
  <c r="H1034" i="13"/>
  <c r="AA1056" i="18"/>
  <c r="Z1056" i="18"/>
  <c r="Y1056" i="18"/>
  <c r="N1054" i="20" l="1"/>
  <c r="O1054" i="20"/>
  <c r="K1054" i="20"/>
  <c r="L1054" i="20"/>
  <c r="E1034" i="13"/>
  <c r="J1034" i="13"/>
  <c r="N1034" i="13" s="1"/>
  <c r="AC1056" i="18"/>
  <c r="AD1056" i="18"/>
  <c r="D1057" i="18" s="1"/>
  <c r="AB1056" i="18"/>
  <c r="G1057" i="18" s="1"/>
  <c r="C1057" i="18"/>
  <c r="S1057" i="18"/>
  <c r="T1057" i="18"/>
  <c r="H1057" i="18"/>
  <c r="O1034" i="13" l="1"/>
  <c r="M1054" i="20"/>
  <c r="P1054" i="20"/>
  <c r="K1034" i="13"/>
  <c r="L1034" i="13"/>
  <c r="I1057" i="18"/>
  <c r="B1057" i="18"/>
  <c r="AE1056" i="18"/>
  <c r="F1057" i="18"/>
  <c r="E1057" i="18"/>
  <c r="J1057" i="18"/>
  <c r="N1057" i="18" s="1"/>
  <c r="X1054" i="20" l="1"/>
  <c r="Q1054" i="20"/>
  <c r="R1054" i="20" s="1"/>
  <c r="U1054" i="20"/>
  <c r="V1054" i="20"/>
  <c r="W1054" i="20"/>
  <c r="P1034" i="13"/>
  <c r="M1034" i="13"/>
  <c r="K1057" i="18"/>
  <c r="O1057" i="18"/>
  <c r="L1057" i="18"/>
  <c r="P1057" i="18" s="1"/>
  <c r="U1034" i="13" l="1"/>
  <c r="Y1054" i="20"/>
  <c r="AB1054" i="20" s="1"/>
  <c r="Z1054" i="20"/>
  <c r="AC1054" i="20" s="1"/>
  <c r="AA1054" i="20"/>
  <c r="AD1054" i="20" s="1"/>
  <c r="W1034" i="13"/>
  <c r="X1034" i="13"/>
  <c r="V1034" i="13"/>
  <c r="Q1034" i="13"/>
  <c r="R1034" i="13" s="1"/>
  <c r="V1057" i="18"/>
  <c r="M1057" i="18"/>
  <c r="W1057" i="18"/>
  <c r="U1057" i="18"/>
  <c r="B1055" i="20" l="1"/>
  <c r="G1055" i="20"/>
  <c r="D1055" i="20"/>
  <c r="I1055" i="20"/>
  <c r="C1055" i="20"/>
  <c r="H1055" i="20"/>
  <c r="AA1034" i="13"/>
  <c r="Y1034" i="13"/>
  <c r="Z1034" i="13"/>
  <c r="AC1034" i="13" s="1"/>
  <c r="Q1057" i="18"/>
  <c r="R1057" i="18" s="1"/>
  <c r="X1057" i="18"/>
  <c r="E1055" i="20" l="1"/>
  <c r="J1055" i="20"/>
  <c r="S1055" i="20"/>
  <c r="T1055" i="20"/>
  <c r="F1055" i="20"/>
  <c r="AE1054" i="20"/>
  <c r="AD1034" i="13"/>
  <c r="AB1034" i="13"/>
  <c r="C1035" i="13"/>
  <c r="H1035" i="13"/>
  <c r="D1035" i="13"/>
  <c r="AA1057" i="18"/>
  <c r="AD1057" i="18" s="1"/>
  <c r="D1058" i="18" s="1"/>
  <c r="Z1057" i="18"/>
  <c r="AC1057" i="18" s="1"/>
  <c r="H1058" i="18" s="1"/>
  <c r="Y1057" i="18"/>
  <c r="AB1057" i="18" s="1"/>
  <c r="G1058" i="18" s="1"/>
  <c r="I1035" i="13" l="1"/>
  <c r="B1035" i="13"/>
  <c r="E1035" i="13" s="1"/>
  <c r="K1055" i="20"/>
  <c r="O1055" i="20"/>
  <c r="N1055" i="20"/>
  <c r="L1055" i="20" s="1"/>
  <c r="G1035" i="13"/>
  <c r="J1035" i="13"/>
  <c r="AE1034" i="13"/>
  <c r="S1035" i="13"/>
  <c r="T1035" i="13"/>
  <c r="B1058" i="18"/>
  <c r="I1058" i="18"/>
  <c r="C1058" i="18"/>
  <c r="T1058" i="18"/>
  <c r="S1058" i="18"/>
  <c r="AE1057" i="18"/>
  <c r="F1035" i="13" l="1"/>
  <c r="M1055" i="20"/>
  <c r="P1055" i="20"/>
  <c r="N1035" i="13"/>
  <c r="O1035" i="13"/>
  <c r="K1035" i="13"/>
  <c r="F1058" i="18"/>
  <c r="E1058" i="18"/>
  <c r="J1058" i="18"/>
  <c r="X1055" i="20" l="1"/>
  <c r="Q1055" i="20"/>
  <c r="R1055" i="20" s="1"/>
  <c r="V1055" i="20"/>
  <c r="U1055" i="20"/>
  <c r="W1055" i="20"/>
  <c r="L1035" i="13"/>
  <c r="N1058" i="18"/>
  <c r="L1058" i="18" s="1"/>
  <c r="K1058" i="18"/>
  <c r="O1058" i="18"/>
  <c r="Z1055" i="20" l="1"/>
  <c r="AC1055" i="20" s="1"/>
  <c r="AA1055" i="20"/>
  <c r="AD1055" i="20" s="1"/>
  <c r="Y1055" i="20"/>
  <c r="AB1055" i="20" s="1"/>
  <c r="M1035" i="13"/>
  <c r="P1035" i="13"/>
  <c r="M1058" i="18"/>
  <c r="P1058" i="18"/>
  <c r="C1056" i="20" l="1"/>
  <c r="H1056" i="20"/>
  <c r="D1056" i="20"/>
  <c r="I1056" i="20"/>
  <c r="G1056" i="20"/>
  <c r="B1056" i="20"/>
  <c r="X1035" i="13"/>
  <c r="Q1035" i="13"/>
  <c r="R1035" i="13" s="1"/>
  <c r="U1035" i="13"/>
  <c r="W1035" i="13"/>
  <c r="V1035" i="13"/>
  <c r="Q1058" i="18"/>
  <c r="R1058" i="18" s="1"/>
  <c r="X1058" i="18"/>
  <c r="W1058" i="18"/>
  <c r="U1058" i="18"/>
  <c r="V1058" i="18"/>
  <c r="AE1055" i="20" l="1"/>
  <c r="F1056" i="20"/>
  <c r="S1056" i="20"/>
  <c r="T1056" i="20"/>
  <c r="J1056" i="20"/>
  <c r="E1056" i="20"/>
  <c r="AA1035" i="13"/>
  <c r="AD1035" i="13" s="1"/>
  <c r="Z1035" i="13"/>
  <c r="AC1035" i="13" s="1"/>
  <c r="Y1035" i="13"/>
  <c r="AB1035" i="13" s="1"/>
  <c r="Y1058" i="18"/>
  <c r="Z1058" i="18"/>
  <c r="AA1058" i="18"/>
  <c r="K1056" i="20" l="1"/>
  <c r="O1056" i="20"/>
  <c r="N1056" i="20"/>
  <c r="L1056" i="20" s="1"/>
  <c r="I1036" i="13"/>
  <c r="C1036" i="13"/>
  <c r="H1036" i="13"/>
  <c r="G1036" i="13"/>
  <c r="B1036" i="13"/>
  <c r="D1036" i="13"/>
  <c r="AD1058" i="18"/>
  <c r="I1059" i="18" s="1"/>
  <c r="AB1058" i="18"/>
  <c r="AC1058" i="18"/>
  <c r="AE1035" i="13" l="1"/>
  <c r="P1056" i="20"/>
  <c r="M1056" i="20"/>
  <c r="T1036" i="13"/>
  <c r="S1036" i="13"/>
  <c r="E1036" i="13"/>
  <c r="J1036" i="13"/>
  <c r="F1036" i="13"/>
  <c r="O1036" i="13"/>
  <c r="C1059" i="18"/>
  <c r="D1059" i="18"/>
  <c r="AE1058" i="18" s="1"/>
  <c r="C23" i="18" s="1"/>
  <c r="G1059" i="18"/>
  <c r="H1059" i="18"/>
  <c r="B1059" i="18"/>
  <c r="C25" i="18"/>
  <c r="C26" i="18"/>
  <c r="C29" i="18"/>
  <c r="C27" i="18"/>
  <c r="C24" i="18"/>
  <c r="C28" i="18"/>
  <c r="U1056" i="20" l="1"/>
  <c r="W1056" i="20"/>
  <c r="V1056" i="20"/>
  <c r="Q1056" i="20"/>
  <c r="R1056" i="20" s="1"/>
  <c r="X1056" i="20"/>
  <c r="N1036" i="13"/>
  <c r="L1036" i="13" s="1"/>
  <c r="K1036" i="13"/>
  <c r="S1059" i="18"/>
  <c r="T1059" i="18"/>
  <c r="J1059" i="18"/>
  <c r="E1059" i="18"/>
  <c r="F1059" i="18"/>
  <c r="D23" i="18"/>
  <c r="D28" i="18"/>
  <c r="D26" i="18"/>
  <c r="E26" i="18" s="1"/>
  <c r="B26" i="18" s="1"/>
  <c r="D27" i="18"/>
  <c r="D25" i="18"/>
  <c r="D29" i="18"/>
  <c r="D24" i="18"/>
  <c r="Z1056" i="20" l="1"/>
  <c r="AC1056" i="20" s="1"/>
  <c r="Y1056" i="20"/>
  <c r="AB1056" i="20" s="1"/>
  <c r="AA1056" i="20"/>
  <c r="AD1056" i="20" s="1"/>
  <c r="P1036" i="13"/>
  <c r="U1036" i="13" s="1"/>
  <c r="M1036" i="13"/>
  <c r="O1059" i="18"/>
  <c r="K1059" i="18"/>
  <c r="N1059" i="18"/>
  <c r="L1059" i="18" s="1"/>
  <c r="P1059" i="18" s="1"/>
  <c r="B24" i="18"/>
  <c r="B27" i="18"/>
  <c r="B25" i="18"/>
  <c r="B28" i="18"/>
  <c r="Q1036" i="13" l="1"/>
  <c r="R1036" i="13" s="1"/>
  <c r="W1036" i="13"/>
  <c r="V1036" i="13"/>
  <c r="C1057" i="20"/>
  <c r="H1057" i="20"/>
  <c r="B1057" i="20"/>
  <c r="G1057" i="20"/>
  <c r="D1057" i="20"/>
  <c r="I1057" i="20"/>
  <c r="X1036" i="13"/>
  <c r="AA1036" i="13"/>
  <c r="Z1036" i="13"/>
  <c r="Y1036" i="13"/>
  <c r="V1059" i="18"/>
  <c r="M1059" i="18"/>
  <c r="U1059" i="18"/>
  <c r="W1059" i="18"/>
  <c r="B29" i="18"/>
  <c r="AE1056" i="20" l="1"/>
  <c r="F1057" i="20"/>
  <c r="E1057" i="20"/>
  <c r="J1057" i="20"/>
  <c r="N1057" i="20"/>
  <c r="L1057" i="20" s="1"/>
  <c r="T1057" i="20"/>
  <c r="S1057" i="20"/>
  <c r="AC1036" i="13"/>
  <c r="AB1036" i="13"/>
  <c r="AD1036" i="13"/>
  <c r="D1037" i="13" s="1"/>
  <c r="Q1059" i="18"/>
  <c r="R1059" i="18" s="1"/>
  <c r="X1059" i="18"/>
  <c r="O1057" i="20" l="1"/>
  <c r="K1057" i="20"/>
  <c r="P1057" i="20"/>
  <c r="M1057" i="20"/>
  <c r="H1037" i="13"/>
  <c r="C1037" i="13"/>
  <c r="I1037" i="13"/>
  <c r="T1037" i="13"/>
  <c r="G1037" i="13"/>
  <c r="J1037" i="13" s="1"/>
  <c r="B1037" i="13"/>
  <c r="E1037" i="13" s="1"/>
  <c r="AE1036" i="13"/>
  <c r="S1037" i="13"/>
  <c r="AA1059" i="18"/>
  <c r="AD1059" i="18" s="1"/>
  <c r="Z1059" i="18"/>
  <c r="AC1059" i="18" s="1"/>
  <c r="H1060" i="18" s="1"/>
  <c r="Y1059" i="18"/>
  <c r="AB1059" i="18" s="1"/>
  <c r="V1057" i="20" l="1"/>
  <c r="U1057" i="20"/>
  <c r="W1057" i="20"/>
  <c r="Q1057" i="20"/>
  <c r="R1057" i="20" s="1"/>
  <c r="X1057" i="20"/>
  <c r="O1037" i="13"/>
  <c r="K1037" i="13"/>
  <c r="N1037" i="13"/>
  <c r="L1037" i="13" s="1"/>
  <c r="F1037" i="13"/>
  <c r="B1060" i="18"/>
  <c r="C1060" i="18"/>
  <c r="G1060" i="18"/>
  <c r="I1060" i="18"/>
  <c r="D1060" i="18"/>
  <c r="F1060" i="18"/>
  <c r="Y1057" i="20" l="1"/>
  <c r="AB1057" i="20" s="1"/>
  <c r="Z1057" i="20"/>
  <c r="AC1057" i="20" s="1"/>
  <c r="AA1057" i="20"/>
  <c r="AD1057" i="20" s="1"/>
  <c r="M1037" i="13"/>
  <c r="P1037" i="13"/>
  <c r="E1060" i="18"/>
  <c r="Q1037" i="13"/>
  <c r="R1037" i="13" s="1"/>
  <c r="J1060" i="18"/>
  <c r="K1060" i="18" s="1"/>
  <c r="S1060" i="18"/>
  <c r="T1060" i="18"/>
  <c r="AE1059" i="18"/>
  <c r="N1060" i="18"/>
  <c r="L1060" i="18" s="1"/>
  <c r="P1060" i="18" s="1"/>
  <c r="G1058" i="20" l="1"/>
  <c r="B1058" i="20"/>
  <c r="C1058" i="20"/>
  <c r="H1058" i="20"/>
  <c r="D1058" i="20"/>
  <c r="I1058" i="20"/>
  <c r="W1037" i="13"/>
  <c r="U1037" i="13"/>
  <c r="X1037" i="13"/>
  <c r="V1037" i="13"/>
  <c r="AA1037" i="13"/>
  <c r="Z1037" i="13"/>
  <c r="Y1037" i="13"/>
  <c r="O1060" i="18"/>
  <c r="W1060" i="18"/>
  <c r="M1060" i="18"/>
  <c r="X1060" i="18" s="1"/>
  <c r="V1060" i="18"/>
  <c r="U1060" i="18"/>
  <c r="J1058" i="20" l="1"/>
  <c r="E1058" i="20"/>
  <c r="AE1057" i="20"/>
  <c r="F1058" i="20"/>
  <c r="T1058" i="20"/>
  <c r="S1058" i="20"/>
  <c r="AD1037" i="13"/>
  <c r="AB1037" i="13"/>
  <c r="AC1037" i="13"/>
  <c r="Q1060" i="18"/>
  <c r="N1058" i="20" l="1"/>
  <c r="K1058" i="20"/>
  <c r="O1058" i="20"/>
  <c r="D1038" i="13"/>
  <c r="G1038" i="13"/>
  <c r="B1038" i="13"/>
  <c r="C1038" i="13"/>
  <c r="H1038" i="13"/>
  <c r="I1038" i="13"/>
  <c r="R1060" i="18"/>
  <c r="L1058" i="20" l="1"/>
  <c r="S1038" i="13"/>
  <c r="AE1037" i="13"/>
  <c r="T1038" i="13"/>
  <c r="Y1060" i="18"/>
  <c r="E1038" i="13"/>
  <c r="F1038" i="13"/>
  <c r="J1038" i="13"/>
  <c r="Z1060" i="18"/>
  <c r="AA1060" i="18"/>
  <c r="AB1060" i="18"/>
  <c r="AC1060" i="18"/>
  <c r="M1058" i="20" l="1"/>
  <c r="P1058" i="20"/>
  <c r="Q1058" i="20"/>
  <c r="R1058" i="20" s="1"/>
  <c r="O1038" i="13"/>
  <c r="K1038" i="13"/>
  <c r="N1038" i="13"/>
  <c r="L1038" i="13" s="1"/>
  <c r="AD1060" i="18"/>
  <c r="B1061" i="18"/>
  <c r="H1061" i="18"/>
  <c r="D1061" i="18"/>
  <c r="G1061" i="18"/>
  <c r="C1061" i="18"/>
  <c r="X1058" i="20" l="1"/>
  <c r="U1058" i="20"/>
  <c r="V1058" i="20"/>
  <c r="W1058" i="20"/>
  <c r="Z1058" i="20"/>
  <c r="AA1058" i="20"/>
  <c r="Y1058" i="20"/>
  <c r="M1038" i="13"/>
  <c r="P1038" i="13"/>
  <c r="I1061" i="18"/>
  <c r="AE1060" i="18"/>
  <c r="S1061" i="18"/>
  <c r="F1061" i="18"/>
  <c r="J1061" i="18"/>
  <c r="T1061" i="18"/>
  <c r="E1061" i="18"/>
  <c r="AC1058" i="20" l="1"/>
  <c r="AD1058" i="20"/>
  <c r="AB1058" i="20"/>
  <c r="X1038" i="13"/>
  <c r="V1038" i="13"/>
  <c r="W1038" i="13"/>
  <c r="U1038" i="13"/>
  <c r="Q1038" i="13"/>
  <c r="R1038" i="13" s="1"/>
  <c r="K1061" i="18"/>
  <c r="N1061" i="18"/>
  <c r="L1061" i="18" s="1"/>
  <c r="P1061" i="18" s="1"/>
  <c r="O1061" i="18"/>
  <c r="D1059" i="20" l="1"/>
  <c r="I1059" i="20"/>
  <c r="B1059" i="20"/>
  <c r="G1059" i="20"/>
  <c r="C1059" i="20"/>
  <c r="H1059" i="20"/>
  <c r="AE1058" i="20"/>
  <c r="T1059" i="20"/>
  <c r="Z1038" i="13"/>
  <c r="AC1038" i="13" s="1"/>
  <c r="Y1038" i="13"/>
  <c r="AA1038" i="13"/>
  <c r="V1061" i="18"/>
  <c r="W1061" i="18"/>
  <c r="M1061" i="18"/>
  <c r="X1061" i="18" s="1"/>
  <c r="U1061" i="18"/>
  <c r="F1059" i="20" l="1"/>
  <c r="S1059" i="20"/>
  <c r="E1059" i="20"/>
  <c r="J1059" i="20"/>
  <c r="AB1038" i="13"/>
  <c r="AD1038" i="13"/>
  <c r="D1039" i="13" s="1"/>
  <c r="AE1038" i="13" s="1"/>
  <c r="H1039" i="13"/>
  <c r="C1039" i="13"/>
  <c r="G1039" i="13"/>
  <c r="B1039" i="13"/>
  <c r="Q1061" i="18"/>
  <c r="R1061" i="18" s="1"/>
  <c r="O1059" i="20" l="1"/>
  <c r="K1059" i="20"/>
  <c r="N1059" i="20"/>
  <c r="L1059" i="20" s="1"/>
  <c r="I1039" i="13"/>
  <c r="S1039" i="13"/>
  <c r="T1039" i="13"/>
  <c r="J1039" i="13"/>
  <c r="F1039" i="13"/>
  <c r="E1039" i="13"/>
  <c r="Y1061" i="18"/>
  <c r="Z1061" i="18"/>
  <c r="AA1061" i="18"/>
  <c r="M1059" i="20" l="1"/>
  <c r="P1059" i="20"/>
  <c r="Q1059" i="20"/>
  <c r="R1059" i="20" s="1"/>
  <c r="N1039" i="13"/>
  <c r="L1039" i="13" s="1"/>
  <c r="O1039" i="13"/>
  <c r="K1039" i="13"/>
  <c r="AB1061" i="18"/>
  <c r="B1062" i="18" s="1"/>
  <c r="AD1061" i="18"/>
  <c r="AC1061" i="18"/>
  <c r="C1062" i="18" s="1"/>
  <c r="X1059" i="20" l="1"/>
  <c r="V1059" i="20"/>
  <c r="W1059" i="20"/>
  <c r="U1059" i="20"/>
  <c r="Y1059" i="20"/>
  <c r="Z1059" i="20"/>
  <c r="AC1059" i="20" s="1"/>
  <c r="AA1059" i="20"/>
  <c r="AD1059" i="20" s="1"/>
  <c r="M1039" i="13"/>
  <c r="X1039" i="13" s="1"/>
  <c r="P1039" i="13"/>
  <c r="H1062" i="18"/>
  <c r="D1062" i="18"/>
  <c r="F1062" i="18"/>
  <c r="G1062" i="18"/>
  <c r="E1062" i="18"/>
  <c r="I1062" i="18"/>
  <c r="AB1059" i="20" l="1"/>
  <c r="G1060" i="20"/>
  <c r="B1060" i="20"/>
  <c r="C1060" i="20"/>
  <c r="H1060" i="20"/>
  <c r="D1060" i="20"/>
  <c r="I1060" i="20"/>
  <c r="Q1039" i="13"/>
  <c r="R1039" i="13" s="1"/>
  <c r="U1039" i="13"/>
  <c r="W1039" i="13"/>
  <c r="V1039" i="13"/>
  <c r="J1062" i="18"/>
  <c r="T1062" i="18"/>
  <c r="S1062" i="18"/>
  <c r="AE1061" i="18"/>
  <c r="N1062" i="18"/>
  <c r="L1062" i="18" s="1"/>
  <c r="P1062" i="18" s="1"/>
  <c r="K1062" i="18"/>
  <c r="J1060" i="20" l="1"/>
  <c r="E1060" i="20"/>
  <c r="AE1059" i="20"/>
  <c r="C23" i="20" s="1"/>
  <c r="F1060" i="20"/>
  <c r="T1060" i="20"/>
  <c r="S1060" i="20"/>
  <c r="Y1039" i="13"/>
  <c r="AA1039" i="13"/>
  <c r="Z1039" i="13"/>
  <c r="O1062" i="18"/>
  <c r="W1062" i="18"/>
  <c r="V1062" i="18"/>
  <c r="U1062" i="18"/>
  <c r="M1062" i="18"/>
  <c r="X1062" i="18" s="1"/>
  <c r="K26" i="20" l="1"/>
  <c r="K25" i="20"/>
  <c r="K24" i="20"/>
  <c r="N1060" i="20"/>
  <c r="L1060" i="20" s="1"/>
  <c r="K1060" i="20"/>
  <c r="O1060" i="20"/>
  <c r="C26" i="20"/>
  <c r="C29" i="20"/>
  <c r="C30" i="20"/>
  <c r="C27" i="20"/>
  <c r="C25" i="20"/>
  <c r="C28" i="20"/>
  <c r="C24" i="20"/>
  <c r="D23" i="20"/>
  <c r="AB1039" i="13"/>
  <c r="AD1039" i="13"/>
  <c r="AC1039" i="13"/>
  <c r="Q1062" i="18"/>
  <c r="R1062" i="18" s="1"/>
  <c r="G1040" i="13"/>
  <c r="D1040" i="13"/>
  <c r="B1040" i="13" l="1"/>
  <c r="P1060" i="20"/>
  <c r="M1060" i="20"/>
  <c r="D24" i="20"/>
  <c r="D25" i="20"/>
  <c r="D27" i="20"/>
  <c r="D28" i="20"/>
  <c r="D29" i="20"/>
  <c r="D30" i="20"/>
  <c r="D26" i="20"/>
  <c r="I1040" i="13"/>
  <c r="C1040" i="13"/>
  <c r="H1040" i="13"/>
  <c r="Y1062" i="18"/>
  <c r="Z1062" i="18"/>
  <c r="AA1062" i="18"/>
  <c r="AE1039" i="13"/>
  <c r="S1040" i="13"/>
  <c r="T1040" i="13"/>
  <c r="W1060" i="20" l="1"/>
  <c r="V1060" i="20"/>
  <c r="U1060" i="20"/>
  <c r="Q1060" i="20"/>
  <c r="R1060" i="20" s="1"/>
  <c r="X1060" i="20"/>
  <c r="E25" i="20"/>
  <c r="E1040" i="13"/>
  <c r="J1040" i="13"/>
  <c r="F1040" i="13"/>
  <c r="AB1062" i="18"/>
  <c r="AC1062" i="18"/>
  <c r="AD1062" i="18"/>
  <c r="I1063" i="18" s="1"/>
  <c r="AA1060" i="20" l="1"/>
  <c r="AD1060" i="20" s="1"/>
  <c r="Y1060" i="20"/>
  <c r="AB1060" i="20" s="1"/>
  <c r="Z1060" i="20"/>
  <c r="AC1060" i="20" s="1"/>
  <c r="B28" i="20"/>
  <c r="B27" i="20"/>
  <c r="B26" i="20"/>
  <c r="H23" i="20" s="1"/>
  <c r="H25" i="20" s="1"/>
  <c r="B30" i="20"/>
  <c r="B29" i="20"/>
  <c r="B24" i="20"/>
  <c r="H22" i="20" s="1"/>
  <c r="H24" i="20" s="1"/>
  <c r="B25" i="20"/>
  <c r="K1040" i="13"/>
  <c r="O1040" i="13"/>
  <c r="N1040" i="13"/>
  <c r="L1040" i="13"/>
  <c r="C1063" i="18"/>
  <c r="B1063" i="18"/>
  <c r="D1063" i="18"/>
  <c r="G1063" i="18"/>
  <c r="H1063" i="18"/>
  <c r="C1061" i="20" l="1"/>
  <c r="H1061" i="20"/>
  <c r="B1061" i="20"/>
  <c r="I1061" i="20"/>
  <c r="D1061" i="20"/>
  <c r="G1061" i="20"/>
  <c r="AE1060" i="20"/>
  <c r="H19" i="20"/>
  <c r="M1040" i="13"/>
  <c r="P1040" i="13"/>
  <c r="AE1062" i="18"/>
  <c r="T1063" i="18"/>
  <c r="S1063" i="18"/>
  <c r="J1063" i="18"/>
  <c r="E1063" i="18"/>
  <c r="F1063" i="18"/>
  <c r="E1061" i="20" l="1"/>
  <c r="F1061" i="20"/>
  <c r="T1061" i="20"/>
  <c r="S1061" i="20"/>
  <c r="J1061" i="20"/>
  <c r="X1040" i="13"/>
  <c r="Q1040" i="13"/>
  <c r="R1040" i="13" s="1"/>
  <c r="U1040" i="13"/>
  <c r="V1040" i="13"/>
  <c r="W1040" i="13"/>
  <c r="O1063" i="18"/>
  <c r="K1063" i="18"/>
  <c r="N1063" i="18"/>
  <c r="L1063" i="18"/>
  <c r="P1063" i="18" s="1"/>
  <c r="N1061" i="20" l="1"/>
  <c r="L1061" i="20" s="1"/>
  <c r="K1061" i="20"/>
  <c r="O1061" i="20"/>
  <c r="AA1040" i="13"/>
  <c r="AD1040" i="13" s="1"/>
  <c r="Y1040" i="13"/>
  <c r="Z1040" i="13"/>
  <c r="V1063" i="18"/>
  <c r="W1063" i="18"/>
  <c r="M1063" i="18"/>
  <c r="X1063" i="18" s="1"/>
  <c r="U1063" i="18"/>
  <c r="P1061" i="20" l="1"/>
  <c r="M1061" i="20"/>
  <c r="W1061" i="20"/>
  <c r="Q1061" i="20"/>
  <c r="R1061" i="20" s="1"/>
  <c r="X1061" i="20"/>
  <c r="U1061" i="20"/>
  <c r="I1041" i="13"/>
  <c r="D1041" i="13"/>
  <c r="AB1040" i="13"/>
  <c r="AC1040" i="13"/>
  <c r="T1041" i="13"/>
  <c r="Q1063" i="18"/>
  <c r="R1063" i="18" s="1"/>
  <c r="S1041" i="13"/>
  <c r="V1061" i="20" l="1"/>
  <c r="Y1061" i="20"/>
  <c r="AB1061" i="20" s="1"/>
  <c r="Z1061" i="20"/>
  <c r="AC1061" i="20" s="1"/>
  <c r="AA1061" i="20"/>
  <c r="AD1061" i="20" s="1"/>
  <c r="AE1040" i="13"/>
  <c r="B1041" i="13"/>
  <c r="G1041" i="13"/>
  <c r="H1041" i="13"/>
  <c r="C1041" i="13"/>
  <c r="Z1063" i="18"/>
  <c r="AC1063" i="18" s="1"/>
  <c r="Y1063" i="18"/>
  <c r="AB1063" i="18" s="1"/>
  <c r="B1064" i="18" s="1"/>
  <c r="AA1063" i="18"/>
  <c r="H1062" i="20" l="1"/>
  <c r="B1062" i="20"/>
  <c r="G1062" i="20"/>
  <c r="C1062" i="20"/>
  <c r="I1062" i="20"/>
  <c r="D1062" i="20"/>
  <c r="J1041" i="13"/>
  <c r="F1041" i="13"/>
  <c r="E1041" i="13"/>
  <c r="N1041" i="13"/>
  <c r="O1041" i="13"/>
  <c r="K1041" i="13"/>
  <c r="L1041" i="13"/>
  <c r="AD1063" i="18"/>
  <c r="H1064" i="18"/>
  <c r="C1064" i="18"/>
  <c r="F1064" i="18" s="1"/>
  <c r="G1064" i="18"/>
  <c r="J1062" i="20" l="1"/>
  <c r="AE1061" i="20"/>
  <c r="F1062" i="20"/>
  <c r="E1062" i="20"/>
  <c r="S1062" i="20"/>
  <c r="T1062" i="20"/>
  <c r="M1041" i="13"/>
  <c r="P1041" i="13"/>
  <c r="D1064" i="18"/>
  <c r="I1064" i="18"/>
  <c r="E1064" i="18"/>
  <c r="AE1063" i="18"/>
  <c r="J1064" i="18"/>
  <c r="N1062" i="20" l="1"/>
  <c r="L1062" i="20" s="1"/>
  <c r="K1062" i="20"/>
  <c r="O1062" i="20"/>
  <c r="X1041" i="13"/>
  <c r="Q1041" i="13"/>
  <c r="R1041" i="13" s="1"/>
  <c r="S1064" i="18"/>
  <c r="W1041" i="13"/>
  <c r="U1041" i="13"/>
  <c r="V1041" i="13"/>
  <c r="T1064" i="18"/>
  <c r="K1064" i="18"/>
  <c r="O1064" i="18"/>
  <c r="N1064" i="18"/>
  <c r="L1064" i="18" s="1"/>
  <c r="P1062" i="20" l="1"/>
  <c r="M1062" i="20"/>
  <c r="W1062" i="20"/>
  <c r="Y1041" i="13"/>
  <c r="AA1041" i="13"/>
  <c r="Z1041" i="13"/>
  <c r="P1064" i="18"/>
  <c r="M1064" i="18"/>
  <c r="U1062" i="20" l="1"/>
  <c r="V1062" i="20"/>
  <c r="X1062" i="20"/>
  <c r="Q1062" i="20"/>
  <c r="R1062" i="20" s="1"/>
  <c r="AD1041" i="13"/>
  <c r="AB1041" i="13"/>
  <c r="AC1041" i="13"/>
  <c r="W1064" i="18"/>
  <c r="V1064" i="18"/>
  <c r="U1064" i="18"/>
  <c r="Q1064" i="18"/>
  <c r="R1064" i="18" s="1"/>
  <c r="X1064" i="18"/>
  <c r="AA1062" i="20" l="1"/>
  <c r="AD1062" i="20" s="1"/>
  <c r="Y1062" i="20"/>
  <c r="AB1062" i="20" s="1"/>
  <c r="Z1062" i="20"/>
  <c r="AC1062" i="20" s="1"/>
  <c r="G1042" i="13"/>
  <c r="C1042" i="13"/>
  <c r="I1042" i="13"/>
  <c r="D1042" i="13"/>
  <c r="B1042" i="13"/>
  <c r="H1042" i="13"/>
  <c r="AA1064" i="18"/>
  <c r="AD1064" i="18" s="1"/>
  <c r="Z1064" i="18"/>
  <c r="AC1064" i="18" s="1"/>
  <c r="Y1064" i="18"/>
  <c r="AB1064" i="18" s="1"/>
  <c r="D1063" i="20" l="1"/>
  <c r="I1063" i="20"/>
  <c r="B1063" i="20"/>
  <c r="G1063" i="20"/>
  <c r="C1063" i="20"/>
  <c r="H1063" i="20"/>
  <c r="T1063" i="20"/>
  <c r="AE1041" i="13"/>
  <c r="T1042" i="13"/>
  <c r="E1042" i="13"/>
  <c r="J1042" i="13"/>
  <c r="N1042" i="13" s="1"/>
  <c r="L1042" i="13" s="1"/>
  <c r="S1042" i="13"/>
  <c r="F1042" i="13"/>
  <c r="K1042" i="13"/>
  <c r="D1065" i="18"/>
  <c r="I1065" i="18"/>
  <c r="C1065" i="18"/>
  <c r="H1065" i="18"/>
  <c r="G1065" i="18"/>
  <c r="B1065" i="18"/>
  <c r="O1042" i="13" l="1"/>
  <c r="S1063" i="20"/>
  <c r="AE1062" i="20"/>
  <c r="F1063" i="20"/>
  <c r="E1063" i="20"/>
  <c r="J1063" i="20"/>
  <c r="K1063" i="20"/>
  <c r="N1063" i="20"/>
  <c r="L1063" i="20" s="1"/>
  <c r="O1063" i="20"/>
  <c r="M1042" i="13"/>
  <c r="P1042" i="13"/>
  <c r="Q1042" i="13"/>
  <c r="R1042" i="13" s="1"/>
  <c r="F1065" i="18"/>
  <c r="T1065" i="18"/>
  <c r="AE1064" i="18"/>
  <c r="S1065" i="18"/>
  <c r="J1065" i="18"/>
  <c r="E1065" i="18"/>
  <c r="P1063" i="20" l="1"/>
  <c r="M1063" i="20"/>
  <c r="W1042" i="13"/>
  <c r="U1042" i="13"/>
  <c r="X1042" i="13"/>
  <c r="Z1042" i="13"/>
  <c r="Y1042" i="13"/>
  <c r="V1042" i="13"/>
  <c r="AA1042" i="13"/>
  <c r="K1065" i="18"/>
  <c r="O1065" i="18"/>
  <c r="N1065" i="18"/>
  <c r="L1065" i="18"/>
  <c r="W1063" i="20" l="1"/>
  <c r="U1063" i="20"/>
  <c r="V1063" i="20"/>
  <c r="Q1063" i="20"/>
  <c r="R1063" i="20" s="1"/>
  <c r="X1063" i="20"/>
  <c r="AC1042" i="13"/>
  <c r="AB1042" i="13"/>
  <c r="AD1042" i="13"/>
  <c r="H1043" i="13"/>
  <c r="G1043" i="13"/>
  <c r="B1043" i="13"/>
  <c r="P1065" i="18"/>
  <c r="M1065" i="18"/>
  <c r="AA1063" i="20" l="1"/>
  <c r="AD1063" i="20" s="1"/>
  <c r="Y1063" i="20"/>
  <c r="AB1063" i="20" s="1"/>
  <c r="Z1063" i="20"/>
  <c r="AC1063" i="20" s="1"/>
  <c r="C1043" i="13"/>
  <c r="I1043" i="13"/>
  <c r="D1043" i="13"/>
  <c r="V1065" i="18"/>
  <c r="U1065" i="18"/>
  <c r="W1065" i="18"/>
  <c r="Q1065" i="18"/>
  <c r="R1065" i="18" s="1"/>
  <c r="X1065" i="18"/>
  <c r="E1043" i="13" l="1"/>
  <c r="J1043" i="13"/>
  <c r="F1043" i="13"/>
  <c r="D1064" i="20"/>
  <c r="I1064" i="20"/>
  <c r="B1064" i="20"/>
  <c r="G1064" i="20"/>
  <c r="C1064" i="20"/>
  <c r="H1064" i="20"/>
  <c r="AE1042" i="13"/>
  <c r="S1043" i="13"/>
  <c r="T1043" i="13"/>
  <c r="AA1065" i="18"/>
  <c r="AD1065" i="18" s="1"/>
  <c r="Z1065" i="18"/>
  <c r="AC1065" i="18" s="1"/>
  <c r="Y1065" i="18"/>
  <c r="AB1065" i="18" s="1"/>
  <c r="K1043" i="13" l="1"/>
  <c r="N1043" i="13"/>
  <c r="L1043" i="13" s="1"/>
  <c r="O1043" i="13"/>
  <c r="T1064" i="20"/>
  <c r="S1064" i="20"/>
  <c r="E1064" i="20"/>
  <c r="J1064" i="20"/>
  <c r="AE1063" i="20"/>
  <c r="F1064" i="20"/>
  <c r="I1066" i="18"/>
  <c r="D1066" i="18"/>
  <c r="H1066" i="18"/>
  <c r="C1066" i="18"/>
  <c r="B1066" i="18"/>
  <c r="G1066" i="18"/>
  <c r="M1043" i="13" l="1"/>
  <c r="X1043" i="13" s="1"/>
  <c r="P1043" i="13"/>
  <c r="N1064" i="20"/>
  <c r="L1064" i="20" s="1"/>
  <c r="O1064" i="20"/>
  <c r="K1064" i="20"/>
  <c r="Q1043" i="13"/>
  <c r="R1043" i="13" s="1"/>
  <c r="E1066" i="18"/>
  <c r="AE1065" i="18"/>
  <c r="T1066" i="18"/>
  <c r="S1066" i="18"/>
  <c r="F1066" i="18"/>
  <c r="J1066" i="18"/>
  <c r="V1043" i="13" l="1"/>
  <c r="U1043" i="13"/>
  <c r="W1043" i="13"/>
  <c r="M1064" i="20"/>
  <c r="P1064" i="20"/>
  <c r="Q1064" i="20"/>
  <c r="R1064" i="20" s="1"/>
  <c r="AA1043" i="13"/>
  <c r="AD1043" i="13" s="1"/>
  <c r="Z1043" i="13"/>
  <c r="Y1043" i="13"/>
  <c r="D1044" i="13"/>
  <c r="O1066" i="18"/>
  <c r="K1066" i="18"/>
  <c r="N1066" i="18"/>
  <c r="L1066" i="18" s="1"/>
  <c r="I1044" i="13" l="1"/>
  <c r="X1064" i="20"/>
  <c r="U1064" i="20"/>
  <c r="W1064" i="20"/>
  <c r="V1064" i="20"/>
  <c r="Y1064" i="20"/>
  <c r="AB1064" i="20" s="1"/>
  <c r="Z1064" i="20"/>
  <c r="AC1064" i="20" s="1"/>
  <c r="AA1064" i="20"/>
  <c r="AD1064" i="20" s="1"/>
  <c r="AC1043" i="13"/>
  <c r="AB1043" i="13"/>
  <c r="H1044" i="13"/>
  <c r="C1044" i="13"/>
  <c r="S1044" i="13"/>
  <c r="T1044" i="13"/>
  <c r="AE1043" i="13"/>
  <c r="P1066" i="18"/>
  <c r="M1066" i="18"/>
  <c r="G1065" i="20" l="1"/>
  <c r="B1065" i="20"/>
  <c r="C1065" i="20"/>
  <c r="H1065" i="20"/>
  <c r="D1065" i="20"/>
  <c r="I1065" i="20"/>
  <c r="B1044" i="13"/>
  <c r="G1044" i="13"/>
  <c r="J1044" i="13" s="1"/>
  <c r="N1044" i="13" s="1"/>
  <c r="V1066" i="18"/>
  <c r="U1066" i="18"/>
  <c r="W1066" i="18"/>
  <c r="Q1066" i="18"/>
  <c r="R1066" i="18" s="1"/>
  <c r="X1066" i="18"/>
  <c r="E1044" i="13" l="1"/>
  <c r="J1065" i="20"/>
  <c r="E1065" i="20"/>
  <c r="AE1064" i="20"/>
  <c r="F1065" i="20"/>
  <c r="S1065" i="20"/>
  <c r="T1065" i="20"/>
  <c r="N1065" i="20"/>
  <c r="L1065" i="20" s="1"/>
  <c r="F1044" i="13"/>
  <c r="K1044" i="13"/>
  <c r="O1044" i="13"/>
  <c r="L1044" i="13"/>
  <c r="Y1066" i="18"/>
  <c r="AB1066" i="18" s="1"/>
  <c r="AA1066" i="18"/>
  <c r="AD1066" i="18" s="1"/>
  <c r="Z1066" i="18"/>
  <c r="AC1066" i="18" s="1"/>
  <c r="K1065" i="20" l="1"/>
  <c r="O1065" i="20"/>
  <c r="M1065" i="20"/>
  <c r="P1065" i="20"/>
  <c r="M1044" i="13"/>
  <c r="P1044" i="13"/>
  <c r="G1067" i="18"/>
  <c r="B1067" i="18"/>
  <c r="D1067" i="18"/>
  <c r="I1067" i="18"/>
  <c r="C1067" i="18"/>
  <c r="H1067" i="18"/>
  <c r="X1065" i="20" l="1"/>
  <c r="Q1065" i="20"/>
  <c r="R1065" i="20" s="1"/>
  <c r="V1065" i="20"/>
  <c r="W1065" i="20"/>
  <c r="U1065" i="20"/>
  <c r="X1044" i="13"/>
  <c r="Q1044" i="13"/>
  <c r="R1044" i="13" s="1"/>
  <c r="W1044" i="13"/>
  <c r="U1044" i="13"/>
  <c r="V1044" i="13"/>
  <c r="F1067" i="18"/>
  <c r="T1067" i="18"/>
  <c r="S1067" i="18"/>
  <c r="AE1066" i="18"/>
  <c r="J1067" i="18"/>
  <c r="E1067" i="18"/>
  <c r="Y1065" i="20" l="1"/>
  <c r="AB1065" i="20" s="1"/>
  <c r="AA1065" i="20"/>
  <c r="AD1065" i="20" s="1"/>
  <c r="Z1065" i="20"/>
  <c r="AC1065" i="20" s="1"/>
  <c r="AA1044" i="13"/>
  <c r="Y1044" i="13"/>
  <c r="Z1044" i="13"/>
  <c r="AD1044" i="13"/>
  <c r="AB1044" i="13"/>
  <c r="N1067" i="18"/>
  <c r="L1067" i="18" s="1"/>
  <c r="K1067" i="18"/>
  <c r="O1067" i="18"/>
  <c r="B1066" i="20" l="1"/>
  <c r="G1066" i="20"/>
  <c r="D1066" i="20"/>
  <c r="I1066" i="20"/>
  <c r="C1066" i="20"/>
  <c r="H1066" i="20"/>
  <c r="AC1044" i="13"/>
  <c r="I1045" i="13"/>
  <c r="D1045" i="13"/>
  <c r="G1045" i="13"/>
  <c r="B1045" i="13"/>
  <c r="M1067" i="18"/>
  <c r="P1067" i="18"/>
  <c r="E1066" i="20" l="1"/>
  <c r="J1066" i="20"/>
  <c r="T1066" i="20"/>
  <c r="S1066" i="20"/>
  <c r="N1066" i="20"/>
  <c r="AE1065" i="20"/>
  <c r="F1066" i="20"/>
  <c r="H1045" i="13"/>
  <c r="C1045" i="13"/>
  <c r="S1045" i="13"/>
  <c r="T1045" i="13"/>
  <c r="AE1044" i="13"/>
  <c r="J1045" i="13"/>
  <c r="F1045" i="13"/>
  <c r="Q1067" i="18"/>
  <c r="R1067" i="18" s="1"/>
  <c r="V1067" i="18"/>
  <c r="X1067" i="18"/>
  <c r="U1067" i="18"/>
  <c r="W1067" i="18"/>
  <c r="AA1067" i="18"/>
  <c r="AD1067" i="18" s="1"/>
  <c r="Z1067" i="18"/>
  <c r="Y1067" i="18"/>
  <c r="AB1067" i="18" s="1"/>
  <c r="O1045" i="13" l="1"/>
  <c r="K1045" i="13"/>
  <c r="K1066" i="20"/>
  <c r="O1066" i="20"/>
  <c r="L1066" i="20"/>
  <c r="E1045" i="13"/>
  <c r="N1045" i="13"/>
  <c r="L1045" i="13" s="1"/>
  <c r="I1068" i="18"/>
  <c r="D1068" i="18"/>
  <c r="G1068" i="18"/>
  <c r="B1068" i="18"/>
  <c r="AC1067" i="18"/>
  <c r="M1066" i="20" l="1"/>
  <c r="P1066" i="20"/>
  <c r="P1045" i="13"/>
  <c r="M1045" i="13"/>
  <c r="Q1045" i="13"/>
  <c r="X1045" i="13"/>
  <c r="AE1067" i="18"/>
  <c r="T1068" i="18"/>
  <c r="S1068" i="18"/>
  <c r="H1068" i="18"/>
  <c r="J1068" i="18" s="1"/>
  <c r="C1068" i="18"/>
  <c r="U1045" i="13" l="1"/>
  <c r="V1045" i="13"/>
  <c r="Q1066" i="20"/>
  <c r="R1066" i="20" s="1"/>
  <c r="X1066" i="20"/>
  <c r="W1066" i="20"/>
  <c r="V1066" i="20"/>
  <c r="U1066" i="20"/>
  <c r="R1045" i="13"/>
  <c r="W1045" i="13"/>
  <c r="Z1045" i="13"/>
  <c r="Y1045" i="13"/>
  <c r="O1068" i="18"/>
  <c r="K1068" i="18"/>
  <c r="N1068" i="18"/>
  <c r="L1068" i="18" s="1"/>
  <c r="P1068" i="18" s="1"/>
  <c r="E1068" i="18"/>
  <c r="F1068" i="18"/>
  <c r="Y1066" i="20" l="1"/>
  <c r="AB1066" i="20" s="1"/>
  <c r="Z1066" i="20"/>
  <c r="AC1066" i="20" s="1"/>
  <c r="AA1066" i="20"/>
  <c r="AD1066" i="20" s="1"/>
  <c r="AA1045" i="13"/>
  <c r="AC1045" i="13"/>
  <c r="AB1045" i="13"/>
  <c r="B1046" i="13"/>
  <c r="M1068" i="18"/>
  <c r="X1068" i="18" s="1"/>
  <c r="V1068" i="18"/>
  <c r="W1068" i="18"/>
  <c r="U1068" i="18"/>
  <c r="C1046" i="13" l="1"/>
  <c r="AD1045" i="13"/>
  <c r="D1046" i="13" s="1"/>
  <c r="AE1045" i="13" s="1"/>
  <c r="G1046" i="13"/>
  <c r="B1067" i="20"/>
  <c r="G1067" i="20"/>
  <c r="C1067" i="20"/>
  <c r="H1067" i="20"/>
  <c r="D1067" i="20"/>
  <c r="I1067" i="20"/>
  <c r="H1046" i="13"/>
  <c r="E1046" i="13"/>
  <c r="I1046" i="13"/>
  <c r="F1046" i="13"/>
  <c r="S1046" i="13"/>
  <c r="T1046" i="13"/>
  <c r="Q1068" i="18"/>
  <c r="R1068" i="18" s="1"/>
  <c r="J1046" i="13" l="1"/>
  <c r="E1067" i="20"/>
  <c r="J1067" i="20"/>
  <c r="AE1066" i="20"/>
  <c r="F1067" i="20"/>
  <c r="S1067" i="20"/>
  <c r="T1067" i="20"/>
  <c r="AA1068" i="18"/>
  <c r="Z1068" i="18"/>
  <c r="Y1068" i="18"/>
  <c r="AB1068" i="18" s="1"/>
  <c r="N1046" i="13" l="1"/>
  <c r="L1046" i="13" s="1"/>
  <c r="K1046" i="13"/>
  <c r="O1046" i="13"/>
  <c r="O1067" i="20"/>
  <c r="K1067" i="20"/>
  <c r="N1067" i="20"/>
  <c r="L1067" i="20" s="1"/>
  <c r="AD1068" i="18"/>
  <c r="AC1068" i="18"/>
  <c r="C1069" i="18" s="1"/>
  <c r="G1069" i="18"/>
  <c r="B1069" i="18"/>
  <c r="D1069" i="18"/>
  <c r="I1069" i="18"/>
  <c r="M1046" i="13" l="1"/>
  <c r="P1046" i="13"/>
  <c r="U1046" i="13"/>
  <c r="P1067" i="20"/>
  <c r="M1067" i="20"/>
  <c r="V1046" i="13"/>
  <c r="Q1046" i="13"/>
  <c r="R1046" i="13" s="1"/>
  <c r="H1069" i="18"/>
  <c r="J1069" i="18"/>
  <c r="F1069" i="18"/>
  <c r="E1069" i="18"/>
  <c r="T1069" i="18"/>
  <c r="S1069" i="18"/>
  <c r="AE1068" i="18"/>
  <c r="X1046" i="13" l="1"/>
  <c r="W1046" i="13"/>
  <c r="V1067" i="20"/>
  <c r="U1067" i="20"/>
  <c r="W1067" i="20"/>
  <c r="Q1067" i="20"/>
  <c r="R1067" i="20" s="1"/>
  <c r="X1067" i="20"/>
  <c r="Y1046" i="13"/>
  <c r="AA1046" i="13"/>
  <c r="Z1046" i="13"/>
  <c r="AB1046" i="13"/>
  <c r="K1069" i="18"/>
  <c r="O1069" i="18"/>
  <c r="N1069" i="18"/>
  <c r="L1069" i="18" s="1"/>
  <c r="P1069" i="18" s="1"/>
  <c r="AD1046" i="13" l="1"/>
  <c r="Y1067" i="20"/>
  <c r="AB1067" i="20" s="1"/>
  <c r="AA1067" i="20"/>
  <c r="AD1067" i="20" s="1"/>
  <c r="Z1067" i="20"/>
  <c r="AC1067" i="20" s="1"/>
  <c r="AC1046" i="13"/>
  <c r="H1047" i="13" s="1"/>
  <c r="I1047" i="13"/>
  <c r="D1047" i="13"/>
  <c r="B1047" i="13"/>
  <c r="G1047" i="13"/>
  <c r="V1069" i="18"/>
  <c r="U1069" i="18"/>
  <c r="M1069" i="18"/>
  <c r="X1069" i="18" s="1"/>
  <c r="W1069" i="18"/>
  <c r="C1047" i="13" l="1"/>
  <c r="G1068" i="20"/>
  <c r="B1068" i="20"/>
  <c r="D1068" i="20"/>
  <c r="I1068" i="20"/>
  <c r="C1068" i="20"/>
  <c r="H1068" i="20"/>
  <c r="AE1046" i="13"/>
  <c r="S1047" i="13"/>
  <c r="T1047" i="13"/>
  <c r="J1047" i="13"/>
  <c r="Q1069" i="18"/>
  <c r="R1069" i="18" s="1"/>
  <c r="E1047" i="13" l="1"/>
  <c r="F1047" i="13"/>
  <c r="J1068" i="20"/>
  <c r="E1068" i="20"/>
  <c r="N1068" i="20"/>
  <c r="L1068" i="20" s="1"/>
  <c r="T1068" i="20"/>
  <c r="S1068" i="20"/>
  <c r="F1068" i="20"/>
  <c r="AE1067" i="20"/>
  <c r="N1047" i="13"/>
  <c r="L1047" i="13"/>
  <c r="K1047" i="13"/>
  <c r="O1047" i="13"/>
  <c r="Y1069" i="18"/>
  <c r="AB1069" i="18" s="1"/>
  <c r="AA1069" i="18"/>
  <c r="Z1069" i="18"/>
  <c r="O1068" i="20" l="1"/>
  <c r="K1068" i="20"/>
  <c r="P1068" i="20"/>
  <c r="M1068" i="20"/>
  <c r="M1047" i="13"/>
  <c r="P1047" i="13"/>
  <c r="AD1069" i="18"/>
  <c r="AC1069" i="18"/>
  <c r="C1070" i="18" s="1"/>
  <c r="G1070" i="18"/>
  <c r="B1070" i="18"/>
  <c r="V1068" i="20" l="1"/>
  <c r="U1068" i="20"/>
  <c r="W1068" i="20"/>
  <c r="X1068" i="20"/>
  <c r="Q1068" i="20"/>
  <c r="R1068" i="20" s="1"/>
  <c r="X1047" i="13"/>
  <c r="U1047" i="13"/>
  <c r="V1047" i="13"/>
  <c r="Q1047" i="13"/>
  <c r="R1047" i="13" s="1"/>
  <c r="W1047" i="13"/>
  <c r="H1070" i="18"/>
  <c r="D1070" i="18"/>
  <c r="F1070" i="18"/>
  <c r="I1070" i="18"/>
  <c r="E1070" i="18"/>
  <c r="AA1068" i="20" l="1"/>
  <c r="AD1068" i="20" s="1"/>
  <c r="Z1068" i="20"/>
  <c r="AC1068" i="20" s="1"/>
  <c r="Y1068" i="20"/>
  <c r="AB1068" i="20" s="1"/>
  <c r="Z1047" i="13"/>
  <c r="AA1047" i="13"/>
  <c r="Y1047" i="13"/>
  <c r="AE1069" i="18"/>
  <c r="S1070" i="18"/>
  <c r="T1070" i="18"/>
  <c r="J1070" i="18"/>
  <c r="N1070" i="18" l="1"/>
  <c r="L1070" i="18" s="1"/>
  <c r="P1070" i="18" s="1"/>
  <c r="D1069" i="20"/>
  <c r="I1069" i="20"/>
  <c r="C1069" i="20"/>
  <c r="H1069" i="20"/>
  <c r="B1069" i="20"/>
  <c r="G1069" i="20"/>
  <c r="AC1047" i="13"/>
  <c r="AD1047" i="13"/>
  <c r="AB1047" i="13"/>
  <c r="C1048" i="13"/>
  <c r="I1048" i="13"/>
  <c r="H1048" i="13"/>
  <c r="B1048" i="13"/>
  <c r="G1048" i="13"/>
  <c r="D1048" i="13"/>
  <c r="O1070" i="18"/>
  <c r="K1070" i="18"/>
  <c r="M1070" i="18"/>
  <c r="X1070" i="18" s="1"/>
  <c r="W1070" i="18"/>
  <c r="V1070" i="18"/>
  <c r="U1070" i="18"/>
  <c r="S1069" i="20" l="1"/>
  <c r="T1069" i="20"/>
  <c r="AE1068" i="20"/>
  <c r="F1069" i="20"/>
  <c r="E1069" i="20"/>
  <c r="J1069" i="20"/>
  <c r="AE1047" i="13"/>
  <c r="E1048" i="13"/>
  <c r="J1048" i="13"/>
  <c r="F1048" i="13"/>
  <c r="T1048" i="13"/>
  <c r="S1048" i="13"/>
  <c r="Q1070" i="18"/>
  <c r="R1070" i="18" s="1"/>
  <c r="K1069" i="20" l="1"/>
  <c r="O1069" i="20"/>
  <c r="N1069" i="20"/>
  <c r="O1048" i="13"/>
  <c r="N1048" i="13"/>
  <c r="L1048" i="13" s="1"/>
  <c r="K1048" i="13"/>
  <c r="Z1070" i="18"/>
  <c r="Y1070" i="18"/>
  <c r="AA1070" i="18"/>
  <c r="L1069" i="20" l="1"/>
  <c r="P1048" i="13"/>
  <c r="M1048" i="13"/>
  <c r="AC1070" i="18"/>
  <c r="AD1070" i="18"/>
  <c r="AB1070" i="18"/>
  <c r="B1071" i="18" s="1"/>
  <c r="M1069" i="20" l="1"/>
  <c r="P1069" i="20"/>
  <c r="W1048" i="13"/>
  <c r="U1048" i="13"/>
  <c r="Q1048" i="13"/>
  <c r="R1048" i="13" s="1"/>
  <c r="V1048" i="13"/>
  <c r="X1048" i="13"/>
  <c r="D1071" i="18"/>
  <c r="G1071" i="18"/>
  <c r="C1071" i="18"/>
  <c r="I1071" i="18"/>
  <c r="H1071" i="18"/>
  <c r="Q1069" i="20" l="1"/>
  <c r="R1069" i="20" s="1"/>
  <c r="X1069" i="20"/>
  <c r="U1069" i="20"/>
  <c r="W1069" i="20"/>
  <c r="V1069" i="20"/>
  <c r="AA1048" i="13"/>
  <c r="Y1048" i="13"/>
  <c r="Z1048" i="13"/>
  <c r="E1071" i="18"/>
  <c r="F1071" i="18"/>
  <c r="T1071" i="18"/>
  <c r="S1071" i="18"/>
  <c r="AE1070" i="18"/>
  <c r="J1071" i="18"/>
  <c r="AA1069" i="20" l="1"/>
  <c r="AD1069" i="20" s="1"/>
  <c r="Z1069" i="20"/>
  <c r="AC1069" i="20" s="1"/>
  <c r="Y1069" i="20"/>
  <c r="AB1069" i="20" s="1"/>
  <c r="AD1048" i="13"/>
  <c r="AC1048" i="13"/>
  <c r="AB1048" i="13"/>
  <c r="C1049" i="13"/>
  <c r="O1071" i="18"/>
  <c r="K1071" i="18"/>
  <c r="N1071" i="18"/>
  <c r="L1071" i="18" s="1"/>
  <c r="P1071" i="18" s="1"/>
  <c r="D1049" i="13" l="1"/>
  <c r="D1070" i="20"/>
  <c r="I1070" i="20"/>
  <c r="C1070" i="20"/>
  <c r="H1070" i="20"/>
  <c r="G1070" i="20"/>
  <c r="B1070" i="20"/>
  <c r="I1049" i="13"/>
  <c r="H1049" i="13"/>
  <c r="B1049" i="13"/>
  <c r="G1049" i="13"/>
  <c r="T1049" i="13"/>
  <c r="S1049" i="13"/>
  <c r="AE1048" i="13"/>
  <c r="J1049" i="13"/>
  <c r="W1071" i="18"/>
  <c r="M1071" i="18"/>
  <c r="X1071" i="18" s="1"/>
  <c r="U1071" i="18"/>
  <c r="V1071" i="18"/>
  <c r="T1070" i="20" l="1"/>
  <c r="S1070" i="20"/>
  <c r="AE1069" i="20"/>
  <c r="F1070" i="20"/>
  <c r="J1070" i="20"/>
  <c r="E1070" i="20"/>
  <c r="E1049" i="13"/>
  <c r="F1049" i="13"/>
  <c r="O1049" i="13"/>
  <c r="N1049" i="13"/>
  <c r="K1049" i="13"/>
  <c r="Q1071" i="18"/>
  <c r="R1071" i="18" s="1"/>
  <c r="O1070" i="20" l="1"/>
  <c r="K1070" i="20"/>
  <c r="N1070" i="20"/>
  <c r="L1070" i="20" s="1"/>
  <c r="L1049" i="13"/>
  <c r="AA1071" i="18"/>
  <c r="Y1071" i="18"/>
  <c r="Z1071" i="18"/>
  <c r="AD1071" i="18"/>
  <c r="M1070" i="20" l="1"/>
  <c r="P1070" i="20"/>
  <c r="P1049" i="13"/>
  <c r="M1049" i="13"/>
  <c r="X1049" i="13" s="1"/>
  <c r="AB1071" i="18"/>
  <c r="B1072" i="18" s="1"/>
  <c r="AC1071" i="18"/>
  <c r="C1072" i="18" s="1"/>
  <c r="D1072" i="18"/>
  <c r="I1072" i="18"/>
  <c r="Q1070" i="20" l="1"/>
  <c r="R1070" i="20" s="1"/>
  <c r="X1070" i="20"/>
  <c r="V1070" i="20"/>
  <c r="U1070" i="20"/>
  <c r="W1070" i="20"/>
  <c r="W1049" i="13"/>
  <c r="V1049" i="13"/>
  <c r="U1049" i="13"/>
  <c r="Q1049" i="13"/>
  <c r="R1049" i="13" s="1"/>
  <c r="E1072" i="18"/>
  <c r="G1072" i="18"/>
  <c r="H1072" i="18"/>
  <c r="F1072" i="18"/>
  <c r="S1072" i="18"/>
  <c r="T1072" i="18"/>
  <c r="AE1071" i="18"/>
  <c r="AA1070" i="20" l="1"/>
  <c r="AD1070" i="20" s="1"/>
  <c r="Y1070" i="20"/>
  <c r="AB1070" i="20" s="1"/>
  <c r="Z1070" i="20"/>
  <c r="AC1070" i="20" s="1"/>
  <c r="Y1049" i="13"/>
  <c r="Z1049" i="13"/>
  <c r="AC1049" i="13" s="1"/>
  <c r="AA1049" i="13"/>
  <c r="J1072" i="18"/>
  <c r="D1071" i="20" l="1"/>
  <c r="I1071" i="20"/>
  <c r="C1071" i="20"/>
  <c r="H1071" i="20"/>
  <c r="B1071" i="20"/>
  <c r="G1071" i="20"/>
  <c r="AB1049" i="13"/>
  <c r="H1050" i="13"/>
  <c r="C1050" i="13"/>
  <c r="AD1049" i="13"/>
  <c r="O1072" i="18"/>
  <c r="K1072" i="18"/>
  <c r="N1072" i="18"/>
  <c r="L1072" i="18" s="1"/>
  <c r="T1071" i="20" l="1"/>
  <c r="S1071" i="20"/>
  <c r="F1071" i="20"/>
  <c r="AE1070" i="20"/>
  <c r="E1071" i="20"/>
  <c r="J1071" i="20"/>
  <c r="B1050" i="13"/>
  <c r="G1050" i="13"/>
  <c r="I1050" i="13"/>
  <c r="J1050" i="13" s="1"/>
  <c r="D1050" i="13"/>
  <c r="M1072" i="18"/>
  <c r="P1072" i="18"/>
  <c r="E1050" i="13" l="1"/>
  <c r="N1071" i="20"/>
  <c r="L1071" i="20" s="1"/>
  <c r="K1071" i="20"/>
  <c r="O1071" i="20"/>
  <c r="F1050" i="13"/>
  <c r="O1050" i="13"/>
  <c r="AE1049" i="13"/>
  <c r="T1050" i="13"/>
  <c r="S1050" i="13"/>
  <c r="K1050" i="13"/>
  <c r="N1050" i="13"/>
  <c r="L1050" i="13" s="1"/>
  <c r="Q1072" i="18"/>
  <c r="R1072" i="18" s="1"/>
  <c r="X1072" i="18"/>
  <c r="V1072" i="18"/>
  <c r="U1072" i="18"/>
  <c r="W1072" i="18"/>
  <c r="P1071" i="20" l="1"/>
  <c r="M1071" i="20"/>
  <c r="P1050" i="13"/>
  <c r="M1050" i="13"/>
  <c r="Y1072" i="18"/>
  <c r="AB1072" i="18" s="1"/>
  <c r="AA1072" i="18"/>
  <c r="AD1072" i="18" s="1"/>
  <c r="Z1072" i="18"/>
  <c r="AC1072" i="18" s="1"/>
  <c r="U1071" i="20" l="1"/>
  <c r="W1071" i="20"/>
  <c r="V1071" i="20"/>
  <c r="X1071" i="20"/>
  <c r="Q1071" i="20"/>
  <c r="R1071" i="20" s="1"/>
  <c r="B1073" i="18"/>
  <c r="U1050" i="13"/>
  <c r="Q1050" i="13"/>
  <c r="V1050" i="13"/>
  <c r="W1050" i="13"/>
  <c r="X1050" i="13"/>
  <c r="I1073" i="18"/>
  <c r="D1073" i="18"/>
  <c r="C1073" i="18"/>
  <c r="H1073" i="18"/>
  <c r="G1073" i="18"/>
  <c r="J1073" i="18" s="1"/>
  <c r="O1073" i="18" s="1"/>
  <c r="Y1071" i="20" l="1"/>
  <c r="AB1071" i="20" s="1"/>
  <c r="AA1071" i="20"/>
  <c r="AD1071" i="20" s="1"/>
  <c r="Z1071" i="20"/>
  <c r="AC1071" i="20" s="1"/>
  <c r="R1050" i="13"/>
  <c r="S1073" i="18"/>
  <c r="T1073" i="18"/>
  <c r="AE1072" i="18"/>
  <c r="F1073" i="18"/>
  <c r="E1073" i="18"/>
  <c r="N1073" i="18"/>
  <c r="L1073" i="18" s="1"/>
  <c r="P1073" i="18" s="1"/>
  <c r="K1073" i="18"/>
  <c r="Z1050" i="13" l="1"/>
  <c r="Y1050" i="13"/>
  <c r="AB1050" i="13" s="1"/>
  <c r="AA1050" i="13"/>
  <c r="AD1050" i="13" s="1"/>
  <c r="G1072" i="20"/>
  <c r="B1072" i="20"/>
  <c r="D1072" i="20"/>
  <c r="H1072" i="20"/>
  <c r="C1072" i="20"/>
  <c r="I1072" i="20"/>
  <c r="B1051" i="13"/>
  <c r="M1073" i="18"/>
  <c r="X1073" i="18" s="1"/>
  <c r="W1073" i="18"/>
  <c r="U1073" i="18"/>
  <c r="V1073" i="18"/>
  <c r="D1051" i="13" l="1"/>
  <c r="AC1050" i="13"/>
  <c r="H1051" i="13" s="1"/>
  <c r="G1051" i="13"/>
  <c r="I1051" i="13"/>
  <c r="J1072" i="20"/>
  <c r="S1072" i="20"/>
  <c r="T1072" i="20"/>
  <c r="N1072" i="20"/>
  <c r="L1072" i="20" s="1"/>
  <c r="F1072" i="20"/>
  <c r="E1072" i="20"/>
  <c r="AE1071" i="20"/>
  <c r="K1072" i="20"/>
  <c r="O1072" i="20"/>
  <c r="S1051" i="13"/>
  <c r="Q1073" i="18"/>
  <c r="R1073" i="18" s="1"/>
  <c r="C1051" i="13" l="1"/>
  <c r="E1051" i="13" s="1"/>
  <c r="AE1050" i="13"/>
  <c r="T1051" i="13"/>
  <c r="J1051" i="13"/>
  <c r="N1051" i="13" s="1"/>
  <c r="L1051" i="13" s="1"/>
  <c r="M1072" i="20"/>
  <c r="P1072" i="20"/>
  <c r="Q1072" i="20"/>
  <c r="R1072" i="20" s="1"/>
  <c r="Y1073" i="18"/>
  <c r="AB1073" i="18" s="1"/>
  <c r="AA1073" i="18"/>
  <c r="AD1073" i="18" s="1"/>
  <c r="Z1073" i="18"/>
  <c r="AC1073" i="18" s="1"/>
  <c r="F1051" i="13" l="1"/>
  <c r="K1051" i="13"/>
  <c r="O1051" i="13"/>
  <c r="M1051" i="13"/>
  <c r="P1051" i="13"/>
  <c r="V1072" i="20"/>
  <c r="X1072" i="20"/>
  <c r="U1072" i="20"/>
  <c r="W1072" i="20"/>
  <c r="Y1072" i="20"/>
  <c r="AB1072" i="20" s="1"/>
  <c r="AA1072" i="20"/>
  <c r="Z1072" i="20"/>
  <c r="H1074" i="18"/>
  <c r="C1074" i="18"/>
  <c r="G1074" i="18"/>
  <c r="I1074" i="18"/>
  <c r="D1074" i="18"/>
  <c r="B1074" i="18"/>
  <c r="J1074" i="18"/>
  <c r="W1051" i="13" l="1"/>
  <c r="U1051" i="13"/>
  <c r="Q1051" i="13"/>
  <c r="R1051" i="13" s="1"/>
  <c r="X1051" i="13"/>
  <c r="V1051" i="13"/>
  <c r="AC1072" i="20"/>
  <c r="AD1072" i="20"/>
  <c r="B1073" i="20"/>
  <c r="G1073" i="20"/>
  <c r="D1073" i="20"/>
  <c r="E1074" i="18"/>
  <c r="N1074" i="18"/>
  <c r="L1074" i="18" s="1"/>
  <c r="P1074" i="18" s="1"/>
  <c r="F1074" i="18"/>
  <c r="S1074" i="18"/>
  <c r="T1074" i="18"/>
  <c r="AE1073" i="18"/>
  <c r="O1074" i="18"/>
  <c r="K1074" i="18"/>
  <c r="Z1051" i="13" l="1"/>
  <c r="Y1051" i="13"/>
  <c r="AA1051" i="13"/>
  <c r="I1073" i="20"/>
  <c r="C1073" i="20"/>
  <c r="H1073" i="20"/>
  <c r="E1073" i="20"/>
  <c r="S1073" i="20"/>
  <c r="T1073" i="20"/>
  <c r="AE1072" i="20"/>
  <c r="F1073" i="20"/>
  <c r="AC1051" i="13"/>
  <c r="M1074" i="18"/>
  <c r="X1074" i="18" s="1"/>
  <c r="W1074" i="18"/>
  <c r="U1074" i="18"/>
  <c r="V1074" i="18"/>
  <c r="AD1051" i="13" l="1"/>
  <c r="AB1051" i="13"/>
  <c r="C1052" i="13"/>
  <c r="J1073" i="20"/>
  <c r="N1073" i="20"/>
  <c r="L1073" i="20" s="1"/>
  <c r="H1052" i="13"/>
  <c r="Q1074" i="18"/>
  <c r="R1074" i="18" s="1"/>
  <c r="G1052" i="13"/>
  <c r="I1052" i="13"/>
  <c r="D1052" i="13"/>
  <c r="B1052" i="13"/>
  <c r="K1073" i="20" l="1"/>
  <c r="O1073" i="20"/>
  <c r="P1073" i="20"/>
  <c r="M1073" i="20"/>
  <c r="Y1074" i="18"/>
  <c r="AB1074" i="18" s="1"/>
  <c r="AA1074" i="18"/>
  <c r="AD1074" i="18" s="1"/>
  <c r="Z1074" i="18"/>
  <c r="AC1074" i="18" s="1"/>
  <c r="T1052" i="13"/>
  <c r="J1052" i="13"/>
  <c r="S1052" i="13"/>
  <c r="AE1051" i="13"/>
  <c r="F1052" i="13"/>
  <c r="E1052" i="13"/>
  <c r="K1052" i="13"/>
  <c r="O1052" i="13"/>
  <c r="U1073" i="20" l="1"/>
  <c r="V1073" i="20"/>
  <c r="Q1073" i="20"/>
  <c r="R1073" i="20" s="1"/>
  <c r="X1073" i="20"/>
  <c r="W1073" i="20"/>
  <c r="N1052" i="13"/>
  <c r="L1052" i="13" s="1"/>
  <c r="D1075" i="18"/>
  <c r="I1075" i="18"/>
  <c r="B1075" i="18"/>
  <c r="G1075" i="18"/>
  <c r="C1075" i="18"/>
  <c r="H1075" i="18"/>
  <c r="AA1073" i="20" l="1"/>
  <c r="AD1073" i="20" s="1"/>
  <c r="Z1073" i="20"/>
  <c r="AC1073" i="20" s="1"/>
  <c r="Y1073" i="20"/>
  <c r="AB1073" i="20" s="1"/>
  <c r="I1074" i="20"/>
  <c r="P1052" i="13"/>
  <c r="M1052" i="13"/>
  <c r="AE1074" i="18"/>
  <c r="T1075" i="18"/>
  <c r="S1075" i="18"/>
  <c r="E1075" i="18"/>
  <c r="F1075" i="18"/>
  <c r="J1075" i="18"/>
  <c r="D1074" i="20" l="1"/>
  <c r="H1074" i="20"/>
  <c r="C1074" i="20"/>
  <c r="B1074" i="20"/>
  <c r="G1074" i="20"/>
  <c r="S1074" i="20"/>
  <c r="T1074" i="20"/>
  <c r="O1075" i="18"/>
  <c r="X1052" i="13"/>
  <c r="W1052" i="13"/>
  <c r="V1052" i="13"/>
  <c r="Q1052" i="13"/>
  <c r="R1052" i="13" s="1"/>
  <c r="U1052" i="13"/>
  <c r="K1075" i="18"/>
  <c r="N1075" i="18"/>
  <c r="L1075" i="18" s="1"/>
  <c r="AE1073" i="20" l="1"/>
  <c r="F1074" i="20"/>
  <c r="E1074" i="20"/>
  <c r="J1074" i="20"/>
  <c r="AA1052" i="13"/>
  <c r="Y1052" i="13"/>
  <c r="Z1052" i="13"/>
  <c r="M1075" i="18"/>
  <c r="P1075" i="18"/>
  <c r="N1074" i="20" l="1"/>
  <c r="O1074" i="20"/>
  <c r="K1074" i="20"/>
  <c r="L1074" i="20"/>
  <c r="AD1052" i="13"/>
  <c r="AB1052" i="13"/>
  <c r="G1053" i="13" s="1"/>
  <c r="AC1052" i="13"/>
  <c r="Q1075" i="18"/>
  <c r="R1075" i="18" s="1"/>
  <c r="X1075" i="18"/>
  <c r="V1075" i="18"/>
  <c r="W1075" i="18"/>
  <c r="U1075" i="18"/>
  <c r="M1074" i="20" l="1"/>
  <c r="P1074" i="20"/>
  <c r="D1053" i="13"/>
  <c r="I1053" i="13"/>
  <c r="B1053" i="13"/>
  <c r="C1053" i="13"/>
  <c r="H1053" i="13"/>
  <c r="AA1075" i="18"/>
  <c r="AD1075" i="18" s="1"/>
  <c r="Z1075" i="18"/>
  <c r="Y1075" i="18"/>
  <c r="X1074" i="20" l="1"/>
  <c r="Q1074" i="20"/>
  <c r="R1074" i="20" s="1"/>
  <c r="U1074" i="20"/>
  <c r="W1074" i="20"/>
  <c r="V1074" i="20"/>
  <c r="S1053" i="13"/>
  <c r="AE1052" i="13"/>
  <c r="T1053" i="13"/>
  <c r="J1053" i="13"/>
  <c r="F1053" i="13"/>
  <c r="E1053" i="13"/>
  <c r="I1076" i="18"/>
  <c r="D1076" i="18"/>
  <c r="AC1075" i="18"/>
  <c r="AB1075" i="18"/>
  <c r="Y1074" i="20" l="1"/>
  <c r="AB1074" i="20" s="1"/>
  <c r="Z1074" i="20"/>
  <c r="AC1074" i="20" s="1"/>
  <c r="AA1074" i="20"/>
  <c r="AD1074" i="20" s="1"/>
  <c r="K1053" i="13"/>
  <c r="O1053" i="13"/>
  <c r="N1053" i="13"/>
  <c r="L1053" i="13" s="1"/>
  <c r="AE1075" i="18"/>
  <c r="T1076" i="18"/>
  <c r="S1076" i="18"/>
  <c r="C1076" i="18"/>
  <c r="H1076" i="18"/>
  <c r="B1076" i="18"/>
  <c r="G1076" i="18"/>
  <c r="J1076" i="18" l="1"/>
  <c r="N1076" i="18" s="1"/>
  <c r="L1076" i="18" s="1"/>
  <c r="P1076" i="18" s="1"/>
  <c r="G1075" i="20"/>
  <c r="B1075" i="20"/>
  <c r="H1075" i="20"/>
  <c r="C1075" i="20"/>
  <c r="I1075" i="20"/>
  <c r="D1075" i="20"/>
  <c r="E1076" i="18"/>
  <c r="P1053" i="13"/>
  <c r="M1053" i="13"/>
  <c r="X1053" i="13" s="1"/>
  <c r="F1076" i="18"/>
  <c r="E1075" i="20" l="1"/>
  <c r="W1076" i="18"/>
  <c r="K1076" i="18"/>
  <c r="O1076" i="18"/>
  <c r="M1076" i="18"/>
  <c r="U1076" i="18"/>
  <c r="V1076" i="18"/>
  <c r="F1075" i="20"/>
  <c r="J1075" i="20"/>
  <c r="AE1074" i="20"/>
  <c r="S1075" i="20"/>
  <c r="T1075" i="20"/>
  <c r="V1053" i="13"/>
  <c r="U1053" i="13"/>
  <c r="Q1053" i="13"/>
  <c r="R1053" i="13" s="1"/>
  <c r="W1053" i="13"/>
  <c r="Q1076" i="18"/>
  <c r="R1076" i="18" s="1"/>
  <c r="X1076" i="18"/>
  <c r="O1075" i="20" l="1"/>
  <c r="K1075" i="20"/>
  <c r="N1075" i="20"/>
  <c r="L1075" i="20" s="1"/>
  <c r="AA1053" i="13"/>
  <c r="Z1053" i="13"/>
  <c r="Y1053" i="13"/>
  <c r="Y1076" i="18"/>
  <c r="AA1076" i="18"/>
  <c r="Z1076" i="18"/>
  <c r="M1075" i="20" l="1"/>
  <c r="P1075" i="20"/>
  <c r="Q1075" i="20"/>
  <c r="R1075" i="20" s="1"/>
  <c r="AC1053" i="13"/>
  <c r="AB1053" i="13"/>
  <c r="AD1053" i="13"/>
  <c r="AD1076" i="18"/>
  <c r="D1077" i="18" s="1"/>
  <c r="AB1076" i="18"/>
  <c r="AC1076" i="18"/>
  <c r="C1077" i="18" s="1"/>
  <c r="I1054" i="13" l="1"/>
  <c r="X1075" i="20"/>
  <c r="U1075" i="20"/>
  <c r="V1075" i="20"/>
  <c r="W1075" i="20"/>
  <c r="AA1075" i="20"/>
  <c r="AD1075" i="20" s="1"/>
  <c r="Y1075" i="20"/>
  <c r="Z1075" i="20"/>
  <c r="AC1075" i="20" s="1"/>
  <c r="B1054" i="13"/>
  <c r="G1054" i="13"/>
  <c r="C1054" i="13"/>
  <c r="H1054" i="13"/>
  <c r="D1054" i="13"/>
  <c r="AE1053" i="13" s="1"/>
  <c r="I1077" i="18"/>
  <c r="G1077" i="18"/>
  <c r="H1077" i="18"/>
  <c r="B1077" i="18"/>
  <c r="S1077" i="18"/>
  <c r="AE1076" i="18"/>
  <c r="T1077" i="18"/>
  <c r="T1054" i="13" l="1"/>
  <c r="AB1075" i="20"/>
  <c r="D1076" i="20"/>
  <c r="I1076" i="20"/>
  <c r="B1076" i="20"/>
  <c r="G1076" i="20"/>
  <c r="C1076" i="20"/>
  <c r="H1076" i="20"/>
  <c r="F1054" i="13"/>
  <c r="E1054" i="13"/>
  <c r="J1054" i="13"/>
  <c r="S1054" i="13"/>
  <c r="K1054" i="13"/>
  <c r="O1054" i="13"/>
  <c r="F1077" i="18"/>
  <c r="E1077" i="18"/>
  <c r="J1077" i="18"/>
  <c r="N1077" i="18"/>
  <c r="O1077" i="18"/>
  <c r="T1076" i="20" l="1"/>
  <c r="S1076" i="20"/>
  <c r="E1076" i="20"/>
  <c r="J1076" i="20"/>
  <c r="AE1075" i="20"/>
  <c r="F1076" i="20"/>
  <c r="N1054" i="13"/>
  <c r="L1054" i="13" s="1"/>
  <c r="K1077" i="18"/>
  <c r="L1077" i="18"/>
  <c r="P1077" i="18" s="1"/>
  <c r="N1076" i="20" l="1"/>
  <c r="L1076" i="20" s="1"/>
  <c r="O1076" i="20"/>
  <c r="K1076" i="20"/>
  <c r="M1054" i="13"/>
  <c r="P1054" i="13"/>
  <c r="X1054" i="13"/>
  <c r="Q1054" i="13"/>
  <c r="R1054" i="13" s="1"/>
  <c r="U1054" i="13"/>
  <c r="V1054" i="13"/>
  <c r="M1077" i="18"/>
  <c r="X1077" i="18" s="1"/>
  <c r="U1077" i="18"/>
  <c r="W1077" i="18"/>
  <c r="V1077" i="18"/>
  <c r="M1076" i="20" l="1"/>
  <c r="P1076" i="20"/>
  <c r="W1054" i="13"/>
  <c r="Y1054" i="13"/>
  <c r="AB1054" i="13" s="1"/>
  <c r="AA1054" i="13"/>
  <c r="Z1054" i="13"/>
  <c r="Q1077" i="18"/>
  <c r="R1077" i="18" s="1"/>
  <c r="Q1076" i="20" l="1"/>
  <c r="R1076" i="20" s="1"/>
  <c r="X1076" i="20"/>
  <c r="W1076" i="20"/>
  <c r="V1076" i="20"/>
  <c r="U1076" i="20"/>
  <c r="AA1076" i="20"/>
  <c r="AD1076" i="20" s="1"/>
  <c r="G1055" i="13"/>
  <c r="AC1054" i="13"/>
  <c r="B1055" i="13"/>
  <c r="AD1054" i="13"/>
  <c r="AA1077" i="18"/>
  <c r="Z1077" i="18"/>
  <c r="Y1077" i="18"/>
  <c r="Y1076" i="20" l="1"/>
  <c r="AB1076" i="20" s="1"/>
  <c r="Z1076" i="20"/>
  <c r="AC1076" i="20" s="1"/>
  <c r="D1077" i="20"/>
  <c r="I1077" i="20"/>
  <c r="D1055" i="13"/>
  <c r="H1055" i="13"/>
  <c r="C1055" i="13"/>
  <c r="I1055" i="13"/>
  <c r="AD1077" i="18"/>
  <c r="I1078" i="18" s="1"/>
  <c r="AB1077" i="18"/>
  <c r="G1078" i="18" s="1"/>
  <c r="AC1077" i="18"/>
  <c r="H1078" i="18"/>
  <c r="C1078" i="18"/>
  <c r="B1077" i="20" l="1"/>
  <c r="G1077" i="20"/>
  <c r="C1077" i="20"/>
  <c r="H1077" i="20"/>
  <c r="T1077" i="20"/>
  <c r="S1077" i="20"/>
  <c r="E1055" i="13"/>
  <c r="F1055" i="13"/>
  <c r="J1055" i="13"/>
  <c r="N1055" i="13" s="1"/>
  <c r="S1055" i="13"/>
  <c r="T1055" i="13"/>
  <c r="AE1054" i="13"/>
  <c r="B1078" i="18"/>
  <c r="D1078" i="18"/>
  <c r="J1078" i="18"/>
  <c r="E1077" i="20" l="1"/>
  <c r="AE1076" i="20"/>
  <c r="F1077" i="20"/>
  <c r="J1077" i="20"/>
  <c r="K1077" i="20" s="1"/>
  <c r="O1078" i="18"/>
  <c r="L1055" i="13"/>
  <c r="O1055" i="13"/>
  <c r="K1055" i="13"/>
  <c r="AE1077" i="18"/>
  <c r="T1078" i="18"/>
  <c r="E1078" i="18"/>
  <c r="F1078" i="18"/>
  <c r="K1078" i="18"/>
  <c r="S1078" i="18"/>
  <c r="N1078" i="18"/>
  <c r="L1078" i="18" s="1"/>
  <c r="P1078" i="18" s="1"/>
  <c r="N1077" i="20" l="1"/>
  <c r="L1077" i="20" s="1"/>
  <c r="O1077" i="20"/>
  <c r="P1055" i="13"/>
  <c r="M1055" i="13"/>
  <c r="Q1055" i="13" s="1"/>
  <c r="R1055" i="13" s="1"/>
  <c r="W1078" i="18"/>
  <c r="M1078" i="18"/>
  <c r="X1078" i="18" s="1"/>
  <c r="V1078" i="18"/>
  <c r="U1078" i="18"/>
  <c r="P1077" i="20" l="1"/>
  <c r="M1077" i="20"/>
  <c r="V1055" i="13"/>
  <c r="X1055" i="13"/>
  <c r="Y1055" i="13"/>
  <c r="W1055" i="13"/>
  <c r="Z1055" i="13"/>
  <c r="AA1055" i="13"/>
  <c r="U1055" i="13"/>
  <c r="Q1078" i="18"/>
  <c r="R1078" i="18" s="1"/>
  <c r="W1077" i="20" l="1"/>
  <c r="U1077" i="20"/>
  <c r="V1077" i="20"/>
  <c r="Q1077" i="20"/>
  <c r="R1077" i="20" s="1"/>
  <c r="X1077" i="20"/>
  <c r="AC1055" i="13"/>
  <c r="AD1055" i="13"/>
  <c r="AB1055" i="13"/>
  <c r="AA1078" i="18"/>
  <c r="Z1078" i="18"/>
  <c r="Y1078" i="18"/>
  <c r="AA1077" i="20" l="1"/>
  <c r="AD1077" i="20" s="1"/>
  <c r="Z1077" i="20"/>
  <c r="AC1077" i="20" s="1"/>
  <c r="Y1077" i="20"/>
  <c r="AB1077" i="20" s="1"/>
  <c r="I1056" i="13"/>
  <c r="D1056" i="13"/>
  <c r="G1056" i="13"/>
  <c r="B1056" i="13"/>
  <c r="C1056" i="13"/>
  <c r="E1056" i="13" s="1"/>
  <c r="H1056" i="13"/>
  <c r="AB1078" i="18"/>
  <c r="AD1078" i="18"/>
  <c r="AC1078" i="18"/>
  <c r="I1078" i="20" l="1"/>
  <c r="D1078" i="20"/>
  <c r="C1078" i="20"/>
  <c r="H1078" i="20"/>
  <c r="G1078" i="20"/>
  <c r="J1078" i="20" s="1"/>
  <c r="B1078" i="20"/>
  <c r="J1056" i="13"/>
  <c r="AE1055" i="13"/>
  <c r="T1056" i="13"/>
  <c r="S1056" i="13"/>
  <c r="F1056" i="13"/>
  <c r="N1056" i="13"/>
  <c r="K1056" i="13"/>
  <c r="O1056" i="13"/>
  <c r="G1079" i="18"/>
  <c r="I1079" i="18"/>
  <c r="D1079" i="18"/>
  <c r="B1079" i="18"/>
  <c r="C1079" i="18"/>
  <c r="H1079" i="18"/>
  <c r="E1078" i="20" l="1"/>
  <c r="K1078" i="20"/>
  <c r="T1078" i="20"/>
  <c r="S1078" i="20"/>
  <c r="AE1077" i="20"/>
  <c r="F1078" i="20"/>
  <c r="N1078" i="20"/>
  <c r="L1078" i="20" s="1"/>
  <c r="O1078" i="20"/>
  <c r="L1056" i="13"/>
  <c r="S1079" i="18"/>
  <c r="T1079" i="18"/>
  <c r="AE1078" i="18"/>
  <c r="J1079" i="18"/>
  <c r="E1079" i="18"/>
  <c r="F1079" i="18"/>
  <c r="M1078" i="20" l="1"/>
  <c r="P1078" i="20"/>
  <c r="V1078" i="20" s="1"/>
  <c r="M1056" i="13"/>
  <c r="P1056" i="13"/>
  <c r="X1056" i="13"/>
  <c r="N1079" i="18"/>
  <c r="L1079" i="18" s="1"/>
  <c r="P1079" i="18" s="1"/>
  <c r="O1079" i="18"/>
  <c r="K1079" i="18"/>
  <c r="Q1056" i="13" l="1"/>
  <c r="W1056" i="13"/>
  <c r="Q1078" i="20"/>
  <c r="R1078" i="20" s="1"/>
  <c r="X1078" i="20"/>
  <c r="W1078" i="20"/>
  <c r="U1078" i="20"/>
  <c r="U1056" i="13"/>
  <c r="V1056" i="13"/>
  <c r="V1079" i="18"/>
  <c r="U1079" i="18"/>
  <c r="W1079" i="18"/>
  <c r="M1079" i="18"/>
  <c r="X1079" i="18" s="1"/>
  <c r="R1056" i="13" l="1"/>
  <c r="Y1056" i="13" s="1"/>
  <c r="Z1078" i="20"/>
  <c r="AC1078" i="20" s="1"/>
  <c r="AA1078" i="20"/>
  <c r="AD1078" i="20" s="1"/>
  <c r="Y1078" i="20"/>
  <c r="AB1078" i="20" s="1"/>
  <c r="Z1056" i="13"/>
  <c r="AA1056" i="13"/>
  <c r="AB1056" i="13"/>
  <c r="Q1079" i="18"/>
  <c r="R1079" i="18" s="1"/>
  <c r="C1079" i="20" l="1"/>
  <c r="H1079" i="20"/>
  <c r="I1079" i="20"/>
  <c r="D1079" i="20"/>
  <c r="G1079" i="20"/>
  <c r="B1079" i="20"/>
  <c r="AD1056" i="13"/>
  <c r="AC1056" i="13"/>
  <c r="I1057" i="13"/>
  <c r="B1057" i="13"/>
  <c r="G1057" i="13"/>
  <c r="D1057" i="13"/>
  <c r="Y1079" i="18"/>
  <c r="AB1079" i="18" s="1"/>
  <c r="AA1079" i="18"/>
  <c r="Z1079" i="18"/>
  <c r="J1079" i="20" l="1"/>
  <c r="E1079" i="20"/>
  <c r="N1079" i="20"/>
  <c r="L1079" i="20" s="1"/>
  <c r="O1079" i="20"/>
  <c r="F1079" i="20"/>
  <c r="AE1078" i="20"/>
  <c r="T1079" i="20"/>
  <c r="S1079" i="20"/>
  <c r="H1057" i="13"/>
  <c r="J1057" i="13" s="1"/>
  <c r="C1057" i="13"/>
  <c r="T1057" i="13"/>
  <c r="S1057" i="13"/>
  <c r="AE1056" i="13"/>
  <c r="O1057" i="13"/>
  <c r="N1057" i="13"/>
  <c r="L1057" i="13" s="1"/>
  <c r="G1080" i="18"/>
  <c r="B1080" i="18"/>
  <c r="AD1079" i="18"/>
  <c r="AC1079" i="18"/>
  <c r="C1080" i="18" s="1"/>
  <c r="D1080" i="18"/>
  <c r="H1080" i="18"/>
  <c r="K1079" i="20" l="1"/>
  <c r="M1079" i="20"/>
  <c r="P1079" i="20"/>
  <c r="V1079" i="20" s="1"/>
  <c r="E1057" i="13"/>
  <c r="F1057" i="13"/>
  <c r="K1057" i="13"/>
  <c r="P1057" i="13"/>
  <c r="M1057" i="13"/>
  <c r="I1080" i="18"/>
  <c r="F1080" i="18"/>
  <c r="E1080" i="18"/>
  <c r="T1080" i="18"/>
  <c r="S1080" i="18"/>
  <c r="AE1079" i="18"/>
  <c r="Q1079" i="20" l="1"/>
  <c r="R1079" i="20" s="1"/>
  <c r="Z1079" i="20"/>
  <c r="AC1079" i="20" s="1"/>
  <c r="X1079" i="20"/>
  <c r="W1079" i="20"/>
  <c r="U1079" i="20"/>
  <c r="U1057" i="13"/>
  <c r="W1057" i="13"/>
  <c r="Q1057" i="13"/>
  <c r="V1057" i="13"/>
  <c r="X1057" i="13"/>
  <c r="J1080" i="18"/>
  <c r="K1080" i="18" s="1"/>
  <c r="R1057" i="13" l="1"/>
  <c r="AA1079" i="20"/>
  <c r="Y1079" i="20"/>
  <c r="H1080" i="20"/>
  <c r="C1080" i="20"/>
  <c r="O1080" i="18"/>
  <c r="N1080" i="18"/>
  <c r="L1080" i="18" s="1"/>
  <c r="AA1057" i="13" l="1"/>
  <c r="Y1057" i="13"/>
  <c r="Z1057" i="13"/>
  <c r="AB1079" i="20"/>
  <c r="AD1079" i="20"/>
  <c r="I1080" i="20" s="1"/>
  <c r="AE1079" i="20"/>
  <c r="G1080" i="20"/>
  <c r="J1080" i="20" s="1"/>
  <c r="AD1057" i="13"/>
  <c r="AB1057" i="13"/>
  <c r="P1080" i="18"/>
  <c r="M1080" i="18"/>
  <c r="X1080" i="18" s="1"/>
  <c r="AC1057" i="13" l="1"/>
  <c r="D1080" i="20"/>
  <c r="S1080" i="20" s="1"/>
  <c r="B1080" i="20"/>
  <c r="T1080" i="20"/>
  <c r="O1080" i="20"/>
  <c r="K1080" i="20"/>
  <c r="I1058" i="13"/>
  <c r="G1058" i="13"/>
  <c r="D1058" i="13"/>
  <c r="H1058" i="13"/>
  <c r="B1058" i="13"/>
  <c r="C1058" i="13"/>
  <c r="V1080" i="18"/>
  <c r="U1080" i="18"/>
  <c r="W1080" i="18"/>
  <c r="Q1080" i="18"/>
  <c r="R1080" i="18" s="1"/>
  <c r="F1080" i="20" l="1"/>
  <c r="E1080" i="20"/>
  <c r="N1080" i="20"/>
  <c r="L1080" i="20" s="1"/>
  <c r="Y1080" i="18"/>
  <c r="AA1080" i="18"/>
  <c r="Z1080" i="18"/>
  <c r="T1058" i="13"/>
  <c r="S1058" i="13"/>
  <c r="AE1057" i="13"/>
  <c r="E1058" i="13"/>
  <c r="F1058" i="13"/>
  <c r="J1058" i="13"/>
  <c r="N1058" i="13" s="1"/>
  <c r="AB1080" i="18" l="1"/>
  <c r="M1080" i="20"/>
  <c r="P1080" i="20"/>
  <c r="U1080" i="20" s="1"/>
  <c r="X1080" i="20"/>
  <c r="Q1080" i="20"/>
  <c r="R1080" i="20" s="1"/>
  <c r="AD1080" i="18"/>
  <c r="AC1080" i="18"/>
  <c r="K1058" i="13"/>
  <c r="L1058" i="13"/>
  <c r="O1058" i="13"/>
  <c r="I1081" i="18"/>
  <c r="D1081" i="18"/>
  <c r="H1081" i="18"/>
  <c r="C1081" i="18"/>
  <c r="W1080" i="20" l="1"/>
  <c r="B1081" i="18"/>
  <c r="G1081" i="18"/>
  <c r="V1080" i="20"/>
  <c r="Z1080" i="20"/>
  <c r="AC1080" i="20" s="1"/>
  <c r="AA1080" i="20"/>
  <c r="AD1080" i="20" s="1"/>
  <c r="Y1080" i="20"/>
  <c r="AB1080" i="20" s="1"/>
  <c r="M1058" i="13"/>
  <c r="P1058" i="13"/>
  <c r="T1081" i="18"/>
  <c r="AE1080" i="18"/>
  <c r="S1081" i="18"/>
  <c r="E1081" i="18"/>
  <c r="J1081" i="18"/>
  <c r="F1081" i="18" l="1"/>
  <c r="C1081" i="20"/>
  <c r="D1081" i="20"/>
  <c r="I1081" i="20"/>
  <c r="H1081" i="20"/>
  <c r="G1081" i="20"/>
  <c r="B1081" i="20"/>
  <c r="AE1080" i="20"/>
  <c r="S1081" i="20"/>
  <c r="T1081" i="20"/>
  <c r="X1058" i="13"/>
  <c r="Q1058" i="13"/>
  <c r="R1058" i="13" s="1"/>
  <c r="U1058" i="13"/>
  <c r="V1058" i="13"/>
  <c r="W1058" i="13"/>
  <c r="N1081" i="18"/>
  <c r="L1081" i="18" s="1"/>
  <c r="K1081" i="18"/>
  <c r="O1081" i="18"/>
  <c r="J1081" i="20" l="1"/>
  <c r="E1081" i="20"/>
  <c r="F1081" i="20"/>
  <c r="Z1058" i="13"/>
  <c r="Y1058" i="13"/>
  <c r="AA1058" i="13"/>
  <c r="M1081" i="18"/>
  <c r="P1081" i="18"/>
  <c r="K1081" i="20" l="1"/>
  <c r="O1081" i="20"/>
  <c r="N1081" i="20"/>
  <c r="L1081" i="20" s="1"/>
  <c r="AC1058" i="13"/>
  <c r="AB1058" i="13"/>
  <c r="AD1058" i="13"/>
  <c r="I1059" i="13" s="1"/>
  <c r="H1059" i="13"/>
  <c r="G1059" i="13"/>
  <c r="Q1081" i="18"/>
  <c r="R1081" i="18" s="1"/>
  <c r="X1081" i="18"/>
  <c r="W1081" i="18"/>
  <c r="V1081" i="18"/>
  <c r="U1081" i="18"/>
  <c r="M1081" i="20" l="1"/>
  <c r="P1081" i="20"/>
  <c r="C1059" i="13"/>
  <c r="D1059" i="13"/>
  <c r="B1059" i="13"/>
  <c r="J1059" i="13"/>
  <c r="Y1081" i="18"/>
  <c r="AB1081" i="18" s="1"/>
  <c r="AA1081" i="18"/>
  <c r="AD1081" i="18" s="1"/>
  <c r="Z1081" i="18"/>
  <c r="AC1081" i="18" s="1"/>
  <c r="Q1081" i="20" l="1"/>
  <c r="R1081" i="20" s="1"/>
  <c r="X1081" i="20"/>
  <c r="V1081" i="20"/>
  <c r="W1081" i="20"/>
  <c r="U1081" i="20"/>
  <c r="AE1058" i="13"/>
  <c r="C23" i="13" s="1"/>
  <c r="T1059" i="13"/>
  <c r="F1059" i="13"/>
  <c r="E1059" i="13"/>
  <c r="S1059" i="13"/>
  <c r="C26" i="13"/>
  <c r="C27" i="13"/>
  <c r="C28" i="13"/>
  <c r="C24" i="13"/>
  <c r="C29" i="13"/>
  <c r="C25" i="13"/>
  <c r="O1059" i="13"/>
  <c r="N1059" i="13"/>
  <c r="L1059" i="13" s="1"/>
  <c r="K1059" i="13"/>
  <c r="B1082" i="18"/>
  <c r="G1082" i="18"/>
  <c r="D1082" i="18"/>
  <c r="I1082" i="18"/>
  <c r="H1082" i="18"/>
  <c r="C1082" i="18"/>
  <c r="F1082" i="18" s="1"/>
  <c r="AA1081" i="20" l="1"/>
  <c r="AD1081" i="20" s="1"/>
  <c r="Z1081" i="20"/>
  <c r="AC1081" i="20" s="1"/>
  <c r="Y1081" i="20"/>
  <c r="AB1081" i="20" s="1"/>
  <c r="D23" i="13"/>
  <c r="D29" i="13"/>
  <c r="D24" i="13"/>
  <c r="D25" i="13"/>
  <c r="D27" i="13"/>
  <c r="D26" i="13"/>
  <c r="D28" i="13"/>
  <c r="M1059" i="13"/>
  <c r="P1059" i="13"/>
  <c r="J1082" i="18"/>
  <c r="AE1081" i="18"/>
  <c r="T1082" i="18"/>
  <c r="S1082" i="18"/>
  <c r="E1082" i="18"/>
  <c r="D1082" i="20" l="1"/>
  <c r="I1082" i="20"/>
  <c r="H1082" i="20"/>
  <c r="C1082" i="20"/>
  <c r="G1082" i="20"/>
  <c r="B1082" i="20"/>
  <c r="Q1059" i="13"/>
  <c r="R1059" i="13" s="1"/>
  <c r="X1059" i="13"/>
  <c r="N1082" i="18"/>
  <c r="E26" i="13"/>
  <c r="V1059" i="13"/>
  <c r="U1059" i="13"/>
  <c r="W1059" i="13"/>
  <c r="O1082" i="18"/>
  <c r="K1082" i="18"/>
  <c r="L1082" i="18"/>
  <c r="J1082" i="20" l="1"/>
  <c r="E1082" i="20"/>
  <c r="N1082" i="20"/>
  <c r="L1082" i="20" s="1"/>
  <c r="T1082" i="20"/>
  <c r="S1082" i="20"/>
  <c r="F1082" i="20"/>
  <c r="AE1081" i="20"/>
  <c r="Y1059" i="13"/>
  <c r="AB1059" i="13" s="1"/>
  <c r="Z1059" i="13"/>
  <c r="AA1059" i="13"/>
  <c r="AD1059" i="13" s="1"/>
  <c r="B27" i="13"/>
  <c r="B28" i="13"/>
  <c r="B25" i="13"/>
  <c r="B24" i="13"/>
  <c r="B26" i="13"/>
  <c r="M1082" i="18"/>
  <c r="P1082" i="18"/>
  <c r="O1082" i="20" l="1"/>
  <c r="K1082" i="20"/>
  <c r="P1082" i="20"/>
  <c r="M1082" i="20"/>
  <c r="G1060" i="13"/>
  <c r="B1060" i="13"/>
  <c r="D1060" i="13"/>
  <c r="AE1059" i="13" s="1"/>
  <c r="I1060" i="13"/>
  <c r="AC1059" i="13"/>
  <c r="B29" i="13"/>
  <c r="B3" i="19" s="1"/>
  <c r="A7" i="19" s="1"/>
  <c r="Q1082" i="18"/>
  <c r="R1082" i="18" s="1"/>
  <c r="X1082" i="18"/>
  <c r="V1082" i="18"/>
  <c r="W1082" i="18"/>
  <c r="U1082" i="18"/>
  <c r="U1082" i="20" l="1"/>
  <c r="W1082" i="20"/>
  <c r="V1082" i="20"/>
  <c r="Q1082" i="20"/>
  <c r="R1082" i="20" s="1"/>
  <c r="X1082" i="20"/>
  <c r="S1060" i="13"/>
  <c r="T1060" i="13"/>
  <c r="H1060" i="13"/>
  <c r="J1060" i="13" s="1"/>
  <c r="C1060" i="13"/>
  <c r="AA1082" i="18"/>
  <c r="AD1082" i="18" s="1"/>
  <c r="Z1082" i="18"/>
  <c r="AC1082" i="18" s="1"/>
  <c r="Y1082" i="18"/>
  <c r="AB1082" i="18" s="1"/>
  <c r="AA1082" i="20" l="1"/>
  <c r="AD1082" i="20" s="1"/>
  <c r="Y1082" i="20"/>
  <c r="AB1082" i="20" s="1"/>
  <c r="Z1082" i="20"/>
  <c r="AC1082" i="20" s="1"/>
  <c r="N1060" i="13"/>
  <c r="O1060" i="13"/>
  <c r="K1060" i="13"/>
  <c r="F1060" i="13"/>
  <c r="E1060" i="13"/>
  <c r="L1060" i="13"/>
  <c r="H1083" i="18"/>
  <c r="C1083" i="18"/>
  <c r="G1083" i="18"/>
  <c r="B1083" i="18"/>
  <c r="E1083" i="18" s="1"/>
  <c r="D1083" i="18"/>
  <c r="I1083" i="18"/>
  <c r="D1083" i="20" l="1"/>
  <c r="I1083" i="20"/>
  <c r="B1083" i="20"/>
  <c r="G1083" i="20"/>
  <c r="H1083" i="20"/>
  <c r="C1083" i="20"/>
  <c r="M1060" i="13"/>
  <c r="P1060" i="13"/>
  <c r="J1083" i="18"/>
  <c r="N1083" i="18"/>
  <c r="L1083" i="18" s="1"/>
  <c r="S1083" i="18"/>
  <c r="AE1082" i="18"/>
  <c r="T1083" i="18"/>
  <c r="F1083" i="18"/>
  <c r="J1083" i="20" l="1"/>
  <c r="O1083" i="20" s="1"/>
  <c r="E1083" i="20"/>
  <c r="T1083" i="20"/>
  <c r="S1083" i="20"/>
  <c r="F1083" i="20"/>
  <c r="AE1082" i="20"/>
  <c r="Q1060" i="13"/>
  <c r="R1060" i="13" s="1"/>
  <c r="X1060" i="13"/>
  <c r="W1060" i="13"/>
  <c r="V1060" i="13"/>
  <c r="U1060" i="13"/>
  <c r="O1083" i="18"/>
  <c r="K1083" i="18"/>
  <c r="M1083" i="18"/>
  <c r="P1083" i="18"/>
  <c r="N1083" i="20" l="1"/>
  <c r="L1083" i="20" s="1"/>
  <c r="K1083" i="20"/>
  <c r="Y1060" i="13"/>
  <c r="AA1060" i="13"/>
  <c r="Z1060" i="13"/>
  <c r="U1083" i="18"/>
  <c r="V1083" i="18"/>
  <c r="Q1083" i="18"/>
  <c r="R1083" i="18" s="1"/>
  <c r="W1083" i="18"/>
  <c r="X1083" i="18"/>
  <c r="P1083" i="20" l="1"/>
  <c r="M1083" i="20"/>
  <c r="AB1060" i="13"/>
  <c r="AD1060" i="13"/>
  <c r="AC1060" i="13"/>
  <c r="AA1083" i="18"/>
  <c r="AD1083" i="18" s="1"/>
  <c r="Y1083" i="18"/>
  <c r="AB1083" i="18" s="1"/>
  <c r="Z1083" i="18"/>
  <c r="AC1083" i="18" s="1"/>
  <c r="W1083" i="20" l="1"/>
  <c r="U1083" i="20"/>
  <c r="V1083" i="20"/>
  <c r="Q1083" i="20"/>
  <c r="R1083" i="20" s="1"/>
  <c r="X1083" i="20"/>
  <c r="B1061" i="13"/>
  <c r="G1061" i="13"/>
  <c r="D1061" i="13"/>
  <c r="H1061" i="13"/>
  <c r="C1061" i="13"/>
  <c r="I1061" i="13"/>
  <c r="B1084" i="18"/>
  <c r="I1084" i="18"/>
  <c r="D1084" i="18"/>
  <c r="G1084" i="18"/>
  <c r="H1084" i="18"/>
  <c r="C1084" i="18"/>
  <c r="Z1083" i="20" l="1"/>
  <c r="AC1083" i="20" s="1"/>
  <c r="Y1083" i="20"/>
  <c r="AB1083" i="20" s="1"/>
  <c r="AA1083" i="20"/>
  <c r="AD1083" i="20" s="1"/>
  <c r="T1061" i="13"/>
  <c r="S1061" i="13"/>
  <c r="AE1060" i="13"/>
  <c r="E1061" i="13"/>
  <c r="F1061" i="13"/>
  <c r="J1061" i="13"/>
  <c r="N1061" i="13" s="1"/>
  <c r="S1084" i="18"/>
  <c r="T1084" i="18"/>
  <c r="AE1083" i="18"/>
  <c r="E1084" i="18"/>
  <c r="J1084" i="18"/>
  <c r="N1084" i="18" s="1"/>
  <c r="L1084" i="18" s="1"/>
  <c r="F1084" i="18"/>
  <c r="C1084" i="20" l="1"/>
  <c r="H1084" i="20"/>
  <c r="G1084" i="20"/>
  <c r="B1084" i="20"/>
  <c r="E1084" i="20" s="1"/>
  <c r="I1084" i="20"/>
  <c r="D1084" i="20"/>
  <c r="AE1083" i="20"/>
  <c r="O1061" i="13"/>
  <c r="K1061" i="13"/>
  <c r="L1061" i="13"/>
  <c r="M1084" i="18"/>
  <c r="X1084" i="18" s="1"/>
  <c r="P1084" i="18"/>
  <c r="K1084" i="18"/>
  <c r="O1084" i="18"/>
  <c r="T1084" i="20" l="1"/>
  <c r="S1084" i="20"/>
  <c r="F1084" i="20"/>
  <c r="J1084" i="20"/>
  <c r="N1084" i="20"/>
  <c r="P1061" i="13"/>
  <c r="M1061" i="13"/>
  <c r="Q1084" i="18"/>
  <c r="R1084" i="18" s="1"/>
  <c r="AA1084" i="18" s="1"/>
  <c r="U1084" i="18"/>
  <c r="V1084" i="18"/>
  <c r="W1084" i="18"/>
  <c r="O1084" i="20" l="1"/>
  <c r="K1084" i="20"/>
  <c r="L1084" i="20"/>
  <c r="Q1061" i="13"/>
  <c r="R1061" i="13" s="1"/>
  <c r="W1061" i="13"/>
  <c r="X1061" i="13"/>
  <c r="U1061" i="13"/>
  <c r="V1061" i="13"/>
  <c r="Z1084" i="18"/>
  <c r="Y1084" i="18"/>
  <c r="AD1084" i="18"/>
  <c r="M1084" i="20" l="1"/>
  <c r="P1084" i="20"/>
  <c r="X1084" i="20"/>
  <c r="Q1084" i="20"/>
  <c r="R1084" i="20" s="1"/>
  <c r="Y1061" i="13"/>
  <c r="AB1061" i="13" s="1"/>
  <c r="Z1061" i="13"/>
  <c r="AA1061" i="13"/>
  <c r="AB1084" i="18"/>
  <c r="B1085" i="18" s="1"/>
  <c r="AC1084" i="18"/>
  <c r="I1085" i="18"/>
  <c r="H1085" i="18"/>
  <c r="C1085" i="18"/>
  <c r="D1085" i="18"/>
  <c r="U1084" i="20" l="1"/>
  <c r="W1084" i="20"/>
  <c r="V1084" i="20"/>
  <c r="Z1084" i="20"/>
  <c r="AC1084" i="20" s="1"/>
  <c r="AA1084" i="20"/>
  <c r="AD1084" i="20" s="1"/>
  <c r="Y1084" i="20"/>
  <c r="AB1084" i="20" s="1"/>
  <c r="AD1061" i="13"/>
  <c r="AC1061" i="13"/>
  <c r="G1062" i="13"/>
  <c r="B1062" i="13"/>
  <c r="G1085" i="18"/>
  <c r="J1085" i="18"/>
  <c r="E1085" i="18"/>
  <c r="F1085" i="18"/>
  <c r="S1085" i="18"/>
  <c r="T1085" i="18"/>
  <c r="AE1084" i="18"/>
  <c r="N1085" i="18"/>
  <c r="L1085" i="18" s="1"/>
  <c r="C1085" i="20" l="1"/>
  <c r="H1085" i="20"/>
  <c r="I1085" i="20"/>
  <c r="D1085" i="20"/>
  <c r="G1085" i="20"/>
  <c r="B1085" i="20"/>
  <c r="E1085" i="20" s="1"/>
  <c r="C1062" i="13"/>
  <c r="D1062" i="13"/>
  <c r="H1062" i="13"/>
  <c r="I1062" i="13"/>
  <c r="O1085" i="18"/>
  <c r="K1085" i="18"/>
  <c r="P1085" i="18"/>
  <c r="M1085" i="18"/>
  <c r="X1085" i="18" s="1"/>
  <c r="J1085" i="20" l="1"/>
  <c r="AE1084" i="20"/>
  <c r="F1085" i="20"/>
  <c r="N1085" i="20"/>
  <c r="L1085" i="20" s="1"/>
  <c r="S1085" i="20"/>
  <c r="T1085" i="20"/>
  <c r="K1085" i="20"/>
  <c r="O1085" i="20"/>
  <c r="AE1061" i="13"/>
  <c r="E1062" i="13"/>
  <c r="J1062" i="13"/>
  <c r="N1062" i="13" s="1"/>
  <c r="L1062" i="13" s="1"/>
  <c r="F1062" i="13"/>
  <c r="T1062" i="13"/>
  <c r="S1062" i="13"/>
  <c r="U1085" i="18"/>
  <c r="W1085" i="18"/>
  <c r="V1085" i="18"/>
  <c r="Q1085" i="18"/>
  <c r="R1085" i="18" s="1"/>
  <c r="M1085" i="20" l="1"/>
  <c r="P1085" i="20"/>
  <c r="K1062" i="13"/>
  <c r="O1062" i="13"/>
  <c r="M1062" i="13"/>
  <c r="P1062" i="13"/>
  <c r="Z1085" i="18"/>
  <c r="AA1085" i="18"/>
  <c r="Y1085" i="18"/>
  <c r="AC1085" i="18"/>
  <c r="X1085" i="20" l="1"/>
  <c r="Q1085" i="20"/>
  <c r="R1085" i="20" s="1"/>
  <c r="U1085" i="20"/>
  <c r="W1085" i="20"/>
  <c r="V1085" i="20"/>
  <c r="V1062" i="13"/>
  <c r="X1062" i="13"/>
  <c r="Q1062" i="13"/>
  <c r="R1062" i="13" s="1"/>
  <c r="U1062" i="13"/>
  <c r="W1062" i="13"/>
  <c r="AD1085" i="18"/>
  <c r="D1086" i="18"/>
  <c r="I1086" i="18"/>
  <c r="C1086" i="18"/>
  <c r="H1086" i="18"/>
  <c r="AB1085" i="18"/>
  <c r="Y1085" i="20" l="1"/>
  <c r="AB1085" i="20" s="1"/>
  <c r="Z1085" i="20"/>
  <c r="AC1085" i="20" s="1"/>
  <c r="AA1085" i="20"/>
  <c r="AD1085" i="20" s="1"/>
  <c r="Y1062" i="13"/>
  <c r="AA1062" i="13"/>
  <c r="AD1062" i="13" s="1"/>
  <c r="I1063" i="13" s="1"/>
  <c r="Z1062" i="13"/>
  <c r="AC1062" i="13" s="1"/>
  <c r="B1086" i="18"/>
  <c r="E1086" i="18" s="1"/>
  <c r="G1086" i="18"/>
  <c r="J1086" i="18" s="1"/>
  <c r="S1086" i="18"/>
  <c r="AE1085" i="18"/>
  <c r="T1086" i="18"/>
  <c r="B1086" i="20" l="1"/>
  <c r="G1086" i="20"/>
  <c r="C1086" i="20"/>
  <c r="H1086" i="20"/>
  <c r="I1086" i="20"/>
  <c r="D1086" i="20"/>
  <c r="H1063" i="13"/>
  <c r="C1063" i="13"/>
  <c r="AB1062" i="13"/>
  <c r="D1063" i="13"/>
  <c r="T1063" i="13" s="1"/>
  <c r="F1086" i="18"/>
  <c r="N1086" i="18"/>
  <c r="L1086" i="18" s="1"/>
  <c r="K1086" i="18"/>
  <c r="O1086" i="18"/>
  <c r="J1086" i="20" l="1"/>
  <c r="N1086" i="20"/>
  <c r="L1086" i="20" s="1"/>
  <c r="AE1085" i="20"/>
  <c r="F1086" i="20"/>
  <c r="T1086" i="20"/>
  <c r="S1086" i="20"/>
  <c r="E1086" i="20"/>
  <c r="K1086" i="20"/>
  <c r="G1063" i="13"/>
  <c r="J1063" i="13" s="1"/>
  <c r="B1063" i="13"/>
  <c r="S1063" i="13"/>
  <c r="AE1062" i="13"/>
  <c r="M1086" i="18"/>
  <c r="X1086" i="18" s="1"/>
  <c r="P1086" i="18"/>
  <c r="O1086" i="20" l="1"/>
  <c r="M1086" i="20"/>
  <c r="P1086" i="20"/>
  <c r="N1063" i="13"/>
  <c r="L1063" i="13" s="1"/>
  <c r="K1063" i="13"/>
  <c r="O1063" i="13"/>
  <c r="F1063" i="13"/>
  <c r="E1063" i="13"/>
  <c r="Q1086" i="18"/>
  <c r="R1086" i="18" s="1"/>
  <c r="W1086" i="18"/>
  <c r="V1086" i="18"/>
  <c r="U1086" i="18"/>
  <c r="X1086" i="20" l="1"/>
  <c r="Q1086" i="20"/>
  <c r="R1086" i="20" s="1"/>
  <c r="W1086" i="20"/>
  <c r="U1086" i="20"/>
  <c r="V1086" i="20"/>
  <c r="P1063" i="13"/>
  <c r="M1063" i="13"/>
  <c r="AA1086" i="18"/>
  <c r="Z1086" i="18"/>
  <c r="Y1086" i="18"/>
  <c r="AB1086" i="18" s="1"/>
  <c r="W1063" i="13" l="1"/>
  <c r="AA1086" i="20"/>
  <c r="AD1086" i="20" s="1"/>
  <c r="Z1086" i="20"/>
  <c r="AC1086" i="20" s="1"/>
  <c r="Y1086" i="20"/>
  <c r="AB1086" i="20" s="1"/>
  <c r="V1063" i="13"/>
  <c r="X1063" i="13"/>
  <c r="U1063" i="13"/>
  <c r="Q1063" i="13"/>
  <c r="R1063" i="13" s="1"/>
  <c r="AD1086" i="18"/>
  <c r="G1087" i="18"/>
  <c r="B1087" i="18"/>
  <c r="AC1086" i="18"/>
  <c r="H1087" i="20" l="1"/>
  <c r="D1087" i="20"/>
  <c r="C1087" i="20"/>
  <c r="I1087" i="20"/>
  <c r="B1087" i="20"/>
  <c r="G1087" i="20"/>
  <c r="E1087" i="20"/>
  <c r="S1087" i="20"/>
  <c r="T1087" i="20"/>
  <c r="AE1086" i="20"/>
  <c r="J1087" i="20"/>
  <c r="Z1063" i="13"/>
  <c r="AC1063" i="13" s="1"/>
  <c r="AA1063" i="13"/>
  <c r="Y1063" i="13"/>
  <c r="AB1063" i="13" s="1"/>
  <c r="D1087" i="18"/>
  <c r="I1087" i="18"/>
  <c r="C1087" i="18"/>
  <c r="E1087" i="18" s="1"/>
  <c r="H1087" i="18"/>
  <c r="F1087" i="20" l="1"/>
  <c r="O1087" i="20"/>
  <c r="K1087" i="20"/>
  <c r="N1087" i="20"/>
  <c r="L1087" i="20" s="1"/>
  <c r="H1064" i="13"/>
  <c r="G1064" i="13"/>
  <c r="B1064" i="13"/>
  <c r="AD1063" i="13"/>
  <c r="C1064" i="13"/>
  <c r="F1087" i="18"/>
  <c r="AE1086" i="18"/>
  <c r="S1087" i="18"/>
  <c r="T1087" i="18"/>
  <c r="J1087" i="18"/>
  <c r="P1087" i="20" l="1"/>
  <c r="W1087" i="20" s="1"/>
  <c r="M1087" i="20"/>
  <c r="D1064" i="13"/>
  <c r="I1064" i="13"/>
  <c r="J1064" i="13" s="1"/>
  <c r="O1064" i="13" s="1"/>
  <c r="F1064" i="13"/>
  <c r="E1064" i="13"/>
  <c r="O1087" i="18"/>
  <c r="N1087" i="18"/>
  <c r="L1087" i="18" s="1"/>
  <c r="K1087" i="18"/>
  <c r="U1087" i="20" l="1"/>
  <c r="V1087" i="20"/>
  <c r="X1087" i="20"/>
  <c r="Q1087" i="20"/>
  <c r="R1087" i="20" s="1"/>
  <c r="N1064" i="13"/>
  <c r="L1064" i="13" s="1"/>
  <c r="K1064" i="13"/>
  <c r="T1064" i="13"/>
  <c r="S1064" i="13"/>
  <c r="AE1063" i="13"/>
  <c r="P1087" i="18"/>
  <c r="M1087" i="18"/>
  <c r="X1087" i="18" s="1"/>
  <c r="Y1087" i="20" l="1"/>
  <c r="AB1087" i="20" s="1"/>
  <c r="AA1087" i="20"/>
  <c r="AD1087" i="20" s="1"/>
  <c r="Z1087" i="20"/>
  <c r="AC1087" i="20" s="1"/>
  <c r="P1064" i="13"/>
  <c r="M1064" i="13"/>
  <c r="Q1064" i="13" s="1"/>
  <c r="R1064" i="13" s="1"/>
  <c r="V1087" i="18"/>
  <c r="W1087" i="18"/>
  <c r="U1087" i="18"/>
  <c r="Q1087" i="18"/>
  <c r="R1087" i="18" s="1"/>
  <c r="B1088" i="20" l="1"/>
  <c r="C1088" i="20"/>
  <c r="G1088" i="20"/>
  <c r="H1088" i="20"/>
  <c r="D1088" i="20"/>
  <c r="I1088" i="20"/>
  <c r="W1064" i="13"/>
  <c r="U1064" i="13"/>
  <c r="V1064" i="13"/>
  <c r="AA1064" i="13"/>
  <c r="Z1064" i="13"/>
  <c r="Y1064" i="13"/>
  <c r="X1064" i="13"/>
  <c r="Y1087" i="18"/>
  <c r="Z1087" i="18"/>
  <c r="AA1087" i="18"/>
  <c r="F1088" i="20" l="1"/>
  <c r="AE1087" i="20"/>
  <c r="E1088" i="20"/>
  <c r="J1088" i="20"/>
  <c r="S1088" i="20"/>
  <c r="T1088" i="20"/>
  <c r="AD1064" i="13"/>
  <c r="D1065" i="13" s="1"/>
  <c r="AE1064" i="13" s="1"/>
  <c r="AB1064" i="13"/>
  <c r="AC1064" i="13"/>
  <c r="I1065" i="13"/>
  <c r="S1065" i="13"/>
  <c r="AB1087" i="18"/>
  <c r="AD1087" i="18"/>
  <c r="AC1087" i="18"/>
  <c r="D1088" i="18"/>
  <c r="B1088" i="18"/>
  <c r="I1088" i="18"/>
  <c r="G1088" i="18"/>
  <c r="C1088" i="18"/>
  <c r="O1088" i="20" l="1"/>
  <c r="N1088" i="20"/>
  <c r="L1088" i="20" s="1"/>
  <c r="K1088" i="20"/>
  <c r="T1065" i="13"/>
  <c r="G1065" i="13"/>
  <c r="B1065" i="13"/>
  <c r="C1065" i="13"/>
  <c r="H1065" i="13"/>
  <c r="H1088" i="18"/>
  <c r="T1088" i="18"/>
  <c r="S1088" i="18"/>
  <c r="AE1087" i="18"/>
  <c r="F1088" i="18"/>
  <c r="E1088" i="18"/>
  <c r="P1088" i="20" l="1"/>
  <c r="M1088" i="20"/>
  <c r="J1065" i="13"/>
  <c r="N1065" i="13" s="1"/>
  <c r="L1065" i="13" s="1"/>
  <c r="F1065" i="13"/>
  <c r="E1065" i="13"/>
  <c r="J1088" i="18"/>
  <c r="N1088" i="18"/>
  <c r="L1088" i="18" s="1"/>
  <c r="V1088" i="20" l="1"/>
  <c r="W1088" i="20"/>
  <c r="U1088" i="20"/>
  <c r="X1088" i="20"/>
  <c r="Q1088" i="20"/>
  <c r="R1088" i="20" s="1"/>
  <c r="O1088" i="18"/>
  <c r="O1065" i="13"/>
  <c r="K1065" i="13"/>
  <c r="P1065" i="13"/>
  <c r="M1065" i="13"/>
  <c r="K1088" i="18"/>
  <c r="P1088" i="18"/>
  <c r="M1088" i="18"/>
  <c r="X1088" i="18" s="1"/>
  <c r="Z1088" i="20" l="1"/>
  <c r="AC1088" i="20" s="1"/>
  <c r="AA1088" i="20"/>
  <c r="AD1088" i="20" s="1"/>
  <c r="Y1088" i="20"/>
  <c r="AB1088" i="20" s="1"/>
  <c r="B1089" i="20" s="1"/>
  <c r="U1065" i="13"/>
  <c r="X1065" i="13"/>
  <c r="W1065" i="13"/>
  <c r="V1065" i="13"/>
  <c r="Q1065" i="13"/>
  <c r="R1065" i="13" s="1"/>
  <c r="U1088" i="18"/>
  <c r="W1088" i="18"/>
  <c r="V1088" i="18"/>
  <c r="Q1088" i="18"/>
  <c r="R1088" i="18" s="1"/>
  <c r="Y1065" i="13" l="1"/>
  <c r="C1089" i="20"/>
  <c r="D1089" i="20"/>
  <c r="I1089" i="20"/>
  <c r="H1089" i="20"/>
  <c r="G1089" i="20"/>
  <c r="AA1065" i="13"/>
  <c r="Z1065" i="13"/>
  <c r="AB1065" i="13"/>
  <c r="B1066" i="13"/>
  <c r="Y1088" i="18"/>
  <c r="AA1088" i="18"/>
  <c r="Z1088" i="18"/>
  <c r="G1066" i="13" l="1"/>
  <c r="F1089" i="20"/>
  <c r="S1089" i="20"/>
  <c r="T1089" i="20"/>
  <c r="E1089" i="20"/>
  <c r="J1089" i="20"/>
  <c r="K1089" i="20" s="1"/>
  <c r="AE1088" i="20"/>
  <c r="AD1065" i="13"/>
  <c r="AC1065" i="13"/>
  <c r="AB1088" i="18"/>
  <c r="AC1088" i="18"/>
  <c r="AD1088" i="18"/>
  <c r="H1066" i="13" l="1"/>
  <c r="C1066" i="13"/>
  <c r="I1066" i="13"/>
  <c r="D1066" i="13"/>
  <c r="N1089" i="20"/>
  <c r="L1089" i="20" s="1"/>
  <c r="O1089" i="20"/>
  <c r="S1066" i="13"/>
  <c r="F1066" i="13"/>
  <c r="D1089" i="18"/>
  <c r="AE1088" i="18" s="1"/>
  <c r="I1089" i="18"/>
  <c r="B1089" i="18"/>
  <c r="G1089" i="18"/>
  <c r="C1089" i="18"/>
  <c r="H1089" i="18"/>
  <c r="AE1065" i="13" l="1"/>
  <c r="J1066" i="13"/>
  <c r="T1066" i="13"/>
  <c r="E1066" i="13"/>
  <c r="M1089" i="20"/>
  <c r="P1089" i="20"/>
  <c r="X1089" i="20"/>
  <c r="Q1089" i="20"/>
  <c r="R1089" i="20" s="1"/>
  <c r="E1089" i="18"/>
  <c r="T1089" i="18"/>
  <c r="S1089" i="18"/>
  <c r="F1089" i="18"/>
  <c r="J1089" i="18"/>
  <c r="N1089" i="18" s="1"/>
  <c r="L1089" i="18" s="1"/>
  <c r="O1066" i="13" l="1"/>
  <c r="K1066" i="13"/>
  <c r="N1066" i="13"/>
  <c r="L1066" i="13" s="1"/>
  <c r="W1089" i="20"/>
  <c r="V1089" i="20"/>
  <c r="U1089" i="20"/>
  <c r="Z1089" i="20"/>
  <c r="Y1089" i="20"/>
  <c r="AA1089" i="20"/>
  <c r="AD1089" i="20" s="1"/>
  <c r="K1089" i="18"/>
  <c r="O1089" i="18"/>
  <c r="M1089" i="18"/>
  <c r="X1089" i="18" s="1"/>
  <c r="P1089" i="18"/>
  <c r="P1066" i="13" l="1"/>
  <c r="M1066" i="13"/>
  <c r="AC1089" i="20"/>
  <c r="AB1089" i="20"/>
  <c r="C1090" i="20"/>
  <c r="H1090" i="20"/>
  <c r="G1090" i="20"/>
  <c r="I1090" i="20"/>
  <c r="D1090" i="20"/>
  <c r="U1089" i="18"/>
  <c r="U1066" i="13"/>
  <c r="W1066" i="13"/>
  <c r="Q1066" i="13"/>
  <c r="R1066" i="13" s="1"/>
  <c r="V1089" i="18"/>
  <c r="W1089" i="18"/>
  <c r="Q1089" i="18"/>
  <c r="R1089" i="18" s="1"/>
  <c r="V1066" i="13" l="1"/>
  <c r="X1066" i="13"/>
  <c r="B1090" i="20"/>
  <c r="AE1089" i="20"/>
  <c r="J1090" i="20"/>
  <c r="T1090" i="20"/>
  <c r="S1090" i="20"/>
  <c r="Y1066" i="13"/>
  <c r="AA1066" i="13"/>
  <c r="Z1066" i="13"/>
  <c r="Y1089" i="18"/>
  <c r="AB1089" i="18" s="1"/>
  <c r="Z1089" i="18"/>
  <c r="AA1089" i="18"/>
  <c r="F1090" i="20" l="1"/>
  <c r="E1090" i="20"/>
  <c r="N1090" i="20"/>
  <c r="L1090" i="20" s="1"/>
  <c r="O1090" i="20"/>
  <c r="K1090" i="20"/>
  <c r="AC1066" i="13"/>
  <c r="AB1066" i="13"/>
  <c r="AD1066" i="13"/>
  <c r="AC1089" i="18"/>
  <c r="AD1089" i="18"/>
  <c r="G1090" i="18"/>
  <c r="C1090" i="18"/>
  <c r="B1090" i="18"/>
  <c r="M1090" i="20" l="1"/>
  <c r="P1090" i="20"/>
  <c r="X1090" i="20"/>
  <c r="C1067" i="13"/>
  <c r="G1067" i="13"/>
  <c r="H1067" i="13"/>
  <c r="B1067" i="13"/>
  <c r="I1067" i="13"/>
  <c r="D1067" i="13"/>
  <c r="H1090" i="18"/>
  <c r="D1090" i="18"/>
  <c r="I1090" i="18"/>
  <c r="E1090" i="18"/>
  <c r="F1090" i="18"/>
  <c r="W1090" i="20" l="1"/>
  <c r="Q1090" i="20"/>
  <c r="R1090" i="20" s="1"/>
  <c r="V1090" i="20"/>
  <c r="U1090" i="20"/>
  <c r="J1067" i="13"/>
  <c r="T1067" i="13"/>
  <c r="S1067" i="13"/>
  <c r="AE1066" i="13"/>
  <c r="E1067" i="13"/>
  <c r="F1067" i="13"/>
  <c r="J1090" i="18"/>
  <c r="N1090" i="18"/>
  <c r="L1090" i="18" s="1"/>
  <c r="S1090" i="18"/>
  <c r="T1090" i="18"/>
  <c r="AE1089" i="18"/>
  <c r="O1090" i="18"/>
  <c r="AA1090" i="20" l="1"/>
  <c r="AD1090" i="20" s="1"/>
  <c r="Z1090" i="20"/>
  <c r="AC1090" i="20" s="1"/>
  <c r="Y1090" i="20"/>
  <c r="AB1090" i="20" s="1"/>
  <c r="D1091" i="20"/>
  <c r="N1067" i="13"/>
  <c r="K1067" i="13"/>
  <c r="O1067" i="13"/>
  <c r="L1067" i="13"/>
  <c r="K1090" i="18"/>
  <c r="P1090" i="18"/>
  <c r="M1090" i="18"/>
  <c r="X1090" i="18" s="1"/>
  <c r="C1091" i="20" l="1"/>
  <c r="I1091" i="20"/>
  <c r="B1091" i="20"/>
  <c r="H1091" i="20"/>
  <c r="G1091" i="20"/>
  <c r="T1091" i="20"/>
  <c r="S1091" i="20"/>
  <c r="P1067" i="13"/>
  <c r="M1067" i="13"/>
  <c r="U1090" i="18"/>
  <c r="V1090" i="18"/>
  <c r="W1090" i="18"/>
  <c r="Q1090" i="18"/>
  <c r="R1090" i="18" s="1"/>
  <c r="E1091" i="20" l="1"/>
  <c r="AE1090" i="20"/>
  <c r="F1091" i="20"/>
  <c r="J1091" i="20"/>
  <c r="Q1067" i="13"/>
  <c r="R1067" i="13" s="1"/>
  <c r="U1067" i="13"/>
  <c r="W1067" i="13"/>
  <c r="V1067" i="13"/>
  <c r="X1067" i="13"/>
  <c r="Z1090" i="18"/>
  <c r="Y1090" i="18"/>
  <c r="AA1090" i="18"/>
  <c r="AA1067" i="13" l="1"/>
  <c r="N1091" i="20"/>
  <c r="L1091" i="20" s="1"/>
  <c r="K1091" i="20"/>
  <c r="O1091" i="20"/>
  <c r="Z1067" i="13"/>
  <c r="Y1067" i="13"/>
  <c r="AC1090" i="18"/>
  <c r="AB1090" i="18"/>
  <c r="AD1090" i="18"/>
  <c r="AD1067" i="13" l="1"/>
  <c r="P1091" i="20"/>
  <c r="M1091" i="20"/>
  <c r="AC1067" i="13"/>
  <c r="I1068" i="13"/>
  <c r="D1068" i="13"/>
  <c r="AB1067" i="13"/>
  <c r="C1068" i="13"/>
  <c r="C1091" i="18"/>
  <c r="H1091" i="18"/>
  <c r="B1091" i="18"/>
  <c r="E1091" i="18" s="1"/>
  <c r="G1091" i="18"/>
  <c r="I1091" i="18"/>
  <c r="D1091" i="18"/>
  <c r="AE1090" i="18" s="1"/>
  <c r="H1068" i="13" l="1"/>
  <c r="W1091" i="20"/>
  <c r="V1091" i="20"/>
  <c r="U1091" i="20"/>
  <c r="Q1091" i="20"/>
  <c r="R1091" i="20" s="1"/>
  <c r="X1091" i="20"/>
  <c r="AE1067" i="13"/>
  <c r="T1068" i="13"/>
  <c r="S1068" i="13"/>
  <c r="G1068" i="13"/>
  <c r="J1068" i="13" s="1"/>
  <c r="B1068" i="13"/>
  <c r="E1068" i="13" s="1"/>
  <c r="J1091" i="18"/>
  <c r="S1091" i="18"/>
  <c r="F1091" i="18"/>
  <c r="T1091" i="18"/>
  <c r="Y1091" i="20" l="1"/>
  <c r="AB1091" i="20" s="1"/>
  <c r="Z1091" i="20"/>
  <c r="AC1091" i="20" s="1"/>
  <c r="AA1091" i="20"/>
  <c r="AD1091" i="20" s="1"/>
  <c r="F1068" i="13"/>
  <c r="K1068" i="13"/>
  <c r="O1068" i="13"/>
  <c r="N1068" i="13"/>
  <c r="L1068" i="13" s="1"/>
  <c r="K1091" i="18"/>
  <c r="N1091" i="18"/>
  <c r="L1091" i="18" s="1"/>
  <c r="O1091" i="18"/>
  <c r="G1092" i="20" l="1"/>
  <c r="B1092" i="20"/>
  <c r="C1092" i="20"/>
  <c r="H1092" i="20"/>
  <c r="I1092" i="20"/>
  <c r="D1092" i="20"/>
  <c r="P1068" i="13"/>
  <c r="M1068" i="13"/>
  <c r="Q1068" i="13" s="1"/>
  <c r="M1091" i="18"/>
  <c r="X1091" i="18" s="1"/>
  <c r="P1091" i="18"/>
  <c r="F1092" i="20" l="1"/>
  <c r="AE1091" i="20"/>
  <c r="T1092" i="20"/>
  <c r="S1092" i="20"/>
  <c r="J1092" i="20"/>
  <c r="E1092" i="20"/>
  <c r="R1068" i="13"/>
  <c r="V1068" i="13"/>
  <c r="U1068" i="13"/>
  <c r="W1068" i="13"/>
  <c r="X1068" i="13"/>
  <c r="Q1091" i="18"/>
  <c r="R1091" i="18" s="1"/>
  <c r="U1091" i="18"/>
  <c r="V1091" i="18"/>
  <c r="W1091" i="18"/>
  <c r="N1092" i="20" l="1"/>
  <c r="L1092" i="20" s="1"/>
  <c r="K1092" i="20"/>
  <c r="O1092" i="20"/>
  <c r="Z1068" i="13"/>
  <c r="AC1068" i="13" s="1"/>
  <c r="AA1068" i="13"/>
  <c r="AD1068" i="13" s="1"/>
  <c r="Y1068" i="13"/>
  <c r="Z1091" i="18"/>
  <c r="AA1091" i="18"/>
  <c r="Y1091" i="18"/>
  <c r="P1092" i="20" l="1"/>
  <c r="M1092" i="20"/>
  <c r="U1092" i="20"/>
  <c r="W1092" i="20"/>
  <c r="C1069" i="13"/>
  <c r="H1069" i="13"/>
  <c r="D1069" i="13"/>
  <c r="I1069" i="13"/>
  <c r="AB1068" i="13"/>
  <c r="AC1091" i="18"/>
  <c r="AB1091" i="18"/>
  <c r="G1092" i="18" s="1"/>
  <c r="AD1091" i="18"/>
  <c r="C1092" i="18"/>
  <c r="V1092" i="20" l="1"/>
  <c r="Q1092" i="20"/>
  <c r="R1092" i="20" s="1"/>
  <c r="X1092" i="20"/>
  <c r="S1069" i="13"/>
  <c r="T1069" i="13"/>
  <c r="B1069" i="13"/>
  <c r="AE1068" i="13"/>
  <c r="G1069" i="13"/>
  <c r="H1092" i="18"/>
  <c r="B1092" i="18"/>
  <c r="I1092" i="18"/>
  <c r="D1092" i="18"/>
  <c r="AE1091" i="18" s="1"/>
  <c r="E1092" i="18"/>
  <c r="Z1092" i="20" l="1"/>
  <c r="AC1092" i="20" s="1"/>
  <c r="Y1092" i="20"/>
  <c r="AB1092" i="20" s="1"/>
  <c r="AA1092" i="20"/>
  <c r="AD1092" i="20" s="1"/>
  <c r="C1093" i="20"/>
  <c r="H1093" i="20"/>
  <c r="B1093" i="20"/>
  <c r="E1093" i="20" s="1"/>
  <c r="E1069" i="13"/>
  <c r="F1069" i="13"/>
  <c r="J1069" i="13"/>
  <c r="F1092" i="18"/>
  <c r="J1092" i="18"/>
  <c r="T1092" i="18"/>
  <c r="S1092" i="18"/>
  <c r="N1092" i="18"/>
  <c r="G1093" i="20" l="1"/>
  <c r="I1093" i="20"/>
  <c r="D1093" i="20"/>
  <c r="J1093" i="20"/>
  <c r="F1093" i="20"/>
  <c r="AE1092" i="20"/>
  <c r="N1069" i="13"/>
  <c r="L1069" i="13" s="1"/>
  <c r="K1069" i="13"/>
  <c r="O1069" i="13"/>
  <c r="L1092" i="18"/>
  <c r="O1092" i="18"/>
  <c r="K1092" i="18"/>
  <c r="T1093" i="20" l="1"/>
  <c r="S1093" i="20"/>
  <c r="N1093" i="20"/>
  <c r="L1093" i="20" s="1"/>
  <c r="O1093" i="20"/>
  <c r="K1093" i="20"/>
  <c r="P1069" i="13"/>
  <c r="M1069" i="13"/>
  <c r="M1092" i="18"/>
  <c r="P1092" i="18"/>
  <c r="P1093" i="20" l="1"/>
  <c r="M1093" i="20"/>
  <c r="W1093" i="20"/>
  <c r="V1093" i="20"/>
  <c r="V1069" i="13"/>
  <c r="U1069" i="13"/>
  <c r="W1069" i="13"/>
  <c r="X1069" i="13"/>
  <c r="Q1069" i="13"/>
  <c r="R1069" i="13" s="1"/>
  <c r="Q1092" i="18"/>
  <c r="R1092" i="18" s="1"/>
  <c r="X1092" i="18"/>
  <c r="U1092" i="18"/>
  <c r="V1092" i="18"/>
  <c r="W1092" i="18"/>
  <c r="U1093" i="20" l="1"/>
  <c r="X1093" i="20"/>
  <c r="Q1093" i="20"/>
  <c r="R1093" i="20" s="1"/>
  <c r="Y1069" i="13"/>
  <c r="AB1069" i="13" s="1"/>
  <c r="Z1069" i="13"/>
  <c r="AC1069" i="13" s="1"/>
  <c r="AA1069" i="13"/>
  <c r="AD1069" i="13" s="1"/>
  <c r="Z1092" i="18"/>
  <c r="AC1092" i="18" s="1"/>
  <c r="AA1092" i="18"/>
  <c r="Y1092" i="18"/>
  <c r="AB1092" i="18" s="1"/>
  <c r="AA1093" i="20" l="1"/>
  <c r="AD1093" i="20" s="1"/>
  <c r="Z1093" i="20"/>
  <c r="AC1093" i="20" s="1"/>
  <c r="Y1093" i="20"/>
  <c r="AB1093" i="20" s="1"/>
  <c r="I1094" i="20"/>
  <c r="D1094" i="20"/>
  <c r="H1094" i="20"/>
  <c r="C1094" i="20"/>
  <c r="B1093" i="18"/>
  <c r="C1070" i="13"/>
  <c r="H1070" i="13"/>
  <c r="I1070" i="13"/>
  <c r="G1070" i="13"/>
  <c r="D1070" i="13"/>
  <c r="B1070" i="13"/>
  <c r="AD1092" i="18"/>
  <c r="H1093" i="18"/>
  <c r="C1093" i="18"/>
  <c r="I1093" i="18"/>
  <c r="D1093" i="18"/>
  <c r="G1093" i="18"/>
  <c r="B1094" i="20" l="1"/>
  <c r="G1094" i="20"/>
  <c r="T1094" i="20"/>
  <c r="S1094" i="20"/>
  <c r="AE1093" i="20"/>
  <c r="F1094" i="20"/>
  <c r="J1094" i="20"/>
  <c r="E1094" i="20"/>
  <c r="F1070" i="13"/>
  <c r="E1070" i="13"/>
  <c r="T1070" i="13"/>
  <c r="AE1069" i="13"/>
  <c r="S1070" i="13"/>
  <c r="J1070" i="13"/>
  <c r="S1093" i="18"/>
  <c r="E1093" i="18"/>
  <c r="T1093" i="18"/>
  <c r="J1093" i="18"/>
  <c r="F1093" i="18"/>
  <c r="AE1092" i="18"/>
  <c r="N1093" i="18"/>
  <c r="L1093" i="18" s="1"/>
  <c r="K1093" i="18"/>
  <c r="O1093" i="18"/>
  <c r="K1094" i="20" l="1"/>
  <c r="O1094" i="20"/>
  <c r="N1094" i="20"/>
  <c r="L1094" i="20" s="1"/>
  <c r="O1070" i="13"/>
  <c r="N1070" i="13"/>
  <c r="L1070" i="13" s="1"/>
  <c r="K1070" i="13"/>
  <c r="M1093" i="18"/>
  <c r="X1093" i="18" s="1"/>
  <c r="P1093" i="18"/>
  <c r="P1094" i="20" l="1"/>
  <c r="M1094" i="20"/>
  <c r="M1070" i="13"/>
  <c r="P1070" i="13"/>
  <c r="W1093" i="18"/>
  <c r="Q1093" i="18"/>
  <c r="R1093" i="18" s="1"/>
  <c r="U1093" i="18"/>
  <c r="V1093" i="18"/>
  <c r="V1094" i="20" l="1"/>
  <c r="U1094" i="20"/>
  <c r="W1094" i="20"/>
  <c r="Q1094" i="20"/>
  <c r="R1094" i="20" s="1"/>
  <c r="X1094" i="20"/>
  <c r="V1070" i="13"/>
  <c r="W1070" i="13"/>
  <c r="X1070" i="13"/>
  <c r="U1070" i="13"/>
  <c r="Q1070" i="13"/>
  <c r="R1070" i="13" s="1"/>
  <c r="Y1093" i="18"/>
  <c r="AA1093" i="18"/>
  <c r="Z1093" i="18"/>
  <c r="AA1094" i="20" l="1"/>
  <c r="AD1094" i="20" s="1"/>
  <c r="Y1094" i="20"/>
  <c r="AB1094" i="20" s="1"/>
  <c r="Z1094" i="20"/>
  <c r="AC1094" i="20" s="1"/>
  <c r="Z1070" i="13"/>
  <c r="AC1070" i="13" s="1"/>
  <c r="Y1070" i="13"/>
  <c r="AB1070" i="13" s="1"/>
  <c r="AA1070" i="13"/>
  <c r="AD1070" i="13" s="1"/>
  <c r="AB1093" i="18"/>
  <c r="AC1093" i="18"/>
  <c r="AD1093" i="18"/>
  <c r="D1094" i="18" s="1"/>
  <c r="G1094" i="18"/>
  <c r="B1094" i="18"/>
  <c r="D1095" i="20" l="1"/>
  <c r="I1095" i="20"/>
  <c r="G1095" i="20"/>
  <c r="B1095" i="20"/>
  <c r="H1095" i="20"/>
  <c r="C1095" i="20"/>
  <c r="H1071" i="13"/>
  <c r="C1071" i="13"/>
  <c r="B1071" i="13"/>
  <c r="G1071" i="13"/>
  <c r="I1071" i="13"/>
  <c r="D1071" i="13"/>
  <c r="I1094" i="18"/>
  <c r="C1094" i="18"/>
  <c r="H1094" i="18"/>
  <c r="S1094" i="18"/>
  <c r="AE1093" i="18"/>
  <c r="T1094" i="18"/>
  <c r="J1094" i="18"/>
  <c r="N1094" i="18" s="1"/>
  <c r="L1094" i="18" s="1"/>
  <c r="S1095" i="20" l="1"/>
  <c r="T1095" i="20"/>
  <c r="F1095" i="20"/>
  <c r="AE1094" i="20"/>
  <c r="E1095" i="20"/>
  <c r="J1095" i="20"/>
  <c r="E1071" i="13"/>
  <c r="S1071" i="13"/>
  <c r="T1071" i="13"/>
  <c r="AE1070" i="13"/>
  <c r="F1071" i="13"/>
  <c r="J1071" i="13"/>
  <c r="F1094" i="18"/>
  <c r="E1094" i="18"/>
  <c r="K1094" i="18"/>
  <c r="O1094" i="18"/>
  <c r="P1094" i="18"/>
  <c r="M1094" i="18"/>
  <c r="X1094" i="18" s="1"/>
  <c r="K1095" i="20" l="1"/>
  <c r="N1095" i="20"/>
  <c r="L1095" i="20" s="1"/>
  <c r="O1095" i="20"/>
  <c r="K1071" i="13"/>
  <c r="O1071" i="13"/>
  <c r="N1071" i="13"/>
  <c r="L1071" i="13" s="1"/>
  <c r="Q1094" i="18"/>
  <c r="R1094" i="18" s="1"/>
  <c r="V1094" i="18"/>
  <c r="W1094" i="18"/>
  <c r="U1094" i="18"/>
  <c r="M1095" i="20" l="1"/>
  <c r="P1095" i="20"/>
  <c r="P1071" i="13"/>
  <c r="M1071" i="13"/>
  <c r="Y1094" i="18"/>
  <c r="Z1094" i="18"/>
  <c r="AA1094" i="18"/>
  <c r="Q1095" i="20" l="1"/>
  <c r="R1095" i="20" s="1"/>
  <c r="X1095" i="20"/>
  <c r="V1095" i="20"/>
  <c r="U1095" i="20"/>
  <c r="W1095" i="20"/>
  <c r="W1071" i="13"/>
  <c r="V1071" i="13"/>
  <c r="U1071" i="13"/>
  <c r="X1071" i="13"/>
  <c r="Q1071" i="13"/>
  <c r="R1071" i="13" s="1"/>
  <c r="AB1094" i="18"/>
  <c r="AD1094" i="18"/>
  <c r="I1095" i="18" s="1"/>
  <c r="AC1094" i="18"/>
  <c r="H1095" i="18" s="1"/>
  <c r="B1095" i="18"/>
  <c r="D1095" i="18"/>
  <c r="C1095" i="18"/>
  <c r="Y1095" i="20" l="1"/>
  <c r="AB1095" i="20" s="1"/>
  <c r="Z1095" i="20"/>
  <c r="AC1095" i="20" s="1"/>
  <c r="AA1095" i="20"/>
  <c r="AD1095" i="20" s="1"/>
  <c r="Y1071" i="13"/>
  <c r="AB1071" i="13" s="1"/>
  <c r="Z1071" i="13"/>
  <c r="AC1071" i="13" s="1"/>
  <c r="AA1071" i="13"/>
  <c r="AD1071" i="13" s="1"/>
  <c r="G1095" i="18"/>
  <c r="AE1094" i="18"/>
  <c r="S1095" i="18"/>
  <c r="T1095" i="18"/>
  <c r="E1095" i="18"/>
  <c r="F1095" i="18"/>
  <c r="B1096" i="20" l="1"/>
  <c r="G1096" i="20"/>
  <c r="H1096" i="20"/>
  <c r="C1096" i="20"/>
  <c r="D1096" i="20"/>
  <c r="I1096" i="20"/>
  <c r="J1095" i="18"/>
  <c r="G1072" i="13"/>
  <c r="B1072" i="13"/>
  <c r="H1072" i="13"/>
  <c r="C1072" i="13"/>
  <c r="I1072" i="13"/>
  <c r="D1072" i="13"/>
  <c r="N1095" i="18"/>
  <c r="K1095" i="18"/>
  <c r="L1095" i="18"/>
  <c r="J1096" i="20" l="1"/>
  <c r="E1096" i="20"/>
  <c r="K1096" i="20"/>
  <c r="O1096" i="20"/>
  <c r="F1096" i="20"/>
  <c r="AE1095" i="20"/>
  <c r="N1096" i="20"/>
  <c r="L1096" i="20" s="1"/>
  <c r="T1096" i="20"/>
  <c r="S1096" i="20"/>
  <c r="O1095" i="18"/>
  <c r="F1072" i="13"/>
  <c r="AE1071" i="13"/>
  <c r="T1072" i="13"/>
  <c r="S1072" i="13"/>
  <c r="J1072" i="13"/>
  <c r="E1072" i="13"/>
  <c r="M1095" i="18"/>
  <c r="X1095" i="18" s="1"/>
  <c r="P1095" i="18"/>
  <c r="M1096" i="20" l="1"/>
  <c r="P1096" i="20"/>
  <c r="K1072" i="13"/>
  <c r="O1072" i="13"/>
  <c r="N1072" i="13"/>
  <c r="L1072" i="13" s="1"/>
  <c r="Q1095" i="18"/>
  <c r="R1095" i="18" s="1"/>
  <c r="W1095" i="18"/>
  <c r="U1095" i="18"/>
  <c r="V1095" i="18"/>
  <c r="X1096" i="20" l="1"/>
  <c r="Q1096" i="20"/>
  <c r="R1096" i="20" s="1"/>
  <c r="V1096" i="20"/>
  <c r="U1096" i="20"/>
  <c r="W1096" i="20"/>
  <c r="M1072" i="13"/>
  <c r="P1072" i="13"/>
  <c r="Y1095" i="18"/>
  <c r="AA1095" i="18"/>
  <c r="Z1095" i="18"/>
  <c r="Y1096" i="20" l="1"/>
  <c r="AB1096" i="20" s="1"/>
  <c r="AA1096" i="20"/>
  <c r="AD1096" i="20" s="1"/>
  <c r="Z1096" i="20"/>
  <c r="AC1096" i="20" s="1"/>
  <c r="Q1072" i="13"/>
  <c r="R1072" i="13" s="1"/>
  <c r="X1072" i="13"/>
  <c r="U1072" i="13"/>
  <c r="V1072" i="13"/>
  <c r="W1072" i="13"/>
  <c r="AB1095" i="18"/>
  <c r="AD1095" i="18"/>
  <c r="AC1095" i="18"/>
  <c r="Z1072" i="13" l="1"/>
  <c r="AC1072" i="13" s="1"/>
  <c r="Y1072" i="13"/>
  <c r="AA1072" i="13"/>
  <c r="AD1072" i="13" s="1"/>
  <c r="B1097" i="20"/>
  <c r="G1097" i="20"/>
  <c r="D1097" i="20"/>
  <c r="I1097" i="20"/>
  <c r="C1097" i="20"/>
  <c r="H1097" i="20"/>
  <c r="AB1072" i="13"/>
  <c r="G1073" i="13"/>
  <c r="B1096" i="18"/>
  <c r="H1096" i="18"/>
  <c r="I1096" i="18"/>
  <c r="D1096" i="18"/>
  <c r="G1096" i="18"/>
  <c r="C1096" i="18"/>
  <c r="J1096" i="18"/>
  <c r="N1096" i="18" s="1"/>
  <c r="L1096" i="18" s="1"/>
  <c r="B1073" i="13" l="1"/>
  <c r="C1073" i="13"/>
  <c r="H1073" i="13"/>
  <c r="D1073" i="13"/>
  <c r="I1073" i="13"/>
  <c r="T1097" i="20"/>
  <c r="S1097" i="20"/>
  <c r="F1097" i="20"/>
  <c r="AE1096" i="20"/>
  <c r="E1097" i="20"/>
  <c r="J1097" i="20"/>
  <c r="E1073" i="13"/>
  <c r="F1073" i="13"/>
  <c r="AE1095" i="18"/>
  <c r="S1096" i="18"/>
  <c r="T1096" i="18"/>
  <c r="S1073" i="13"/>
  <c r="J1073" i="13"/>
  <c r="E1096" i="18"/>
  <c r="F1096" i="18"/>
  <c r="K1096" i="18"/>
  <c r="O1096" i="18"/>
  <c r="P1096" i="18"/>
  <c r="M1096" i="18"/>
  <c r="X1096" i="18" s="1"/>
  <c r="AE1072" i="13" l="1"/>
  <c r="T1073" i="13"/>
  <c r="N1097" i="20"/>
  <c r="L1097" i="20" s="1"/>
  <c r="K1097" i="20"/>
  <c r="O1097" i="20"/>
  <c r="O1073" i="13"/>
  <c r="K1073" i="13"/>
  <c r="N1073" i="13"/>
  <c r="L1073" i="13" s="1"/>
  <c r="W1096" i="18"/>
  <c r="U1096" i="18"/>
  <c r="V1096" i="18"/>
  <c r="Q1096" i="18"/>
  <c r="R1096" i="18" s="1"/>
  <c r="M1097" i="20" l="1"/>
  <c r="P1097" i="20"/>
  <c r="M1073" i="13"/>
  <c r="P1073" i="13"/>
  <c r="Z1096" i="18"/>
  <c r="AA1096" i="18"/>
  <c r="Y1096" i="18"/>
  <c r="X1097" i="20" l="1"/>
  <c r="Q1097" i="20"/>
  <c r="R1097" i="20" s="1"/>
  <c r="V1097" i="20"/>
  <c r="U1097" i="20"/>
  <c r="W1097" i="20"/>
  <c r="Q1073" i="13"/>
  <c r="R1073" i="13" s="1"/>
  <c r="X1073" i="13"/>
  <c r="V1073" i="13"/>
  <c r="W1073" i="13"/>
  <c r="U1073" i="13"/>
  <c r="AD1096" i="18"/>
  <c r="AB1096" i="18"/>
  <c r="AC1096" i="18"/>
  <c r="Y1097" i="20" l="1"/>
  <c r="AB1097" i="20" s="1"/>
  <c r="AA1097" i="20"/>
  <c r="AD1097" i="20" s="1"/>
  <c r="D1098" i="20" s="1"/>
  <c r="T1098" i="20" s="1"/>
  <c r="Z1097" i="20"/>
  <c r="AC1097" i="20" s="1"/>
  <c r="Z1073" i="13"/>
  <c r="AC1073" i="13" s="1"/>
  <c r="Y1073" i="13"/>
  <c r="AB1073" i="13" s="1"/>
  <c r="AA1073" i="13"/>
  <c r="AD1073" i="13" s="1"/>
  <c r="I1097" i="18"/>
  <c r="D1097" i="18"/>
  <c r="G1097" i="18"/>
  <c r="B1097" i="18"/>
  <c r="H1097" i="18"/>
  <c r="C1097" i="18"/>
  <c r="T1097" i="18"/>
  <c r="S1097" i="18"/>
  <c r="B1098" i="20" l="1"/>
  <c r="G1098" i="20"/>
  <c r="H1098" i="20"/>
  <c r="C1098" i="20"/>
  <c r="I1098" i="20"/>
  <c r="S1098" i="20"/>
  <c r="C1074" i="13"/>
  <c r="H1074" i="13"/>
  <c r="G1074" i="13"/>
  <c r="I1074" i="13"/>
  <c r="D1074" i="13"/>
  <c r="B1074" i="13"/>
  <c r="AE1096" i="18"/>
  <c r="F1097" i="18"/>
  <c r="E1097" i="18"/>
  <c r="J1097" i="18"/>
  <c r="N1097" i="18"/>
  <c r="L1097" i="18" s="1"/>
  <c r="F1098" i="20" l="1"/>
  <c r="AE1097" i="20"/>
  <c r="E1098" i="20"/>
  <c r="J1098" i="20"/>
  <c r="J1074" i="13"/>
  <c r="K1074" i="13"/>
  <c r="AE1073" i="13"/>
  <c r="T1074" i="13"/>
  <c r="S1074" i="13"/>
  <c r="N1074" i="13"/>
  <c r="L1074" i="13" s="1"/>
  <c r="F1074" i="13"/>
  <c r="E1074" i="13"/>
  <c r="O1097" i="18"/>
  <c r="K1097" i="18"/>
  <c r="P1097" i="18"/>
  <c r="M1097" i="18"/>
  <c r="X1097" i="18" s="1"/>
  <c r="O1074" i="13" l="1"/>
  <c r="N1098" i="20"/>
  <c r="L1098" i="20" s="1"/>
  <c r="K1098" i="20"/>
  <c r="O1098" i="20"/>
  <c r="P1074" i="13"/>
  <c r="M1074" i="13"/>
  <c r="W1097" i="18"/>
  <c r="U1097" i="18"/>
  <c r="V1097" i="18"/>
  <c r="Q1097" i="18"/>
  <c r="R1097" i="18" s="1"/>
  <c r="P1098" i="20" l="1"/>
  <c r="M1098" i="20"/>
  <c r="V1074" i="13"/>
  <c r="U1074" i="13"/>
  <c r="W1074" i="13"/>
  <c r="X1074" i="13"/>
  <c r="Q1074" i="13"/>
  <c r="R1074" i="13" s="1"/>
  <c r="Y1097" i="18"/>
  <c r="AA1097" i="18"/>
  <c r="AD1097" i="18" s="1"/>
  <c r="Z1097" i="18"/>
  <c r="W1098" i="20" l="1"/>
  <c r="V1098" i="20"/>
  <c r="U1098" i="20"/>
  <c r="X1098" i="20"/>
  <c r="Q1098" i="20"/>
  <c r="R1098" i="20" s="1"/>
  <c r="AA1074" i="13"/>
  <c r="AD1074" i="13" s="1"/>
  <c r="I1075" i="13" s="1"/>
  <c r="Z1074" i="13"/>
  <c r="AC1074" i="13" s="1"/>
  <c r="Y1074" i="13"/>
  <c r="AB1074" i="13" s="1"/>
  <c r="D1098" i="18"/>
  <c r="I1098" i="18"/>
  <c r="AC1097" i="18"/>
  <c r="AB1097" i="18"/>
  <c r="G1098" i="18" s="1"/>
  <c r="Z1098" i="20" l="1"/>
  <c r="AC1098" i="20" s="1"/>
  <c r="Y1098" i="20"/>
  <c r="AB1098" i="20" s="1"/>
  <c r="AA1098" i="20"/>
  <c r="AD1098" i="20" s="1"/>
  <c r="D1075" i="13"/>
  <c r="B1075" i="13"/>
  <c r="G1075" i="13"/>
  <c r="T1098" i="18"/>
  <c r="H1075" i="13"/>
  <c r="C1075" i="13"/>
  <c r="S1098" i="18"/>
  <c r="AE1097" i="18"/>
  <c r="B1098" i="18"/>
  <c r="C1098" i="18"/>
  <c r="H1098" i="18"/>
  <c r="J1098" i="18" s="1"/>
  <c r="C1099" i="20" l="1"/>
  <c r="H1099" i="20"/>
  <c r="B1099" i="20"/>
  <c r="E1099" i="20" s="1"/>
  <c r="G1099" i="20"/>
  <c r="I1099" i="20"/>
  <c r="D1099" i="20"/>
  <c r="AE1074" i="13"/>
  <c r="T1075" i="13"/>
  <c r="S1075" i="13"/>
  <c r="F1075" i="13"/>
  <c r="J1075" i="13"/>
  <c r="E1075" i="13"/>
  <c r="F1098" i="18"/>
  <c r="N1098" i="18"/>
  <c r="O1098" i="18"/>
  <c r="K1098" i="18"/>
  <c r="E1098" i="18"/>
  <c r="J1099" i="20" l="1"/>
  <c r="F1099" i="20"/>
  <c r="AE1098" i="20"/>
  <c r="N1099" i="20"/>
  <c r="L1099" i="20" s="1"/>
  <c r="S1099" i="20"/>
  <c r="T1099" i="20"/>
  <c r="K1075" i="13"/>
  <c r="O1075" i="13"/>
  <c r="N1075" i="13"/>
  <c r="L1075" i="13" s="1"/>
  <c r="L1098" i="18"/>
  <c r="K1099" i="20" l="1"/>
  <c r="O1099" i="20"/>
  <c r="M1099" i="20"/>
  <c r="P1099" i="20"/>
  <c r="P1075" i="13"/>
  <c r="V1075" i="13" s="1"/>
  <c r="M1075" i="13"/>
  <c r="P1098" i="18"/>
  <c r="M1098" i="18"/>
  <c r="X1098" i="18" s="1"/>
  <c r="X1099" i="20" l="1"/>
  <c r="Q1099" i="20"/>
  <c r="R1099" i="20" s="1"/>
  <c r="V1099" i="20"/>
  <c r="U1099" i="20"/>
  <c r="W1099" i="20"/>
  <c r="Q1075" i="13"/>
  <c r="W1075" i="13"/>
  <c r="X1075" i="13"/>
  <c r="U1075" i="13"/>
  <c r="V1098" i="18"/>
  <c r="U1098" i="18"/>
  <c r="W1098" i="18"/>
  <c r="Q1098" i="18"/>
  <c r="R1098" i="18" s="1"/>
  <c r="R1075" i="13" l="1"/>
  <c r="Y1099" i="20"/>
  <c r="AB1099" i="20" s="1"/>
  <c r="AA1099" i="20"/>
  <c r="AD1099" i="20" s="1"/>
  <c r="Z1099" i="20"/>
  <c r="AC1099" i="20" s="1"/>
  <c r="Y1098" i="18"/>
  <c r="AA1098" i="18"/>
  <c r="Z1098" i="18"/>
  <c r="AA1075" i="13" l="1"/>
  <c r="Y1075" i="13"/>
  <c r="Z1075" i="13"/>
  <c r="AC1075" i="13" s="1"/>
  <c r="G1100" i="20"/>
  <c r="B1100" i="20"/>
  <c r="I1100" i="20"/>
  <c r="D1100" i="20"/>
  <c r="C1100" i="20"/>
  <c r="H1100" i="20"/>
  <c r="AB1098" i="18"/>
  <c r="AD1098" i="18"/>
  <c r="AC1098" i="18"/>
  <c r="C1099" i="18" s="1"/>
  <c r="I1099" i="18"/>
  <c r="AD1075" i="13" l="1"/>
  <c r="D1076" i="13" s="1"/>
  <c r="AE1075" i="13" s="1"/>
  <c r="AB1075" i="13"/>
  <c r="H1076" i="13"/>
  <c r="C1076" i="13"/>
  <c r="I1076" i="13"/>
  <c r="J1100" i="20"/>
  <c r="N1100" i="20"/>
  <c r="T1100" i="20"/>
  <c r="S1100" i="20"/>
  <c r="AE1099" i="20"/>
  <c r="F1100" i="20"/>
  <c r="E1100" i="20"/>
  <c r="B1099" i="18"/>
  <c r="G1099" i="18"/>
  <c r="D1099" i="18"/>
  <c r="H1099" i="18"/>
  <c r="B1076" i="13" l="1"/>
  <c r="E1076" i="13" s="1"/>
  <c r="G1076" i="13"/>
  <c r="J1076" i="13" s="1"/>
  <c r="S1076" i="13"/>
  <c r="T1076" i="13"/>
  <c r="O1100" i="20"/>
  <c r="K1100" i="20"/>
  <c r="L1100" i="20"/>
  <c r="F1076" i="13"/>
  <c r="E1099" i="18"/>
  <c r="T1099" i="18"/>
  <c r="S1099" i="18"/>
  <c r="AE1098" i="18"/>
  <c r="F1099" i="18"/>
  <c r="J1099" i="18"/>
  <c r="K1099" i="18" s="1"/>
  <c r="O1076" i="13" l="1"/>
  <c r="K1076" i="13"/>
  <c r="N1076" i="13"/>
  <c r="L1076" i="13" s="1"/>
  <c r="M1100" i="20"/>
  <c r="P1100" i="20"/>
  <c r="N1099" i="18"/>
  <c r="L1099" i="18" s="1"/>
  <c r="P1099" i="18" s="1"/>
  <c r="O1099" i="18"/>
  <c r="M1076" i="13" l="1"/>
  <c r="P1076" i="13"/>
  <c r="Q1100" i="20"/>
  <c r="R1100" i="20" s="1"/>
  <c r="X1100" i="20"/>
  <c r="U1100" i="20"/>
  <c r="V1100" i="20"/>
  <c r="W1100" i="20"/>
  <c r="W1076" i="13"/>
  <c r="M1099" i="18"/>
  <c r="X1099" i="18" s="1"/>
  <c r="U1099" i="18"/>
  <c r="V1099" i="18"/>
  <c r="W1099" i="18"/>
  <c r="Q1076" i="13" l="1"/>
  <c r="X1076" i="13"/>
  <c r="U1076" i="13"/>
  <c r="V1076" i="13"/>
  <c r="Z1100" i="20"/>
  <c r="AC1100" i="20" s="1"/>
  <c r="Y1100" i="20"/>
  <c r="AB1100" i="20" s="1"/>
  <c r="AA1100" i="20"/>
  <c r="AD1100" i="20" s="1"/>
  <c r="Q1099" i="18"/>
  <c r="R1099" i="18" s="1"/>
  <c r="R1076" i="13" l="1"/>
  <c r="H1101" i="20"/>
  <c r="C1101" i="20"/>
  <c r="G1101" i="20"/>
  <c r="B1101" i="20"/>
  <c r="E1101" i="20" s="1"/>
  <c r="D1101" i="20"/>
  <c r="I1101" i="20"/>
  <c r="AA1099" i="18"/>
  <c r="Z1099" i="18"/>
  <c r="Y1099" i="18"/>
  <c r="AD1099" i="18"/>
  <c r="Z1076" i="13" l="1"/>
  <c r="AC1076" i="13" s="1"/>
  <c r="AA1076" i="13"/>
  <c r="AD1076" i="13" s="1"/>
  <c r="Y1076" i="13"/>
  <c r="AB1076" i="13" s="1"/>
  <c r="F1101" i="20"/>
  <c r="AE1100" i="20"/>
  <c r="T1101" i="20"/>
  <c r="S1101" i="20"/>
  <c r="J1101" i="20"/>
  <c r="AC1099" i="18"/>
  <c r="C1100" i="18" s="1"/>
  <c r="AB1099" i="18"/>
  <c r="I1100" i="18"/>
  <c r="D1100" i="18"/>
  <c r="H1077" i="13" l="1"/>
  <c r="B1077" i="13"/>
  <c r="E1077" i="13" s="1"/>
  <c r="C1077" i="13"/>
  <c r="I1077" i="13"/>
  <c r="D1077" i="13"/>
  <c r="G1077" i="13"/>
  <c r="O1101" i="20"/>
  <c r="K1101" i="20"/>
  <c r="N1101" i="20"/>
  <c r="L1101" i="20" s="1"/>
  <c r="H1100" i="18"/>
  <c r="B1100" i="18"/>
  <c r="G1100" i="18"/>
  <c r="S1100" i="18"/>
  <c r="T1100" i="18"/>
  <c r="AE1099" i="18"/>
  <c r="J1077" i="13" l="1"/>
  <c r="S1077" i="13"/>
  <c r="AE1076" i="13"/>
  <c r="F1077" i="13"/>
  <c r="T1077" i="13"/>
  <c r="M1101" i="20"/>
  <c r="P1101" i="20"/>
  <c r="F1100" i="18"/>
  <c r="E1100" i="18"/>
  <c r="J1100" i="18"/>
  <c r="N1077" i="13" l="1"/>
  <c r="L1077" i="13" s="1"/>
  <c r="K1077" i="13"/>
  <c r="O1077" i="13"/>
  <c r="X1101" i="20"/>
  <c r="Q1101" i="20"/>
  <c r="R1101" i="20" s="1"/>
  <c r="U1101" i="20"/>
  <c r="V1101" i="20"/>
  <c r="W1101" i="20"/>
  <c r="N1100" i="18"/>
  <c r="L1100" i="18" s="1"/>
  <c r="O1100" i="18"/>
  <c r="K1100" i="18"/>
  <c r="P1077" i="13" l="1"/>
  <c r="M1077" i="13"/>
  <c r="Y1101" i="20"/>
  <c r="AB1101" i="20" s="1"/>
  <c r="Z1101" i="20"/>
  <c r="AC1101" i="20" s="1"/>
  <c r="AA1101" i="20"/>
  <c r="AD1101" i="20" s="1"/>
  <c r="P1100" i="18"/>
  <c r="M1100" i="18"/>
  <c r="U1077" i="13" l="1"/>
  <c r="W1077" i="13"/>
  <c r="V1077" i="13"/>
  <c r="X1077" i="13"/>
  <c r="Q1077" i="13"/>
  <c r="R1077" i="13" s="1"/>
  <c r="B1102" i="20"/>
  <c r="G1102" i="20"/>
  <c r="C1102" i="20"/>
  <c r="H1102" i="20"/>
  <c r="I1102" i="20"/>
  <c r="D1102" i="20"/>
  <c r="W1100" i="18"/>
  <c r="V1100" i="18"/>
  <c r="U1100" i="18"/>
  <c r="Q1100" i="18"/>
  <c r="R1100" i="18" s="1"/>
  <c r="X1100" i="18"/>
  <c r="Y1077" i="13" l="1"/>
  <c r="Z1077" i="13"/>
  <c r="AA1077" i="13"/>
  <c r="AC1077" i="13"/>
  <c r="AB1077" i="13"/>
  <c r="F1102" i="20"/>
  <c r="AE1101" i="20"/>
  <c r="S1102" i="20"/>
  <c r="T1102" i="20"/>
  <c r="E1102" i="20"/>
  <c r="J1102" i="20"/>
  <c r="AA1100" i="18"/>
  <c r="Z1100" i="18"/>
  <c r="AC1100" i="18" s="1"/>
  <c r="Y1100" i="18"/>
  <c r="H1078" i="13" l="1"/>
  <c r="C1078" i="13"/>
  <c r="AD1077" i="13"/>
  <c r="B1078" i="13"/>
  <c r="G1078" i="13"/>
  <c r="E1078" i="13"/>
  <c r="N1102" i="20"/>
  <c r="L1102" i="20" s="1"/>
  <c r="O1102" i="20"/>
  <c r="K1102" i="20"/>
  <c r="AB1100" i="18"/>
  <c r="G1101" i="18" s="1"/>
  <c r="H1101" i="18"/>
  <c r="C1101" i="18"/>
  <c r="AD1100" i="18"/>
  <c r="I1078" i="13" l="1"/>
  <c r="J1078" i="13" s="1"/>
  <c r="N1078" i="13" s="1"/>
  <c r="D1078" i="13"/>
  <c r="F1078" i="13"/>
  <c r="P1102" i="20"/>
  <c r="M1102" i="20"/>
  <c r="U1102" i="20"/>
  <c r="B1101" i="18"/>
  <c r="I1101" i="18"/>
  <c r="D1101" i="18"/>
  <c r="S1078" i="13" l="1"/>
  <c r="AE1077" i="13"/>
  <c r="T1078" i="13"/>
  <c r="O1078" i="13"/>
  <c r="K1078" i="13"/>
  <c r="L1078" i="13"/>
  <c r="V1102" i="20"/>
  <c r="W1102" i="20"/>
  <c r="Q1102" i="20"/>
  <c r="R1102" i="20" s="1"/>
  <c r="X1102" i="20"/>
  <c r="AA1102" i="20"/>
  <c r="AD1102" i="20" s="1"/>
  <c r="Y1102" i="20"/>
  <c r="AB1102" i="20" s="1"/>
  <c r="J1101" i="18"/>
  <c r="E1101" i="18"/>
  <c r="F1101" i="18"/>
  <c r="T1101" i="18"/>
  <c r="S1101" i="18"/>
  <c r="AE1100" i="18"/>
  <c r="N1101" i="18"/>
  <c r="L1101" i="18" s="1"/>
  <c r="P1101" i="18" s="1"/>
  <c r="M1078" i="13" l="1"/>
  <c r="P1078" i="13"/>
  <c r="Q1078" i="13"/>
  <c r="R1078" i="13" s="1"/>
  <c r="X1078" i="13"/>
  <c r="U1078" i="13"/>
  <c r="V1078" i="13"/>
  <c r="Z1102" i="20"/>
  <c r="AC1102" i="20" s="1"/>
  <c r="C1103" i="20"/>
  <c r="H1103" i="20"/>
  <c r="I1103" i="20"/>
  <c r="D1103" i="20"/>
  <c r="G1103" i="20"/>
  <c r="B1103" i="20"/>
  <c r="O1101" i="18"/>
  <c r="K1101" i="18"/>
  <c r="V1101" i="18"/>
  <c r="W1101" i="18"/>
  <c r="U1101" i="18"/>
  <c r="M1101" i="18"/>
  <c r="X1101" i="18" s="1"/>
  <c r="W1078" i="13" l="1"/>
  <c r="Z1078" i="13"/>
  <c r="AA1078" i="13"/>
  <c r="AD1078" i="13" s="1"/>
  <c r="Y1078" i="13"/>
  <c r="AB1078" i="13" s="1"/>
  <c r="J1103" i="20"/>
  <c r="AE1102" i="20"/>
  <c r="F1103" i="20"/>
  <c r="N1103" i="20"/>
  <c r="L1103" i="20" s="1"/>
  <c r="S1103" i="20"/>
  <c r="T1103" i="20"/>
  <c r="O1103" i="20"/>
  <c r="E1103" i="20"/>
  <c r="Q1101" i="18"/>
  <c r="R1101" i="18" s="1"/>
  <c r="G1079" i="13" l="1"/>
  <c r="AC1078" i="13"/>
  <c r="I1079" i="13"/>
  <c r="D1079" i="13"/>
  <c r="B1079" i="13"/>
  <c r="K1103" i="20"/>
  <c r="M1103" i="20"/>
  <c r="P1103" i="20"/>
  <c r="Z1101" i="18"/>
  <c r="AC1101" i="18" s="1"/>
  <c r="AA1101" i="18"/>
  <c r="AD1101" i="18" s="1"/>
  <c r="Y1101" i="18"/>
  <c r="AB1101" i="18" s="1"/>
  <c r="S1079" i="13" l="1"/>
  <c r="AE1078" i="13"/>
  <c r="H1079" i="13"/>
  <c r="J1079" i="13" s="1"/>
  <c r="T1079" i="13"/>
  <c r="C1079" i="13"/>
  <c r="Q1103" i="20"/>
  <c r="R1103" i="20" s="1"/>
  <c r="X1103" i="20"/>
  <c r="V1103" i="20"/>
  <c r="U1103" i="20"/>
  <c r="W1103" i="20"/>
  <c r="C1102" i="18"/>
  <c r="H1102" i="18"/>
  <c r="D1102" i="18"/>
  <c r="I1102" i="18"/>
  <c r="B1102" i="18"/>
  <c r="E1102" i="18" s="1"/>
  <c r="G1102" i="18"/>
  <c r="N1079" i="13" l="1"/>
  <c r="L1079" i="13" s="1"/>
  <c r="K1079" i="13"/>
  <c r="F1079" i="13"/>
  <c r="O1079" i="13"/>
  <c r="E1079" i="13"/>
  <c r="Y1103" i="20"/>
  <c r="AB1103" i="20" s="1"/>
  <c r="AA1103" i="20"/>
  <c r="AD1103" i="20" s="1"/>
  <c r="Z1103" i="20"/>
  <c r="AC1103" i="20" s="1"/>
  <c r="T1102" i="18"/>
  <c r="S1102" i="18"/>
  <c r="AE1101" i="18"/>
  <c r="J1102" i="18"/>
  <c r="F1102" i="18"/>
  <c r="M1079" i="13" l="1"/>
  <c r="P1079" i="13"/>
  <c r="G1104" i="20"/>
  <c r="B1104" i="20"/>
  <c r="I1104" i="20"/>
  <c r="D1104" i="20"/>
  <c r="H1104" i="20"/>
  <c r="C1104" i="20"/>
  <c r="O1102" i="18"/>
  <c r="K1102" i="18"/>
  <c r="N1102" i="18"/>
  <c r="L1102" i="18" s="1"/>
  <c r="W1079" i="13" l="1"/>
  <c r="U1079" i="13"/>
  <c r="X1079" i="13"/>
  <c r="V1079" i="13"/>
  <c r="Q1079" i="13"/>
  <c r="R1079" i="13" s="1"/>
  <c r="S1104" i="20"/>
  <c r="T1104" i="20"/>
  <c r="AE1103" i="20"/>
  <c r="F1104" i="20"/>
  <c r="J1104" i="20"/>
  <c r="E1104" i="20"/>
  <c r="P1102" i="18"/>
  <c r="M1102" i="18"/>
  <c r="AA1079" i="13" l="1"/>
  <c r="AD1079" i="13" s="1"/>
  <c r="Y1079" i="13"/>
  <c r="AB1079" i="13" s="1"/>
  <c r="Z1079" i="13"/>
  <c r="O1104" i="20"/>
  <c r="K1104" i="20"/>
  <c r="N1104" i="20"/>
  <c r="L1104" i="20" s="1"/>
  <c r="U1102" i="18"/>
  <c r="W1102" i="18"/>
  <c r="V1102" i="18"/>
  <c r="Q1102" i="18"/>
  <c r="R1102" i="18" s="1"/>
  <c r="X1102" i="18"/>
  <c r="AC1079" i="13" l="1"/>
  <c r="D1080" i="13"/>
  <c r="B1080" i="13"/>
  <c r="I1080" i="13"/>
  <c r="G1080" i="13"/>
  <c r="P1104" i="20"/>
  <c r="M1104" i="20"/>
  <c r="Y1102" i="18"/>
  <c r="AB1102" i="18" s="1"/>
  <c r="B1103" i="18" s="1"/>
  <c r="AA1102" i="18"/>
  <c r="AD1102" i="18" s="1"/>
  <c r="Z1102" i="18"/>
  <c r="AC1102" i="18" s="1"/>
  <c r="C1080" i="13" l="1"/>
  <c r="H1080" i="13"/>
  <c r="AE1079" i="13"/>
  <c r="T1080" i="13"/>
  <c r="S1080" i="13"/>
  <c r="W1104" i="20"/>
  <c r="U1104" i="20"/>
  <c r="V1104" i="20"/>
  <c r="Q1104" i="20"/>
  <c r="R1104" i="20" s="1"/>
  <c r="X1104" i="20"/>
  <c r="C1103" i="18"/>
  <c r="F1103" i="18" s="1"/>
  <c r="H1103" i="18"/>
  <c r="G1103" i="18"/>
  <c r="D1103" i="18"/>
  <c r="I1103" i="18"/>
  <c r="J1080" i="13" l="1"/>
  <c r="F1080" i="13"/>
  <c r="E1080" i="13"/>
  <c r="Y1104" i="20"/>
  <c r="AB1104" i="20" s="1"/>
  <c r="AA1104" i="20"/>
  <c r="AD1104" i="20" s="1"/>
  <c r="Z1104" i="20"/>
  <c r="AC1104" i="20" s="1"/>
  <c r="J1103" i="18"/>
  <c r="S1103" i="18"/>
  <c r="AE1102" i="18"/>
  <c r="T1103" i="18"/>
  <c r="E1103" i="18"/>
  <c r="K1080" i="13" l="1"/>
  <c r="O1080" i="13"/>
  <c r="N1080" i="13"/>
  <c r="L1080" i="13" s="1"/>
  <c r="G1105" i="20"/>
  <c r="B1105" i="20"/>
  <c r="I1105" i="20"/>
  <c r="D1105" i="20"/>
  <c r="H1105" i="20"/>
  <c r="C1105" i="20"/>
  <c r="K1103" i="18"/>
  <c r="N1103" i="18"/>
  <c r="L1103" i="18" s="1"/>
  <c r="O1103" i="18"/>
  <c r="P1080" i="13" l="1"/>
  <c r="M1080" i="13"/>
  <c r="J1105" i="20"/>
  <c r="T1105" i="20"/>
  <c r="S1105" i="20"/>
  <c r="AE1104" i="20"/>
  <c r="F1105" i="20"/>
  <c r="E1105" i="20"/>
  <c r="M1103" i="18"/>
  <c r="P1103" i="18"/>
  <c r="V1103" i="18" s="1"/>
  <c r="U1080" i="13" l="1"/>
  <c r="V1080" i="13"/>
  <c r="W1080" i="13"/>
  <c r="X1080" i="13"/>
  <c r="Q1080" i="13"/>
  <c r="R1080" i="13" s="1"/>
  <c r="N1105" i="20"/>
  <c r="K1105" i="20"/>
  <c r="O1105" i="20"/>
  <c r="L1105" i="20"/>
  <c r="Q1103" i="18"/>
  <c r="R1103" i="18" s="1"/>
  <c r="X1103" i="18"/>
  <c r="W1103" i="18"/>
  <c r="U1103" i="18"/>
  <c r="AA1103" i="18"/>
  <c r="Z1080" i="13" l="1"/>
  <c r="AA1080" i="13"/>
  <c r="AD1080" i="13" s="1"/>
  <c r="Y1080" i="13"/>
  <c r="AB1080" i="13" s="1"/>
  <c r="P1105" i="20"/>
  <c r="M1105" i="20"/>
  <c r="Z1103" i="18"/>
  <c r="AC1103" i="18" s="1"/>
  <c r="Y1103" i="18"/>
  <c r="AB1103" i="18" s="1"/>
  <c r="AD1103" i="18"/>
  <c r="I1104" i="18" s="1"/>
  <c r="D1081" i="13" l="1"/>
  <c r="I1081" i="13"/>
  <c r="G1081" i="13"/>
  <c r="B1081" i="13"/>
  <c r="AC1080" i="13"/>
  <c r="U1105" i="20"/>
  <c r="V1105" i="20"/>
  <c r="W1105" i="20"/>
  <c r="Q1105" i="20"/>
  <c r="R1105" i="20" s="1"/>
  <c r="X1105" i="20"/>
  <c r="C1104" i="18"/>
  <c r="D1104" i="18"/>
  <c r="H1104" i="18"/>
  <c r="G1104" i="18"/>
  <c r="B1104" i="18"/>
  <c r="T1081" i="13" l="1"/>
  <c r="S1081" i="13"/>
  <c r="AE1080" i="13"/>
  <c r="H1081" i="13"/>
  <c r="J1081" i="13" s="1"/>
  <c r="C1081" i="13"/>
  <c r="Z1105" i="20"/>
  <c r="AC1105" i="20" s="1"/>
  <c r="Y1105" i="20"/>
  <c r="AB1105" i="20" s="1"/>
  <c r="AA1105" i="20"/>
  <c r="AD1105" i="20" s="1"/>
  <c r="F1104" i="18"/>
  <c r="E1104" i="18"/>
  <c r="AE1103" i="18"/>
  <c r="S1104" i="18"/>
  <c r="T1104" i="18"/>
  <c r="J1104" i="18"/>
  <c r="N1104" i="18" s="1"/>
  <c r="L1104" i="18" s="1"/>
  <c r="K1081" i="13" l="1"/>
  <c r="N1081" i="13"/>
  <c r="E1081" i="13"/>
  <c r="F1081" i="13"/>
  <c r="O1081" i="13"/>
  <c r="L1081" i="13"/>
  <c r="H1106" i="20"/>
  <c r="C1106" i="20"/>
  <c r="B1106" i="20"/>
  <c r="E1106" i="20" s="1"/>
  <c r="G1106" i="20"/>
  <c r="I1106" i="20"/>
  <c r="D1106" i="20"/>
  <c r="K1104" i="18"/>
  <c r="O1104" i="18"/>
  <c r="M1104" i="18"/>
  <c r="P1104" i="18"/>
  <c r="U1104" i="18" s="1"/>
  <c r="P1081" i="13" l="1"/>
  <c r="M1081" i="13"/>
  <c r="AE1105" i="20"/>
  <c r="F1106" i="20"/>
  <c r="S1106" i="20"/>
  <c r="T1106" i="20"/>
  <c r="J1106" i="20"/>
  <c r="Q1104" i="18"/>
  <c r="R1104" i="18" s="1"/>
  <c r="X1104" i="18"/>
  <c r="V1104" i="18"/>
  <c r="W1104" i="18"/>
  <c r="V1081" i="13" l="1"/>
  <c r="U1081" i="13"/>
  <c r="W1081" i="13"/>
  <c r="X1081" i="13"/>
  <c r="Q1081" i="13"/>
  <c r="R1081" i="13" s="1"/>
  <c r="N1106" i="20"/>
  <c r="L1106" i="20" s="1"/>
  <c r="K1106" i="20"/>
  <c r="O1106" i="20"/>
  <c r="Z1104" i="18"/>
  <c r="AC1104" i="18" s="1"/>
  <c r="AA1104" i="18"/>
  <c r="AD1104" i="18" s="1"/>
  <c r="Y1104" i="18"/>
  <c r="AB1104" i="18" s="1"/>
  <c r="Y1081" i="13" l="1"/>
  <c r="AA1081" i="13"/>
  <c r="Z1081" i="13"/>
  <c r="AB1081" i="13"/>
  <c r="AC1081" i="13"/>
  <c r="M1106" i="20"/>
  <c r="P1106" i="20"/>
  <c r="X1106" i="20"/>
  <c r="Q1106" i="20"/>
  <c r="R1106" i="20" s="1"/>
  <c r="B1105" i="18"/>
  <c r="I1105" i="18"/>
  <c r="D1105" i="18"/>
  <c r="H1105" i="18"/>
  <c r="C1105" i="18"/>
  <c r="G1105" i="18"/>
  <c r="AD1081" i="13" l="1"/>
  <c r="H1082" i="13"/>
  <c r="C1082" i="13"/>
  <c r="B1082" i="13"/>
  <c r="G1082" i="13"/>
  <c r="U1106" i="20"/>
  <c r="W1106" i="20"/>
  <c r="V1106" i="20"/>
  <c r="Z1106" i="20"/>
  <c r="AC1106" i="20" s="1"/>
  <c r="AA1106" i="20"/>
  <c r="Y1106" i="20"/>
  <c r="AB1106" i="20" s="1"/>
  <c r="E1105" i="18"/>
  <c r="F1105" i="18"/>
  <c r="AE1104" i="18"/>
  <c r="S1105" i="18"/>
  <c r="T1105" i="18"/>
  <c r="J1105" i="18"/>
  <c r="N1105" i="18" s="1"/>
  <c r="L1105" i="18" s="1"/>
  <c r="I1082" i="13" l="1"/>
  <c r="D1082" i="13"/>
  <c r="E1082" i="13"/>
  <c r="F1082" i="13"/>
  <c r="J1082" i="13"/>
  <c r="AD1106" i="20"/>
  <c r="H1107" i="20"/>
  <c r="C1107" i="20"/>
  <c r="D1107" i="20"/>
  <c r="I1107" i="20"/>
  <c r="B1107" i="20"/>
  <c r="G1107" i="20"/>
  <c r="O1105" i="18"/>
  <c r="K1105" i="18"/>
  <c r="M1105" i="18"/>
  <c r="X1105" i="18" s="1"/>
  <c r="P1105" i="18"/>
  <c r="V1105" i="18" s="1"/>
  <c r="AE1081" i="13" l="1"/>
  <c r="S1082" i="13"/>
  <c r="T1082" i="13"/>
  <c r="N1082" i="13"/>
  <c r="L1082" i="13" s="1"/>
  <c r="O1082" i="13"/>
  <c r="K1082" i="13"/>
  <c r="E1107" i="20"/>
  <c r="F1107" i="20"/>
  <c r="AE1106" i="20"/>
  <c r="S1107" i="20"/>
  <c r="T1107" i="20"/>
  <c r="J1107" i="20"/>
  <c r="Q1105" i="18"/>
  <c r="R1105" i="18" s="1"/>
  <c r="W1105" i="18"/>
  <c r="U1105" i="18"/>
  <c r="P1082" i="13" l="1"/>
  <c r="V1082" i="13" s="1"/>
  <c r="M1082" i="13"/>
  <c r="O1107" i="20"/>
  <c r="K1107" i="20"/>
  <c r="N1107" i="20"/>
  <c r="L1107" i="20" s="1"/>
  <c r="Y1105" i="18"/>
  <c r="AA1105" i="18"/>
  <c r="Z1105" i="18"/>
  <c r="U1082" i="13" l="1"/>
  <c r="W1082" i="13"/>
  <c r="X1082" i="13"/>
  <c r="Q1082" i="13"/>
  <c r="R1082" i="13" s="1"/>
  <c r="P1107" i="20"/>
  <c r="M1107" i="20"/>
  <c r="AB1105" i="18"/>
  <c r="AC1105" i="18"/>
  <c r="C1106" i="18" s="1"/>
  <c r="AD1105" i="18"/>
  <c r="I1106" i="18" s="1"/>
  <c r="B1106" i="18"/>
  <c r="G1106" i="18"/>
  <c r="H1106" i="18"/>
  <c r="D1106" i="18"/>
  <c r="F1106" i="18"/>
  <c r="Z1082" i="13" l="1"/>
  <c r="AC1082" i="13" s="1"/>
  <c r="AA1082" i="13"/>
  <c r="Y1082" i="13"/>
  <c r="AD1082" i="13"/>
  <c r="V1107" i="20"/>
  <c r="W1107" i="20"/>
  <c r="U1107" i="20"/>
  <c r="Q1107" i="20"/>
  <c r="R1107" i="20" s="1"/>
  <c r="X1107" i="20"/>
  <c r="J1106" i="18"/>
  <c r="E1106" i="18"/>
  <c r="T1106" i="18"/>
  <c r="AE1105" i="18"/>
  <c r="S1106" i="18"/>
  <c r="N1106" i="18"/>
  <c r="L1106" i="18" s="1"/>
  <c r="K1106" i="18"/>
  <c r="AB1082" i="13" l="1"/>
  <c r="B1083" i="13" s="1"/>
  <c r="C1083" i="13"/>
  <c r="H1083" i="13"/>
  <c r="D1083" i="13"/>
  <c r="I1083" i="13"/>
  <c r="Z1107" i="20"/>
  <c r="AC1107" i="20" s="1"/>
  <c r="Y1107" i="20"/>
  <c r="AB1107" i="20" s="1"/>
  <c r="AA1107" i="20"/>
  <c r="AD1107" i="20" s="1"/>
  <c r="O1106" i="18"/>
  <c r="M1106" i="18"/>
  <c r="X1106" i="18" s="1"/>
  <c r="P1106" i="18"/>
  <c r="G1083" i="13" l="1"/>
  <c r="J1083" i="13" s="1"/>
  <c r="K1083" i="13" s="1"/>
  <c r="F1083" i="13"/>
  <c r="E1083" i="13"/>
  <c r="AE1082" i="13"/>
  <c r="T1083" i="13"/>
  <c r="S1083" i="13"/>
  <c r="C1108" i="20"/>
  <c r="H1108" i="20"/>
  <c r="G1108" i="20"/>
  <c r="B1108" i="20"/>
  <c r="E1108" i="20" s="1"/>
  <c r="D1108" i="20"/>
  <c r="I1108" i="20"/>
  <c r="U1106" i="18"/>
  <c r="W1106" i="18"/>
  <c r="Q1106" i="18"/>
  <c r="R1106" i="18" s="1"/>
  <c r="V1106" i="18"/>
  <c r="O1083" i="13" l="1"/>
  <c r="N1083" i="13"/>
  <c r="L1083" i="13"/>
  <c r="AE1107" i="20"/>
  <c r="F1108" i="20"/>
  <c r="T1108" i="20"/>
  <c r="S1108" i="20"/>
  <c r="J1108" i="20"/>
  <c r="AA1106" i="18"/>
  <c r="Y1106" i="18"/>
  <c r="Z1106" i="18"/>
  <c r="P1083" i="13" l="1"/>
  <c r="W1083" i="13" s="1"/>
  <c r="M1083" i="13"/>
  <c r="U1083" i="13"/>
  <c r="K1108" i="20"/>
  <c r="O1108" i="20"/>
  <c r="N1108" i="20"/>
  <c r="L1108" i="20" s="1"/>
  <c r="AD1106" i="18"/>
  <c r="AB1106" i="18"/>
  <c r="B1107" i="18" s="1"/>
  <c r="AC1106" i="18"/>
  <c r="V1083" i="13" l="1"/>
  <c r="X1083" i="13"/>
  <c r="Q1083" i="13"/>
  <c r="R1083" i="13" s="1"/>
  <c r="P1108" i="20"/>
  <c r="M1108" i="20"/>
  <c r="D1107" i="18"/>
  <c r="I1107" i="18"/>
  <c r="C1107" i="18"/>
  <c r="F1107" i="18" s="1"/>
  <c r="H1107" i="18"/>
  <c r="G1107" i="18"/>
  <c r="J1107" i="18" s="1"/>
  <c r="Z1083" i="13" l="1"/>
  <c r="AA1083" i="13"/>
  <c r="AD1083" i="13" s="1"/>
  <c r="Y1083" i="13"/>
  <c r="AB1083" i="13" s="1"/>
  <c r="AC1083" i="13"/>
  <c r="W1108" i="20"/>
  <c r="U1108" i="20"/>
  <c r="V1108" i="20"/>
  <c r="Q1108" i="20"/>
  <c r="R1108" i="20" s="1"/>
  <c r="X1108" i="20"/>
  <c r="E1107" i="18"/>
  <c r="AE1106" i="18"/>
  <c r="T1107" i="18"/>
  <c r="S1107" i="18"/>
  <c r="O1107" i="18"/>
  <c r="K1107" i="18"/>
  <c r="N1107" i="18"/>
  <c r="L1107" i="18"/>
  <c r="B1084" i="13" l="1"/>
  <c r="G1084" i="13"/>
  <c r="D1084" i="13"/>
  <c r="I1084" i="13"/>
  <c r="C1084" i="13"/>
  <c r="F1084" i="13" s="1"/>
  <c r="H1084" i="13"/>
  <c r="Y1108" i="20"/>
  <c r="AB1108" i="20" s="1"/>
  <c r="Z1108" i="20"/>
  <c r="AC1108" i="20" s="1"/>
  <c r="AA1108" i="20"/>
  <c r="AD1108" i="20" s="1"/>
  <c r="M1107" i="18"/>
  <c r="X1107" i="18" s="1"/>
  <c r="P1107" i="18"/>
  <c r="AE1083" i="13" l="1"/>
  <c r="T1084" i="13"/>
  <c r="S1084" i="13"/>
  <c r="E1084" i="13"/>
  <c r="J1084" i="13"/>
  <c r="B1109" i="20"/>
  <c r="G1109" i="20"/>
  <c r="C1109" i="20"/>
  <c r="H1109" i="20"/>
  <c r="D1109" i="20"/>
  <c r="I1109" i="20"/>
  <c r="Q1107" i="18"/>
  <c r="R1107" i="18" s="1"/>
  <c r="V1107" i="18"/>
  <c r="W1107" i="18"/>
  <c r="U1107" i="18"/>
  <c r="K1084" i="13" l="1"/>
  <c r="N1084" i="13"/>
  <c r="L1084" i="13" s="1"/>
  <c r="O1084" i="13"/>
  <c r="F1109" i="20"/>
  <c r="AE1108" i="20"/>
  <c r="S1109" i="20"/>
  <c r="T1109" i="20"/>
  <c r="E1109" i="20"/>
  <c r="J1109" i="20"/>
  <c r="Y1107" i="18"/>
  <c r="AA1107" i="18"/>
  <c r="Z1107" i="18"/>
  <c r="M1084" i="13" l="1"/>
  <c r="P1084" i="13"/>
  <c r="K1109" i="20"/>
  <c r="O1109" i="20"/>
  <c r="N1109" i="20"/>
  <c r="L1109" i="20" s="1"/>
  <c r="AB1107" i="18"/>
  <c r="AC1107" i="18"/>
  <c r="AD1107" i="18"/>
  <c r="B1108" i="18"/>
  <c r="X1084" i="13" l="1"/>
  <c r="Q1084" i="13"/>
  <c r="R1084" i="13" s="1"/>
  <c r="W1084" i="13"/>
  <c r="U1084" i="13"/>
  <c r="V1084" i="13"/>
  <c r="M1109" i="20"/>
  <c r="P1109" i="20"/>
  <c r="I1108" i="18"/>
  <c r="H1108" i="18"/>
  <c r="G1108" i="18"/>
  <c r="D1108" i="18"/>
  <c r="C1108" i="18"/>
  <c r="Y1084" i="13" l="1"/>
  <c r="Z1084" i="13"/>
  <c r="AA1084" i="13"/>
  <c r="AD1084" i="13" s="1"/>
  <c r="Q1109" i="20"/>
  <c r="R1109" i="20" s="1"/>
  <c r="X1109" i="20"/>
  <c r="U1109" i="20"/>
  <c r="V1109" i="20"/>
  <c r="W1109" i="20"/>
  <c r="F1108" i="18"/>
  <c r="S1108" i="18"/>
  <c r="AE1107" i="18"/>
  <c r="T1108" i="18"/>
  <c r="J1108" i="18"/>
  <c r="E1108" i="18"/>
  <c r="AB1084" i="13" l="1"/>
  <c r="AC1084" i="13"/>
  <c r="D1085" i="13"/>
  <c r="I1085" i="13"/>
  <c r="AA1109" i="20"/>
  <c r="AD1109" i="20" s="1"/>
  <c r="Y1109" i="20"/>
  <c r="AB1109" i="20" s="1"/>
  <c r="Z1109" i="20"/>
  <c r="AC1109" i="20" s="1"/>
  <c r="N1108" i="18"/>
  <c r="L1108" i="18" s="1"/>
  <c r="P1108" i="18" s="1"/>
  <c r="K1108" i="18"/>
  <c r="O1108" i="18"/>
  <c r="G1085" i="13" l="1"/>
  <c r="B1085" i="13"/>
  <c r="C1085" i="13"/>
  <c r="T1085" i="13"/>
  <c r="AE1084" i="13"/>
  <c r="S1085" i="13"/>
  <c r="H1085" i="13"/>
  <c r="D1110" i="20"/>
  <c r="I1110" i="20"/>
  <c r="B1110" i="20"/>
  <c r="G1110" i="20"/>
  <c r="H1110" i="20"/>
  <c r="C1110" i="20"/>
  <c r="U1108" i="18"/>
  <c r="V1108" i="18"/>
  <c r="M1108" i="18"/>
  <c r="X1108" i="18" s="1"/>
  <c r="W1108" i="18"/>
  <c r="F1085" i="13" l="1"/>
  <c r="E1085" i="13"/>
  <c r="J1085" i="13"/>
  <c r="J1110" i="20"/>
  <c r="T1110" i="20"/>
  <c r="S1110" i="20"/>
  <c r="F1110" i="20"/>
  <c r="AE1109" i="20"/>
  <c r="E1110" i="20"/>
  <c r="Q1108" i="18"/>
  <c r="K1085" i="13" l="1"/>
  <c r="N1085" i="13"/>
  <c r="L1085" i="13" s="1"/>
  <c r="O1085" i="13"/>
  <c r="N1110" i="20"/>
  <c r="L1110" i="20" s="1"/>
  <c r="K1110" i="20"/>
  <c r="O1110" i="20"/>
  <c r="R1108" i="18"/>
  <c r="M1085" i="13" l="1"/>
  <c r="P1085" i="13"/>
  <c r="P1110" i="20"/>
  <c r="M1110" i="20"/>
  <c r="W1110" i="20"/>
  <c r="Y1108" i="18"/>
  <c r="AB1108" i="18" s="1"/>
  <c r="AA1108" i="18"/>
  <c r="Z1108" i="18"/>
  <c r="X1085" i="13" l="1"/>
  <c r="Q1085" i="13"/>
  <c r="R1085" i="13" s="1"/>
  <c r="U1085" i="13"/>
  <c r="V1085" i="13"/>
  <c r="W1085" i="13"/>
  <c r="U1110" i="20"/>
  <c r="X1110" i="20"/>
  <c r="Q1110" i="20"/>
  <c r="R1110" i="20" s="1"/>
  <c r="V1110" i="20"/>
  <c r="AD1108" i="18"/>
  <c r="AC1108" i="18"/>
  <c r="B1109" i="18"/>
  <c r="G1109" i="18"/>
  <c r="I1109" i="18"/>
  <c r="AA1085" i="13" l="1"/>
  <c r="AD1085" i="13" s="1"/>
  <c r="Y1085" i="13"/>
  <c r="AB1085" i="13" s="1"/>
  <c r="Z1085" i="13"/>
  <c r="AC1085" i="13" s="1"/>
  <c r="Y1110" i="20"/>
  <c r="AB1110" i="20" s="1"/>
  <c r="AA1110" i="20"/>
  <c r="AD1110" i="20" s="1"/>
  <c r="Z1110" i="20"/>
  <c r="AC1110" i="20" s="1"/>
  <c r="B1111" i="20"/>
  <c r="G1111" i="20"/>
  <c r="D1109" i="18"/>
  <c r="H1109" i="18"/>
  <c r="C1109" i="18"/>
  <c r="T1109" i="18"/>
  <c r="C1086" i="13" l="1"/>
  <c r="H1086" i="13"/>
  <c r="I1086" i="13"/>
  <c r="G1086" i="13"/>
  <c r="D1086" i="13"/>
  <c r="B1086" i="13"/>
  <c r="D1111" i="20"/>
  <c r="I1111" i="20"/>
  <c r="C1111" i="20"/>
  <c r="H1111" i="20"/>
  <c r="T1111" i="20"/>
  <c r="S1111" i="20"/>
  <c r="E1111" i="20"/>
  <c r="J1111" i="20"/>
  <c r="AE1108" i="18"/>
  <c r="S1109" i="18"/>
  <c r="J1109" i="18"/>
  <c r="E1109" i="18"/>
  <c r="F1109" i="18"/>
  <c r="J1086" i="13" l="1"/>
  <c r="O1086" i="13" s="1"/>
  <c r="N1086" i="13"/>
  <c r="L1086" i="13" s="1"/>
  <c r="AE1085" i="13"/>
  <c r="T1086" i="13"/>
  <c r="S1086" i="13"/>
  <c r="E1086" i="13"/>
  <c r="F1086" i="13"/>
  <c r="F1111" i="20"/>
  <c r="AE1110" i="20"/>
  <c r="O1111" i="20"/>
  <c r="K1111" i="20"/>
  <c r="N1111" i="20"/>
  <c r="L1111" i="20" s="1"/>
  <c r="N1109" i="18"/>
  <c r="L1109" i="18" s="1"/>
  <c r="O1109" i="18"/>
  <c r="K1109" i="18"/>
  <c r="K1086" i="13" l="1"/>
  <c r="P1086" i="13"/>
  <c r="M1086" i="13"/>
  <c r="P1111" i="20"/>
  <c r="M1111" i="20"/>
  <c r="M1109" i="18"/>
  <c r="P1109" i="18"/>
  <c r="V1086" i="13" l="1"/>
  <c r="U1086" i="13"/>
  <c r="Q1086" i="13"/>
  <c r="R1086" i="13" s="1"/>
  <c r="W1086" i="13"/>
  <c r="X1086" i="13"/>
  <c r="V1111" i="20"/>
  <c r="U1111" i="20"/>
  <c r="W1111" i="20"/>
  <c r="X1111" i="20"/>
  <c r="Q1111" i="20"/>
  <c r="R1111" i="20" s="1"/>
  <c r="Q1109" i="18"/>
  <c r="R1109" i="18" s="1"/>
  <c r="X1109" i="18"/>
  <c r="W1109" i="18"/>
  <c r="V1109" i="18"/>
  <c r="U1109" i="18"/>
  <c r="Z1086" i="13" l="1"/>
  <c r="AC1086" i="13" s="1"/>
  <c r="AA1086" i="13"/>
  <c r="Y1086" i="13"/>
  <c r="AD1086" i="13"/>
  <c r="AA1111" i="20"/>
  <c r="AD1111" i="20" s="1"/>
  <c r="Z1111" i="20"/>
  <c r="AC1111" i="20" s="1"/>
  <c r="Y1111" i="20"/>
  <c r="AB1111" i="20" s="1"/>
  <c r="Y1109" i="18"/>
  <c r="AA1109" i="18"/>
  <c r="AD1109" i="18" s="1"/>
  <c r="Z1109" i="18"/>
  <c r="H1087" i="13" l="1"/>
  <c r="C1087" i="13"/>
  <c r="AB1086" i="13"/>
  <c r="B1087" i="13" s="1"/>
  <c r="E1087" i="13" s="1"/>
  <c r="I1087" i="13"/>
  <c r="D1087" i="13"/>
  <c r="I1112" i="20"/>
  <c r="D1112" i="20"/>
  <c r="C1112" i="20"/>
  <c r="H1112" i="20"/>
  <c r="B1112" i="20"/>
  <c r="E1112" i="20" s="1"/>
  <c r="G1112" i="20"/>
  <c r="AB1109" i="18"/>
  <c r="D1110" i="18"/>
  <c r="AE1109" i="18" s="1"/>
  <c r="I1110" i="18"/>
  <c r="AC1109" i="18"/>
  <c r="C1110" i="18" s="1"/>
  <c r="B1110" i="18"/>
  <c r="G1110" i="18"/>
  <c r="S1110" i="18"/>
  <c r="T1110" i="18"/>
  <c r="G1087" i="13" l="1"/>
  <c r="J1087" i="13" s="1"/>
  <c r="O1087" i="13" s="1"/>
  <c r="F1087" i="13"/>
  <c r="T1087" i="13"/>
  <c r="S1087" i="13"/>
  <c r="AE1086" i="13"/>
  <c r="J1112" i="20"/>
  <c r="N1112" i="20"/>
  <c r="L1112" i="20" s="1"/>
  <c r="S1112" i="20"/>
  <c r="T1112" i="20"/>
  <c r="F1112" i="20"/>
  <c r="AE1111" i="20"/>
  <c r="O1112" i="20"/>
  <c r="K1112" i="20"/>
  <c r="E1110" i="18"/>
  <c r="F1110" i="18"/>
  <c r="H1110" i="18"/>
  <c r="J1110" i="18" s="1"/>
  <c r="N1110" i="18" s="1"/>
  <c r="L1110" i="18" s="1"/>
  <c r="P1110" i="18" s="1"/>
  <c r="N1087" i="13" l="1"/>
  <c r="L1087" i="13" s="1"/>
  <c r="K1087" i="13"/>
  <c r="P1112" i="20"/>
  <c r="M1112" i="20"/>
  <c r="O1110" i="18"/>
  <c r="K1110" i="18"/>
  <c r="M1110" i="18"/>
  <c r="X1110" i="18" s="1"/>
  <c r="W1110" i="18"/>
  <c r="U1110" i="18"/>
  <c r="V1110" i="18"/>
  <c r="P1087" i="13" l="1"/>
  <c r="M1087" i="13"/>
  <c r="U1112" i="20"/>
  <c r="V1112" i="20"/>
  <c r="W1112" i="20"/>
  <c r="X1112" i="20"/>
  <c r="Q1112" i="20"/>
  <c r="R1112" i="20" s="1"/>
  <c r="Q1110" i="18"/>
  <c r="R1110" i="18" s="1"/>
  <c r="V1087" i="13" l="1"/>
  <c r="U1087" i="13"/>
  <c r="W1087" i="13"/>
  <c r="Q1087" i="13"/>
  <c r="R1087" i="13" s="1"/>
  <c r="X1087" i="13"/>
  <c r="AA1112" i="20"/>
  <c r="AD1112" i="20" s="1"/>
  <c r="Y1112" i="20"/>
  <c r="AB1112" i="20" s="1"/>
  <c r="Z1112" i="20"/>
  <c r="AC1112" i="20" s="1"/>
  <c r="AA1110" i="18"/>
  <c r="Y1110" i="18"/>
  <c r="Z1110" i="18"/>
  <c r="Y1087" i="13" l="1"/>
  <c r="AA1087" i="13"/>
  <c r="Z1087" i="13"/>
  <c r="AD1087" i="13"/>
  <c r="AC1087" i="13"/>
  <c r="D1113" i="20"/>
  <c r="I1113" i="20"/>
  <c r="G1113" i="20"/>
  <c r="B1113" i="20"/>
  <c r="H1113" i="20"/>
  <c r="C1113" i="20"/>
  <c r="AD1110" i="18"/>
  <c r="AC1110" i="18"/>
  <c r="AB1110" i="18"/>
  <c r="D1111" i="18"/>
  <c r="AB1087" i="13" l="1"/>
  <c r="I1088" i="13"/>
  <c r="D1088" i="13"/>
  <c r="C1088" i="13"/>
  <c r="H1088" i="13"/>
  <c r="J1113" i="20"/>
  <c r="S1113" i="20"/>
  <c r="T1113" i="20"/>
  <c r="N1113" i="20"/>
  <c r="L1113" i="20" s="1"/>
  <c r="AE1112" i="20"/>
  <c r="F1113" i="20"/>
  <c r="E1113" i="20"/>
  <c r="I1111" i="18"/>
  <c r="C1111" i="18"/>
  <c r="B1111" i="18"/>
  <c r="H1111" i="18"/>
  <c r="G1111" i="18"/>
  <c r="S1111" i="18"/>
  <c r="AE1110" i="18"/>
  <c r="T1111" i="18"/>
  <c r="B1088" i="13" l="1"/>
  <c r="E1088" i="13" s="1"/>
  <c r="G1088" i="13"/>
  <c r="J1088" i="13" s="1"/>
  <c r="S1088" i="13"/>
  <c r="F1088" i="13"/>
  <c r="AE1087" i="13"/>
  <c r="T1088" i="13"/>
  <c r="K1113" i="20"/>
  <c r="O1113" i="20"/>
  <c r="P1113" i="20"/>
  <c r="M1113" i="20"/>
  <c r="K1088" i="13"/>
  <c r="O1088" i="13"/>
  <c r="J1111" i="18"/>
  <c r="E1111" i="18"/>
  <c r="F1111" i="18"/>
  <c r="N1088" i="13" l="1"/>
  <c r="L1088" i="13" s="1"/>
  <c r="W1113" i="20"/>
  <c r="V1113" i="20"/>
  <c r="U1113" i="20"/>
  <c r="Q1113" i="20"/>
  <c r="R1113" i="20" s="1"/>
  <c r="X1113" i="20"/>
  <c r="O1111" i="18"/>
  <c r="K1111" i="18"/>
  <c r="N1111" i="18"/>
  <c r="L1111" i="18" s="1"/>
  <c r="P1088" i="13" l="1"/>
  <c r="M1088" i="13"/>
  <c r="Z1113" i="20"/>
  <c r="AC1113" i="20" s="1"/>
  <c r="Y1113" i="20"/>
  <c r="AB1113" i="20" s="1"/>
  <c r="AA1113" i="20"/>
  <c r="AD1113" i="20" s="1"/>
  <c r="W1088" i="13"/>
  <c r="U1088" i="13"/>
  <c r="P1111" i="18"/>
  <c r="M1111" i="18"/>
  <c r="V1088" i="13" l="1"/>
  <c r="X1088" i="13"/>
  <c r="Q1088" i="13"/>
  <c r="H1114" i="20"/>
  <c r="C1114" i="20"/>
  <c r="G1114" i="20"/>
  <c r="B1114" i="20"/>
  <c r="I1114" i="20"/>
  <c r="D1114" i="20"/>
  <c r="R1088" i="13"/>
  <c r="V1111" i="18"/>
  <c r="W1111" i="18"/>
  <c r="U1111" i="18"/>
  <c r="Q1111" i="18"/>
  <c r="R1111" i="18" s="1"/>
  <c r="X1111" i="18"/>
  <c r="J1114" i="20" l="1"/>
  <c r="AE1113" i="20"/>
  <c r="F1114" i="20"/>
  <c r="T1114" i="20"/>
  <c r="S1114" i="20"/>
  <c r="E1114" i="20"/>
  <c r="Z1088" i="13"/>
  <c r="AA1088" i="13"/>
  <c r="Y1088" i="13"/>
  <c r="AC1088" i="13"/>
  <c r="Z1111" i="18"/>
  <c r="AC1111" i="18" s="1"/>
  <c r="C1112" i="18" s="1"/>
  <c r="AA1111" i="18"/>
  <c r="AD1111" i="18" s="1"/>
  <c r="Y1111" i="18"/>
  <c r="AB1111" i="18" s="1"/>
  <c r="N1114" i="20" l="1"/>
  <c r="L1114" i="20" s="1"/>
  <c r="O1114" i="20"/>
  <c r="K1114" i="20"/>
  <c r="AD1088" i="13"/>
  <c r="AB1088" i="13"/>
  <c r="I1089" i="13"/>
  <c r="C1089" i="13"/>
  <c r="H1089" i="13"/>
  <c r="B1112" i="18"/>
  <c r="E1112" i="18" s="1"/>
  <c r="G1112" i="18"/>
  <c r="H1112" i="18"/>
  <c r="D1112" i="18"/>
  <c r="I1112" i="18"/>
  <c r="M1114" i="20" l="1"/>
  <c r="P1114" i="20"/>
  <c r="Q1114" i="20"/>
  <c r="R1114" i="20" s="1"/>
  <c r="D1089" i="13"/>
  <c r="B1089" i="13"/>
  <c r="G1089" i="13"/>
  <c r="J1089" i="13" s="1"/>
  <c r="F1112" i="18"/>
  <c r="J1112" i="18"/>
  <c r="T1112" i="18"/>
  <c r="AE1111" i="18"/>
  <c r="S1112" i="18"/>
  <c r="T1089" i="13" l="1"/>
  <c r="S1089" i="13"/>
  <c r="X1114" i="20"/>
  <c r="W1114" i="20"/>
  <c r="V1114" i="20"/>
  <c r="U1114" i="20"/>
  <c r="AA1114" i="20"/>
  <c r="AD1114" i="20" s="1"/>
  <c r="Y1114" i="20"/>
  <c r="Z1114" i="20"/>
  <c r="AC1114" i="20" s="1"/>
  <c r="AE1088" i="13"/>
  <c r="E1089" i="13"/>
  <c r="F1089" i="13"/>
  <c r="O1089" i="13"/>
  <c r="K1089" i="13"/>
  <c r="N1089" i="13"/>
  <c r="L1089" i="13" s="1"/>
  <c r="O1112" i="18"/>
  <c r="K1112" i="18"/>
  <c r="N1112" i="18"/>
  <c r="L1112" i="18" s="1"/>
  <c r="AB1114" i="20" l="1"/>
  <c r="D1115" i="20"/>
  <c r="I1115" i="20"/>
  <c r="B1115" i="20"/>
  <c r="G1115" i="20"/>
  <c r="C1115" i="20"/>
  <c r="H1115" i="20"/>
  <c r="P1089" i="13"/>
  <c r="M1089" i="13"/>
  <c r="P1112" i="18"/>
  <c r="M1112" i="18"/>
  <c r="X1112" i="18" s="1"/>
  <c r="S1115" i="20" l="1"/>
  <c r="T1115" i="20"/>
  <c r="AE1114" i="20"/>
  <c r="F1115" i="20"/>
  <c r="E1115" i="20"/>
  <c r="J1115" i="20"/>
  <c r="V1089" i="13"/>
  <c r="W1089" i="13"/>
  <c r="U1089" i="13"/>
  <c r="Q1089" i="13"/>
  <c r="R1089" i="13" s="1"/>
  <c r="X1089" i="13"/>
  <c r="W1112" i="18"/>
  <c r="U1112" i="18"/>
  <c r="V1112" i="18"/>
  <c r="Q1112" i="18"/>
  <c r="R1112" i="18" s="1"/>
  <c r="K1115" i="20" l="1"/>
  <c r="O1115" i="20"/>
  <c r="N1115" i="20"/>
  <c r="L1115" i="20" s="1"/>
  <c r="Y1089" i="13"/>
  <c r="AA1089" i="13"/>
  <c r="AD1089" i="13" s="1"/>
  <c r="Z1089" i="13"/>
  <c r="AA1112" i="18"/>
  <c r="Y1112" i="18"/>
  <c r="Z1112" i="18"/>
  <c r="P1115" i="20" l="1"/>
  <c r="M1115" i="20"/>
  <c r="AC1089" i="13"/>
  <c r="I1090" i="13"/>
  <c r="AB1089" i="13"/>
  <c r="D1090" i="13"/>
  <c r="AD1112" i="18"/>
  <c r="AB1112" i="18"/>
  <c r="G1113" i="18" s="1"/>
  <c r="AC1112" i="18"/>
  <c r="H1090" i="13" l="1"/>
  <c r="C1090" i="13"/>
  <c r="B1090" i="13"/>
  <c r="V1115" i="20"/>
  <c r="U1115" i="20"/>
  <c r="W1115" i="20"/>
  <c r="Q1115" i="20"/>
  <c r="R1115" i="20" s="1"/>
  <c r="X1115" i="20"/>
  <c r="G1090" i="13"/>
  <c r="S1090" i="13"/>
  <c r="T1090" i="13"/>
  <c r="AE1089" i="13"/>
  <c r="D1113" i="18"/>
  <c r="I1113" i="18"/>
  <c r="B1113" i="18"/>
  <c r="C1113" i="18"/>
  <c r="H1113" i="18"/>
  <c r="F1090" i="13" l="1"/>
  <c r="E1090" i="13"/>
  <c r="Y1115" i="20"/>
  <c r="AB1115" i="20" s="1"/>
  <c r="Z1115" i="20"/>
  <c r="AC1115" i="20" s="1"/>
  <c r="AA1115" i="20"/>
  <c r="AD1115" i="20" s="1"/>
  <c r="J1090" i="13"/>
  <c r="O1090" i="13"/>
  <c r="N1090" i="13"/>
  <c r="L1090" i="13" s="1"/>
  <c r="AE1112" i="18"/>
  <c r="S1113" i="18"/>
  <c r="T1113" i="18"/>
  <c r="J1113" i="18"/>
  <c r="N1113" i="18" s="1"/>
  <c r="L1113" i="18" s="1"/>
  <c r="E1113" i="18"/>
  <c r="F1113" i="18"/>
  <c r="K1090" i="13" l="1"/>
  <c r="G1116" i="20"/>
  <c r="B1116" i="20"/>
  <c r="C1116" i="20"/>
  <c r="H1116" i="20"/>
  <c r="I1116" i="20"/>
  <c r="D1116" i="20"/>
  <c r="M1090" i="13"/>
  <c r="P1090" i="13"/>
  <c r="O1113" i="18"/>
  <c r="K1113" i="18"/>
  <c r="P1113" i="18"/>
  <c r="M1113" i="18"/>
  <c r="X1113" i="18" s="1"/>
  <c r="F1116" i="20" l="1"/>
  <c r="AE1115" i="20"/>
  <c r="S1116" i="20"/>
  <c r="T1116" i="20"/>
  <c r="J1116" i="20"/>
  <c r="E1116" i="20"/>
  <c r="Q1113" i="18"/>
  <c r="R1113" i="18" s="1"/>
  <c r="U1113" i="18"/>
  <c r="X1090" i="13"/>
  <c r="Q1090" i="13"/>
  <c r="R1090" i="13" s="1"/>
  <c r="U1090" i="13"/>
  <c r="W1090" i="13"/>
  <c r="V1090" i="13"/>
  <c r="W1113" i="18"/>
  <c r="V1113" i="18"/>
  <c r="Y1113" i="18"/>
  <c r="AA1113" i="18"/>
  <c r="Z1113" i="18"/>
  <c r="N1116" i="20" l="1"/>
  <c r="L1116" i="20" s="1"/>
  <c r="K1116" i="20"/>
  <c r="O1116" i="20"/>
  <c r="Z1090" i="13"/>
  <c r="AC1090" i="13" s="1"/>
  <c r="AA1090" i="13"/>
  <c r="AD1090" i="13" s="1"/>
  <c r="Y1090" i="13"/>
  <c r="AB1090" i="13" s="1"/>
  <c r="AB1113" i="18"/>
  <c r="AD1113" i="18"/>
  <c r="AC1113" i="18"/>
  <c r="M1116" i="20" l="1"/>
  <c r="P1116" i="20"/>
  <c r="B1091" i="13"/>
  <c r="G1091" i="13"/>
  <c r="C1091" i="13"/>
  <c r="H1091" i="13"/>
  <c r="I1091" i="13"/>
  <c r="D1091" i="13"/>
  <c r="B1114" i="18"/>
  <c r="H1114" i="18"/>
  <c r="C1114" i="18"/>
  <c r="I1114" i="18"/>
  <c r="G1114" i="18"/>
  <c r="D1114" i="18"/>
  <c r="X1116" i="20" l="1"/>
  <c r="Q1116" i="20"/>
  <c r="R1116" i="20" s="1"/>
  <c r="V1116" i="20"/>
  <c r="U1116" i="20"/>
  <c r="W1116" i="20"/>
  <c r="J1091" i="13"/>
  <c r="E1091" i="13"/>
  <c r="F1091" i="13"/>
  <c r="N1091" i="13"/>
  <c r="L1091" i="13" s="1"/>
  <c r="T1091" i="13"/>
  <c r="AE1090" i="13"/>
  <c r="S1091" i="13"/>
  <c r="J1114" i="18"/>
  <c r="S1114" i="18"/>
  <c r="AE1113" i="18"/>
  <c r="T1114" i="18"/>
  <c r="F1114" i="18"/>
  <c r="N1114" i="18"/>
  <c r="L1114" i="18" s="1"/>
  <c r="E1114" i="18"/>
  <c r="AA1116" i="20" l="1"/>
  <c r="AD1116" i="20" s="1"/>
  <c r="Y1116" i="20"/>
  <c r="AB1116" i="20" s="1"/>
  <c r="Z1116" i="20"/>
  <c r="AC1116" i="20" s="1"/>
  <c r="O1091" i="13"/>
  <c r="K1091" i="13"/>
  <c r="P1091" i="13"/>
  <c r="M1091" i="13"/>
  <c r="K1114" i="18"/>
  <c r="O1114" i="18"/>
  <c r="P1114" i="18"/>
  <c r="V1114" i="18" s="1"/>
  <c r="M1114" i="18"/>
  <c r="X1114" i="18" s="1"/>
  <c r="D1117" i="20" l="1"/>
  <c r="I1117" i="20"/>
  <c r="B1117" i="20"/>
  <c r="G1117" i="20"/>
  <c r="H1117" i="20"/>
  <c r="C1117" i="20"/>
  <c r="U1091" i="13"/>
  <c r="V1091" i="13"/>
  <c r="W1091" i="13"/>
  <c r="Q1091" i="13"/>
  <c r="R1091" i="13" s="1"/>
  <c r="X1091" i="13"/>
  <c r="U1114" i="18"/>
  <c r="W1114" i="18"/>
  <c r="Q1114" i="18"/>
  <c r="R1114" i="18" s="1"/>
  <c r="J1117" i="20" l="1"/>
  <c r="S1117" i="20"/>
  <c r="T1117" i="20"/>
  <c r="F1117" i="20"/>
  <c r="AE1116" i="20"/>
  <c r="E1117" i="20"/>
  <c r="O1117" i="20"/>
  <c r="AA1091" i="13"/>
  <c r="AD1091" i="13" s="1"/>
  <c r="Z1091" i="13"/>
  <c r="AC1091" i="13" s="1"/>
  <c r="Y1091" i="13"/>
  <c r="AB1091" i="13" s="1"/>
  <c r="Y1114" i="18"/>
  <c r="Z1114" i="18"/>
  <c r="AA1114" i="18"/>
  <c r="N1117" i="20" l="1"/>
  <c r="L1117" i="20" s="1"/>
  <c r="K1117" i="20"/>
  <c r="D1092" i="13"/>
  <c r="I1092" i="13"/>
  <c r="H1092" i="13"/>
  <c r="C1092" i="13"/>
  <c r="G1092" i="13"/>
  <c r="B1092" i="13"/>
  <c r="AC1114" i="18"/>
  <c r="AB1114" i="18"/>
  <c r="B1115" i="18" s="1"/>
  <c r="AD1114" i="18"/>
  <c r="P1117" i="20" l="1"/>
  <c r="M1117" i="20"/>
  <c r="F1092" i="13"/>
  <c r="T1092" i="13"/>
  <c r="AE1091" i="13"/>
  <c r="S1092" i="13"/>
  <c r="J1092" i="13"/>
  <c r="E1092" i="13"/>
  <c r="D1115" i="18"/>
  <c r="I1115" i="18"/>
  <c r="H1115" i="18"/>
  <c r="C1115" i="18"/>
  <c r="G1115" i="18"/>
  <c r="S1115" i="18"/>
  <c r="N1092" i="13" l="1"/>
  <c r="L1092" i="13" s="1"/>
  <c r="U1117" i="20"/>
  <c r="V1117" i="20"/>
  <c r="W1117" i="20"/>
  <c r="X1117" i="20"/>
  <c r="Q1117" i="20"/>
  <c r="R1117" i="20" s="1"/>
  <c r="O1092" i="13"/>
  <c r="K1092" i="13"/>
  <c r="T1115" i="18"/>
  <c r="AE1114" i="18"/>
  <c r="J1115" i="18"/>
  <c r="F1115" i="18"/>
  <c r="E1115" i="18"/>
  <c r="P1092" i="13" l="1"/>
  <c r="M1092" i="13"/>
  <c r="Y1117" i="20"/>
  <c r="AB1117" i="20" s="1"/>
  <c r="AA1117" i="20"/>
  <c r="AD1117" i="20" s="1"/>
  <c r="Z1117" i="20"/>
  <c r="AC1117" i="20" s="1"/>
  <c r="O1115" i="18"/>
  <c r="K1115" i="18"/>
  <c r="N1115" i="18"/>
  <c r="L1115" i="18" s="1"/>
  <c r="W1092" i="13" l="1"/>
  <c r="U1092" i="13"/>
  <c r="V1092" i="13"/>
  <c r="Q1092" i="13"/>
  <c r="X1092" i="13"/>
  <c r="G1118" i="20"/>
  <c r="B1118" i="20"/>
  <c r="D1118" i="20"/>
  <c r="I1118" i="20"/>
  <c r="H1118" i="20"/>
  <c r="C1118" i="20"/>
  <c r="P1115" i="18"/>
  <c r="M1115" i="18"/>
  <c r="X1115" i="18" s="1"/>
  <c r="R1092" i="13" l="1"/>
  <c r="S1118" i="20"/>
  <c r="T1118" i="20"/>
  <c r="F1118" i="20"/>
  <c r="AE1117" i="20"/>
  <c r="J1118" i="20"/>
  <c r="E1118" i="20"/>
  <c r="W1115" i="18"/>
  <c r="V1115" i="18"/>
  <c r="Q1115" i="18"/>
  <c r="R1115" i="18" s="1"/>
  <c r="U1115" i="18"/>
  <c r="Y1092" i="13" l="1"/>
  <c r="AB1092" i="13" s="1"/>
  <c r="AA1092" i="13"/>
  <c r="AD1092" i="13" s="1"/>
  <c r="Z1092" i="13"/>
  <c r="AC1092" i="13" s="1"/>
  <c r="K1118" i="20"/>
  <c r="O1118" i="20"/>
  <c r="N1118" i="20"/>
  <c r="L1118" i="20" s="1"/>
  <c r="B1093" i="13"/>
  <c r="G1093" i="13"/>
  <c r="I1093" i="13"/>
  <c r="D1093" i="13"/>
  <c r="AA1115" i="18"/>
  <c r="Y1115" i="18"/>
  <c r="Z1115" i="18"/>
  <c r="H1093" i="13" l="1"/>
  <c r="C1093" i="13"/>
  <c r="P1118" i="20"/>
  <c r="M1118" i="20"/>
  <c r="F1093" i="13"/>
  <c r="T1093" i="13"/>
  <c r="J1093" i="13"/>
  <c r="K1093" i="13" s="1"/>
  <c r="AE1092" i="13"/>
  <c r="E1093" i="13"/>
  <c r="S1093" i="13"/>
  <c r="AB1115" i="18"/>
  <c r="AD1115" i="18"/>
  <c r="AC1115" i="18"/>
  <c r="V1118" i="20" l="1"/>
  <c r="U1118" i="20"/>
  <c r="W1118" i="20"/>
  <c r="Q1118" i="20"/>
  <c r="R1118" i="20" s="1"/>
  <c r="X1118" i="20"/>
  <c r="O1093" i="13"/>
  <c r="N1093" i="13"/>
  <c r="L1093" i="13" s="1"/>
  <c r="B1116" i="18"/>
  <c r="G1116" i="18"/>
  <c r="D1116" i="18"/>
  <c r="I1116" i="18"/>
  <c r="C1116" i="18"/>
  <c r="F1116" i="18" s="1"/>
  <c r="H1116" i="18"/>
  <c r="Z1118" i="20" l="1"/>
  <c r="AC1118" i="20" s="1"/>
  <c r="Y1118" i="20"/>
  <c r="AB1118" i="20" s="1"/>
  <c r="AA1118" i="20"/>
  <c r="AD1118" i="20" s="1"/>
  <c r="P1093" i="13"/>
  <c r="M1093" i="13"/>
  <c r="Q1093" i="13" s="1"/>
  <c r="R1093" i="13" s="1"/>
  <c r="S1116" i="18"/>
  <c r="AE1115" i="18"/>
  <c r="T1116" i="18"/>
  <c r="E1116" i="18"/>
  <c r="J1116" i="18"/>
  <c r="H1119" i="20" l="1"/>
  <c r="C1119" i="20"/>
  <c r="G1119" i="20"/>
  <c r="B1119" i="20"/>
  <c r="E1119" i="20" s="1"/>
  <c r="I1119" i="20"/>
  <c r="D1119" i="20"/>
  <c r="U1093" i="13"/>
  <c r="W1093" i="13"/>
  <c r="V1093" i="13"/>
  <c r="Z1093" i="13"/>
  <c r="AA1093" i="13"/>
  <c r="X1093" i="13"/>
  <c r="Y1093" i="13"/>
  <c r="N1116" i="18"/>
  <c r="L1116" i="18" s="1"/>
  <c r="O1116" i="18"/>
  <c r="K1116" i="18"/>
  <c r="F1119" i="20" l="1"/>
  <c r="AE1118" i="20"/>
  <c r="T1119" i="20"/>
  <c r="S1119" i="20"/>
  <c r="J1119" i="20"/>
  <c r="AC1093" i="13"/>
  <c r="AD1093" i="13"/>
  <c r="AB1093" i="13"/>
  <c r="C1094" i="13"/>
  <c r="M1116" i="18"/>
  <c r="X1116" i="18" s="1"/>
  <c r="P1116" i="18"/>
  <c r="U1116" i="18" s="1"/>
  <c r="K1119" i="20" l="1"/>
  <c r="O1119" i="20"/>
  <c r="N1119" i="20"/>
  <c r="L1119" i="20" s="1"/>
  <c r="H1094" i="13"/>
  <c r="G1094" i="13"/>
  <c r="B1094" i="13"/>
  <c r="D1094" i="13"/>
  <c r="I1094" i="13"/>
  <c r="V1116" i="18"/>
  <c r="Q1116" i="18"/>
  <c r="R1116" i="18" s="1"/>
  <c r="W1116" i="18"/>
  <c r="M1119" i="20" l="1"/>
  <c r="P1119" i="20"/>
  <c r="F1094" i="13"/>
  <c r="E1094" i="13"/>
  <c r="T1094" i="13"/>
  <c r="S1094" i="13"/>
  <c r="AE1093" i="13"/>
  <c r="J1094" i="13"/>
  <c r="O1094" i="13" s="1"/>
  <c r="Z1116" i="18"/>
  <c r="Y1116" i="18"/>
  <c r="AB1116" i="18" s="1"/>
  <c r="AA1116" i="18"/>
  <c r="X1119" i="20" l="1"/>
  <c r="Q1119" i="20"/>
  <c r="R1119" i="20" s="1"/>
  <c r="W1119" i="20"/>
  <c r="U1119" i="20"/>
  <c r="V1119" i="20"/>
  <c r="N1094" i="13"/>
  <c r="L1094" i="13" s="1"/>
  <c r="K1094" i="13"/>
  <c r="AC1116" i="18"/>
  <c r="G1117" i="18"/>
  <c r="B1117" i="18"/>
  <c r="AD1116" i="18"/>
  <c r="D1117" i="18" s="1"/>
  <c r="AA1119" i="20" l="1"/>
  <c r="AD1119" i="20" s="1"/>
  <c r="Y1119" i="20"/>
  <c r="AB1119" i="20" s="1"/>
  <c r="Z1119" i="20"/>
  <c r="AC1119" i="20" s="1"/>
  <c r="P1094" i="13"/>
  <c r="V1094" i="13" s="1"/>
  <c r="M1094" i="13"/>
  <c r="Q1094" i="13" s="1"/>
  <c r="H1117" i="18"/>
  <c r="C1117" i="18"/>
  <c r="S1117" i="18"/>
  <c r="T1117" i="18"/>
  <c r="I1117" i="18"/>
  <c r="AE1116" i="18"/>
  <c r="I1120" i="20" l="1"/>
  <c r="D1120" i="20"/>
  <c r="B1120" i="20"/>
  <c r="G1120" i="20"/>
  <c r="C1120" i="20"/>
  <c r="H1120" i="20"/>
  <c r="W1094" i="13"/>
  <c r="X1094" i="13"/>
  <c r="U1094" i="13"/>
  <c r="R1094" i="13"/>
  <c r="F1117" i="18"/>
  <c r="E1117" i="18"/>
  <c r="J1117" i="18"/>
  <c r="T1120" i="20" l="1"/>
  <c r="S1120" i="20"/>
  <c r="F1120" i="20"/>
  <c r="AE1119" i="20"/>
  <c r="E1120" i="20"/>
  <c r="J1120" i="20"/>
  <c r="Z1094" i="13"/>
  <c r="AA1094" i="13"/>
  <c r="Y1094" i="13"/>
  <c r="AC1094" i="13"/>
  <c r="C1095" i="13" s="1"/>
  <c r="O1117" i="18"/>
  <c r="N1117" i="18"/>
  <c r="L1117" i="18" s="1"/>
  <c r="K1117" i="18"/>
  <c r="O1120" i="20" l="1"/>
  <c r="K1120" i="20"/>
  <c r="N1120" i="20"/>
  <c r="L1120" i="20" s="1"/>
  <c r="AB1094" i="13"/>
  <c r="AD1094" i="13"/>
  <c r="H1095" i="13"/>
  <c r="M1117" i="18"/>
  <c r="P1117" i="18"/>
  <c r="Q1117" i="18"/>
  <c r="R1117" i="18" s="1"/>
  <c r="P1120" i="20" l="1"/>
  <c r="M1120" i="20"/>
  <c r="D1095" i="13"/>
  <c r="I1095" i="13"/>
  <c r="B1095" i="13"/>
  <c r="G1095" i="13"/>
  <c r="S1095" i="13"/>
  <c r="X1117" i="18"/>
  <c r="V1117" i="18"/>
  <c r="W1117" i="18"/>
  <c r="U1117" i="18"/>
  <c r="Y1117" i="18"/>
  <c r="Z1117" i="18"/>
  <c r="AA1117" i="18"/>
  <c r="T1095" i="13" l="1"/>
  <c r="U1120" i="20"/>
  <c r="W1120" i="20"/>
  <c r="V1120" i="20"/>
  <c r="Q1120" i="20"/>
  <c r="R1120" i="20" s="1"/>
  <c r="X1120" i="20"/>
  <c r="J1095" i="13"/>
  <c r="AE1094" i="13"/>
  <c r="E1095" i="13"/>
  <c r="F1095" i="13"/>
  <c r="N1095" i="13"/>
  <c r="L1095" i="13" s="1"/>
  <c r="AC1117" i="18"/>
  <c r="C1118" i="18"/>
  <c r="AB1117" i="18"/>
  <c r="AD1117" i="18"/>
  <c r="K1095" i="13" l="1"/>
  <c r="O1095" i="13"/>
  <c r="AA1120" i="20"/>
  <c r="AD1120" i="20" s="1"/>
  <c r="Y1120" i="20"/>
  <c r="AB1120" i="20" s="1"/>
  <c r="Z1120" i="20"/>
  <c r="AC1120" i="20" s="1"/>
  <c r="M1095" i="13"/>
  <c r="P1095" i="13"/>
  <c r="H1118" i="18"/>
  <c r="B1118" i="18"/>
  <c r="G1118" i="18"/>
  <c r="I1118" i="18"/>
  <c r="D1118" i="18"/>
  <c r="D1121" i="20" l="1"/>
  <c r="I1121" i="20"/>
  <c r="G1121" i="20"/>
  <c r="B1121" i="20"/>
  <c r="H1121" i="20"/>
  <c r="C1121" i="20"/>
  <c r="Q1095" i="13"/>
  <c r="R1095" i="13" s="1"/>
  <c r="X1095" i="13"/>
  <c r="U1095" i="13"/>
  <c r="V1095" i="13"/>
  <c r="W1095" i="13"/>
  <c r="J1118" i="18"/>
  <c r="F1118" i="18"/>
  <c r="E1118" i="18"/>
  <c r="S1118" i="18"/>
  <c r="AE1117" i="18"/>
  <c r="T1118" i="18"/>
  <c r="E1121" i="20" l="1"/>
  <c r="J1121" i="20"/>
  <c r="T1121" i="20"/>
  <c r="N1121" i="20"/>
  <c r="L1121" i="20" s="1"/>
  <c r="S1121" i="20"/>
  <c r="F1121" i="20"/>
  <c r="AE1120" i="20"/>
  <c r="AA1095" i="13"/>
  <c r="Y1095" i="13"/>
  <c r="AB1095" i="13" s="1"/>
  <c r="Z1095" i="13"/>
  <c r="O1118" i="18"/>
  <c r="K1118" i="18"/>
  <c r="N1118" i="18"/>
  <c r="L1118" i="18" s="1"/>
  <c r="AC1095" i="13" l="1"/>
  <c r="O1121" i="20"/>
  <c r="K1121" i="20"/>
  <c r="P1121" i="20"/>
  <c r="M1121" i="20"/>
  <c r="B1096" i="13"/>
  <c r="AD1095" i="13"/>
  <c r="G1096" i="13"/>
  <c r="H1096" i="13"/>
  <c r="M1118" i="18"/>
  <c r="P1118" i="18"/>
  <c r="C1096" i="13" l="1"/>
  <c r="F1096" i="13" s="1"/>
  <c r="W1121" i="20"/>
  <c r="V1121" i="20"/>
  <c r="U1121" i="20"/>
  <c r="X1121" i="20"/>
  <c r="Q1121" i="20"/>
  <c r="R1121" i="20" s="1"/>
  <c r="D1096" i="13"/>
  <c r="I1096" i="13"/>
  <c r="E1096" i="13"/>
  <c r="J1096" i="13"/>
  <c r="Q1118" i="18"/>
  <c r="R1118" i="18" s="1"/>
  <c r="X1118" i="18"/>
  <c r="V1118" i="18"/>
  <c r="W1118" i="18"/>
  <c r="U1118" i="18"/>
  <c r="Y1121" i="20" l="1"/>
  <c r="AB1121" i="20" s="1"/>
  <c r="AA1121" i="20"/>
  <c r="AD1121" i="20" s="1"/>
  <c r="Z1121" i="20"/>
  <c r="AC1121" i="20" s="1"/>
  <c r="T1096" i="13"/>
  <c r="S1096" i="13"/>
  <c r="AE1095" i="13"/>
  <c r="N1096" i="13"/>
  <c r="L1096" i="13" s="1"/>
  <c r="O1096" i="13"/>
  <c r="K1096" i="13"/>
  <c r="Z1118" i="18"/>
  <c r="AA1118" i="18"/>
  <c r="Y1118" i="18"/>
  <c r="G1122" i="20" l="1"/>
  <c r="B1122" i="20"/>
  <c r="I1122" i="20"/>
  <c r="D1122" i="20"/>
  <c r="H1122" i="20"/>
  <c r="C1122" i="20"/>
  <c r="P1096" i="13"/>
  <c r="M1096" i="13"/>
  <c r="V1096" i="13"/>
  <c r="AC1118" i="18"/>
  <c r="AB1118" i="18"/>
  <c r="AD1118" i="18"/>
  <c r="S1122" i="20" l="1"/>
  <c r="T1122" i="20"/>
  <c r="F1122" i="20"/>
  <c r="AE1121" i="20"/>
  <c r="J1122" i="20"/>
  <c r="E1122" i="20"/>
  <c r="U1096" i="13"/>
  <c r="W1096" i="13"/>
  <c r="X1096" i="13"/>
  <c r="Q1096" i="13"/>
  <c r="R1096" i="13" s="1"/>
  <c r="H1119" i="18"/>
  <c r="C1119" i="18"/>
  <c r="G1119" i="18"/>
  <c r="B1119" i="18"/>
  <c r="I1119" i="18"/>
  <c r="D1119" i="18"/>
  <c r="J1119" i="18"/>
  <c r="S1119" i="18"/>
  <c r="AE1118" i="18"/>
  <c r="T1119" i="18"/>
  <c r="K1122" i="20" l="1"/>
  <c r="O1122" i="20"/>
  <c r="N1122" i="20"/>
  <c r="L1122" i="20" s="1"/>
  <c r="Z1096" i="13"/>
  <c r="Y1096" i="13"/>
  <c r="AA1096" i="13"/>
  <c r="E1119" i="18"/>
  <c r="F1119" i="18"/>
  <c r="N1119" i="18"/>
  <c r="L1119" i="18" s="1"/>
  <c r="O1119" i="18"/>
  <c r="K1119" i="18"/>
  <c r="P1122" i="20" l="1"/>
  <c r="M1122" i="20"/>
  <c r="AC1096" i="13"/>
  <c r="AB1096" i="13"/>
  <c r="B1097" i="13" s="1"/>
  <c r="AD1096" i="13"/>
  <c r="C1097" i="13"/>
  <c r="M1119" i="18"/>
  <c r="X1119" i="18" s="1"/>
  <c r="P1119" i="18"/>
  <c r="D1097" i="13" l="1"/>
  <c r="I1097" i="13"/>
  <c r="H1097" i="13"/>
  <c r="G1097" i="13"/>
  <c r="V1122" i="20"/>
  <c r="W1122" i="20"/>
  <c r="U1122" i="20"/>
  <c r="Q1122" i="20"/>
  <c r="R1122" i="20" s="1"/>
  <c r="X1122" i="20"/>
  <c r="F1097" i="13"/>
  <c r="E1097" i="13"/>
  <c r="S1097" i="13"/>
  <c r="AE1096" i="13"/>
  <c r="Q1119" i="18"/>
  <c r="R1119" i="18" s="1"/>
  <c r="V1119" i="18"/>
  <c r="U1119" i="18"/>
  <c r="W1119" i="18"/>
  <c r="Y1119" i="18"/>
  <c r="T1097" i="13" l="1"/>
  <c r="J1097" i="13"/>
  <c r="N1097" i="13" s="1"/>
  <c r="L1097" i="13" s="1"/>
  <c r="Y1122" i="20"/>
  <c r="AB1122" i="20" s="1"/>
  <c r="AA1122" i="20"/>
  <c r="AD1122" i="20" s="1"/>
  <c r="Z1122" i="20"/>
  <c r="AC1122" i="20" s="1"/>
  <c r="AA1119" i="18"/>
  <c r="Z1119" i="18"/>
  <c r="AB1119" i="18"/>
  <c r="P1097" i="13" l="1"/>
  <c r="O1097" i="13"/>
  <c r="K1097" i="13"/>
  <c r="M1097" i="13"/>
  <c r="B1123" i="20"/>
  <c r="G1123" i="20"/>
  <c r="I1123" i="20"/>
  <c r="D1123" i="20"/>
  <c r="H1123" i="20"/>
  <c r="C1123" i="20"/>
  <c r="AD1119" i="18"/>
  <c r="AC1119" i="18"/>
  <c r="B1120" i="18"/>
  <c r="G1120" i="18"/>
  <c r="V1097" i="13" l="1"/>
  <c r="W1097" i="13"/>
  <c r="U1097" i="13"/>
  <c r="X1097" i="13"/>
  <c r="Q1097" i="13"/>
  <c r="R1097" i="13" s="1"/>
  <c r="H1120" i="18"/>
  <c r="C1120" i="18"/>
  <c r="I1120" i="18"/>
  <c r="D1120" i="18"/>
  <c r="S1123" i="20"/>
  <c r="T1123" i="20"/>
  <c r="F1123" i="20"/>
  <c r="AE1122" i="20"/>
  <c r="J1123" i="20"/>
  <c r="E1123" i="20"/>
  <c r="Y1097" i="13"/>
  <c r="AB1097" i="13" s="1"/>
  <c r="AA1097" i="13"/>
  <c r="AD1097" i="13" s="1"/>
  <c r="Z1097" i="13"/>
  <c r="AC1097" i="13" s="1"/>
  <c r="T1120" i="18"/>
  <c r="E1120" i="18"/>
  <c r="S1120" i="18"/>
  <c r="J1120" i="18"/>
  <c r="O1120" i="18" s="1"/>
  <c r="AE1119" i="18"/>
  <c r="F1120" i="18"/>
  <c r="K1123" i="20" l="1"/>
  <c r="O1123" i="20"/>
  <c r="N1123" i="20"/>
  <c r="L1123" i="20" s="1"/>
  <c r="B1098" i="13"/>
  <c r="G1098" i="13"/>
  <c r="H1098" i="13"/>
  <c r="D1098" i="13"/>
  <c r="I1098" i="13"/>
  <c r="C1098" i="13"/>
  <c r="K1120" i="18"/>
  <c r="N1120" i="18"/>
  <c r="L1120" i="18" s="1"/>
  <c r="P1120" i="18" s="1"/>
  <c r="M1123" i="20" l="1"/>
  <c r="P1123" i="20"/>
  <c r="F1098" i="13"/>
  <c r="E1098" i="13"/>
  <c r="J1098" i="13"/>
  <c r="AE1097" i="13"/>
  <c r="S1098" i="13"/>
  <c r="T1098" i="13"/>
  <c r="W1120" i="18"/>
  <c r="U1120" i="18"/>
  <c r="M1120" i="18"/>
  <c r="V1120" i="18"/>
  <c r="Q1123" i="20" l="1"/>
  <c r="R1123" i="20" s="1"/>
  <c r="X1123" i="20"/>
  <c r="W1123" i="20"/>
  <c r="U1123" i="20"/>
  <c r="V1123" i="20"/>
  <c r="N1098" i="13"/>
  <c r="L1098" i="13" s="1"/>
  <c r="O1098" i="13"/>
  <c r="K1098" i="13"/>
  <c r="Q1120" i="18"/>
  <c r="R1120" i="18" s="1"/>
  <c r="X1120" i="18"/>
  <c r="AA1123" i="20" l="1"/>
  <c r="AD1123" i="20" s="1"/>
  <c r="Z1123" i="20"/>
  <c r="AC1123" i="20" s="1"/>
  <c r="Y1123" i="20"/>
  <c r="AB1123" i="20" s="1"/>
  <c r="M1098" i="13"/>
  <c r="P1098" i="13"/>
  <c r="Y1120" i="18"/>
  <c r="AB1120" i="18" s="1"/>
  <c r="B1121" i="18" s="1"/>
  <c r="AA1120" i="18"/>
  <c r="AD1120" i="18" s="1"/>
  <c r="Z1120" i="18"/>
  <c r="AC1120" i="18" s="1"/>
  <c r="C1121" i="18" s="1"/>
  <c r="D1124" i="20" l="1"/>
  <c r="I1124" i="20"/>
  <c r="H1124" i="20"/>
  <c r="C1124" i="20"/>
  <c r="G1124" i="20"/>
  <c r="B1124" i="20"/>
  <c r="X1098" i="13"/>
  <c r="Q1098" i="13"/>
  <c r="R1098" i="13" s="1"/>
  <c r="U1098" i="13"/>
  <c r="W1098" i="13"/>
  <c r="V1098" i="13"/>
  <c r="H1121" i="18"/>
  <c r="D1121" i="18"/>
  <c r="I1121" i="18"/>
  <c r="F1121" i="18"/>
  <c r="G1121" i="18"/>
  <c r="E1121" i="18"/>
  <c r="J1124" i="20" l="1"/>
  <c r="E1124" i="20"/>
  <c r="N1124" i="20"/>
  <c r="L1124" i="20" s="1"/>
  <c r="S1124" i="20"/>
  <c r="T1124" i="20"/>
  <c r="F1124" i="20"/>
  <c r="AE1123" i="20"/>
  <c r="Y1098" i="13"/>
  <c r="Z1098" i="13"/>
  <c r="AA1098" i="13"/>
  <c r="S1121" i="18"/>
  <c r="AE1120" i="18"/>
  <c r="T1121" i="18"/>
  <c r="J1121" i="18"/>
  <c r="K1124" i="20" l="1"/>
  <c r="O1124" i="20"/>
  <c r="M1124" i="20"/>
  <c r="P1124" i="20"/>
  <c r="AB1098" i="13"/>
  <c r="AC1098" i="13"/>
  <c r="AD1098" i="13"/>
  <c r="B1099" i="13"/>
  <c r="G1099" i="13"/>
  <c r="K1121" i="18"/>
  <c r="O1121" i="18"/>
  <c r="N1121" i="18"/>
  <c r="L1121" i="18" s="1"/>
  <c r="Q1124" i="20" l="1"/>
  <c r="R1124" i="20" s="1"/>
  <c r="X1124" i="20"/>
  <c r="V1124" i="20"/>
  <c r="U1124" i="20"/>
  <c r="W1124" i="20"/>
  <c r="C1099" i="13"/>
  <c r="I1099" i="13"/>
  <c r="D1099" i="13"/>
  <c r="H1099" i="13"/>
  <c r="M1121" i="18"/>
  <c r="P1121" i="18"/>
  <c r="E1099" i="13" l="1"/>
  <c r="AA1124" i="20"/>
  <c r="AD1124" i="20" s="1"/>
  <c r="Z1124" i="20"/>
  <c r="AC1124" i="20" s="1"/>
  <c r="Y1124" i="20"/>
  <c r="AB1124" i="20" s="1"/>
  <c r="F1099" i="13"/>
  <c r="AE1098" i="13"/>
  <c r="T1099" i="13"/>
  <c r="S1099" i="13"/>
  <c r="J1099" i="13"/>
  <c r="Q1121" i="18"/>
  <c r="R1121" i="18" s="1"/>
  <c r="X1121" i="18"/>
  <c r="W1121" i="18"/>
  <c r="V1121" i="18"/>
  <c r="U1121" i="18"/>
  <c r="O1099" i="13" l="1"/>
  <c r="N1099" i="13"/>
  <c r="L1099" i="13" s="1"/>
  <c r="D1125" i="20"/>
  <c r="I1125" i="20"/>
  <c r="C1125" i="20"/>
  <c r="H1125" i="20"/>
  <c r="B1125" i="20"/>
  <c r="G1125" i="20"/>
  <c r="K1099" i="13"/>
  <c r="Y1121" i="18"/>
  <c r="AA1121" i="18"/>
  <c r="Z1121" i="18"/>
  <c r="J1125" i="20" l="1"/>
  <c r="P1099" i="13"/>
  <c r="M1099" i="13"/>
  <c r="E1125" i="20"/>
  <c r="N1125" i="20"/>
  <c r="L1125" i="20" s="1"/>
  <c r="T1125" i="20"/>
  <c r="S1125" i="20"/>
  <c r="F1125" i="20"/>
  <c r="AE1124" i="20"/>
  <c r="K1125" i="20"/>
  <c r="O1125" i="20"/>
  <c r="W1099" i="13"/>
  <c r="AB1121" i="18"/>
  <c r="AD1121" i="18"/>
  <c r="B1122" i="18"/>
  <c r="G1122" i="18"/>
  <c r="AC1121" i="18"/>
  <c r="V1099" i="13" l="1"/>
  <c r="U1099" i="13"/>
  <c r="Q1099" i="13"/>
  <c r="R1099" i="13" s="1"/>
  <c r="X1099" i="13"/>
  <c r="P1125" i="20"/>
  <c r="M1125" i="20"/>
  <c r="AA1099" i="13"/>
  <c r="AD1099" i="13" s="1"/>
  <c r="Z1099" i="13"/>
  <c r="Y1099" i="13"/>
  <c r="D1122" i="18"/>
  <c r="I1122" i="18"/>
  <c r="H1122" i="18"/>
  <c r="C1122" i="18"/>
  <c r="W1125" i="20" l="1"/>
  <c r="U1125" i="20"/>
  <c r="V1125" i="20"/>
  <c r="X1125" i="20"/>
  <c r="Q1125" i="20"/>
  <c r="R1125" i="20" s="1"/>
  <c r="AC1099" i="13"/>
  <c r="D1100" i="13"/>
  <c r="AE1099" i="13" s="1"/>
  <c r="I1100" i="13"/>
  <c r="AB1099" i="13"/>
  <c r="C1100" i="13"/>
  <c r="H1100" i="13"/>
  <c r="J1122" i="18"/>
  <c r="N1122" i="18" s="1"/>
  <c r="L1122" i="18" s="1"/>
  <c r="T1122" i="18"/>
  <c r="AE1121" i="18"/>
  <c r="S1122" i="18"/>
  <c r="E1122" i="18"/>
  <c r="F1122" i="18"/>
  <c r="Z1125" i="20" l="1"/>
  <c r="AC1125" i="20" s="1"/>
  <c r="AA1125" i="20"/>
  <c r="AD1125" i="20" s="1"/>
  <c r="Y1125" i="20"/>
  <c r="AB1125" i="20" s="1"/>
  <c r="G1100" i="13"/>
  <c r="B1100" i="13"/>
  <c r="T1100" i="13"/>
  <c r="S1100" i="13"/>
  <c r="K1122" i="18"/>
  <c r="M1122" i="18"/>
  <c r="X1122" i="18" s="1"/>
  <c r="P1122" i="18"/>
  <c r="O1122" i="18"/>
  <c r="C1126" i="20" l="1"/>
  <c r="H1126" i="20"/>
  <c r="D1126" i="20"/>
  <c r="I1126" i="20"/>
  <c r="G1126" i="20"/>
  <c r="B1126" i="20"/>
  <c r="E1126" i="20" s="1"/>
  <c r="J1100" i="13"/>
  <c r="F1100" i="13"/>
  <c r="E1100" i="13"/>
  <c r="U1122" i="18"/>
  <c r="V1122" i="18"/>
  <c r="W1122" i="18"/>
  <c r="Q1122" i="18"/>
  <c r="R1122" i="18" s="1"/>
  <c r="J1126" i="20" l="1"/>
  <c r="N1126" i="20" s="1"/>
  <c r="L1126" i="20" s="1"/>
  <c r="F1126" i="20"/>
  <c r="AE1125" i="20"/>
  <c r="S1126" i="20"/>
  <c r="T1126" i="20"/>
  <c r="O1100" i="13"/>
  <c r="N1100" i="13"/>
  <c r="L1100" i="13" s="1"/>
  <c r="K1100" i="13"/>
  <c r="Y1122" i="18"/>
  <c r="AA1122" i="18"/>
  <c r="Z1122" i="18"/>
  <c r="AC1122" i="18" s="1"/>
  <c r="O1126" i="20" l="1"/>
  <c r="K1126" i="20"/>
  <c r="P1126" i="20"/>
  <c r="M1126" i="20"/>
  <c r="Q1126" i="20" s="1"/>
  <c r="R1126" i="20" s="1"/>
  <c r="M1100" i="13"/>
  <c r="P1100" i="13"/>
  <c r="AB1122" i="18"/>
  <c r="AD1122" i="18"/>
  <c r="H1123" i="18"/>
  <c r="C1123" i="18"/>
  <c r="V1126" i="20" l="1"/>
  <c r="U1126" i="20"/>
  <c r="X1126" i="20"/>
  <c r="AA1126" i="20"/>
  <c r="W1126" i="20"/>
  <c r="AD1126" i="20" s="1"/>
  <c r="Y1126" i="20"/>
  <c r="Z1126" i="20"/>
  <c r="D1127" i="20"/>
  <c r="I1127" i="20"/>
  <c r="X1100" i="13"/>
  <c r="Q1100" i="13"/>
  <c r="R1100" i="13" s="1"/>
  <c r="W1100" i="13"/>
  <c r="U1100" i="13"/>
  <c r="V1100" i="13"/>
  <c r="D1123" i="18"/>
  <c r="G1123" i="18"/>
  <c r="B1123" i="18"/>
  <c r="I1123" i="18"/>
  <c r="AC1126" i="20" l="1"/>
  <c r="AB1126" i="20"/>
  <c r="H1127" i="20"/>
  <c r="G1127" i="20"/>
  <c r="B1127" i="20"/>
  <c r="S1127" i="20"/>
  <c r="T1127" i="20"/>
  <c r="Y1100" i="13"/>
  <c r="AB1100" i="13" s="1"/>
  <c r="AA1100" i="13"/>
  <c r="AD1100" i="13" s="1"/>
  <c r="Z1100" i="13"/>
  <c r="AC1100" i="13" s="1"/>
  <c r="T1123" i="18"/>
  <c r="S1123" i="18"/>
  <c r="E1123" i="18"/>
  <c r="F1123" i="18"/>
  <c r="AE1122" i="18"/>
  <c r="J1123" i="18"/>
  <c r="C1127" i="20" l="1"/>
  <c r="E1127" i="20" s="1"/>
  <c r="J1127" i="20"/>
  <c r="N1127" i="20" s="1"/>
  <c r="L1127" i="20" s="1"/>
  <c r="N1123" i="18"/>
  <c r="L1123" i="18" s="1"/>
  <c r="G1101" i="13"/>
  <c r="B1101" i="13"/>
  <c r="C1101" i="13"/>
  <c r="F1101" i="13" s="1"/>
  <c r="H1101" i="13"/>
  <c r="I1101" i="13"/>
  <c r="D1101" i="13"/>
  <c r="K1123" i="18"/>
  <c r="O1123" i="18"/>
  <c r="AE1126" i="20" l="1"/>
  <c r="F1127" i="20"/>
  <c r="K1127" i="20"/>
  <c r="O1127" i="20"/>
  <c r="P1127" i="20"/>
  <c r="M1127" i="20"/>
  <c r="P1123" i="18"/>
  <c r="M1123" i="18"/>
  <c r="X1123" i="18" s="1"/>
  <c r="W1127" i="20"/>
  <c r="X1127" i="20"/>
  <c r="Q1127" i="20"/>
  <c r="R1127" i="20" s="1"/>
  <c r="T1101" i="13"/>
  <c r="S1101" i="13"/>
  <c r="AE1100" i="13"/>
  <c r="J1101" i="13"/>
  <c r="E1101" i="13"/>
  <c r="V1123" i="18"/>
  <c r="U1123" i="18"/>
  <c r="W1123" i="18"/>
  <c r="U1127" i="20" l="1"/>
  <c r="V1127" i="20"/>
  <c r="Q1123" i="18"/>
  <c r="R1123" i="18" s="1"/>
  <c r="AA1127" i="20"/>
  <c r="AD1127" i="20" s="1"/>
  <c r="Y1127" i="20"/>
  <c r="AB1127" i="20" s="1"/>
  <c r="Z1127" i="20"/>
  <c r="AC1127" i="20" s="1"/>
  <c r="O1101" i="13"/>
  <c r="N1101" i="13"/>
  <c r="L1101" i="13" s="1"/>
  <c r="K1101" i="13"/>
  <c r="Z1123" i="18"/>
  <c r="AA1123" i="18"/>
  <c r="Y1123" i="18"/>
  <c r="G1128" i="20" l="1"/>
  <c r="B1128" i="20"/>
  <c r="I1128" i="20"/>
  <c r="D1128" i="20"/>
  <c r="C1128" i="20"/>
  <c r="H1128" i="20"/>
  <c r="M1101" i="13"/>
  <c r="P1101" i="13"/>
  <c r="AC1123" i="18"/>
  <c r="C1124" i="18" s="1"/>
  <c r="AB1123" i="18"/>
  <c r="G1124" i="18" s="1"/>
  <c r="AD1123" i="18"/>
  <c r="D1124" i="18" s="1"/>
  <c r="H1124" i="18"/>
  <c r="AE1127" i="20" l="1"/>
  <c r="F1128" i="20"/>
  <c r="T1128" i="20"/>
  <c r="S1128" i="20"/>
  <c r="J1128" i="20"/>
  <c r="E1128" i="20"/>
  <c r="X1101" i="13"/>
  <c r="Q1101" i="13"/>
  <c r="R1101" i="13" s="1"/>
  <c r="U1101" i="13"/>
  <c r="W1101" i="13"/>
  <c r="V1101" i="13"/>
  <c r="B1124" i="18"/>
  <c r="I1124" i="18"/>
  <c r="AE1123" i="18"/>
  <c r="S1124" i="18"/>
  <c r="T1124" i="18"/>
  <c r="N1128" i="20" l="1"/>
  <c r="L1128" i="20" s="1"/>
  <c r="O1128" i="20"/>
  <c r="K1128" i="20"/>
  <c r="Y1101" i="13"/>
  <c r="AA1101" i="13"/>
  <c r="Z1101" i="13"/>
  <c r="F1124" i="18"/>
  <c r="E1124" i="18"/>
  <c r="J1124" i="18"/>
  <c r="P1128" i="20" l="1"/>
  <c r="M1128" i="20"/>
  <c r="AD1101" i="13"/>
  <c r="D1102" i="13" s="1"/>
  <c r="AB1101" i="13"/>
  <c r="AC1101" i="13"/>
  <c r="K1124" i="18"/>
  <c r="N1124" i="18"/>
  <c r="L1124" i="18"/>
  <c r="O1124" i="18"/>
  <c r="U1128" i="20" l="1"/>
  <c r="V1128" i="20"/>
  <c r="X1128" i="20"/>
  <c r="Q1128" i="20"/>
  <c r="R1128" i="20" s="1"/>
  <c r="W1128" i="20"/>
  <c r="I1102" i="13"/>
  <c r="AE1101" i="13"/>
  <c r="T1102" i="13"/>
  <c r="S1102" i="13"/>
  <c r="C1102" i="13"/>
  <c r="B1102" i="13"/>
  <c r="H1102" i="13"/>
  <c r="G1102" i="13"/>
  <c r="M1124" i="18"/>
  <c r="X1124" i="18" s="1"/>
  <c r="P1124" i="18"/>
  <c r="W1124" i="18" s="1"/>
  <c r="AA1128" i="20" l="1"/>
  <c r="AD1128" i="20" s="1"/>
  <c r="Y1128" i="20"/>
  <c r="AB1128" i="20" s="1"/>
  <c r="Z1128" i="20"/>
  <c r="AC1128" i="20" s="1"/>
  <c r="J1102" i="13"/>
  <c r="E1102" i="13"/>
  <c r="F1102" i="13"/>
  <c r="N1102" i="13"/>
  <c r="V1124" i="18"/>
  <c r="U1124" i="18"/>
  <c r="Q1124" i="18"/>
  <c r="R1124" i="18" s="1"/>
  <c r="H1129" i="20" l="1"/>
  <c r="C1129" i="20"/>
  <c r="I1129" i="20"/>
  <c r="D1129" i="20"/>
  <c r="B1129" i="20"/>
  <c r="G1129" i="20"/>
  <c r="O1102" i="13"/>
  <c r="K1102" i="13"/>
  <c r="L1102" i="13"/>
  <c r="Z1124" i="18"/>
  <c r="AA1124" i="18"/>
  <c r="Y1124" i="18"/>
  <c r="AE1128" i="20" l="1"/>
  <c r="S1129" i="20"/>
  <c r="E1129" i="20"/>
  <c r="F1129" i="20"/>
  <c r="J1129" i="20"/>
  <c r="T1129" i="20"/>
  <c r="M1102" i="13"/>
  <c r="P1102" i="13"/>
  <c r="AC1124" i="18"/>
  <c r="H1125" i="18" s="1"/>
  <c r="AD1124" i="18"/>
  <c r="AB1124" i="18"/>
  <c r="K1129" i="20" l="1"/>
  <c r="O1129" i="20"/>
  <c r="N1129" i="20"/>
  <c r="L1129" i="20" s="1"/>
  <c r="Q1102" i="13"/>
  <c r="R1102" i="13" s="1"/>
  <c r="U1102" i="13"/>
  <c r="W1102" i="13"/>
  <c r="X1102" i="13"/>
  <c r="V1102" i="13"/>
  <c r="G1125" i="18"/>
  <c r="B1125" i="18"/>
  <c r="C1125" i="18"/>
  <c r="I1125" i="18"/>
  <c r="D1125" i="18"/>
  <c r="P1129" i="20" l="1"/>
  <c r="M1129" i="20"/>
  <c r="AA1102" i="13"/>
  <c r="AD1102" i="13" s="1"/>
  <c r="Z1102" i="13"/>
  <c r="Y1102" i="13"/>
  <c r="AB1102" i="13" s="1"/>
  <c r="F1125" i="18"/>
  <c r="J1125" i="18"/>
  <c r="S1125" i="18"/>
  <c r="T1125" i="18"/>
  <c r="AE1124" i="18"/>
  <c r="E1125" i="18"/>
  <c r="I1103" i="13" l="1"/>
  <c r="B1103" i="13"/>
  <c r="G1103" i="13"/>
  <c r="W1129" i="20"/>
  <c r="U1129" i="20"/>
  <c r="V1129" i="20"/>
  <c r="X1129" i="20"/>
  <c r="Q1129" i="20"/>
  <c r="R1129" i="20" s="1"/>
  <c r="Z1129" i="20" s="1"/>
  <c r="D1103" i="13"/>
  <c r="AC1102" i="13"/>
  <c r="H1103" i="13" s="1"/>
  <c r="N1125" i="18"/>
  <c r="L1125" i="18" s="1"/>
  <c r="K1125" i="18"/>
  <c r="O1125" i="18"/>
  <c r="Y1129" i="20" l="1"/>
  <c r="AA1129" i="20"/>
  <c r="AD1129" i="20" s="1"/>
  <c r="AC1129" i="20"/>
  <c r="H1130" i="20" s="1"/>
  <c r="C1103" i="13"/>
  <c r="J1103" i="13"/>
  <c r="T1103" i="13"/>
  <c r="AE1102" i="13"/>
  <c r="S1103" i="13"/>
  <c r="N1103" i="13"/>
  <c r="L1103" i="13" s="1"/>
  <c r="M1125" i="18"/>
  <c r="X1125" i="18" s="1"/>
  <c r="P1125" i="18"/>
  <c r="W1125" i="18" s="1"/>
  <c r="E1103" i="13" l="1"/>
  <c r="F1103" i="13"/>
  <c r="O1103" i="13"/>
  <c r="K1103" i="13"/>
  <c r="I1130" i="20"/>
  <c r="AB1129" i="20"/>
  <c r="D1130" i="20"/>
  <c r="C1130" i="20"/>
  <c r="P1103" i="13"/>
  <c r="M1103" i="13"/>
  <c r="Q1103" i="13" s="1"/>
  <c r="U1125" i="18"/>
  <c r="V1125" i="18"/>
  <c r="Q1125" i="18"/>
  <c r="R1125" i="18" s="1"/>
  <c r="T1130" i="20" l="1"/>
  <c r="S1130" i="20"/>
  <c r="G1130" i="20"/>
  <c r="J1130" i="20" s="1"/>
  <c r="N1130" i="20" s="1"/>
  <c r="L1130" i="20" s="1"/>
  <c r="AE1129" i="20"/>
  <c r="B1130" i="20"/>
  <c r="X1103" i="13"/>
  <c r="W1103" i="13"/>
  <c r="R1103" i="13"/>
  <c r="U1103" i="13"/>
  <c r="V1103" i="13"/>
  <c r="Z1125" i="18"/>
  <c r="Y1125" i="18"/>
  <c r="AA1125" i="18"/>
  <c r="F1130" i="20" l="1"/>
  <c r="E1130" i="20"/>
  <c r="K1130" i="20"/>
  <c r="O1130" i="20"/>
  <c r="M1130" i="20"/>
  <c r="P1130" i="20"/>
  <c r="Z1103" i="13"/>
  <c r="AC1125" i="18"/>
  <c r="C1126" i="18" s="1"/>
  <c r="AA1103" i="13"/>
  <c r="Y1103" i="13"/>
  <c r="AD1125" i="18"/>
  <c r="AB1125" i="18"/>
  <c r="B1126" i="18" s="1"/>
  <c r="Q1130" i="20" l="1"/>
  <c r="R1130" i="20" s="1"/>
  <c r="X1130" i="20"/>
  <c r="V1130" i="20"/>
  <c r="W1130" i="20"/>
  <c r="U1130" i="20"/>
  <c r="Z1130" i="20"/>
  <c r="Y1130" i="20"/>
  <c r="AC1103" i="13"/>
  <c r="H1126" i="18"/>
  <c r="AD1103" i="13"/>
  <c r="AB1103" i="13"/>
  <c r="G1104" i="13" s="1"/>
  <c r="D1126" i="18"/>
  <c r="I1126" i="18"/>
  <c r="F1126" i="18"/>
  <c r="G1126" i="18"/>
  <c r="E1126" i="18"/>
  <c r="T1126" i="18"/>
  <c r="S1126" i="18"/>
  <c r="AE1125" i="18"/>
  <c r="AA1130" i="20" l="1"/>
  <c r="AD1130" i="20" s="1"/>
  <c r="AC1130" i="20"/>
  <c r="AB1130" i="20"/>
  <c r="C1104" i="13"/>
  <c r="H1104" i="13"/>
  <c r="B1104" i="13"/>
  <c r="I1104" i="13"/>
  <c r="D1104" i="13"/>
  <c r="J1126" i="18"/>
  <c r="D1131" i="20" l="1"/>
  <c r="I1131" i="20"/>
  <c r="C1131" i="20"/>
  <c r="H1131" i="20"/>
  <c r="B1131" i="20"/>
  <c r="G1131" i="20"/>
  <c r="S1131" i="20"/>
  <c r="T1131" i="20"/>
  <c r="E1104" i="13"/>
  <c r="F1104" i="13"/>
  <c r="J1104" i="13"/>
  <c r="S1104" i="13"/>
  <c r="T1104" i="13"/>
  <c r="AE1103" i="13"/>
  <c r="K1126" i="18"/>
  <c r="O1126" i="18"/>
  <c r="N1126" i="18"/>
  <c r="L1126" i="18" s="1"/>
  <c r="AE1130" i="20" l="1"/>
  <c r="E1131" i="20"/>
  <c r="F1131" i="20"/>
  <c r="J1131" i="20"/>
  <c r="N1131" i="20" s="1"/>
  <c r="L1131" i="20" s="1"/>
  <c r="O1104" i="13"/>
  <c r="K1104" i="13"/>
  <c r="N1104" i="13"/>
  <c r="L1104" i="13" s="1"/>
  <c r="P1126" i="18"/>
  <c r="M1126" i="18"/>
  <c r="K1131" i="20" l="1"/>
  <c r="O1131" i="20"/>
  <c r="M1131" i="20"/>
  <c r="P1131" i="20"/>
  <c r="M1104" i="13"/>
  <c r="P1104" i="13"/>
  <c r="W1126" i="18"/>
  <c r="U1126" i="18"/>
  <c r="V1126" i="18"/>
  <c r="Q1126" i="18"/>
  <c r="R1126" i="18" s="1"/>
  <c r="X1126" i="18"/>
  <c r="X1131" i="20" l="1"/>
  <c r="Q1131" i="20"/>
  <c r="R1131" i="20" s="1"/>
  <c r="V1131" i="20"/>
  <c r="U1131" i="20"/>
  <c r="W1131" i="20"/>
  <c r="Q1104" i="13"/>
  <c r="R1104" i="13" s="1"/>
  <c r="X1104" i="13"/>
  <c r="U1104" i="13"/>
  <c r="W1104" i="13"/>
  <c r="V1104" i="13"/>
  <c r="AA1126" i="18"/>
  <c r="AD1126" i="18" s="1"/>
  <c r="Z1126" i="18"/>
  <c r="AC1126" i="18" s="1"/>
  <c r="Y1126" i="18"/>
  <c r="AB1126" i="18" s="1"/>
  <c r="AA1104" i="13" l="1"/>
  <c r="AD1104" i="13" s="1"/>
  <c r="Z1104" i="13"/>
  <c r="AC1104" i="13" s="1"/>
  <c r="Z1131" i="20"/>
  <c r="AC1131" i="20" s="1"/>
  <c r="Y1131" i="20"/>
  <c r="AB1131" i="20" s="1"/>
  <c r="AA1131" i="20"/>
  <c r="AD1131" i="20" s="1"/>
  <c r="Y1104" i="13"/>
  <c r="AB1104" i="13" s="1"/>
  <c r="D1105" i="13"/>
  <c r="I1105" i="13"/>
  <c r="C1105" i="13"/>
  <c r="H1105" i="13"/>
  <c r="I1127" i="18"/>
  <c r="D1127" i="18"/>
  <c r="H1127" i="18"/>
  <c r="C1127" i="18"/>
  <c r="G1127" i="18"/>
  <c r="B1127" i="18"/>
  <c r="AE1126" i="18"/>
  <c r="H1132" i="20" l="1"/>
  <c r="G1132" i="20"/>
  <c r="B1132" i="20"/>
  <c r="D1132" i="20"/>
  <c r="I1132" i="20"/>
  <c r="C1132" i="20"/>
  <c r="AE1131" i="20"/>
  <c r="F1132" i="20"/>
  <c r="J1132" i="20"/>
  <c r="S1132" i="20"/>
  <c r="G1105" i="13"/>
  <c r="B1105" i="13"/>
  <c r="T1105" i="13"/>
  <c r="S1105" i="13"/>
  <c r="AE1104" i="13"/>
  <c r="T1127" i="18"/>
  <c r="S1127" i="18"/>
  <c r="E1127" i="18"/>
  <c r="J1127" i="18"/>
  <c r="F1127" i="18"/>
  <c r="T1132" i="20" l="1"/>
  <c r="J1105" i="13"/>
  <c r="E1132" i="20"/>
  <c r="N1132" i="20"/>
  <c r="K1132" i="20"/>
  <c r="O1132" i="20"/>
  <c r="F1105" i="13"/>
  <c r="E1105" i="13"/>
  <c r="K1105" i="13"/>
  <c r="K1127" i="18"/>
  <c r="O1127" i="18"/>
  <c r="N1127" i="18"/>
  <c r="L1127" i="18" s="1"/>
  <c r="N1105" i="13" l="1"/>
  <c r="L1105" i="13" s="1"/>
  <c r="O1105" i="13"/>
  <c r="L1132" i="20"/>
  <c r="P1127" i="18"/>
  <c r="M1127" i="18"/>
  <c r="P1105" i="13" l="1"/>
  <c r="M1105" i="13"/>
  <c r="P1132" i="20"/>
  <c r="M1132" i="20"/>
  <c r="W1105" i="13"/>
  <c r="U1105" i="13"/>
  <c r="V1105" i="13"/>
  <c r="V1127" i="18"/>
  <c r="U1127" i="18"/>
  <c r="W1127" i="18"/>
  <c r="Q1127" i="18"/>
  <c r="R1127" i="18" s="1"/>
  <c r="X1127" i="18"/>
  <c r="Q1105" i="13" l="1"/>
  <c r="R1105" i="13" s="1"/>
  <c r="X1105" i="13"/>
  <c r="X1132" i="20"/>
  <c r="Q1132" i="20"/>
  <c r="R1132" i="20" s="1"/>
  <c r="W1132" i="20"/>
  <c r="V1132" i="20"/>
  <c r="U1132" i="20"/>
  <c r="AA1132" i="20"/>
  <c r="Y1132" i="20"/>
  <c r="AB1132" i="20" s="1"/>
  <c r="Z1132" i="20"/>
  <c r="AA1127" i="18"/>
  <c r="AD1127" i="18" s="1"/>
  <c r="Y1127" i="18"/>
  <c r="AB1127" i="18" s="1"/>
  <c r="B1128" i="18" s="1"/>
  <c r="Z1127" i="18"/>
  <c r="AC1127" i="18" s="1"/>
  <c r="AA1105" i="13" l="1"/>
  <c r="AD1105" i="13" s="1"/>
  <c r="Z1105" i="13"/>
  <c r="AC1105" i="13" s="1"/>
  <c r="Y1105" i="13"/>
  <c r="AB1105" i="13" s="1"/>
  <c r="AC1132" i="20"/>
  <c r="AD1132" i="20"/>
  <c r="H1133" i="20"/>
  <c r="B1133" i="20"/>
  <c r="G1133" i="20"/>
  <c r="I1128" i="18"/>
  <c r="D1128" i="18"/>
  <c r="H1128" i="18"/>
  <c r="C1128" i="18"/>
  <c r="F1128" i="18" s="1"/>
  <c r="G1128" i="18"/>
  <c r="I1106" i="13" l="1"/>
  <c r="D1106" i="13"/>
  <c r="G1106" i="13"/>
  <c r="B1106" i="13"/>
  <c r="H1106" i="13"/>
  <c r="J1106" i="13" s="1"/>
  <c r="C1106" i="13"/>
  <c r="C1133" i="20"/>
  <c r="D1133" i="20"/>
  <c r="I1133" i="20"/>
  <c r="J1128" i="18"/>
  <c r="S1128" i="18"/>
  <c r="T1128" i="18"/>
  <c r="AE1127" i="18"/>
  <c r="E1128" i="18"/>
  <c r="S1106" i="13" l="1"/>
  <c r="AE1105" i="13"/>
  <c r="T1106" i="13"/>
  <c r="F1106" i="13"/>
  <c r="E1106" i="13"/>
  <c r="O1106" i="13"/>
  <c r="K1106" i="13"/>
  <c r="N1106" i="13"/>
  <c r="L1106" i="13" s="1"/>
  <c r="AE1132" i="20"/>
  <c r="F1133" i="20"/>
  <c r="E1133" i="20"/>
  <c r="S1133" i="20"/>
  <c r="T1133" i="20"/>
  <c r="J1133" i="20"/>
  <c r="N1133" i="20"/>
  <c r="L1133" i="20" s="1"/>
  <c r="O1128" i="18"/>
  <c r="K1128" i="18"/>
  <c r="N1128" i="18"/>
  <c r="L1128" i="18" s="1"/>
  <c r="M1106" i="13" l="1"/>
  <c r="P1106" i="13"/>
  <c r="O1133" i="20"/>
  <c r="K1133" i="20"/>
  <c r="P1133" i="20"/>
  <c r="M1133" i="20"/>
  <c r="P1128" i="18"/>
  <c r="M1128" i="18"/>
  <c r="Q1106" i="13" l="1"/>
  <c r="R1106" i="13" s="1"/>
  <c r="X1106" i="13"/>
  <c r="W1106" i="13"/>
  <c r="U1106" i="13"/>
  <c r="V1106" i="13"/>
  <c r="V1133" i="20"/>
  <c r="W1133" i="20"/>
  <c r="U1133" i="20"/>
  <c r="Q1133" i="20"/>
  <c r="R1133" i="20" s="1"/>
  <c r="X1133" i="20"/>
  <c r="AA1106" i="13"/>
  <c r="W1128" i="18"/>
  <c r="V1128" i="18"/>
  <c r="U1128" i="18"/>
  <c r="X1128" i="18"/>
  <c r="Q1128" i="18"/>
  <c r="R1128" i="18" s="1"/>
  <c r="Z1106" i="13" l="1"/>
  <c r="AC1106" i="13" s="1"/>
  <c r="Y1106" i="13"/>
  <c r="AB1106" i="13" s="1"/>
  <c r="AA1133" i="20"/>
  <c r="AD1133" i="20" s="1"/>
  <c r="Y1133" i="20"/>
  <c r="AB1133" i="20" s="1"/>
  <c r="Z1133" i="20"/>
  <c r="AC1133" i="20" s="1"/>
  <c r="AD1106" i="13"/>
  <c r="D1107" i="13" s="1"/>
  <c r="C1107" i="13"/>
  <c r="H1107" i="13"/>
  <c r="Z1128" i="18"/>
  <c r="AC1128" i="18" s="1"/>
  <c r="AA1128" i="18"/>
  <c r="AD1128" i="18" s="1"/>
  <c r="Y1128" i="18"/>
  <c r="AB1128" i="18" s="1"/>
  <c r="B1107" i="13" l="1"/>
  <c r="G1107" i="13"/>
  <c r="B1134" i="20"/>
  <c r="G1134" i="20"/>
  <c r="I1134" i="20"/>
  <c r="D1134" i="20"/>
  <c r="H1134" i="20"/>
  <c r="C1134" i="20"/>
  <c r="I1107" i="13"/>
  <c r="S1107" i="13"/>
  <c r="T1107" i="13"/>
  <c r="AE1106" i="13"/>
  <c r="F1107" i="13"/>
  <c r="E1107" i="13"/>
  <c r="H1129" i="18"/>
  <c r="C1129" i="18"/>
  <c r="I1129" i="18"/>
  <c r="D1129" i="18"/>
  <c r="B1129" i="18"/>
  <c r="G1129" i="18"/>
  <c r="J1134" i="20" l="1"/>
  <c r="S1134" i="20"/>
  <c r="N1134" i="20"/>
  <c r="L1134" i="20" s="1"/>
  <c r="T1134" i="20"/>
  <c r="F1134" i="20"/>
  <c r="AE1133" i="20"/>
  <c r="E1134" i="20"/>
  <c r="J1107" i="13"/>
  <c r="E1129" i="18"/>
  <c r="F1129" i="18"/>
  <c r="AE1128" i="18"/>
  <c r="S1129" i="18"/>
  <c r="T1129" i="18"/>
  <c r="J1129" i="18"/>
  <c r="O1134" i="20" l="1"/>
  <c r="K1134" i="20"/>
  <c r="P1134" i="20"/>
  <c r="M1134" i="20"/>
  <c r="Q1134" i="20" s="1"/>
  <c r="R1134" i="20" s="1"/>
  <c r="N1107" i="13"/>
  <c r="L1107" i="13" s="1"/>
  <c r="K1107" i="13"/>
  <c r="O1107" i="13"/>
  <c r="N1129" i="18"/>
  <c r="L1129" i="18" s="1"/>
  <c r="O1129" i="18"/>
  <c r="K1129" i="18"/>
  <c r="U1134" i="20" l="1"/>
  <c r="V1134" i="20"/>
  <c r="W1134" i="20"/>
  <c r="X1134" i="20"/>
  <c r="Z1134" i="20"/>
  <c r="Y1134" i="20"/>
  <c r="AA1134" i="20"/>
  <c r="P1107" i="13"/>
  <c r="M1107" i="13"/>
  <c r="P1129" i="18"/>
  <c r="M1129" i="18"/>
  <c r="V1107" i="13" l="1"/>
  <c r="W1107" i="13"/>
  <c r="Q1107" i="13"/>
  <c r="R1107" i="13" s="1"/>
  <c r="V1129" i="18"/>
  <c r="U1129" i="18"/>
  <c r="X1129" i="18"/>
  <c r="Q1129" i="18"/>
  <c r="R1129" i="18" s="1"/>
  <c r="AB1134" i="20"/>
  <c r="AD1134" i="20"/>
  <c r="AC1134" i="20"/>
  <c r="U1107" i="13"/>
  <c r="X1107" i="13"/>
  <c r="W1129" i="18"/>
  <c r="AA1107" i="13" l="1"/>
  <c r="AD1107" i="13" s="1"/>
  <c r="D1108" i="13" s="1"/>
  <c r="B1135" i="20"/>
  <c r="G1135" i="20"/>
  <c r="Y1107" i="13"/>
  <c r="Z1107" i="13"/>
  <c r="AC1107" i="13" s="1"/>
  <c r="AA1129" i="18"/>
  <c r="Z1129" i="18"/>
  <c r="Y1129" i="18"/>
  <c r="I1135" i="20"/>
  <c r="D1135" i="20"/>
  <c r="C1135" i="20"/>
  <c r="H1135" i="20"/>
  <c r="J1135" i="20" s="1"/>
  <c r="AD1129" i="18"/>
  <c r="D1130" i="18"/>
  <c r="AB1107" i="13" l="1"/>
  <c r="B1108" i="13" s="1"/>
  <c r="I1108" i="13"/>
  <c r="AE1107" i="13"/>
  <c r="S1108" i="13"/>
  <c r="T1108" i="13"/>
  <c r="G1108" i="13"/>
  <c r="C1108" i="13"/>
  <c r="H1108" i="13"/>
  <c r="AC1129" i="18"/>
  <c r="AB1129" i="18"/>
  <c r="S1135" i="20"/>
  <c r="T1135" i="20"/>
  <c r="K1135" i="20"/>
  <c r="O1135" i="20"/>
  <c r="F1135" i="20"/>
  <c r="AE1134" i="20"/>
  <c r="E1135" i="20"/>
  <c r="N1135" i="20"/>
  <c r="L1135" i="20" s="1"/>
  <c r="C1130" i="18"/>
  <c r="H1130" i="18"/>
  <c r="I1130" i="18"/>
  <c r="G1130" i="18"/>
  <c r="B1130" i="18"/>
  <c r="S1130" i="18"/>
  <c r="AE1129" i="18"/>
  <c r="T1130" i="18"/>
  <c r="J1108" i="13" l="1"/>
  <c r="N1108" i="13" s="1"/>
  <c r="E1108" i="13"/>
  <c r="F1108" i="13"/>
  <c r="M1135" i="20"/>
  <c r="P1135" i="20"/>
  <c r="E1130" i="18"/>
  <c r="J1130" i="18"/>
  <c r="F1130" i="18"/>
  <c r="L1108" i="13" l="1"/>
  <c r="O1108" i="13"/>
  <c r="K1108" i="13"/>
  <c r="U1135" i="20"/>
  <c r="V1135" i="20"/>
  <c r="Q1135" i="20"/>
  <c r="R1135" i="20" s="1"/>
  <c r="X1135" i="20"/>
  <c r="W1135" i="20"/>
  <c r="N1130" i="18"/>
  <c r="L1130" i="18" s="1"/>
  <c r="K1130" i="18"/>
  <c r="O1130" i="18"/>
  <c r="P1108" i="13" l="1"/>
  <c r="M1108" i="13"/>
  <c r="Z1135" i="20"/>
  <c r="AC1135" i="20" s="1"/>
  <c r="Y1135" i="20"/>
  <c r="AB1135" i="20" s="1"/>
  <c r="AA1135" i="20"/>
  <c r="AD1135" i="20" s="1"/>
  <c r="M1130" i="18"/>
  <c r="P1130" i="18"/>
  <c r="W1108" i="13" l="1"/>
  <c r="U1108" i="13"/>
  <c r="V1108" i="13"/>
  <c r="X1108" i="13"/>
  <c r="Q1108" i="13"/>
  <c r="R1108" i="13" s="1"/>
  <c r="H1136" i="20"/>
  <c r="C1136" i="20"/>
  <c r="G1136" i="20"/>
  <c r="B1136" i="20"/>
  <c r="E1136" i="20" s="1"/>
  <c r="I1136" i="20"/>
  <c r="D1136" i="20"/>
  <c r="X1130" i="18"/>
  <c r="Q1130" i="18"/>
  <c r="R1130" i="18" s="1"/>
  <c r="V1130" i="18"/>
  <c r="W1130" i="18"/>
  <c r="U1130" i="18"/>
  <c r="Z1108" i="13" l="1"/>
  <c r="Y1108" i="13"/>
  <c r="AA1108" i="13"/>
  <c r="AB1108" i="13"/>
  <c r="J1136" i="20"/>
  <c r="F1136" i="20"/>
  <c r="AE1135" i="20"/>
  <c r="S1136" i="20"/>
  <c r="T1136" i="20"/>
  <c r="Z1130" i="18"/>
  <c r="AC1130" i="18" s="1"/>
  <c r="AA1130" i="18"/>
  <c r="Y1130" i="18"/>
  <c r="AB1130" i="18" s="1"/>
  <c r="AC1108" i="13" l="1"/>
  <c r="B1109" i="13"/>
  <c r="G1109" i="13"/>
  <c r="AD1108" i="13"/>
  <c r="N1136" i="20"/>
  <c r="L1136" i="20" s="1"/>
  <c r="K1136" i="20"/>
  <c r="O1136" i="20"/>
  <c r="C1131" i="18"/>
  <c r="H1131" i="18"/>
  <c r="G1131" i="18"/>
  <c r="B1131" i="18"/>
  <c r="E1131" i="18" s="1"/>
  <c r="AD1130" i="18"/>
  <c r="H1109" i="13" l="1"/>
  <c r="C1109" i="13"/>
  <c r="F1109" i="13" s="1"/>
  <c r="I1109" i="13"/>
  <c r="D1109" i="13"/>
  <c r="E1109" i="13"/>
  <c r="P1136" i="20"/>
  <c r="M1136" i="20"/>
  <c r="I1131" i="18"/>
  <c r="J1131" i="18" s="1"/>
  <c r="D1131" i="18"/>
  <c r="F1131" i="18"/>
  <c r="J1109" i="13" l="1"/>
  <c r="T1109" i="13"/>
  <c r="S1109" i="13"/>
  <c r="AE1108" i="13"/>
  <c r="O1109" i="13"/>
  <c r="K1109" i="13"/>
  <c r="W1136" i="20"/>
  <c r="V1136" i="20"/>
  <c r="X1136" i="20"/>
  <c r="Q1136" i="20"/>
  <c r="R1136" i="20" s="1"/>
  <c r="U1136" i="20"/>
  <c r="O1131" i="18"/>
  <c r="K1131" i="18"/>
  <c r="N1131" i="18"/>
  <c r="L1131" i="18" s="1"/>
  <c r="AE1130" i="18"/>
  <c r="S1131" i="18"/>
  <c r="T1131" i="18"/>
  <c r="N1109" i="13" l="1"/>
  <c r="L1109" i="13" s="1"/>
  <c r="Z1136" i="20"/>
  <c r="AC1136" i="20" s="1"/>
  <c r="Y1136" i="20"/>
  <c r="AB1136" i="20" s="1"/>
  <c r="AA1136" i="20"/>
  <c r="AD1136" i="20" s="1"/>
  <c r="M1131" i="18"/>
  <c r="P1131" i="18"/>
  <c r="P1109" i="13" l="1"/>
  <c r="M1109" i="13"/>
  <c r="W1109" i="13"/>
  <c r="U1109" i="13"/>
  <c r="V1109" i="13"/>
  <c r="Q1109" i="13"/>
  <c r="R1109" i="13" s="1"/>
  <c r="X1109" i="13"/>
  <c r="H1137" i="20"/>
  <c r="C1137" i="20"/>
  <c r="AE1136" i="20" s="1"/>
  <c r="I1137" i="20"/>
  <c r="D1137" i="20"/>
  <c r="G1137" i="20"/>
  <c r="B1137" i="20"/>
  <c r="Q1131" i="18"/>
  <c r="R1131" i="18" s="1"/>
  <c r="X1131" i="18"/>
  <c r="W1131" i="18"/>
  <c r="V1131" i="18"/>
  <c r="U1131" i="18"/>
  <c r="Y1109" i="13" l="1"/>
  <c r="Z1109" i="13"/>
  <c r="AC1109" i="13" s="1"/>
  <c r="AA1109" i="13"/>
  <c r="AD1109" i="13" s="1"/>
  <c r="AB1109" i="13"/>
  <c r="J1137" i="20"/>
  <c r="S1137" i="20"/>
  <c r="T1137" i="20"/>
  <c r="F1137" i="20"/>
  <c r="E1137" i="20"/>
  <c r="D1110" i="13"/>
  <c r="AA1131" i="18"/>
  <c r="AD1131" i="18" s="1"/>
  <c r="Z1131" i="18"/>
  <c r="AC1131" i="18" s="1"/>
  <c r="Y1131" i="18"/>
  <c r="AB1131" i="18" s="1"/>
  <c r="B1110" i="13" l="1"/>
  <c r="H1110" i="13"/>
  <c r="G1110" i="13"/>
  <c r="I1110" i="13"/>
  <c r="C1110" i="13"/>
  <c r="K1137" i="20"/>
  <c r="O1137" i="20"/>
  <c r="N1137" i="20"/>
  <c r="L1137" i="20" s="1"/>
  <c r="AE1109" i="13"/>
  <c r="T1110" i="13"/>
  <c r="S1110" i="13"/>
  <c r="I1132" i="18"/>
  <c r="D1132" i="18"/>
  <c r="C1132" i="18"/>
  <c r="H1132" i="18"/>
  <c r="G1132" i="18"/>
  <c r="J1132" i="18" s="1"/>
  <c r="B1132" i="18"/>
  <c r="E1110" i="13" l="1"/>
  <c r="F1110" i="13"/>
  <c r="J1110" i="13"/>
  <c r="N1110" i="13" s="1"/>
  <c r="E1132" i="18"/>
  <c r="P1137" i="20"/>
  <c r="M1137" i="20"/>
  <c r="U1137" i="20"/>
  <c r="T1132" i="18"/>
  <c r="AE1131" i="18"/>
  <c r="S1132" i="18"/>
  <c r="O1132" i="18"/>
  <c r="K1132" i="18"/>
  <c r="N1132" i="18"/>
  <c r="L1132" i="18" s="1"/>
  <c r="F1132" i="18"/>
  <c r="K1110" i="13" l="1"/>
  <c r="O1110" i="13"/>
  <c r="L1110" i="13"/>
  <c r="V1137" i="20"/>
  <c r="W1137" i="20"/>
  <c r="X1137" i="20"/>
  <c r="Q1137" i="20"/>
  <c r="R1137" i="20" s="1"/>
  <c r="P1132" i="18"/>
  <c r="M1132" i="18"/>
  <c r="M1110" i="13" l="1"/>
  <c r="P1110" i="13"/>
  <c r="AA1137" i="20"/>
  <c r="AD1137" i="20" s="1"/>
  <c r="Y1137" i="20"/>
  <c r="AB1137" i="20" s="1"/>
  <c r="Z1137" i="20"/>
  <c r="AC1137" i="20" s="1"/>
  <c r="U1132" i="18"/>
  <c r="W1132" i="18"/>
  <c r="V1132" i="18"/>
  <c r="X1132" i="18"/>
  <c r="Q1132" i="18"/>
  <c r="R1132" i="18" s="1"/>
  <c r="W1110" i="13" l="1"/>
  <c r="U1110" i="13"/>
  <c r="V1110" i="13"/>
  <c r="X1110" i="13"/>
  <c r="Q1110" i="13"/>
  <c r="R1110" i="13" s="1"/>
  <c r="D1138" i="20"/>
  <c r="I1138" i="20"/>
  <c r="B1138" i="20"/>
  <c r="G1138" i="20"/>
  <c r="C1138" i="20"/>
  <c r="H1138" i="20"/>
  <c r="S1138" i="20"/>
  <c r="T1138" i="20"/>
  <c r="AA1132" i="18"/>
  <c r="Z1132" i="18"/>
  <c r="AC1132" i="18" s="1"/>
  <c r="Y1132" i="18"/>
  <c r="Y1110" i="13" l="1"/>
  <c r="AB1110" i="13" s="1"/>
  <c r="Z1110" i="13"/>
  <c r="AC1110" i="13" s="1"/>
  <c r="AA1110" i="13"/>
  <c r="AD1110" i="13" s="1"/>
  <c r="J1138" i="20"/>
  <c r="F1138" i="20"/>
  <c r="AE1137" i="20"/>
  <c r="E1138" i="20"/>
  <c r="K1138" i="20"/>
  <c r="AD1132" i="18"/>
  <c r="C1133" i="18"/>
  <c r="AB1132" i="18"/>
  <c r="G1133" i="18" s="1"/>
  <c r="H1133" i="18"/>
  <c r="B1111" i="13" l="1"/>
  <c r="G1111" i="13"/>
  <c r="H1111" i="13"/>
  <c r="C1111" i="13"/>
  <c r="I1111" i="13"/>
  <c r="D1111" i="13"/>
  <c r="AE1110" i="13" s="1"/>
  <c r="O1138" i="20"/>
  <c r="N1138" i="20"/>
  <c r="L1138" i="20" s="1"/>
  <c r="D1133" i="18"/>
  <c r="I1133" i="18"/>
  <c r="B1133" i="18"/>
  <c r="J1111" i="13"/>
  <c r="F1111" i="13"/>
  <c r="E1111" i="13" l="1"/>
  <c r="T1111" i="13"/>
  <c r="S1111" i="13"/>
  <c r="AE1132" i="18"/>
  <c r="M1138" i="20"/>
  <c r="P1138" i="20"/>
  <c r="J1133" i="18"/>
  <c r="S1133" i="18"/>
  <c r="T1133" i="18"/>
  <c r="F1133" i="18"/>
  <c r="E1133" i="18"/>
  <c r="O1111" i="13"/>
  <c r="N1111" i="13"/>
  <c r="L1111" i="13" s="1"/>
  <c r="K1111" i="13"/>
  <c r="O1133" i="18" l="1"/>
  <c r="X1138" i="20"/>
  <c r="Q1138" i="20"/>
  <c r="R1138" i="20" s="1"/>
  <c r="V1138" i="20"/>
  <c r="W1138" i="20"/>
  <c r="U1138" i="20"/>
  <c r="K1133" i="18"/>
  <c r="N1133" i="18"/>
  <c r="L1133" i="18" s="1"/>
  <c r="P1111" i="13"/>
  <c r="M1111" i="13"/>
  <c r="Y1138" i="20" l="1"/>
  <c r="AB1138" i="20" s="1"/>
  <c r="Z1138" i="20"/>
  <c r="AC1138" i="20" s="1"/>
  <c r="AA1138" i="20"/>
  <c r="AD1138" i="20" s="1"/>
  <c r="P1133" i="18"/>
  <c r="M1133" i="18"/>
  <c r="V1111" i="13"/>
  <c r="W1111" i="13"/>
  <c r="U1111" i="13"/>
  <c r="Q1111" i="13"/>
  <c r="R1111" i="13" s="1"/>
  <c r="X1111" i="13"/>
  <c r="B1139" i="20" l="1"/>
  <c r="G1139" i="20"/>
  <c r="H1139" i="20"/>
  <c r="C1139" i="20"/>
  <c r="I1139" i="20"/>
  <c r="D1139" i="20"/>
  <c r="U1133" i="18"/>
  <c r="W1133" i="18"/>
  <c r="V1133" i="18"/>
  <c r="Q1133" i="18"/>
  <c r="R1133" i="18" s="1"/>
  <c r="X1133" i="18"/>
  <c r="Z1111" i="13"/>
  <c r="AC1111" i="13" s="1"/>
  <c r="Y1111" i="13"/>
  <c r="AB1111" i="13" s="1"/>
  <c r="AA1111" i="13"/>
  <c r="AD1111" i="13" s="1"/>
  <c r="AE1138" i="20" l="1"/>
  <c r="F1139" i="20"/>
  <c r="T1139" i="20"/>
  <c r="S1139" i="20"/>
  <c r="E1139" i="20"/>
  <c r="J1139" i="20"/>
  <c r="AA1133" i="18"/>
  <c r="AD1133" i="18" s="1"/>
  <c r="Z1133" i="18"/>
  <c r="AC1133" i="18" s="1"/>
  <c r="Y1133" i="18"/>
  <c r="AB1133" i="18" s="1"/>
  <c r="C1112" i="13"/>
  <c r="H1112" i="13"/>
  <c r="G1112" i="13"/>
  <c r="B1112" i="13"/>
  <c r="D1112" i="13"/>
  <c r="I1112" i="13"/>
  <c r="N1139" i="20" l="1"/>
  <c r="L1139" i="20" s="1"/>
  <c r="O1139" i="20"/>
  <c r="K1139" i="20"/>
  <c r="D1134" i="18"/>
  <c r="I1134" i="18"/>
  <c r="H1134" i="18"/>
  <c r="C1134" i="18"/>
  <c r="F1134" i="18" s="1"/>
  <c r="G1134" i="18"/>
  <c r="B1134" i="18"/>
  <c r="F1112" i="13"/>
  <c r="J1112" i="13"/>
  <c r="O1112" i="13" s="1"/>
  <c r="E1112" i="13"/>
  <c r="S1112" i="13"/>
  <c r="T1112" i="13"/>
  <c r="AE1111" i="13"/>
  <c r="P1139" i="20" l="1"/>
  <c r="M1139" i="20"/>
  <c r="S1134" i="18"/>
  <c r="AE1133" i="18"/>
  <c r="T1134" i="18"/>
  <c r="J1134" i="18"/>
  <c r="E1134" i="18"/>
  <c r="K1112" i="13"/>
  <c r="N1112" i="13"/>
  <c r="L1112" i="13" s="1"/>
  <c r="U1139" i="20" l="1"/>
  <c r="V1139" i="20"/>
  <c r="W1139" i="20"/>
  <c r="Q1139" i="20"/>
  <c r="R1139" i="20" s="1"/>
  <c r="X1139" i="20"/>
  <c r="N1134" i="18"/>
  <c r="L1134" i="18" s="1"/>
  <c r="O1134" i="18"/>
  <c r="K1134" i="18"/>
  <c r="M1112" i="13"/>
  <c r="P1112" i="13"/>
  <c r="Z1139" i="20" l="1"/>
  <c r="AC1139" i="20" s="1"/>
  <c r="AA1139" i="20"/>
  <c r="AD1139" i="20" s="1"/>
  <c r="Y1139" i="20"/>
  <c r="AB1139" i="20" s="1"/>
  <c r="P1134" i="18"/>
  <c r="M1134" i="18"/>
  <c r="Q1112" i="13"/>
  <c r="R1112" i="13" s="1"/>
  <c r="X1112" i="13"/>
  <c r="U1112" i="13"/>
  <c r="V1112" i="13"/>
  <c r="W1112" i="13"/>
  <c r="C1140" i="20" l="1"/>
  <c r="H1140" i="20"/>
  <c r="D1140" i="20"/>
  <c r="I1140" i="20"/>
  <c r="G1140" i="20"/>
  <c r="B1140" i="20"/>
  <c r="V1134" i="18"/>
  <c r="U1134" i="18"/>
  <c r="W1134" i="18"/>
  <c r="Q1134" i="18"/>
  <c r="R1134" i="18" s="1"/>
  <c r="X1134" i="18"/>
  <c r="Z1112" i="13"/>
  <c r="AA1112" i="13"/>
  <c r="Y1112" i="13"/>
  <c r="J1140" i="20" l="1"/>
  <c r="F1140" i="20"/>
  <c r="AE1139" i="20"/>
  <c r="T1140" i="20"/>
  <c r="S1140" i="20"/>
  <c r="E1140" i="20"/>
  <c r="N1140" i="20"/>
  <c r="L1140" i="20" s="1"/>
  <c r="AA1134" i="18"/>
  <c r="AD1134" i="18" s="1"/>
  <c r="Y1134" i="18"/>
  <c r="AB1134" i="18" s="1"/>
  <c r="Z1134" i="18"/>
  <c r="AC1134" i="18" s="1"/>
  <c r="AD1112" i="13"/>
  <c r="AB1112" i="13"/>
  <c r="AC1112" i="13"/>
  <c r="K1140" i="20" l="1"/>
  <c r="O1140" i="20"/>
  <c r="P1140" i="20"/>
  <c r="M1140" i="20"/>
  <c r="W1140" i="20"/>
  <c r="I1135" i="18"/>
  <c r="D1135" i="18"/>
  <c r="B1135" i="18"/>
  <c r="E1135" i="18" s="1"/>
  <c r="G1135" i="18"/>
  <c r="H1135" i="18"/>
  <c r="C1135" i="18"/>
  <c r="D1113" i="13"/>
  <c r="I1113" i="13"/>
  <c r="G1113" i="13"/>
  <c r="B1113" i="13"/>
  <c r="H1113" i="13"/>
  <c r="C1113" i="13"/>
  <c r="U1140" i="20" l="1"/>
  <c r="V1140" i="20"/>
  <c r="X1140" i="20"/>
  <c r="Q1140" i="20"/>
  <c r="R1140" i="20" s="1"/>
  <c r="Y1140" i="20"/>
  <c r="AB1140" i="20" s="1"/>
  <c r="AE1134" i="18"/>
  <c r="T1135" i="18"/>
  <c r="S1135" i="18"/>
  <c r="J1135" i="18"/>
  <c r="F1135" i="18"/>
  <c r="S1113" i="13"/>
  <c r="T1113" i="13"/>
  <c r="AE1112" i="13"/>
  <c r="F1113" i="13"/>
  <c r="E1113" i="13"/>
  <c r="J1113" i="13"/>
  <c r="N1113" i="13"/>
  <c r="L1113" i="13" s="1"/>
  <c r="AA1140" i="20" l="1"/>
  <c r="AD1140" i="20" s="1"/>
  <c r="Z1140" i="20"/>
  <c r="AC1140" i="20" s="1"/>
  <c r="G1141" i="20"/>
  <c r="B1141" i="20"/>
  <c r="K1135" i="18"/>
  <c r="O1135" i="18"/>
  <c r="N1135" i="18"/>
  <c r="L1135" i="18" s="1"/>
  <c r="K1113" i="13"/>
  <c r="O1113" i="13"/>
  <c r="P1113" i="13"/>
  <c r="M1113" i="13"/>
  <c r="D1141" i="20" l="1"/>
  <c r="I1141" i="20"/>
  <c r="C1141" i="20"/>
  <c r="H1141" i="20"/>
  <c r="J1141" i="20" s="1"/>
  <c r="T1141" i="20"/>
  <c r="S1141" i="20"/>
  <c r="AE1140" i="20"/>
  <c r="F1141" i="20"/>
  <c r="M1135" i="18"/>
  <c r="P1135" i="18"/>
  <c r="W1113" i="13"/>
  <c r="Q1113" i="13"/>
  <c r="R1113" i="13" s="1"/>
  <c r="V1113" i="13"/>
  <c r="X1113" i="13"/>
  <c r="U1113" i="13"/>
  <c r="N1141" i="20" l="1"/>
  <c r="L1141" i="20" s="1"/>
  <c r="O1141" i="20"/>
  <c r="K1141" i="20"/>
  <c r="E1141" i="20"/>
  <c r="X1135" i="18"/>
  <c r="Q1135" i="18"/>
  <c r="R1135" i="18" s="1"/>
  <c r="U1135" i="18"/>
  <c r="V1135" i="18"/>
  <c r="W1135" i="18"/>
  <c r="Y1113" i="13"/>
  <c r="AA1113" i="13"/>
  <c r="Z1113" i="13"/>
  <c r="M1141" i="20" l="1"/>
  <c r="P1141" i="20"/>
  <c r="X1141" i="20"/>
  <c r="Q1141" i="20"/>
  <c r="R1141" i="20" s="1"/>
  <c r="U1141" i="20"/>
  <c r="V1141" i="20"/>
  <c r="W1141" i="20"/>
  <c r="Z1135" i="18"/>
  <c r="AC1135" i="18" s="1"/>
  <c r="Y1135" i="18"/>
  <c r="AB1135" i="18" s="1"/>
  <c r="AA1135" i="18"/>
  <c r="AD1135" i="18" s="1"/>
  <c r="AB1113" i="13"/>
  <c r="AD1113" i="13"/>
  <c r="AC1113" i="13"/>
  <c r="Z1141" i="20" l="1"/>
  <c r="AC1141" i="20" s="1"/>
  <c r="Y1141" i="20"/>
  <c r="AB1141" i="20" s="1"/>
  <c r="AA1141" i="20"/>
  <c r="AD1141" i="20" s="1"/>
  <c r="C1136" i="18"/>
  <c r="H1136" i="18"/>
  <c r="G1136" i="18"/>
  <c r="B1136" i="18"/>
  <c r="D1136" i="18"/>
  <c r="I1136" i="18"/>
  <c r="G1114" i="13"/>
  <c r="B1114" i="13"/>
  <c r="I1114" i="13"/>
  <c r="D1114" i="13"/>
  <c r="H1114" i="13"/>
  <c r="C1114" i="13"/>
  <c r="E1136" i="18" l="1"/>
  <c r="G1142" i="20"/>
  <c r="B1142" i="20"/>
  <c r="H1142" i="20"/>
  <c r="C1142" i="20"/>
  <c r="I1142" i="20"/>
  <c r="D1142" i="20"/>
  <c r="S1136" i="18"/>
  <c r="AE1135" i="18"/>
  <c r="T1136" i="18"/>
  <c r="F1136" i="18"/>
  <c r="J1136" i="18"/>
  <c r="J1114" i="13"/>
  <c r="E1114" i="13"/>
  <c r="S1114" i="13"/>
  <c r="AE1113" i="13"/>
  <c r="T1114" i="13"/>
  <c r="F1114" i="13"/>
  <c r="N1136" i="18" l="1"/>
  <c r="L1136" i="18" s="1"/>
  <c r="E1142" i="20"/>
  <c r="F1142" i="20"/>
  <c r="AE1141" i="20"/>
  <c r="S1142" i="20"/>
  <c r="T1142" i="20"/>
  <c r="J1142" i="20"/>
  <c r="K1136" i="18"/>
  <c r="O1136" i="18"/>
  <c r="K1114" i="13"/>
  <c r="O1114" i="13"/>
  <c r="N1114" i="13"/>
  <c r="L1114" i="13" s="1"/>
  <c r="P1136" i="18" l="1"/>
  <c r="M1136" i="18"/>
  <c r="O1142" i="20"/>
  <c r="K1142" i="20"/>
  <c r="N1142" i="20"/>
  <c r="L1142" i="20" s="1"/>
  <c r="W1136" i="18"/>
  <c r="U1136" i="18"/>
  <c r="V1136" i="18"/>
  <c r="Q1136" i="18"/>
  <c r="R1136" i="18" s="1"/>
  <c r="M1114" i="13"/>
  <c r="P1114" i="13"/>
  <c r="X1136" i="18" l="1"/>
  <c r="P1142" i="20"/>
  <c r="M1142" i="20"/>
  <c r="Y1136" i="18"/>
  <c r="AB1136" i="18" s="1"/>
  <c r="AA1136" i="18"/>
  <c r="AD1136" i="18" s="1"/>
  <c r="Z1136" i="18"/>
  <c r="AC1136" i="18" s="1"/>
  <c r="V1114" i="13"/>
  <c r="X1114" i="13"/>
  <c r="Q1114" i="13"/>
  <c r="R1114" i="13" s="1"/>
  <c r="W1114" i="13"/>
  <c r="U1114" i="13"/>
  <c r="V1142" i="20" l="1"/>
  <c r="W1142" i="20"/>
  <c r="U1142" i="20"/>
  <c r="X1142" i="20"/>
  <c r="Q1142" i="20"/>
  <c r="R1142" i="20" s="1"/>
  <c r="B1137" i="18"/>
  <c r="G1137" i="18"/>
  <c r="I1137" i="18"/>
  <c r="J1137" i="18" s="1"/>
  <c r="D1137" i="18"/>
  <c r="C1137" i="18"/>
  <c r="F1137" i="18" s="1"/>
  <c r="H1137" i="18"/>
  <c r="AA1114" i="13"/>
  <c r="Z1114" i="13"/>
  <c r="Y1114" i="13"/>
  <c r="Z1142" i="20" l="1"/>
  <c r="AC1142" i="20" s="1"/>
  <c r="Y1142" i="20"/>
  <c r="AB1142" i="20" s="1"/>
  <c r="AA1142" i="20"/>
  <c r="AD1142" i="20" s="1"/>
  <c r="K1137" i="18"/>
  <c r="O1137" i="18"/>
  <c r="N1137" i="18"/>
  <c r="L1137" i="18" s="1"/>
  <c r="S1137" i="18"/>
  <c r="T1137" i="18"/>
  <c r="AE1136" i="18"/>
  <c r="E1137" i="18"/>
  <c r="AB1114" i="13"/>
  <c r="AD1114" i="13"/>
  <c r="AC1114" i="13"/>
  <c r="G1115" i="13"/>
  <c r="I1115" i="13"/>
  <c r="D1115" i="13"/>
  <c r="H1143" i="20" l="1"/>
  <c r="C1143" i="20"/>
  <c r="G1143" i="20"/>
  <c r="B1143" i="20"/>
  <c r="D1143" i="20"/>
  <c r="I1143" i="20"/>
  <c r="M1137" i="18"/>
  <c r="P1137" i="18"/>
  <c r="B1115" i="13"/>
  <c r="H1115" i="13"/>
  <c r="C1115" i="13"/>
  <c r="T1115" i="13"/>
  <c r="S1115" i="13"/>
  <c r="AE1114" i="13"/>
  <c r="E1143" i="20" l="1"/>
  <c r="J1143" i="20"/>
  <c r="F1143" i="20"/>
  <c r="AE1142" i="20"/>
  <c r="T1143" i="20"/>
  <c r="S1143" i="20"/>
  <c r="Q1137" i="18"/>
  <c r="R1137" i="18" s="1"/>
  <c r="X1137" i="18"/>
  <c r="V1137" i="18"/>
  <c r="W1137" i="18"/>
  <c r="U1137" i="18"/>
  <c r="J1115" i="13"/>
  <c r="E1115" i="13"/>
  <c r="F1115" i="13"/>
  <c r="O1115" i="13"/>
  <c r="K1115" i="13"/>
  <c r="O1143" i="20" l="1"/>
  <c r="K1143" i="20"/>
  <c r="N1143" i="20"/>
  <c r="L1143" i="20" s="1"/>
  <c r="Z1137" i="18"/>
  <c r="AC1137" i="18" s="1"/>
  <c r="Y1137" i="18"/>
  <c r="AA1137" i="18"/>
  <c r="AD1137" i="18" s="1"/>
  <c r="N1115" i="13"/>
  <c r="L1115" i="13" s="1"/>
  <c r="AB1137" i="18" l="1"/>
  <c r="I1138" i="18"/>
  <c r="D1138" i="18"/>
  <c r="H1138" i="18"/>
  <c r="C1138" i="18"/>
  <c r="P1143" i="20"/>
  <c r="M1143" i="20"/>
  <c r="P1115" i="13"/>
  <c r="M1115" i="13"/>
  <c r="T1138" i="18"/>
  <c r="S1138" i="18"/>
  <c r="V1115" i="13" l="1"/>
  <c r="X1115" i="13"/>
  <c r="W1115" i="13"/>
  <c r="B1138" i="18"/>
  <c r="E1138" i="18" s="1"/>
  <c r="G1138" i="18"/>
  <c r="J1138" i="18" s="1"/>
  <c r="K1138" i="18" s="1"/>
  <c r="AE1137" i="18"/>
  <c r="F1138" i="18"/>
  <c r="N1138" i="18"/>
  <c r="L1138" i="18" s="1"/>
  <c r="U1143" i="20"/>
  <c r="V1143" i="20"/>
  <c r="W1143" i="20"/>
  <c r="X1143" i="20"/>
  <c r="Q1143" i="20"/>
  <c r="R1143" i="20" s="1"/>
  <c r="Q1115" i="13"/>
  <c r="U1115" i="13"/>
  <c r="M1138" i="18" l="1"/>
  <c r="X1138" i="18" s="1"/>
  <c r="O1138" i="18"/>
  <c r="P1138" i="18"/>
  <c r="AA1143" i="20"/>
  <c r="AD1143" i="20" s="1"/>
  <c r="Z1143" i="20"/>
  <c r="AC1143" i="20" s="1"/>
  <c r="Y1143" i="20"/>
  <c r="AB1143" i="20" s="1"/>
  <c r="R1115" i="13"/>
  <c r="I1144" i="20" l="1"/>
  <c r="Y1115" i="13"/>
  <c r="AB1115" i="13" s="1"/>
  <c r="AA1115" i="13"/>
  <c r="Z1115" i="13"/>
  <c r="U1138" i="18"/>
  <c r="Q1138" i="18"/>
  <c r="R1138" i="18" s="1"/>
  <c r="W1138" i="18"/>
  <c r="V1138" i="18"/>
  <c r="D1144" i="20"/>
  <c r="C1144" i="20"/>
  <c r="H1144" i="20"/>
  <c r="G1144" i="20"/>
  <c r="J1144" i="20" s="1"/>
  <c r="B1144" i="20"/>
  <c r="E1144" i="20" s="1"/>
  <c r="T1144" i="20"/>
  <c r="Z1138" i="18"/>
  <c r="AA1138" i="18"/>
  <c r="AD1115" i="13" l="1"/>
  <c r="S1144" i="20"/>
  <c r="AE1143" i="20"/>
  <c r="O1144" i="20"/>
  <c r="AC1115" i="13"/>
  <c r="D1116" i="13"/>
  <c r="I1116" i="13"/>
  <c r="G1116" i="13"/>
  <c r="B1116" i="13"/>
  <c r="Y1138" i="18"/>
  <c r="AB1138" i="18" s="1"/>
  <c r="N1144" i="20"/>
  <c r="L1144" i="20" s="1"/>
  <c r="K1144" i="20"/>
  <c r="F1144" i="20"/>
  <c r="AD1138" i="18"/>
  <c r="D1139" i="18" s="1"/>
  <c r="AC1138" i="18"/>
  <c r="H1116" i="13" l="1"/>
  <c r="C1116" i="13"/>
  <c r="AE1115" i="13"/>
  <c r="J1116" i="13"/>
  <c r="T1116" i="13"/>
  <c r="S1116" i="13"/>
  <c r="G1139" i="18"/>
  <c r="B1139" i="18"/>
  <c r="M1144" i="20"/>
  <c r="P1144" i="20"/>
  <c r="I1139" i="18"/>
  <c r="S1139" i="18"/>
  <c r="T1139" i="18"/>
  <c r="AE1138" i="18"/>
  <c r="C1139" i="18"/>
  <c r="H1139" i="18"/>
  <c r="E1116" i="13" l="1"/>
  <c r="F1116" i="13"/>
  <c r="N1116" i="13"/>
  <c r="O1116" i="13"/>
  <c r="K1116" i="13"/>
  <c r="Q1144" i="20"/>
  <c r="R1144" i="20" s="1"/>
  <c r="X1144" i="20"/>
  <c r="V1144" i="20"/>
  <c r="W1144" i="20"/>
  <c r="U1144" i="20"/>
  <c r="Y1144" i="20"/>
  <c r="AB1144" i="20" s="1"/>
  <c r="J1139" i="18"/>
  <c r="F1139" i="18"/>
  <c r="E1139" i="18"/>
  <c r="L1116" i="13" l="1"/>
  <c r="AA1144" i="20"/>
  <c r="AD1144" i="20" s="1"/>
  <c r="Z1144" i="20"/>
  <c r="AC1144" i="20" s="1"/>
  <c r="G1145" i="20"/>
  <c r="B1145" i="20"/>
  <c r="D1145" i="20"/>
  <c r="I1145" i="20"/>
  <c r="N1139" i="18"/>
  <c r="L1139" i="18" s="1"/>
  <c r="K1139" i="18"/>
  <c r="O1139" i="18"/>
  <c r="M1116" i="13" l="1"/>
  <c r="P1116" i="13"/>
  <c r="H1145" i="20"/>
  <c r="C1145" i="20"/>
  <c r="T1145" i="20"/>
  <c r="S1145" i="20"/>
  <c r="F1145" i="20"/>
  <c r="J1145" i="20"/>
  <c r="Q1116" i="13"/>
  <c r="R1116" i="13" s="1"/>
  <c r="X1116" i="13"/>
  <c r="W1116" i="13"/>
  <c r="V1116" i="13"/>
  <c r="U1116" i="13"/>
  <c r="AA1116" i="13"/>
  <c r="M1139" i="18"/>
  <c r="X1139" i="18" s="1"/>
  <c r="P1139" i="18"/>
  <c r="Y1116" i="13" l="1"/>
  <c r="AB1116" i="13" s="1"/>
  <c r="G1117" i="13" s="1"/>
  <c r="AE1144" i="20"/>
  <c r="E1145" i="20"/>
  <c r="Z1116" i="13"/>
  <c r="N1145" i="20"/>
  <c r="L1145" i="20" s="1"/>
  <c r="O1145" i="20"/>
  <c r="K1145" i="20"/>
  <c r="AD1116" i="13"/>
  <c r="B1117" i="13"/>
  <c r="Q1139" i="18"/>
  <c r="R1139" i="18" s="1"/>
  <c r="V1139" i="18"/>
  <c r="W1139" i="18"/>
  <c r="U1139" i="18"/>
  <c r="AA1139" i="18"/>
  <c r="Y1139" i="18"/>
  <c r="AC1116" i="13" l="1"/>
  <c r="C1117" i="13" s="1"/>
  <c r="P1145" i="20"/>
  <c r="M1145" i="20"/>
  <c r="Z1139" i="18"/>
  <c r="I1117" i="13"/>
  <c r="D1117" i="13"/>
  <c r="AD1139" i="18"/>
  <c r="AB1139" i="18"/>
  <c r="H1117" i="13" l="1"/>
  <c r="J1117" i="13" s="1"/>
  <c r="F1117" i="13"/>
  <c r="E1117" i="13"/>
  <c r="U1145" i="20"/>
  <c r="V1145" i="20"/>
  <c r="W1145" i="20"/>
  <c r="X1145" i="20"/>
  <c r="Q1145" i="20"/>
  <c r="R1145" i="20" s="1"/>
  <c r="AC1139" i="18"/>
  <c r="S1117" i="13"/>
  <c r="T1117" i="13"/>
  <c r="AE1116" i="13"/>
  <c r="K1117" i="13"/>
  <c r="N1117" i="13"/>
  <c r="L1117" i="13" s="1"/>
  <c r="D1140" i="18"/>
  <c r="I1140" i="18"/>
  <c r="G1140" i="18"/>
  <c r="B1140" i="18"/>
  <c r="O1117" i="13" l="1"/>
  <c r="Y1145" i="20"/>
  <c r="AB1145" i="20" s="1"/>
  <c r="Z1145" i="20"/>
  <c r="AC1145" i="20" s="1"/>
  <c r="AA1145" i="20"/>
  <c r="AD1145" i="20" s="1"/>
  <c r="H1140" i="18"/>
  <c r="C1140" i="18"/>
  <c r="P1117" i="13"/>
  <c r="U1117" i="13" s="1"/>
  <c r="M1117" i="13"/>
  <c r="AE1139" i="18"/>
  <c r="S1140" i="18"/>
  <c r="T1140" i="18"/>
  <c r="J1140" i="18"/>
  <c r="F1140" i="18"/>
  <c r="E1140" i="18"/>
  <c r="G1146" i="20" l="1"/>
  <c r="B1146" i="20"/>
  <c r="C1146" i="20"/>
  <c r="H1146" i="20"/>
  <c r="D1146" i="20"/>
  <c r="I1146" i="20"/>
  <c r="V1117" i="13"/>
  <c r="W1117" i="13"/>
  <c r="X1117" i="13"/>
  <c r="Q1117" i="13"/>
  <c r="R1117" i="13" s="1"/>
  <c r="N1140" i="18"/>
  <c r="L1140" i="18" s="1"/>
  <c r="O1140" i="18"/>
  <c r="K1140" i="18"/>
  <c r="F1146" i="20" l="1"/>
  <c r="AE1145" i="20"/>
  <c r="S1146" i="20"/>
  <c r="T1146" i="20"/>
  <c r="J1146" i="20"/>
  <c r="E1146" i="20"/>
  <c r="Y1117" i="13"/>
  <c r="AA1117" i="13"/>
  <c r="Z1117" i="13"/>
  <c r="P1140" i="18"/>
  <c r="M1140" i="18"/>
  <c r="N1146" i="20" l="1"/>
  <c r="L1146" i="20" s="1"/>
  <c r="O1146" i="20"/>
  <c r="K1146" i="20"/>
  <c r="AB1117" i="13"/>
  <c r="AC1117" i="13"/>
  <c r="AD1117" i="13"/>
  <c r="U1140" i="18"/>
  <c r="V1140" i="18"/>
  <c r="W1140" i="18"/>
  <c r="Q1140" i="18"/>
  <c r="R1140" i="18" s="1"/>
  <c r="X1140" i="18"/>
  <c r="M1146" i="20" l="1"/>
  <c r="P1146" i="20"/>
  <c r="Q1146" i="20"/>
  <c r="R1146" i="20" s="1"/>
  <c r="G1118" i="13"/>
  <c r="C1118" i="13"/>
  <c r="I1118" i="13"/>
  <c r="B1118" i="13"/>
  <c r="H1118" i="13"/>
  <c r="D1118" i="13"/>
  <c r="AA1140" i="18"/>
  <c r="AD1140" i="18" s="1"/>
  <c r="Z1140" i="18"/>
  <c r="Y1140" i="18"/>
  <c r="AB1140" i="18" s="1"/>
  <c r="B1141" i="18" s="1"/>
  <c r="X1146" i="20" l="1"/>
  <c r="U1146" i="20"/>
  <c r="W1146" i="20"/>
  <c r="V1146" i="20"/>
  <c r="Y1146" i="20"/>
  <c r="AB1146" i="20" s="1"/>
  <c r="Z1146" i="20"/>
  <c r="AA1146" i="20"/>
  <c r="AD1146" i="20" s="1"/>
  <c r="E1118" i="13"/>
  <c r="J1118" i="13"/>
  <c r="F1118" i="13"/>
  <c r="S1118" i="13"/>
  <c r="AE1117" i="13"/>
  <c r="T1118" i="13"/>
  <c r="AC1140" i="18"/>
  <c r="I1141" i="18"/>
  <c r="D1141" i="18"/>
  <c r="G1141" i="18"/>
  <c r="AC1146" i="20" l="1"/>
  <c r="G1147" i="20"/>
  <c r="B1147" i="20"/>
  <c r="H1147" i="20"/>
  <c r="C1147" i="20"/>
  <c r="D1147" i="20"/>
  <c r="I1147" i="20"/>
  <c r="N1118" i="13"/>
  <c r="K1118" i="13"/>
  <c r="O1118" i="13"/>
  <c r="L1118" i="13"/>
  <c r="H1141" i="18"/>
  <c r="J1141" i="18" s="1"/>
  <c r="C1141" i="18"/>
  <c r="T1141" i="18"/>
  <c r="S1141" i="18"/>
  <c r="AE1140" i="18"/>
  <c r="AE1146" i="20" l="1"/>
  <c r="F1147" i="20"/>
  <c r="T1147" i="20"/>
  <c r="S1147" i="20"/>
  <c r="J1147" i="20"/>
  <c r="E1147" i="20"/>
  <c r="M1118" i="13"/>
  <c r="P1118" i="13"/>
  <c r="N1141" i="18"/>
  <c r="L1141" i="18" s="1"/>
  <c r="K1141" i="18"/>
  <c r="O1141" i="18"/>
  <c r="E1141" i="18"/>
  <c r="F1141" i="18"/>
  <c r="O1147" i="20" l="1"/>
  <c r="K1147" i="20"/>
  <c r="N1147" i="20"/>
  <c r="L1147" i="20" s="1"/>
  <c r="X1118" i="13"/>
  <c r="Q1118" i="13"/>
  <c r="R1118" i="13" s="1"/>
  <c r="V1118" i="13"/>
  <c r="W1118" i="13"/>
  <c r="U1118" i="13"/>
  <c r="P1141" i="18"/>
  <c r="M1141" i="18"/>
  <c r="M1147" i="20" l="1"/>
  <c r="P1147" i="20"/>
  <c r="AA1118" i="13"/>
  <c r="Z1118" i="13"/>
  <c r="Y1118" i="13"/>
  <c r="AD1118" i="13"/>
  <c r="V1141" i="18"/>
  <c r="W1141" i="18"/>
  <c r="U1141" i="18"/>
  <c r="Q1141" i="18"/>
  <c r="R1141" i="18" s="1"/>
  <c r="X1141" i="18"/>
  <c r="Q1147" i="20" l="1"/>
  <c r="R1147" i="20" s="1"/>
  <c r="X1147" i="20"/>
  <c r="W1147" i="20"/>
  <c r="U1147" i="20"/>
  <c r="V1147" i="20"/>
  <c r="AC1118" i="13"/>
  <c r="AB1118" i="13"/>
  <c r="I1119" i="13"/>
  <c r="D1119" i="13"/>
  <c r="Y1141" i="18"/>
  <c r="AB1141" i="18" s="1"/>
  <c r="G1142" i="18" s="1"/>
  <c r="Z1141" i="18"/>
  <c r="AA1141" i="18"/>
  <c r="G1119" i="13" l="1"/>
  <c r="Y1147" i="20"/>
  <c r="AB1147" i="20" s="1"/>
  <c r="AA1147" i="20"/>
  <c r="AD1147" i="20" s="1"/>
  <c r="Z1147" i="20"/>
  <c r="AC1147" i="20" s="1"/>
  <c r="C1119" i="13"/>
  <c r="B1119" i="13"/>
  <c r="E1119" i="13" s="1"/>
  <c r="H1119" i="13"/>
  <c r="T1119" i="13"/>
  <c r="S1119" i="13"/>
  <c r="AE1118" i="13"/>
  <c r="AC1141" i="18"/>
  <c r="B1142" i="18"/>
  <c r="AD1141" i="18"/>
  <c r="J1119" i="13" l="1"/>
  <c r="B1148" i="20"/>
  <c r="G1148" i="20"/>
  <c r="I1148" i="20"/>
  <c r="D1148" i="20"/>
  <c r="C1148" i="20"/>
  <c r="H1148" i="20"/>
  <c r="F1119" i="13"/>
  <c r="H1142" i="18"/>
  <c r="C1142" i="18"/>
  <c r="I1142" i="18"/>
  <c r="D1142" i="18"/>
  <c r="N1119" i="13" l="1"/>
  <c r="L1119" i="13" s="1"/>
  <c r="O1119" i="13"/>
  <c r="K1119" i="13"/>
  <c r="E1148" i="20"/>
  <c r="J1148" i="20"/>
  <c r="N1148" i="20"/>
  <c r="L1148" i="20" s="1"/>
  <c r="T1148" i="20"/>
  <c r="S1148" i="20"/>
  <c r="AE1147" i="20"/>
  <c r="F1148" i="20"/>
  <c r="J1142" i="18"/>
  <c r="O1142" i="18" s="1"/>
  <c r="F1142" i="18"/>
  <c r="E1142" i="18"/>
  <c r="T1142" i="18"/>
  <c r="AE1141" i="18"/>
  <c r="S1142" i="18"/>
  <c r="M1119" i="13" l="1"/>
  <c r="P1119" i="13"/>
  <c r="O1148" i="20"/>
  <c r="K1148" i="20"/>
  <c r="P1148" i="20"/>
  <c r="M1148" i="20"/>
  <c r="X1119" i="13"/>
  <c r="N1142" i="18"/>
  <c r="L1142" i="18" s="1"/>
  <c r="K1142" i="18"/>
  <c r="U1119" i="13" l="1"/>
  <c r="W1119" i="13"/>
  <c r="Q1119" i="13"/>
  <c r="R1119" i="13" s="1"/>
  <c r="V1119" i="13"/>
  <c r="V1148" i="20"/>
  <c r="W1148" i="20"/>
  <c r="U1148" i="20"/>
  <c r="X1148" i="20"/>
  <c r="Q1148" i="20"/>
  <c r="R1148" i="20" s="1"/>
  <c r="M1142" i="18"/>
  <c r="P1142" i="18"/>
  <c r="Z1119" i="13" l="1"/>
  <c r="Y1119" i="13"/>
  <c r="AA1119" i="13"/>
  <c r="Y1148" i="20"/>
  <c r="AB1148" i="20" s="1"/>
  <c r="AA1148" i="20"/>
  <c r="AD1148" i="20" s="1"/>
  <c r="Z1148" i="20"/>
  <c r="AC1148" i="20" s="1"/>
  <c r="AC1119" i="13"/>
  <c r="C1120" i="13" s="1"/>
  <c r="Q1142" i="18"/>
  <c r="R1142" i="18" s="1"/>
  <c r="X1142" i="18"/>
  <c r="W1142" i="18"/>
  <c r="V1142" i="18"/>
  <c r="U1142" i="18"/>
  <c r="AA1142" i="18"/>
  <c r="Z1142" i="18"/>
  <c r="Y1142" i="18"/>
  <c r="AD1119" i="13" l="1"/>
  <c r="AB1119" i="13"/>
  <c r="G1149" i="20"/>
  <c r="B1149" i="20"/>
  <c r="D1149" i="20"/>
  <c r="I1149" i="20"/>
  <c r="C1149" i="20"/>
  <c r="H1149" i="20"/>
  <c r="H1120" i="13"/>
  <c r="I1120" i="13"/>
  <c r="B1120" i="13"/>
  <c r="AC1142" i="18"/>
  <c r="AD1142" i="18"/>
  <c r="AB1142" i="18"/>
  <c r="B1143" i="18"/>
  <c r="D1120" i="13" l="1"/>
  <c r="G1120" i="13"/>
  <c r="J1149" i="20"/>
  <c r="E1149" i="20"/>
  <c r="T1149" i="20"/>
  <c r="S1149" i="20"/>
  <c r="N1149" i="20"/>
  <c r="L1149" i="20" s="1"/>
  <c r="AE1148" i="20"/>
  <c r="F1149" i="20"/>
  <c r="I1143" i="18"/>
  <c r="E1120" i="13"/>
  <c r="F1120" i="13"/>
  <c r="H1143" i="18"/>
  <c r="C1143" i="18"/>
  <c r="E1143" i="18" s="1"/>
  <c r="D1143" i="18"/>
  <c r="AE1142" i="18" s="1"/>
  <c r="G1143" i="18"/>
  <c r="J1120" i="13" l="1"/>
  <c r="N1120" i="13" s="1"/>
  <c r="L1120" i="13" s="1"/>
  <c r="S1120" i="13"/>
  <c r="AE1119" i="13"/>
  <c r="T1120" i="13"/>
  <c r="K1149" i="20"/>
  <c r="O1149" i="20"/>
  <c r="M1149" i="20"/>
  <c r="P1149" i="20"/>
  <c r="S1143" i="18"/>
  <c r="T1143" i="18"/>
  <c r="J1143" i="18"/>
  <c r="O1143" i="18" s="1"/>
  <c r="F1143" i="18"/>
  <c r="K1120" i="13" l="1"/>
  <c r="O1120" i="13"/>
  <c r="P1120" i="13"/>
  <c r="M1120" i="13"/>
  <c r="X1149" i="20"/>
  <c r="Q1149" i="20"/>
  <c r="R1149" i="20" s="1"/>
  <c r="V1149" i="20"/>
  <c r="W1149" i="20"/>
  <c r="U1149" i="20"/>
  <c r="V1120" i="13"/>
  <c r="U1120" i="13"/>
  <c r="W1120" i="13"/>
  <c r="X1120" i="13"/>
  <c r="N1143" i="18"/>
  <c r="L1143" i="18" s="1"/>
  <c r="K1143" i="18"/>
  <c r="Q1120" i="13" l="1"/>
  <c r="R1120" i="13" s="1"/>
  <c r="AA1149" i="20"/>
  <c r="AD1149" i="20" s="1"/>
  <c r="Z1149" i="20"/>
  <c r="AC1149" i="20" s="1"/>
  <c r="Y1149" i="20"/>
  <c r="AB1149" i="20" s="1"/>
  <c r="AA1120" i="13"/>
  <c r="Z1120" i="13"/>
  <c r="Y1120" i="13"/>
  <c r="M1143" i="18"/>
  <c r="P1143" i="18"/>
  <c r="D1150" i="20" l="1"/>
  <c r="I1150" i="20"/>
  <c r="C1150" i="20"/>
  <c r="H1150" i="20"/>
  <c r="B1150" i="20"/>
  <c r="G1150" i="20"/>
  <c r="AC1120" i="13"/>
  <c r="AD1120" i="13"/>
  <c r="AB1120" i="13"/>
  <c r="Q1143" i="18"/>
  <c r="R1143" i="18" s="1"/>
  <c r="X1143" i="18"/>
  <c r="W1143" i="18"/>
  <c r="V1143" i="18"/>
  <c r="U1143" i="18"/>
  <c r="E1150" i="20" l="1"/>
  <c r="S1150" i="20"/>
  <c r="T1150" i="20"/>
  <c r="AE1149" i="20"/>
  <c r="F1150" i="20"/>
  <c r="J1150" i="20"/>
  <c r="C1121" i="13"/>
  <c r="H1121" i="13"/>
  <c r="B1121" i="13"/>
  <c r="E1121" i="13" s="1"/>
  <c r="I1121" i="13"/>
  <c r="D1121" i="13"/>
  <c r="G1121" i="13"/>
  <c r="Y1143" i="18"/>
  <c r="Z1143" i="18"/>
  <c r="AC1143" i="18" s="1"/>
  <c r="AA1143" i="18"/>
  <c r="O1150" i="20" l="1"/>
  <c r="K1150" i="20"/>
  <c r="N1150" i="20"/>
  <c r="L1150" i="20" s="1"/>
  <c r="S1121" i="13"/>
  <c r="AE1120" i="13"/>
  <c r="T1121" i="13"/>
  <c r="F1121" i="13"/>
  <c r="J1121" i="13"/>
  <c r="AD1143" i="18"/>
  <c r="AB1143" i="18"/>
  <c r="H1144" i="18"/>
  <c r="C1144" i="18"/>
  <c r="M1150" i="20" l="1"/>
  <c r="P1150" i="20"/>
  <c r="O1121" i="13"/>
  <c r="K1121" i="13"/>
  <c r="N1121" i="13"/>
  <c r="L1121" i="13" s="1"/>
  <c r="D1144" i="18"/>
  <c r="I1144" i="18"/>
  <c r="G1144" i="18"/>
  <c r="B1144" i="18"/>
  <c r="Q1150" i="20" l="1"/>
  <c r="R1150" i="20" s="1"/>
  <c r="X1150" i="20"/>
  <c r="V1150" i="20"/>
  <c r="U1150" i="20"/>
  <c r="W1150" i="20"/>
  <c r="P1121" i="13"/>
  <c r="M1121" i="13"/>
  <c r="AE1143" i="18"/>
  <c r="S1144" i="18"/>
  <c r="T1144" i="18"/>
  <c r="E1144" i="18"/>
  <c r="F1144" i="18"/>
  <c r="J1144" i="18"/>
  <c r="N1144" i="18"/>
  <c r="L1144" i="18" s="1"/>
  <c r="AA1150" i="20" l="1"/>
  <c r="AD1150" i="20" s="1"/>
  <c r="Z1150" i="20"/>
  <c r="AC1150" i="20" s="1"/>
  <c r="Y1150" i="20"/>
  <c r="AB1150" i="20" s="1"/>
  <c r="M1144" i="18"/>
  <c r="X1144" i="18" s="1"/>
  <c r="W1121" i="13"/>
  <c r="X1121" i="13"/>
  <c r="V1121" i="13"/>
  <c r="Q1121" i="13"/>
  <c r="R1121" i="13" s="1"/>
  <c r="U1121" i="13"/>
  <c r="O1144" i="18"/>
  <c r="K1144" i="18"/>
  <c r="P1144" i="18"/>
  <c r="D1151" i="20" l="1"/>
  <c r="I1151" i="20"/>
  <c r="B1151" i="20"/>
  <c r="G1151" i="20"/>
  <c r="C1151" i="20"/>
  <c r="H1151" i="20"/>
  <c r="Q1144" i="18"/>
  <c r="R1144" i="18" s="1"/>
  <c r="Z1121" i="13"/>
  <c r="AC1121" i="13" s="1"/>
  <c r="Y1121" i="13"/>
  <c r="AB1121" i="13" s="1"/>
  <c r="AA1121" i="13"/>
  <c r="V1144" i="18"/>
  <c r="W1144" i="18"/>
  <c r="U1144" i="18"/>
  <c r="E1151" i="20" l="1"/>
  <c r="J1151" i="20"/>
  <c r="T1151" i="20"/>
  <c r="S1151" i="20"/>
  <c r="AE1150" i="20"/>
  <c r="F1151" i="20"/>
  <c r="Z1144" i="18"/>
  <c r="AC1144" i="18" s="1"/>
  <c r="C1145" i="18" s="1"/>
  <c r="Y1144" i="18"/>
  <c r="AA1144" i="18"/>
  <c r="AD1121" i="13"/>
  <c r="C1122" i="13"/>
  <c r="H1122" i="13"/>
  <c r="B1122" i="13"/>
  <c r="E1122" i="13" s="1"/>
  <c r="G1122" i="13"/>
  <c r="N1151" i="20" l="1"/>
  <c r="L1151" i="20" s="1"/>
  <c r="O1151" i="20"/>
  <c r="K1151" i="20"/>
  <c r="AD1144" i="18"/>
  <c r="I1145" i="18" s="1"/>
  <c r="AB1144" i="18"/>
  <c r="B1145" i="18" s="1"/>
  <c r="H1145" i="18"/>
  <c r="I1122" i="13"/>
  <c r="J1122" i="13" s="1"/>
  <c r="K1122" i="13" s="1"/>
  <c r="D1122" i="13"/>
  <c r="F1122" i="13"/>
  <c r="D1145" i="18"/>
  <c r="T1145" i="18" s="1"/>
  <c r="M1151" i="20" l="1"/>
  <c r="P1151" i="20"/>
  <c r="X1151" i="20"/>
  <c r="E1145" i="18"/>
  <c r="G1145" i="18"/>
  <c r="F1145" i="18"/>
  <c r="O1122" i="13"/>
  <c r="T1122" i="13"/>
  <c r="N1122" i="13"/>
  <c r="L1122" i="13" s="1"/>
  <c r="S1122" i="13"/>
  <c r="AE1121" i="13"/>
  <c r="S1145" i="18"/>
  <c r="AE1144" i="18"/>
  <c r="J1145" i="18"/>
  <c r="Q1151" i="20" l="1"/>
  <c r="R1151" i="20" s="1"/>
  <c r="W1151" i="20"/>
  <c r="U1151" i="20"/>
  <c r="V1151" i="20"/>
  <c r="Z1151" i="20"/>
  <c r="AC1151" i="20" s="1"/>
  <c r="Y1151" i="20"/>
  <c r="AB1151" i="20" s="1"/>
  <c r="M1122" i="13"/>
  <c r="Q1122" i="13" s="1"/>
  <c r="R1122" i="13" s="1"/>
  <c r="P1122" i="13"/>
  <c r="N1145" i="18"/>
  <c r="L1145" i="18" s="1"/>
  <c r="O1145" i="18"/>
  <c r="K1145" i="18"/>
  <c r="AA1151" i="20" l="1"/>
  <c r="AD1151" i="20" s="1"/>
  <c r="C1152" i="20"/>
  <c r="H1152" i="20"/>
  <c r="B1152" i="20"/>
  <c r="E1152" i="20" s="1"/>
  <c r="G1152" i="20"/>
  <c r="I1152" i="20"/>
  <c r="D1152" i="20"/>
  <c r="W1122" i="13"/>
  <c r="V1122" i="13"/>
  <c r="U1122" i="13"/>
  <c r="AA1122" i="13"/>
  <c r="Y1122" i="13"/>
  <c r="Z1122" i="13"/>
  <c r="X1122" i="13"/>
  <c r="M1145" i="18"/>
  <c r="P1145" i="18"/>
  <c r="J1152" i="20" l="1"/>
  <c r="F1152" i="20"/>
  <c r="AE1151" i="20"/>
  <c r="K1152" i="20"/>
  <c r="O1152" i="20"/>
  <c r="S1152" i="20"/>
  <c r="T1152" i="20"/>
  <c r="N1152" i="20"/>
  <c r="L1152" i="20" s="1"/>
  <c r="Q1145" i="18"/>
  <c r="R1145" i="18" s="1"/>
  <c r="AD1122" i="13"/>
  <c r="AC1122" i="13"/>
  <c r="AB1122" i="13"/>
  <c r="I1123" i="13"/>
  <c r="H1123" i="13"/>
  <c r="X1145" i="18"/>
  <c r="U1145" i="18"/>
  <c r="W1145" i="18"/>
  <c r="V1145" i="18"/>
  <c r="Z1145" i="18"/>
  <c r="Y1145" i="18"/>
  <c r="AA1145" i="18"/>
  <c r="M1152" i="20" l="1"/>
  <c r="P1152" i="20"/>
  <c r="D1123" i="13"/>
  <c r="G1123" i="13"/>
  <c r="J1123" i="13" s="1"/>
  <c r="B1123" i="13"/>
  <c r="C1123" i="13"/>
  <c r="AC1145" i="18"/>
  <c r="AD1145" i="18"/>
  <c r="AB1145" i="18"/>
  <c r="Q1152" i="20" l="1"/>
  <c r="R1152" i="20" s="1"/>
  <c r="X1152" i="20"/>
  <c r="V1152" i="20"/>
  <c r="W1152" i="20"/>
  <c r="U1152" i="20"/>
  <c r="T1123" i="13"/>
  <c r="AE1122" i="13"/>
  <c r="S1123" i="13"/>
  <c r="E1123" i="13"/>
  <c r="F1123" i="13"/>
  <c r="N1123" i="13"/>
  <c r="L1123" i="13" s="1"/>
  <c r="O1123" i="13"/>
  <c r="K1123" i="13"/>
  <c r="H1146" i="18"/>
  <c r="C1146" i="18"/>
  <c r="I1146" i="18"/>
  <c r="D1146" i="18"/>
  <c r="G1146" i="18"/>
  <c r="B1146" i="18"/>
  <c r="Y1152" i="20" l="1"/>
  <c r="AB1152" i="20" s="1"/>
  <c r="AA1152" i="20"/>
  <c r="AD1152" i="20" s="1"/>
  <c r="Z1152" i="20"/>
  <c r="AC1152" i="20" s="1"/>
  <c r="M1123" i="13"/>
  <c r="Q1123" i="13" s="1"/>
  <c r="R1123" i="13" s="1"/>
  <c r="P1123" i="13"/>
  <c r="J1146" i="18"/>
  <c r="O1146" i="18" s="1"/>
  <c r="T1146" i="18"/>
  <c r="AE1145" i="18"/>
  <c r="S1146" i="18"/>
  <c r="E1146" i="18"/>
  <c r="F1146" i="18"/>
  <c r="K1146" i="18"/>
  <c r="N1146" i="18"/>
  <c r="L1146" i="18" s="1"/>
  <c r="P1146" i="18" s="1"/>
  <c r="G1153" i="20" l="1"/>
  <c r="B1153" i="20"/>
  <c r="I1153" i="20"/>
  <c r="D1153" i="20"/>
  <c r="H1153" i="20"/>
  <c r="C1153" i="20"/>
  <c r="W1123" i="13"/>
  <c r="AA1123" i="13"/>
  <c r="Y1123" i="13"/>
  <c r="V1123" i="13"/>
  <c r="X1123" i="13"/>
  <c r="U1123" i="13"/>
  <c r="Z1123" i="13"/>
  <c r="M1146" i="18"/>
  <c r="X1146" i="18" s="1"/>
  <c r="U1146" i="18"/>
  <c r="V1146" i="18"/>
  <c r="W1146" i="18"/>
  <c r="E1153" i="20" l="1"/>
  <c r="S1153" i="20"/>
  <c r="T1153" i="20"/>
  <c r="F1153" i="20"/>
  <c r="AE1152" i="20"/>
  <c r="J1153" i="20"/>
  <c r="AD1123" i="13"/>
  <c r="I1124" i="13" s="1"/>
  <c r="AC1123" i="13"/>
  <c r="AB1123" i="13"/>
  <c r="Q1146" i="18"/>
  <c r="R1146" i="18" s="1"/>
  <c r="K1153" i="20" l="1"/>
  <c r="O1153" i="20"/>
  <c r="N1153" i="20"/>
  <c r="L1153" i="20" s="1"/>
  <c r="C1124" i="13"/>
  <c r="B1124" i="13"/>
  <c r="F1124" i="13" s="1"/>
  <c r="D1124" i="13"/>
  <c r="H1124" i="13"/>
  <c r="G1124" i="13"/>
  <c r="Y1146" i="18"/>
  <c r="AB1146" i="18" s="1"/>
  <c r="AA1146" i="18"/>
  <c r="AD1146" i="18" s="1"/>
  <c r="Z1146" i="18"/>
  <c r="AC1146" i="18" s="1"/>
  <c r="M1153" i="20" l="1"/>
  <c r="P1153" i="20"/>
  <c r="E1124" i="13"/>
  <c r="J1124" i="13"/>
  <c r="K1124" i="13" s="1"/>
  <c r="S1124" i="13"/>
  <c r="T1124" i="13"/>
  <c r="AE1123" i="13"/>
  <c r="D1147" i="18"/>
  <c r="I1147" i="18"/>
  <c r="G1147" i="18"/>
  <c r="B1147" i="18"/>
  <c r="C1147" i="18"/>
  <c r="H1147" i="18"/>
  <c r="Q1153" i="20" l="1"/>
  <c r="R1153" i="20" s="1"/>
  <c r="X1153" i="20"/>
  <c r="U1153" i="20"/>
  <c r="W1153" i="20"/>
  <c r="V1153" i="20"/>
  <c r="O1124" i="13"/>
  <c r="N1124" i="13"/>
  <c r="L1124" i="13" s="1"/>
  <c r="E1147" i="18"/>
  <c r="AE1146" i="18"/>
  <c r="T1147" i="18"/>
  <c r="S1147" i="18"/>
  <c r="F1147" i="18"/>
  <c r="J1147" i="18"/>
  <c r="Y1153" i="20" l="1"/>
  <c r="AB1153" i="20" s="1"/>
  <c r="Z1153" i="20"/>
  <c r="AC1153" i="20" s="1"/>
  <c r="AA1153" i="20"/>
  <c r="AD1153" i="20" s="1"/>
  <c r="M1124" i="13"/>
  <c r="P1124" i="13"/>
  <c r="N1147" i="18"/>
  <c r="L1147" i="18" s="1"/>
  <c r="K1147" i="18"/>
  <c r="O1147" i="18"/>
  <c r="G1154" i="20" l="1"/>
  <c r="B1154" i="20"/>
  <c r="H1154" i="20"/>
  <c r="C1154" i="20"/>
  <c r="I1154" i="20"/>
  <c r="D1154" i="20"/>
  <c r="V1124" i="13"/>
  <c r="U1124" i="13"/>
  <c r="W1124" i="13"/>
  <c r="X1124" i="13"/>
  <c r="Q1124" i="13"/>
  <c r="R1124" i="13" s="1"/>
  <c r="P1147" i="18"/>
  <c r="M1147" i="18"/>
  <c r="J1154" i="20" l="1"/>
  <c r="F1154" i="20"/>
  <c r="AE1153" i="20"/>
  <c r="N1154" i="20"/>
  <c r="T1154" i="20"/>
  <c r="S1154" i="20"/>
  <c r="E1154" i="20"/>
  <c r="Y1124" i="13"/>
  <c r="Z1124" i="13"/>
  <c r="AA1124" i="13"/>
  <c r="U1147" i="18"/>
  <c r="V1147" i="18"/>
  <c r="W1147" i="18"/>
  <c r="Q1147" i="18"/>
  <c r="R1147" i="18" s="1"/>
  <c r="X1147" i="18"/>
  <c r="K1154" i="20" l="1"/>
  <c r="O1154" i="20"/>
  <c r="L1154" i="20"/>
  <c r="AB1124" i="13"/>
  <c r="AC1124" i="13"/>
  <c r="AD1124" i="13"/>
  <c r="AA1147" i="18"/>
  <c r="AD1147" i="18" s="1"/>
  <c r="Y1147" i="18"/>
  <c r="Z1147" i="18"/>
  <c r="M1154" i="20" l="1"/>
  <c r="P1154" i="20"/>
  <c r="I1125" i="13"/>
  <c r="D1125" i="13"/>
  <c r="B1125" i="13"/>
  <c r="G1125" i="13"/>
  <c r="H1125" i="13"/>
  <c r="C1125" i="13"/>
  <c r="D1148" i="18"/>
  <c r="I1148" i="18"/>
  <c r="AB1147" i="18"/>
  <c r="AC1147" i="18"/>
  <c r="X1154" i="20" l="1"/>
  <c r="Q1154" i="20"/>
  <c r="R1154" i="20" s="1"/>
  <c r="W1154" i="20"/>
  <c r="V1154" i="20"/>
  <c r="U1154" i="20"/>
  <c r="S1125" i="13"/>
  <c r="AE1124" i="13"/>
  <c r="T1125" i="13"/>
  <c r="J1125" i="13"/>
  <c r="E1125" i="13"/>
  <c r="F1125" i="13"/>
  <c r="AE1147" i="18"/>
  <c r="T1148" i="18"/>
  <c r="S1148" i="18"/>
  <c r="B1148" i="18"/>
  <c r="G1148" i="18"/>
  <c r="C1148" i="18"/>
  <c r="H1148" i="18"/>
  <c r="AA1154" i="20" l="1"/>
  <c r="AD1154" i="20" s="1"/>
  <c r="Z1154" i="20"/>
  <c r="AC1154" i="20" s="1"/>
  <c r="Y1154" i="20"/>
  <c r="AB1154" i="20" s="1"/>
  <c r="N1125" i="13"/>
  <c r="L1125" i="13" s="1"/>
  <c r="K1125" i="13"/>
  <c r="O1125" i="13"/>
  <c r="E1148" i="18"/>
  <c r="J1148" i="18"/>
  <c r="F1148" i="18"/>
  <c r="D1155" i="20" l="1"/>
  <c r="I1155" i="20"/>
  <c r="C1155" i="20"/>
  <c r="H1155" i="20"/>
  <c r="G1155" i="20"/>
  <c r="B1155" i="20"/>
  <c r="M1125" i="13"/>
  <c r="P1125" i="13"/>
  <c r="O1148" i="18"/>
  <c r="K1148" i="18"/>
  <c r="N1148" i="18"/>
  <c r="L1148" i="18" s="1"/>
  <c r="J1155" i="20" l="1"/>
  <c r="E1155" i="20"/>
  <c r="N1155" i="20"/>
  <c r="L1155" i="20" s="1"/>
  <c r="S1155" i="20"/>
  <c r="T1155" i="20"/>
  <c r="AE1154" i="20"/>
  <c r="F1155" i="20"/>
  <c r="Q1125" i="13"/>
  <c r="R1125" i="13" s="1"/>
  <c r="X1125" i="13"/>
  <c r="V1125" i="13"/>
  <c r="W1125" i="13"/>
  <c r="U1125" i="13"/>
  <c r="P1148" i="18"/>
  <c r="M1148" i="18"/>
  <c r="K1155" i="20" l="1"/>
  <c r="O1155" i="20"/>
  <c r="P1155" i="20"/>
  <c r="M1155" i="20"/>
  <c r="Z1125" i="13"/>
  <c r="AC1125" i="13" s="1"/>
  <c r="Y1125" i="13"/>
  <c r="AB1125" i="13" s="1"/>
  <c r="AA1125" i="13"/>
  <c r="W1148" i="18"/>
  <c r="V1148" i="18"/>
  <c r="U1148" i="18"/>
  <c r="Q1148" i="18"/>
  <c r="R1148" i="18" s="1"/>
  <c r="X1148" i="18"/>
  <c r="W1155" i="20" l="1"/>
  <c r="U1155" i="20"/>
  <c r="V1155" i="20"/>
  <c r="Q1155" i="20"/>
  <c r="R1155" i="20" s="1"/>
  <c r="X1155" i="20"/>
  <c r="AD1125" i="13"/>
  <c r="H1126" i="13"/>
  <c r="C1126" i="13"/>
  <c r="G1126" i="13"/>
  <c r="B1126" i="13"/>
  <c r="Z1148" i="18"/>
  <c r="AC1148" i="18" s="1"/>
  <c r="Y1148" i="18"/>
  <c r="AB1148" i="18" s="1"/>
  <c r="AA1148" i="18"/>
  <c r="AD1148" i="18" s="1"/>
  <c r="Z1155" i="20" l="1"/>
  <c r="AC1155" i="20" s="1"/>
  <c r="AA1155" i="20"/>
  <c r="AD1155" i="20" s="1"/>
  <c r="Y1155" i="20"/>
  <c r="AB1155" i="20" s="1"/>
  <c r="D1126" i="13"/>
  <c r="I1126" i="13"/>
  <c r="J1126" i="13" s="1"/>
  <c r="O1126" i="13" s="1"/>
  <c r="F1126" i="13"/>
  <c r="E1126" i="13"/>
  <c r="D1149" i="18"/>
  <c r="H1149" i="18"/>
  <c r="C1149" i="18"/>
  <c r="B1149" i="18"/>
  <c r="G1149" i="18"/>
  <c r="I1149" i="18"/>
  <c r="H1156" i="20" l="1"/>
  <c r="C1156" i="20"/>
  <c r="I1156" i="20"/>
  <c r="D1156" i="20"/>
  <c r="G1156" i="20"/>
  <c r="B1156" i="20"/>
  <c r="K1126" i="13"/>
  <c r="T1126" i="13"/>
  <c r="AE1125" i="13"/>
  <c r="S1126" i="13"/>
  <c r="N1126" i="13"/>
  <c r="L1126" i="13" s="1"/>
  <c r="S1149" i="18"/>
  <c r="AE1148" i="18"/>
  <c r="F1149" i="18"/>
  <c r="T1149" i="18"/>
  <c r="J1149" i="18"/>
  <c r="E1149" i="18"/>
  <c r="J1156" i="20" l="1"/>
  <c r="AE1155" i="20"/>
  <c r="F1156" i="20"/>
  <c r="T1156" i="20"/>
  <c r="S1156" i="20"/>
  <c r="E1156" i="20"/>
  <c r="M1126" i="13"/>
  <c r="P1126" i="13"/>
  <c r="N1149" i="18"/>
  <c r="L1149" i="18" s="1"/>
  <c r="K1149" i="18"/>
  <c r="O1149" i="18"/>
  <c r="N1156" i="20" l="1"/>
  <c r="L1156" i="20" s="1"/>
  <c r="O1156" i="20"/>
  <c r="K1156" i="20"/>
  <c r="X1126" i="13"/>
  <c r="Q1126" i="13"/>
  <c r="R1126" i="13" s="1"/>
  <c r="W1126" i="13"/>
  <c r="U1126" i="13"/>
  <c r="V1126" i="13"/>
  <c r="M1149" i="18"/>
  <c r="P1149" i="18"/>
  <c r="P1156" i="20" l="1"/>
  <c r="M1156" i="20"/>
  <c r="U1156" i="20"/>
  <c r="W1156" i="20"/>
  <c r="Y1126" i="13"/>
  <c r="AA1126" i="13"/>
  <c r="AD1126" i="13" s="1"/>
  <c r="Z1126" i="13"/>
  <c r="AC1126" i="13" s="1"/>
  <c r="Q1149" i="18"/>
  <c r="R1149" i="18" s="1"/>
  <c r="X1149" i="18"/>
  <c r="V1149" i="18"/>
  <c r="W1149" i="18"/>
  <c r="U1149" i="18"/>
  <c r="V1156" i="20" l="1"/>
  <c r="X1156" i="20"/>
  <c r="Q1156" i="20"/>
  <c r="R1156" i="20" s="1"/>
  <c r="I1127" i="13"/>
  <c r="C1127" i="13"/>
  <c r="H1127" i="13"/>
  <c r="AB1126" i="13"/>
  <c r="D1127" i="13"/>
  <c r="AA1149" i="18"/>
  <c r="AD1149" i="18" s="1"/>
  <c r="Y1149" i="18"/>
  <c r="Z1149" i="18"/>
  <c r="Y1156" i="20" l="1"/>
  <c r="AB1156" i="20" s="1"/>
  <c r="AA1156" i="20"/>
  <c r="AD1156" i="20" s="1"/>
  <c r="Z1156" i="20"/>
  <c r="AC1156" i="20" s="1"/>
  <c r="AE1126" i="13"/>
  <c r="S1127" i="13"/>
  <c r="B1127" i="13"/>
  <c r="E1127" i="13" s="1"/>
  <c r="G1127" i="13"/>
  <c r="T1127" i="13"/>
  <c r="I1150" i="18"/>
  <c r="D1150" i="18"/>
  <c r="AC1149" i="18"/>
  <c r="AB1149" i="18"/>
  <c r="G1157" i="20" l="1"/>
  <c r="B1157" i="20"/>
  <c r="D1157" i="20"/>
  <c r="I1157" i="20"/>
  <c r="C1157" i="20"/>
  <c r="H1157" i="20"/>
  <c r="J1127" i="13"/>
  <c r="F1127" i="13"/>
  <c r="N1127" i="13"/>
  <c r="L1127" i="13" s="1"/>
  <c r="T1150" i="18"/>
  <c r="S1150" i="18"/>
  <c r="AE1149" i="18"/>
  <c r="H1150" i="18"/>
  <c r="C1150" i="18"/>
  <c r="G1150" i="18"/>
  <c r="B1150" i="18"/>
  <c r="T1157" i="20" l="1"/>
  <c r="S1157" i="20"/>
  <c r="F1157" i="20"/>
  <c r="AE1156" i="20"/>
  <c r="J1157" i="20"/>
  <c r="E1157" i="20"/>
  <c r="N1157" i="20"/>
  <c r="L1157" i="20" s="1"/>
  <c r="O1127" i="13"/>
  <c r="K1127" i="13"/>
  <c r="P1127" i="13"/>
  <c r="M1127" i="13"/>
  <c r="E1150" i="18"/>
  <c r="F1150" i="18"/>
  <c r="J1150" i="18"/>
  <c r="K1157" i="20" l="1"/>
  <c r="O1157" i="20"/>
  <c r="M1157" i="20"/>
  <c r="P1157" i="20"/>
  <c r="W1127" i="13"/>
  <c r="U1127" i="13"/>
  <c r="V1127" i="13"/>
  <c r="X1127" i="13"/>
  <c r="Q1127" i="13"/>
  <c r="R1127" i="13" s="1"/>
  <c r="K1150" i="18"/>
  <c r="O1150" i="18"/>
  <c r="N1150" i="18"/>
  <c r="L1150" i="18" s="1"/>
  <c r="Q1157" i="20" l="1"/>
  <c r="R1157" i="20" s="1"/>
  <c r="X1157" i="20"/>
  <c r="W1157" i="20"/>
  <c r="U1157" i="20"/>
  <c r="V1157" i="20"/>
  <c r="Y1157" i="20"/>
  <c r="AA1157" i="20"/>
  <c r="AD1157" i="20" s="1"/>
  <c r="AA1127" i="13"/>
  <c r="AD1127" i="13" s="1"/>
  <c r="Y1127" i="13"/>
  <c r="AB1127" i="13" s="1"/>
  <c r="Z1127" i="13"/>
  <c r="AC1127" i="13" s="1"/>
  <c r="M1150" i="18"/>
  <c r="P1150" i="18"/>
  <c r="Z1157" i="20" l="1"/>
  <c r="AC1157" i="20" s="1"/>
  <c r="AB1157" i="20"/>
  <c r="G1158" i="20"/>
  <c r="B1158" i="20"/>
  <c r="I1158" i="20"/>
  <c r="D1158" i="20"/>
  <c r="H1158" i="20"/>
  <c r="C1158" i="20"/>
  <c r="D1128" i="13"/>
  <c r="I1128" i="13"/>
  <c r="H1128" i="13"/>
  <c r="C1128" i="13"/>
  <c r="G1128" i="13"/>
  <c r="B1128" i="13"/>
  <c r="E1128" i="13" s="1"/>
  <c r="X1150" i="18"/>
  <c r="Q1150" i="18"/>
  <c r="R1150" i="18" s="1"/>
  <c r="V1150" i="18"/>
  <c r="U1150" i="18"/>
  <c r="W1150" i="18"/>
  <c r="E1158" i="20" l="1"/>
  <c r="T1158" i="20"/>
  <c r="S1158" i="20"/>
  <c r="AE1157" i="20"/>
  <c r="F1158" i="20"/>
  <c r="J1158" i="20"/>
  <c r="J1128" i="13"/>
  <c r="N1128" i="13"/>
  <c r="L1128" i="13" s="1"/>
  <c r="AE1127" i="13"/>
  <c r="T1128" i="13"/>
  <c r="S1128" i="13"/>
  <c r="F1128" i="13"/>
  <c r="Y1150" i="18"/>
  <c r="AB1150" i="18" s="1"/>
  <c r="AA1150" i="18"/>
  <c r="AD1150" i="18" s="1"/>
  <c r="Z1150" i="18"/>
  <c r="AC1150" i="18" s="1"/>
  <c r="K1158" i="20" l="1"/>
  <c r="O1158" i="20"/>
  <c r="N1158" i="20"/>
  <c r="L1158" i="20" s="1"/>
  <c r="O1128" i="13"/>
  <c r="K1128" i="13"/>
  <c r="P1128" i="13"/>
  <c r="M1128" i="13"/>
  <c r="G1151" i="18"/>
  <c r="B1151" i="18"/>
  <c r="I1151" i="18"/>
  <c r="D1151" i="18"/>
  <c r="C1151" i="18"/>
  <c r="H1151" i="18"/>
  <c r="P1158" i="20" l="1"/>
  <c r="M1158" i="20"/>
  <c r="F1151" i="18"/>
  <c r="U1128" i="13"/>
  <c r="V1128" i="13"/>
  <c r="W1128" i="13"/>
  <c r="Q1128" i="13"/>
  <c r="R1128" i="13" s="1"/>
  <c r="X1128" i="13"/>
  <c r="S1151" i="18"/>
  <c r="T1151" i="18"/>
  <c r="AE1150" i="18"/>
  <c r="J1151" i="18"/>
  <c r="E1151" i="18"/>
  <c r="V1158" i="20" l="1"/>
  <c r="W1158" i="20"/>
  <c r="U1158" i="20"/>
  <c r="X1158" i="20"/>
  <c r="Q1158" i="20"/>
  <c r="R1158" i="20" s="1"/>
  <c r="Y1128" i="13"/>
  <c r="AB1128" i="13" s="1"/>
  <c r="Z1128" i="13"/>
  <c r="AC1128" i="13" s="1"/>
  <c r="AA1128" i="13"/>
  <c r="AD1128" i="13" s="1"/>
  <c r="D1129" i="13" s="1"/>
  <c r="N1151" i="18"/>
  <c r="L1151" i="18" s="1"/>
  <c r="O1151" i="18"/>
  <c r="K1151" i="18"/>
  <c r="AA1158" i="20" l="1"/>
  <c r="AD1158" i="20" s="1"/>
  <c r="Y1158" i="20"/>
  <c r="AB1158" i="20" s="1"/>
  <c r="Z1158" i="20"/>
  <c r="AC1158" i="20" s="1"/>
  <c r="G1129" i="13"/>
  <c r="B1129" i="13"/>
  <c r="I1129" i="13"/>
  <c r="H1129" i="13"/>
  <c r="C1129" i="13"/>
  <c r="S1129" i="13"/>
  <c r="AE1128" i="13"/>
  <c r="T1129" i="13"/>
  <c r="M1151" i="18"/>
  <c r="P1151" i="18"/>
  <c r="D1159" i="20" l="1"/>
  <c r="I1159" i="20"/>
  <c r="G1159" i="20"/>
  <c r="B1159" i="20"/>
  <c r="H1159" i="20"/>
  <c r="C1159" i="20"/>
  <c r="E1129" i="13"/>
  <c r="F1129" i="13"/>
  <c r="J1129" i="13"/>
  <c r="Q1151" i="18"/>
  <c r="R1151" i="18" s="1"/>
  <c r="X1151" i="18"/>
  <c r="W1151" i="18"/>
  <c r="U1151" i="18"/>
  <c r="V1151" i="18"/>
  <c r="E1159" i="20" l="1"/>
  <c r="T1159" i="20"/>
  <c r="S1159" i="20"/>
  <c r="J1159" i="20"/>
  <c r="AE1159" i="20"/>
  <c r="F1159" i="20"/>
  <c r="AE1158" i="20"/>
  <c r="N1129" i="13"/>
  <c r="L1129" i="13" s="1"/>
  <c r="O1129" i="13"/>
  <c r="K1129" i="13"/>
  <c r="Z1151" i="18"/>
  <c r="AA1151" i="18"/>
  <c r="AD1151" i="18" s="1"/>
  <c r="Y1151" i="18"/>
  <c r="K1159" i="20" l="1"/>
  <c r="O1159" i="20"/>
  <c r="N1159" i="20"/>
  <c r="L1159" i="20" s="1"/>
  <c r="M1129" i="13"/>
  <c r="P1129" i="13"/>
  <c r="AB1151" i="18"/>
  <c r="AC1151" i="18"/>
  <c r="D1152" i="18"/>
  <c r="I1152" i="18"/>
  <c r="M1159" i="20" l="1"/>
  <c r="P1159" i="20"/>
  <c r="V1129" i="13"/>
  <c r="Q1129" i="13"/>
  <c r="R1129" i="13" s="1"/>
  <c r="X1129" i="13"/>
  <c r="U1129" i="13"/>
  <c r="W1129" i="13"/>
  <c r="G1152" i="18"/>
  <c r="B1152" i="18"/>
  <c r="C1152" i="18"/>
  <c r="F1152" i="18" s="1"/>
  <c r="H1152" i="18"/>
  <c r="S1152" i="18"/>
  <c r="AE1151" i="18"/>
  <c r="T1152" i="18"/>
  <c r="X1159" i="20" l="1"/>
  <c r="Q1159" i="20"/>
  <c r="R1159" i="20" s="1"/>
  <c r="U1159" i="20"/>
  <c r="W1159" i="20"/>
  <c r="V1159" i="20"/>
  <c r="AA1129" i="13"/>
  <c r="AD1129" i="13" s="1"/>
  <c r="Z1129" i="13"/>
  <c r="Y1129" i="13"/>
  <c r="E1152" i="18"/>
  <c r="J1152" i="18"/>
  <c r="Z1159" i="20" l="1"/>
  <c r="AC1159" i="20" s="1"/>
  <c r="AA1159" i="20"/>
  <c r="AD1159" i="20" s="1"/>
  <c r="Y1159" i="20"/>
  <c r="AB1159" i="20" s="1"/>
  <c r="AC1129" i="13"/>
  <c r="I1130" i="13"/>
  <c r="D1130" i="13"/>
  <c r="AB1129" i="13"/>
  <c r="O1152" i="18"/>
  <c r="K1152" i="18"/>
  <c r="N1152" i="18"/>
  <c r="L1152" i="18" s="1"/>
  <c r="G1130" i="13" l="1"/>
  <c r="H1130" i="13"/>
  <c r="B1130" i="13"/>
  <c r="C1130" i="13"/>
  <c r="S1130" i="13"/>
  <c r="T1130" i="13"/>
  <c r="AE1129" i="13"/>
  <c r="M1152" i="18"/>
  <c r="P1152" i="18"/>
  <c r="J1130" i="13" l="1"/>
  <c r="N1130" i="13" s="1"/>
  <c r="L1130" i="13" s="1"/>
  <c r="E1130" i="13"/>
  <c r="F1130" i="13"/>
  <c r="X1152" i="18"/>
  <c r="Q1152" i="18"/>
  <c r="R1152" i="18" s="1"/>
  <c r="V1152" i="18"/>
  <c r="W1152" i="18"/>
  <c r="U1152" i="18"/>
  <c r="O1130" i="13" l="1"/>
  <c r="K1130" i="13"/>
  <c r="M1130" i="13"/>
  <c r="P1130" i="13"/>
  <c r="X1130" i="13"/>
  <c r="Z1152" i="18"/>
  <c r="AC1152" i="18" s="1"/>
  <c r="AA1152" i="18"/>
  <c r="AD1152" i="18" s="1"/>
  <c r="Y1152" i="18"/>
  <c r="AB1152" i="18" s="1"/>
  <c r="Q1130" i="13" l="1"/>
  <c r="R1130" i="13" s="1"/>
  <c r="U1130" i="13"/>
  <c r="V1130" i="13"/>
  <c r="W1130" i="13"/>
  <c r="AA1130" i="13"/>
  <c r="Y1130" i="13"/>
  <c r="C1153" i="18"/>
  <c r="H1153" i="18"/>
  <c r="D1153" i="18"/>
  <c r="I1153" i="18"/>
  <c r="B1153" i="18"/>
  <c r="G1153" i="18"/>
  <c r="Z1130" i="13" l="1"/>
  <c r="AC1130" i="13" s="1"/>
  <c r="AD1130" i="13"/>
  <c r="AB1130" i="13"/>
  <c r="F1153" i="18"/>
  <c r="D1131" i="13"/>
  <c r="S1153" i="18"/>
  <c r="AE1152" i="18"/>
  <c r="T1153" i="18"/>
  <c r="E1153" i="18"/>
  <c r="J1153" i="18"/>
  <c r="H1131" i="13" l="1"/>
  <c r="C1131" i="13"/>
  <c r="I1131" i="13"/>
  <c r="B1131" i="13"/>
  <c r="G1131" i="13"/>
  <c r="N1153" i="18"/>
  <c r="L1153" i="18" s="1"/>
  <c r="S1131" i="13"/>
  <c r="AE1130" i="13"/>
  <c r="T1131" i="13"/>
  <c r="O1153" i="18"/>
  <c r="K1153" i="18"/>
  <c r="E1131" i="13" l="1"/>
  <c r="F1131" i="13"/>
  <c r="J1131" i="13"/>
  <c r="M1153" i="18"/>
  <c r="P1153" i="18"/>
  <c r="N1131" i="13" l="1"/>
  <c r="L1131" i="13" s="1"/>
  <c r="K1131" i="13"/>
  <c r="O1131" i="13"/>
  <c r="W1153" i="18"/>
  <c r="U1153" i="18"/>
  <c r="V1153" i="18"/>
  <c r="Q1153" i="18"/>
  <c r="R1153" i="18" s="1"/>
  <c r="X1153" i="18"/>
  <c r="M1131" i="13" l="1"/>
  <c r="P1131" i="13"/>
  <c r="Y1153" i="18"/>
  <c r="Z1153" i="18"/>
  <c r="AC1153" i="18" s="1"/>
  <c r="AA1153" i="18"/>
  <c r="AD1153" i="18" s="1"/>
  <c r="D1154" i="18"/>
  <c r="I1154" i="18"/>
  <c r="AB1153" i="18"/>
  <c r="X1131" i="13" l="1"/>
  <c r="W1131" i="13"/>
  <c r="U1131" i="13"/>
  <c r="Q1131" i="13"/>
  <c r="R1131" i="13" s="1"/>
  <c r="V1131" i="13"/>
  <c r="C1154" i="18"/>
  <c r="H1154" i="18"/>
  <c r="AE1153" i="18"/>
  <c r="S1154" i="18"/>
  <c r="T1154" i="18"/>
  <c r="B1154" i="18"/>
  <c r="G1154" i="18"/>
  <c r="Y1131" i="13" l="1"/>
  <c r="AB1131" i="13" s="1"/>
  <c r="Z1131" i="13"/>
  <c r="AA1131" i="13"/>
  <c r="J1154" i="18"/>
  <c r="N1154" i="18" s="1"/>
  <c r="L1154" i="18" s="1"/>
  <c r="F1154" i="18"/>
  <c r="E1154" i="18"/>
  <c r="B1132" i="13" l="1"/>
  <c r="G1132" i="13"/>
  <c r="AD1131" i="13"/>
  <c r="AC1131" i="13"/>
  <c r="O1154" i="18"/>
  <c r="K1154" i="18"/>
  <c r="M1154" i="18"/>
  <c r="P1154" i="18"/>
  <c r="I1132" i="13" l="1"/>
  <c r="D1132" i="13"/>
  <c r="H1132" i="13"/>
  <c r="C1132" i="13"/>
  <c r="J1132" i="13"/>
  <c r="X1154" i="18"/>
  <c r="Q1154" i="18"/>
  <c r="R1154" i="18" s="1"/>
  <c r="V1154" i="18"/>
  <c r="W1154" i="18"/>
  <c r="U1154" i="18"/>
  <c r="S1132" i="13" l="1"/>
  <c r="AE1131" i="13"/>
  <c r="T1132" i="13"/>
  <c r="F1132" i="13"/>
  <c r="E1132" i="13"/>
  <c r="O1132" i="13"/>
  <c r="K1132" i="13"/>
  <c r="N1132" i="13"/>
  <c r="L1132" i="13" s="1"/>
  <c r="Y1154" i="18"/>
  <c r="AB1154" i="18" s="1"/>
  <c r="AA1154" i="18"/>
  <c r="AD1154" i="18" s="1"/>
  <c r="Z1154" i="18"/>
  <c r="AC1154" i="18" s="1"/>
  <c r="M1132" i="13" l="1"/>
  <c r="P1132" i="13"/>
  <c r="G1155" i="18"/>
  <c r="B1155" i="18"/>
  <c r="I1155" i="18"/>
  <c r="D1155" i="18"/>
  <c r="C1155" i="18"/>
  <c r="H1155" i="18"/>
  <c r="W1132" i="13" l="1"/>
  <c r="V1132" i="13"/>
  <c r="X1132" i="13"/>
  <c r="Q1132" i="13"/>
  <c r="R1132" i="13" s="1"/>
  <c r="U1132" i="13"/>
  <c r="E1155" i="18"/>
  <c r="T1155" i="18"/>
  <c r="S1155" i="18"/>
  <c r="AE1154" i="18"/>
  <c r="J1155" i="18"/>
  <c r="F1155" i="18"/>
  <c r="Z1132" i="13" l="1"/>
  <c r="AC1132" i="13" s="1"/>
  <c r="Y1132" i="13"/>
  <c r="AB1132" i="13" s="1"/>
  <c r="AA1132" i="13"/>
  <c r="AD1132" i="13" s="1"/>
  <c r="N1155" i="18"/>
  <c r="L1155" i="18"/>
  <c r="K1155" i="18"/>
  <c r="O1155" i="18"/>
  <c r="B1133" i="13" l="1"/>
  <c r="I1133" i="13"/>
  <c r="H1133" i="13"/>
  <c r="C1133" i="13"/>
  <c r="G1133" i="13"/>
  <c r="D1133" i="13"/>
  <c r="P1155" i="18"/>
  <c r="M1155" i="18"/>
  <c r="J1133" i="13" l="1"/>
  <c r="K1133" i="13" s="1"/>
  <c r="F1133" i="13"/>
  <c r="E1133" i="13"/>
  <c r="AE1132" i="13"/>
  <c r="S1133" i="13"/>
  <c r="T1133" i="13"/>
  <c r="W1155" i="18"/>
  <c r="V1155" i="18"/>
  <c r="U1155" i="18"/>
  <c r="X1155" i="18"/>
  <c r="Q1155" i="18"/>
  <c r="R1155" i="18" s="1"/>
  <c r="O1133" i="13" l="1"/>
  <c r="N1133" i="13"/>
  <c r="L1133" i="13" s="1"/>
  <c r="Z1155" i="18"/>
  <c r="AC1155" i="18" s="1"/>
  <c r="AA1155" i="18"/>
  <c r="AD1155" i="18" s="1"/>
  <c r="D1156" i="18" s="1"/>
  <c r="Y1155" i="18"/>
  <c r="AB1155" i="18" s="1"/>
  <c r="C1156" i="18" l="1"/>
  <c r="H1156" i="18"/>
  <c r="M1133" i="13"/>
  <c r="P1133" i="13"/>
  <c r="Q1133" i="13"/>
  <c r="R1133" i="13" s="1"/>
  <c r="I1156" i="18"/>
  <c r="S1156" i="18"/>
  <c r="AE1155" i="18"/>
  <c r="G1156" i="18"/>
  <c r="B1156" i="18"/>
  <c r="T1156" i="18"/>
  <c r="X1133" i="13" l="1"/>
  <c r="U1133" i="13"/>
  <c r="V1133" i="13"/>
  <c r="W1133" i="13"/>
  <c r="AA1133" i="13"/>
  <c r="Z1133" i="13"/>
  <c r="Y1133" i="13"/>
  <c r="F1156" i="18"/>
  <c r="J1156" i="18"/>
  <c r="E1156" i="18"/>
  <c r="N1156" i="18"/>
  <c r="L1156" i="18" s="1"/>
  <c r="O1156" i="18"/>
  <c r="K1156" i="18"/>
  <c r="AC1133" i="13" l="1"/>
  <c r="C1134" i="13"/>
  <c r="AB1133" i="13"/>
  <c r="AD1133" i="13"/>
  <c r="H1134" i="13"/>
  <c r="M1156" i="18"/>
  <c r="P1156" i="18"/>
  <c r="G1134" i="13" l="1"/>
  <c r="B1134" i="13"/>
  <c r="I1134" i="13"/>
  <c r="J1134" i="13" s="1"/>
  <c r="K1134" i="13" s="1"/>
  <c r="D1134" i="13"/>
  <c r="Q1156" i="18"/>
  <c r="R1156" i="18" s="1"/>
  <c r="X1156" i="18"/>
  <c r="U1156" i="18"/>
  <c r="W1156" i="18"/>
  <c r="V1156" i="18"/>
  <c r="F1134" i="13" l="1"/>
  <c r="E1134" i="13"/>
  <c r="O1134" i="13"/>
  <c r="AE1133" i="13"/>
  <c r="T1134" i="13"/>
  <c r="S1134" i="13"/>
  <c r="N1134" i="13"/>
  <c r="L1134" i="13" s="1"/>
  <c r="Z1156" i="18"/>
  <c r="AC1156" i="18" s="1"/>
  <c r="Y1156" i="18"/>
  <c r="AB1156" i="18" s="1"/>
  <c r="B1157" i="18" s="1"/>
  <c r="AA1156" i="18"/>
  <c r="AD1156" i="18" s="1"/>
  <c r="M1134" i="13" l="1"/>
  <c r="P1134" i="13"/>
  <c r="I1157" i="18"/>
  <c r="G1157" i="18"/>
  <c r="D1157" i="18"/>
  <c r="H1157" i="18"/>
  <c r="C1157" i="18"/>
  <c r="F1157" i="18" s="1"/>
  <c r="X1134" i="13" l="1"/>
  <c r="Q1134" i="13"/>
  <c r="R1134" i="13" s="1"/>
  <c r="V1134" i="13"/>
  <c r="W1134" i="13"/>
  <c r="U1134" i="13"/>
  <c r="T1157" i="18"/>
  <c r="AE1156" i="18"/>
  <c r="S1157" i="18"/>
  <c r="E1157" i="18"/>
  <c r="J1157" i="18"/>
  <c r="Z1134" i="13" l="1"/>
  <c r="Y1134" i="13"/>
  <c r="AB1134" i="13" s="1"/>
  <c r="AA1134" i="13"/>
  <c r="AD1134" i="13" s="1"/>
  <c r="AC1134" i="13"/>
  <c r="O1157" i="18"/>
  <c r="K1157" i="18"/>
  <c r="N1157" i="18"/>
  <c r="L1157" i="18" s="1"/>
  <c r="H1135" i="13" l="1"/>
  <c r="C1135" i="13"/>
  <c r="G1135" i="13"/>
  <c r="B1135" i="13"/>
  <c r="F1135" i="13" s="1"/>
  <c r="I1135" i="13"/>
  <c r="D1135" i="13"/>
  <c r="M1157" i="18"/>
  <c r="P1157" i="18"/>
  <c r="J1135" i="13" l="1"/>
  <c r="N1135" i="13"/>
  <c r="L1135" i="13" s="1"/>
  <c r="AE1134" i="13"/>
  <c r="T1135" i="13"/>
  <c r="S1135" i="13"/>
  <c r="E1135" i="13"/>
  <c r="Q1157" i="18"/>
  <c r="R1157" i="18" s="1"/>
  <c r="X1157" i="18"/>
  <c r="W1157" i="18"/>
  <c r="V1157" i="18"/>
  <c r="U1157" i="18"/>
  <c r="K1135" i="13" l="1"/>
  <c r="O1135" i="13"/>
  <c r="P1135" i="13"/>
  <c r="M1135" i="13"/>
  <c r="Z1157" i="18"/>
  <c r="AC1157" i="18" s="1"/>
  <c r="Y1157" i="18"/>
  <c r="AA1157" i="18"/>
  <c r="AD1157" i="18" s="1"/>
  <c r="V1135" i="13" l="1"/>
  <c r="U1135" i="13"/>
  <c r="W1135" i="13"/>
  <c r="X1135" i="13"/>
  <c r="Q1135" i="13"/>
  <c r="R1135" i="13" s="1"/>
  <c r="H1158" i="18"/>
  <c r="C1158" i="18"/>
  <c r="I1158" i="18"/>
  <c r="D1158" i="18"/>
  <c r="AB1157" i="18"/>
  <c r="Y1135" i="13" l="1"/>
  <c r="AB1135" i="13" s="1"/>
  <c r="AA1135" i="13"/>
  <c r="AD1135" i="13" s="1"/>
  <c r="Z1135" i="13"/>
  <c r="AC1135" i="13" s="1"/>
  <c r="AE1157" i="18"/>
  <c r="S1158" i="18"/>
  <c r="AE1158" i="18"/>
  <c r="T1158" i="18"/>
  <c r="B1158" i="18"/>
  <c r="G1158" i="18"/>
  <c r="J1158" i="18" s="1"/>
  <c r="N1158" i="18" s="1"/>
  <c r="L1158" i="18" s="1"/>
  <c r="G1136" i="13" l="1"/>
  <c r="B1136" i="13"/>
  <c r="I1136" i="13"/>
  <c r="D1136" i="13"/>
  <c r="H1136" i="13"/>
  <c r="C1136" i="13"/>
  <c r="F1158" i="18"/>
  <c r="E1158" i="18"/>
  <c r="O1158" i="18"/>
  <c r="K1158" i="18"/>
  <c r="M1158" i="18"/>
  <c r="Q1158" i="18" s="1"/>
  <c r="R1158" i="18" s="1"/>
  <c r="P1158" i="18"/>
  <c r="E1136" i="13" l="1"/>
  <c r="AE1135" i="13"/>
  <c r="S1136" i="13"/>
  <c r="T1136" i="13"/>
  <c r="F1136" i="13"/>
  <c r="J1136" i="13"/>
  <c r="X1158" i="18"/>
  <c r="Y1158" i="18"/>
  <c r="Z1158" i="18"/>
  <c r="AA1158" i="18"/>
  <c r="V1158" i="18"/>
  <c r="W1158" i="18"/>
  <c r="U1158" i="18"/>
  <c r="O1136" i="13" l="1"/>
  <c r="K1136" i="13"/>
  <c r="N1136" i="13"/>
  <c r="L1136" i="13" s="1"/>
  <c r="AB1158" i="18"/>
  <c r="AC1158" i="18"/>
  <c r="AD1158" i="18"/>
  <c r="P1136" i="13" l="1"/>
  <c r="M1136" i="13"/>
  <c r="U1136" i="13" l="1"/>
  <c r="W1136" i="13"/>
  <c r="V1136" i="13"/>
  <c r="X1136" i="13"/>
  <c r="Q1136" i="13"/>
  <c r="R1136" i="13" s="1"/>
  <c r="Z1136" i="13" l="1"/>
  <c r="AC1136" i="13" s="1"/>
  <c r="Y1136" i="13"/>
  <c r="AB1136" i="13" s="1"/>
  <c r="AA1136" i="13"/>
  <c r="AD1136" i="13" s="1"/>
  <c r="H1137" i="13" l="1"/>
  <c r="C1137" i="13"/>
  <c r="B1137" i="13"/>
  <c r="E1137" i="13" s="1"/>
  <c r="G1137" i="13"/>
  <c r="D1137" i="13"/>
  <c r="I1137" i="13"/>
  <c r="F1137" i="13" l="1"/>
  <c r="S1137" i="13"/>
  <c r="T1137" i="13"/>
  <c r="AE1136" i="13"/>
  <c r="J1137" i="13"/>
  <c r="N1137" i="13"/>
  <c r="L1137" i="13" s="1"/>
  <c r="O1137" i="13" l="1"/>
  <c r="K1137" i="13"/>
  <c r="P1137" i="13"/>
  <c r="M1137" i="13"/>
  <c r="W1137" i="13"/>
  <c r="U1137" i="13" l="1"/>
  <c r="V1137" i="13"/>
  <c r="Q1137" i="13"/>
  <c r="R1137" i="13" s="1"/>
  <c r="X1137" i="13"/>
  <c r="AA1137" i="13" l="1"/>
  <c r="AD1137" i="13" s="1"/>
  <c r="Y1137" i="13"/>
  <c r="Z1137" i="13"/>
  <c r="AC1137" i="13" s="1"/>
  <c r="H1138" i="13" l="1"/>
  <c r="AB1137" i="13"/>
  <c r="I1138" i="13"/>
  <c r="D1138" i="13"/>
  <c r="C1138" i="13"/>
  <c r="B1138" i="13"/>
  <c r="S1138" i="13" l="1"/>
  <c r="T1138" i="13"/>
  <c r="AE1137" i="13"/>
  <c r="G1138" i="13"/>
  <c r="J1138" i="13" s="1"/>
  <c r="O1138" i="13" s="1"/>
  <c r="F1138" i="13"/>
  <c r="E1138" i="13"/>
  <c r="N1138" i="13" l="1"/>
  <c r="L1138" i="13" s="1"/>
  <c r="K1138" i="13"/>
  <c r="M1138" i="13" l="1"/>
  <c r="P1138" i="13"/>
  <c r="Q1138" i="13"/>
  <c r="R1138" i="13" s="1"/>
  <c r="V1138" i="13" l="1"/>
  <c r="U1138" i="13"/>
  <c r="X1138" i="13"/>
  <c r="W1138" i="13"/>
  <c r="Y1138" i="13"/>
  <c r="Z1138" i="13"/>
  <c r="AA1138" i="13"/>
  <c r="AC1138" i="13" l="1"/>
  <c r="AB1138" i="13"/>
  <c r="AD1138" i="13"/>
  <c r="I1139" i="13" l="1"/>
  <c r="H1139" i="13"/>
  <c r="C1139" i="13"/>
  <c r="D1139" i="13"/>
  <c r="G1139" i="13"/>
  <c r="B1139" i="13"/>
  <c r="T1139" i="13" l="1"/>
  <c r="AE1138" i="13"/>
  <c r="S1139" i="13"/>
  <c r="J1139" i="13"/>
  <c r="E1139" i="13"/>
  <c r="F1139" i="13"/>
  <c r="N1139" i="13" l="1"/>
  <c r="K1139" i="13"/>
  <c r="O1139" i="13"/>
  <c r="L1139" i="13"/>
  <c r="P1139" i="13" l="1"/>
  <c r="M1139" i="13"/>
  <c r="U1139" i="13" l="1"/>
  <c r="V1139" i="13"/>
  <c r="W1139" i="13"/>
  <c r="Q1139" i="13"/>
  <c r="R1139" i="13" s="1"/>
  <c r="X1139" i="13"/>
  <c r="Z1139" i="13" l="1"/>
  <c r="AC1139" i="13" s="1"/>
  <c r="AA1139" i="13"/>
  <c r="AD1139" i="13" s="1"/>
  <c r="I1140" i="13" s="1"/>
  <c r="Y1139" i="13"/>
  <c r="C1140" i="13" l="1"/>
  <c r="H1140" i="13"/>
  <c r="D1140" i="13"/>
  <c r="T1140" i="13" s="1"/>
  <c r="AB1139" i="13"/>
  <c r="B1140" i="13" s="1"/>
  <c r="S1140" i="13" l="1"/>
  <c r="AE1139" i="13"/>
  <c r="G1140" i="13"/>
  <c r="J1140" i="13" s="1"/>
  <c r="E1140" i="13"/>
  <c r="F1140" i="13"/>
  <c r="O1140" i="13" l="1"/>
  <c r="K1140" i="13"/>
  <c r="N1140" i="13"/>
  <c r="L1140" i="13" s="1"/>
  <c r="M1140" i="13" l="1"/>
  <c r="Q1140" i="13" s="1"/>
  <c r="R1140" i="13" s="1"/>
  <c r="P1140" i="13"/>
  <c r="W1140" i="13" l="1"/>
  <c r="U1140" i="13"/>
  <c r="Y1140" i="13"/>
  <c r="V1140" i="13"/>
  <c r="X1140" i="13"/>
  <c r="Z1140" i="13"/>
  <c r="AA1140" i="13"/>
  <c r="AB1140" i="13" l="1"/>
  <c r="AC1140" i="13"/>
  <c r="AD1140" i="13"/>
  <c r="G1141" i="13" l="1"/>
  <c r="B1141" i="13"/>
  <c r="H1141" i="13"/>
  <c r="C1141" i="13"/>
  <c r="D1141" i="13"/>
  <c r="I1141" i="13"/>
  <c r="J1141" i="13" l="1"/>
  <c r="E1141" i="13"/>
  <c r="F1141" i="13"/>
  <c r="S1141" i="13"/>
  <c r="T1141" i="13"/>
  <c r="AE1140" i="13"/>
  <c r="K1141" i="13" l="1"/>
  <c r="N1141" i="13"/>
  <c r="L1141" i="13" s="1"/>
  <c r="O1141" i="13"/>
  <c r="P1141" i="13" l="1"/>
  <c r="M1141" i="13"/>
  <c r="V1141" i="13" l="1"/>
  <c r="U1141" i="13"/>
  <c r="W1141" i="13"/>
  <c r="Q1141" i="13"/>
  <c r="R1141" i="13" s="1"/>
  <c r="X1141" i="13"/>
  <c r="AA1141" i="13" l="1"/>
  <c r="Z1141" i="13"/>
  <c r="Y1141" i="13"/>
  <c r="AC1141" i="13" l="1"/>
  <c r="AB1141" i="13"/>
  <c r="AD1141" i="13"/>
  <c r="C1142" i="13" l="1"/>
  <c r="H1142" i="13"/>
  <c r="G1142" i="13"/>
  <c r="B1142" i="13"/>
  <c r="I1142" i="13"/>
  <c r="D1142" i="13"/>
  <c r="F1142" i="13" l="1"/>
  <c r="E1142" i="13"/>
  <c r="S1142" i="13"/>
  <c r="T1142" i="13"/>
  <c r="AE1141" i="13"/>
  <c r="J1142" i="13"/>
  <c r="N1142" i="13" l="1"/>
  <c r="L1142" i="13" s="1"/>
  <c r="O1142" i="13"/>
  <c r="K1142" i="13"/>
  <c r="M1142" i="13" l="1"/>
  <c r="P1142" i="13"/>
  <c r="Q1142" i="13" l="1"/>
  <c r="R1142" i="13" s="1"/>
  <c r="X1142" i="13"/>
  <c r="U1142" i="13"/>
  <c r="W1142" i="13"/>
  <c r="V1142" i="13"/>
  <c r="AA1142" i="13" l="1"/>
  <c r="AD1142" i="13" s="1"/>
  <c r="Z1142" i="13"/>
  <c r="AC1142" i="13" s="1"/>
  <c r="Y1142" i="13"/>
  <c r="AB1142" i="13" s="1"/>
  <c r="D1143" i="13" l="1"/>
  <c r="I1143" i="13"/>
  <c r="C1143" i="13"/>
  <c r="H1143" i="13"/>
  <c r="G1143" i="13"/>
  <c r="B1143" i="13"/>
  <c r="F1143" i="13" l="1"/>
  <c r="T1143" i="13"/>
  <c r="AE1142" i="13"/>
  <c r="S1143" i="13"/>
  <c r="J1143" i="13"/>
  <c r="E1143" i="13"/>
  <c r="N1143" i="13" l="1"/>
  <c r="L1143" i="13" s="1"/>
  <c r="K1143" i="13"/>
  <c r="O1143" i="13"/>
  <c r="M1143" i="13" l="1"/>
  <c r="P1143" i="13"/>
  <c r="W1143" i="13" l="1"/>
  <c r="U1143" i="13"/>
  <c r="V1143" i="13"/>
  <c r="Q1143" i="13"/>
  <c r="R1143" i="13" s="1"/>
  <c r="X1143" i="13"/>
  <c r="AA1143" i="13" l="1"/>
  <c r="Y1143" i="13"/>
  <c r="Z1143" i="13"/>
  <c r="AD1143" i="13" l="1"/>
  <c r="I1144" i="13" s="1"/>
  <c r="AB1143" i="13"/>
  <c r="AC1143" i="13"/>
  <c r="D1144" i="13" l="1"/>
  <c r="G1144" i="13"/>
  <c r="B1144" i="13"/>
  <c r="C1144" i="13"/>
  <c r="H1144" i="13"/>
  <c r="J1144" i="13" l="1"/>
  <c r="AE1143" i="13"/>
  <c r="S1144" i="13"/>
  <c r="T1144" i="13"/>
  <c r="E1144" i="13"/>
  <c r="F1144" i="13"/>
  <c r="N1144" i="13"/>
  <c r="L1144" i="13" s="1"/>
  <c r="O1144" i="13" l="1"/>
  <c r="K1144" i="13"/>
  <c r="P1144" i="13"/>
  <c r="M1144" i="13"/>
  <c r="W1144" i="13" l="1"/>
  <c r="V1144" i="13"/>
  <c r="Q1144" i="13"/>
  <c r="R1144" i="13" s="1"/>
  <c r="U1144" i="13"/>
  <c r="X1144" i="13"/>
  <c r="Z1144" i="13" l="1"/>
  <c r="AC1144" i="13" s="1"/>
  <c r="AA1144" i="13"/>
  <c r="AD1144" i="13" s="1"/>
  <c r="Y1144" i="13"/>
  <c r="AB1144" i="13" s="1"/>
  <c r="G1145" i="13" l="1"/>
  <c r="B1145" i="13"/>
  <c r="D1145" i="13"/>
  <c r="H1145" i="13"/>
  <c r="C1145" i="13"/>
  <c r="I1145" i="13"/>
  <c r="E1145" i="13" l="1"/>
  <c r="F1145" i="13"/>
  <c r="J1145" i="13"/>
  <c r="T1145" i="13"/>
  <c r="AE1144" i="13"/>
  <c r="S1145" i="13"/>
  <c r="O1145" i="13" l="1"/>
  <c r="N1145" i="13"/>
  <c r="L1145" i="13" s="1"/>
  <c r="K1145" i="13"/>
  <c r="M1145" i="13" l="1"/>
  <c r="Q1145" i="13" s="1"/>
  <c r="R1145" i="13" s="1"/>
  <c r="P1145" i="13"/>
  <c r="V1145" i="13" l="1"/>
  <c r="U1145" i="13"/>
  <c r="W1145" i="13"/>
  <c r="X1145" i="13"/>
  <c r="Y1145" i="13"/>
  <c r="Z1145" i="13"/>
  <c r="AA1145" i="13"/>
  <c r="AB1145" i="13" l="1"/>
  <c r="AC1145" i="13"/>
  <c r="AD1145" i="13"/>
  <c r="B1146" i="13" l="1"/>
  <c r="G1146" i="13"/>
  <c r="H1146" i="13"/>
  <c r="C1146" i="13"/>
  <c r="I1146" i="13"/>
  <c r="J1146" i="13" s="1"/>
  <c r="D1146" i="13"/>
  <c r="E1146" i="13" l="1"/>
  <c r="F1146" i="13"/>
  <c r="AE1145" i="13"/>
  <c r="T1146" i="13"/>
  <c r="S1146" i="13"/>
  <c r="K1146" i="13"/>
  <c r="N1146" i="13"/>
  <c r="L1146" i="13" s="1"/>
  <c r="O1146" i="13"/>
  <c r="P1146" i="13" l="1"/>
  <c r="M1146" i="13"/>
  <c r="W1146" i="13" l="1"/>
  <c r="V1146" i="13"/>
  <c r="Q1146" i="13"/>
  <c r="R1146" i="13" s="1"/>
  <c r="X1146" i="13"/>
  <c r="U1146" i="13"/>
  <c r="Z1146" i="13" l="1"/>
  <c r="Y1146" i="13"/>
  <c r="AA1146" i="13"/>
  <c r="AC1146" i="13" l="1"/>
  <c r="H1147" i="13" s="1"/>
  <c r="AD1146" i="13"/>
  <c r="AB1146" i="13"/>
  <c r="G1147" i="13" s="1"/>
  <c r="I1147" i="13" l="1"/>
  <c r="D1147" i="13"/>
  <c r="C1147" i="13"/>
  <c r="B1147" i="13"/>
  <c r="T1147" i="13" l="1"/>
  <c r="S1147" i="13"/>
  <c r="AE1146" i="13"/>
  <c r="J1147" i="13"/>
  <c r="F1147" i="13"/>
  <c r="E1147" i="13"/>
  <c r="O1147" i="13" l="1"/>
  <c r="K1147" i="13"/>
  <c r="N1147" i="13"/>
  <c r="L1147" i="13" s="1"/>
  <c r="M1147" i="13" l="1"/>
  <c r="P1147" i="13"/>
  <c r="X1147" i="13" l="1"/>
  <c r="Q1147" i="13"/>
  <c r="R1147" i="13" s="1"/>
  <c r="U1147" i="13"/>
  <c r="V1147" i="13"/>
  <c r="W1147" i="13"/>
  <c r="AA1147" i="13" l="1"/>
  <c r="AD1147" i="13" s="1"/>
  <c r="Z1147" i="13"/>
  <c r="Y1147" i="13"/>
  <c r="AC1147" i="13" l="1"/>
  <c r="H1148" i="13" s="1"/>
  <c r="AB1147" i="13"/>
  <c r="C1148" i="13"/>
  <c r="I1148" i="13"/>
  <c r="D1148" i="13"/>
  <c r="G1148" i="13"/>
  <c r="B1148" i="13"/>
  <c r="T1148" i="13" l="1"/>
  <c r="S1148" i="13"/>
  <c r="AE1147" i="13"/>
  <c r="J1148" i="13"/>
  <c r="E1148" i="13"/>
  <c r="F1148" i="13"/>
  <c r="K1148" i="13" l="1"/>
  <c r="N1148" i="13"/>
  <c r="L1148" i="13" s="1"/>
  <c r="O1148" i="13"/>
  <c r="M1148" i="13" l="1"/>
  <c r="P1148" i="13"/>
  <c r="Q1148" i="13"/>
  <c r="R1148" i="13" s="1"/>
  <c r="X1148" i="13"/>
  <c r="U1148" i="13"/>
  <c r="W1148" i="13" l="1"/>
  <c r="V1148" i="13"/>
  <c r="Z1148" i="13"/>
  <c r="AC1148" i="13" s="1"/>
  <c r="Y1148" i="13"/>
  <c r="AA1148" i="13"/>
  <c r="AD1148" i="13" s="1"/>
  <c r="AB1148" i="13" l="1"/>
  <c r="H1149" i="13"/>
  <c r="C1149" i="13"/>
  <c r="D1149" i="13"/>
  <c r="I1149" i="13"/>
  <c r="T1149" i="13" l="1"/>
  <c r="B1149" i="13"/>
  <c r="G1149" i="13"/>
  <c r="S1149" i="13"/>
  <c r="AE1148" i="13"/>
  <c r="E1149" i="13" l="1"/>
  <c r="J1149" i="13"/>
  <c r="F1149" i="13"/>
  <c r="N1149" i="13" l="1"/>
  <c r="L1149" i="13" s="1"/>
  <c r="O1149" i="13"/>
  <c r="K1149" i="13"/>
  <c r="P1149" i="13" l="1"/>
  <c r="M1149" i="13"/>
  <c r="U1149" i="13" l="1"/>
  <c r="V1149" i="13"/>
  <c r="W1149" i="13"/>
  <c r="X1149" i="13"/>
  <c r="Q1149" i="13"/>
  <c r="R1149" i="13" s="1"/>
  <c r="Y1149" i="13" l="1"/>
  <c r="AA1149" i="13"/>
  <c r="AD1149" i="13" s="1"/>
  <c r="Z1149" i="13"/>
  <c r="AC1149" i="13" l="1"/>
  <c r="AB1149" i="13"/>
  <c r="I1150" i="13"/>
  <c r="D1150" i="13"/>
  <c r="T1150" i="13" l="1"/>
  <c r="C1150" i="13"/>
  <c r="H1150" i="13"/>
  <c r="S1150" i="13"/>
  <c r="B1150" i="13"/>
  <c r="G1150" i="13"/>
  <c r="J1150" i="13" s="1"/>
  <c r="AE1149" i="13"/>
  <c r="E1150" i="13" l="1"/>
  <c r="F1150" i="13"/>
  <c r="O1150" i="13"/>
  <c r="K1150" i="13"/>
  <c r="N1150" i="13"/>
  <c r="L1150" i="13" s="1"/>
  <c r="M1150" i="13" l="1"/>
  <c r="P1150" i="13"/>
  <c r="U1150" i="13" s="1"/>
  <c r="X1150" i="13" l="1"/>
  <c r="Q1150" i="13"/>
  <c r="R1150" i="13" s="1"/>
  <c r="W1150" i="13"/>
  <c r="V1150" i="13"/>
  <c r="AA1150" i="13" l="1"/>
  <c r="AD1150" i="13" s="1"/>
  <c r="Y1150" i="13"/>
  <c r="AB1150" i="13" s="1"/>
  <c r="Z1150" i="13"/>
  <c r="AC1150" i="13" s="1"/>
  <c r="H1151" i="13" s="1"/>
  <c r="I1151" i="13" l="1"/>
  <c r="D1151" i="13"/>
  <c r="B1151" i="13"/>
  <c r="G1151" i="13"/>
  <c r="C1151" i="13"/>
  <c r="J1151" i="13" l="1"/>
  <c r="N1151" i="13" s="1"/>
  <c r="L1151" i="13" s="1"/>
  <c r="AE1150" i="13"/>
  <c r="S1151" i="13"/>
  <c r="T1151" i="13"/>
  <c r="F1151" i="13"/>
  <c r="E1151" i="13"/>
  <c r="O1151" i="13"/>
  <c r="K1151" i="13" l="1"/>
  <c r="M1151" i="13"/>
  <c r="X1151" i="13" s="1"/>
  <c r="P1151" i="13"/>
  <c r="Q1151" i="13" l="1"/>
  <c r="R1151" i="13" s="1"/>
  <c r="U1151" i="13"/>
  <c r="W1151" i="13"/>
  <c r="V1151" i="13"/>
  <c r="AA1151" i="13" l="1"/>
  <c r="Y1151" i="13"/>
  <c r="Z1151" i="13"/>
  <c r="AD1151" i="13"/>
  <c r="AC1151" i="13" l="1"/>
  <c r="H1152" i="13" s="1"/>
  <c r="AB1151" i="13"/>
  <c r="D1152" i="13"/>
  <c r="I1152" i="13"/>
  <c r="C1152" i="13"/>
  <c r="B1152" i="13" l="1"/>
  <c r="G1152" i="13"/>
  <c r="J1152" i="13" s="1"/>
  <c r="AE1151" i="13"/>
  <c r="S1152" i="13"/>
  <c r="T1152" i="13"/>
  <c r="F1152" i="13"/>
  <c r="E1152" i="13"/>
  <c r="O1152" i="13"/>
  <c r="N1152" i="13"/>
  <c r="L1152" i="13" s="1"/>
  <c r="K1152" i="13" l="1"/>
  <c r="P1152" i="13"/>
  <c r="M1152" i="13"/>
  <c r="U1152" i="13" l="1"/>
  <c r="W1152" i="13"/>
  <c r="Q1152" i="13"/>
  <c r="R1152" i="13" s="1"/>
  <c r="V1152" i="13"/>
  <c r="X1152" i="13"/>
  <c r="Z1152" i="13" l="1"/>
  <c r="AC1152" i="13" s="1"/>
  <c r="Y1152" i="13"/>
  <c r="AA1152" i="13"/>
  <c r="AB1152" i="13" l="1"/>
  <c r="C1153" i="13"/>
  <c r="H1153" i="13"/>
  <c r="AD1152" i="13"/>
  <c r="G1153" i="13" l="1"/>
  <c r="B1153" i="13"/>
  <c r="E1153" i="13" s="1"/>
  <c r="I1153" i="13"/>
  <c r="D1153" i="13"/>
  <c r="F1153" i="13" l="1"/>
  <c r="S1153" i="13"/>
  <c r="T1153" i="13"/>
  <c r="AE1152" i="13"/>
  <c r="J1153" i="13"/>
  <c r="K1153" i="13" l="1"/>
  <c r="N1153" i="13"/>
  <c r="L1153" i="13" s="1"/>
  <c r="O1153" i="13"/>
  <c r="P1153" i="13" l="1"/>
  <c r="M1153" i="13"/>
  <c r="U1153" i="13"/>
  <c r="V1153" i="13"/>
  <c r="W1153" i="13"/>
  <c r="X1153" i="13"/>
  <c r="Q1153" i="13" l="1"/>
  <c r="R1153" i="13" s="1"/>
  <c r="Z1153" i="13" l="1"/>
  <c r="AA1153" i="13"/>
  <c r="AD1153" i="13" s="1"/>
  <c r="Y1153" i="13"/>
  <c r="AB1153" i="13" s="1"/>
  <c r="AC1153" i="13"/>
  <c r="H1154" i="13" s="1"/>
  <c r="D1154" i="13"/>
  <c r="I1154" i="13" l="1"/>
  <c r="G1154" i="13"/>
  <c r="B1154" i="13"/>
  <c r="J1154" i="13"/>
  <c r="C1154" i="13"/>
  <c r="T1154" i="13"/>
  <c r="AE1153" i="13"/>
  <c r="S1154" i="13"/>
  <c r="O1154" i="13" l="1"/>
  <c r="K1154" i="13"/>
  <c r="N1154" i="13"/>
  <c r="L1154" i="13" s="1"/>
  <c r="E1154" i="13"/>
  <c r="F1154" i="13"/>
  <c r="P1154" i="13" l="1"/>
  <c r="M1154" i="13"/>
  <c r="W1154" i="13" l="1"/>
  <c r="U1154" i="13"/>
  <c r="V1154" i="13"/>
  <c r="X1154" i="13"/>
  <c r="Q1154" i="13"/>
  <c r="R1154" i="13" s="1"/>
  <c r="AA1154" i="13" l="1"/>
  <c r="AD1154" i="13" s="1"/>
  <c r="Z1154" i="13"/>
  <c r="AC1154" i="13" s="1"/>
  <c r="Y1154" i="13"/>
  <c r="AB1154" i="13" s="1"/>
  <c r="D1155" i="13" l="1"/>
  <c r="I1155" i="13"/>
  <c r="H1155" i="13"/>
  <c r="C1155" i="13"/>
  <c r="B1155" i="13"/>
  <c r="E1155" i="13" s="1"/>
  <c r="G1155" i="13"/>
  <c r="S1155" i="13" l="1"/>
  <c r="AE1154" i="13"/>
  <c r="T1155" i="13"/>
  <c r="F1155" i="13"/>
  <c r="J1155" i="13"/>
  <c r="O1155" i="13" l="1"/>
  <c r="N1155" i="13"/>
  <c r="L1155" i="13" s="1"/>
  <c r="K1155" i="13"/>
  <c r="P1155" i="13" l="1"/>
  <c r="M1155" i="13"/>
  <c r="V1155" i="13" l="1"/>
  <c r="U1155" i="13"/>
  <c r="W1155" i="13"/>
  <c r="Q1155" i="13"/>
  <c r="R1155" i="13" s="1"/>
  <c r="X1155" i="13"/>
  <c r="Z1155" i="13" l="1"/>
  <c r="AC1155" i="13" s="1"/>
  <c r="AA1155" i="13"/>
  <c r="AD1155" i="13" s="1"/>
  <c r="Y1155" i="13"/>
  <c r="AB1155" i="13" s="1"/>
  <c r="C1156" i="13" l="1"/>
  <c r="H1156" i="13"/>
  <c r="D1156" i="13"/>
  <c r="G1156" i="13"/>
  <c r="I1156" i="13"/>
  <c r="B1156" i="13"/>
  <c r="J1156" i="13" l="1"/>
  <c r="T1156" i="13"/>
  <c r="AE1155" i="13"/>
  <c r="E1156" i="13"/>
  <c r="S1156" i="13"/>
  <c r="F1156" i="13"/>
  <c r="N1156" i="13" l="1"/>
  <c r="L1156" i="13" s="1"/>
  <c r="O1156" i="13"/>
  <c r="K1156" i="13"/>
  <c r="M1156" i="13" l="1"/>
  <c r="P1156" i="13"/>
  <c r="X1156" i="13" l="1"/>
  <c r="Q1156" i="13"/>
  <c r="R1156" i="13" s="1"/>
  <c r="U1156" i="13"/>
  <c r="V1156" i="13"/>
  <c r="W1156" i="13"/>
  <c r="Z1156" i="13" l="1"/>
  <c r="AC1156" i="13" s="1"/>
  <c r="Y1156" i="13"/>
  <c r="AA1156" i="13"/>
  <c r="AB1156" i="13" l="1"/>
  <c r="AD1156" i="13"/>
  <c r="H1157" i="13"/>
  <c r="C1157" i="13"/>
  <c r="B1157" i="13" l="1"/>
  <c r="G1157" i="13"/>
  <c r="I1157" i="13"/>
  <c r="D1157" i="13"/>
  <c r="F1157" i="13" l="1"/>
  <c r="E1157" i="13"/>
  <c r="J1157" i="13"/>
  <c r="T1157" i="13"/>
  <c r="AE1156" i="13"/>
  <c r="S1157" i="13"/>
  <c r="O1157" i="13" l="1"/>
  <c r="K1157" i="13"/>
  <c r="N1157" i="13"/>
  <c r="L1157" i="13" s="1"/>
  <c r="P1157" i="13" s="1"/>
  <c r="V1157" i="13" s="1"/>
  <c r="U1157" i="13" l="1"/>
  <c r="M1157" i="13"/>
  <c r="W1157" i="13"/>
  <c r="Q1157" i="13" l="1"/>
  <c r="R1157" i="13" s="1"/>
  <c r="X1157" i="13"/>
  <c r="AA1157" i="13"/>
  <c r="AD1157" i="13" s="1"/>
  <c r="Z1157" i="13" l="1"/>
  <c r="AC1157" i="13" s="1"/>
  <c r="Y1157" i="13"/>
  <c r="AB1157" i="13" s="1"/>
  <c r="C1158" i="13"/>
  <c r="D1158" i="13"/>
  <c r="I1158" i="13"/>
  <c r="H1158" i="13"/>
  <c r="G1158" i="13" l="1"/>
  <c r="B1158" i="13"/>
  <c r="AE1158" i="13"/>
  <c r="AE1157" i="13"/>
  <c r="T1158" i="13"/>
  <c r="S1158" i="13"/>
  <c r="E1158" i="13" l="1"/>
  <c r="J1158" i="13"/>
  <c r="F1158" i="13"/>
  <c r="N1158" i="13"/>
  <c r="L1158" i="13" s="1"/>
  <c r="K1158" i="13"/>
  <c r="O1158" i="13" l="1"/>
  <c r="P1158" i="13"/>
  <c r="M1158" i="13"/>
  <c r="V1158" i="13" l="1"/>
  <c r="U1158" i="13"/>
  <c r="X1158" i="13"/>
  <c r="Q1158" i="13"/>
  <c r="R1158" i="13" s="1"/>
  <c r="W1158" i="13"/>
  <c r="Y1158" i="13" l="1"/>
  <c r="AB1158" i="13" s="1"/>
  <c r="AA1158" i="13"/>
  <c r="AD1158" i="13" s="1"/>
  <c r="Z1158" i="13"/>
  <c r="AC115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a-nathan</author>
    <author>Alan M. Nathan</author>
    <author>Alan's 2-in-1</author>
  </authors>
  <commentList>
    <comment ref="B1" authorId="0" shapeId="0" xr:uid="{7A0271E3-696F-46AA-938B-D82398F85D9B}">
      <text>
        <r>
          <rPr>
            <b/>
            <sz val="8"/>
            <color indexed="81"/>
            <rFont val="Tahoma"/>
            <family val="2"/>
          </rPr>
          <t>a-nathan:</t>
        </r>
        <r>
          <rPr>
            <sz val="8"/>
            <color indexed="81"/>
            <rFont val="Tahoma"/>
            <family val="2"/>
          </rPr>
          <t xml:space="preserve">
mass of ball
baseball:  5.125 oz
softball:  6.5 oz</t>
        </r>
      </text>
    </comment>
    <comment ref="B2" authorId="0" shapeId="0" xr:uid="{1BA6823D-E218-48BC-A4C9-2EDEFF3A39BC}">
      <text>
        <r>
          <rPr>
            <b/>
            <sz val="8"/>
            <color indexed="81"/>
            <rFont val="Tahoma"/>
            <family val="2"/>
          </rPr>
          <t>a-nathan:</t>
        </r>
        <r>
          <rPr>
            <sz val="8"/>
            <color indexed="81"/>
            <rFont val="Tahoma"/>
            <family val="2"/>
          </rPr>
          <t xml:space="preserve">
circumference:
9.125" for baseball
12.0" for softball</t>
        </r>
      </text>
    </comment>
    <comment ref="D2" authorId="1" shapeId="0" xr:uid="{06D9B107-F65A-4406-8F54-5DBDD34D4751}">
      <text>
        <r>
          <rPr>
            <b/>
            <sz val="9"/>
            <color indexed="81"/>
            <rFont val="Tahoma"/>
            <family val="2"/>
          </rPr>
          <t>Alan M. Nathan:</t>
        </r>
        <r>
          <rPr>
            <sz val="9"/>
            <color indexed="81"/>
            <rFont val="Tahoma"/>
            <family val="2"/>
          </rPr>
          <t xml:space="preserve">
air density in kg/m^3, taking into account temperature, elevation, pressure, and relative humidity.  Note that the factor 0.3783 was inserted on Jully 5, 2012 to correctly take into account the mass of the water molecule.  See CRC, 54th Ed, p. F-9.</t>
        </r>
      </text>
    </comment>
    <comment ref="D3" authorId="1" shapeId="0" xr:uid="{AA06C746-219B-4BF4-893C-253B8F0DB28A}">
      <text>
        <r>
          <rPr>
            <b/>
            <sz val="9"/>
            <color indexed="81"/>
            <rFont val="Tahoma"/>
            <family val="2"/>
          </rPr>
          <t>Alan M. Nathan:</t>
        </r>
        <r>
          <rPr>
            <sz val="9"/>
            <color indexed="81"/>
            <rFont val="Tahoma"/>
            <family val="2"/>
          </rPr>
          <t xml:space="preserve">
0.5*rho*A/m in 1/ft</t>
        </r>
      </text>
    </comment>
    <comment ref="D4" authorId="1" shapeId="0" xr:uid="{705FC7CF-84E8-4965-9B86-8E58984BB8B1}">
      <text>
        <r>
          <rPr>
            <b/>
            <sz val="9"/>
            <color indexed="81"/>
            <rFont val="Tahoma"/>
            <family val="2"/>
          </rPr>
          <t>Alan M. Nathan:</t>
        </r>
        <r>
          <rPr>
            <sz val="9"/>
            <color indexed="81"/>
            <rFont val="Tahoma"/>
            <family val="2"/>
          </rPr>
          <t xml:space="preserve">
units are 1/ft
c0=0.5*rho*A/m for rho=1.225 kg/m^3 (0.0767 lb/ft^3), a value appropriate for elev=0 and T=288.16K
(15C or 59F)
c0=0.5*rho*A/m 
This value assumes a baseball with circumference of 9-1/8 inches and mass 5-1/8 oz.</t>
        </r>
      </text>
    </comment>
    <comment ref="D5" authorId="1" shapeId="0" xr:uid="{76FC9732-33B2-4585-AA70-1947C0462374}">
      <text>
        <r>
          <rPr>
            <b/>
            <sz val="9"/>
            <color indexed="81"/>
            <rFont val="Tahoma"/>
            <family val="2"/>
          </rPr>
          <t>Alan M. Nathan:</t>
        </r>
        <r>
          <rPr>
            <sz val="9"/>
            <color indexed="81"/>
            <rFont val="Tahoma"/>
            <family val="2"/>
          </rPr>
          <t xml:space="preserve">
actual pressure = (corrected barometric pressure)*exp(-elev*beta).  Beta has unitls /1m.
</t>
        </r>
      </text>
    </comment>
    <comment ref="A9" authorId="2" shapeId="0" xr:uid="{A482AF74-8A6D-466E-9B90-44713C2866B6}">
      <text>
        <r>
          <rPr>
            <b/>
            <sz val="9"/>
            <color indexed="81"/>
            <rFont val="Tahoma"/>
            <family val="2"/>
          </rPr>
          <t>Alan's 2-in-1:</t>
        </r>
        <r>
          <rPr>
            <sz val="9"/>
            <color indexed="81"/>
            <rFont val="Tahoma"/>
            <family val="2"/>
          </rPr>
          <t xml:space="preserve">
R or L</t>
        </r>
      </text>
    </comment>
    <comment ref="G10" authorId="2" shapeId="0" xr:uid="{7A143597-D15B-4547-BF79-A5F4B6CE164C}">
      <text>
        <r>
          <rPr>
            <b/>
            <sz val="9"/>
            <color indexed="81"/>
            <rFont val="Tahoma"/>
            <family val="2"/>
          </rPr>
          <t>Alan's 2-in-1:</t>
        </r>
        <r>
          <rPr>
            <sz val="9"/>
            <color indexed="81"/>
            <rFont val="Tahoma"/>
            <family val="2"/>
          </rPr>
          <t xml:space="preserve">
Flag=0 means full spin is used for both spin-dependent drag and S
Flag=1 means only the transverse spin is used for both spin-dependent drag and S</t>
        </r>
      </text>
    </comment>
    <comment ref="D13" authorId="1" shapeId="0" xr:uid="{2DA3AF7E-FA61-4BF3-82F7-306DB0982068}">
      <text>
        <r>
          <rPr>
            <b/>
            <sz val="9"/>
            <color indexed="81"/>
            <rFont val="Tahoma"/>
            <family val="2"/>
          </rPr>
          <t>Alan M. Nathan:</t>
        </r>
        <r>
          <rPr>
            <sz val="9"/>
            <color indexed="81"/>
            <rFont val="Tahoma"/>
            <family val="2"/>
          </rPr>
          <t xml:space="preserve">
initial spin in rad/s</t>
        </r>
      </text>
    </comment>
    <comment ref="D14" authorId="1" shapeId="0" xr:uid="{FC1F9F35-53BE-416A-945F-1D855342643E}">
      <text>
        <r>
          <rPr>
            <b/>
            <sz val="9"/>
            <color indexed="81"/>
            <rFont val="Tahoma"/>
            <family val="2"/>
          </rPr>
          <t>Alan M. Nathan:</t>
        </r>
        <r>
          <rPr>
            <sz val="9"/>
            <color indexed="81"/>
            <rFont val="Tahoma"/>
            <family val="2"/>
          </rPr>
          <t xml:space="preserve">
assumes ball radius = circ/(2*pi)
romega units ft/s</t>
        </r>
      </text>
    </comment>
    <comment ref="B18" authorId="1" shapeId="0" xr:uid="{E6697C95-EDAC-486A-B233-A13BFD97235B}">
      <text>
        <r>
          <rPr>
            <b/>
            <sz val="9"/>
            <color indexed="81"/>
            <rFont val="Tahoma"/>
            <family val="2"/>
          </rPr>
          <t>Alan M. Nathan:</t>
        </r>
        <r>
          <rPr>
            <sz val="9"/>
            <color indexed="81"/>
            <rFont val="Tahoma"/>
            <family val="2"/>
          </rPr>
          <t xml:space="preserve">
angle of wind wrt the y axis (runs from -180 to +180)
0 =&gt; out to CF
45 =&gt; out to RF pole
-45 =&gt; out to LF pole
180 =&gt; in from CF</t>
        </r>
      </text>
    </comment>
    <comment ref="B20" authorId="1" shapeId="0" xr:uid="{33207186-3E75-49CB-8945-CBDBBF6F29EE}">
      <text>
        <r>
          <rPr>
            <b/>
            <sz val="9"/>
            <color indexed="81"/>
            <rFont val="Tahoma"/>
            <family val="2"/>
          </rPr>
          <t>Alan M. Nathan:</t>
        </r>
        <r>
          <rPr>
            <sz val="9"/>
            <color indexed="81"/>
            <rFont val="Tahoma"/>
            <family val="2"/>
          </rPr>
          <t xml:space="preserve">
relative humidity in percent</t>
        </r>
      </text>
    </comment>
    <comment ref="D20" authorId="1" shapeId="0" xr:uid="{93336A17-D6BE-44E8-AE7F-8314885F2254}">
      <text>
        <r>
          <rPr>
            <b/>
            <sz val="9"/>
            <color indexed="81"/>
            <rFont val="Tahoma"/>
            <family val="2"/>
          </rPr>
          <t>Alan M. Nathan:</t>
        </r>
        <r>
          <rPr>
            <sz val="9"/>
            <color indexed="81"/>
            <rFont val="Tahoma"/>
            <family val="2"/>
          </rPr>
          <t xml:space="preserve">
Saturation Vapor Pressure, in mm Hg</t>
        </r>
      </text>
    </comment>
    <comment ref="B21" authorId="1" shapeId="0" xr:uid="{1F8A6041-FADF-4C1E-9E15-72A08FE3DEE5}">
      <text>
        <r>
          <rPr>
            <b/>
            <sz val="9"/>
            <color indexed="81"/>
            <rFont val="Tahoma"/>
            <family val="2"/>
          </rPr>
          <t>Alan M. Nathan:</t>
        </r>
        <r>
          <rPr>
            <sz val="9"/>
            <color indexed="81"/>
            <rFont val="Tahoma"/>
            <family val="2"/>
          </rPr>
          <t xml:space="preserve">
Barometric Pressure in inches of  Hg.  Note:  this is the "corrected" value (i.e., referred to sea level)</t>
        </r>
      </text>
    </comment>
    <comment ref="D22" authorId="1" shapeId="0" xr:uid="{AC130208-737B-476F-A035-7804A1097D40}">
      <text>
        <r>
          <rPr>
            <b/>
            <sz val="9"/>
            <color indexed="81"/>
            <rFont val="Tahoma"/>
            <family val="2"/>
          </rPr>
          <t>Alan M. Nathan:</t>
        </r>
        <r>
          <rPr>
            <sz val="9"/>
            <color indexed="81"/>
            <rFont val="Tahoma"/>
            <family val="2"/>
          </rPr>
          <t xml:space="preserve">
Reynold's number for v=100 mph</t>
        </r>
      </text>
    </comment>
    <comment ref="B32" authorId="1" shapeId="0" xr:uid="{5F909273-53C9-410B-BF6B-FEDEAB3A9B61}">
      <text>
        <r>
          <rPr>
            <b/>
            <sz val="9"/>
            <color indexed="81"/>
            <rFont val="Tahoma"/>
            <family val="2"/>
          </rPr>
          <t>Alan M. Nathan:</t>
        </r>
        <r>
          <rPr>
            <sz val="9"/>
            <color indexed="81"/>
            <rFont val="Tahoma"/>
            <family val="2"/>
          </rPr>
          <t xml:space="preserve">
ft</t>
        </r>
      </text>
    </comment>
    <comment ref="E32" authorId="0" shapeId="0" xr:uid="{5530C856-343B-43C0-AAE9-98DF79F19C14}">
      <text>
        <r>
          <rPr>
            <b/>
            <sz val="8"/>
            <color indexed="81"/>
            <rFont val="Tahoma"/>
            <family val="2"/>
          </rPr>
          <t>a-nathan:</t>
        </r>
        <r>
          <rPr>
            <sz val="8"/>
            <color indexed="81"/>
            <rFont val="Tahoma"/>
            <family val="2"/>
          </rPr>
          <t xml:space="preserve">
horizontal distance</t>
        </r>
      </text>
    </comment>
    <comment ref="G32" authorId="1" shapeId="0" xr:uid="{D4092DC7-F36F-4004-BCA2-9AF1BC701EA4}">
      <text>
        <r>
          <rPr>
            <b/>
            <sz val="9"/>
            <color indexed="81"/>
            <rFont val="Tahoma"/>
            <family val="2"/>
          </rPr>
          <t>Alan M. Nathan:</t>
        </r>
        <r>
          <rPr>
            <sz val="9"/>
            <color indexed="81"/>
            <rFont val="Tahoma"/>
            <family val="2"/>
          </rPr>
          <t xml:space="preserve">
ft/s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a-nathan</author>
    <author>Alan M. Nathan</author>
    <author>Alan's 2-in-1</author>
  </authors>
  <commentList>
    <comment ref="B1" authorId="0" shapeId="0" xr:uid="{FF31773C-49D7-4714-969F-DD2D64E72B7A}">
      <text>
        <r>
          <rPr>
            <b/>
            <sz val="8"/>
            <color indexed="81"/>
            <rFont val="Tahoma"/>
            <family val="2"/>
          </rPr>
          <t>a-nathan:</t>
        </r>
        <r>
          <rPr>
            <sz val="8"/>
            <color indexed="81"/>
            <rFont val="Tahoma"/>
            <family val="2"/>
          </rPr>
          <t xml:space="preserve">
mass of ball
baseball:  5.125 oz
softball:  6.5 oz</t>
        </r>
      </text>
    </comment>
    <comment ref="B2" authorId="0" shapeId="0" xr:uid="{96BEA51C-6C63-46D7-8134-AFBFB4E672BF}">
      <text>
        <r>
          <rPr>
            <b/>
            <sz val="8"/>
            <color indexed="81"/>
            <rFont val="Tahoma"/>
            <family val="2"/>
          </rPr>
          <t>a-nathan:</t>
        </r>
        <r>
          <rPr>
            <sz val="8"/>
            <color indexed="81"/>
            <rFont val="Tahoma"/>
            <family val="2"/>
          </rPr>
          <t xml:space="preserve">
circumference:
9.125" for baseball
12.0" for softball</t>
        </r>
      </text>
    </comment>
    <comment ref="D2" authorId="1" shapeId="0" xr:uid="{BE0215C2-7BB1-4644-BF10-5CDD0D94E13C}">
      <text>
        <r>
          <rPr>
            <b/>
            <sz val="9"/>
            <color indexed="81"/>
            <rFont val="Tahoma"/>
            <family val="2"/>
          </rPr>
          <t>Alan M. Nathan:</t>
        </r>
        <r>
          <rPr>
            <sz val="9"/>
            <color indexed="81"/>
            <rFont val="Tahoma"/>
            <family val="2"/>
          </rPr>
          <t xml:space="preserve">
air density in kg/m^3, taking into account temperature, elevation, pressure, and relative humidity.  Note that the factor 0.3783 was inserted on Jully 5, 2012 to correctly take into account the mass of the water molecule.  See CRC, 54th Ed, p. F-9.</t>
        </r>
      </text>
    </comment>
    <comment ref="D3" authorId="1" shapeId="0" xr:uid="{E49EC378-E9DB-42BC-BB70-2F187585E4E1}">
      <text>
        <r>
          <rPr>
            <b/>
            <sz val="9"/>
            <color indexed="81"/>
            <rFont val="Tahoma"/>
            <family val="2"/>
          </rPr>
          <t>Alan M. Nathan:</t>
        </r>
        <r>
          <rPr>
            <sz val="9"/>
            <color indexed="81"/>
            <rFont val="Tahoma"/>
            <family val="2"/>
          </rPr>
          <t xml:space="preserve">
0.5*rho*A/m in 1/ft</t>
        </r>
      </text>
    </comment>
    <comment ref="D4" authorId="1" shapeId="0" xr:uid="{E7083940-AC36-484F-9633-2993DDC77E72}">
      <text>
        <r>
          <rPr>
            <b/>
            <sz val="9"/>
            <color indexed="81"/>
            <rFont val="Tahoma"/>
            <family val="2"/>
          </rPr>
          <t>Alan M. Nathan:</t>
        </r>
        <r>
          <rPr>
            <sz val="9"/>
            <color indexed="81"/>
            <rFont val="Tahoma"/>
            <family val="2"/>
          </rPr>
          <t xml:space="preserve">
units are 1/ft
c0=0.5*rho*A/m for rho=1.225 kg/m^3 (0.0767 lb/ft^3), a value appropriate for elev=0 and T=288.16K
(15C or 59F)
c0=0.5*rho*A/m 
This value assumes a baseball with circumference of 9-1/8 inches and mass 5-1/8 oz.</t>
        </r>
      </text>
    </comment>
    <comment ref="D5" authorId="1" shapeId="0" xr:uid="{BCEA9CAD-AB0A-48D2-BB83-16C9B6C63F82}">
      <text>
        <r>
          <rPr>
            <b/>
            <sz val="9"/>
            <color indexed="81"/>
            <rFont val="Tahoma"/>
            <family val="2"/>
          </rPr>
          <t>Alan M. Nathan:</t>
        </r>
        <r>
          <rPr>
            <sz val="9"/>
            <color indexed="81"/>
            <rFont val="Tahoma"/>
            <family val="2"/>
          </rPr>
          <t xml:space="preserve">
actual pressure = (corrected barometric pressure)*exp(-elev*beta).  Beta has unitls /1m.
</t>
        </r>
      </text>
    </comment>
    <comment ref="A9" authorId="2" shapeId="0" xr:uid="{B33FA0A5-0C69-46DD-87FE-2B84B4A4CBB3}">
      <text>
        <r>
          <rPr>
            <b/>
            <sz val="9"/>
            <color indexed="81"/>
            <rFont val="Tahoma"/>
            <family val="2"/>
          </rPr>
          <t>Alan's 2-in-1:</t>
        </r>
        <r>
          <rPr>
            <sz val="9"/>
            <color indexed="81"/>
            <rFont val="Tahoma"/>
            <family val="2"/>
          </rPr>
          <t xml:space="preserve">
R or L</t>
        </r>
      </text>
    </comment>
    <comment ref="G10" authorId="2" shapeId="0" xr:uid="{F59C4439-191D-46A7-9209-0B36A1F20428}">
      <text>
        <r>
          <rPr>
            <b/>
            <sz val="9"/>
            <color indexed="81"/>
            <rFont val="Tahoma"/>
            <family val="2"/>
          </rPr>
          <t>Alan's 2-in-1:</t>
        </r>
        <r>
          <rPr>
            <sz val="9"/>
            <color indexed="81"/>
            <rFont val="Tahoma"/>
            <family val="2"/>
          </rPr>
          <t xml:space="preserve">
Flag=0 means full spin is used for spin-dependent drag but not S
Flag=1 means only the transverse spin is used for both spin-dependent drag and S</t>
        </r>
      </text>
    </comment>
    <comment ref="D13" authorId="1" shapeId="0" xr:uid="{A5EC0FC5-9C96-44E5-97FD-7045619E9380}">
      <text>
        <r>
          <rPr>
            <b/>
            <sz val="9"/>
            <color indexed="81"/>
            <rFont val="Tahoma"/>
            <family val="2"/>
          </rPr>
          <t>Alan M. Nathan:</t>
        </r>
        <r>
          <rPr>
            <sz val="9"/>
            <color indexed="81"/>
            <rFont val="Tahoma"/>
            <family val="2"/>
          </rPr>
          <t xml:space="preserve">
initial spin in rad/s</t>
        </r>
      </text>
    </comment>
    <comment ref="D14" authorId="1" shapeId="0" xr:uid="{77953200-273D-4A9D-8158-9FE3114CA99B}">
      <text>
        <r>
          <rPr>
            <b/>
            <sz val="9"/>
            <color indexed="81"/>
            <rFont val="Tahoma"/>
            <family val="2"/>
          </rPr>
          <t>Alan M. Nathan:</t>
        </r>
        <r>
          <rPr>
            <sz val="9"/>
            <color indexed="81"/>
            <rFont val="Tahoma"/>
            <family val="2"/>
          </rPr>
          <t xml:space="preserve">
assumes ball radius = circ/(2*pi)
romega units ft/s</t>
        </r>
      </text>
    </comment>
    <comment ref="B18" authorId="1" shapeId="0" xr:uid="{6904CDE3-F4E5-4A5A-A29D-82B12D2E89B1}">
      <text>
        <r>
          <rPr>
            <b/>
            <sz val="9"/>
            <color indexed="81"/>
            <rFont val="Tahoma"/>
            <family val="2"/>
          </rPr>
          <t>Alan M. Nathan:</t>
        </r>
        <r>
          <rPr>
            <sz val="9"/>
            <color indexed="81"/>
            <rFont val="Tahoma"/>
            <family val="2"/>
          </rPr>
          <t xml:space="preserve">
angle of wind wrt the y axis (runs from -180 to +180)
0 =&gt; out to CF
45 =&gt; out to RF pole
-45 =&gt; out to LF pole
180 =&gt; in from CF</t>
        </r>
      </text>
    </comment>
    <comment ref="B20" authorId="1" shapeId="0" xr:uid="{3E891131-D483-45D9-B9C7-280657FC42A0}">
      <text>
        <r>
          <rPr>
            <b/>
            <sz val="9"/>
            <color indexed="81"/>
            <rFont val="Tahoma"/>
            <family val="2"/>
          </rPr>
          <t>Alan M. Nathan:</t>
        </r>
        <r>
          <rPr>
            <sz val="9"/>
            <color indexed="81"/>
            <rFont val="Tahoma"/>
            <family val="2"/>
          </rPr>
          <t xml:space="preserve">
relative humidity in percent</t>
        </r>
      </text>
    </comment>
    <comment ref="D20" authorId="1" shapeId="0" xr:uid="{8CA83E39-1054-4366-90FC-690C69AF111F}">
      <text>
        <r>
          <rPr>
            <b/>
            <sz val="9"/>
            <color indexed="81"/>
            <rFont val="Tahoma"/>
            <family val="2"/>
          </rPr>
          <t>Alan M. Nathan:</t>
        </r>
        <r>
          <rPr>
            <sz val="9"/>
            <color indexed="81"/>
            <rFont val="Tahoma"/>
            <family val="2"/>
          </rPr>
          <t xml:space="preserve">
Saturation Vapor Pressure, in mm Hg</t>
        </r>
      </text>
    </comment>
    <comment ref="B21" authorId="1" shapeId="0" xr:uid="{C31C3D6A-E115-4009-8423-F4CCFF0F0804}">
      <text>
        <r>
          <rPr>
            <b/>
            <sz val="9"/>
            <color indexed="81"/>
            <rFont val="Tahoma"/>
            <family val="2"/>
          </rPr>
          <t>Alan M. Nathan:</t>
        </r>
        <r>
          <rPr>
            <sz val="9"/>
            <color indexed="81"/>
            <rFont val="Tahoma"/>
            <family val="2"/>
          </rPr>
          <t xml:space="preserve">
Barometric Pressure in inches of  Hg.  Note:  this is the "corrected" value (i.e., referred to sea level)</t>
        </r>
      </text>
    </comment>
    <comment ref="D22" authorId="1" shapeId="0" xr:uid="{620B8737-8D05-40F2-9BDC-2113AA225035}">
      <text>
        <r>
          <rPr>
            <b/>
            <sz val="9"/>
            <color indexed="81"/>
            <rFont val="Tahoma"/>
            <family val="2"/>
          </rPr>
          <t>Alan M. Nathan:</t>
        </r>
        <r>
          <rPr>
            <sz val="9"/>
            <color indexed="81"/>
            <rFont val="Tahoma"/>
            <family val="2"/>
          </rPr>
          <t xml:space="preserve">
Reynold's number for v=100 mph</t>
        </r>
      </text>
    </comment>
    <comment ref="B31" authorId="1" shapeId="0" xr:uid="{087CA208-8BA8-4F07-B266-50279BEB0DF1}">
      <text>
        <r>
          <rPr>
            <b/>
            <sz val="9"/>
            <color indexed="81"/>
            <rFont val="Tahoma"/>
            <family val="2"/>
          </rPr>
          <t>Alan M. Nathan:</t>
        </r>
        <r>
          <rPr>
            <sz val="9"/>
            <color indexed="81"/>
            <rFont val="Tahoma"/>
            <family val="2"/>
          </rPr>
          <t xml:space="preserve">
ft</t>
        </r>
      </text>
    </comment>
    <comment ref="E31" authorId="0" shapeId="0" xr:uid="{BC7A12BA-EA48-4324-A79F-9C2C36EEFC90}">
      <text>
        <r>
          <rPr>
            <b/>
            <sz val="8"/>
            <color indexed="81"/>
            <rFont val="Tahoma"/>
            <family val="2"/>
          </rPr>
          <t>a-nathan:</t>
        </r>
        <r>
          <rPr>
            <sz val="8"/>
            <color indexed="81"/>
            <rFont val="Tahoma"/>
            <family val="2"/>
          </rPr>
          <t xml:space="preserve">
horizontal distance</t>
        </r>
      </text>
    </comment>
    <comment ref="G31" authorId="1" shapeId="0" xr:uid="{B64B539F-CFEA-4548-AFEF-1C19CACD8ADC}">
      <text>
        <r>
          <rPr>
            <b/>
            <sz val="9"/>
            <color indexed="81"/>
            <rFont val="Tahoma"/>
            <family val="2"/>
          </rPr>
          <t>Alan M. Nathan:</t>
        </r>
        <r>
          <rPr>
            <sz val="9"/>
            <color indexed="81"/>
            <rFont val="Tahoma"/>
            <family val="2"/>
          </rPr>
          <t xml:space="preserve">
ft/s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a-nathan</author>
    <author>Alan M. Nathan</author>
    <author>Alan's 2-in-1</author>
  </authors>
  <commentList>
    <comment ref="B1" authorId="0" shapeId="0" xr:uid="{00000000-0006-0000-0100-000001000000}">
      <text>
        <r>
          <rPr>
            <b/>
            <sz val="8"/>
            <color indexed="81"/>
            <rFont val="Tahoma"/>
            <family val="2"/>
          </rPr>
          <t>a-nathan:</t>
        </r>
        <r>
          <rPr>
            <sz val="8"/>
            <color indexed="81"/>
            <rFont val="Tahoma"/>
            <family val="2"/>
          </rPr>
          <t xml:space="preserve">
mass of ball
baseball:  5.125 oz
softball:  6.5 oz</t>
        </r>
      </text>
    </comment>
    <comment ref="B2" authorId="0" shapeId="0" xr:uid="{00000000-0006-0000-0100-000002000000}">
      <text>
        <r>
          <rPr>
            <b/>
            <sz val="8"/>
            <color indexed="81"/>
            <rFont val="Tahoma"/>
            <family val="2"/>
          </rPr>
          <t>a-nathan:</t>
        </r>
        <r>
          <rPr>
            <sz val="8"/>
            <color indexed="81"/>
            <rFont val="Tahoma"/>
            <family val="2"/>
          </rPr>
          <t xml:space="preserve">
circumference:
9.125" for baseball
12.0" for softball</t>
        </r>
      </text>
    </comment>
    <comment ref="D2" authorId="1" shapeId="0" xr:uid="{00000000-0006-0000-0100-000003000000}">
      <text>
        <r>
          <rPr>
            <b/>
            <sz val="9"/>
            <color indexed="81"/>
            <rFont val="Tahoma"/>
            <family val="2"/>
          </rPr>
          <t>Alan M. Nathan:</t>
        </r>
        <r>
          <rPr>
            <sz val="9"/>
            <color indexed="81"/>
            <rFont val="Tahoma"/>
            <family val="2"/>
          </rPr>
          <t xml:space="preserve">
air density in kg/m^3, taking into account temperature, elevation, pressure, and relative humidity.  Note that the factor 0.3783 was inserted on Jully 5, 2012 to correctly take into account the mass of the water molecule.  See CRC, 54th Ed, p. F-9.</t>
        </r>
      </text>
    </comment>
    <comment ref="D3" authorId="1" shapeId="0" xr:uid="{00000000-0006-0000-0100-000004000000}">
      <text>
        <r>
          <rPr>
            <b/>
            <sz val="9"/>
            <color indexed="81"/>
            <rFont val="Tahoma"/>
            <family val="2"/>
          </rPr>
          <t>Alan M. Nathan:</t>
        </r>
        <r>
          <rPr>
            <sz val="9"/>
            <color indexed="81"/>
            <rFont val="Tahoma"/>
            <family val="2"/>
          </rPr>
          <t xml:space="preserve">
0.5*rho*A/m in 1/ft</t>
        </r>
      </text>
    </comment>
    <comment ref="D4" authorId="1" shapeId="0" xr:uid="{00000000-0006-0000-0100-000005000000}">
      <text>
        <r>
          <rPr>
            <b/>
            <sz val="9"/>
            <color indexed="81"/>
            <rFont val="Tahoma"/>
            <family val="2"/>
          </rPr>
          <t>Alan M. Nathan:</t>
        </r>
        <r>
          <rPr>
            <sz val="9"/>
            <color indexed="81"/>
            <rFont val="Tahoma"/>
            <family val="2"/>
          </rPr>
          <t xml:space="preserve">
units are 1/ft
c0=0.5*rho*A/m for rho=1.225 kg/m^3 (0.0767 lb/ft^3), a value appropriate for elev=0 and T=288.16K
(15C or 59F)
c0=0.5*rho*A/m 
This value assumes a baseball with circumference of 9-1/8 inches and mass 5-1/8 oz.</t>
        </r>
      </text>
    </comment>
    <comment ref="D5" authorId="1" shapeId="0" xr:uid="{00000000-0006-0000-0100-000006000000}">
      <text>
        <r>
          <rPr>
            <b/>
            <sz val="9"/>
            <color indexed="81"/>
            <rFont val="Tahoma"/>
            <family val="2"/>
          </rPr>
          <t>Alan M. Nathan:</t>
        </r>
        <r>
          <rPr>
            <sz val="9"/>
            <color indexed="81"/>
            <rFont val="Tahoma"/>
            <family val="2"/>
          </rPr>
          <t xml:space="preserve">
actual pressure = (corrected barometric pressure)*exp(-elev*beta).  Beta has unitls /1m.
</t>
        </r>
      </text>
    </comment>
    <comment ref="A9" authorId="2" shapeId="0" xr:uid="{00000000-0006-0000-0100-000007000000}">
      <text>
        <r>
          <rPr>
            <b/>
            <sz val="9"/>
            <color indexed="81"/>
            <rFont val="Tahoma"/>
            <family val="2"/>
          </rPr>
          <t>Alan's 2-in-1:</t>
        </r>
        <r>
          <rPr>
            <sz val="9"/>
            <color indexed="81"/>
            <rFont val="Tahoma"/>
            <family val="2"/>
          </rPr>
          <t xml:space="preserve">
R or L</t>
        </r>
      </text>
    </comment>
    <comment ref="G10" authorId="2" shapeId="0" xr:uid="{00000000-0006-0000-0100-000008000000}">
      <text>
        <r>
          <rPr>
            <b/>
            <sz val="9"/>
            <color indexed="81"/>
            <rFont val="Tahoma"/>
            <family val="2"/>
          </rPr>
          <t>Alan's 2-in-1:</t>
        </r>
        <r>
          <rPr>
            <sz val="9"/>
            <color indexed="81"/>
            <rFont val="Tahoma"/>
            <family val="2"/>
          </rPr>
          <t xml:space="preserve">
Flag=0 means full spin is used for  spin-dependent drag but not S
Flag=1 means full spin is used for both spin-dependent drag and S</t>
        </r>
      </text>
    </comment>
    <comment ref="D13" authorId="1" shapeId="0" xr:uid="{00000000-0006-0000-0100-000009000000}">
      <text>
        <r>
          <rPr>
            <b/>
            <sz val="9"/>
            <color indexed="81"/>
            <rFont val="Tahoma"/>
            <family val="2"/>
          </rPr>
          <t>Alan M. Nathan:</t>
        </r>
        <r>
          <rPr>
            <sz val="9"/>
            <color indexed="81"/>
            <rFont val="Tahoma"/>
            <family val="2"/>
          </rPr>
          <t xml:space="preserve">
initial spin in rad/s</t>
        </r>
      </text>
    </comment>
    <comment ref="D14" authorId="1" shapeId="0" xr:uid="{00000000-0006-0000-0100-00000A000000}">
      <text>
        <r>
          <rPr>
            <b/>
            <sz val="9"/>
            <color indexed="81"/>
            <rFont val="Tahoma"/>
            <family val="2"/>
          </rPr>
          <t>Alan M. Nathan:</t>
        </r>
        <r>
          <rPr>
            <sz val="9"/>
            <color indexed="81"/>
            <rFont val="Tahoma"/>
            <family val="2"/>
          </rPr>
          <t xml:space="preserve">
assumes ball radius = circ/(2*pi)
romega units ft/s</t>
        </r>
      </text>
    </comment>
    <comment ref="B18" authorId="1" shapeId="0" xr:uid="{00000000-0006-0000-0100-00000B000000}">
      <text>
        <r>
          <rPr>
            <b/>
            <sz val="9"/>
            <color indexed="81"/>
            <rFont val="Tahoma"/>
            <family val="2"/>
          </rPr>
          <t>Alan M. Nathan:</t>
        </r>
        <r>
          <rPr>
            <sz val="9"/>
            <color indexed="81"/>
            <rFont val="Tahoma"/>
            <family val="2"/>
          </rPr>
          <t xml:space="preserve">
angle of wind wrt the y axis (runs from -180 to +180)
0 =&gt; out to CF
45 =&gt; out to RF pole
-45 =&gt; out to LF pole
180 =&gt; in from CF</t>
        </r>
      </text>
    </comment>
    <comment ref="B20" authorId="1" shapeId="0" xr:uid="{00000000-0006-0000-0100-00000C000000}">
      <text>
        <r>
          <rPr>
            <b/>
            <sz val="9"/>
            <color indexed="81"/>
            <rFont val="Tahoma"/>
            <family val="2"/>
          </rPr>
          <t>Alan M. Nathan:</t>
        </r>
        <r>
          <rPr>
            <sz val="9"/>
            <color indexed="81"/>
            <rFont val="Tahoma"/>
            <family val="2"/>
          </rPr>
          <t xml:space="preserve">
relative humidity in percent</t>
        </r>
      </text>
    </comment>
    <comment ref="D20" authorId="1" shapeId="0" xr:uid="{00000000-0006-0000-0100-00000D000000}">
      <text>
        <r>
          <rPr>
            <b/>
            <sz val="9"/>
            <color indexed="81"/>
            <rFont val="Tahoma"/>
            <family val="2"/>
          </rPr>
          <t>Alan M. Nathan:</t>
        </r>
        <r>
          <rPr>
            <sz val="9"/>
            <color indexed="81"/>
            <rFont val="Tahoma"/>
            <family val="2"/>
          </rPr>
          <t xml:space="preserve">
Saturation Vapor Pressure, in mm Hg</t>
        </r>
      </text>
    </comment>
    <comment ref="B21" authorId="1" shapeId="0" xr:uid="{00000000-0006-0000-0100-00000E000000}">
      <text>
        <r>
          <rPr>
            <b/>
            <sz val="9"/>
            <color indexed="81"/>
            <rFont val="Tahoma"/>
            <family val="2"/>
          </rPr>
          <t>Alan M. Nathan:</t>
        </r>
        <r>
          <rPr>
            <sz val="9"/>
            <color indexed="81"/>
            <rFont val="Tahoma"/>
            <family val="2"/>
          </rPr>
          <t xml:space="preserve">
Barometric Pressure in inches of  Hg.  Note:  this is the "corrected" value (i.e., referred to sea level)</t>
        </r>
      </text>
    </comment>
    <comment ref="D22" authorId="1" shapeId="0" xr:uid="{00000000-0006-0000-0100-00000F000000}">
      <text>
        <r>
          <rPr>
            <b/>
            <sz val="9"/>
            <color indexed="81"/>
            <rFont val="Tahoma"/>
            <family val="2"/>
          </rPr>
          <t>Alan M. Nathan:</t>
        </r>
        <r>
          <rPr>
            <sz val="9"/>
            <color indexed="81"/>
            <rFont val="Tahoma"/>
            <family val="2"/>
          </rPr>
          <t xml:space="preserve">
Reynold's number for v=100 mph</t>
        </r>
      </text>
    </comment>
    <comment ref="B31" authorId="1" shapeId="0" xr:uid="{00000000-0006-0000-0100-000010000000}">
      <text>
        <r>
          <rPr>
            <b/>
            <sz val="9"/>
            <color indexed="81"/>
            <rFont val="Tahoma"/>
            <family val="2"/>
          </rPr>
          <t>Alan M. Nathan:</t>
        </r>
        <r>
          <rPr>
            <sz val="9"/>
            <color indexed="81"/>
            <rFont val="Tahoma"/>
            <family val="2"/>
          </rPr>
          <t xml:space="preserve">
ft</t>
        </r>
      </text>
    </comment>
    <comment ref="E31" authorId="0" shapeId="0" xr:uid="{00000000-0006-0000-0100-000011000000}">
      <text>
        <r>
          <rPr>
            <b/>
            <sz val="8"/>
            <color indexed="81"/>
            <rFont val="Tahoma"/>
            <family val="2"/>
          </rPr>
          <t>a-nathan:</t>
        </r>
        <r>
          <rPr>
            <sz val="8"/>
            <color indexed="81"/>
            <rFont val="Tahoma"/>
            <family val="2"/>
          </rPr>
          <t xml:space="preserve">
horizontal distance</t>
        </r>
      </text>
    </comment>
    <comment ref="G31" authorId="1" shapeId="0" xr:uid="{00000000-0006-0000-0100-000012000000}">
      <text>
        <r>
          <rPr>
            <b/>
            <sz val="9"/>
            <color indexed="81"/>
            <rFont val="Tahoma"/>
            <family val="2"/>
          </rPr>
          <t>Alan M. Nathan:</t>
        </r>
        <r>
          <rPr>
            <sz val="9"/>
            <color indexed="81"/>
            <rFont val="Tahoma"/>
            <family val="2"/>
          </rPr>
          <t xml:space="preserve">
ft/s</t>
        </r>
      </text>
    </comment>
  </commentList>
</comments>
</file>

<file path=xl/sharedStrings.xml><?xml version="1.0" encoding="utf-8"?>
<sst xmlns="http://schemas.openxmlformats.org/spreadsheetml/2006/main" count="364" uniqueCount="183">
  <si>
    <t>z0 (ft)</t>
  </si>
  <si>
    <t>tau (sec)</t>
  </si>
  <si>
    <t>dt (sec)</t>
  </si>
  <si>
    <t>v0z</t>
  </si>
  <si>
    <t>wx</t>
  </si>
  <si>
    <t>wy</t>
  </si>
  <si>
    <t>wz</t>
  </si>
  <si>
    <t>z</t>
  </si>
  <si>
    <t>vz</t>
  </si>
  <si>
    <t>az</t>
  </si>
  <si>
    <t>v</t>
  </si>
  <si>
    <t>romega</t>
  </si>
  <si>
    <t>Cd</t>
  </si>
  <si>
    <t>Cl</t>
  </si>
  <si>
    <t>S</t>
  </si>
  <si>
    <t>adragx</t>
  </si>
  <si>
    <t>adragy</t>
  </si>
  <si>
    <t>adragz</t>
  </si>
  <si>
    <t>vw</t>
  </si>
  <si>
    <t>vyw (ft/s)</t>
  </si>
  <si>
    <t>r</t>
  </si>
  <si>
    <t>mass (oz)</t>
  </si>
  <si>
    <t>circumference (inches)</t>
  </si>
  <si>
    <t>wg (rpm)</t>
  </si>
  <si>
    <t>v0</t>
  </si>
  <si>
    <t>relative humidity (%)</t>
  </si>
  <si>
    <t>SVP (mm Hg)</t>
  </si>
  <si>
    <t>T (deg C)</t>
  </si>
  <si>
    <t>Re-100</t>
  </si>
  <si>
    <t>t</t>
  </si>
  <si>
    <t>x</t>
  </si>
  <si>
    <t>v0x</t>
  </si>
  <si>
    <t>v0y</t>
  </si>
  <si>
    <t>y</t>
  </si>
  <si>
    <t>vx</t>
  </si>
  <si>
    <t>vy</t>
  </si>
  <si>
    <t>const</t>
  </si>
  <si>
    <t>ax</t>
  </si>
  <si>
    <t>ay</t>
  </si>
  <si>
    <t>omega</t>
  </si>
  <si>
    <t>x0 (ft)</t>
  </si>
  <si>
    <t>y0 (ft)</t>
  </si>
  <si>
    <t>aMagx</t>
  </si>
  <si>
    <t>aMagy</t>
  </si>
  <si>
    <t>aMagz</t>
  </si>
  <si>
    <t>xf</t>
  </si>
  <si>
    <t>yf</t>
  </si>
  <si>
    <t>zf</t>
  </si>
  <si>
    <t>T (deg F)</t>
  </si>
  <si>
    <t>elev (ft)</t>
  </si>
  <si>
    <t>c0</t>
  </si>
  <si>
    <t>elev (m)</t>
  </si>
  <si>
    <t>beta</t>
  </si>
  <si>
    <t>phiwind (deg)</t>
  </si>
  <si>
    <t>vwind (mph)</t>
  </si>
  <si>
    <t>vxw (ft/s)</t>
  </si>
  <si>
    <t>rho (kg/m^3)</t>
  </si>
  <si>
    <t>rho (lb/ft^3)</t>
  </si>
  <si>
    <t>barometeric pressure (mm Hg)</t>
  </si>
  <si>
    <t>barometric pressure (in Hg)</t>
  </si>
  <si>
    <t>*</t>
  </si>
  <si>
    <t>flag</t>
  </si>
  <si>
    <t>phi</t>
  </si>
  <si>
    <t>hwind (ft)</t>
  </si>
  <si>
    <t>vxw</t>
  </si>
  <si>
    <t>vyw</t>
  </si>
  <si>
    <t>vmph</t>
  </si>
  <si>
    <t>cd0</t>
  </si>
  <si>
    <t>cdspin</t>
  </si>
  <si>
    <t>Hang Time</t>
  </si>
  <si>
    <t>Distance</t>
  </si>
  <si>
    <t>exit speed (mph)</t>
  </si>
  <si>
    <t>launch angle (deg)</t>
  </si>
  <si>
    <t>direction (deg)</t>
  </si>
  <si>
    <t>backspin (rpm)</t>
  </si>
  <si>
    <t>sidespin (rpm)</t>
  </si>
  <si>
    <t>name</t>
  </si>
  <si>
    <t>Angel Stadium of Anaheim</t>
  </si>
  <si>
    <t>AT&amp;T Park</t>
  </si>
  <si>
    <t>Dodger Stadium</t>
  </si>
  <si>
    <t>Chase Field</t>
  </si>
  <si>
    <t>Minute Maid Park</t>
  </si>
  <si>
    <t>Miller Park</t>
  </si>
  <si>
    <t>Citizens Bank Park</t>
  </si>
  <si>
    <t>Nationals Park</t>
  </si>
  <si>
    <t>Great American Ball Park</t>
  </si>
  <si>
    <t>Progressive Field</t>
  </si>
  <si>
    <t>Comerica Park</t>
  </si>
  <si>
    <t>Wrigley Field</t>
  </si>
  <si>
    <t>Oriole Park at Camden Yards</t>
  </si>
  <si>
    <t>Safeco Field</t>
  </si>
  <si>
    <t>Busch Stadium</t>
  </si>
  <si>
    <t>Yankee Stadium</t>
  </si>
  <si>
    <t>Coors Field</t>
  </si>
  <si>
    <t>Rogers Centre</t>
  </si>
  <si>
    <t>PNC Park</t>
  </si>
  <si>
    <t>U.S. Cellular Field</t>
  </si>
  <si>
    <t>Fenway Park</t>
  </si>
  <si>
    <t>Kauffman Stadium</t>
  </si>
  <si>
    <t>Tropicana Field</t>
  </si>
  <si>
    <t>Citi Field</t>
  </si>
  <si>
    <t>Oakland Coliseum</t>
  </si>
  <si>
    <t>symbol</t>
  </si>
  <si>
    <t>ana</t>
  </si>
  <si>
    <t>sfn</t>
  </si>
  <si>
    <t>sdn</t>
  </si>
  <si>
    <t>lan</t>
  </si>
  <si>
    <t>atl</t>
  </si>
  <si>
    <t>ari</t>
  </si>
  <si>
    <t>hou</t>
  </si>
  <si>
    <t>mil</t>
  </si>
  <si>
    <t>flo</t>
  </si>
  <si>
    <t>was</t>
  </si>
  <si>
    <t>min</t>
  </si>
  <si>
    <t>cin</t>
  </si>
  <si>
    <t>cle</t>
  </si>
  <si>
    <t>det</t>
  </si>
  <si>
    <t>chn</t>
  </si>
  <si>
    <t>bal</t>
  </si>
  <si>
    <t>sea</t>
  </si>
  <si>
    <t>sln</t>
  </si>
  <si>
    <t>nya</t>
  </si>
  <si>
    <t>col</t>
  </si>
  <si>
    <t>tor</t>
  </si>
  <si>
    <t>pit</t>
  </si>
  <si>
    <t>cha</t>
  </si>
  <si>
    <t>tex</t>
  </si>
  <si>
    <t>bos</t>
  </si>
  <si>
    <t>kca</t>
  </si>
  <si>
    <t>tba</t>
  </si>
  <si>
    <t>nyn</t>
  </si>
  <si>
    <t>oak</t>
  </si>
  <si>
    <t>elev-ft</t>
  </si>
  <si>
    <t>Target Field</t>
  </si>
  <si>
    <t>Globe Life Park in Arlington</t>
  </si>
  <si>
    <t>Marlins Park</t>
  </si>
  <si>
    <t>Petco Park</t>
  </si>
  <si>
    <t>R</t>
  </si>
  <si>
    <t>Bearing</t>
  </si>
  <si>
    <t>backspin</t>
  </si>
  <si>
    <t>sidespin</t>
  </si>
  <si>
    <t>batter hand</t>
  </si>
  <si>
    <t>sign</t>
  </si>
  <si>
    <t>cl0</t>
  </si>
  <si>
    <t>cl1</t>
  </si>
  <si>
    <t>cl2</t>
  </si>
  <si>
    <t>drag/lift parameters</t>
  </si>
  <si>
    <t>spin</t>
  </si>
  <si>
    <t>cd</t>
  </si>
  <si>
    <t>extrapolated landing point</t>
  </si>
  <si>
    <t>SunTrust Park</t>
  </si>
  <si>
    <t>w-perp</t>
  </si>
  <si>
    <t>rowmegaperp</t>
  </si>
  <si>
    <t>row</t>
  </si>
  <si>
    <t>column</t>
  </si>
  <si>
    <t>distance</t>
  </si>
  <si>
    <t>r*omega_perp</t>
  </si>
  <si>
    <t>w_perp</t>
  </si>
  <si>
    <t>w_perp/w</t>
  </si>
  <si>
    <t>Distance vs. EV &amp; LA: 103 mph, Flag=0</t>
  </si>
  <si>
    <t>Distance vs. EV &amp; LA:  103 mph, Flag=1</t>
  </si>
  <si>
    <t>SUMMARY</t>
  </si>
  <si>
    <t>vf</t>
  </si>
  <si>
    <t>x0</t>
  </si>
  <si>
    <t>z0</t>
  </si>
  <si>
    <t>px</t>
  </si>
  <si>
    <t>pz</t>
  </si>
  <si>
    <t>x mvmt</t>
  </si>
  <si>
    <t>z mvmt</t>
  </si>
  <si>
    <t>release speed (mph)</t>
  </si>
  <si>
    <t>release angle (deg)</t>
  </si>
  <si>
    <t>release direction (deg)</t>
  </si>
  <si>
    <t>home plate crossing</t>
  </si>
  <si>
    <t>Transit Time</t>
  </si>
  <si>
    <t>vxf</t>
  </si>
  <si>
    <t>vyf</t>
  </si>
  <si>
    <t>vzf</t>
  </si>
  <si>
    <t>L</t>
  </si>
  <si>
    <t>y0</t>
  </si>
  <si>
    <t>vx0</t>
  </si>
  <si>
    <t>vy0</t>
  </si>
  <si>
    <t>vz0</t>
  </si>
  <si>
    <t>Nine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</si>
</sst>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E+00"/>
  </numFmts>
  <fonts count="28" x14ac:knownFonts="1">
    <font>
      <sz val="10"/>
      <name val="Arial"/>
    </font>
    <font>
      <sz val="10"/>
      <name val="Arial"/>
      <family val="2"/>
    </font>
    <font>
      <b/>
      <sz val="10"/>
      <name val="Arial"/>
      <family val="2"/>
    </font>
    <font>
      <sz val="9"/>
      <color indexed="81"/>
      <name val="Tahoma"/>
      <family val="2"/>
    </font>
    <font>
      <b/>
      <sz val="9"/>
      <color indexed="81"/>
      <name val="Tahoma"/>
      <family val="2"/>
    </font>
    <font>
      <sz val="10"/>
      <name val="Arial"/>
      <family val="2"/>
    </font>
    <font>
      <sz val="8"/>
      <color indexed="81"/>
      <name val="Tahoma"/>
      <family val="2"/>
    </font>
    <font>
      <b/>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name val="Arial"/>
      <family val="2"/>
    </font>
    <font>
      <b/>
      <sz val="12"/>
      <name val="Arial"/>
      <family val="2"/>
    </font>
    <font>
      <b/>
      <sz val="10"/>
      <color rgb="FFFF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3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
      <patternFill patternType="solid">
        <fgColor indexed="51"/>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9">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23" borderId="7" applyNumberFormat="0" applyFont="0" applyAlignment="0" applyProtection="0"/>
    <xf numFmtId="0" fontId="21" fillId="20" borderId="8" applyNumberForma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cellStyleXfs>
  <cellXfs count="114">
    <xf numFmtId="0" fontId="0" fillId="0" borderId="0" xfId="0"/>
    <xf numFmtId="0" fontId="2" fillId="0" borderId="0" xfId="0" applyFont="1" applyAlignment="1">
      <alignment horizontal="center"/>
    </xf>
    <xf numFmtId="164" fontId="0" fillId="0" borderId="0" xfId="0" applyNumberFormat="1"/>
    <xf numFmtId="2" fontId="0" fillId="0" borderId="0" xfId="0" applyNumberFormat="1"/>
    <xf numFmtId="166" fontId="0" fillId="0" borderId="0" xfId="0" applyNumberFormat="1"/>
    <xf numFmtId="165" fontId="0" fillId="0" borderId="0" xfId="0" applyNumberFormat="1"/>
    <xf numFmtId="1" fontId="0" fillId="0" borderId="0" xfId="0" applyNumberFormat="1"/>
    <xf numFmtId="0" fontId="2" fillId="0" borderId="11" xfId="0" applyFont="1" applyBorder="1" applyAlignment="1">
      <alignment horizontal="center"/>
    </xf>
    <xf numFmtId="0" fontId="5" fillId="0" borderId="0" xfId="0" applyFont="1"/>
    <xf numFmtId="0" fontId="0" fillId="24" borderId="14" xfId="0" applyFill="1" applyBorder="1"/>
    <xf numFmtId="0" fontId="2" fillId="24" borderId="12" xfId="0" applyFont="1" applyFill="1" applyBorder="1"/>
    <xf numFmtId="0" fontId="2" fillId="0" borderId="19" xfId="0" applyFont="1" applyBorder="1" applyAlignment="1">
      <alignment horizontal="center"/>
    </xf>
    <xf numFmtId="0" fontId="2" fillId="0" borderId="20" xfId="0" applyFont="1" applyBorder="1" applyAlignment="1">
      <alignment horizontal="center"/>
    </xf>
    <xf numFmtId="164" fontId="2" fillId="0" borderId="20" xfId="0" applyNumberFormat="1" applyFont="1" applyBorder="1" applyAlignment="1">
      <alignment horizontal="center"/>
    </xf>
    <xf numFmtId="166" fontId="2" fillId="26" borderId="18" xfId="0" applyNumberFormat="1" applyFont="1" applyFill="1" applyBorder="1"/>
    <xf numFmtId="1" fontId="2" fillId="26" borderId="18" xfId="0" applyNumberFormat="1" applyFont="1" applyFill="1" applyBorder="1"/>
    <xf numFmtId="164" fontId="2" fillId="27" borderId="0" xfId="0" applyNumberFormat="1" applyFont="1" applyFill="1"/>
    <xf numFmtId="0" fontId="2" fillId="25" borderId="10" xfId="0" applyFont="1" applyFill="1" applyBorder="1"/>
    <xf numFmtId="0" fontId="1" fillId="0" borderId="0" xfId="0" applyFont="1"/>
    <xf numFmtId="164" fontId="2" fillId="25" borderId="0" xfId="0" applyNumberFormat="1" applyFont="1" applyFill="1"/>
    <xf numFmtId="164" fontId="2" fillId="25" borderId="0" xfId="0" applyNumberFormat="1" applyFont="1" applyFill="1" applyAlignment="1">
      <alignment horizontal="right"/>
    </xf>
    <xf numFmtId="0" fontId="2" fillId="25" borderId="0" xfId="0" applyFont="1" applyFill="1"/>
    <xf numFmtId="166" fontId="0" fillId="29" borderId="16" xfId="0" applyNumberFormat="1" applyFill="1" applyBorder="1"/>
    <xf numFmtId="0" fontId="0" fillId="29" borderId="0" xfId="0" applyFill="1"/>
    <xf numFmtId="165" fontId="0" fillId="29" borderId="0" xfId="0" applyNumberFormat="1" applyFill="1"/>
    <xf numFmtId="167" fontId="0" fillId="29" borderId="0" xfId="0" applyNumberFormat="1" applyFill="1"/>
    <xf numFmtId="164" fontId="0" fillId="29" borderId="0" xfId="0" applyNumberFormat="1" applyFill="1"/>
    <xf numFmtId="164" fontId="0" fillId="29" borderId="18" xfId="0" applyNumberFormat="1" applyFill="1" applyBorder="1"/>
    <xf numFmtId="0" fontId="2" fillId="27" borderId="15" xfId="0" applyFont="1" applyFill="1" applyBorder="1"/>
    <xf numFmtId="164" fontId="2" fillId="27" borderId="16" xfId="0" applyNumberFormat="1" applyFont="1" applyFill="1" applyBorder="1"/>
    <xf numFmtId="0" fontId="2" fillId="27" borderId="10" xfId="0" applyFont="1" applyFill="1" applyBorder="1"/>
    <xf numFmtId="165" fontId="2" fillId="27" borderId="0" xfId="0" applyNumberFormat="1" applyFont="1" applyFill="1"/>
    <xf numFmtId="0" fontId="2" fillId="27" borderId="12" xfId="0" applyFont="1" applyFill="1" applyBorder="1"/>
    <xf numFmtId="164" fontId="2" fillId="27" borderId="14" xfId="0" applyNumberFormat="1" applyFont="1" applyFill="1" applyBorder="1"/>
    <xf numFmtId="0" fontId="2" fillId="29" borderId="10" xfId="0" applyFont="1" applyFill="1" applyBorder="1"/>
    <xf numFmtId="1" fontId="0" fillId="29" borderId="0" xfId="0" applyNumberFormat="1" applyFill="1"/>
    <xf numFmtId="0" fontId="0" fillId="29" borderId="15" xfId="0" applyFill="1" applyBorder="1"/>
    <xf numFmtId="0" fontId="0" fillId="29" borderId="10" xfId="0" applyFill="1" applyBorder="1"/>
    <xf numFmtId="164" fontId="1" fillId="29" borderId="10" xfId="0" applyNumberFormat="1" applyFont="1" applyFill="1" applyBorder="1"/>
    <xf numFmtId="0" fontId="0" fillId="29" borderId="12" xfId="0" applyFill="1" applyBorder="1"/>
    <xf numFmtId="167" fontId="0" fillId="29" borderId="14" xfId="0" applyNumberFormat="1" applyFill="1" applyBorder="1"/>
    <xf numFmtId="164" fontId="0" fillId="29" borderId="13" xfId="0" applyNumberFormat="1" applyFill="1" applyBorder="1"/>
    <xf numFmtId="164" fontId="2" fillId="26" borderId="15" xfId="0" applyNumberFormat="1" applyFont="1" applyFill="1" applyBorder="1"/>
    <xf numFmtId="166" fontId="2" fillId="26" borderId="17" xfId="0" applyNumberFormat="1" applyFont="1" applyFill="1" applyBorder="1"/>
    <xf numFmtId="164" fontId="2" fillId="26" borderId="10" xfId="0" applyNumberFormat="1" applyFont="1" applyFill="1" applyBorder="1"/>
    <xf numFmtId="165" fontId="2" fillId="26" borderId="18" xfId="0" applyNumberFormat="1" applyFont="1" applyFill="1" applyBorder="1" applyAlignment="1">
      <alignment horizontal="right"/>
    </xf>
    <xf numFmtId="164" fontId="2" fillId="26" borderId="12" xfId="0" applyNumberFormat="1" applyFont="1" applyFill="1" applyBorder="1"/>
    <xf numFmtId="165" fontId="2" fillId="26" borderId="13" xfId="0" applyNumberFormat="1" applyFont="1" applyFill="1" applyBorder="1"/>
    <xf numFmtId="0" fontId="0" fillId="29" borderId="16" xfId="0" applyFill="1" applyBorder="1"/>
    <xf numFmtId="165" fontId="2" fillId="26" borderId="18" xfId="0" applyNumberFormat="1" applyFont="1" applyFill="1" applyBorder="1"/>
    <xf numFmtId="0" fontId="2" fillId="26" borderId="0" xfId="0" applyFont="1" applyFill="1"/>
    <xf numFmtId="1" fontId="2" fillId="26" borderId="0" xfId="0" applyNumberFormat="1" applyFont="1" applyFill="1"/>
    <xf numFmtId="166" fontId="2" fillId="26" borderId="0" xfId="0" applyNumberFormat="1" applyFont="1" applyFill="1"/>
    <xf numFmtId="1" fontId="2" fillId="25" borderId="0" xfId="0" applyNumberFormat="1" applyFont="1" applyFill="1"/>
    <xf numFmtId="0" fontId="2" fillId="28" borderId="10" xfId="0" applyFont="1" applyFill="1" applyBorder="1"/>
    <xf numFmtId="0" fontId="0" fillId="28" borderId="0" xfId="0" applyFill="1"/>
    <xf numFmtId="0" fontId="1" fillId="28" borderId="0" xfId="0" applyFont="1" applyFill="1"/>
    <xf numFmtId="0" fontId="2" fillId="28" borderId="12" xfId="0" applyFont="1" applyFill="1" applyBorder="1"/>
    <xf numFmtId="0" fontId="0" fillId="28" borderId="14" xfId="0" applyFill="1" applyBorder="1"/>
    <xf numFmtId="0" fontId="0" fillId="29" borderId="17" xfId="0" applyFill="1" applyBorder="1"/>
    <xf numFmtId="165" fontId="5" fillId="29" borderId="10" xfId="0" applyNumberFormat="1" applyFont="1" applyFill="1" applyBorder="1"/>
    <xf numFmtId="165" fontId="5" fillId="29" borderId="0" xfId="0" applyNumberFormat="1" applyFont="1" applyFill="1"/>
    <xf numFmtId="0" fontId="5" fillId="29" borderId="18" xfId="0" applyFont="1" applyFill="1" applyBorder="1"/>
    <xf numFmtId="166" fontId="5" fillId="29" borderId="18" xfId="0" applyNumberFormat="1" applyFont="1" applyFill="1" applyBorder="1"/>
    <xf numFmtId="165" fontId="5" fillId="29" borderId="12" xfId="0" applyNumberFormat="1" applyFont="1" applyFill="1" applyBorder="1"/>
    <xf numFmtId="165" fontId="5" fillId="29" borderId="14" xfId="0" applyNumberFormat="1" applyFont="1" applyFill="1" applyBorder="1"/>
    <xf numFmtId="0" fontId="0" fillId="29" borderId="13" xfId="0" applyFill="1" applyBorder="1"/>
    <xf numFmtId="0" fontId="2" fillId="28" borderId="15" xfId="0" applyFont="1" applyFill="1" applyBorder="1"/>
    <xf numFmtId="0" fontId="2" fillId="28" borderId="16" xfId="0" applyFont="1" applyFill="1" applyBorder="1"/>
    <xf numFmtId="0" fontId="2" fillId="28" borderId="0" xfId="0" applyFont="1" applyFill="1"/>
    <xf numFmtId="0" fontId="1" fillId="29" borderId="10" xfId="0" applyFont="1" applyFill="1" applyBorder="1"/>
    <xf numFmtId="0" fontId="0" fillId="26" borderId="0" xfId="0" applyFill="1"/>
    <xf numFmtId="164" fontId="2" fillId="26" borderId="21" xfId="0" applyNumberFormat="1" applyFont="1" applyFill="1" applyBorder="1"/>
    <xf numFmtId="1" fontId="2" fillId="26" borderId="22" xfId="0" applyNumberFormat="1" applyFont="1" applyFill="1" applyBorder="1"/>
    <xf numFmtId="1" fontId="2" fillId="26" borderId="23" xfId="0" applyNumberFormat="1" applyFont="1" applyFill="1" applyBorder="1"/>
    <xf numFmtId="1" fontId="2" fillId="26" borderId="21" xfId="0" applyNumberFormat="1" applyFont="1" applyFill="1" applyBorder="1"/>
    <xf numFmtId="1" fontId="0" fillId="25" borderId="0" xfId="0" applyNumberFormat="1" applyFill="1"/>
    <xf numFmtId="1" fontId="1" fillId="25" borderId="0" xfId="0" applyNumberFormat="1" applyFont="1" applyFill="1"/>
    <xf numFmtId="165" fontId="2" fillId="27" borderId="16" xfId="0" applyNumberFormat="1" applyFont="1" applyFill="1" applyBorder="1"/>
    <xf numFmtId="0" fontId="2" fillId="30" borderId="10" xfId="0" applyFont="1" applyFill="1" applyBorder="1"/>
    <xf numFmtId="164" fontId="0" fillId="30" borderId="18" xfId="0" applyNumberFormat="1" applyFill="1" applyBorder="1"/>
    <xf numFmtId="1" fontId="2" fillId="30" borderId="10" xfId="0" applyNumberFormat="1" applyFont="1" applyFill="1" applyBorder="1"/>
    <xf numFmtId="165" fontId="1" fillId="30" borderId="18" xfId="0" applyNumberFormat="1" applyFont="1" applyFill="1" applyBorder="1"/>
    <xf numFmtId="164" fontId="2" fillId="30" borderId="10" xfId="0" applyNumberFormat="1" applyFont="1" applyFill="1" applyBorder="1"/>
    <xf numFmtId="0" fontId="2" fillId="30" borderId="12" xfId="0" applyFont="1" applyFill="1" applyBorder="1"/>
    <xf numFmtId="164" fontId="0" fillId="30" borderId="13" xfId="0" applyNumberFormat="1" applyFill="1" applyBorder="1"/>
    <xf numFmtId="0" fontId="0" fillId="25" borderId="0" xfId="0" applyFill="1"/>
    <xf numFmtId="165" fontId="0" fillId="30" borderId="18" xfId="0" applyNumberFormat="1" applyFill="1" applyBorder="1"/>
    <xf numFmtId="0" fontId="2" fillId="27" borderId="0" xfId="0" applyFont="1" applyFill="1"/>
    <xf numFmtId="164" fontId="27" fillId="25" borderId="0" xfId="0" applyNumberFormat="1" applyFont="1" applyFill="1"/>
    <xf numFmtId="164" fontId="27" fillId="25" borderId="0" xfId="0" applyNumberFormat="1" applyFont="1" applyFill="1" applyAlignment="1">
      <alignment horizontal="right"/>
    </xf>
    <xf numFmtId="0" fontId="27" fillId="28" borderId="0" xfId="0" applyFont="1" applyFill="1"/>
    <xf numFmtId="165" fontId="0" fillId="26" borderId="0" xfId="0" applyNumberFormat="1" applyFill="1"/>
    <xf numFmtId="164" fontId="0" fillId="26" borderId="0" xfId="0" applyNumberFormat="1" applyFill="1"/>
    <xf numFmtId="2" fontId="0" fillId="26" borderId="0" xfId="0" applyNumberFormat="1" applyFill="1"/>
    <xf numFmtId="1" fontId="0" fillId="26" borderId="0" xfId="0" applyNumberFormat="1" applyFill="1"/>
    <xf numFmtId="166" fontId="0" fillId="26" borderId="0" xfId="0" applyNumberFormat="1" applyFill="1"/>
    <xf numFmtId="165" fontId="0" fillId="25" borderId="0" xfId="0" applyNumberFormat="1" applyFill="1"/>
    <xf numFmtId="164" fontId="0" fillId="25" borderId="0" xfId="0" applyNumberFormat="1" applyFill="1"/>
    <xf numFmtId="2" fontId="0" fillId="25" borderId="0" xfId="0" applyNumberFormat="1" applyFill="1"/>
    <xf numFmtId="166" fontId="0" fillId="25" borderId="0" xfId="0" applyNumberFormat="1" applyFill="1"/>
    <xf numFmtId="164" fontId="2" fillId="26" borderId="18" xfId="0" applyNumberFormat="1" applyFont="1" applyFill="1" applyBorder="1"/>
    <xf numFmtId="1" fontId="2" fillId="0" borderId="18" xfId="0" applyNumberFormat="1" applyFont="1" applyBorder="1"/>
    <xf numFmtId="0" fontId="1" fillId="25" borderId="10" xfId="0" applyFont="1" applyFill="1" applyBorder="1"/>
    <xf numFmtId="2" fontId="0" fillId="25" borderId="18" xfId="0" applyNumberFormat="1" applyFill="1" applyBorder="1"/>
    <xf numFmtId="2" fontId="1" fillId="25" borderId="18" xfId="0" applyNumberFormat="1" applyFont="1" applyFill="1" applyBorder="1"/>
    <xf numFmtId="0" fontId="1" fillId="25" borderId="12" xfId="0" applyFont="1" applyFill="1" applyBorder="1"/>
    <xf numFmtId="2" fontId="1" fillId="25" borderId="13" xfId="0" applyNumberFormat="1" applyFont="1" applyFill="1" applyBorder="1"/>
    <xf numFmtId="0" fontId="25" fillId="26" borderId="0" xfId="0" applyFont="1" applyFill="1" applyAlignment="1">
      <alignment horizontal="center"/>
    </xf>
    <xf numFmtId="0" fontId="2" fillId="27" borderId="19" xfId="0" applyFont="1" applyFill="1" applyBorder="1" applyAlignment="1">
      <alignment horizontal="center"/>
    </xf>
    <xf numFmtId="0" fontId="2" fillId="27" borderId="20" xfId="0" applyFont="1" applyFill="1" applyBorder="1" applyAlignment="1">
      <alignment horizontal="center"/>
    </xf>
    <xf numFmtId="0" fontId="2" fillId="30" borderId="15" xfId="0" applyFont="1" applyFill="1" applyBorder="1" applyAlignment="1">
      <alignment horizontal="center"/>
    </xf>
    <xf numFmtId="0" fontId="2" fillId="30" borderId="17" xfId="0" applyFont="1" applyFill="1" applyBorder="1" applyAlignment="1">
      <alignment horizontal="center"/>
    </xf>
    <xf numFmtId="0" fontId="26" fillId="0" borderId="0" xfId="0" applyFont="1" applyAlignment="1">
      <alignment horizontal="center"/>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3" xfId="38" xr:uid="{00000000-0005-0000-0000-000026000000}"/>
    <cellStyle name="Normal 4" xfId="39" xr:uid="{00000000-0005-0000-0000-000027000000}"/>
    <cellStyle name="Normal 5" xfId="40" xr:uid="{00000000-0005-0000-0000-000028000000}"/>
    <cellStyle name="Normal 6" xfId="41" xr:uid="{00000000-0005-0000-0000-000029000000}"/>
    <cellStyle name="Normal 7" xfId="42" xr:uid="{00000000-0005-0000-0000-00002A000000}"/>
    <cellStyle name="Normal 8" xfId="43" xr:uid="{00000000-0005-0000-0000-00002B000000}"/>
    <cellStyle name="Note" xfId="44" builtinId="10" customBuiltin="1"/>
    <cellStyle name="Output" xfId="45" builtinId="21" customBuiltin="1"/>
    <cellStyle name="Title" xfId="46" builtinId="15" customBuiltin="1"/>
    <cellStyle name="Total" xfId="47" builtinId="25" customBuiltin="1"/>
    <cellStyle name="Warning Text" xfId="48" builtinId="11" customBuiltin="1"/>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562046538408644"/>
          <c:y val="2.1481841078354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z-vs-r</c:v>
          </c:tx>
          <c:spPr>
            <a:ln w="28575" cap="rnd">
              <a:solidFill>
                <a:schemeClr val="accent1"/>
              </a:solidFill>
              <a:round/>
            </a:ln>
            <a:effectLst/>
          </c:spPr>
          <c:marker>
            <c:symbol val="none"/>
          </c:marker>
          <c:xVal>
            <c:numRef>
              <c:f>'BattedBallTrajectory-2'!$E$32:$E$1000</c:f>
              <c:numCache>
                <c:formatCode>0.0</c:formatCode>
                <c:ptCount val="969"/>
                <c:pt idx="0" formatCode="General">
                  <c:v>2</c:v>
                </c:pt>
                <c:pt idx="1">
                  <c:v>3.2678788371573675</c:v>
                </c:pt>
                <c:pt idx="2">
                  <c:v>4.5306164806923235</c:v>
                </c:pt>
                <c:pt idx="3">
                  <c:v>5.7882520788983074</c:v>
                </c:pt>
                <c:pt idx="4">
                  <c:v>7.0408244119169483</c:v>
                </c:pt>
                <c:pt idx="5">
                  <c:v>8.2883718963541817</c:v>
                </c:pt>
                <c:pt idx="6">
                  <c:v>9.5309325898217629</c:v>
                </c:pt>
                <c:pt idx="7">
                  <c:v>10.768544195405619</c:v>
                </c:pt>
                <c:pt idx="8">
                  <c:v>12.00124406606246</c:v>
                </c:pt>
                <c:pt idx="9">
                  <c:v>13.229069208946017</c:v>
                </c:pt>
                <c:pt idx="10">
                  <c:v>14.452056289664265</c:v>
                </c:pt>
                <c:pt idx="11">
                  <c:v>15.670241636468937</c:v>
                </c:pt>
                <c:pt idx="12">
                  <c:v>16.883661244378644</c:v>
                </c:pt>
                <c:pt idx="13">
                  <c:v>18.092350779236824</c:v>
                </c:pt>
                <c:pt idx="14">
                  <c:v>19.296345581705793</c:v>
                </c:pt>
                <c:pt idx="15">
                  <c:v>20.49568067119807</c:v>
                </c:pt>
                <c:pt idx="16">
                  <c:v>21.690390749746161</c:v>
                </c:pt>
                <c:pt idx="17">
                  <c:v>22.880510205811984</c:v>
                </c:pt>
                <c:pt idx="18">
                  <c:v>24.066073118037021</c:v>
                </c:pt>
                <c:pt idx="19">
                  <c:v>25.247113258934327</c:v>
                </c:pt>
                <c:pt idx="20">
                  <c:v>26.423664098523449</c:v>
                </c:pt>
                <c:pt idx="21">
                  <c:v>27.595758807909363</c:v>
                </c:pt>
                <c:pt idx="22">
                  <c:v>28.763430262806381</c:v>
                </c:pt>
                <c:pt idx="23">
                  <c:v>29.926711047008119</c:v>
                </c:pt>
                <c:pt idx="24">
                  <c:v>31.085633455804459</c:v>
                </c:pt>
                <c:pt idx="25">
                  <c:v>32.240229499346498</c:v>
                </c:pt>
                <c:pt idx="26">
                  <c:v>33.390530905960411</c:v>
                </c:pt>
                <c:pt idx="27">
                  <c:v>34.536569125411212</c:v>
                </c:pt>
                <c:pt idx="28">
                  <c:v>35.678375332117213</c:v>
                </c:pt>
                <c:pt idx="29">
                  <c:v>36.81598042831618</c:v>
                </c:pt>
                <c:pt idx="30">
                  <c:v>37.949415047183976</c:v>
                </c:pt>
                <c:pt idx="31">
                  <c:v>39.078709555906578</c:v>
                </c:pt>
                <c:pt idx="32">
                  <c:v>40.203894058706325</c:v>
                </c:pt>
                <c:pt idx="33">
                  <c:v>41.32499839982313</c:v>
                </c:pt>
                <c:pt idx="34">
                  <c:v>42.44205216645156</c:v>
                </c:pt>
                <c:pt idx="35">
                  <c:v>43.55508469163447</c:v>
                </c:pt>
                <c:pt idx="36">
                  <c:v>44.664125057113999</c:v>
                </c:pt>
                <c:pt idx="37">
                  <c:v>45.769202096140731</c:v>
                </c:pt>
                <c:pt idx="38">
                  <c:v>46.870344396241649</c:v>
                </c:pt>
                <c:pt idx="39">
                  <c:v>47.967580301947656</c:v>
                </c:pt>
                <c:pt idx="40">
                  <c:v>49.060937917481397</c:v>
                </c:pt>
                <c:pt idx="41">
                  <c:v>50.150445109406029</c:v>
                </c:pt>
                <c:pt idx="42">
                  <c:v>51.236129509235617</c:v>
                </c:pt>
                <c:pt idx="43">
                  <c:v>52.318018516007839</c:v>
                </c:pt>
                <c:pt idx="44">
                  <c:v>53.396139298819641</c:v>
                </c:pt>
                <c:pt idx="45">
                  <c:v>54.470518799326484</c:v>
                </c:pt>
                <c:pt idx="46">
                  <c:v>55.541183734205781</c:v>
                </c:pt>
                <c:pt idx="47">
                  <c:v>56.608160597585169</c:v>
                </c:pt>
                <c:pt idx="48">
                  <c:v>57.67147566343619</c:v>
                </c:pt>
                <c:pt idx="49">
                  <c:v>58.731154987934005</c:v>
                </c:pt>
                <c:pt idx="50">
                  <c:v>59.787224411783633</c:v>
                </c:pt>
                <c:pt idx="51">
                  <c:v>60.839709562513399</c:v>
                </c:pt>
                <c:pt idx="52">
                  <c:v>61.888635856736038</c:v>
                </c:pt>
                <c:pt idx="53">
                  <c:v>62.934028502378055</c:v>
                </c:pt>
                <c:pt idx="54">
                  <c:v>63.975912500877833</c:v>
                </c:pt>
                <c:pt idx="55">
                  <c:v>65.014312649353087</c:v>
                </c:pt>
                <c:pt idx="56">
                  <c:v>66.049253542738072</c:v>
                </c:pt>
                <c:pt idx="57">
                  <c:v>67.080759575891079</c:v>
                </c:pt>
                <c:pt idx="58">
                  <c:v>68.108854945672803</c:v>
                </c:pt>
                <c:pt idx="59">
                  <c:v>69.133563652995932</c:v>
                </c:pt>
                <c:pt idx="60">
                  <c:v>70.154909504846486</c:v>
                </c:pt>
                <c:pt idx="61">
                  <c:v>71.172916116277392</c:v>
                </c:pt>
                <c:pt idx="62">
                  <c:v>72.187606912374704</c:v>
                </c:pt>
                <c:pt idx="63">
                  <c:v>73.199005130196994</c:v>
                </c:pt>
                <c:pt idx="64">
                  <c:v>74.207133820688199</c:v>
                </c:pt>
                <c:pt idx="65">
                  <c:v>75.212015850564526</c:v>
                </c:pt>
                <c:pt idx="66">
                  <c:v>76.213673904175749</c:v>
                </c:pt>
                <c:pt idx="67">
                  <c:v>77.212130485341319</c:v>
                </c:pt>
                <c:pt idx="68">
                  <c:v>78.207407919161653</c:v>
                </c:pt>
                <c:pt idx="69">
                  <c:v>79.199528353805121</c:v>
                </c:pt>
                <c:pt idx="70">
                  <c:v>80.188513762271</c:v>
                </c:pt>
                <c:pt idx="71">
                  <c:v>81.174385944128829</c:v>
                </c:pt>
                <c:pt idx="72">
                  <c:v>82.157166527234509</c:v>
                </c:pt>
                <c:pt idx="73">
                  <c:v>83.136876969423597</c:v>
                </c:pt>
                <c:pt idx="74">
                  <c:v>84.113538560182079</c:v>
                </c:pt>
                <c:pt idx="75">
                  <c:v>85.087172422294984</c:v>
                </c:pt>
                <c:pt idx="76">
                  <c:v>86.057799513473256</c:v>
                </c:pt>
                <c:pt idx="77">
                  <c:v>87.0254406279591</c:v>
                </c:pt>
                <c:pt idx="78">
                  <c:v>87.990116398110345</c:v>
                </c:pt>
                <c:pt idx="79">
                  <c:v>88.951847295963859</c:v>
                </c:pt>
                <c:pt idx="80">
                  <c:v>89.910653634778683</c:v>
                </c:pt>
                <c:pt idx="81">
                  <c:v>90.866555570558901</c:v>
                </c:pt>
                <c:pt idx="82">
                  <c:v>91.819573103556749</c:v>
                </c:pt>
                <c:pt idx="83">
                  <c:v>92.769726079756225</c:v>
                </c:pt>
                <c:pt idx="84">
                  <c:v>93.717034192337408</c:v>
                </c:pt>
                <c:pt idx="85">
                  <c:v>94.661516983121984</c:v>
                </c:pt>
                <c:pt idx="86">
                  <c:v>95.603193844000046</c:v>
                </c:pt>
                <c:pt idx="87">
                  <c:v>96.542084018338642</c:v>
                </c:pt>
                <c:pt idx="88">
                  <c:v>97.478206602372154</c:v>
                </c:pt>
                <c:pt idx="89">
                  <c:v>98.411580546575053</c:v>
                </c:pt>
                <c:pt idx="90">
                  <c:v>99.342224657017042</c:v>
                </c:pt>
                <c:pt idx="91">
                  <c:v>100.27015759670101</c:v>
                </c:pt>
                <c:pt idx="92">
                  <c:v>101.19539788688397</c:v>
                </c:pt>
                <c:pt idx="93">
                  <c:v>102.11796390838133</c:v>
                </c:pt>
                <c:pt idx="94">
                  <c:v>103.03787390285471</c:v>
                </c:pt>
                <c:pt idx="95">
                  <c:v>103.95514597408346</c:v>
                </c:pt>
                <c:pt idx="96">
                  <c:v>104.86979808922035</c:v>
                </c:pt>
                <c:pt idx="97">
                  <c:v>105.78184808003137</c:v>
                </c:pt>
                <c:pt idx="98">
                  <c:v>106.69131364412017</c:v>
                </c:pt>
                <c:pt idx="99">
                  <c:v>107.59821234613729</c:v>
                </c:pt>
                <c:pt idx="100">
                  <c:v>108.50256161897411</c:v>
                </c:pt>
                <c:pt idx="101">
                  <c:v>109.40437876494234</c:v>
                </c:pt>
                <c:pt idx="102">
                  <c:v>110.30368095693863</c:v>
                </c:pt>
                <c:pt idx="103">
                  <c:v>111.20048523959508</c:v>
                </c:pt>
                <c:pt idx="104">
                  <c:v>112.09480853041535</c:v>
                </c:pt>
                <c:pt idx="105">
                  <c:v>112.98666762089704</c:v>
                </c:pt>
                <c:pt idx="106">
                  <c:v>113.87607917764024</c:v>
                </c:pt>
                <c:pt idx="107">
                  <c:v>114.76305974344258</c:v>
                </c:pt>
                <c:pt idx="108">
                  <c:v>115.647625738381</c:v>
                </c:pt>
                <c:pt idx="109">
                  <c:v>116.52979346088027</c:v>
                </c:pt>
                <c:pt idx="110">
                  <c:v>117.40957908876877</c:v>
                </c:pt>
                <c:pt idx="111">
                  <c:v>118.2869986803213</c:v>
                </c:pt>
                <c:pt idx="112">
                  <c:v>119.16206817528962</c:v>
                </c:pt>
                <c:pt idx="113">
                  <c:v>120.03480339592031</c:v>
                </c:pt>
                <c:pt idx="114">
                  <c:v>120.90522004796071</c:v>
                </c:pt>
                <c:pt idx="115">
                  <c:v>121.77333372165273</c:v>
                </c:pt>
                <c:pt idx="116">
                  <c:v>122.63915989271482</c:v>
                </c:pt>
                <c:pt idx="117">
                  <c:v>123.50271392331234</c:v>
                </c:pt>
                <c:pt idx="118">
                  <c:v>124.36401106301648</c:v>
                </c:pt>
                <c:pt idx="119">
                  <c:v>125.22306644975173</c:v>
                </c:pt>
                <c:pt idx="120">
                  <c:v>126.07989511073232</c:v>
                </c:pt>
                <c:pt idx="121">
                  <c:v>126.93451196338772</c:v>
                </c:pt>
                <c:pt idx="122">
                  <c:v>127.78693181627712</c:v>
                </c:pt>
                <c:pt idx="123">
                  <c:v>128.63716936999344</c:v>
                </c:pt>
                <c:pt idx="124">
                  <c:v>129.48523921805676</c:v>
                </c:pt>
                <c:pt idx="125">
                  <c:v>130.33115584779736</c:v>
                </c:pt>
                <c:pt idx="126">
                  <c:v>131.17493364122862</c:v>
                </c:pt>
                <c:pt idx="127">
                  <c:v>132.01658687590981</c:v>
                </c:pt>
                <c:pt idx="128">
                  <c:v>132.85612972579906</c:v>
                </c:pt>
                <c:pt idx="129">
                  <c:v>133.69357626209643</c:v>
                </c:pt>
                <c:pt idx="130">
                  <c:v>134.52894045407749</c:v>
                </c:pt>
                <c:pt idx="131">
                  <c:v>135.36223616991737</c:v>
                </c:pt>
                <c:pt idx="132">
                  <c:v>136.19347717750546</c:v>
                </c:pt>
                <c:pt idx="133">
                  <c:v>137.02267714525092</c:v>
                </c:pt>
                <c:pt idx="134">
                  <c:v>137.84984964287915</c:v>
                </c:pt>
                <c:pt idx="135">
                  <c:v>138.67500814221921</c:v>
                </c:pt>
                <c:pt idx="136">
                  <c:v>139.49816601798258</c:v>
                </c:pt>
                <c:pt idx="137">
                  <c:v>140.31933654853319</c:v>
                </c:pt>
                <c:pt idx="138">
                  <c:v>141.13853291664884</c:v>
                </c:pt>
                <c:pt idx="139">
                  <c:v>141.95576821027436</c:v>
                </c:pt>
                <c:pt idx="140">
                  <c:v>142.77105542326618</c:v>
                </c:pt>
                <c:pt idx="141">
                  <c:v>143.5844074561291</c:v>
                </c:pt>
                <c:pt idx="142">
                  <c:v>144.39583711674464</c:v>
                </c:pt>
                <c:pt idx="143">
                  <c:v>145.20535712109171</c:v>
                </c:pt>
                <c:pt idx="144">
                  <c:v>146.01298009395933</c:v>
                </c:pt>
                <c:pt idx="145">
                  <c:v>146.81871856965159</c:v>
                </c:pt>
                <c:pt idx="146">
                  <c:v>147.62258499268532</c:v>
                </c:pt>
                <c:pt idx="147">
                  <c:v>148.4245917184798</c:v>
                </c:pt>
                <c:pt idx="148">
                  <c:v>149.22475101403953</c:v>
                </c:pt>
                <c:pt idx="149">
                  <c:v>150.02307505862944</c:v>
                </c:pt>
                <c:pt idx="150">
                  <c:v>150.81957594444324</c:v>
                </c:pt>
                <c:pt idx="151">
                  <c:v>151.6142656772644</c:v>
                </c:pt>
                <c:pt idx="152">
                  <c:v>152.40715617712036</c:v>
                </c:pt>
                <c:pt idx="153">
                  <c:v>153.19825927892998</c:v>
                </c:pt>
                <c:pt idx="154">
                  <c:v>153.9875867331441</c:v>
                </c:pt>
                <c:pt idx="155">
                  <c:v>154.77515020637946</c:v>
                </c:pt>
                <c:pt idx="156">
                  <c:v>155.56096128204629</c:v>
                </c:pt>
                <c:pt idx="157">
                  <c:v>156.34503146096915</c:v>
                </c:pt>
                <c:pt idx="158">
                  <c:v>157.12737216200176</c:v>
                </c:pt>
                <c:pt idx="159">
                  <c:v>157.90799472263527</c:v>
                </c:pt>
                <c:pt idx="160">
                  <c:v>158.68691039960063</c:v>
                </c:pt>
                <c:pt idx="161">
                  <c:v>159.46413036946481</c:v>
                </c:pt>
                <c:pt idx="162">
                  <c:v>160.239665729221</c:v>
                </c:pt>
                <c:pt idx="163">
                  <c:v>161.01352749687302</c:v>
                </c:pt>
                <c:pt idx="164">
                  <c:v>161.78572661201389</c:v>
                </c:pt>
                <c:pt idx="165">
                  <c:v>162.55627393639872</c:v>
                </c:pt>
                <c:pt idx="166">
                  <c:v>163.32518025451208</c:v>
                </c:pt>
                <c:pt idx="167">
                  <c:v>164.09245627412966</c:v>
                </c:pt>
                <c:pt idx="168">
                  <c:v>164.85811262687469</c:v>
                </c:pt>
                <c:pt idx="169">
                  <c:v>165.6221598687689</c:v>
                </c:pt>
                <c:pt idx="170">
                  <c:v>166.38460848077824</c:v>
                </c:pt>
                <c:pt idx="171">
                  <c:v>167.14546886935335</c:v>
                </c:pt>
                <c:pt idx="172">
                  <c:v>167.90475136696512</c:v>
                </c:pt>
                <c:pt idx="173">
                  <c:v>168.66246623263498</c:v>
                </c:pt>
                <c:pt idx="174">
                  <c:v>169.41862365246041</c:v>
                </c:pt>
                <c:pt idx="175">
                  <c:v>170.1732337401356</c:v>
                </c:pt>
                <c:pt idx="176">
                  <c:v>170.9263065374671</c:v>
                </c:pt>
                <c:pt idx="177">
                  <c:v>171.67785201488508</c:v>
                </c:pt>
                <c:pt idx="178">
                  <c:v>172.42788007194974</c:v>
                </c:pt>
                <c:pt idx="179">
                  <c:v>173.17640053785323</c:v>
                </c:pt>
                <c:pt idx="180">
                  <c:v>173.92342317191697</c:v>
                </c:pt>
                <c:pt idx="181">
                  <c:v>174.66895766408481</c:v>
                </c:pt>
                <c:pt idx="182">
                  <c:v>175.4130136354116</c:v>
                </c:pt>
                <c:pt idx="183">
                  <c:v>176.15560063854755</c:v>
                </c:pt>
                <c:pt idx="184">
                  <c:v>176.89672815821854</c:v>
                </c:pt>
                <c:pt idx="185">
                  <c:v>177.63640561170203</c:v>
                </c:pt>
                <c:pt idx="186">
                  <c:v>178.37464234929919</c:v>
                </c:pt>
                <c:pt idx="187">
                  <c:v>179.11144765480287</c:v>
                </c:pt>
                <c:pt idx="188">
                  <c:v>179.84683074596163</c:v>
                </c:pt>
                <c:pt idx="189">
                  <c:v>180.58080077493997</c:v>
                </c:pt>
                <c:pt idx="190">
                  <c:v>181.3133668287748</c:v>
                </c:pt>
                <c:pt idx="191">
                  <c:v>182.04453792982807</c:v>
                </c:pt>
                <c:pt idx="192">
                  <c:v>182.77432303623581</c:v>
                </c:pt>
                <c:pt idx="193">
                  <c:v>183.50273104235356</c:v>
                </c:pt>
                <c:pt idx="194">
                  <c:v>184.22977077919819</c:v>
                </c:pt>
                <c:pt idx="195">
                  <c:v>184.95545101488639</c:v>
                </c:pt>
                <c:pt idx="196">
                  <c:v>185.67978045506953</c:v>
                </c:pt>
                <c:pt idx="197">
                  <c:v>186.4027677433653</c:v>
                </c:pt>
                <c:pt idx="198">
                  <c:v>187.12442146178608</c:v>
                </c:pt>
                <c:pt idx="199">
                  <c:v>187.84475013116395</c:v>
                </c:pt>
                <c:pt idx="200">
                  <c:v>188.56376221157251</c:v>
                </c:pt>
                <c:pt idx="201">
                  <c:v>189.28146610274572</c:v>
                </c:pt>
                <c:pt idx="202">
                  <c:v>189.99787014449356</c:v>
                </c:pt>
                <c:pt idx="203">
                  <c:v>190.71298261711462</c:v>
                </c:pt>
                <c:pt idx="204">
                  <c:v>191.42681174180586</c:v>
                </c:pt>
                <c:pt idx="205">
                  <c:v>192.13936568106934</c:v>
                </c:pt>
                <c:pt idx="206">
                  <c:v>192.85065253911614</c:v>
                </c:pt>
                <c:pt idx="207">
                  <c:v>193.56068036226756</c:v>
                </c:pt>
                <c:pt idx="208">
                  <c:v>194.26945713935339</c:v>
                </c:pt>
                <c:pt idx="209">
                  <c:v>194.97699080210762</c:v>
                </c:pt>
                <c:pt idx="210">
                  <c:v>195.68328922556148</c:v>
                </c:pt>
                <c:pt idx="211">
                  <c:v>196.38836022843373</c:v>
                </c:pt>
                <c:pt idx="212">
                  <c:v>197.0922115735186</c:v>
                </c:pt>
                <c:pt idx="213">
                  <c:v>197.79485096807119</c:v>
                </c:pt>
                <c:pt idx="214">
                  <c:v>198.49628606419023</c:v>
                </c:pt>
                <c:pt idx="215">
                  <c:v>199.19652445919871</c:v>
                </c:pt>
                <c:pt idx="216">
                  <c:v>199.89557369602181</c:v>
                </c:pt>
                <c:pt idx="217">
                  <c:v>200.59344126356285</c:v>
                </c:pt>
                <c:pt idx="218">
                  <c:v>201.2901345970767</c:v>
                </c:pt>
                <c:pt idx="219">
                  <c:v>201.98566107854111</c:v>
                </c:pt>
                <c:pt idx="220">
                  <c:v>202.68002803702578</c:v>
                </c:pt>
                <c:pt idx="221">
                  <c:v>203.37324274905924</c:v>
                </c:pt>
                <c:pt idx="222">
                  <c:v>204.0653124389938</c:v>
                </c:pt>
                <c:pt idx="223">
                  <c:v>204.75624427936816</c:v>
                </c:pt>
                <c:pt idx="224">
                  <c:v>205.44604539126834</c:v>
                </c:pt>
                <c:pt idx="225">
                  <c:v>206.13472284468625</c:v>
                </c:pt>
                <c:pt idx="226">
                  <c:v>206.82228365887659</c:v>
                </c:pt>
                <c:pt idx="227">
                  <c:v>207.5087348027117</c:v>
                </c:pt>
                <c:pt idx="228">
                  <c:v>208.19408319503458</c:v>
                </c:pt>
                <c:pt idx="229">
                  <c:v>208.87833570501013</c:v>
                </c:pt>
                <c:pt idx="230">
                  <c:v>209.56149915247443</c:v>
                </c:pt>
                <c:pt idx="231">
                  <c:v>210.24358030828236</c:v>
                </c:pt>
                <c:pt idx="232">
                  <c:v>210.92458589465363</c:v>
                </c:pt>
                <c:pt idx="233">
                  <c:v>211.60452258551672</c:v>
                </c:pt>
                <c:pt idx="234">
                  <c:v>212.28339700685154</c:v>
                </c:pt>
                <c:pt idx="235">
                  <c:v>212.9612157370303</c:v>
                </c:pt>
                <c:pt idx="236">
                  <c:v>213.63798530715675</c:v>
                </c:pt>
                <c:pt idx="237">
                  <c:v>214.31371220140389</c:v>
                </c:pt>
                <c:pt idx="238">
                  <c:v>214.98840285735011</c:v>
                </c:pt>
                <c:pt idx="239">
                  <c:v>215.66206366631386</c:v>
                </c:pt>
                <c:pt idx="240">
                  <c:v>216.33470097368678</c:v>
                </c:pt>
                <c:pt idx="241">
                  <c:v>217.00632107926543</c:v>
                </c:pt>
                <c:pt idx="242">
                  <c:v>217.6769302375815</c:v>
                </c:pt>
                <c:pt idx="243">
                  <c:v>218.34653465823075</c:v>
                </c:pt>
                <c:pt idx="244">
                  <c:v>219.01514050620042</c:v>
                </c:pt>
                <c:pt idx="245">
                  <c:v>219.6827539021954</c:v>
                </c:pt>
                <c:pt idx="246">
                  <c:v>220.34938092296298</c:v>
                </c:pt>
                <c:pt idx="247">
                  <c:v>221.01502760161634</c:v>
                </c:pt>
                <c:pt idx="248">
                  <c:v>221.67969992795682</c:v>
                </c:pt>
                <c:pt idx="249">
                  <c:v>222.34340384879476</c:v>
                </c:pt>
                <c:pt idx="250">
                  <c:v>223.00614526826925</c:v>
                </c:pt>
                <c:pt idx="251">
                  <c:v>223.6679300481666</c:v>
                </c:pt>
                <c:pt idx="252">
                  <c:v>224.32876400823747</c:v>
                </c:pt>
                <c:pt idx="253">
                  <c:v>224.98865292651317</c:v>
                </c:pt>
                <c:pt idx="254">
                  <c:v>225.64760253962035</c:v>
                </c:pt>
                <c:pt idx="255">
                  <c:v>226.30561854309494</c:v>
                </c:pt>
                <c:pt idx="256">
                  <c:v>226.96270659169465</c:v>
                </c:pt>
                <c:pt idx="257">
                  <c:v>227.61887229971049</c:v>
                </c:pt>
                <c:pt idx="258">
                  <c:v>228.27412124127719</c:v>
                </c:pt>
                <c:pt idx="259">
                  <c:v>228.92845895068251</c:v>
                </c:pt>
                <c:pt idx="260">
                  <c:v>229.58189092267557</c:v>
                </c:pt>
                <c:pt idx="261">
                  <c:v>230.23442261277381</c:v>
                </c:pt>
                <c:pt idx="262">
                  <c:v>230.88605943756932</c:v>
                </c:pt>
                <c:pt idx="263">
                  <c:v>231.53680677503377</c:v>
                </c:pt>
                <c:pt idx="264">
                  <c:v>232.18666996482261</c:v>
                </c:pt>
                <c:pt idx="265">
                  <c:v>232.83565430857794</c:v>
                </c:pt>
                <c:pt idx="266">
                  <c:v>233.48376507023073</c:v>
                </c:pt>
                <c:pt idx="267">
                  <c:v>234.13100747630165</c:v>
                </c:pt>
                <c:pt idx="268">
                  <c:v>234.77738671620122</c:v>
                </c:pt>
                <c:pt idx="269">
                  <c:v>235.42290794252887</c:v>
                </c:pt>
                <c:pt idx="270">
                  <c:v>236.06757627137091</c:v>
                </c:pt>
                <c:pt idx="271">
                  <c:v>236.71139678259772</c:v>
                </c:pt>
                <c:pt idx="272">
                  <c:v>237.35437452015981</c:v>
                </c:pt>
                <c:pt idx="273">
                  <c:v>237.99651449238303</c:v>
                </c:pt>
                <c:pt idx="274">
                  <c:v>238.63782167226273</c:v>
                </c:pt>
                <c:pt idx="275">
                  <c:v>239.27830099775704</c:v>
                </c:pt>
                <c:pt idx="276">
                  <c:v>239.9179573720792</c:v>
                </c:pt>
                <c:pt idx="277">
                  <c:v>240.55679566398874</c:v>
                </c:pt>
                <c:pt idx="278">
                  <c:v>241.19482070808203</c:v>
                </c:pt>
                <c:pt idx="279">
                  <c:v>241.83203730508171</c:v>
                </c:pt>
                <c:pt idx="280">
                  <c:v>242.46845022212506</c:v>
                </c:pt>
                <c:pt idx="281">
                  <c:v>243.10406419305161</c:v>
                </c:pt>
                <c:pt idx="282">
                  <c:v>243.73888391868979</c:v>
                </c:pt>
                <c:pt idx="283">
                  <c:v>244.37291406714243</c:v>
                </c:pt>
                <c:pt idx="284">
                  <c:v>245.00615927407148</c:v>
                </c:pt>
                <c:pt idx="285">
                  <c:v>245.6386241429818</c:v>
                </c:pt>
                <c:pt idx="286">
                  <c:v>246.27031324550379</c:v>
                </c:pt>
                <c:pt idx="287">
                  <c:v>246.90123112167535</c:v>
                </c:pt>
                <c:pt idx="288">
                  <c:v>247.53138228022252</c:v>
                </c:pt>
                <c:pt idx="289">
                  <c:v>248.16077119883943</c:v>
                </c:pt>
                <c:pt idx="290">
                  <c:v>248.78940232446709</c:v>
                </c:pt>
                <c:pt idx="291">
                  <c:v>249.41728007357139</c:v>
                </c:pt>
                <c:pt idx="292">
                  <c:v>250.04440883241983</c:v>
                </c:pt>
                <c:pt idx="293">
                  <c:v>250.67079295735749</c:v>
                </c:pt>
                <c:pt idx="294">
                  <c:v>251.29643677508187</c:v>
                </c:pt>
                <c:pt idx="295">
                  <c:v>251.92134458291684</c:v>
                </c:pt>
                <c:pt idx="296">
                  <c:v>252.54552064908535</c:v>
                </c:pt>
                <c:pt idx="297">
                  <c:v>253.16896921298127</c:v>
                </c:pt>
                <c:pt idx="298">
                  <c:v>253.79169448544025</c:v>
                </c:pt>
                <c:pt idx="299">
                  <c:v>254.41370064900929</c:v>
                </c:pt>
                <c:pt idx="300">
                  <c:v>255.03499185821553</c:v>
                </c:pt>
                <c:pt idx="301">
                  <c:v>255.6555722398337</c:v>
                </c:pt>
                <c:pt idx="302">
                  <c:v>256.27544589315272</c:v>
                </c:pt>
                <c:pt idx="303">
                  <c:v>256.89461689024108</c:v>
                </c:pt>
                <c:pt idx="304">
                  <c:v>257.51308927621125</c:v>
                </c:pt>
                <c:pt idx="305">
                  <c:v>258.13086706948258</c:v>
                </c:pt>
                <c:pt idx="306">
                  <c:v>258.74795426204372</c:v>
                </c:pt>
                <c:pt idx="307">
                  <c:v>259.3643548197133</c:v>
                </c:pt>
                <c:pt idx="308">
                  <c:v>259.98007268239991</c:v>
                </c:pt>
                <c:pt idx="309">
                  <c:v>260.59511176436058</c:v>
                </c:pt>
                <c:pt idx="310">
                  <c:v>261.20947595445818</c:v>
                </c:pt>
                <c:pt idx="311">
                  <c:v>261.82316911641794</c:v>
                </c:pt>
                <c:pt idx="312">
                  <c:v>262.43619508908222</c:v>
                </c:pt>
                <c:pt idx="313">
                  <c:v>263.04855768666448</c:v>
                </c:pt>
                <c:pt idx="314">
                  <c:v>263.66026069900187</c:v>
                </c:pt>
                <c:pt idx="315">
                  <c:v>264.2713078918066</c:v>
                </c:pt>
                <c:pt idx="316">
                  <c:v>264.88170300691621</c:v>
                </c:pt>
                <c:pt idx="317">
                  <c:v>265.49144976254206</c:v>
                </c:pt>
                <c:pt idx="318">
                  <c:v>266.10055185351735</c:v>
                </c:pt>
                <c:pt idx="319">
                  <c:v>266.70901295154295</c:v>
                </c:pt>
                <c:pt idx="320">
                  <c:v>267.31683670543276</c:v>
                </c:pt>
                <c:pt idx="321">
                  <c:v>267.92402674135712</c:v>
                </c:pt>
                <c:pt idx="322">
                  <c:v>268.53058666308522</c:v>
                </c:pt>
                <c:pt idx="323">
                  <c:v>269.13652005222582</c:v>
                </c:pt>
                <c:pt idx="324">
                  <c:v>269.74183046846707</c:v>
                </c:pt>
                <c:pt idx="325">
                  <c:v>270.34652144981482</c:v>
                </c:pt>
                <c:pt idx="326">
                  <c:v>270.95059651282907</c:v>
                </c:pt>
                <c:pt idx="327">
                  <c:v>271.55405915285951</c:v>
                </c:pt>
                <c:pt idx="328">
                  <c:v>272.15691284427965</c:v>
                </c:pt>
                <c:pt idx="329">
                  <c:v>272.75916104071922</c:v>
                </c:pt>
                <c:pt idx="330">
                  <c:v>273.36080717529524</c:v>
                </c:pt>
                <c:pt idx="331">
                  <c:v>273.96185466084165</c:v>
                </c:pt>
                <c:pt idx="332">
                  <c:v>274.56230689013751</c:v>
                </c:pt>
                <c:pt idx="333">
                  <c:v>275.1621672361336</c:v>
                </c:pt>
                <c:pt idx="334">
                  <c:v>275.76143905217759</c:v>
                </c:pt>
                <c:pt idx="335">
                  <c:v>276.36012567223764</c:v>
                </c:pt>
                <c:pt idx="336">
                  <c:v>276.95823041112459</c:v>
                </c:pt>
                <c:pt idx="337">
                  <c:v>277.55575656471234</c:v>
                </c:pt>
                <c:pt idx="338">
                  <c:v>278.15270741015695</c:v>
                </c:pt>
                <c:pt idx="339">
                  <c:v>278.7490862061141</c:v>
                </c:pt>
                <c:pt idx="340">
                  <c:v>279.34489619295482</c:v>
                </c:pt>
                <c:pt idx="341">
                  <c:v>279.94014059297973</c:v>
                </c:pt>
                <c:pt idx="342">
                  <c:v>280.53482261063192</c:v>
                </c:pt>
                <c:pt idx="343">
                  <c:v>281.12894543270767</c:v>
                </c:pt>
                <c:pt idx="344">
                  <c:v>281.7225122285659</c:v>
                </c:pt>
                <c:pt idx="345">
                  <c:v>282.3155261503361</c:v>
                </c:pt>
                <c:pt idx="346">
                  <c:v>282.90799033312413</c:v>
                </c:pt>
                <c:pt idx="347">
                  <c:v>283.49990789521695</c:v>
                </c:pt>
                <c:pt idx="348">
                  <c:v>284.09128193828519</c:v>
                </c:pt>
                <c:pt idx="349">
                  <c:v>284.68211554758426</c:v>
                </c:pt>
                <c:pt idx="350">
                  <c:v>285.27241179215378</c:v>
                </c:pt>
                <c:pt idx="351">
                  <c:v>285.86217372501517</c:v>
                </c:pt>
                <c:pt idx="352">
                  <c:v>286.45140438336767</c:v>
                </c:pt>
                <c:pt idx="353">
                  <c:v>287.04010678878268</c:v>
                </c:pt>
                <c:pt idx="354">
                  <c:v>287.62828394739597</c:v>
                </c:pt>
                <c:pt idx="355">
                  <c:v>288.21593885009878</c:v>
                </c:pt>
                <c:pt idx="356">
                  <c:v>288.80307447272668</c:v>
                </c:pt>
                <c:pt idx="357">
                  <c:v>289.38969377624687</c:v>
                </c:pt>
                <c:pt idx="358">
                  <c:v>289.97579970694369</c:v>
                </c:pt>
                <c:pt idx="359">
                  <c:v>290.5613951966024</c:v>
                </c:pt>
                <c:pt idx="360">
                  <c:v>291.14648316269114</c:v>
                </c:pt>
                <c:pt idx="361">
                  <c:v>291.73106650854095</c:v>
                </c:pt>
                <c:pt idx="362">
                  <c:v>292.31514812352435</c:v>
                </c:pt>
                <c:pt idx="363">
                  <c:v>292.89873088323208</c:v>
                </c:pt>
                <c:pt idx="364">
                  <c:v>293.48181764964755</c:v>
                </c:pt>
                <c:pt idx="365">
                  <c:v>294.06441127132001</c:v>
                </c:pt>
                <c:pt idx="366">
                  <c:v>294.64651458353592</c:v>
                </c:pt>
                <c:pt idx="367">
                  <c:v>295.22813040848803</c:v>
                </c:pt>
                <c:pt idx="368">
                  <c:v>295.80926155544324</c:v>
                </c:pt>
                <c:pt idx="369">
                  <c:v>296.38991082090814</c:v>
                </c:pt>
                <c:pt idx="370">
                  <c:v>296.97008098879297</c:v>
                </c:pt>
                <c:pt idx="371">
                  <c:v>297.54977483057394</c:v>
                </c:pt>
                <c:pt idx="372">
                  <c:v>298.12899510545321</c:v>
                </c:pt>
                <c:pt idx="373">
                  <c:v>298.7077445605176</c:v>
                </c:pt>
                <c:pt idx="374">
                  <c:v>299.28602593089511</c:v>
                </c:pt>
                <c:pt idx="375">
                  <c:v>299.86384193990966</c:v>
                </c:pt>
                <c:pt idx="376">
                  <c:v>300.44119529923421</c:v>
                </c:pt>
                <c:pt idx="377">
                  <c:v>301.01808870904171</c:v>
                </c:pt>
                <c:pt idx="378">
                  <c:v>301.59452485815461</c:v>
                </c:pt>
                <c:pt idx="379">
                  <c:v>302.17050642419213</c:v>
                </c:pt>
                <c:pt idx="380">
                  <c:v>302.74603607371614</c:v>
                </c:pt>
                <c:pt idx="381">
                  <c:v>303.32111646237485</c:v>
                </c:pt>
                <c:pt idx="382">
                  <c:v>303.89575023504472</c:v>
                </c:pt>
                <c:pt idx="383">
                  <c:v>304.46994002597069</c:v>
                </c:pt>
                <c:pt idx="384">
                  <c:v>305.04368845890474</c:v>
                </c:pt>
                <c:pt idx="385">
                  <c:v>305.61699814724204</c:v>
                </c:pt>
                <c:pt idx="386">
                  <c:v>306.1898716941559</c:v>
                </c:pt>
                <c:pt idx="387">
                  <c:v>306.76231169273075</c:v>
                </c:pt>
                <c:pt idx="388">
                  <c:v>307.33432072609293</c:v>
                </c:pt>
                <c:pt idx="389">
                  <c:v>307.9059013675402</c:v>
                </c:pt>
                <c:pt idx="390">
                  <c:v>308.47705618066914</c:v>
                </c:pt>
                <c:pt idx="391">
                  <c:v>309.047787719501</c:v>
                </c:pt>
                <c:pt idx="392">
                  <c:v>309.61809852860523</c:v>
                </c:pt>
                <c:pt idx="393">
                  <c:v>310.18799114322195</c:v>
                </c:pt>
                <c:pt idx="394">
                  <c:v>310.75746808938209</c:v>
                </c:pt>
                <c:pt idx="395">
                  <c:v>311.32653188402605</c:v>
                </c:pt>
                <c:pt idx="396">
                  <c:v>311.89518503512033</c:v>
                </c:pt>
                <c:pt idx="397">
                  <c:v>312.46343004177265</c:v>
                </c:pt>
                <c:pt idx="398">
                  <c:v>313.03126939434532</c:v>
                </c:pt>
                <c:pt idx="399">
                  <c:v>313.59870557456662</c:v>
                </c:pt>
                <c:pt idx="400">
                  <c:v>314.16574105564052</c:v>
                </c:pt>
                <c:pt idx="401">
                  <c:v>314.73237830235496</c:v>
                </c:pt>
                <c:pt idx="402">
                  <c:v>315.29861977118799</c:v>
                </c:pt>
                <c:pt idx="403">
                  <c:v>315.86446791041243</c:v>
                </c:pt>
                <c:pt idx="404">
                  <c:v>316.42992516019882</c:v>
                </c:pt>
                <c:pt idx="405">
                  <c:v>316.99499395271658</c:v>
                </c:pt>
                <c:pt idx="406">
                  <c:v>317.55967671223357</c:v>
                </c:pt>
                <c:pt idx="407">
                  <c:v>318.12397585521381</c:v>
                </c:pt>
                <c:pt idx="408">
                  <c:v>318.6878937904138</c:v>
                </c:pt>
                <c:pt idx="409">
                  <c:v>319.25143291897706</c:v>
                </c:pt>
                <c:pt idx="410">
                  <c:v>319.81459563452671</c:v>
                </c:pt>
                <c:pt idx="411">
                  <c:v>320.37738432325699</c:v>
                </c:pt>
                <c:pt idx="412">
                  <c:v>320.93980136402274</c:v>
                </c:pt>
                <c:pt idx="413">
                  <c:v>321.50184912842735</c:v>
                </c:pt>
                <c:pt idx="414">
                  <c:v>322.0635299809091</c:v>
                </c:pt>
                <c:pt idx="415">
                  <c:v>322.62484627882606</c:v>
                </c:pt>
                <c:pt idx="416">
                  <c:v>323.18580037253912</c:v>
                </c:pt>
                <c:pt idx="417">
                  <c:v>323.74639460549361</c:v>
                </c:pt>
                <c:pt idx="418">
                  <c:v>324.30663131429958</c:v>
                </c:pt>
                <c:pt idx="419">
                  <c:v>324.86651282880996</c:v>
                </c:pt>
                <c:pt idx="420">
                  <c:v>325.42604147219771</c:v>
                </c:pt>
                <c:pt idx="421">
                  <c:v>325.98521956103127</c:v>
                </c:pt>
                <c:pt idx="422">
                  <c:v>326.54404940534852</c:v>
                </c:pt>
                <c:pt idx="423">
                  <c:v>327.10253330872894</c:v>
                </c:pt>
                <c:pt idx="424">
                  <c:v>327.66067356836487</c:v>
                </c:pt>
                <c:pt idx="425">
                  <c:v>328.21847247513074</c:v>
                </c:pt>
                <c:pt idx="426">
                  <c:v>328.77593231365125</c:v>
                </c:pt>
                <c:pt idx="427">
                  <c:v>329.3330553623677</c:v>
                </c:pt>
                <c:pt idx="428">
                  <c:v>329.88984389360337</c:v>
                </c:pt>
                <c:pt idx="429">
                  <c:v>330.44630017362692</c:v>
                </c:pt>
                <c:pt idx="430">
                  <c:v>331.00242646271488</c:v>
                </c:pt>
                <c:pt idx="431">
                  <c:v>331.55822501521243</c:v>
                </c:pt>
                <c:pt idx="432">
                  <c:v>332.11369807959301</c:v>
                </c:pt>
                <c:pt idx="433">
                  <c:v>332.66884789851633</c:v>
                </c:pt>
                <c:pt idx="434">
                  <c:v>333.22367670888525</c:v>
                </c:pt>
                <c:pt idx="435">
                  <c:v>333.77818674190104</c:v>
                </c:pt>
                <c:pt idx="436">
                  <c:v>334.33238022311775</c:v>
                </c:pt>
                <c:pt idx="437">
                  <c:v>334.88625937249475</c:v>
                </c:pt>
                <c:pt idx="438">
                  <c:v>335.43982640444847</c:v>
                </c:pt>
                <c:pt idx="439">
                  <c:v>335.99308352790246</c:v>
                </c:pt>
                <c:pt idx="440">
                  <c:v>336.54603294633637</c:v>
                </c:pt>
                <c:pt idx="441">
                  <c:v>337.09867685783365</c:v>
                </c:pt>
                <c:pt idx="442">
                  <c:v>337.651017455128</c:v>
                </c:pt>
                <c:pt idx="443">
                  <c:v>338.20305692564847</c:v>
                </c:pt>
                <c:pt idx="444">
                  <c:v>338.75479745156366</c:v>
                </c:pt>
                <c:pt idx="445">
                  <c:v>339.30624120982452</c:v>
                </c:pt>
                <c:pt idx="446">
                  <c:v>339.85739037220571</c:v>
                </c:pt>
                <c:pt idx="447">
                  <c:v>340.40824710534628</c:v>
                </c:pt>
                <c:pt idx="448">
                  <c:v>340.958813570789</c:v>
                </c:pt>
                <c:pt idx="449">
                  <c:v>341.50909192501837</c:v>
                </c:pt>
                <c:pt idx="450">
                  <c:v>342.05908431949769</c:v>
                </c:pt>
                <c:pt idx="451">
                  <c:v>342.60879290070494</c:v>
                </c:pt>
                <c:pt idx="452">
                  <c:v>343.15821981016774</c:v>
                </c:pt>
                <c:pt idx="453">
                  <c:v>343.70736718449695</c:v>
                </c:pt>
                <c:pt idx="454">
                  <c:v>344.25623715541934</c:v>
                </c:pt>
                <c:pt idx="455">
                  <c:v>344.80483184980932</c:v>
                </c:pt>
                <c:pt idx="456">
                  <c:v>345.3531533897193</c:v>
                </c:pt>
                <c:pt idx="457">
                  <c:v>345.90120389240946</c:v>
                </c:pt>
                <c:pt idx="458">
                  <c:v>346.44898547037604</c:v>
                </c:pt>
                <c:pt idx="459">
                  <c:v>346.99650023137923</c:v>
                </c:pt>
                <c:pt idx="460">
                  <c:v>347.5437502784693</c:v>
                </c:pt>
                <c:pt idx="461">
                  <c:v>348.09073771001249</c:v>
                </c:pt>
                <c:pt idx="462">
                  <c:v>348.6374646197155</c:v>
                </c:pt>
                <c:pt idx="463">
                  <c:v>349.1839330966493</c:v>
                </c:pt>
                <c:pt idx="464">
                  <c:v>349.73014522527166</c:v>
                </c:pt>
                <c:pt idx="465">
                  <c:v>350.27610308544928</c:v>
                </c:pt>
                <c:pt idx="466">
                  <c:v>350.82180875247855</c:v>
                </c:pt>
                <c:pt idx="467">
                  <c:v>351.36726429710569</c:v>
                </c:pt>
                <c:pt idx="468">
                  <c:v>351.91247178554596</c:v>
                </c:pt>
                <c:pt idx="469">
                  <c:v>352.45743327950197</c:v>
                </c:pt>
                <c:pt idx="470">
                  <c:v>353.00215083618122</c:v>
                </c:pt>
                <c:pt idx="471">
                  <c:v>353.54662650831278</c:v>
                </c:pt>
                <c:pt idx="472">
                  <c:v>354.09086234416316</c:v>
                </c:pt>
                <c:pt idx="473">
                  <c:v>354.63486038755116</c:v>
                </c:pt>
                <c:pt idx="474">
                  <c:v>355.17862267786239</c:v>
                </c:pt>
                <c:pt idx="475">
                  <c:v>355.72215125006272</c:v>
                </c:pt>
                <c:pt idx="476">
                  <c:v>356.26544813471094</c:v>
                </c:pt>
                <c:pt idx="477">
                  <c:v>356.80851535797086</c:v>
                </c:pt>
                <c:pt idx="478">
                  <c:v>357.35135494162239</c:v>
                </c:pt>
                <c:pt idx="479">
                  <c:v>357.89396890307228</c:v>
                </c:pt>
                <c:pt idx="480">
                  <c:v>358.43635925536364</c:v>
                </c:pt>
                <c:pt idx="481">
                  <c:v>358.97852800718545</c:v>
                </c:pt>
                <c:pt idx="482">
                  <c:v>359.52047716288075</c:v>
                </c:pt>
                <c:pt idx="483">
                  <c:v>360.0622087224545</c:v>
                </c:pt>
                <c:pt idx="484">
                  <c:v>360.60372468158067</c:v>
                </c:pt>
                <c:pt idx="485">
                  <c:v>361.14502703160872</c:v>
                </c:pt>
                <c:pt idx="486">
                  <c:v>361.68611775956947</c:v>
                </c:pt>
                <c:pt idx="487">
                  <c:v>362.22699884818041</c:v>
                </c:pt>
                <c:pt idx="488">
                  <c:v>362.76767227585009</c:v>
                </c:pt>
                <c:pt idx="489">
                  <c:v>363.30814001668239</c:v>
                </c:pt>
                <c:pt idx="490">
                  <c:v>363.84840404047981</c:v>
                </c:pt>
                <c:pt idx="491">
                  <c:v>364.38846631274635</c:v>
                </c:pt>
                <c:pt idx="492">
                  <c:v>364.92832879468995</c:v>
                </c:pt>
                <c:pt idx="493">
                  <c:v>365.46799344322415</c:v>
                </c:pt>
                <c:pt idx="494">
                  <c:v>366.00746221096938</c:v>
                </c:pt>
                <c:pt idx="495">
                  <c:v>366.54673704625355</c:v>
                </c:pt>
                <c:pt idx="496">
                  <c:v>367.0858198931125</c:v>
                </c:pt>
                <c:pt idx="497">
                  <c:v>367.62471269128946</c:v>
                </c:pt>
                <c:pt idx="498">
                  <c:v>368.16341737623435</c:v>
                </c:pt>
                <c:pt idx="499">
                  <c:v>368.70193587910251</c:v>
                </c:pt>
                <c:pt idx="500">
                  <c:v>369.24027012675305</c:v>
                </c:pt>
                <c:pt idx="501">
                  <c:v>369.77842204174647</c:v>
                </c:pt>
                <c:pt idx="502">
                  <c:v>370.31639354234227</c:v>
                </c:pt>
                <c:pt idx="503">
                  <c:v>370.85418654249571</c:v>
                </c:pt>
                <c:pt idx="504">
                  <c:v>371.3918029518544</c:v>
                </c:pt>
                <c:pt idx="505">
                  <c:v>371.92924467575443</c:v>
                </c:pt>
                <c:pt idx="506">
                  <c:v>372.46651361521594</c:v>
                </c:pt>
                <c:pt idx="507">
                  <c:v>373.00361166693858</c:v>
                </c:pt>
                <c:pt idx="508">
                  <c:v>373.54054072329643</c:v>
                </c:pt>
                <c:pt idx="509">
                  <c:v>374.07730267233234</c:v>
                </c:pt>
                <c:pt idx="510">
                  <c:v>374.61389939775245</c:v>
                </c:pt>
                <c:pt idx="511">
                  <c:v>375.15033277891979</c:v>
                </c:pt>
                <c:pt idx="512">
                  <c:v>375.68660469084801</c:v>
                </c:pt>
                <c:pt idx="513">
                  <c:v>376.22271700419424</c:v>
                </c:pt>
                <c:pt idx="514">
                  <c:v>376.75867158525222</c:v>
                </c:pt>
                <c:pt idx="515">
                  <c:v>377.29447029594473</c:v>
                </c:pt>
                <c:pt idx="516">
                  <c:v>377.83011499381581</c:v>
                </c:pt>
                <c:pt idx="517">
                  <c:v>378.36560753202286</c:v>
                </c:pt>
                <c:pt idx="518">
                  <c:v>378.900949759328</c:v>
                </c:pt>
                <c:pt idx="519">
                  <c:v>379.43614352008979</c:v>
                </c:pt>
                <c:pt idx="520">
                  <c:v>379.97119065425403</c:v>
                </c:pt>
                <c:pt idx="521">
                  <c:v>380.50609299734498</c:v>
                </c:pt>
                <c:pt idx="522">
                  <c:v>381.04085238045559</c:v>
                </c:pt>
                <c:pt idx="523">
                  <c:v>381.57547063023821</c:v>
                </c:pt>
                <c:pt idx="524">
                  <c:v>382.10994956889442</c:v>
                </c:pt>
                <c:pt idx="525">
                  <c:v>382.64429101416528</c:v>
                </c:pt>
                <c:pt idx="526">
                  <c:v>383.17849677932071</c:v>
                </c:pt>
                <c:pt idx="527">
                  <c:v>383.71256867314924</c:v>
                </c:pt>
                <c:pt idx="528">
                  <c:v>384.24650849994708</c:v>
                </c:pt>
                <c:pt idx="529">
                  <c:v>384.78031805950747</c:v>
                </c:pt>
                <c:pt idx="530">
                  <c:v>385.31399914710948</c:v>
                </c:pt>
                <c:pt idx="531">
                  <c:v>385.84755355350666</c:v>
                </c:pt>
                <c:pt idx="532">
                  <c:v>386.38098306491577</c:v>
                </c:pt>
                <c:pt idx="533">
                  <c:v>386.91428946300516</c:v>
                </c:pt>
                <c:pt idx="534">
                  <c:v>387.44747452488303</c:v>
                </c:pt>
                <c:pt idx="535">
                  <c:v>387.98054002308561</c:v>
                </c:pt>
                <c:pt idx="536">
                  <c:v>388.51348772556497</c:v>
                </c:pt>
                <c:pt idx="537">
                  <c:v>389.04631939567707</c:v>
                </c:pt>
                <c:pt idx="538">
                  <c:v>389.5790367921694</c:v>
                </c:pt>
                <c:pt idx="539">
                  <c:v>390.11164166916859</c:v>
                </c:pt>
                <c:pt idx="540">
                  <c:v>390.64413577616801</c:v>
                </c:pt>
                <c:pt idx="541">
                  <c:v>391.17652085801501</c:v>
                </c:pt>
                <c:pt idx="542">
                  <c:v>391.70879865489826</c:v>
                </c:pt>
                <c:pt idx="543">
                  <c:v>392.24097090233511</c:v>
                </c:pt>
                <c:pt idx="544">
                  <c:v>392.7730393311586</c:v>
                </c:pt>
                <c:pt idx="545">
                  <c:v>393.30500566750453</c:v>
                </c:pt>
                <c:pt idx="546">
                  <c:v>393.83687163279842</c:v>
                </c:pt>
                <c:pt idx="547">
                  <c:v>394.36863894374238</c:v>
                </c:pt>
                <c:pt idx="548">
                  <c:v>394.90030931230223</c:v>
                </c:pt>
                <c:pt idx="549">
                  <c:v>395.43188444569387</c:v>
                </c:pt>
                <c:pt idx="550">
                  <c:v>395.96336604637042</c:v>
                </c:pt>
                <c:pt idx="551">
                  <c:v>396.49475581200869</c:v>
                </c:pt>
                <c:pt idx="552">
                  <c:v>397.026055435496</c:v>
                </c:pt>
                <c:pt idx="553">
                  <c:v>397.55726660491683</c:v>
                </c:pt>
                <c:pt idx="554">
                  <c:v>398.0883910035393</c:v>
                </c:pt>
                <c:pt idx="555">
                  <c:v>398.61943030980188</c:v>
                </c:pt>
                <c:pt idx="556">
                  <c:v>399.15038619730007</c:v>
                </c:pt>
                <c:pt idx="557">
                  <c:v>399.68126033477262</c:v>
                </c:pt>
                <c:pt idx="558">
                  <c:v>400.2120543860886</c:v>
                </c:pt>
                <c:pt idx="559">
                  <c:v>400.74277001023353</c:v>
                </c:pt>
                <c:pt idx="560">
                  <c:v>401.27340886129628</c:v>
                </c:pt>
                <c:pt idx="561">
                  <c:v>401.80397258845551</c:v>
                </c:pt>
                <c:pt idx="562">
                  <c:v>402.33446283596624</c:v>
                </c:pt>
                <c:pt idx="563">
                  <c:v>402.86488124314656</c:v>
                </c:pt>
                <c:pt idx="564">
                  <c:v>403.3952294443643</c:v>
                </c:pt>
                <c:pt idx="565">
                  <c:v>403.92550906902369</c:v>
                </c:pt>
                <c:pt idx="566">
                  <c:v>404.45572174155188</c:v>
                </c:pt>
                <c:pt idx="567">
                  <c:v>404.98586908138594</c:v>
                </c:pt>
                <c:pt idx="568">
                  <c:v>405.51595270295962</c:v>
                </c:pt>
                <c:pt idx="569">
                  <c:v>406.04597421569008</c:v>
                </c:pt>
                <c:pt idx="570">
                  <c:v>406.57593522396473</c:v>
                </c:pt>
                <c:pt idx="571">
                  <c:v>407.10583732712848</c:v>
                </c:pt>
                <c:pt idx="572">
                  <c:v>407.63568211947029</c:v>
                </c:pt>
                <c:pt idx="573">
                  <c:v>408.16547119021061</c:v>
                </c:pt>
                <c:pt idx="574">
                  <c:v>408.69520612348833</c:v>
                </c:pt>
                <c:pt idx="575">
                  <c:v>409.22488849834798</c:v>
                </c:pt>
                <c:pt idx="576">
                  <c:v>409.75451988872697</c:v>
                </c:pt>
                <c:pt idx="577">
                  <c:v>410.28410186344303</c:v>
                </c:pt>
                <c:pt idx="578">
                  <c:v>410.81363598618162</c:v>
                </c:pt>
                <c:pt idx="579">
                  <c:v>411.34312381548335</c:v>
                </c:pt>
                <c:pt idx="580">
                  <c:v>411.87256690473151</c:v>
                </c:pt>
                <c:pt idx="581">
                  <c:v>412.40196680214001</c:v>
                </c:pt>
                <c:pt idx="582">
                  <c:v>412.9313250507409</c:v>
                </c:pt>
                <c:pt idx="583">
                  <c:v>413.46064318837239</c:v>
                </c:pt>
                <c:pt idx="584">
                  <c:v>413.98992274766675</c:v>
                </c:pt>
                <c:pt idx="585">
                  <c:v>414.51916525603832</c:v>
                </c:pt>
                <c:pt idx="586">
                  <c:v>415.04837223567182</c:v>
                </c:pt>
                <c:pt idx="587">
                  <c:v>415.57754520351057</c:v>
                </c:pt>
                <c:pt idx="588">
                  <c:v>416.10668567124475</c:v>
                </c:pt>
                <c:pt idx="589">
                  <c:v>416.63579514530016</c:v>
                </c:pt>
                <c:pt idx="590">
                  <c:v>417.16487512682659</c:v>
                </c:pt>
                <c:pt idx="591">
                  <c:v>417.69392711168672</c:v>
                </c:pt>
                <c:pt idx="592">
                  <c:v>418.22295259044483</c:v>
                </c:pt>
                <c:pt idx="593">
                  <c:v>418.75195304835597</c:v>
                </c:pt>
                <c:pt idx="594">
                  <c:v>419.28092996535491</c:v>
                </c:pt>
                <c:pt idx="595">
                  <c:v>419.80988481604533</c:v>
                </c:pt>
                <c:pt idx="596">
                  <c:v>420.33881906968924</c:v>
                </c:pt>
                <c:pt idx="597">
                  <c:v>420.86773419019664</c:v>
                </c:pt>
                <c:pt idx="598">
                  <c:v>421.39663163611488</c:v>
                </c:pt>
                <c:pt idx="599">
                  <c:v>421.92551286061843</c:v>
                </c:pt>
                <c:pt idx="600">
                  <c:v>422.454379311499</c:v>
                </c:pt>
                <c:pt idx="601">
                  <c:v>422.98323243115539</c:v>
                </c:pt>
                <c:pt idx="602">
                  <c:v>423.51207365658377</c:v>
                </c:pt>
                <c:pt idx="603">
                  <c:v>424.04090441936785</c:v>
                </c:pt>
                <c:pt idx="604">
                  <c:v>424.56972614566951</c:v>
                </c:pt>
                <c:pt idx="605">
                  <c:v>425.09854025621922</c:v>
                </c:pt>
                <c:pt idx="606">
                  <c:v>425.62734816630706</c:v>
                </c:pt>
                <c:pt idx="607">
                  <c:v>426.15615128577338</c:v>
                </c:pt>
                <c:pt idx="608">
                  <c:v>426.68495101900004</c:v>
                </c:pt>
                <c:pt idx="609">
                  <c:v>427.21374876490148</c:v>
                </c:pt>
                <c:pt idx="610">
                  <c:v>427.74254591691619</c:v>
                </c:pt>
                <c:pt idx="611">
                  <c:v>428.27134386299809</c:v>
                </c:pt>
                <c:pt idx="612">
                  <c:v>428.80014398560843</c:v>
                </c:pt>
                <c:pt idx="613">
                  <c:v>429.32894766170739</c:v>
                </c:pt>
                <c:pt idx="614">
                  <c:v>429.85775626274631</c:v>
                </c:pt>
                <c:pt idx="615">
                  <c:v>430.38657115465969</c:v>
                </c:pt>
                <c:pt idx="616">
                  <c:v>430.91539369785744</c:v>
                </c:pt>
                <c:pt idx="617">
                  <c:v>431.4442252472175</c:v>
                </c:pt>
                <c:pt idx="618">
                  <c:v>431.9730671520785</c:v>
                </c:pt>
                <c:pt idx="619">
                  <c:v>432.50192075623255</c:v>
                </c:pt>
                <c:pt idx="620">
                  <c:v>433.03078739791812</c:v>
                </c:pt>
                <c:pt idx="621">
                  <c:v>433.55966840981313</c:v>
                </c:pt>
                <c:pt idx="622">
                  <c:v>434.08856511902854</c:v>
                </c:pt>
                <c:pt idx="623">
                  <c:v>434.61747884710155</c:v>
                </c:pt>
                <c:pt idx="624">
                  <c:v>435.14641090998936</c:v>
                </c:pt>
                <c:pt idx="625">
                  <c:v>435.67536261806305</c:v>
                </c:pt>
                <c:pt idx="626">
                  <c:v>436.2043352761014</c:v>
                </c:pt>
                <c:pt idx="627">
                  <c:v>436.7333301832852</c:v>
                </c:pt>
                <c:pt idx="628">
                  <c:v>437.26234863319149</c:v>
                </c:pt>
                <c:pt idx="629">
                  <c:v>437.79139191378806</c:v>
                </c:pt>
                <c:pt idx="630">
                  <c:v>438.32046130742822</c:v>
                </c:pt>
                <c:pt idx="631">
                  <c:v>438.84955809084556</c:v>
                </c:pt>
                <c:pt idx="632">
                  <c:v>439.37868353514892</c:v>
                </c:pt>
                <c:pt idx="633">
                  <c:v>439.90783890581775</c:v>
                </c:pt>
                <c:pt idx="634">
                  <c:v>440.43702546269736</c:v>
                </c:pt>
                <c:pt idx="635">
                  <c:v>440.96624445999441</c:v>
                </c:pt>
                <c:pt idx="636">
                  <c:v>441.4954971462729</c:v>
                </c:pt>
                <c:pt idx="637">
                  <c:v>442.02478476444963</c:v>
                </c:pt>
                <c:pt idx="638">
                  <c:v>442.55410855179076</c:v>
                </c:pt>
                <c:pt idx="639">
                  <c:v>443.08346973990768</c:v>
                </c:pt>
                <c:pt idx="640">
                  <c:v>443.61286955475367</c:v>
                </c:pt>
                <c:pt idx="641">
                  <c:v>444.14230921662028</c:v>
                </c:pt>
                <c:pt idx="642">
                  <c:v>444.67178994013432</c:v>
                </c:pt>
                <c:pt idx="643">
                  <c:v>445.2013129342547</c:v>
                </c:pt>
                <c:pt idx="644">
                  <c:v>445.73087940226958</c:v>
                </c:pt>
                <c:pt idx="645">
                  <c:v>446.26049054179373</c:v>
                </c:pt>
                <c:pt idx="646">
                  <c:v>446.79014754476594</c:v>
                </c:pt>
                <c:pt idx="647">
                  <c:v>447.3198515974467</c:v>
                </c:pt>
                <c:pt idx="648">
                  <c:v>447.849603880416</c:v>
                </c:pt>
                <c:pt idx="649">
                  <c:v>448.37940556857154</c:v>
                </c:pt>
                <c:pt idx="650">
                  <c:v>448.90925783112658</c:v>
                </c:pt>
                <c:pt idx="651">
                  <c:v>449.4391618316086</c:v>
                </c:pt>
                <c:pt idx="652">
                  <c:v>449.96911872785773</c:v>
                </c:pt>
                <c:pt idx="653">
                  <c:v>450.4991296720255</c:v>
                </c:pt>
                <c:pt idx="654">
                  <c:v>451.02919581057358</c:v>
                </c:pt>
                <c:pt idx="655">
                  <c:v>451.55931828427316</c:v>
                </c:pt>
                <c:pt idx="656">
                  <c:v>452.08949822820392</c:v>
                </c:pt>
                <c:pt idx="657">
                  <c:v>452.61973677175359</c:v>
                </c:pt>
                <c:pt idx="658">
                  <c:v>453.15003503861737</c:v>
                </c:pt>
                <c:pt idx="659">
                  <c:v>453.68039414679799</c:v>
                </c:pt>
                <c:pt idx="660">
                  <c:v>454.21081520860537</c:v>
                </c:pt>
                <c:pt idx="661">
                  <c:v>454.74129933065689</c:v>
                </c:pt>
                <c:pt idx="662">
                  <c:v>455.27184761387764</c:v>
                </c:pt>
                <c:pt idx="663">
                  <c:v>455.80246115350093</c:v>
                </c:pt>
                <c:pt idx="664">
                  <c:v>456.33314103906872</c:v>
                </c:pt>
                <c:pt idx="665">
                  <c:v>456.86388835443279</c:v>
                </c:pt>
                <c:pt idx="666">
                  <c:v>457.39470417775527</c:v>
                </c:pt>
                <c:pt idx="667">
                  <c:v>457.92558958151017</c:v>
                </c:pt>
                <c:pt idx="668">
                  <c:v>458.45654563248456</c:v>
                </c:pt>
                <c:pt idx="669">
                  <c:v>458.98757339177996</c:v>
                </c:pt>
                <c:pt idx="670">
                  <c:v>459.51867391481414</c:v>
                </c:pt>
                <c:pt idx="671">
                  <c:v>460.04984825132283</c:v>
                </c:pt>
                <c:pt idx="672">
                  <c:v>460.58109744536176</c:v>
                </c:pt>
                <c:pt idx="673">
                  <c:v>461.11242253530878</c:v>
                </c:pt>
                <c:pt idx="674">
                  <c:v>461.64382455386635</c:v>
                </c:pt>
                <c:pt idx="675">
                  <c:v>462.17530452806375</c:v>
                </c:pt>
                <c:pt idx="676">
                  <c:v>462.70686347925999</c:v>
                </c:pt>
                <c:pt idx="677">
                  <c:v>463.23850242314654</c:v>
                </c:pt>
                <c:pt idx="678">
                  <c:v>463.77022236975023</c:v>
                </c:pt>
                <c:pt idx="679">
                  <c:v>464.3020243234364</c:v>
                </c:pt>
                <c:pt idx="680">
                  <c:v>464.83390928291249</c:v>
                </c:pt>
                <c:pt idx="681">
                  <c:v>465.36587824123109</c:v>
                </c:pt>
                <c:pt idx="682">
                  <c:v>465.89793218579388</c:v>
                </c:pt>
                <c:pt idx="683">
                  <c:v>466.43007209835531</c:v>
                </c:pt>
                <c:pt idx="684">
                  <c:v>466.96229895502654</c:v>
                </c:pt>
                <c:pt idx="685">
                  <c:v>467.49461372627951</c:v>
                </c:pt>
                <c:pt idx="686">
                  <c:v>468.02701737695139</c:v>
                </c:pt>
                <c:pt idx="687">
                  <c:v>468.55951086624884</c:v>
                </c:pt>
                <c:pt idx="688">
                  <c:v>469.09209514775256</c:v>
                </c:pt>
                <c:pt idx="689">
                  <c:v>469.62477116942216</c:v>
                </c:pt>
                <c:pt idx="690">
                  <c:v>470.15753987360091</c:v>
                </c:pt>
                <c:pt idx="691">
                  <c:v>470.69040219702089</c:v>
                </c:pt>
                <c:pt idx="692">
                  <c:v>471.22335907080816</c:v>
                </c:pt>
                <c:pt idx="693">
                  <c:v>471.75641142048801</c:v>
                </c:pt>
                <c:pt idx="694">
                  <c:v>472.28956016599068</c:v>
                </c:pt>
                <c:pt idx="695">
                  <c:v>472.82280622165672</c:v>
                </c:pt>
                <c:pt idx="696">
                  <c:v>473.35615049624295</c:v>
                </c:pt>
                <c:pt idx="697">
                  <c:v>473.88959389292842</c:v>
                </c:pt>
                <c:pt idx="698">
                  <c:v>474.42313730932045</c:v>
                </c:pt>
                <c:pt idx="699">
                  <c:v>474.95678163746084</c:v>
                </c:pt>
                <c:pt idx="700">
                  <c:v>475.49052776383223</c:v>
                </c:pt>
                <c:pt idx="701">
                  <c:v>476.02437656936485</c:v>
                </c:pt>
                <c:pt idx="702">
                  <c:v>476.55832892944278</c:v>
                </c:pt>
                <c:pt idx="703">
                  <c:v>477.09238571391109</c:v>
                </c:pt>
                <c:pt idx="704">
                  <c:v>477.6265477870827</c:v>
                </c:pt>
                <c:pt idx="705">
                  <c:v>478.1608160077455</c:v>
                </c:pt>
                <c:pt idx="706">
                  <c:v>478.69519122916944</c:v>
                </c:pt>
                <c:pt idx="707">
                  <c:v>479.22967429911404</c:v>
                </c:pt>
                <c:pt idx="708">
                  <c:v>479.76426605983579</c:v>
                </c:pt>
                <c:pt idx="709">
                  <c:v>480.29896734809586</c:v>
                </c:pt>
                <c:pt idx="710">
                  <c:v>480.8337789951679</c:v>
                </c:pt>
                <c:pt idx="711">
                  <c:v>481.36870182684584</c:v>
                </c:pt>
                <c:pt idx="712">
                  <c:v>481.90373666345204</c:v>
                </c:pt>
                <c:pt idx="713">
                  <c:v>482.43888431984544</c:v>
                </c:pt>
                <c:pt idx="714">
                  <c:v>482.97414560542973</c:v>
                </c:pt>
                <c:pt idx="715">
                  <c:v>483.50952132416188</c:v>
                </c:pt>
                <c:pt idx="716">
                  <c:v>484.04501227456086</c:v>
                </c:pt>
                <c:pt idx="717">
                  <c:v>484.58061924971605</c:v>
                </c:pt>
                <c:pt idx="718">
                  <c:v>485.11634303729613</c:v>
                </c:pt>
                <c:pt idx="719">
                  <c:v>485.65218441955824</c:v>
                </c:pt>
                <c:pt idx="720">
                  <c:v>486.1881441733567</c:v>
                </c:pt>
                <c:pt idx="721">
                  <c:v>486.7242230701525</c:v>
                </c:pt>
                <c:pt idx="722">
                  <c:v>487.26042187602235</c:v>
                </c:pt>
                <c:pt idx="723">
                  <c:v>487.79674135166829</c:v>
                </c:pt>
                <c:pt idx="724">
                  <c:v>488.33318225242721</c:v>
                </c:pt>
                <c:pt idx="725">
                  <c:v>488.86974532828043</c:v>
                </c:pt>
                <c:pt idx="726">
                  <c:v>489.40643132386356</c:v>
                </c:pt>
                <c:pt idx="727">
                  <c:v>489.94324097847641</c:v>
                </c:pt>
                <c:pt idx="728">
                  <c:v>490.48017502609292</c:v>
                </c:pt>
                <c:pt idx="729">
                  <c:v>491.01723419537143</c:v>
                </c:pt>
                <c:pt idx="730">
                  <c:v>491.55441920966479</c:v>
                </c:pt>
                <c:pt idx="731">
                  <c:v>492.09173078703077</c:v>
                </c:pt>
                <c:pt idx="732">
                  <c:v>492.62916964024254</c:v>
                </c:pt>
                <c:pt idx="733">
                  <c:v>493.16673647679931</c:v>
                </c:pt>
                <c:pt idx="734">
                  <c:v>493.7044319989368</c:v>
                </c:pt>
                <c:pt idx="735">
                  <c:v>494.24225690363824</c:v>
                </c:pt>
                <c:pt idx="736">
                  <c:v>494.78021188264518</c:v>
                </c:pt>
                <c:pt idx="737">
                  <c:v>495.31829762246861</c:v>
                </c:pt>
                <c:pt idx="738">
                  <c:v>495.85651480439986</c:v>
                </c:pt>
                <c:pt idx="739">
                  <c:v>496.3948641045219</c:v>
                </c:pt>
                <c:pt idx="740">
                  <c:v>496.93334619372075</c:v>
                </c:pt>
                <c:pt idx="741">
                  <c:v>497.47196173769686</c:v>
                </c:pt>
                <c:pt idx="742">
                  <c:v>498.01071139697649</c:v>
                </c:pt>
                <c:pt idx="743">
                  <c:v>498.54959582692339</c:v>
                </c:pt>
                <c:pt idx="744">
                  <c:v>499.08861567775068</c:v>
                </c:pt>
                <c:pt idx="745">
                  <c:v>499.62777159453248</c:v>
                </c:pt>
                <c:pt idx="746">
                  <c:v>500.16706421721568</c:v>
                </c:pt>
                <c:pt idx="747">
                  <c:v>500.70649418063232</c:v>
                </c:pt>
                <c:pt idx="748">
                  <c:v>501.24606211451129</c:v>
                </c:pt>
                <c:pt idx="749">
                  <c:v>501.78576864349071</c:v>
                </c:pt>
                <c:pt idx="750">
                  <c:v>502.32561438713026</c:v>
                </c:pt>
                <c:pt idx="751">
                  <c:v>502.86559995992326</c:v>
                </c:pt>
                <c:pt idx="752">
                  <c:v>503.40572597130955</c:v>
                </c:pt>
                <c:pt idx="753">
                  <c:v>503.94599302568764</c:v>
                </c:pt>
                <c:pt idx="754">
                  <c:v>504.48640172242739</c:v>
                </c:pt>
                <c:pt idx="755">
                  <c:v>505.02695265588295</c:v>
                </c:pt>
                <c:pt idx="756">
                  <c:v>505.56764641540531</c:v>
                </c:pt>
                <c:pt idx="757">
                  <c:v>506.10848358535537</c:v>
                </c:pt>
                <c:pt idx="758">
                  <c:v>506.64946474511669</c:v>
                </c:pt>
                <c:pt idx="759">
                  <c:v>507.19059046910866</c:v>
                </c:pt>
                <c:pt idx="760">
                  <c:v>507.73186132679962</c:v>
                </c:pt>
                <c:pt idx="761">
                  <c:v>508.27327788271992</c:v>
                </c:pt>
                <c:pt idx="762">
                  <c:v>508.81484069647541</c:v>
                </c:pt>
                <c:pt idx="763">
                  <c:v>509.35655032276054</c:v>
                </c:pt>
                <c:pt idx="764">
                  <c:v>509.89840731137201</c:v>
                </c:pt>
                <c:pt idx="765">
                  <c:v>510.44041220722221</c:v>
                </c:pt>
                <c:pt idx="766">
                  <c:v>510.98256555035272</c:v>
                </c:pt>
                <c:pt idx="767">
                  <c:v>511.52486787594785</c:v>
                </c:pt>
                <c:pt idx="768">
                  <c:v>512.06731971434874</c:v>
                </c:pt>
                <c:pt idx="769">
                  <c:v>512.60992159106661</c:v>
                </c:pt>
                <c:pt idx="770">
                  <c:v>513.15267402679717</c:v>
                </c:pt>
                <c:pt idx="771">
                  <c:v>513.69557753743402</c:v>
                </c:pt>
                <c:pt idx="772">
                  <c:v>514.23863263408316</c:v>
                </c:pt>
                <c:pt idx="773">
                  <c:v>514.78183982307655</c:v>
                </c:pt>
                <c:pt idx="774">
                  <c:v>515.32519960598643</c:v>
                </c:pt>
                <c:pt idx="775">
                  <c:v>515.86871247963984</c:v>
                </c:pt>
                <c:pt idx="776">
                  <c:v>516.41237893613209</c:v>
                </c:pt>
                <c:pt idx="777">
                  <c:v>516.95619946284182</c:v>
                </c:pt>
                <c:pt idx="778">
                  <c:v>517.50017454244482</c:v>
                </c:pt>
                <c:pt idx="779">
                  <c:v>518.04430465292899</c:v>
                </c:pt>
                <c:pt idx="780">
                  <c:v>518.58859026760831</c:v>
                </c:pt>
                <c:pt idx="781">
                  <c:v>519.13303185513769</c:v>
                </c:pt>
                <c:pt idx="782">
                  <c:v>519.67762987952756</c:v>
                </c:pt>
                <c:pt idx="783">
                  <c:v>520.22238480015824</c:v>
                </c:pt>
                <c:pt idx="784">
                  <c:v>520.76729707179493</c:v>
                </c:pt>
                <c:pt idx="785">
                  <c:v>521.31236714460238</c:v>
                </c:pt>
                <c:pt idx="786">
                  <c:v>521.85759546415966</c:v>
                </c:pt>
                <c:pt idx="787">
                  <c:v>522.4029824714753</c:v>
                </c:pt>
                <c:pt idx="788">
                  <c:v>522.94852860300159</c:v>
                </c:pt>
                <c:pt idx="789">
                  <c:v>523.49423429065018</c:v>
                </c:pt>
                <c:pt idx="790">
                  <c:v>524.04009996180685</c:v>
                </c:pt>
                <c:pt idx="791">
                  <c:v>524.58612603934648</c:v>
                </c:pt>
                <c:pt idx="792">
                  <c:v>525.13231294164802</c:v>
                </c:pt>
                <c:pt idx="793">
                  <c:v>525.67866108261023</c:v>
                </c:pt>
                <c:pt idx="794">
                  <c:v>526.22517087166625</c:v>
                </c:pt>
                <c:pt idx="795">
                  <c:v>526.77184271379917</c:v>
                </c:pt>
                <c:pt idx="796">
                  <c:v>527.31867700955706</c:v>
                </c:pt>
                <c:pt idx="797">
                  <c:v>527.86567415506852</c:v>
                </c:pt>
                <c:pt idx="798">
                  <c:v>528.41283454205802</c:v>
                </c:pt>
                <c:pt idx="799">
                  <c:v>528.96015855786118</c:v>
                </c:pt>
                <c:pt idx="800">
                  <c:v>529.5076465854404</c:v>
                </c:pt>
                <c:pt idx="801">
                  <c:v>530.05529900340014</c:v>
                </c:pt>
                <c:pt idx="802">
                  <c:v>530.60311618600258</c:v>
                </c:pt>
                <c:pt idx="803">
                  <c:v>531.15109850318288</c:v>
                </c:pt>
                <c:pt idx="804">
                  <c:v>531.69924632056507</c:v>
                </c:pt>
                <c:pt idx="805">
                  <c:v>532.24755999947786</c:v>
                </c:pt>
                <c:pt idx="806">
                  <c:v>532.79603989696955</c:v>
                </c:pt>
                <c:pt idx="807">
                  <c:v>533.3446863658246</c:v>
                </c:pt>
                <c:pt idx="808">
                  <c:v>533.89349975457867</c:v>
                </c:pt>
                <c:pt idx="809">
                  <c:v>534.44248040753484</c:v>
                </c:pt>
                <c:pt idx="810">
                  <c:v>534.991628664779</c:v>
                </c:pt>
                <c:pt idx="811">
                  <c:v>535.54094486219572</c:v>
                </c:pt>
                <c:pt idx="812">
                  <c:v>536.09042933148453</c:v>
                </c:pt>
                <c:pt idx="813">
                  <c:v>536.64008240017506</c:v>
                </c:pt>
                <c:pt idx="814">
                  <c:v>537.18990439164361</c:v>
                </c:pt>
                <c:pt idx="815">
                  <c:v>537.73989562512861</c:v>
                </c:pt>
                <c:pt idx="816">
                  <c:v>538.29005641574668</c:v>
                </c:pt>
                <c:pt idx="817">
                  <c:v>538.84038707450873</c:v>
                </c:pt>
                <c:pt idx="818">
                  <c:v>539.39088790833569</c:v>
                </c:pt>
                <c:pt idx="819">
                  <c:v>539.94155922007474</c:v>
                </c:pt>
                <c:pt idx="820">
                  <c:v>540.49240130851524</c:v>
                </c:pt>
                <c:pt idx="821">
                  <c:v>541.04341446840465</c:v>
                </c:pt>
                <c:pt idx="822">
                  <c:v>541.59459899046487</c:v>
                </c:pt>
                <c:pt idx="823">
                  <c:v>542.14595516140798</c:v>
                </c:pt>
                <c:pt idx="824">
                  <c:v>542.69748326395279</c:v>
                </c:pt>
                <c:pt idx="825">
                  <c:v>543.24918357684044</c:v>
                </c:pt>
                <c:pt idx="826">
                  <c:v>543.80105637485099</c:v>
                </c:pt>
                <c:pt idx="827">
                  <c:v>544.35310192881934</c:v>
                </c:pt>
                <c:pt idx="828">
                  <c:v>544.90532050565128</c:v>
                </c:pt>
                <c:pt idx="829">
                  <c:v>545.45771236834003</c:v>
                </c:pt>
                <c:pt idx="830">
                  <c:v>546.01027777598199</c:v>
                </c:pt>
                <c:pt idx="831">
                  <c:v>546.56301698379343</c:v>
                </c:pt>
                <c:pt idx="832">
                  <c:v>547.11593024312617</c:v>
                </c:pt>
                <c:pt idx="833">
                  <c:v>547.66901780148442</c:v>
                </c:pt>
                <c:pt idx="834">
                  <c:v>548.22227990254032</c:v>
                </c:pt>
                <c:pt idx="835">
                  <c:v>548.77571678615072</c:v>
                </c:pt>
                <c:pt idx="836">
                  <c:v>549.32932868837315</c:v>
                </c:pt>
                <c:pt idx="837">
                  <c:v>549.88311584148244</c:v>
                </c:pt>
                <c:pt idx="838">
                  <c:v>550.4370784739865</c:v>
                </c:pt>
                <c:pt idx="839">
                  <c:v>550.99121681064275</c:v>
                </c:pt>
                <c:pt idx="840">
                  <c:v>551.54553107247477</c:v>
                </c:pt>
                <c:pt idx="841">
                  <c:v>552.10002147678813</c:v>
                </c:pt>
                <c:pt idx="842">
                  <c:v>552.65468823718675</c:v>
                </c:pt>
                <c:pt idx="843">
                  <c:v>553.20953156358951</c:v>
                </c:pt>
                <c:pt idx="844">
                  <c:v>553.76455166224616</c:v>
                </c:pt>
                <c:pt idx="845">
                  <c:v>554.31974873575382</c:v>
                </c:pt>
                <c:pt idx="846">
                  <c:v>554.87512298307331</c:v>
                </c:pt>
                <c:pt idx="847">
                  <c:v>555.43067459954534</c:v>
                </c:pt>
                <c:pt idx="848">
                  <c:v>555.98640377690685</c:v>
                </c:pt>
                <c:pt idx="849">
                  <c:v>556.54231070330741</c:v>
                </c:pt>
                <c:pt idx="850">
                  <c:v>557.0983955633252</c:v>
                </c:pt>
                <c:pt idx="851">
                  <c:v>557.65465853798389</c:v>
                </c:pt>
                <c:pt idx="852">
                  <c:v>558.21109980476831</c:v>
                </c:pt>
                <c:pt idx="853">
                  <c:v>558.76771953764103</c:v>
                </c:pt>
                <c:pt idx="854">
                  <c:v>559.32451790705875</c:v>
                </c:pt>
                <c:pt idx="855">
                  <c:v>559.88149507998833</c:v>
                </c:pt>
                <c:pt idx="856">
                  <c:v>560.43865121992337</c:v>
                </c:pt>
                <c:pt idx="857">
                  <c:v>560.99598648690028</c:v>
                </c:pt>
                <c:pt idx="858">
                  <c:v>561.55350103751448</c:v>
                </c:pt>
                <c:pt idx="859">
                  <c:v>562.11119502493682</c:v>
                </c:pt>
                <c:pt idx="860">
                  <c:v>562.66906859892993</c:v>
                </c:pt>
                <c:pt idx="861">
                  <c:v>563.22712190586424</c:v>
                </c:pt>
                <c:pt idx="862">
                  <c:v>563.78535508873415</c:v>
                </c:pt>
                <c:pt idx="863">
                  <c:v>564.3437682871745</c:v>
                </c:pt>
                <c:pt idx="864">
                  <c:v>564.90236163747693</c:v>
                </c:pt>
                <c:pt idx="865">
                  <c:v>565.46113527260547</c:v>
                </c:pt>
                <c:pt idx="866">
                  <c:v>566.02008932221338</c:v>
                </c:pt>
                <c:pt idx="867">
                  <c:v>566.57922391265902</c:v>
                </c:pt>
                <c:pt idx="868">
                  <c:v>567.13853916702215</c:v>
                </c:pt>
                <c:pt idx="869">
                  <c:v>567.69803520511982</c:v>
                </c:pt>
                <c:pt idx="870">
                  <c:v>568.25771214352289</c:v>
                </c:pt>
                <c:pt idx="871">
                  <c:v>568.81757009557202</c:v>
                </c:pt>
                <c:pt idx="872">
                  <c:v>569.37760917139371</c:v>
                </c:pt>
                <c:pt idx="873">
                  <c:v>569.93782947791658</c:v>
                </c:pt>
                <c:pt idx="874">
                  <c:v>570.49823111888713</c:v>
                </c:pt>
                <c:pt idx="875">
                  <c:v>571.05881419488617</c:v>
                </c:pt>
                <c:pt idx="876">
                  <c:v>571.61957880334478</c:v>
                </c:pt>
                <c:pt idx="877">
                  <c:v>572.18052503856029</c:v>
                </c:pt>
                <c:pt idx="878">
                  <c:v>572.74165299171239</c:v>
                </c:pt>
                <c:pt idx="879">
                  <c:v>573.30296275087903</c:v>
                </c:pt>
                <c:pt idx="880">
                  <c:v>573.8644544010524</c:v>
                </c:pt>
                <c:pt idx="881">
                  <c:v>574.42612802415499</c:v>
                </c:pt>
                <c:pt idx="882">
                  <c:v>574.98798369905569</c:v>
                </c:pt>
                <c:pt idx="883">
                  <c:v>575.55002150158532</c:v>
                </c:pt>
                <c:pt idx="884">
                  <c:v>576.11224150455291</c:v>
                </c:pt>
                <c:pt idx="885">
                  <c:v>576.67464377776139</c:v>
                </c:pt>
                <c:pt idx="886">
                  <c:v>577.23722838802371</c:v>
                </c:pt>
                <c:pt idx="887">
                  <c:v>577.79999539917833</c:v>
                </c:pt>
                <c:pt idx="888">
                  <c:v>578.36294487210512</c:v>
                </c:pt>
                <c:pt idx="889">
                  <c:v>578.9260768647415</c:v>
                </c:pt>
                <c:pt idx="890">
                  <c:v>579.48939143209793</c:v>
                </c:pt>
                <c:pt idx="891">
                  <c:v>580.05288862627378</c:v>
                </c:pt>
                <c:pt idx="892">
                  <c:v>580.61656849647295</c:v>
                </c:pt>
                <c:pt idx="893">
                  <c:v>581.18043108901975</c:v>
                </c:pt>
                <c:pt idx="894">
                  <c:v>581.74447644737427</c:v>
                </c:pt>
                <c:pt idx="895">
                  <c:v>582.30870461214852</c:v>
                </c:pt>
                <c:pt idx="896">
                  <c:v>582.87311562112177</c:v>
                </c:pt>
                <c:pt idx="897">
                  <c:v>583.43770950925602</c:v>
                </c:pt>
                <c:pt idx="898">
                  <c:v>584.00248630871215</c:v>
                </c:pt>
                <c:pt idx="899">
                  <c:v>584.56744604886467</c:v>
                </c:pt>
                <c:pt idx="900">
                  <c:v>585.132588756318</c:v>
                </c:pt>
                <c:pt idx="901">
                  <c:v>585.69791445492149</c:v>
                </c:pt>
                <c:pt idx="902">
                  <c:v>586.26342316578507</c:v>
                </c:pt>
                <c:pt idx="903">
                  <c:v>586.82911490729498</c:v>
                </c:pt>
                <c:pt idx="904">
                  <c:v>587.39498969512863</c:v>
                </c:pt>
                <c:pt idx="905">
                  <c:v>587.96104754227031</c:v>
                </c:pt>
                <c:pt idx="906">
                  <c:v>588.52728845902675</c:v>
                </c:pt>
                <c:pt idx="907">
                  <c:v>589.09371245304192</c:v>
                </c:pt>
                <c:pt idx="908">
                  <c:v>589.6603195293128</c:v>
                </c:pt>
                <c:pt idx="909">
                  <c:v>590.22710969020454</c:v>
                </c:pt>
                <c:pt idx="910">
                  <c:v>590.79408293546567</c:v>
                </c:pt>
                <c:pt idx="911">
                  <c:v>591.3612392622432</c:v>
                </c:pt>
                <c:pt idx="912">
                  <c:v>591.92857866509803</c:v>
                </c:pt>
                <c:pt idx="913">
                  <c:v>592.49610113601977</c:v>
                </c:pt>
                <c:pt idx="914">
                  <c:v>593.0638066644425</c:v>
                </c:pt>
                <c:pt idx="915">
                  <c:v>593.6316952372589</c:v>
                </c:pt>
                <c:pt idx="916">
                  <c:v>594.19976683883635</c:v>
                </c:pt>
                <c:pt idx="917">
                  <c:v>594.76802145103102</c:v>
                </c:pt>
                <c:pt idx="918">
                  <c:v>595.33645905320361</c:v>
                </c:pt>
                <c:pt idx="919">
                  <c:v>595.90507962223387</c:v>
                </c:pt>
                <c:pt idx="920">
                  <c:v>596.47388313253566</c:v>
                </c:pt>
                <c:pt idx="921">
                  <c:v>597.04286955607176</c:v>
                </c:pt>
                <c:pt idx="922">
                  <c:v>597.61203886236865</c:v>
                </c:pt>
                <c:pt idx="923">
                  <c:v>598.18139101853183</c:v>
                </c:pt>
                <c:pt idx="924">
                  <c:v>598.75092598925983</c:v>
                </c:pt>
                <c:pt idx="925">
                  <c:v>599.32064373685978</c:v>
                </c:pt>
                <c:pt idx="926">
                  <c:v>599.89054422126128</c:v>
                </c:pt>
                <c:pt idx="927">
                  <c:v>600.46062740003197</c:v>
                </c:pt>
                <c:pt idx="928">
                  <c:v>601.03089322839139</c:v>
                </c:pt>
                <c:pt idx="929">
                  <c:v>601.60134165922602</c:v>
                </c:pt>
                <c:pt idx="930">
                  <c:v>602.1719726431038</c:v>
                </c:pt>
                <c:pt idx="931">
                  <c:v>602.74278612828857</c:v>
                </c:pt>
                <c:pt idx="932">
                  <c:v>603.31378206075476</c:v>
                </c:pt>
                <c:pt idx="933">
                  <c:v>603.88496038420169</c:v>
                </c:pt>
                <c:pt idx="934">
                  <c:v>604.45632104006779</c:v>
                </c:pt>
                <c:pt idx="935">
                  <c:v>605.0278639675455</c:v>
                </c:pt>
                <c:pt idx="936">
                  <c:v>605.59958910359524</c:v>
                </c:pt>
                <c:pt idx="937">
                  <c:v>606.17149638295973</c:v>
                </c:pt>
                <c:pt idx="938">
                  <c:v>606.74358573817847</c:v>
                </c:pt>
                <c:pt idx="939">
                  <c:v>607.31585709960189</c:v>
                </c:pt>
                <c:pt idx="940">
                  <c:v>607.88831039540548</c:v>
                </c:pt>
                <c:pt idx="941">
                  <c:v>608.46094555160403</c:v>
                </c:pt>
                <c:pt idx="942">
                  <c:v>609.03376249206576</c:v>
                </c:pt>
                <c:pt idx="943">
                  <c:v>609.60676113852628</c:v>
                </c:pt>
                <c:pt idx="944">
                  <c:v>610.17994141060262</c:v>
                </c:pt>
                <c:pt idx="945">
                  <c:v>610.75330322580749</c:v>
                </c:pt>
                <c:pt idx="946">
                  <c:v>611.32684649956309</c:v>
                </c:pt>
                <c:pt idx="947">
                  <c:v>611.90057114521505</c:v>
                </c:pt>
                <c:pt idx="948">
                  <c:v>612.47447707404615</c:v>
                </c:pt>
                <c:pt idx="949">
                  <c:v>613.04856419529017</c:v>
                </c:pt>
                <c:pt idx="950">
                  <c:v>613.62283241614625</c:v>
                </c:pt>
                <c:pt idx="951">
                  <c:v>614.19728164179173</c:v>
                </c:pt>
                <c:pt idx="952">
                  <c:v>614.7719117753968</c:v>
                </c:pt>
                <c:pt idx="953">
                  <c:v>615.34672271813747</c:v>
                </c:pt>
                <c:pt idx="954">
                  <c:v>615.92171436920955</c:v>
                </c:pt>
                <c:pt idx="955">
                  <c:v>616.49688662584219</c:v>
                </c:pt>
                <c:pt idx="956">
                  <c:v>617.0722393833114</c:v>
                </c:pt>
                <c:pt idx="957">
                  <c:v>617.64777253495367</c:v>
                </c:pt>
                <c:pt idx="958">
                  <c:v>618.22348597217922</c:v>
                </c:pt>
                <c:pt idx="959">
                  <c:v>618.79937958448579</c:v>
                </c:pt>
                <c:pt idx="960">
                  <c:v>619.37545325947167</c:v>
                </c:pt>
                <c:pt idx="961">
                  <c:v>619.95170688284918</c:v>
                </c:pt>
                <c:pt idx="962">
                  <c:v>620.52814033845812</c:v>
                </c:pt>
                <c:pt idx="963">
                  <c:v>621.10475350827869</c:v>
                </c:pt>
                <c:pt idx="964">
                  <c:v>621.68154627244519</c:v>
                </c:pt>
                <c:pt idx="965">
                  <c:v>622.25851850925858</c:v>
                </c:pt>
                <c:pt idx="966">
                  <c:v>622.83567009520038</c:v>
                </c:pt>
                <c:pt idx="967">
                  <c:v>623.41300090494508</c:v>
                </c:pt>
                <c:pt idx="968">
                  <c:v>623.9905108113735</c:v>
                </c:pt>
              </c:numCache>
            </c:numRef>
          </c:xVal>
          <c:yVal>
            <c:numRef>
              <c:f>'BattedBallTrajectory-2'!$D$32:$D$1000</c:f>
              <c:numCache>
                <c:formatCode>0.000</c:formatCode>
                <c:ptCount val="969"/>
                <c:pt idx="0" formatCode="General">
                  <c:v>6</c:v>
                </c:pt>
                <c:pt idx="1">
                  <c:v>6.731971611177757</c:v>
                </c:pt>
                <c:pt idx="2">
                  <c:v>7.4608883218990307</c:v>
                </c:pt>
                <c:pt idx="3">
                  <c:v>8.1867538771090587</c:v>
                </c:pt>
                <c:pt idx="4">
                  <c:v>8.9095720029333787</c:v>
                </c:pt>
                <c:pt idx="5">
                  <c:v>9.6293464067610888</c:v>
                </c:pt>
                <c:pt idx="6">
                  <c:v>10.346080777327282</c:v>
                </c:pt>
                <c:pt idx="7">
                  <c:v>11.05977878479468</c:v>
                </c:pt>
                <c:pt idx="8">
                  <c:v>11.770444080834476</c:v>
                </c:pt>
                <c:pt idx="9">
                  <c:v>12.478080298706415</c:v>
                </c:pt>
                <c:pt idx="10">
                  <c:v>13.182691053338132</c:v>
                </c:pt>
                <c:pt idx="11">
                  <c:v>13.884279941403779</c:v>
                </c:pt>
                <c:pt idx="12">
                  <c:v>14.582850541401928</c:v>
                </c:pt>
                <c:pt idx="13">
                  <c:v>15.278406413732823</c:v>
                </c:pt>
                <c:pt idx="14">
                  <c:v>15.970951100774938</c:v>
                </c:pt>
                <c:pt idx="15">
                  <c:v>16.660488126960914</c:v>
                </c:pt>
                <c:pt idx="16">
                  <c:v>17.347020998852869</c:v>
                </c:pt>
                <c:pt idx="17">
                  <c:v>18.030553205217089</c:v>
                </c:pt>
                <c:pt idx="18">
                  <c:v>18.711088217098141</c:v>
                </c:pt>
                <c:pt idx="19">
                  <c:v>19.38862948789242</c:v>
                </c:pt>
                <c:pt idx="20">
                  <c:v>20.063180453421133</c:v>
                </c:pt>
                <c:pt idx="21">
                  <c:v>20.734744532002743</c:v>
                </c:pt>
                <c:pt idx="22">
                  <c:v>21.403325124524919</c:v>
                </c:pt>
                <c:pt idx="23">
                  <c:v>22.068925614515951</c:v>
                </c:pt>
                <c:pt idx="24">
                  <c:v>22.73154936821571</c:v>
                </c:pt>
                <c:pt idx="25">
                  <c:v>23.391199734646108</c:v>
                </c:pt>
                <c:pt idx="26">
                  <c:v>24.047880045681129</c:v>
                </c:pt>
                <c:pt idx="27">
                  <c:v>24.701593616116408</c:v>
                </c:pt>
                <c:pt idx="28">
                  <c:v>25.352343743738391</c:v>
                </c:pt>
                <c:pt idx="29">
                  <c:v>26.000133709393076</c:v>
                </c:pt>
                <c:pt idx="30">
                  <c:v>26.644966777054385</c:v>
                </c:pt>
                <c:pt idx="31">
                  <c:v>27.286846193892142</c:v>
                </c:pt>
                <c:pt idx="32">
                  <c:v>27.925775190339671</c:v>
                </c:pt>
                <c:pt idx="33">
                  <c:v>28.561756980161068</c:v>
                </c:pt>
                <c:pt idx="34">
                  <c:v>29.194794760518135</c:v>
                </c:pt>
                <c:pt idx="35">
                  <c:v>29.82489171203699</c:v>
                </c:pt>
                <c:pt idx="36">
                  <c:v>30.452050998874341</c:v>
                </c:pt>
                <c:pt idx="37">
                  <c:v>31.076275768783511</c:v>
                </c:pt>
                <c:pt idx="38">
                  <c:v>31.697569153180144</c:v>
                </c:pt>
                <c:pt idx="39">
                  <c:v>32.315934267207673</c:v>
                </c:pt>
                <c:pt idx="40">
                  <c:v>32.931374209802499</c:v>
                </c:pt>
                <c:pt idx="41">
                  <c:v>33.543892063758939</c:v>
                </c:pt>
                <c:pt idx="42">
                  <c:v>34.153490895793972</c:v>
                </c:pt>
                <c:pt idx="43">
                  <c:v>34.760173756611735</c:v>
                </c:pt>
                <c:pt idx="44">
                  <c:v>35.3639436809678</c:v>
                </c:pt>
                <c:pt idx="45">
                  <c:v>35.964803687733315</c:v>
                </c:pt>
                <c:pt idx="46">
                  <c:v>36.562756779958903</c:v>
                </c:pt>
                <c:pt idx="47">
                  <c:v>37.157805944938424</c:v>
                </c:pt>
                <c:pt idx="48">
                  <c:v>37.749954154272586</c:v>
                </c:pt>
                <c:pt idx="49">
                  <c:v>38.339204363932375</c:v>
                </c:pt>
                <c:pt idx="50">
                  <c:v>38.925559514322373</c:v>
                </c:pt>
                <c:pt idx="51">
                  <c:v>39.509022530343991</c:v>
                </c:pt>
                <c:pt idx="52">
                  <c:v>40.089596321458508</c:v>
                </c:pt>
                <c:pt idx="53">
                  <c:v>40.667283781750065</c:v>
                </c:pt>
                <c:pt idx="54">
                  <c:v>41.242087789988581</c:v>
                </c:pt>
                <c:pt idx="55">
                  <c:v>41.814011209692545</c:v>
                </c:pt>
                <c:pt idx="56">
                  <c:v>42.383056889191771</c:v>
                </c:pt>
                <c:pt idx="57">
                  <c:v>42.949227661690095</c:v>
                </c:pt>
                <c:pt idx="58">
                  <c:v>43.512526345328006</c:v>
                </c:pt>
                <c:pt idx="59">
                  <c:v>44.072955743245288</c:v>
                </c:pt>
                <c:pt idx="60">
                  <c:v>44.630518643643583</c:v>
                </c:pt>
                <c:pt idx="61">
                  <c:v>45.185217819848958</c:v>
                </c:pt>
                <c:pt idx="62">
                  <c:v>45.737056030374497</c:v>
                </c:pt>
                <c:pt idx="63">
                  <c:v>46.286036018982848</c:v>
                </c:pt>
                <c:pt idx="64">
                  <c:v>46.83216051474885</c:v>
                </c:pt>
                <c:pt idx="65">
                  <c:v>47.375432232122122</c:v>
                </c:pt>
                <c:pt idx="66">
                  <c:v>47.915853870989729</c:v>
                </c:pt>
                <c:pt idx="67">
                  <c:v>48.453428116738877</c:v>
                </c:pt>
                <c:pt idx="68">
                  <c:v>48.988157640319692</c:v>
                </c:pt>
                <c:pt idx="69">
                  <c:v>49.520045098308024</c:v>
                </c:pt>
                <c:pt idx="70">
                  <c:v>50.049093132968366</c:v>
                </c:pt>
                <c:pt idx="71">
                  <c:v>50.575304372316822</c:v>
                </c:pt>
                <c:pt idx="72">
                  <c:v>51.098681430184214</c:v>
                </c:pt>
                <c:pt idx="73">
                  <c:v>51.619226906279259</c:v>
                </c:pt>
                <c:pt idx="74">
                  <c:v>52.136943386251872</c:v>
                </c:pt>
                <c:pt idx="75">
                  <c:v>52.651833441756608</c:v>
                </c:pt>
                <c:pt idx="76">
                  <c:v>53.163899630516198</c:v>
                </c:pt>
                <c:pt idx="77">
                  <c:v>53.673144496385277</c:v>
                </c:pt>
                <c:pt idx="78">
                  <c:v>54.179570569414238</c:v>
                </c:pt>
                <c:pt idx="79">
                  <c:v>54.683180365913252</c:v>
                </c:pt>
                <c:pt idx="80">
                  <c:v>55.183976388516442</c:v>
                </c:pt>
                <c:pt idx="81">
                  <c:v>55.681961126246271</c:v>
                </c:pt>
                <c:pt idx="82">
                  <c:v>56.177137054578104</c:v>
                </c:pt>
                <c:pt idx="83">
                  <c:v>56.669506635504952</c:v>
                </c:pt>
                <c:pt idx="84">
                  <c:v>57.159072317602444</c:v>
                </c:pt>
                <c:pt idx="85">
                  <c:v>57.645836536094009</c:v>
                </c:pt>
                <c:pt idx="86">
                  <c:v>58.129801712916283</c:v>
                </c:pt>
                <c:pt idx="87">
                  <c:v>58.610970256784739</c:v>
                </c:pt>
                <c:pt idx="88">
                  <c:v>59.089344563259594</c:v>
                </c:pt>
                <c:pt idx="89">
                  <c:v>59.564927014811914</c:v>
                </c:pt>
                <c:pt idx="90">
                  <c:v>60.037719980890039</c:v>
                </c:pt>
                <c:pt idx="91">
                  <c:v>60.507725817986206</c:v>
                </c:pt>
                <c:pt idx="92">
                  <c:v>60.974946869703537</c:v>
                </c:pt>
                <c:pt idx="93">
                  <c:v>61.439385466823246</c:v>
                </c:pt>
                <c:pt idx="94">
                  <c:v>61.90104392737215</c:v>
                </c:pt>
                <c:pt idx="95">
                  <c:v>62.359924556690522</c:v>
                </c:pt>
                <c:pt idx="96">
                  <c:v>62.816029647500216</c:v>
                </c:pt>
                <c:pt idx="97">
                  <c:v>63.269361479973107</c:v>
                </c:pt>
                <c:pt idx="98">
                  <c:v>63.719922321799913</c:v>
                </c:pt>
                <c:pt idx="99">
                  <c:v>64.167714428259316</c:v>
                </c:pt>
                <c:pt idx="100">
                  <c:v>64.612740042287385</c:v>
                </c:pt>
                <c:pt idx="101">
                  <c:v>65.05500139454746</c:v>
                </c:pt>
                <c:pt idx="102">
                  <c:v>65.494500703500336</c:v>
                </c:pt>
                <c:pt idx="103">
                  <c:v>65.931240175474741</c:v>
                </c:pt>
                <c:pt idx="104">
                  <c:v>66.365222004738371</c:v>
                </c:pt>
                <c:pt idx="105">
                  <c:v>66.796448373569149</c:v>
                </c:pt>
                <c:pt idx="106">
                  <c:v>67.224921452326981</c:v>
                </c:pt>
                <c:pt idx="107">
                  <c:v>67.650643399525819</c:v>
                </c:pt>
                <c:pt idx="108">
                  <c:v>68.073616361906232</c:v>
                </c:pt>
                <c:pt idx="109">
                  <c:v>68.493842474508355</c:v>
                </c:pt>
                <c:pt idx="110">
                  <c:v>68.911323860745256</c:v>
                </c:pt>
                <c:pt idx="111">
                  <c:v>69.326062632476734</c:v>
                </c:pt>
                <c:pt idx="112">
                  <c:v>69.73806089008356</c:v>
                </c:pt>
                <c:pt idx="113">
                  <c:v>70.14732072254219</c:v>
                </c:pt>
                <c:pt idx="114">
                  <c:v>70.553844207499935</c:v>
                </c:pt>
                <c:pt idx="115">
                  <c:v>70.957633411350557</c:v>
                </c:pt>
                <c:pt idx="116">
                  <c:v>71.358690389310382</c:v>
                </c:pt>
                <c:pt idx="117">
                  <c:v>71.75701718549486</c:v>
                </c:pt>
                <c:pt idx="118">
                  <c:v>72.152615832995622</c:v>
                </c:pt>
                <c:pt idx="119">
                  <c:v>72.545488353958049</c:v>
                </c:pt>
                <c:pt idx="120">
                  <c:v>72.935636759659332</c:v>
                </c:pt>
                <c:pt idx="121">
                  <c:v>73.323063050587038</c:v>
                </c:pt>
                <c:pt idx="122">
                  <c:v>73.707769216518187</c:v>
                </c:pt>
                <c:pt idx="123">
                  <c:v>74.089757236598842</c:v>
                </c:pt>
                <c:pt idx="124">
                  <c:v>74.469029079424303</c:v>
                </c:pt>
                <c:pt idx="125">
                  <c:v>74.845586703119693</c:v>
                </c:pt>
                <c:pt idx="126">
                  <c:v>75.219432055421294</c:v>
                </c:pt>
                <c:pt idx="127">
                  <c:v>75.590567073758223</c:v>
                </c:pt>
                <c:pt idx="128">
                  <c:v>75.958993685334789</c:v>
                </c:pt>
                <c:pt idx="129">
                  <c:v>76.324713807213428</c:v>
                </c:pt>
                <c:pt idx="130">
                  <c:v>76.6877293463981</c:v>
                </c:pt>
                <c:pt idx="131">
                  <c:v>77.048042199918427</c:v>
                </c:pt>
                <c:pt idx="132">
                  <c:v>77.405654254914211</c:v>
                </c:pt>
                <c:pt idx="133">
                  <c:v>77.760567388720773</c:v>
                </c:pt>
                <c:pt idx="134">
                  <c:v>78.112783468954675</c:v>
                </c:pt>
                <c:pt idx="135">
                  <c:v>78.462304353600189</c:v>
                </c:pt>
                <c:pt idx="136">
                  <c:v>78.8091318910963</c:v>
                </c:pt>
                <c:pt idx="137">
                  <c:v>79.153267920424398</c:v>
                </c:pt>
                <c:pt idx="138">
                  <c:v>79.494714271196514</c:v>
                </c:pt>
                <c:pt idx="139">
                  <c:v>79.833472763744197</c:v>
                </c:pt>
                <c:pt idx="140">
                  <c:v>80.169545209208096</c:v>
                </c:pt>
                <c:pt idx="141">
                  <c:v>80.502933409628056</c:v>
                </c:pt>
                <c:pt idx="142">
                  <c:v>80.833639158034018</c:v>
                </c:pt>
                <c:pt idx="143">
                  <c:v>81.161664238537369</c:v>
                </c:pt>
                <c:pt idx="144">
                  <c:v>81.487010426423154</c:v>
                </c:pt>
                <c:pt idx="145">
                  <c:v>81.809679488242779</c:v>
                </c:pt>
                <c:pt idx="146">
                  <c:v>82.129673181907492</c:v>
                </c:pt>
                <c:pt idx="147">
                  <c:v>82.446993256782463</c:v>
                </c:pt>
                <c:pt idx="148">
                  <c:v>82.761641453781579</c:v>
                </c:pt>
                <c:pt idx="149">
                  <c:v>83.073619505462901</c:v>
                </c:pt>
                <c:pt idx="150">
                  <c:v>83.382929136124787</c:v>
                </c:pt>
                <c:pt idx="151">
                  <c:v>83.689572061902751</c:v>
                </c:pt>
                <c:pt idx="152">
                  <c:v>83.993549990866967</c:v>
                </c:pt>
                <c:pt idx="153">
                  <c:v>84.294864623120461</c:v>
                </c:pt>
                <c:pt idx="154">
                  <c:v>84.593517650898093</c:v>
                </c:pt>
                <c:pt idx="155">
                  <c:v>84.889510758666106</c:v>
                </c:pt>
                <c:pt idx="156">
                  <c:v>85.182845623222448</c:v>
                </c:pt>
                <c:pt idx="157">
                  <c:v>85.473523913797862</c:v>
                </c:pt>
                <c:pt idx="158">
                  <c:v>85.761547292157601</c:v>
                </c:pt>
                <c:pt idx="159">
                  <c:v>86.046917412703891</c:v>
                </c:pt>
                <c:pt idx="160">
                  <c:v>86.329635922579087</c:v>
                </c:pt>
                <c:pt idx="161">
                  <c:v>86.60970446176961</c:v>
                </c:pt>
                <c:pt idx="162">
                  <c:v>86.887124663210557</c:v>
                </c:pt>
                <c:pt idx="163">
                  <c:v>87.161898152891069</c:v>
                </c:pt>
                <c:pt idx="164">
                  <c:v>87.434026549960393</c:v>
                </c:pt>
                <c:pt idx="165">
                  <c:v>87.703511466834684</c:v>
                </c:pt>
                <c:pt idx="166">
                  <c:v>87.970354509304585</c:v>
                </c:pt>
                <c:pt idx="167">
                  <c:v>88.234557276643429</c:v>
                </c:pt>
                <c:pt idx="168">
                  <c:v>88.496121361716348</c:v>
                </c:pt>
                <c:pt idx="169">
                  <c:v>88.755048351089911</c:v>
                </c:pt>
                <c:pt idx="170">
                  <c:v>89.011339825142699</c:v>
                </c:pt>
                <c:pt idx="171">
                  <c:v>89.264997358176458</c:v>
                </c:pt>
                <c:pt idx="172">
                  <c:v>89.516022518528075</c:v>
                </c:pt>
                <c:pt idx="173">
                  <c:v>89.764416868682275</c:v>
                </c:pt>
                <c:pt idx="174">
                  <c:v>90.010181965385058</c:v>
                </c:pt>
                <c:pt idx="175">
                  <c:v>90.253319359757825</c:v>
                </c:pt>
                <c:pt idx="176">
                  <c:v>90.493830597412341</c:v>
                </c:pt>
                <c:pt idx="177">
                  <c:v>90.731717218566317</c:v>
                </c:pt>
                <c:pt idx="178">
                  <c:v>90.966980758159792</c:v>
                </c:pt>
                <c:pt idx="179">
                  <c:v>91.199622745972292</c:v>
                </c:pt>
                <c:pt idx="180">
                  <c:v>91.429644706740604</c:v>
                </c:pt>
                <c:pt idx="181">
                  <c:v>91.657048160277355</c:v>
                </c:pt>
                <c:pt idx="182">
                  <c:v>91.881834621590357</c:v>
                </c:pt>
                <c:pt idx="183">
                  <c:v>92.104005601002541</c:v>
                </c:pt>
                <c:pt idx="184">
                  <c:v>92.323562604272766</c:v>
                </c:pt>
                <c:pt idx="185">
                  <c:v>92.540507132717252</c:v>
                </c:pt>
                <c:pt idx="186">
                  <c:v>92.75484068333175</c:v>
                </c:pt>
                <c:pt idx="187">
                  <c:v>92.966564748914479</c:v>
                </c:pt>
                <c:pt idx="188">
                  <c:v>93.175680818189676</c:v>
                </c:pt>
                <c:pt idx="189">
                  <c:v>93.382190375931884</c:v>
                </c:pt>
                <c:pt idx="190">
                  <c:v>93.586094903091023</c:v>
                </c:pt>
                <c:pt idx="191">
                  <c:v>93.787395876918026</c:v>
                </c:pt>
                <c:pt idx="192">
                  <c:v>93.98609477109126</c:v>
                </c:pt>
                <c:pt idx="193">
                  <c:v>94.182193055843598</c:v>
                </c:pt>
                <c:pt idx="194">
                  <c:v>94.375692198090135</c:v>
                </c:pt>
                <c:pt idx="195">
                  <c:v>94.566593661556695</c:v>
                </c:pt>
                <c:pt idx="196">
                  <c:v>94.754898906908835</c:v>
                </c:pt>
                <c:pt idx="197">
                  <c:v>94.940609391881651</c:v>
                </c:pt>
                <c:pt idx="198">
                  <c:v>95.123726571410174</c:v>
                </c:pt>
                <c:pt idx="199">
                  <c:v>95.304251897760423</c:v>
                </c:pt>
                <c:pt idx="200">
                  <c:v>95.482186820661084</c:v>
                </c:pt>
                <c:pt idx="201">
                  <c:v>95.657532787435841</c:v>
                </c:pt>
                <c:pt idx="202">
                  <c:v>95.830291243136344</c:v>
                </c:pt>
                <c:pt idx="203">
                  <c:v>96.000463630675711</c:v>
                </c:pt>
                <c:pt idx="204">
                  <c:v>96.168051390962731</c:v>
                </c:pt>
                <c:pt idx="205">
                  <c:v>96.333055963036628</c:v>
                </c:pt>
                <c:pt idx="206">
                  <c:v>96.495478784202362</c:v>
                </c:pt>
                <c:pt idx="207">
                  <c:v>96.655321290166583</c:v>
                </c:pt>
                <c:pt idx="208">
                  <c:v>96.812584915174085</c:v>
                </c:pt>
                <c:pt idx="209">
                  <c:v>96.967271092144856</c:v>
                </c:pt>
                <c:pt idx="210">
                  <c:v>97.119381252811664</c:v>
                </c:pt>
                <c:pt idx="211">
                  <c:v>97.268916827858149</c:v>
                </c:pt>
                <c:pt idx="212">
                  <c:v>97.415879247057461</c:v>
                </c:pt>
                <c:pt idx="213">
                  <c:v>97.560269939411398</c:v>
                </c:pt>
                <c:pt idx="214">
                  <c:v>97.70209033329003</c:v>
                </c:pt>
                <c:pt idx="215">
                  <c:v>97.841341856571844</c:v>
                </c:pt>
                <c:pt idx="216">
                  <c:v>97.978025936784263</c:v>
                </c:pt>
                <c:pt idx="217">
                  <c:v>98.112144001244758</c:v>
                </c:pt>
                <c:pt idx="218">
                  <c:v>98.243697477202261</c:v>
                </c:pt>
                <c:pt idx="219">
                  <c:v>98.372687791979104</c:v>
                </c:pt>
                <c:pt idx="220">
                  <c:v>98.499116373113353</c:v>
                </c:pt>
                <c:pt idx="221">
                  <c:v>98.622984648501472</c:v>
                </c:pt>
                <c:pt idx="222">
                  <c:v>98.744294046541484</c:v>
                </c:pt>
                <c:pt idx="223">
                  <c:v>98.863045996276384</c:v>
                </c:pt>
                <c:pt idx="224">
                  <c:v>98.979241927537956</c:v>
                </c:pt>
                <c:pt idx="225">
                  <c:v>99.092883271090912</c:v>
                </c:pt>
                <c:pt idx="226">
                  <c:v>99.203971458777417</c:v>
                </c:pt>
                <c:pt idx="227">
                  <c:v>99.312507923661769</c:v>
                </c:pt>
                <c:pt idx="228">
                  <c:v>99.418494100175479</c:v>
                </c:pt>
                <c:pt idx="229">
                  <c:v>99.521931424262604</c:v>
                </c:pt>
                <c:pt idx="230">
                  <c:v>99.622821333525224</c:v>
                </c:pt>
                <c:pt idx="231">
                  <c:v>99.721165267369315</c:v>
                </c:pt>
                <c:pt idx="232">
                  <c:v>99.816964667150685</c:v>
                </c:pt>
                <c:pt idx="233">
                  <c:v>99.91022097632117</c:v>
                </c:pt>
                <c:pt idx="234">
                  <c:v>100.00093564057497</c:v>
                </c:pt>
                <c:pt idx="235">
                  <c:v>100.08911010799515</c:v>
                </c:pt>
                <c:pt idx="236">
                  <c:v>100.1747458292003</c:v>
                </c:pt>
                <c:pt idx="237">
                  <c:v>100.25784425749126</c:v>
                </c:pt>
                <c:pt idx="238">
                  <c:v>100.33840684899792</c:v>
                </c:pt>
                <c:pt idx="239">
                  <c:v>100.4164350628262</c:v>
                </c:pt>
                <c:pt idx="240">
                  <c:v>100.49193036120487</c:v>
                </c:pt>
                <c:pt idx="241">
                  <c:v>100.56489420963264</c:v>
                </c:pt>
                <c:pt idx="242">
                  <c:v>100.63532807702509</c:v>
                </c:pt>
                <c:pt idx="243">
                  <c:v>100.70323343586165</c:v>
                </c:pt>
                <c:pt idx="244">
                  <c:v>100.76861176233243</c:v>
                </c:pt>
                <c:pt idx="245">
                  <c:v>100.8314645364852</c:v>
                </c:pt>
                <c:pt idx="246">
                  <c:v>100.89179324237209</c:v>
                </c:pt>
                <c:pt idx="247">
                  <c:v>100.94959936819625</c:v>
                </c:pt>
                <c:pt idx="248">
                  <c:v>101.0048844064584</c:v>
                </c:pt>
                <c:pt idx="249">
                  <c:v>101.05764985410319</c:v>
                </c:pt>
                <c:pt idx="250">
                  <c:v>101.10789721266539</c:v>
                </c:pt>
                <c:pt idx="251">
                  <c:v>101.1556279884159</c:v>
                </c:pt>
                <c:pt idx="252">
                  <c:v>101.20084369250752</c:v>
                </c:pt>
                <c:pt idx="253">
                  <c:v>101.24354584112041</c:v>
                </c:pt>
                <c:pt idx="254">
                  <c:v>101.28373595560738</c:v>
                </c:pt>
                <c:pt idx="255">
                  <c:v>101.32141556263883</c:v>
                </c:pt>
                <c:pt idx="256">
                  <c:v>101.35658619434732</c:v>
                </c:pt>
                <c:pt idx="257">
                  <c:v>101.38924938847185</c:v>
                </c:pt>
                <c:pt idx="258">
                  <c:v>101.41940668850179</c:v>
                </c:pt>
                <c:pt idx="259">
                  <c:v>101.4470596438203</c:v>
                </c:pt>
                <c:pt idx="260">
                  <c:v>101.47220980984743</c:v>
                </c:pt>
                <c:pt idx="261">
                  <c:v>101.49485874818274</c:v>
                </c:pt>
                <c:pt idx="262">
                  <c:v>101.51500802674742</c:v>
                </c:pt>
                <c:pt idx="263">
                  <c:v>101.53265921992595</c:v>
                </c:pt>
                <c:pt idx="264">
                  <c:v>101.54781390870716</c:v>
                </c:pt>
                <c:pt idx="265">
                  <c:v>101.56047368082483</c:v>
                </c:pt>
                <c:pt idx="266">
                  <c:v>101.57064013089767</c:v>
                </c:pt>
                <c:pt idx="267">
                  <c:v>101.57831486056868</c:v>
                </c:pt>
                <c:pt idx="268">
                  <c:v>101.58349947864392</c:v>
                </c:pt>
                <c:pt idx="269">
                  <c:v>101.58619560123054</c:v>
                </c:pt>
                <c:pt idx="270">
                  <c:v>101.58640485187431</c:v>
                </c:pt>
                <c:pt idx="271">
                  <c:v>101.58412886169617</c:v>
                </c:pt>
                <c:pt idx="272">
                  <c:v>101.57936926952836</c:v>
                </c:pt>
                <c:pt idx="273">
                  <c:v>101.57212772204953</c:v>
                </c:pt>
                <c:pt idx="274">
                  <c:v>101.56240587391926</c:v>
                </c:pt>
                <c:pt idx="275">
                  <c:v>101.55020538791159</c:v>
                </c:pt>
                <c:pt idx="276">
                  <c:v>101.53552793504792</c:v>
                </c:pt>
                <c:pt idx="277">
                  <c:v>101.51837519472889</c:v>
                </c:pt>
                <c:pt idx="278">
                  <c:v>101.49874885486545</c:v>
                </c:pt>
                <c:pt idx="279">
                  <c:v>101.47665061200901</c:v>
                </c:pt>
                <c:pt idx="280">
                  <c:v>101.45208217148064</c:v>
                </c:pt>
                <c:pt idx="281">
                  <c:v>101.42504524749936</c:v>
                </c:pt>
                <c:pt idx="282">
                  <c:v>101.39554156330939</c:v>
                </c:pt>
                <c:pt idx="283">
                  <c:v>101.36357285130646</c:v>
                </c:pt>
                <c:pt idx="284">
                  <c:v>101.32914085316297</c:v>
                </c:pt>
                <c:pt idx="285">
                  <c:v>101.29224731995228</c:v>
                </c:pt>
                <c:pt idx="286">
                  <c:v>101.25289401227178</c:v>
                </c:pt>
                <c:pt idx="287">
                  <c:v>101.21108270036487</c:v>
                </c:pt>
                <c:pt idx="288">
                  <c:v>101.1668151642419</c:v>
                </c:pt>
                <c:pt idx="289">
                  <c:v>101.12009319379987</c:v>
                </c:pt>
                <c:pt idx="290">
                  <c:v>101.07091858894104</c:v>
                </c:pt>
                <c:pt idx="291">
                  <c:v>101.01929315969028</c:v>
                </c:pt>
                <c:pt idx="292">
                  <c:v>100.96521872631124</c:v>
                </c:pt>
                <c:pt idx="293">
                  <c:v>100.90869711942132</c:v>
                </c:pt>
                <c:pt idx="294">
                  <c:v>100.84973018010528</c:v>
                </c:pt>
                <c:pt idx="295">
                  <c:v>100.78831976002773</c:v>
                </c:pt>
                <c:pt idx="296">
                  <c:v>100.72446772154414</c:v>
                </c:pt>
                <c:pt idx="297">
                  <c:v>100.65817593781068</c:v>
                </c:pt>
                <c:pt idx="298">
                  <c:v>100.58944629289265</c:v>
                </c:pt>
                <c:pt idx="299">
                  <c:v>100.51828068187154</c:v>
                </c:pt>
                <c:pt idx="300">
                  <c:v>100.4446810109508</c:v>
                </c:pt>
                <c:pt idx="301">
                  <c:v>100.36864919756007</c:v>
                </c:pt>
                <c:pt idx="302">
                  <c:v>100.29018717045817</c:v>
                </c:pt>
                <c:pt idx="303">
                  <c:v>100.20929686983446</c:v>
                </c:pt>
                <c:pt idx="304">
                  <c:v>100.12598024740895</c:v>
                </c:pt>
                <c:pt idx="305">
                  <c:v>100.04023926653078</c:v>
                </c:pt>
                <c:pt idx="306">
                  <c:v>99.952075902275311</c:v>
                </c:pt>
                <c:pt idx="307">
                  <c:v>99.861492141539713</c:v>
                </c:pt>
                <c:pt idx="308">
                  <c:v>99.768489983136917</c:v>
                </c:pt>
                <c:pt idx="309">
                  <c:v>99.673071437888225</c:v>
                </c:pt>
                <c:pt idx="310">
                  <c:v>99.575238528714237</c:v>
                </c:pt>
                <c:pt idx="311">
                  <c:v>99.474993290724214</c:v>
                </c:pt>
                <c:pt idx="312">
                  <c:v>99.372337771303975</c:v>
                </c:pt>
                <c:pt idx="313">
                  <c:v>99.267274030202088</c:v>
                </c:pt>
                <c:pt idx="314">
                  <c:v>99.159804139614522</c:v>
                </c:pt>
                <c:pt idx="315">
                  <c:v>99.049930184267637</c:v>
                </c:pt>
                <c:pt idx="316">
                  <c:v>98.937654261499631</c:v>
                </c:pt>
                <c:pt idx="317">
                  <c:v>98.822978481340243</c:v>
                </c:pt>
                <c:pt idx="318">
                  <c:v>98.705904966588861</c:v>
                </c:pt>
                <c:pt idx="319">
                  <c:v>98.586435852891</c:v>
                </c:pt>
                <c:pt idx="320">
                  <c:v>98.464573288813028</c:v>
                </c:pt>
                <c:pt idx="321">
                  <c:v>98.340319435915291</c:v>
                </c:pt>
                <c:pt idx="322">
                  <c:v>98.213676468823493</c:v>
                </c:pt>
                <c:pt idx="323">
                  <c:v>98.084646575298407</c:v>
                </c:pt>
                <c:pt idx="324">
                  <c:v>97.953231956303895</c:v>
                </c:pt>
                <c:pt idx="325">
                  <c:v>97.819434826073149</c:v>
                </c:pt>
                <c:pt idx="326">
                  <c:v>97.683257412173276</c:v>
                </c:pt>
                <c:pt idx="327">
                  <c:v>97.544701955568144</c:v>
                </c:pt>
                <c:pt idx="328">
                  <c:v>97.403770710679481</c:v>
                </c:pt>
                <c:pt idx="329">
                  <c:v>97.260465945446214</c:v>
                </c:pt>
                <c:pt idx="330">
                  <c:v>97.114789941382142</c:v>
                </c:pt>
                <c:pt idx="331">
                  <c:v>96.96674499363175</c:v>
                </c:pt>
                <c:pt idx="332">
                  <c:v>96.816333411024388</c:v>
                </c:pt>
                <c:pt idx="333">
                  <c:v>96.663557516126588</c:v>
                </c:pt>
                <c:pt idx="334">
                  <c:v>96.508419645292705</c:v>
                </c:pt>
                <c:pt idx="335">
                  <c:v>96.350922148713749</c:v>
                </c:pt>
                <c:pt idx="336">
                  <c:v>96.191067390464454</c:v>
                </c:pt>
                <c:pt idx="337">
                  <c:v>96.02885774854866</c:v>
                </c:pt>
                <c:pt idx="338">
                  <c:v>95.864295614942819</c:v>
                </c:pt>
                <c:pt idx="339">
                  <c:v>95.697383395637786</c:v>
                </c:pt>
                <c:pt idx="340">
                  <c:v>95.528123510678853</c:v>
                </c:pt>
                <c:pt idx="341">
                  <c:v>95.356518394204016</c:v>
                </c:pt>
                <c:pt idx="342">
                  <c:v>95.182570494480515</c:v>
                </c:pt>
                <c:pt idx="343">
                  <c:v>95.00628227393949</c:v>
                </c:pt>
                <c:pt idx="344">
                  <c:v>94.82765620920901</c:v>
                </c:pt>
                <c:pt idx="345">
                  <c:v>94.646694791145293</c:v>
                </c:pt>
                <c:pt idx="346">
                  <c:v>94.463400524862166</c:v>
                </c:pt>
                <c:pt idx="347">
                  <c:v>94.277775929758747</c:v>
                </c:pt>
                <c:pt idx="348">
                  <c:v>94.089823539545492</c:v>
                </c:pt>
                <c:pt idx="349">
                  <c:v>93.899545902268329</c:v>
                </c:pt>
                <c:pt idx="350">
                  <c:v>93.706945580331194</c:v>
                </c:pt>
                <c:pt idx="351">
                  <c:v>93.512025150516791</c:v>
                </c:pt>
                <c:pt idx="352">
                  <c:v>93.314787204005626</c:v>
                </c:pt>
                <c:pt idx="353">
                  <c:v>93.115234346393237</c:v>
                </c:pt>
                <c:pt idx="354">
                  <c:v>92.913369197705904</c:v>
                </c:pt>
                <c:pt idx="355">
                  <c:v>92.709194392414418</c:v>
                </c:pt>
                <c:pt idx="356">
                  <c:v>92.50271257944631</c:v>
                </c:pt>
                <c:pt idx="357">
                  <c:v>92.293926422196378</c:v>
                </c:pt>
                <c:pt idx="358">
                  <c:v>92.082838598535417</c:v>
                </c:pt>
                <c:pt idx="359">
                  <c:v>91.869451800817359</c:v>
                </c:pt>
                <c:pt idx="360">
                  <c:v>91.653768735884768</c:v>
                </c:pt>
                <c:pt idx="361">
                  <c:v>91.435792125072609</c:v>
                </c:pt>
                <c:pt idx="362">
                  <c:v>91.215524704210381</c:v>
                </c:pt>
                <c:pt idx="363">
                  <c:v>90.992969223622637</c:v>
                </c:pt>
                <c:pt idx="364">
                  <c:v>90.768128448127854</c:v>
                </c:pt>
                <c:pt idx="365">
                  <c:v>90.541005157035698</c:v>
                </c:pt>
                <c:pt idx="366">
                  <c:v>90.311602144142626</c:v>
                </c:pt>
                <c:pt idx="367">
                  <c:v>90.079922217725965</c:v>
                </c:pt>
                <c:pt idx="368">
                  <c:v>89.845968200536376</c:v>
                </c:pt>
                <c:pt idx="369">
                  <c:v>89.609742929788709</c:v>
                </c:pt>
                <c:pt idx="370">
                  <c:v>89.37124925715132</c:v>
                </c:pt>
                <c:pt idx="371">
                  <c:v>89.130490048733861</c:v>
                </c:pt>
                <c:pt idx="372">
                  <c:v>88.887468185073459</c:v>
                </c:pt>
                <c:pt idx="373">
                  <c:v>88.642186561119445</c:v>
                </c:pt>
                <c:pt idx="374">
                  <c:v>88.394648086216534</c:v>
                </c:pt>
                <c:pt idx="375">
                  <c:v>88.144855684086465</c:v>
                </c:pt>
                <c:pt idx="376">
                  <c:v>87.892812292808244</c:v>
                </c:pt>
                <c:pt idx="377">
                  <c:v>87.638520864796817</c:v>
                </c:pt>
                <c:pt idx="378">
                  <c:v>87.38198436678033</c:v>
                </c:pt>
                <c:pt idx="379">
                  <c:v>87.123205779775958</c:v>
                </c:pt>
                <c:pt idx="380">
                  <c:v>86.862188099064227</c:v>
                </c:pt>
                <c:pt idx="381">
                  <c:v>86.598934334161996</c:v>
                </c:pt>
                <c:pt idx="382">
                  <c:v>86.333447508794023</c:v>
                </c:pt>
                <c:pt idx="383">
                  <c:v>86.065730660863039</c:v>
                </c:pt>
                <c:pt idx="384">
                  <c:v>85.795786842418622</c:v>
                </c:pt>
                <c:pt idx="385">
                  <c:v>85.523619119624541</c:v>
                </c:pt>
                <c:pt idx="386">
                  <c:v>85.249230572724841</c:v>
                </c:pt>
                <c:pt idx="387">
                  <c:v>84.972624296008618</c:v>
                </c:pt>
                <c:pt idx="388">
                  <c:v>84.693803397773365</c:v>
                </c:pt>
                <c:pt idx="389">
                  <c:v>84.412771000287165</c:v>
                </c:pt>
                <c:pt idx="390">
                  <c:v>84.129530239749471</c:v>
                </c:pt>
                <c:pt idx="391">
                  <c:v>83.84408426625069</c:v>
                </c:pt>
                <c:pt idx="392">
                  <c:v>83.556436243730488</c:v>
                </c:pt>
                <c:pt idx="393">
                  <c:v>83.266589349934833</c:v>
                </c:pt>
                <c:pt idx="394">
                  <c:v>82.974546776371909</c:v>
                </c:pt>
                <c:pt idx="395">
                  <c:v>82.680311728266645</c:v>
                </c:pt>
                <c:pt idx="396">
                  <c:v>82.383887424514256</c:v>
                </c:pt>
                <c:pt idx="397">
                  <c:v>82.085277097632442</c:v>
                </c:pt>
                <c:pt idx="398">
                  <c:v>81.784483993712541</c:v>
                </c:pt>
                <c:pt idx="399">
                  <c:v>81.481511372369454</c:v>
                </c:pt>
                <c:pt idx="400">
                  <c:v>81.176362506690509</c:v>
                </c:pt>
                <c:pt idx="401">
                  <c:v>80.869040683183144</c:v>
                </c:pt>
                <c:pt idx="402">
                  <c:v>80.55954920172158</c:v>
                </c:pt>
                <c:pt idx="403">
                  <c:v>80.247891375492344</c:v>
                </c:pt>
                <c:pt idx="404">
                  <c:v>79.934070530938726</c:v>
                </c:pt>
                <c:pt idx="405">
                  <c:v>79.618090007704239</c:v>
                </c:pt>
                <c:pt idx="406">
                  <c:v>79.299953158575008</c:v>
                </c:pt>
                <c:pt idx="407">
                  <c:v>78.979663349421159</c:v>
                </c:pt>
                <c:pt idx="408">
                  <c:v>78.657223959137198</c:v>
                </c:pt>
                <c:pt idx="409">
                  <c:v>78.332638379581383</c:v>
                </c:pt>
                <c:pt idx="410">
                  <c:v>78.005910015514218</c:v>
                </c:pt>
                <c:pt idx="411">
                  <c:v>77.677042284535858</c:v>
                </c:pt>
                <c:pt idx="412">
                  <c:v>77.346038617022714</c:v>
                </c:pt>
                <c:pt idx="413">
                  <c:v>77.012902456063031</c:v>
                </c:pt>
                <c:pt idx="414">
                  <c:v>76.677637257391609</c:v>
                </c:pt>
                <c:pt idx="415">
                  <c:v>76.340246489323633</c:v>
                </c:pt>
                <c:pt idx="416">
                  <c:v>76.000733632687655</c:v>
                </c:pt>
                <c:pt idx="417">
                  <c:v>75.659102180757657</c:v>
                </c:pt>
                <c:pt idx="418">
                  <c:v>75.31535563918429</c:v>
                </c:pt>
                <c:pt idx="419">
                  <c:v>74.969497525925362</c:v>
                </c:pt>
                <c:pt idx="420">
                  <c:v>74.621531371175408</c:v>
                </c:pt>
                <c:pt idx="421">
                  <c:v>74.271460717294516</c:v>
                </c:pt>
                <c:pt idx="422">
                  <c:v>73.919289118736373</c:v>
                </c:pt>
                <c:pt idx="423">
                  <c:v>73.565020141975552</c:v>
                </c:pt>
                <c:pt idx="424">
                  <c:v>73.208657365434021</c:v>
                </c:pt>
                <c:pt idx="425">
                  <c:v>72.850204379406932</c:v>
                </c:pt>
                <c:pt idx="426">
                  <c:v>72.489664785987699</c:v>
                </c:pt>
                <c:pt idx="427">
                  <c:v>72.127042198992399</c:v>
                </c:pt>
                <c:pt idx="428">
                  <c:v>71.762340243883401</c:v>
                </c:pt>
                <c:pt idx="429">
                  <c:v>71.395562557692358</c:v>
                </c:pt>
                <c:pt idx="430">
                  <c:v>71.026712788942604</c:v>
                </c:pt>
                <c:pt idx="431">
                  <c:v>70.655794597570804</c:v>
                </c:pt>
                <c:pt idx="432">
                  <c:v>70.282811654848018</c:v>
                </c:pt>
                <c:pt idx="433">
                  <c:v>69.907767643300176</c:v>
                </c:pt>
                <c:pt idx="434">
                  <c:v>69.530666256627896</c:v>
                </c:pt>
                <c:pt idx="435">
                  <c:v>69.151511199625745</c:v>
                </c:pt>
                <c:pt idx="436">
                  <c:v>68.770306188100903</c:v>
                </c:pt>
                <c:pt idx="437">
                  <c:v>68.387054948791317</c:v>
                </c:pt>
                <c:pt idx="438">
                  <c:v>68.001761219283239</c:v>
                </c:pt>
                <c:pt idx="439">
                  <c:v>67.614428747928244</c:v>
                </c:pt>
                <c:pt idx="440">
                  <c:v>67.225061293759779</c:v>
                </c:pt>
                <c:pt idx="441">
                  <c:v>66.833662626409193</c:v>
                </c:pt>
                <c:pt idx="442">
                  <c:v>66.440236526021209</c:v>
                </c:pt>
                <c:pt idx="443">
                  <c:v>66.044786783168945</c:v>
                </c:pt>
                <c:pt idx="444">
                  <c:v>65.647317198768548</c:v>
                </c:pt>
                <c:pt idx="445">
                  <c:v>65.247831583993275</c:v>
                </c:pt>
                <c:pt idx="446">
                  <c:v>64.846333760187136</c:v>
                </c:pt>
                <c:pt idx="447">
                  <c:v>64.442827558778177</c:v>
                </c:pt>
                <c:pt idx="448">
                  <c:v>64.037316821191311</c:v>
                </c:pt>
                <c:pt idx="449">
                  <c:v>63.629805398760723</c:v>
                </c:pt>
                <c:pt idx="450">
                  <c:v>63.220297152641912</c:v>
                </c:pt>
                <c:pt idx="451">
                  <c:v>62.808795953723347</c:v>
                </c:pt>
                <c:pt idx="452">
                  <c:v>62.395305682537774</c:v>
                </c:pt>
                <c:pt idx="453">
                  <c:v>61.979830229173118</c:v>
                </c:pt>
                <c:pt idx="454">
                  <c:v>61.562373493183095</c:v>
                </c:pt>
                <c:pt idx="455">
                  <c:v>61.142939383497477</c:v>
                </c:pt>
                <c:pt idx="456">
                  <c:v>60.721531818332025</c:v>
                </c:pt>
                <c:pt idx="457">
                  <c:v>60.298154725098122</c:v>
                </c:pt>
                <c:pt idx="458">
                  <c:v>59.87281204031212</c:v>
                </c:pt>
                <c:pt idx="459">
                  <c:v>59.445507709504383</c:v>
                </c:pt>
                <c:pt idx="460">
                  <c:v>59.01624568712807</c:v>
                </c:pt>
                <c:pt idx="461">
                  <c:v>58.585029936467656</c:v>
                </c:pt>
                <c:pt idx="462">
                  <c:v>58.151864429547189</c:v>
                </c:pt>
                <c:pt idx="463">
                  <c:v>57.716753147038304</c:v>
                </c:pt>
                <c:pt idx="464">
                  <c:v>57.279700078168034</c:v>
                </c:pt>
                <c:pt idx="465">
                  <c:v>56.84070922062638</c:v>
                </c:pt>
                <c:pt idx="466">
                  <c:v>56.399784580473643</c:v>
                </c:pt>
                <c:pt idx="467">
                  <c:v>55.956930172047635</c:v>
                </c:pt>
                <c:pt idx="468">
                  <c:v>55.51215001787061</c:v>
                </c:pt>
                <c:pt idx="469">
                  <c:v>55.065448148556072</c:v>
                </c:pt>
                <c:pt idx="470">
                  <c:v>54.616828602715422</c:v>
                </c:pt>
                <c:pt idx="471">
                  <c:v>54.166295426864387</c:v>
                </c:pt>
                <c:pt idx="472">
                  <c:v>53.713852675329363</c:v>
                </c:pt>
                <c:pt idx="473">
                  <c:v>53.259504410153575</c:v>
                </c:pt>
                <c:pt idx="474">
                  <c:v>52.803254701003127</c:v>
                </c:pt>
                <c:pt idx="475">
                  <c:v>52.345107625072949</c:v>
                </c:pt>
                <c:pt idx="476">
                  <c:v>51.885067266992564</c:v>
                </c:pt>
                <c:pt idx="477">
                  <c:v>51.42313771873183</c:v>
                </c:pt>
                <c:pt idx="478">
                  <c:v>50.959323079506547</c:v>
                </c:pt>
                <c:pt idx="479">
                  <c:v>50.493627455683985</c:v>
                </c:pt>
                <c:pt idx="480">
                  <c:v>50.026054960688342</c:v>
                </c:pt>
                <c:pt idx="481">
                  <c:v>49.556609714906109</c:v>
                </c:pt>
                <c:pt idx="482">
                  <c:v>49.085295845591446</c:v>
                </c:pt>
                <c:pt idx="483">
                  <c:v>48.612117486771396</c:v>
                </c:pt>
                <c:pt idx="484">
                  <c:v>48.137078779151167</c:v>
                </c:pt>
                <c:pt idx="485">
                  <c:v>47.660183870019317</c:v>
                </c:pt>
                <c:pt idx="486">
                  <c:v>47.181436913152915</c:v>
                </c:pt>
                <c:pt idx="487">
                  <c:v>46.700842068722707</c:v>
                </c:pt>
                <c:pt idx="488">
                  <c:v>46.218403503198275</c:v>
                </c:pt>
                <c:pt idx="489">
                  <c:v>45.734125389253165</c:v>
                </c:pt>
                <c:pt idx="490">
                  <c:v>45.248011905670033</c:v>
                </c:pt>
                <c:pt idx="491">
                  <c:v>44.760067237245828</c:v>
                </c:pt>
                <c:pt idx="492">
                  <c:v>44.270295574696959</c:v>
                </c:pt>
                <c:pt idx="493">
                  <c:v>43.778701114564498</c:v>
                </c:pt>
                <c:pt idx="494">
                  <c:v>43.285288059119445</c:v>
                </c:pt>
                <c:pt idx="495">
                  <c:v>42.790060616268008</c:v>
                </c:pt>
                <c:pt idx="496">
                  <c:v>42.293022999456952</c:v>
                </c:pt>
                <c:pt idx="497">
                  <c:v>41.794179427578968</c:v>
                </c:pt>
                <c:pt idx="498">
                  <c:v>41.293534124878157</c:v>
                </c:pt>
                <c:pt idx="499">
                  <c:v>40.79109132085555</c:v>
                </c:pt>
                <c:pt idx="500">
                  <c:v>40.28685525017471</c:v>
                </c:pt>
                <c:pt idx="501">
                  <c:v>39.780830152567425</c:v>
                </c:pt>
                <c:pt idx="502">
                  <c:v>39.27302027273948</c:v>
                </c:pt>
                <c:pt idx="503">
                  <c:v>38.763429860276538</c:v>
                </c:pt>
                <c:pt idx="504">
                  <c:v>38.252063169550127</c:v>
                </c:pt>
                <c:pt idx="505">
                  <c:v>37.738924459623711</c:v>
                </c:pt>
                <c:pt idx="506">
                  <c:v>37.224017994158906</c:v>
                </c:pt>
                <c:pt idx="507">
                  <c:v>36.707348041321787</c:v>
                </c:pt>
                <c:pt idx="508">
                  <c:v>36.188918873689353</c:v>
                </c:pt>
                <c:pt idx="509">
                  <c:v>35.668734768156121</c:v>
                </c:pt>
                <c:pt idx="510">
                  <c:v>35.146800005840824</c:v>
                </c:pt>
                <c:pt idx="511">
                  <c:v>34.623118871993292</c:v>
                </c:pt>
                <c:pt idx="512">
                  <c:v>34.097695655901475</c:v>
                </c:pt>
                <c:pt idx="513">
                  <c:v>33.570534650798614</c:v>
                </c:pt>
                <c:pt idx="514">
                  <c:v>33.041640153770565</c:v>
                </c:pt>
                <c:pt idx="515">
                  <c:v>32.511016465663317</c:v>
                </c:pt>
                <c:pt idx="516">
                  <c:v>31.978667890990653</c:v>
                </c:pt>
                <c:pt idx="517">
                  <c:v>31.444598737842021</c:v>
                </c:pt>
                <c:pt idx="518">
                  <c:v>30.908813317790546</c:v>
                </c:pt>
                <c:pt idx="519">
                  <c:v>30.371315945801257</c:v>
                </c:pt>
                <c:pt idx="520">
                  <c:v>29.832110940139515</c:v>
                </c:pt>
                <c:pt idx="521">
                  <c:v>29.291202622279599</c:v>
                </c:pt>
                <c:pt idx="522">
                  <c:v>28.748595316813546</c:v>
                </c:pt>
                <c:pt idx="523">
                  <c:v>28.204293351360153</c:v>
                </c:pt>
                <c:pt idx="524">
                  <c:v>27.658301056474212</c:v>
                </c:pt>
                <c:pt idx="525">
                  <c:v>27.110622765555966</c:v>
                </c:pt>
                <c:pt idx="526">
                  <c:v>26.56126281476077</c:v>
                </c:pt>
                <c:pt idx="527">
                  <c:v>26.010225542908991</c:v>
                </c:pt>
                <c:pt idx="528">
                  <c:v>25.457515291396128</c:v>
                </c:pt>
                <c:pt idx="529">
                  <c:v>24.903136404103165</c:v>
                </c:pt>
                <c:pt idx="530">
                  <c:v>24.347093227307177</c:v>
                </c:pt>
                <c:pt idx="531">
                  <c:v>23.789390109592166</c:v>
                </c:pt>
                <c:pt idx="532">
                  <c:v>23.230031401760144</c:v>
                </c:pt>
                <c:pt idx="533">
                  <c:v>22.66902145674247</c:v>
                </c:pt>
                <c:pt idx="534">
                  <c:v>22.106364629511436</c:v>
                </c:pt>
                <c:pt idx="535">
                  <c:v>21.542065276992126</c:v>
                </c:pt>
                <c:pt idx="536">
                  <c:v>20.97612775797452</c:v>
                </c:pt>
                <c:pt idx="537">
                  <c:v>20.408556433025868</c:v>
                </c:pt>
                <c:pt idx="538">
                  <c:v>19.83935566440335</c:v>
                </c:pt>
                <c:pt idx="539">
                  <c:v>19.268529815966975</c:v>
                </c:pt>
                <c:pt idx="540">
                  <c:v>18.696083253092809</c:v>
                </c:pt>
                <c:pt idx="541">
                  <c:v>18.122020342586428</c:v>
                </c:pt>
                <c:pt idx="542">
                  <c:v>17.54634545259669</c:v>
                </c:pt>
                <c:pt idx="543">
                  <c:v>16.969062952529789</c:v>
                </c:pt>
                <c:pt idx="544">
                  <c:v>16.390177212963589</c:v>
                </c:pt>
                <c:pt idx="545">
                  <c:v>15.809692605562269</c:v>
                </c:pt>
                <c:pt idx="546">
                  <c:v>15.227613502991243</c:v>
                </c:pt>
                <c:pt idx="547">
                  <c:v>14.643944278832407</c:v>
                </c:pt>
                <c:pt idx="548">
                  <c:v>14.058689307499668</c:v>
                </c:pt>
                <c:pt idx="549">
                  <c:v>13.471852964154788</c:v>
                </c:pt>
                <c:pt idx="550">
                  <c:v>12.883439624623543</c:v>
                </c:pt>
                <c:pt idx="551">
                  <c:v>12.293453665312187</c:v>
                </c:pt>
                <c:pt idx="552">
                  <c:v>11.701899463124233</c:v>
                </c:pt>
                <c:pt idx="553">
                  <c:v>11.108781395377555</c:v>
                </c:pt>
                <c:pt idx="554">
                  <c:v>10.514103839721809</c:v>
                </c:pt>
                <c:pt idx="555">
                  <c:v>9.9178711740561809</c:v>
                </c:pt>
                <c:pt idx="556">
                  <c:v>9.3200877764474566</c:v>
                </c:pt>
                <c:pt idx="557">
                  <c:v>8.7207580250484291</c:v>
                </c:pt>
                <c:pt idx="558">
                  <c:v>8.1198862980166258</c:v>
                </c:pt>
                <c:pt idx="559">
                  <c:v>7.5174769734333804</c:v>
                </c:pt>
                <c:pt idx="560">
                  <c:v>6.9135344292232386</c:v>
                </c:pt>
                <c:pt idx="561">
                  <c:v>6.3080630430737017</c:v>
                </c:pt>
                <c:pt idx="562">
                  <c:v>5.7010671923553122</c:v>
                </c:pt>
                <c:pt idx="563">
                  <c:v>5.0925512540420836</c:v>
                </c:pt>
                <c:pt idx="564">
                  <c:v>4.4825196046322793</c:v>
                </c:pt>
                <c:pt idx="565">
                  <c:v>3.8709766200695324</c:v>
                </c:pt>
                <c:pt idx="566">
                  <c:v>3.257926675664327</c:v>
                </c:pt>
                <c:pt idx="567">
                  <c:v>2.6433741460158227</c:v>
                </c:pt>
                <c:pt idx="568">
                  <c:v>2.0273234049340378</c:v>
                </c:pt>
                <c:pt idx="569">
                  <c:v>1.4097788253623915</c:v>
                </c:pt>
                <c:pt idx="570">
                  <c:v>0.79074477930060061</c:v>
                </c:pt>
                <c:pt idx="571">
                  <c:v>0.17022563772793994</c:v>
                </c:pt>
                <c:pt idx="572">
                  <c:v>-0.4517742294731355</c:v>
                </c:pt>
                <c:pt idx="573">
                  <c:v>-1.0752504535930034</c:v>
                </c:pt>
                <c:pt idx="574">
                  <c:v>-1.7001986671705205</c:v>
                </c:pt>
                <c:pt idx="575">
                  <c:v>-2.3266145040683024</c:v>
                </c:pt>
                <c:pt idx="576">
                  <c:v>-2.9544935995476309</c:v>
                </c:pt>
                <c:pt idx="577">
                  <c:v>-3.5838315903429918</c:v>
                </c:pt>
                <c:pt idx="578">
                  <c:v>-4.2146241147362389</c:v>
                </c:pt>
                <c:pt idx="579">
                  <c:v>-4.8468668126303829</c:v>
                </c:pt>
                <c:pt idx="580">
                  <c:v>-5.4805553256230057</c:v>
                </c:pt>
                <c:pt idx="581">
                  <c:v>-6.1156852970792936</c:v>
                </c:pt>
                <c:pt idx="582">
                  <c:v>-6.7522523722046932</c:v>
                </c:pt>
                <c:pt idx="583">
                  <c:v>-7.3902521981171887</c:v>
                </c:pt>
                <c:pt idx="584">
                  <c:v>-8.0296804239191939</c:v>
                </c:pt>
                <c:pt idx="585">
                  <c:v>-8.6705327007690602</c:v>
                </c:pt>
                <c:pt idx="586">
                  <c:v>-9.3128046819522012</c:v>
                </c:pt>
                <c:pt idx="587">
                  <c:v>-9.9564920229518385</c:v>
                </c:pt>
                <c:pt idx="588">
                  <c:v>-10.60159038151934</c:v>
                </c:pt>
                <c:pt idx="589">
                  <c:v>-11.248095417744199</c:v>
                </c:pt>
                <c:pt idx="590">
                  <c:v>-11.896002794123593</c:v>
                </c:pt>
                <c:pt idx="591">
                  <c:v>-12.545308175631572</c:v>
                </c:pt>
                <c:pt idx="592">
                  <c:v>-13.196007229787856</c:v>
                </c:pt>
                <c:pt idx="593">
                  <c:v>-13.848095626726224</c:v>
                </c:pt>
                <c:pt idx="594">
                  <c:v>-14.501569039262522</c:v>
                </c:pt>
                <c:pt idx="595">
                  <c:v>-15.156423142962272</c:v>
                </c:pt>
                <c:pt idx="596">
                  <c:v>-15.812653616207884</c:v>
                </c:pt>
                <c:pt idx="597">
                  <c:v>-16.470256140265477</c:v>
                </c:pt>
                <c:pt idx="598">
                  <c:v>-17.129226399351293</c:v>
                </c:pt>
                <c:pt idx="599">
                  <c:v>-17.789560080697729</c:v>
                </c:pt>
                <c:pt idx="600">
                  <c:v>-18.451252874618941</c:v>
                </c:pt>
                <c:pt idx="601">
                  <c:v>-19.114300474576087</c:v>
                </c:pt>
                <c:pt idx="602">
                  <c:v>-19.778698577242132</c:v>
                </c:pt>
                <c:pt idx="603">
                  <c:v>-20.444442882566271</c:v>
                </c:pt>
                <c:pt idx="604">
                  <c:v>-21.111529093837959</c:v>
                </c:pt>
                <c:pt idx="605">
                  <c:v>-21.779952917750506</c:v>
                </c:pt>
                <c:pt idx="606">
                  <c:v>-22.449710064464316</c:v>
                </c:pt>
                <c:pt idx="607">
                  <c:v>-23.120796247669674</c:v>
                </c:pt>
                <c:pt idx="608">
                  <c:v>-23.793207184649152</c:v>
                </c:pt>
                <c:pt idx="609">
                  <c:v>-24.466938596339624</c:v>
                </c:pt>
                <c:pt idx="610">
                  <c:v>-25.141986207393842</c:v>
                </c:pt>
                <c:pt idx="611">
                  <c:v>-25.818345746241633</c:v>
                </c:pt>
                <c:pt idx="612">
                  <c:v>-26.496012945150685</c:v>
                </c:pt>
                <c:pt idx="613">
                  <c:v>-27.174983540286917</c:v>
                </c:pt>
                <c:pt idx="614">
                  <c:v>-27.855253271774444</c:v>
                </c:pt>
                <c:pt idx="615">
                  <c:v>-28.536817883755152</c:v>
                </c:pt>
                <c:pt idx="616">
                  <c:v>-29.219673124447844</c:v>
                </c:pt>
                <c:pt idx="617">
                  <c:v>-29.90381474620699</c:v>
                </c:pt>
                <c:pt idx="618">
                  <c:v>-30.589238505581058</c:v>
                </c:pt>
                <c:pt idx="619">
                  <c:v>-31.275940163370453</c:v>
                </c:pt>
                <c:pt idx="620">
                  <c:v>-31.963915484685035</c:v>
                </c:pt>
                <c:pt idx="621">
                  <c:v>-32.653160239001231</c:v>
                </c:pt>
                <c:pt idx="622">
                  <c:v>-33.34367020021876</c:v>
                </c:pt>
                <c:pt idx="623">
                  <c:v>-34.035441146716906</c:v>
                </c:pt>
                <c:pt idx="624">
                  <c:v>-34.728468861410398</c:v>
                </c:pt>
                <c:pt idx="625">
                  <c:v>-35.422749131804927</c:v>
                </c:pt>
                <c:pt idx="626">
                  <c:v>-36.118277750052179</c:v>
                </c:pt>
                <c:pt idx="627">
                  <c:v>-36.815050513004515</c:v>
                </c:pt>
                <c:pt idx="628">
                  <c:v>-37.513063222269224</c:v>
                </c:pt>
                <c:pt idx="629">
                  <c:v>-38.212311684262367</c:v>
                </c:pt>
                <c:pt idx="630">
                  <c:v>-38.912791710262205</c:v>
                </c:pt>
                <c:pt idx="631">
                  <c:v>-39.614499116462227</c:v>
                </c:pt>
                <c:pt idx="632">
                  <c:v>-40.317429724023789</c:v>
                </c:pt>
                <c:pt idx="633">
                  <c:v>-41.021579359128296</c:v>
                </c:pt>
                <c:pt idx="634">
                  <c:v>-41.726943853029013</c:v>
                </c:pt>
                <c:pt idx="635">
                  <c:v>-42.433519042102482</c:v>
                </c:pt>
                <c:pt idx="636">
                  <c:v>-43.141300767899473</c:v>
                </c:pt>
                <c:pt idx="637">
                  <c:v>-43.850284877195605</c:v>
                </c:pt>
                <c:pt idx="638">
                  <c:v>-44.560467222041488</c:v>
                </c:pt>
                <c:pt idx="639">
                  <c:v>-45.271843659812497</c:v>
                </c:pt>
                <c:pt idx="640">
                  <c:v>-45.984410053258145</c:v>
                </c:pt>
                <c:pt idx="641">
                  <c:v>-46.69816227055103</c:v>
                </c:pt>
                <c:pt idx="642">
                  <c:v>-47.413096185335384</c:v>
                </c:pt>
                <c:pt idx="643">
                  <c:v>-48.129207676775202</c:v>
                </c:pt>
                <c:pt idx="644">
                  <c:v>-48.846492629602018</c:v>
                </c:pt>
                <c:pt idx="645">
                  <c:v>-49.564946934162201</c:v>
                </c:pt>
                <c:pt idx="646">
                  <c:v>-50.284566486463923</c:v>
                </c:pt>
                <c:pt idx="647">
                  <c:v>-51.005347188223652</c:v>
                </c:pt>
                <c:pt idx="648">
                  <c:v>-51.727284946912299</c:v>
                </c:pt>
                <c:pt idx="649">
                  <c:v>-52.450375675800935</c:v>
                </c:pt>
                <c:pt idx="650">
                  <c:v>-53.174615294006109</c:v>
                </c:pt>
                <c:pt idx="651">
                  <c:v>-53.89999972653478</c:v>
                </c:pt>
                <c:pt idx="652">
                  <c:v>-54.626524904328811</c:v>
                </c:pt>
                <c:pt idx="653">
                  <c:v>-55.354186764309127</c:v>
                </c:pt>
                <c:pt idx="654">
                  <c:v>-56.082981249419397</c:v>
                </c:pt>
                <c:pt idx="655">
                  <c:v>-56.812904308669367</c:v>
                </c:pt>
                <c:pt idx="656">
                  <c:v>-57.543951897177799</c:v>
                </c:pt>
                <c:pt idx="657">
                  <c:v>-58.276119976214986</c:v>
                </c:pt>
                <c:pt idx="658">
                  <c:v>-59.009404513244867</c:v>
                </c:pt>
                <c:pt idx="659">
                  <c:v>-59.743801481966791</c:v>
                </c:pt>
                <c:pt idx="660">
                  <c:v>-60.479306862356836</c:v>
                </c:pt>
                <c:pt idx="661">
                  <c:v>-61.215916640708734</c:v>
                </c:pt>
                <c:pt idx="662">
                  <c:v>-61.953626809674468</c:v>
                </c:pt>
                <c:pt idx="663">
                  <c:v>-62.692433368304393</c:v>
                </c:pt>
                <c:pt idx="664">
                  <c:v>-63.432332322087014</c:v>
                </c:pt>
                <c:pt idx="665">
                  <c:v>-64.173319682988335</c:v>
                </c:pt>
                <c:pt idx="666">
                  <c:v>-64.915391469490913</c:v>
                </c:pt>
                <c:pt idx="667">
                  <c:v>-65.658543706632358</c:v>
                </c:pt>
                <c:pt idx="668">
                  <c:v>-66.402772426043597</c:v>
                </c:pt>
                <c:pt idx="669">
                  <c:v>-67.148073665986686</c:v>
                </c:pt>
                <c:pt idx="670">
                  <c:v>-67.894443471392236</c:v>
                </c:pt>
                <c:pt idx="671">
                  <c:v>-68.641877893896435</c:v>
                </c:pt>
                <c:pt idx="672">
                  <c:v>-69.39037299187774</c:v>
                </c:pt>
                <c:pt idx="673">
                  <c:v>-70.139924830493143</c:v>
                </c:pt>
                <c:pt idx="674">
                  <c:v>-70.890529481714054</c:v>
                </c:pt>
                <c:pt idx="675">
                  <c:v>-71.642183024361827</c:v>
                </c:pt>
                <c:pt idx="676">
                  <c:v>-72.394881544142876</c:v>
                </c:pt>
                <c:pt idx="677">
                  <c:v>-73.148621133683434</c:v>
                </c:pt>
                <c:pt idx="678">
                  <c:v>-73.903397892563916</c:v>
                </c:pt>
                <c:pt idx="679">
                  <c:v>-74.659207927352895</c:v>
                </c:pt>
                <c:pt idx="680">
                  <c:v>-75.416047351640756</c:v>
                </c:pt>
                <c:pt idx="681">
                  <c:v>-76.173912286072905</c:v>
                </c:pt>
                <c:pt idx="682">
                  <c:v>-76.932798858382668</c:v>
                </c:pt>
                <c:pt idx="683">
                  <c:v>-77.692703203423733</c:v>
                </c:pt>
                <c:pt idx="684">
                  <c:v>-78.453621463202282</c:v>
                </c:pt>
                <c:pt idx="685">
                  <c:v>-79.215549786908781</c:v>
                </c:pt>
                <c:pt idx="686">
                  <c:v>-79.978484330949314</c:v>
                </c:pt>
                <c:pt idx="687">
                  <c:v>-80.742421258976577</c:v>
                </c:pt>
                <c:pt idx="688">
                  <c:v>-81.507356741920546</c:v>
                </c:pt>
                <c:pt idx="689">
                  <c:v>-82.273286958018772</c:v>
                </c:pt>
                <c:pt idx="690">
                  <c:v>-83.040208092846228</c:v>
                </c:pt>
                <c:pt idx="691">
                  <c:v>-83.808116339344906</c:v>
                </c:pt>
                <c:pt idx="692">
                  <c:v>-84.577007897852951</c:v>
                </c:pt>
                <c:pt idx="693">
                  <c:v>-85.346878976133482</c:v>
                </c:pt>
                <c:pt idx="694">
                  <c:v>-86.117725789403082</c:v>
                </c:pt>
                <c:pt idx="695">
                  <c:v>-86.889544560359894</c:v>
                </c:pt>
                <c:pt idx="696">
                  <c:v>-87.662331519211307</c:v>
                </c:pt>
                <c:pt idx="697">
                  <c:v>-88.436082903701376</c:v>
                </c:pt>
                <c:pt idx="698">
                  <c:v>-89.210794959137843</c:v>
                </c:pt>
                <c:pt idx="699">
                  <c:v>-89.986463938418794</c:v>
                </c:pt>
                <c:pt idx="700">
                  <c:v>-90.763086102058992</c:v>
                </c:pt>
                <c:pt idx="701">
                  <c:v>-91.540657718215826</c:v>
                </c:pt>
                <c:pt idx="702">
                  <c:v>-92.319175062714933</c:v>
                </c:pt>
                <c:pt idx="703">
                  <c:v>-93.098634419075466</c:v>
                </c:pt>
                <c:pt idx="704">
                  <c:v>-93.879032078534976</c:v>
                </c:pt>
                <c:pt idx="705">
                  <c:v>-94.66036434007404</c:v>
                </c:pt>
                <c:pt idx="706">
                  <c:v>-95.442627510440445</c:v>
                </c:pt>
                <c:pt idx="707">
                  <c:v>-96.225817904173084</c:v>
                </c:pt>
                <c:pt idx="708">
                  <c:v>-97.009931843625452</c:v>
                </c:pt>
                <c:pt idx="709">
                  <c:v>-97.794965658988929</c:v>
                </c:pt>
                <c:pt idx="710">
                  <c:v>-98.580915688315528</c:v>
                </c:pt>
                <c:pt idx="711">
                  <c:v>-99.367778277540495</c:v>
                </c:pt>
                <c:pt idx="712">
                  <c:v>-100.15554978050447</c:v>
                </c:pt>
                <c:pt idx="713">
                  <c:v>-100.9442265589753</c:v>
                </c:pt>
                <c:pt idx="714">
                  <c:v>-101.73380498266957</c:v>
                </c:pt>
                <c:pt idx="715">
                  <c:v>-102.5242814292738</c:v>
                </c:pt>
                <c:pt idx="716">
                  <c:v>-103.31565228446523</c:v>
                </c:pt>
                <c:pt idx="717">
                  <c:v>-104.10791394193242</c:v>
                </c:pt>
                <c:pt idx="718">
                  <c:v>-104.90106280339538</c:v>
                </c:pt>
                <c:pt idx="719">
                  <c:v>-105.69509527862539</c:v>
                </c:pt>
                <c:pt idx="720">
                  <c:v>-106.49000778546466</c:v>
                </c:pt>
                <c:pt idx="721">
                  <c:v>-107.28579674984539</c:v>
                </c:pt>
                <c:pt idx="722">
                  <c:v>-108.08245860580875</c:v>
                </c:pt>
                <c:pt idx="723">
                  <c:v>-108.87998979552344</c:v>
                </c:pt>
                <c:pt idx="724">
                  <c:v>-109.6783867693039</c:v>
                </c:pt>
                <c:pt idx="725">
                  <c:v>-110.47764598562824</c:v>
                </c:pt>
                <c:pt idx="726">
                  <c:v>-111.27776391115587</c:v>
                </c:pt>
                <c:pt idx="727">
                  <c:v>-112.07873702074478</c:v>
                </c:pt>
                <c:pt idx="728">
                  <c:v>-112.88056179746852</c:v>
                </c:pt>
                <c:pt idx="729">
                  <c:v>-113.68323473263285</c:v>
                </c:pt>
                <c:pt idx="730">
                  <c:v>-114.48675232579214</c:v>
                </c:pt>
                <c:pt idx="731">
                  <c:v>-115.29111108476535</c:v>
                </c:pt>
                <c:pt idx="732">
                  <c:v>-116.09630752565184</c:v>
                </c:pt>
                <c:pt idx="733">
                  <c:v>-116.90233817284673</c:v>
                </c:pt>
                <c:pt idx="734">
                  <c:v>-117.70919955905609</c:v>
                </c:pt>
                <c:pt idx="735">
                  <c:v>-118.51688822531172</c:v>
                </c:pt>
                <c:pt idx="736">
                  <c:v>-119.32540072098568</c:v>
                </c:pt>
                <c:pt idx="737">
                  <c:v>-120.13473360380452</c:v>
                </c:pt>
                <c:pt idx="738">
                  <c:v>-120.94488343986318</c:v>
                </c:pt>
                <c:pt idx="739">
                  <c:v>-121.75584680363863</c:v>
                </c:pt>
                <c:pt idx="740">
                  <c:v>-122.56762027800322</c:v>
                </c:pt>
                <c:pt idx="741">
                  <c:v>-123.38020045423764</c:v>
                </c:pt>
                <c:pt idx="742">
                  <c:v>-124.19358393204374</c:v>
                </c:pt>
                <c:pt idx="743">
                  <c:v>-125.00776731955693</c:v>
                </c:pt>
                <c:pt idx="744">
                  <c:v>-125.82274723335838</c:v>
                </c:pt>
                <c:pt idx="745">
                  <c:v>-126.63852029848682</c:v>
                </c:pt>
                <c:pt idx="746">
                  <c:v>-127.4550831484502</c:v>
                </c:pt>
                <c:pt idx="747">
                  <c:v>-128.27243242523696</c:v>
                </c:pt>
                <c:pt idx="748">
                  <c:v>-129.09056477932705</c:v>
                </c:pt>
                <c:pt idx="749">
                  <c:v>-129.90947686970264</c:v>
                </c:pt>
                <c:pt idx="750">
                  <c:v>-130.72916536385861</c:v>
                </c:pt>
                <c:pt idx="751">
                  <c:v>-131.54962693781266</c:v>
                </c:pt>
                <c:pt idx="752">
                  <c:v>-132.37085827611534</c:v>
                </c:pt>
                <c:pt idx="753">
                  <c:v>-133.19285607185952</c:v>
                </c:pt>
                <c:pt idx="754">
                  <c:v>-134.01561702668985</c:v>
                </c:pt>
                <c:pt idx="755">
                  <c:v>-134.83913785081174</c:v>
                </c:pt>
                <c:pt idx="756">
                  <c:v>-135.66341526300027</c:v>
                </c:pt>
                <c:pt idx="757">
                  <c:v>-136.4884459906086</c:v>
                </c:pt>
                <c:pt idx="758">
                  <c:v>-137.31422676957638</c:v>
                </c:pt>
                <c:pt idx="759">
                  <c:v>-138.14075434443762</c:v>
                </c:pt>
                <c:pt idx="760">
                  <c:v>-138.96802546832851</c:v>
                </c:pt>
                <c:pt idx="761">
                  <c:v>-139.79603690299487</c:v>
                </c:pt>
                <c:pt idx="762">
                  <c:v>-140.62478541879935</c:v>
                </c:pt>
                <c:pt idx="763">
                  <c:v>-141.45426779472839</c:v>
                </c:pt>
                <c:pt idx="764">
                  <c:v>-142.28448081839889</c:v>
                </c:pt>
                <c:pt idx="765">
                  <c:v>-143.11542128606473</c:v>
                </c:pt>
                <c:pt idx="766">
                  <c:v>-143.94708600262285</c:v>
                </c:pt>
                <c:pt idx="767">
                  <c:v>-144.77947178161921</c:v>
                </c:pt>
                <c:pt idx="768">
                  <c:v>-145.61257544525446</c:v>
                </c:pt>
                <c:pt idx="769">
                  <c:v>-146.44639382438942</c:v>
                </c:pt>
                <c:pt idx="770">
                  <c:v>-147.28092375855019</c:v>
                </c:pt>
                <c:pt idx="771">
                  <c:v>-148.11616209593316</c:v>
                </c:pt>
                <c:pt idx="772">
                  <c:v>-148.95210569340961</c:v>
                </c:pt>
                <c:pt idx="773">
                  <c:v>-149.78875141653009</c:v>
                </c:pt>
                <c:pt idx="774">
                  <c:v>-150.62609613952884</c:v>
                </c:pt>
                <c:pt idx="775">
                  <c:v>-151.46413674532749</c:v>
                </c:pt>
                <c:pt idx="776">
                  <c:v>-152.30287012553902</c:v>
                </c:pt>
                <c:pt idx="777">
                  <c:v>-153.142293180471</c:v>
                </c:pt>
                <c:pt idx="778">
                  <c:v>-153.98240281912905</c:v>
                </c:pt>
                <c:pt idx="779">
                  <c:v>-154.82319595921967</c:v>
                </c:pt>
                <c:pt idx="780">
                  <c:v>-155.66466952715311</c:v>
                </c:pt>
                <c:pt idx="781">
                  <c:v>-156.50682045804587</c:v>
                </c:pt>
                <c:pt idx="782">
                  <c:v>-157.34964569572307</c:v>
                </c:pt>
                <c:pt idx="783">
                  <c:v>-158.1931421927205</c:v>
                </c:pt>
                <c:pt idx="784">
                  <c:v>-159.03730691028645</c:v>
                </c:pt>
                <c:pt idx="785">
                  <c:v>-159.8821368183834</c:v>
                </c:pt>
                <c:pt idx="786">
                  <c:v>-160.72762889568935</c:v>
                </c:pt>
                <c:pt idx="787">
                  <c:v>-161.57378012959904</c:v>
                </c:pt>
                <c:pt idx="788">
                  <c:v>-162.42058751622503</c:v>
                </c:pt>
                <c:pt idx="789">
                  <c:v>-163.26804806039826</c:v>
                </c:pt>
                <c:pt idx="790">
                  <c:v>-164.11615877566865</c:v>
                </c:pt>
                <c:pt idx="791">
                  <c:v>-164.96491668430551</c:v>
                </c:pt>
                <c:pt idx="792">
                  <c:v>-165.81431881729748</c:v>
                </c:pt>
                <c:pt idx="793">
                  <c:v>-166.66436221435251</c:v>
                </c:pt>
                <c:pt idx="794">
                  <c:v>-167.51504392389751</c:v>
                </c:pt>
                <c:pt idx="795">
                  <c:v>-168.36636100307786</c:v>
                </c:pt>
                <c:pt idx="796">
                  <c:v>-169.21831051775652</c:v>
                </c:pt>
                <c:pt idx="797">
                  <c:v>-170.07088954251333</c:v>
                </c:pt>
                <c:pt idx="798">
                  <c:v>-170.92409516064356</c:v>
                </c:pt>
                <c:pt idx="799">
                  <c:v>-171.7779244641568</c:v>
                </c:pt>
                <c:pt idx="800">
                  <c:v>-172.63237455377526</c:v>
                </c:pt>
                <c:pt idx="801">
                  <c:v>-173.48744253893204</c:v>
                </c:pt>
                <c:pt idx="802">
                  <c:v>-174.34312553776917</c:v>
                </c:pt>
                <c:pt idx="803">
                  <c:v>-175.19942067713544</c:v>
                </c:pt>
                <c:pt idx="804">
                  <c:v>-176.05632509258407</c:v>
                </c:pt>
                <c:pt idx="805">
                  <c:v>-176.91383592837022</c:v>
                </c:pt>
                <c:pt idx="806">
                  <c:v>-177.77195033744803</c:v>
                </c:pt>
                <c:pt idx="807">
                  <c:v>-178.63066548146793</c:v>
                </c:pt>
                <c:pt idx="808">
                  <c:v>-179.48997853077341</c:v>
                </c:pt>
                <c:pt idx="809">
                  <c:v>-180.34988666439767</c:v>
                </c:pt>
                <c:pt idx="810">
                  <c:v>-181.21038707006019</c:v>
                </c:pt>
                <c:pt idx="811">
                  <c:v>-182.07147694416304</c:v>
                </c:pt>
                <c:pt idx="812">
                  <c:v>-182.9331534917869</c:v>
                </c:pt>
                <c:pt idx="813">
                  <c:v>-183.79541392668716</c:v>
                </c:pt>
                <c:pt idx="814">
                  <c:v>-184.65825547128961</c:v>
                </c:pt>
                <c:pt idx="815">
                  <c:v>-185.52167535668602</c:v>
                </c:pt>
                <c:pt idx="816">
                  <c:v>-186.38567082262958</c:v>
                </c:pt>
                <c:pt idx="817">
                  <c:v>-187.2502391175301</c:v>
                </c:pt>
                <c:pt idx="818">
                  <c:v>-188.11537749844908</c:v>
                </c:pt>
                <c:pt idx="819">
                  <c:v>-188.9810832310946</c:v>
                </c:pt>
                <c:pt idx="820">
                  <c:v>-189.84735358981604</c:v>
                </c:pt>
                <c:pt idx="821">
                  <c:v>-190.71418585759855</c:v>
                </c:pt>
                <c:pt idx="822">
                  <c:v>-191.58157732605753</c:v>
                </c:pt>
                <c:pt idx="823">
                  <c:v>-192.44952529543269</c:v>
                </c:pt>
                <c:pt idx="824">
                  <c:v>-193.31802707458229</c:v>
                </c:pt>
                <c:pt idx="825">
                  <c:v>-194.18707998097676</c:v>
                </c:pt>
                <c:pt idx="826">
                  <c:v>-195.05668134069262</c:v>
                </c:pt>
                <c:pt idx="827">
                  <c:v>-195.92682848840585</c:v>
                </c:pt>
                <c:pt idx="828">
                  <c:v>-196.79751876738544</c:v>
                </c:pt>
                <c:pt idx="829">
                  <c:v>-197.66874952948652</c:v>
                </c:pt>
                <c:pt idx="830">
                  <c:v>-198.54051813514343</c:v>
                </c:pt>
                <c:pt idx="831">
                  <c:v>-199.41282195336257</c:v>
                </c:pt>
                <c:pt idx="832">
                  <c:v>-200.28565836171529</c:v>
                </c:pt>
                <c:pt idx="833">
                  <c:v>-201.15902474633037</c:v>
                </c:pt>
                <c:pt idx="834">
                  <c:v>-202.03291850188657</c:v>
                </c:pt>
                <c:pt idx="835">
                  <c:v>-202.90733703160481</c:v>
                </c:pt>
                <c:pt idx="836">
                  <c:v>-203.78227774724036</c:v>
                </c:pt>
                <c:pt idx="837">
                  <c:v>-204.65773806907492</c:v>
                </c:pt>
                <c:pt idx="838">
                  <c:v>-205.53371542590833</c:v>
                </c:pt>
                <c:pt idx="839">
                  <c:v>-206.41020725505038</c:v>
                </c:pt>
                <c:pt idx="840">
                  <c:v>-207.28721100231235</c:v>
                </c:pt>
                <c:pt idx="841">
                  <c:v>-208.16472412199835</c:v>
                </c:pt>
                <c:pt idx="842">
                  <c:v>-209.04274407689672</c:v>
                </c:pt>
                <c:pt idx="843">
                  <c:v>-209.92126833827106</c:v>
                </c:pt>
                <c:pt idx="844">
                  <c:v>-210.80029438585132</c:v>
                </c:pt>
                <c:pt idx="845">
                  <c:v>-211.67981970782452</c:v>
                </c:pt>
                <c:pt idx="846">
                  <c:v>-212.55984180082564</c:v>
                </c:pt>
                <c:pt idx="847">
                  <c:v>-213.44035816992809</c:v>
                </c:pt>
                <c:pt idx="848">
                  <c:v>-214.32136632863424</c:v>
                </c:pt>
                <c:pt idx="849">
                  <c:v>-215.20286379886565</c:v>
                </c:pt>
                <c:pt idx="850">
                  <c:v>-216.08484811095332</c:v>
                </c:pt>
                <c:pt idx="851">
                  <c:v>-216.96731680362777</c:v>
                </c:pt>
                <c:pt idx="852">
                  <c:v>-217.85026742400899</c:v>
                </c:pt>
                <c:pt idx="853">
                  <c:v>-218.73369752759612</c:v>
                </c:pt>
                <c:pt idx="854">
                  <c:v>-219.61760467825724</c:v>
                </c:pt>
                <c:pt idx="855">
                  <c:v>-220.50198644821893</c:v>
                </c:pt>
                <c:pt idx="856">
                  <c:v>-221.38684041805567</c:v>
                </c:pt>
                <c:pt idx="857">
                  <c:v>-222.2721641766791</c:v>
                </c:pt>
                <c:pt idx="858">
                  <c:v>-223.15795532132728</c:v>
                </c:pt>
                <c:pt idx="859">
                  <c:v>-224.04421145755379</c:v>
                </c:pt>
                <c:pt idx="860">
                  <c:v>-224.93093019921659</c:v>
                </c:pt>
                <c:pt idx="861">
                  <c:v>-225.81810916846689</c:v>
                </c:pt>
                <c:pt idx="862">
                  <c:v>-226.70574599573791</c:v>
                </c:pt>
                <c:pt idx="863">
                  <c:v>-227.59383831973341</c:v>
                </c:pt>
                <c:pt idx="864">
                  <c:v>-228.48238378741624</c:v>
                </c:pt>
                <c:pt idx="865">
                  <c:v>-229.37138005399675</c:v>
                </c:pt>
                <c:pt idx="866">
                  <c:v>-230.26082478292091</c:v>
                </c:pt>
                <c:pt idx="867">
                  <c:v>-231.15071564585864</c:v>
                </c:pt>
                <c:pt idx="868">
                  <c:v>-232.0410503226918</c:v>
                </c:pt>
                <c:pt idx="869">
                  <c:v>-232.93182650150209</c:v>
                </c:pt>
                <c:pt idx="870">
                  <c:v>-233.82304187855891</c:v>
                </c:pt>
                <c:pt idx="871">
                  <c:v>-234.71469415830714</c:v>
                </c:pt>
                <c:pt idx="872">
                  <c:v>-235.60678105335467</c:v>
                </c:pt>
                <c:pt idx="873">
                  <c:v>-236.49930028446008</c:v>
                </c:pt>
                <c:pt idx="874">
                  <c:v>-237.39224958051992</c:v>
                </c:pt>
                <c:pt idx="875">
                  <c:v>-238.28562667855604</c:v>
                </c:pt>
                <c:pt idx="876">
                  <c:v>-239.17942932370295</c:v>
                </c:pt>
                <c:pt idx="877">
                  <c:v>-240.07365526919483</c:v>
                </c:pt>
                <c:pt idx="878">
                  <c:v>-240.96830227635257</c:v>
                </c:pt>
                <c:pt idx="879">
                  <c:v>-241.86336811457079</c:v>
                </c:pt>
                <c:pt idx="880">
                  <c:v>-242.75885056130454</c:v>
                </c:pt>
                <c:pt idx="881">
                  <c:v>-243.65474740205624</c:v>
                </c:pt>
                <c:pt idx="882">
                  <c:v>-244.55105643036214</c:v>
                </c:pt>
                <c:pt idx="883">
                  <c:v>-245.44777544777898</c:v>
                </c:pt>
                <c:pt idx="884">
                  <c:v>-246.34490226387047</c:v>
                </c:pt>
                <c:pt idx="885">
                  <c:v>-247.24243469619373</c:v>
                </c:pt>
                <c:pt idx="886">
                  <c:v>-248.14037057028543</c:v>
                </c:pt>
                <c:pt idx="887">
                  <c:v>-249.03870771964816</c:v>
                </c:pt>
                <c:pt idx="888">
                  <c:v>-249.93744398573648</c:v>
                </c:pt>
                <c:pt idx="889">
                  <c:v>-250.83657721794302</c:v>
                </c:pt>
                <c:pt idx="890">
                  <c:v>-251.73610527358429</c:v>
                </c:pt>
                <c:pt idx="891">
                  <c:v>-252.63602601788679</c:v>
                </c:pt>
                <c:pt idx="892">
                  <c:v>-253.53633732397259</c:v>
                </c:pt>
                <c:pt idx="893">
                  <c:v>-254.43703707284521</c:v>
                </c:pt>
                <c:pt idx="894">
                  <c:v>-255.33812315337516</c:v>
                </c:pt>
                <c:pt idx="895">
                  <c:v>-256.23959346228548</c:v>
                </c:pt>
                <c:pt idx="896">
                  <c:v>-257.14144590413736</c:v>
                </c:pt>
                <c:pt idx="897">
                  <c:v>-258.04367839131544</c:v>
                </c:pt>
                <c:pt idx="898">
                  <c:v>-258.94628884401305</c:v>
                </c:pt>
                <c:pt idx="899">
                  <c:v>-259.84927519021772</c:v>
                </c:pt>
                <c:pt idx="900">
                  <c:v>-260.75263536569605</c:v>
                </c:pt>
                <c:pt idx="901">
                  <c:v>-261.65636731397916</c:v>
                </c:pt>
                <c:pt idx="902">
                  <c:v>-262.56046898634753</c:v>
                </c:pt>
                <c:pt idx="903">
                  <c:v>-263.46493834181592</c:v>
                </c:pt>
                <c:pt idx="904">
                  <c:v>-264.36977334711844</c:v>
                </c:pt>
                <c:pt idx="905">
                  <c:v>-265.27497197669328</c:v>
                </c:pt>
                <c:pt idx="906">
                  <c:v>-266.18053221266752</c:v>
                </c:pt>
                <c:pt idx="907">
                  <c:v>-267.08645204484174</c:v>
                </c:pt>
                <c:pt idx="908">
                  <c:v>-267.99272947067487</c:v>
                </c:pt>
                <c:pt idx="909">
                  <c:v>-268.89936249526858</c:v>
                </c:pt>
                <c:pt idx="910">
                  <c:v>-269.80634913135179</c:v>
                </c:pt>
                <c:pt idx="911">
                  <c:v>-270.71368739926527</c:v>
                </c:pt>
                <c:pt idx="912">
                  <c:v>-271.62137532694584</c:v>
                </c:pt>
                <c:pt idx="913">
                  <c:v>-272.52941094991081</c:v>
                </c:pt>
                <c:pt idx="914">
                  <c:v>-273.43779231124228</c:v>
                </c:pt>
                <c:pt idx="915">
                  <c:v>-274.34651746157124</c:v>
                </c:pt>
                <c:pt idx="916">
                  <c:v>-275.25558445906182</c:v>
                </c:pt>
                <c:pt idx="917">
                  <c:v>-276.1649913693953</c:v>
                </c:pt>
                <c:pt idx="918">
                  <c:v>-277.07473626575432</c:v>
                </c:pt>
                <c:pt idx="919">
                  <c:v>-277.98481722880666</c:v>
                </c:pt>
                <c:pt idx="920">
                  <c:v>-278.89523234668923</c:v>
                </c:pt>
                <c:pt idx="921">
                  <c:v>-279.80597971499208</c:v>
                </c:pt>
                <c:pt idx="922">
                  <c:v>-280.7170574367421</c:v>
                </c:pt>
                <c:pt idx="923">
                  <c:v>-281.62846362238679</c:v>
                </c:pt>
                <c:pt idx="924">
                  <c:v>-282.54019638977803</c:v>
                </c:pt>
                <c:pt idx="925">
                  <c:v>-283.45225386415581</c:v>
                </c:pt>
                <c:pt idx="926">
                  <c:v>-284.36463417813184</c:v>
                </c:pt>
                <c:pt idx="927">
                  <c:v>-285.27733547167293</c:v>
                </c:pt>
                <c:pt idx="928">
                  <c:v>-286.19035589208494</c:v>
                </c:pt>
                <c:pt idx="929">
                  <c:v>-287.10369359399579</c:v>
                </c:pt>
                <c:pt idx="930">
                  <c:v>-288.01734673933936</c:v>
                </c:pt>
                <c:pt idx="931">
                  <c:v>-288.93131349733846</c:v>
                </c:pt>
                <c:pt idx="932">
                  <c:v>-289.84559204448863</c:v>
                </c:pt>
                <c:pt idx="933">
                  <c:v>-290.76018056454103</c:v>
                </c:pt>
                <c:pt idx="934">
                  <c:v>-291.67507724848599</c:v>
                </c:pt>
                <c:pt idx="935">
                  <c:v>-292.59028029453617</c:v>
                </c:pt>
                <c:pt idx="936">
                  <c:v>-293.50578790810982</c:v>
                </c:pt>
                <c:pt idx="937">
                  <c:v>-294.42159830181367</c:v>
                </c:pt>
                <c:pt idx="938">
                  <c:v>-295.33770969542644</c:v>
                </c:pt>
                <c:pt idx="939">
                  <c:v>-296.25412031588161</c:v>
                </c:pt>
                <c:pt idx="940">
                  <c:v>-297.17082839725055</c:v>
                </c:pt>
                <c:pt idx="941">
                  <c:v>-298.08783218072563</c:v>
                </c:pt>
                <c:pt idx="942">
                  <c:v>-299.00512991460306</c:v>
                </c:pt>
                <c:pt idx="943">
                  <c:v>-299.92271985426578</c:v>
                </c:pt>
                <c:pt idx="944">
                  <c:v>-300.84060026216656</c:v>
                </c:pt>
                <c:pt idx="945">
                  <c:v>-301.7587694078108</c:v>
                </c:pt>
                <c:pt idx="946">
                  <c:v>-302.67722556773913</c:v>
                </c:pt>
                <c:pt idx="947">
                  <c:v>-303.59596702551062</c:v>
                </c:pt>
                <c:pt idx="948">
                  <c:v>-304.51499207168524</c:v>
                </c:pt>
                <c:pt idx="949">
                  <c:v>-305.43429900380676</c:v>
                </c:pt>
                <c:pt idx="950">
                  <c:v>-306.35388612638531</c:v>
                </c:pt>
                <c:pt idx="951">
                  <c:v>-307.27375175088031</c:v>
                </c:pt>
                <c:pt idx="952">
                  <c:v>-308.19389419568284</c:v>
                </c:pt>
                <c:pt idx="953">
                  <c:v>-309.11431178609854</c:v>
                </c:pt>
                <c:pt idx="954">
                  <c:v>-310.03500285433006</c:v>
                </c:pt>
                <c:pt idx="955">
                  <c:v>-310.95596573945966</c:v>
                </c:pt>
                <c:pt idx="956">
                  <c:v>-311.87719878743184</c:v>
                </c:pt>
                <c:pt idx="957">
                  <c:v>-312.79870035103573</c:v>
                </c:pt>
                <c:pt idx="958">
                  <c:v>-313.72046878988772</c:v>
                </c:pt>
                <c:pt idx="959">
                  <c:v>-314.64250247041394</c:v>
                </c:pt>
                <c:pt idx="960">
                  <c:v>-315.56479976583273</c:v>
                </c:pt>
                <c:pt idx="961">
                  <c:v>-316.48735905613688</c:v>
                </c:pt>
                <c:pt idx="962">
                  <c:v>-317.41017872807635</c:v>
                </c:pt>
                <c:pt idx="963">
                  <c:v>-318.33325717514037</c:v>
                </c:pt>
                <c:pt idx="964">
                  <c:v>-319.25659279754024</c:v>
                </c:pt>
                <c:pt idx="965">
                  <c:v>-320.18018400219114</c:v>
                </c:pt>
                <c:pt idx="966">
                  <c:v>-321.10402920269502</c:v>
                </c:pt>
                <c:pt idx="967">
                  <c:v>-322.02812681932249</c:v>
                </c:pt>
                <c:pt idx="968">
                  <c:v>-322.95247527899539</c:v>
                </c:pt>
              </c:numCache>
            </c:numRef>
          </c:yVal>
          <c:smooth val="1"/>
          <c:extLst>
            <c:ext xmlns:c16="http://schemas.microsoft.com/office/drawing/2014/chart" uri="{C3380CC4-5D6E-409C-BE32-E72D297353CC}">
              <c16:uniqueId val="{00000000-7C92-41B8-8806-348DDA9B2046}"/>
            </c:ext>
          </c:extLst>
        </c:ser>
        <c:dLbls>
          <c:showLegendKey val="0"/>
          <c:showVal val="0"/>
          <c:showCatName val="0"/>
          <c:showSerName val="0"/>
          <c:showPercent val="0"/>
          <c:showBubbleSize val="0"/>
        </c:dLbls>
        <c:axId val="551142208"/>
        <c:axId val="551140240"/>
      </c:scatterChart>
      <c:valAx>
        <c:axId val="551142208"/>
        <c:scaling>
          <c:orientation val="minMax"/>
          <c:max val="12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0240"/>
        <c:crosses val="autoZero"/>
        <c:crossBetween val="midCat"/>
      </c:valAx>
      <c:valAx>
        <c:axId val="5511402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2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v-vs-r</c:v>
          </c:tx>
          <c:spPr>
            <a:ln w="28575" cap="rnd">
              <a:solidFill>
                <a:schemeClr val="accent1"/>
              </a:solidFill>
              <a:round/>
            </a:ln>
            <a:effectLst/>
          </c:spPr>
          <c:marker>
            <c:symbol val="none"/>
          </c:marker>
          <c:xVal>
            <c:numRef>
              <c:f>'BattedBallTrajectory-1'!$E$32:$E$500</c:f>
              <c:numCache>
                <c:formatCode>0.0</c:formatCode>
                <c:ptCount val="469"/>
                <c:pt idx="0" formatCode="General">
                  <c:v>2</c:v>
                </c:pt>
                <c:pt idx="1">
                  <c:v>3.2678753168048167</c:v>
                </c:pt>
                <c:pt idx="2">
                  <c:v>4.5306026185436341</c:v>
                </c:pt>
                <c:pt idx="3">
                  <c:v>5.7882214620970158</c:v>
                </c:pt>
                <c:pt idx="4">
                  <c:v>7.040771052393767</c:v>
                </c:pt>
                <c:pt idx="5">
                  <c:v>8.2882902280232962</c:v>
                </c:pt>
                <c:pt idx="6">
                  <c:v>9.530817461957664</c:v>
                </c:pt>
                <c:pt idx="7">
                  <c:v>10.768390864978464</c:v>
                </c:pt>
                <c:pt idx="8">
                  <c:v>12.001048189775604</c:v>
                </c:pt>
                <c:pt idx="9">
                  <c:v>13.228826835224908</c:v>
                </c:pt>
                <c:pt idx="10">
                  <c:v>14.451763850693373</c:v>
                </c:pt>
                <c:pt idx="11">
                  <c:v>15.669895940318035</c:v>
                </c:pt>
                <c:pt idx="12">
                  <c:v>16.883259467236993</c:v>
                </c:pt>
                <c:pt idx="13">
                  <c:v>18.091890457763697</c:v>
                </c:pt>
                <c:pt idx="14">
                  <c:v>19.29582460550078</c:v>
                </c:pt>
                <c:pt idx="15">
                  <c:v>20.495097275392133</c:v>
                </c:pt>
                <c:pt idx="16">
                  <c:v>21.689743507713018</c:v>
                </c:pt>
                <c:pt idx="17">
                  <c:v>22.879798021998706</c:v>
                </c:pt>
                <c:pt idx="18">
                  <c:v>24.065295220912255</c:v>
                </c:pt>
                <c:pt idx="19">
                  <c:v>25.246269194052367</c:v>
                </c:pt>
                <c:pt idx="20">
                  <c:v>26.422753721702286</c:v>
                </c:pt>
                <c:pt idx="21">
                  <c:v>27.594782278520618</c:v>
                </c:pt>
                <c:pt idx="22">
                  <c:v>28.762388037175221</c:v>
                </c:pt>
                <c:pt idx="23">
                  <c:v>29.925603871921073</c:v>
                </c:pt>
                <c:pt idx="24">
                  <c:v>31.084462362123183</c:v>
                </c:pt>
                <c:pt idx="25">
                  <c:v>32.238995795725437</c:v>
                </c:pt>
                <c:pt idx="26">
                  <c:v>33.389236172666507</c:v>
                </c:pt>
                <c:pt idx="27">
                  <c:v>34.535215208243635</c:v>
                </c:pt>
                <c:pt idx="28">
                  <c:v>35.676964336425286</c:v>
                </c:pt>
                <c:pt idx="29">
                  <c:v>36.814514713113667</c:v>
                </c:pt>
                <c:pt idx="30">
                  <c:v>37.947897219357856</c:v>
                </c:pt>
                <c:pt idx="31">
                  <c:v>39.077142464518587</c:v>
                </c:pt>
                <c:pt idx="32">
                  <c:v>40.202280789385483</c:v>
                </c:pt>
                <c:pt idx="33">
                  <c:v>41.323342269247583</c:v>
                </c:pt>
                <c:pt idx="34">
                  <c:v>42.440356716918032</c:v>
                </c:pt>
                <c:pt idx="35">
                  <c:v>43.553353685713702</c:v>
                </c:pt>
                <c:pt idx="36">
                  <c:v>44.662362472390633</c:v>
                </c:pt>
                <c:pt idx="37">
                  <c:v>45.767412120035985</c:v>
                </c:pt>
                <c:pt idx="38">
                  <c:v>46.868531420917265</c:v>
                </c:pt>
                <c:pt idx="39">
                  <c:v>47.965748919289688</c:v>
                </c:pt>
                <c:pt idx="40">
                  <c:v>49.059092914162328</c:v>
                </c:pt>
                <c:pt idx="41">
                  <c:v>50.148591462023774</c:v>
                </c:pt>
                <c:pt idx="42">
                  <c:v>51.234272379527965</c:v>
                </c:pt>
                <c:pt idx="43">
                  <c:v>52.316163246141102</c:v>
                </c:pt>
                <c:pt idx="44">
                  <c:v>53.394291406749993</c:v>
                </c:pt>
                <c:pt idx="45">
                  <c:v>54.468683974232746</c:v>
                </c:pt>
                <c:pt idx="46">
                  <c:v>55.539367831992401</c:v>
                </c:pt>
                <c:pt idx="47">
                  <c:v>56.606369636454055</c:v>
                </c:pt>
                <c:pt idx="48">
                  <c:v>57.669715819526218</c:v>
                </c:pt>
                <c:pt idx="49">
                  <c:v>58.729432591026949</c:v>
                </c:pt>
                <c:pt idx="50">
                  <c:v>59.785545941075362</c:v>
                </c:pt>
                <c:pt idx="51">
                  <c:v>60.838081642449175</c:v>
                </c:pt>
                <c:pt idx="52">
                  <c:v>61.88706525290872</c:v>
                </c:pt>
                <c:pt idx="53">
                  <c:v>62.932522117488197</c:v>
                </c:pt>
                <c:pt idx="54">
                  <c:v>63.974477370754549</c:v>
                </c:pt>
                <c:pt idx="55">
                  <c:v>65.012955939034541</c:v>
                </c:pt>
                <c:pt idx="56">
                  <c:v>66.047982542610612</c:v>
                </c:pt>
                <c:pt idx="57">
                  <c:v>67.079581697886056</c:v>
                </c:pt>
                <c:pt idx="58">
                  <c:v>68.107777719519916</c:v>
                </c:pt>
                <c:pt idx="59">
                  <c:v>69.132594722532247</c:v>
                </c:pt>
                <c:pt idx="60">
                  <c:v>70.15405662438009</c:v>
                </c:pt>
                <c:pt idx="61">
                  <c:v>71.172187147004777</c:v>
                </c:pt>
                <c:pt idx="62">
                  <c:v>72.187009818850967</c:v>
                </c:pt>
                <c:pt idx="63">
                  <c:v>73.198547976857881</c:v>
                </c:pt>
                <c:pt idx="64">
                  <c:v>74.206824768423203</c:v>
                </c:pt>
                <c:pt idx="65">
                  <c:v>75.211863153340147</c:v>
                </c:pt>
                <c:pt idx="66">
                  <c:v>76.213685905707905</c:v>
                </c:pt>
                <c:pt idx="67">
                  <c:v>77.212315615816379</c:v>
                </c:pt>
                <c:pt idx="68">
                  <c:v>78.207774692004961</c:v>
                </c:pt>
                <c:pt idx="69">
                  <c:v>79.200085362496409</c:v>
                </c:pt>
                <c:pt idx="70">
                  <c:v>80.189269677205886</c:v>
                </c:pt>
                <c:pt idx="71">
                  <c:v>81.175349509525475</c:v>
                </c:pt>
                <c:pt idx="72">
                  <c:v>82.158346558084986</c:v>
                </c:pt>
                <c:pt idx="73">
                  <c:v>83.138282348488829</c:v>
                </c:pt>
                <c:pt idx="74">
                  <c:v>84.115178235029958</c:v>
                </c:pt>
                <c:pt idx="75">
                  <c:v>85.089055402380893</c:v>
                </c:pt>
                <c:pt idx="76">
                  <c:v>86.059934867262044</c:v>
                </c:pt>
                <c:pt idx="77">
                  <c:v>87.027837480088252</c:v>
                </c:pt>
                <c:pt idx="78">
                  <c:v>87.992783926593304</c:v>
                </c:pt>
                <c:pt idx="79">
                  <c:v>88.954794729433075</c:v>
                </c:pt>
                <c:pt idx="80">
                  <c:v>89.913890249767576</c:v>
                </c:pt>
                <c:pt idx="81">
                  <c:v>90.870090688822302</c:v>
                </c:pt>
                <c:pt idx="82">
                  <c:v>91.823416089429074</c:v>
                </c:pt>
                <c:pt idx="83">
                  <c:v>92.773886337546685</c:v>
                </c:pt>
                <c:pt idx="84">
                  <c:v>93.721521163761935</c:v>
                </c:pt>
                <c:pt idx="85">
                  <c:v>94.666340144771056</c:v>
                </c:pt>
                <c:pt idx="86">
                  <c:v>95.608362704841866</c:v>
                </c:pt>
                <c:pt idx="87">
                  <c:v>96.547608117257241</c:v>
                </c:pt>
                <c:pt idx="88">
                  <c:v>97.484095505739774</c:v>
                </c:pt>
                <c:pt idx="89">
                  <c:v>98.417843845858215</c:v>
                </c:pt>
                <c:pt idx="90">
                  <c:v>99.34887196641597</c:v>
                </c:pt>
                <c:pt idx="91">
                  <c:v>100.27719855082158</c:v>
                </c:pt>
                <c:pt idx="92">
                  <c:v>101.20284213844204</c:v>
                </c:pt>
                <c:pt idx="93">
                  <c:v>102.12582112593873</c:v>
                </c:pt>
                <c:pt idx="94">
                  <c:v>103.04615376858629</c:v>
                </c:pt>
                <c:pt idx="95">
                  <c:v>103.96385818157513</c:v>
                </c:pt>
                <c:pt idx="96">
                  <c:v>104.87895234129716</c:v>
                </c:pt>
                <c:pt idx="97">
                  <c:v>105.79145408661556</c:v>
                </c:pt>
                <c:pt idx="98">
                  <c:v>106.70138112011848</c:v>
                </c:pt>
                <c:pt idx="99">
                  <c:v>107.60875100935718</c:v>
                </c:pt>
                <c:pt idx="100">
                  <c:v>108.51358118806853</c:v>
                </c:pt>
                <c:pt idx="101">
                  <c:v>109.41588895738245</c:v>
                </c:pt>
                <c:pt idx="102">
                  <c:v>110.31569148701421</c:v>
                </c:pt>
                <c:pt idx="103">
                  <c:v>111.21300581644215</c:v>
                </c:pt>
                <c:pt idx="104">
                  <c:v>112.10784885607062</c:v>
                </c:pt>
                <c:pt idx="105">
                  <c:v>113.00023738837875</c:v>
                </c:pt>
                <c:pt idx="106">
                  <c:v>113.89018806905504</c:v>
                </c:pt>
                <c:pt idx="107">
                  <c:v>114.77771742811815</c:v>
                </c:pt>
                <c:pt idx="108">
                  <c:v>115.66284187102379</c:v>
                </c:pt>
                <c:pt idx="109">
                  <c:v>116.54557767975834</c:v>
                </c:pt>
                <c:pt idx="110">
                  <c:v>117.42594101391903</c:v>
                </c:pt>
                <c:pt idx="111">
                  <c:v>118.30394791178107</c:v>
                </c:pt>
                <c:pt idx="112">
                  <c:v>119.17961429135197</c:v>
                </c:pt>
                <c:pt idx="113">
                  <c:v>120.052955951413</c:v>
                </c:pt>
                <c:pt idx="114">
                  <c:v>120.92398857254828</c:v>
                </c:pt>
                <c:pt idx="115">
                  <c:v>121.79272771816142</c:v>
                </c:pt>
                <c:pt idx="116">
                  <c:v>122.65918883548012</c:v>
                </c:pt>
                <c:pt idx="117">
                  <c:v>123.52338725654874</c:v>
                </c:pt>
                <c:pt idx="118">
                  <c:v>124.38533819920909</c:v>
                </c:pt>
                <c:pt idx="119">
                  <c:v>125.24505676806956</c:v>
                </c:pt>
                <c:pt idx="120">
                  <c:v>126.10255795546298</c:v>
                </c:pt>
                <c:pt idx="121">
                  <c:v>126.95785664239298</c:v>
                </c:pt>
                <c:pt idx="122">
                  <c:v>127.81096759946935</c:v>
                </c:pt>
                <c:pt idx="123">
                  <c:v>128.66190548783251</c:v>
                </c:pt>
                <c:pt idx="124">
                  <c:v>129.51068486006704</c:v>
                </c:pt>
                <c:pt idx="125">
                  <c:v>130.35732016110489</c:v>
                </c:pt>
                <c:pt idx="126">
                  <c:v>131.20182572911764</c:v>
                </c:pt>
                <c:pt idx="127">
                  <c:v>132.04421579639893</c:v>
                </c:pt>
                <c:pt idx="128">
                  <c:v>132.8845044902364</c:v>
                </c:pt>
                <c:pt idx="129">
                  <c:v>133.72270583377389</c:v>
                </c:pt>
                <c:pt idx="130">
                  <c:v>134.55883374686351</c:v>
                </c:pt>
                <c:pt idx="131">
                  <c:v>135.39290204690812</c:v>
                </c:pt>
                <c:pt idx="132">
                  <c:v>136.22492444969436</c:v>
                </c:pt>
                <c:pt idx="133">
                  <c:v>137.05491457021586</c:v>
                </c:pt>
                <c:pt idx="134">
                  <c:v>137.88288592348769</c:v>
                </c:pt>
                <c:pt idx="135">
                  <c:v>138.70885192535127</c:v>
                </c:pt>
                <c:pt idx="136">
                  <c:v>139.5328258932702</c:v>
                </c:pt>
                <c:pt idx="137">
                  <c:v>140.35482104711767</c:v>
                </c:pt>
                <c:pt idx="138">
                  <c:v>141.1748505099545</c:v>
                </c:pt>
                <c:pt idx="139">
                  <c:v>141.99292730879907</c:v>
                </c:pt>
                <c:pt idx="140">
                  <c:v>142.80906437538846</c:v>
                </c:pt>
                <c:pt idx="141">
                  <c:v>143.62327454693121</c:v>
                </c:pt>
                <c:pt idx="142">
                  <c:v>144.43557056685205</c:v>
                </c:pt>
                <c:pt idx="143">
                  <c:v>145.24596508552827</c:v>
                </c:pt>
                <c:pt idx="144">
                  <c:v>146.05447066101812</c:v>
                </c:pt>
                <c:pt idx="145">
                  <c:v>146.86109975978155</c:v>
                </c:pt>
                <c:pt idx="146">
                  <c:v>147.66586475739277</c:v>
                </c:pt>
                <c:pt idx="147">
                  <c:v>148.46877793924557</c:v>
                </c:pt>
                <c:pt idx="148">
                  <c:v>149.26985150125074</c:v>
                </c:pt>
                <c:pt idx="149">
                  <c:v>150.06909755052638</c:v>
                </c:pt>
                <c:pt idx="150">
                  <c:v>150.86652810608069</c:v>
                </c:pt>
                <c:pt idx="151">
                  <c:v>151.66215509948751</c:v>
                </c:pt>
                <c:pt idx="152">
                  <c:v>152.45599037555496</c:v>
                </c:pt>
                <c:pt idx="153">
                  <c:v>153.24804569298695</c:v>
                </c:pt>
                <c:pt idx="154">
                  <c:v>154.03833272503772</c:v>
                </c:pt>
                <c:pt idx="155">
                  <c:v>154.82686306015989</c:v>
                </c:pt>
                <c:pt idx="156">
                  <c:v>155.61364820264552</c:v>
                </c:pt>
                <c:pt idx="157">
                  <c:v>156.39869957326064</c:v>
                </c:pt>
                <c:pt idx="158">
                  <c:v>157.18202850987353</c:v>
                </c:pt>
                <c:pt idx="159">
                  <c:v>157.9636462680763</c:v>
                </c:pt>
                <c:pt idx="160">
                  <c:v>158.74356402180044</c:v>
                </c:pt>
                <c:pt idx="161">
                  <c:v>159.52179286392592</c:v>
                </c:pt>
                <c:pt idx="162">
                  <c:v>160.29834380688459</c:v>
                </c:pt>
                <c:pt idx="163">
                  <c:v>161.0732277832571</c:v>
                </c:pt>
                <c:pt idx="164">
                  <c:v>161.84645564636429</c:v>
                </c:pt>
                <c:pt idx="165">
                  <c:v>162.61803817085266</c:v>
                </c:pt>
                <c:pt idx="166">
                  <c:v>163.38798605327383</c:v>
                </c:pt>
                <c:pt idx="167">
                  <c:v>164.15630991265888</c:v>
                </c:pt>
                <c:pt idx="168">
                  <c:v>164.92302029108674</c:v>
                </c:pt>
                <c:pt idx="169">
                  <c:v>165.68812765424718</c:v>
                </c:pt>
                <c:pt idx="170">
                  <c:v>166.45164239199863</c:v>
                </c:pt>
                <c:pt idx="171">
                  <c:v>167.21357481892045</c:v>
                </c:pt>
                <c:pt idx="172">
                  <c:v>167.97393517486012</c:v>
                </c:pt>
                <c:pt idx="173">
                  <c:v>168.73273362547528</c:v>
                </c:pt>
                <c:pt idx="174">
                  <c:v>169.4899802627707</c:v>
                </c:pt>
                <c:pt idx="175">
                  <c:v>170.24568510563037</c:v>
                </c:pt>
                <c:pt idx="176">
                  <c:v>170.99985810034457</c:v>
                </c:pt>
                <c:pt idx="177">
                  <c:v>171.75250912113225</c:v>
                </c:pt>
                <c:pt idx="178">
                  <c:v>172.50364797065853</c:v>
                </c:pt>
                <c:pt idx="179">
                  <c:v>173.25328438054783</c:v>
                </c:pt>
                <c:pt idx="180">
                  <c:v>174.00142801189205</c:v>
                </c:pt>
                <c:pt idx="181">
                  <c:v>174.74808845575456</c:v>
                </c:pt>
                <c:pt idx="182">
                  <c:v>175.49327523366949</c:v>
                </c:pt>
                <c:pt idx="183">
                  <c:v>176.23699779813705</c:v>
                </c:pt>
                <c:pt idx="184">
                  <c:v>176.9792655331141</c:v>
                </c:pt>
                <c:pt idx="185">
                  <c:v>177.7200877545007</c:v>
                </c:pt>
                <c:pt idx="186">
                  <c:v>178.4594737106228</c:v>
                </c:pt>
                <c:pt idx="187">
                  <c:v>179.19743258271029</c:v>
                </c:pt>
                <c:pt idx="188">
                  <c:v>179.93397348537158</c:v>
                </c:pt>
                <c:pt idx="189">
                  <c:v>180.66910546706384</c:v>
                </c:pt>
                <c:pt idx="190">
                  <c:v>181.40283751055966</c:v>
                </c:pt>
                <c:pt idx="191">
                  <c:v>182.13517853340971</c:v>
                </c:pt>
                <c:pt idx="192">
                  <c:v>182.86613738840171</c:v>
                </c:pt>
                <c:pt idx="193">
                  <c:v>183.5957228640159</c:v>
                </c:pt>
                <c:pt idx="194">
                  <c:v>184.32394368487644</c:v>
                </c:pt>
                <c:pt idx="195">
                  <c:v>185.05080851219981</c:v>
                </c:pt>
                <c:pt idx="196">
                  <c:v>185.77632594423932</c:v>
                </c:pt>
                <c:pt idx="197">
                  <c:v>186.50050451672644</c:v>
                </c:pt>
                <c:pt idx="198">
                  <c:v>187.22335270330854</c:v>
                </c:pt>
                <c:pt idx="199">
                  <c:v>187.94487891598348</c:v>
                </c:pt>
                <c:pt idx="200">
                  <c:v>188.66509150553091</c:v>
                </c:pt>
                <c:pt idx="201">
                  <c:v>189.38399876194029</c:v>
                </c:pt>
                <c:pt idx="202">
                  <c:v>190.10160891483596</c:v>
                </c:pt>
                <c:pt idx="203">
                  <c:v>190.81793013389898</c:v>
                </c:pt>
                <c:pt idx="204">
                  <c:v>191.5329705292859</c:v>
                </c:pt>
                <c:pt idx="205">
                  <c:v>192.24673815204468</c:v>
                </c:pt>
                <c:pt idx="206">
                  <c:v>192.9592409945277</c:v>
                </c:pt>
                <c:pt idx="207">
                  <c:v>193.67048699080181</c:v>
                </c:pt>
                <c:pt idx="208">
                  <c:v>194.38048401705555</c:v>
                </c:pt>
                <c:pt idx="209">
                  <c:v>195.08923989200377</c:v>
                </c:pt>
                <c:pt idx="210">
                  <c:v>195.79676237728941</c:v>
                </c:pt>
                <c:pt idx="211">
                  <c:v>196.50305917788259</c:v>
                </c:pt>
                <c:pt idx="212">
                  <c:v>197.20813794247721</c:v>
                </c:pt>
                <c:pt idx="213">
                  <c:v>197.91200626388485</c:v>
                </c:pt>
                <c:pt idx="214">
                  <c:v>198.61467167942635</c:v>
                </c:pt>
                <c:pt idx="215">
                  <c:v>199.31614167132065</c:v>
                </c:pt>
                <c:pt idx="216">
                  <c:v>200.01642366707148</c:v>
                </c:pt>
                <c:pt idx="217">
                  <c:v>200.71552503985134</c:v>
                </c:pt>
                <c:pt idx="218">
                  <c:v>201.41345310888377</c:v>
                </c:pt>
                <c:pt idx="219">
                  <c:v>202.11021513982237</c:v>
                </c:pt>
                <c:pt idx="220">
                  <c:v>202.80581834512853</c:v>
                </c:pt>
                <c:pt idx="221">
                  <c:v>203.50026988444642</c:v>
                </c:pt>
                <c:pt idx="222">
                  <c:v>204.19357686497591</c:v>
                </c:pt>
                <c:pt idx="223">
                  <c:v>204.88574634184334</c:v>
                </c:pt>
                <c:pt idx="224">
                  <c:v>205.57678531847051</c:v>
                </c:pt>
                <c:pt idx="225">
                  <c:v>206.26670074694113</c:v>
                </c:pt>
                <c:pt idx="226">
                  <c:v>206.95549952836566</c:v>
                </c:pt>
                <c:pt idx="227">
                  <c:v>207.64318851324401</c:v>
                </c:pt>
                <c:pt idx="228">
                  <c:v>208.32977450182636</c:v>
                </c:pt>
                <c:pt idx="229">
                  <c:v>209.01526424447209</c:v>
                </c:pt>
                <c:pt idx="230">
                  <c:v>209.69966444200682</c:v>
                </c:pt>
                <c:pt idx="231">
                  <c:v>210.38298174607775</c:v>
                </c:pt>
                <c:pt idx="232">
                  <c:v>211.06522275950687</c:v>
                </c:pt>
                <c:pt idx="233">
                  <c:v>211.74639403664293</c:v>
                </c:pt>
                <c:pt idx="234">
                  <c:v>212.42650208371128</c:v>
                </c:pt>
                <c:pt idx="235">
                  <c:v>213.10555335916223</c:v>
                </c:pt>
                <c:pt idx="236">
                  <c:v>213.78355427401755</c:v>
                </c:pt>
                <c:pt idx="237">
                  <c:v>214.46051119221562</c:v>
                </c:pt>
                <c:pt idx="238">
                  <c:v>215.13643043095468</c:v>
                </c:pt>
                <c:pt idx="239">
                  <c:v>215.81131826103484</c:v>
                </c:pt>
                <c:pt idx="240">
                  <c:v>216.48518090719813</c:v>
                </c:pt>
                <c:pt idx="241">
                  <c:v>217.15802454846758</c:v>
                </c:pt>
                <c:pt idx="242">
                  <c:v>217.82985531848419</c:v>
                </c:pt>
                <c:pt idx="243">
                  <c:v>218.50067930584288</c:v>
                </c:pt>
                <c:pt idx="244">
                  <c:v>219.17050255442695</c:v>
                </c:pt>
                <c:pt idx="245">
                  <c:v>219.8393310637409</c:v>
                </c:pt>
                <c:pt idx="246">
                  <c:v>220.50717078924211</c:v>
                </c:pt>
                <c:pt idx="247">
                  <c:v>221.17402764267092</c:v>
                </c:pt>
                <c:pt idx="248">
                  <c:v>221.83990749237967</c:v>
                </c:pt>
                <c:pt idx="249">
                  <c:v>222.50481616366005</c:v>
                </c:pt>
                <c:pt idx="250">
                  <c:v>223.16875943906945</c:v>
                </c:pt>
                <c:pt idx="251">
                  <c:v>223.83174305875579</c:v>
                </c:pt>
                <c:pt idx="252">
                  <c:v>224.49377272078135</c:v>
                </c:pt>
                <c:pt idx="253">
                  <c:v>225.15485408144502</c:v>
                </c:pt>
                <c:pt idx="254">
                  <c:v>225.8149927556037</c:v>
                </c:pt>
                <c:pt idx="255">
                  <c:v>226.47419431699205</c:v>
                </c:pt>
                <c:pt idx="256">
                  <c:v>227.13246429854146</c:v>
                </c:pt>
                <c:pt idx="257">
                  <c:v>227.78980819269759</c:v>
                </c:pt>
                <c:pt idx="258">
                  <c:v>228.44623145173674</c:v>
                </c:pt>
                <c:pt idx="259">
                  <c:v>229.10173948808122</c:v>
                </c:pt>
                <c:pt idx="260">
                  <c:v>229.75633767461335</c:v>
                </c:pt>
                <c:pt idx="261">
                  <c:v>230.41003134498874</c:v>
                </c:pt>
                <c:pt idx="262">
                  <c:v>231.06282579394787</c:v>
                </c:pt>
                <c:pt idx="263">
                  <c:v>231.71472627762702</c:v>
                </c:pt>
                <c:pt idx="264">
                  <c:v>232.36573801386783</c:v>
                </c:pt>
                <c:pt idx="265">
                  <c:v>233.01586618252622</c:v>
                </c:pt>
                <c:pt idx="266">
                  <c:v>233.66511592577945</c:v>
                </c:pt>
                <c:pt idx="267">
                  <c:v>234.3134923484329</c:v>
                </c:pt>
                <c:pt idx="268">
                  <c:v>234.96100051822535</c:v>
                </c:pt>
                <c:pt idx="269">
                  <c:v>235.60764546613328</c:v>
                </c:pt>
                <c:pt idx="270">
                  <c:v>236.25343218667416</c:v>
                </c:pt>
                <c:pt idx="271">
                  <c:v>236.8983656382087</c:v>
                </c:pt>
                <c:pt idx="272">
                  <c:v>237.54245074324197</c:v>
                </c:pt>
                <c:pt idx="273">
                  <c:v>238.18569238872365</c:v>
                </c:pt>
                <c:pt idx="274">
                  <c:v>238.82809542634712</c:v>
                </c:pt>
                <c:pt idx="275">
                  <c:v>239.4696646728475</c:v>
                </c:pt>
                <c:pt idx="276">
                  <c:v>240.11040491029871</c:v>
                </c:pt>
                <c:pt idx="277">
                  <c:v>240.75032088640955</c:v>
                </c:pt>
                <c:pt idx="278">
                  <c:v>241.3894173148187</c:v>
                </c:pt>
                <c:pt idx="279">
                  <c:v>242.02769887538867</c:v>
                </c:pt>
                <c:pt idx="280">
                  <c:v>242.66517021449874</c:v>
                </c:pt>
                <c:pt idx="281">
                  <c:v>243.30183594533705</c:v>
                </c:pt>
                <c:pt idx="282">
                  <c:v>243.93770064819128</c:v>
                </c:pt>
                <c:pt idx="283">
                  <c:v>244.57276887073857</c:v>
                </c:pt>
                <c:pt idx="284">
                  <c:v>245.20704512833453</c:v>
                </c:pt>
                <c:pt idx="285">
                  <c:v>245.84053390430086</c:v>
                </c:pt>
                <c:pt idx="286">
                  <c:v>246.47323965021212</c:v>
                </c:pt>
                <c:pt idx="287">
                  <c:v>247.10516678618166</c:v>
                </c:pt>
                <c:pt idx="288">
                  <c:v>247.73631970114596</c:v>
                </c:pt>
                <c:pt idx="289">
                  <c:v>248.36670275314856</c:v>
                </c:pt>
                <c:pt idx="290">
                  <c:v>248.99632026962246</c:v>
                </c:pt>
                <c:pt idx="291">
                  <c:v>249.62517654767166</c:v>
                </c:pt>
                <c:pt idx="292">
                  <c:v>250.25327585435159</c:v>
                </c:pt>
                <c:pt idx="293">
                  <c:v>250.88062242694846</c:v>
                </c:pt>
                <c:pt idx="294">
                  <c:v>251.50722047325758</c:v>
                </c:pt>
                <c:pt idx="295">
                  <c:v>252.13307417186036</c:v>
                </c:pt>
                <c:pt idx="296">
                  <c:v>252.75818767240065</c:v>
                </c:pt>
                <c:pt idx="297">
                  <c:v>253.38256509585943</c:v>
                </c:pt>
                <c:pt idx="298">
                  <c:v>254.00621053482897</c:v>
                </c:pt>
                <c:pt idx="299">
                  <c:v>254.62912805378517</c:v>
                </c:pt>
                <c:pt idx="300">
                  <c:v>255.25132168935951</c:v>
                </c:pt>
                <c:pt idx="301">
                  <c:v>255.87279545060923</c:v>
                </c:pt>
                <c:pt idx="302">
                  <c:v>256.49355331928678</c:v>
                </c:pt>
                <c:pt idx="303">
                  <c:v>257.11359925010782</c:v>
                </c:pt>
                <c:pt idx="304">
                  <c:v>257.73293717101819</c:v>
                </c:pt>
                <c:pt idx="305">
                  <c:v>258.35157098345979</c:v>
                </c:pt>
                <c:pt idx="306">
                  <c:v>258.96950456263494</c:v>
                </c:pt>
                <c:pt idx="307">
                  <c:v>259.58674175776974</c:v>
                </c:pt>
                <c:pt idx="308">
                  <c:v>260.2032863923763</c:v>
                </c:pt>
                <c:pt idx="309">
                  <c:v>260.81914226451346</c:v>
                </c:pt>
                <c:pt idx="310">
                  <c:v>261.43431314704674</c:v>
                </c:pt>
                <c:pt idx="311">
                  <c:v>262.04880278790631</c:v>
                </c:pt>
                <c:pt idx="312">
                  <c:v>262.66261491034436</c:v>
                </c:pt>
                <c:pt idx="313">
                  <c:v>263.27575321319085</c:v>
                </c:pt>
                <c:pt idx="314">
                  <c:v>263.88822137110799</c:v>
                </c:pt>
                <c:pt idx="315">
                  <c:v>264.50002303484342</c:v>
                </c:pt>
                <c:pt idx="316">
                  <c:v>265.11116183148243</c:v>
                </c:pt>
                <c:pt idx="317">
                  <c:v>265.72164136469792</c:v>
                </c:pt>
                <c:pt idx="318">
                  <c:v>266.33146521500015</c:v>
                </c:pt>
                <c:pt idx="319">
                  <c:v>266.9406369399843</c:v>
                </c:pt>
                <c:pt idx="320">
                  <c:v>267.54916007457706</c:v>
                </c:pt>
                <c:pt idx="321">
                  <c:v>268.15703813128152</c:v>
                </c:pt>
                <c:pt idx="322">
                  <c:v>268.76427460042129</c:v>
                </c:pt>
                <c:pt idx="323">
                  <c:v>269.37087295038225</c:v>
                </c:pt>
                <c:pt idx="324">
                  <c:v>269.97683662785369</c:v>
                </c:pt>
                <c:pt idx="325">
                  <c:v>270.58216905806762</c:v>
                </c:pt>
                <c:pt idx="326">
                  <c:v>271.18687364503666</c:v>
                </c:pt>
                <c:pt idx="327">
                  <c:v>271.79095377179078</c:v>
                </c:pt>
                <c:pt idx="328">
                  <c:v>272.39441280061192</c:v>
                </c:pt>
                <c:pt idx="329">
                  <c:v>272.99725407326775</c:v>
                </c:pt>
                <c:pt idx="330">
                  <c:v>273.59948091124369</c:v>
                </c:pt>
                <c:pt idx="331">
                  <c:v>274.20109661597331</c:v>
                </c:pt>
                <c:pt idx="332">
                  <c:v>274.80210446906716</c:v>
                </c:pt>
                <c:pt idx="333">
                  <c:v>275.40250773254047</c:v>
                </c:pt>
                <c:pt idx="334">
                  <c:v>276.00230964903886</c:v>
                </c:pt>
                <c:pt idx="335">
                  <c:v>276.60151344206241</c:v>
                </c:pt>
                <c:pt idx="336">
                  <c:v>277.20012231618892</c:v>
                </c:pt>
                <c:pt idx="337">
                  <c:v>277.79813945729438</c:v>
                </c:pt>
                <c:pt idx="338">
                  <c:v>278.39556803277299</c:v>
                </c:pt>
                <c:pt idx="339">
                  <c:v>278.99241119175485</c:v>
                </c:pt>
                <c:pt idx="340">
                  <c:v>279.58867206532238</c:v>
                </c:pt>
                <c:pt idx="341">
                  <c:v>280.18435376672471</c:v>
                </c:pt>
                <c:pt idx="342">
                  <c:v>280.77945939159088</c:v>
                </c:pt>
                <c:pt idx="343">
                  <c:v>281.37399201814128</c:v>
                </c:pt>
                <c:pt idx="344">
                  <c:v>281.96795470739698</c:v>
                </c:pt>
                <c:pt idx="345">
                  <c:v>282.56135050338804</c:v>
                </c:pt>
                <c:pt idx="346">
                  <c:v>283.15418243335978</c:v>
                </c:pt>
                <c:pt idx="347">
                  <c:v>283.74645350797738</c:v>
                </c:pt>
                <c:pt idx="348">
                  <c:v>284.33816672152858</c:v>
                </c:pt>
                <c:pt idx="349">
                  <c:v>284.92932505212525</c:v>
                </c:pt>
                <c:pt idx="350">
                  <c:v>285.51993146190267</c:v>
                </c:pt>
                <c:pt idx="351">
                  <c:v>286.10998889721719</c:v>
                </c:pt>
                <c:pt idx="352">
                  <c:v>286.69950028884244</c:v>
                </c:pt>
                <c:pt idx="353">
                  <c:v>287.28846855216352</c:v>
                </c:pt>
                <c:pt idx="354">
                  <c:v>287.87689658736946</c:v>
                </c:pt>
                <c:pt idx="355">
                  <c:v>288.4647872796441</c:v>
                </c:pt>
                <c:pt idx="356">
                  <c:v>289.05214349935483</c:v>
                </c:pt>
                <c:pt idx="357">
                  <c:v>289.6389681022402</c:v>
                </c:pt>
                <c:pt idx="358">
                  <c:v>290.22526392959492</c:v>
                </c:pt>
                <c:pt idx="359">
                  <c:v>290.81103380845383</c:v>
                </c:pt>
                <c:pt idx="360">
                  <c:v>291.39628055177371</c:v>
                </c:pt>
                <c:pt idx="361">
                  <c:v>291.98100695861319</c:v>
                </c:pt>
                <c:pt idx="362">
                  <c:v>292.56521581431116</c:v>
                </c:pt>
                <c:pt idx="363">
                  <c:v>293.14890989066328</c:v>
                </c:pt>
                <c:pt idx="364">
                  <c:v>293.73209194609638</c:v>
                </c:pt>
                <c:pt idx="365">
                  <c:v>294.31476472584177</c:v>
                </c:pt>
                <c:pt idx="366">
                  <c:v>294.89693096210567</c:v>
                </c:pt>
                <c:pt idx="367">
                  <c:v>295.47859337423915</c:v>
                </c:pt>
                <c:pt idx="368">
                  <c:v>296.05975466890482</c:v>
                </c:pt>
                <c:pt idx="369">
                  <c:v>296.64041754024282</c:v>
                </c:pt>
                <c:pt idx="370">
                  <c:v>297.22058467003461</c:v>
                </c:pt>
                <c:pt idx="371">
                  <c:v>297.80025872786462</c:v>
                </c:pt>
                <c:pt idx="372">
                  <c:v>298.37944237128067</c:v>
                </c:pt>
                <c:pt idx="373">
                  <c:v>298.958138245952</c:v>
                </c:pt>
                <c:pt idx="374">
                  <c:v>299.5363489858259</c:v>
                </c:pt>
                <c:pt idx="375">
                  <c:v>300.11407721328226</c:v>
                </c:pt>
                <c:pt idx="376">
                  <c:v>300.69132553928642</c:v>
                </c:pt>
                <c:pt idx="377">
                  <c:v>301.26809656354004</c:v>
                </c:pt>
                <c:pt idx="378">
                  <c:v>301.8443928746305</c:v>
                </c:pt>
                <c:pt idx="379">
                  <c:v>302.42021705017788</c:v>
                </c:pt>
                <c:pt idx="380">
                  <c:v>302.99557165698093</c:v>
                </c:pt>
                <c:pt idx="381">
                  <c:v>303.57045925116034</c:v>
                </c:pt>
                <c:pt idx="382">
                  <c:v>304.14488237830102</c:v>
                </c:pt>
                <c:pt idx="383">
                  <c:v>304.7188435735917</c:v>
                </c:pt>
                <c:pt idx="384">
                  <c:v>305.29234536196356</c:v>
                </c:pt>
                <c:pt idx="385">
                  <c:v>305.86539025822674</c:v>
                </c:pt>
                <c:pt idx="386">
                  <c:v>306.43798076720458</c:v>
                </c:pt>
                <c:pt idx="387">
                  <c:v>307.01011938386694</c:v>
                </c:pt>
                <c:pt idx="388">
                  <c:v>307.58180859346112</c:v>
                </c:pt>
                <c:pt idx="389">
                  <c:v>308.15305087164086</c:v>
                </c:pt>
                <c:pt idx="390">
                  <c:v>308.72384868459415</c:v>
                </c:pt>
                <c:pt idx="391">
                  <c:v>309.29420448916909</c:v>
                </c:pt>
                <c:pt idx="392">
                  <c:v>309.86412073299721</c:v>
                </c:pt>
                <c:pt idx="393">
                  <c:v>310.43359985461643</c:v>
                </c:pt>
                <c:pt idx="394">
                  <c:v>311.00264428359094</c:v>
                </c:pt>
                <c:pt idx="395">
                  <c:v>311.57125644063001</c:v>
                </c:pt>
                <c:pt idx="396">
                  <c:v>312.13943873770501</c:v>
                </c:pt>
                <c:pt idx="397">
                  <c:v>312.70719357816438</c:v>
                </c:pt>
                <c:pt idx="398">
                  <c:v>313.27452335684745</c:v>
                </c:pt>
                <c:pt idx="399">
                  <c:v>313.84143046019585</c:v>
                </c:pt>
                <c:pt idx="400">
                  <c:v>314.4079172663636</c:v>
                </c:pt>
                <c:pt idx="401">
                  <c:v>314.97398614532551</c:v>
                </c:pt>
                <c:pt idx="402">
                  <c:v>315.53963945898357</c:v>
                </c:pt>
                <c:pt idx="403">
                  <c:v>316.10487956127236</c:v>
                </c:pt>
                <c:pt idx="404">
                  <c:v>316.66970879826158</c:v>
                </c:pt>
                <c:pt idx="405">
                  <c:v>317.23412950825821</c:v>
                </c:pt>
                <c:pt idx="406">
                  <c:v>317.79814402190624</c:v>
                </c:pt>
                <c:pt idx="407">
                  <c:v>318.3617546622848</c:v>
                </c:pt>
                <c:pt idx="408">
                  <c:v>318.92496374500496</c:v>
                </c:pt>
                <c:pt idx="409">
                  <c:v>319.4877735783046</c:v>
                </c:pt>
                <c:pt idx="410">
                  <c:v>320.0501864631417</c:v>
                </c:pt>
                <c:pt idx="411">
                  <c:v>320.61220469328634</c:v>
                </c:pt>
                <c:pt idx="412">
                  <c:v>321.17383055541063</c:v>
                </c:pt>
                <c:pt idx="413">
                  <c:v>321.73506632917741</c:v>
                </c:pt>
                <c:pt idx="414">
                  <c:v>322.29591428732692</c:v>
                </c:pt>
                <c:pt idx="415">
                  <c:v>322.85637669576283</c:v>
                </c:pt>
                <c:pt idx="416">
                  <c:v>323.41645581363531</c:v>
                </c:pt>
                <c:pt idx="417">
                  <c:v>323.97615389342405</c:v>
                </c:pt>
                <c:pt idx="418">
                  <c:v>324.53547318101874</c:v>
                </c:pt>
                <c:pt idx="419">
                  <c:v>325.09441591579821</c:v>
                </c:pt>
                <c:pt idx="420">
                  <c:v>325.65298433070842</c:v>
                </c:pt>
                <c:pt idx="421">
                  <c:v>326.21118065233861</c:v>
                </c:pt>
                <c:pt idx="422">
                  <c:v>326.76900710099613</c:v>
                </c:pt>
                <c:pt idx="423">
                  <c:v>327.32646589077962</c:v>
                </c:pt>
                <c:pt idx="424">
                  <c:v>327.88355922965087</c:v>
                </c:pt>
                <c:pt idx="425">
                  <c:v>328.44028931950555</c:v>
                </c:pt>
                <c:pt idx="426">
                  <c:v>328.99665835624177</c:v>
                </c:pt>
                <c:pt idx="427">
                  <c:v>329.55266852982766</c:v>
                </c:pt>
                <c:pt idx="428">
                  <c:v>330.10832202436796</c:v>
                </c:pt>
                <c:pt idx="429">
                  <c:v>330.6636210181681</c:v>
                </c:pt>
                <c:pt idx="430">
                  <c:v>331.21856768379808</c:v>
                </c:pt>
                <c:pt idx="431">
                  <c:v>331.77316418815434</c:v>
                </c:pt>
                <c:pt idx="432">
                  <c:v>332.32741269252028</c:v>
                </c:pt>
                <c:pt idx="433">
                  <c:v>332.88131535262573</c:v>
                </c:pt>
                <c:pt idx="434">
                  <c:v>333.43487431870477</c:v>
                </c:pt>
                <c:pt idx="435">
                  <c:v>333.98809173555259</c:v>
                </c:pt>
                <c:pt idx="436">
                  <c:v>334.54096974258067</c:v>
                </c:pt>
                <c:pt idx="437">
                  <c:v>335.09351047387105</c:v>
                </c:pt>
                <c:pt idx="438">
                  <c:v>335.64571605822891</c:v>
                </c:pt>
                <c:pt idx="439">
                  <c:v>336.19758861923447</c:v>
                </c:pt>
                <c:pt idx="440">
                  <c:v>336.74913027529283</c:v>
                </c:pt>
                <c:pt idx="441">
                  <c:v>337.30034313968355</c:v>
                </c:pt>
                <c:pt idx="442">
                  <c:v>337.85122932060807</c:v>
                </c:pt>
                <c:pt idx="443">
                  <c:v>338.4017909212368</c:v>
                </c:pt>
                <c:pt idx="444">
                  <c:v>338.95203003975411</c:v>
                </c:pt>
                <c:pt idx="445">
                  <c:v>339.5019487694031</c:v>
                </c:pt>
                <c:pt idx="446">
                  <c:v>340.05154919852839</c:v>
                </c:pt>
                <c:pt idx="447">
                  <c:v>340.60083341061835</c:v>
                </c:pt>
                <c:pt idx="448">
                  <c:v>341.14980348434585</c:v>
                </c:pt>
                <c:pt idx="449">
                  <c:v>341.69846149360797</c:v>
                </c:pt>
                <c:pt idx="450">
                  <c:v>342.24680950756471</c:v>
                </c:pt>
                <c:pt idx="451">
                  <c:v>342.79484959067645</c:v>
                </c:pt>
                <c:pt idx="452">
                  <c:v>343.34258380274065</c:v>
                </c:pt>
                <c:pt idx="453">
                  <c:v>343.89001419892696</c:v>
                </c:pt>
                <c:pt idx="454">
                  <c:v>344.43714282981176</c:v>
                </c:pt>
                <c:pt idx="455">
                  <c:v>344.98397174141144</c:v>
                </c:pt>
                <c:pt idx="456">
                  <c:v>345.53050297521486</c:v>
                </c:pt>
                <c:pt idx="457">
                  <c:v>346.07673856821435</c:v>
                </c:pt>
                <c:pt idx="458">
                  <c:v>346.62268055293612</c:v>
                </c:pt>
                <c:pt idx="459">
                  <c:v>347.16833095746995</c:v>
                </c:pt>
                <c:pt idx="460">
                  <c:v>347.71369180549704</c:v>
                </c:pt>
                <c:pt idx="461">
                  <c:v>348.25876511631759</c:v>
                </c:pt>
                <c:pt idx="462">
                  <c:v>348.80355290487768</c:v>
                </c:pt>
                <c:pt idx="463">
                  <c:v>349.3480571817941</c:v>
                </c:pt>
                <c:pt idx="464">
                  <c:v>349.89227995337967</c:v>
                </c:pt>
                <c:pt idx="465">
                  <c:v>350.43622322166664</c:v>
                </c:pt>
                <c:pt idx="466">
                  <c:v>350.97988898442946</c:v>
                </c:pt>
                <c:pt idx="467">
                  <c:v>351.5232792352071</c:v>
                </c:pt>
                <c:pt idx="468">
                  <c:v>352.06639596332417</c:v>
                </c:pt>
              </c:numCache>
            </c:numRef>
          </c:xVal>
          <c:yVal>
            <c:numRef>
              <c:f>'BattedBallTrajectory-1'!$K$32:$K$1158</c:f>
              <c:numCache>
                <c:formatCode>0.0</c:formatCode>
                <c:ptCount val="1127"/>
                <c:pt idx="0">
                  <c:v>100</c:v>
                </c:pt>
                <c:pt idx="1">
                  <c:v>99.58833459847753</c:v>
                </c:pt>
                <c:pt idx="2">
                  <c:v>99.179167073577716</c:v>
                </c:pt>
                <c:pt idx="3">
                  <c:v>98.772474506344054</c:v>
                </c:pt>
                <c:pt idx="4">
                  <c:v>98.368234304494536</c:v>
                </c:pt>
                <c:pt idx="5">
                  <c:v>97.966424197211097</c:v>
                </c:pt>
                <c:pt idx="6">
                  <c:v>97.567022230033643</c:v>
                </c:pt>
                <c:pt idx="7">
                  <c:v>97.170006759856705</c:v>
                </c:pt>
                <c:pt idx="8">
                  <c:v>96.775356450025669</c:v>
                </c:pt>
                <c:pt idx="9">
                  <c:v>96.38305026553104</c:v>
                </c:pt>
                <c:pt idx="10">
                  <c:v>95.993067468297852</c:v>
                </c:pt>
                <c:pt idx="11">
                  <c:v>95.60538761256862</c:v>
                </c:pt>
                <c:pt idx="12">
                  <c:v>95.219990540377239</c:v>
                </c:pt>
                <c:pt idx="13">
                  <c:v>94.836856377112213</c:v>
                </c:pt>
                <c:pt idx="14">
                  <c:v>94.455965527166853</c:v>
                </c:pt>
                <c:pt idx="15">
                  <c:v>94.077298669674676</c:v>
                </c:pt>
                <c:pt idx="16">
                  <c:v>93.700836754328066</c:v>
                </c:pt>
                <c:pt idx="17">
                  <c:v>93.326560997278293</c:v>
                </c:pt>
                <c:pt idx="18">
                  <c:v>92.954452877115259</c:v>
                </c:pt>
                <c:pt idx="19">
                  <c:v>92.58449413092481</c:v>
                </c:pt>
                <c:pt idx="20">
                  <c:v>92.216666750422405</c:v>
                </c:pt>
                <c:pt idx="21">
                  <c:v>91.850952978161089</c:v>
                </c:pt>
                <c:pt idx="22">
                  <c:v>91.487335303812188</c:v>
                </c:pt>
                <c:pt idx="23">
                  <c:v>91.125796460517392</c:v>
                </c:pt>
                <c:pt idx="24">
                  <c:v>90.7663194213102</c:v>
                </c:pt>
                <c:pt idx="25">
                  <c:v>90.408887395605745</c:v>
                </c:pt>
                <c:pt idx="26">
                  <c:v>90.053483825757056</c:v>
                </c:pt>
                <c:pt idx="27">
                  <c:v>89.700092383676591</c:v>
                </c:pt>
                <c:pt idx="28">
                  <c:v>89.348696967521519</c:v>
                </c:pt>
                <c:pt idx="29">
                  <c:v>88.999281698441408</c:v>
                </c:pt>
                <c:pt idx="30">
                  <c:v>88.651830917386945</c:v>
                </c:pt>
                <c:pt idx="31">
                  <c:v>88.306329181978313</c:v>
                </c:pt>
                <c:pt idx="32">
                  <c:v>87.962761263432299</c:v>
                </c:pt>
                <c:pt idx="33">
                  <c:v>87.621112143546199</c:v>
                </c:pt>
                <c:pt idx="34">
                  <c:v>87.281367011737984</c:v>
                </c:pt>
                <c:pt idx="35">
                  <c:v>86.943511262141314</c:v>
                </c:pt>
                <c:pt idx="36">
                  <c:v>86.607530490753774</c:v>
                </c:pt>
                <c:pt idx="37">
                  <c:v>86.273410492638064</c:v>
                </c:pt>
                <c:pt idx="38">
                  <c:v>85.941137259174283</c:v>
                </c:pt>
                <c:pt idx="39">
                  <c:v>85.610696975362558</c:v>
                </c:pt>
                <c:pt idx="40">
                  <c:v>85.282076017174916</c:v>
                </c:pt>
                <c:pt idx="41">
                  <c:v>84.955260948955299</c:v>
                </c:pt>
                <c:pt idx="42">
                  <c:v>84.630238520866769</c:v>
                </c:pt>
                <c:pt idx="43">
                  <c:v>84.306995666384978</c:v>
                </c:pt>
                <c:pt idx="44">
                  <c:v>83.985519499836641</c:v>
                </c:pt>
                <c:pt idx="45">
                  <c:v>83.665797313982452</c:v>
                </c:pt>
                <c:pt idx="46">
                  <c:v>83.347816577643329</c:v>
                </c:pt>
                <c:pt idx="47">
                  <c:v>83.031564933368941</c:v>
                </c:pt>
                <c:pt idx="48">
                  <c:v>82.717030195147998</c:v>
                </c:pt>
                <c:pt idx="49">
                  <c:v>82.404200346158916</c:v>
                </c:pt>
                <c:pt idx="50">
                  <c:v>82.09306353656072</c:v>
                </c:pt>
                <c:pt idx="51">
                  <c:v>81.783608081322583</c:v>
                </c:pt>
                <c:pt idx="52">
                  <c:v>81.475822458091699</c:v>
                </c:pt>
                <c:pt idx="53">
                  <c:v>81.169695305098628</c:v>
                </c:pt>
                <c:pt idx="54">
                  <c:v>80.865215419099073</c:v>
                </c:pt>
                <c:pt idx="55">
                  <c:v>80.562371753351769</c:v>
                </c:pt>
                <c:pt idx="56">
                  <c:v>80.261153415631199</c:v>
                </c:pt>
                <c:pt idx="57">
                  <c:v>79.961549666274919</c:v>
                </c:pt>
                <c:pt idx="58">
                  <c:v>79.663549916264486</c:v>
                </c:pt>
                <c:pt idx="59">
                  <c:v>79.367143725339261</c:v>
                </c:pt>
                <c:pt idx="60">
                  <c:v>79.07232080014272</c:v>
                </c:pt>
                <c:pt idx="61">
                  <c:v>78.779070992400079</c:v>
                </c:pt>
                <c:pt idx="62">
                  <c:v>78.487384297127193</c:v>
                </c:pt>
                <c:pt idx="63">
                  <c:v>78.197250850869537</c:v>
                </c:pt>
                <c:pt idx="64">
                  <c:v>77.908660929970992</c:v>
                </c:pt>
                <c:pt idx="65">
                  <c:v>77.621604948871607</c:v>
                </c:pt>
                <c:pt idx="66">
                  <c:v>77.336073458433987</c:v>
                </c:pt>
                <c:pt idx="67">
                  <c:v>77.052057144297294</c:v>
                </c:pt>
                <c:pt idx="68">
                  <c:v>76.769546825258757</c:v>
                </c:pt>
                <c:pt idx="69">
                  <c:v>76.488533451681761</c:v>
                </c:pt>
                <c:pt idx="70">
                  <c:v>76.209008103930117</c:v>
                </c:pt>
                <c:pt idx="71">
                  <c:v>75.930961990827953</c:v>
                </c:pt>
                <c:pt idx="72">
                  <c:v>75.654386448144635</c:v>
                </c:pt>
                <c:pt idx="73">
                  <c:v>75.379272937104204</c:v>
                </c:pt>
                <c:pt idx="74">
                  <c:v>75.105613042918876</c:v>
                </c:pt>
                <c:pt idx="75">
                  <c:v>74.833398473345966</c:v>
                </c:pt>
                <c:pt idx="76">
                  <c:v>74.562621057267833</c:v>
                </c:pt>
                <c:pt idx="77">
                  <c:v>74.293272743294338</c:v>
                </c:pt>
                <c:pt idx="78">
                  <c:v>74.025345598387361</c:v>
                </c:pt>
                <c:pt idx="79">
                  <c:v>73.75883180650672</c:v>
                </c:pt>
                <c:pt idx="80">
                  <c:v>73.493723667277337</c:v>
                </c:pt>
                <c:pt idx="81">
                  <c:v>73.230013594676933</c:v>
                </c:pt>
                <c:pt idx="82">
                  <c:v>72.967694115743825</c:v>
                </c:pt>
                <c:pt idx="83">
                  <c:v>72.706757869304596</c:v>
                </c:pt>
                <c:pt idx="84">
                  <c:v>72.447197604720941</c:v>
                </c:pt>
                <c:pt idx="85">
                  <c:v>72.189006180655369</c:v>
                </c:pt>
                <c:pt idx="86">
                  <c:v>71.932176563855435</c:v>
                </c:pt>
                <c:pt idx="87">
                  <c:v>71.676701827955867</c:v>
                </c:pt>
                <c:pt idx="88">
                  <c:v>71.42257515229835</c:v>
                </c:pt>
                <c:pt idx="89">
                  <c:v>71.169789820768642</c:v>
                </c:pt>
                <c:pt idx="90">
                  <c:v>70.918339220650211</c:v>
                </c:pt>
                <c:pt idx="91">
                  <c:v>70.668216841494655</c:v>
                </c:pt>
                <c:pt idx="92">
                  <c:v>70.419416274007872</c:v>
                </c:pt>
                <c:pt idx="93">
                  <c:v>70.17193120895206</c:v>
                </c:pt>
                <c:pt idx="94">
                  <c:v>69.925755436062929</c:v>
                </c:pt>
                <c:pt idx="95">
                  <c:v>69.680882842981902</c:v>
                </c:pt>
                <c:pt idx="96">
                  <c:v>69.437307414202735</c:v>
                </c:pt>
                <c:pt idx="97">
                  <c:v>69.195023230032604</c:v>
                </c:pt>
                <c:pt idx="98">
                  <c:v>68.954024465566704</c:v>
                </c:pt>
                <c:pt idx="99">
                  <c:v>68.71430538967671</c:v>
                </c:pt>
                <c:pt idx="100">
                  <c:v>68.475860364012149</c:v>
                </c:pt>
                <c:pt idx="101">
                  <c:v>68.238683842014694</c:v>
                </c:pt>
                <c:pt idx="102">
                  <c:v>68.002770367944933</c:v>
                </c:pt>
                <c:pt idx="103">
                  <c:v>67.768114575921388</c:v>
                </c:pt>
                <c:pt idx="104">
                  <c:v>67.534711188971286</c:v>
                </c:pt>
                <c:pt idx="105">
                  <c:v>67.302555018092875</c:v>
                </c:pt>
                <c:pt idx="106">
                  <c:v>67.07164096132901</c:v>
                </c:pt>
                <c:pt idx="107">
                  <c:v>66.841964002851554</c:v>
                </c:pt>
                <c:pt idx="108">
                  <c:v>66.613519212056431</c:v>
                </c:pt>
                <c:pt idx="109">
                  <c:v>66.386301742668948</c:v>
                </c:pt>
                <c:pt idx="110">
                  <c:v>66.160306831859131</c:v>
                </c:pt>
                <c:pt idx="111">
                  <c:v>65.935529799366719</c:v>
                </c:pt>
                <c:pt idx="112">
                  <c:v>65.711966046635567</c:v>
                </c:pt>
                <c:pt idx="113">
                  <c:v>65.489611055957198</c:v>
                </c:pt>
                <c:pt idx="114">
                  <c:v>65.268460389623058</c:v>
                </c:pt>
                <c:pt idx="115">
                  <c:v>65.048509689085549</c:v>
                </c:pt>
                <c:pt idx="116">
                  <c:v>64.829754674126988</c:v>
                </c:pt>
                <c:pt idx="117">
                  <c:v>64.612191142036949</c:v>
                </c:pt>
                <c:pt idx="118">
                  <c:v>64.395814966796905</c:v>
                </c:pt>
                <c:pt idx="119">
                  <c:v>64.180622098272678</c:v>
                </c:pt>
                <c:pt idx="120">
                  <c:v>63.966608561413764</c:v>
                </c:pt>
                <c:pt idx="121">
                  <c:v>63.753770455459801</c:v>
                </c:pt>
                <c:pt idx="122">
                  <c:v>63.542103953153521</c:v>
                </c:pt>
                <c:pt idx="123">
                  <c:v>63.33160529996016</c:v>
                </c:pt>
                <c:pt idx="124">
                  <c:v>63.122270813293063</c:v>
                </c:pt>
                <c:pt idx="125">
                  <c:v>62.914096881744968</c:v>
                </c:pt>
                <c:pt idx="126">
                  <c:v>62.707079964325168</c:v>
                </c:pt>
                <c:pt idx="127">
                  <c:v>62.501216589701841</c:v>
                </c:pt>
                <c:pt idx="128">
                  <c:v>62.296503355449687</c:v>
                </c:pt>
                <c:pt idx="129">
                  <c:v>62.092936927302326</c:v>
                </c:pt>
                <c:pt idx="130">
                  <c:v>61.89051403840935</c:v>
                </c:pt>
                <c:pt idx="131">
                  <c:v>61.689231488597919</c:v>
                </c:pt>
                <c:pt idx="132">
                  <c:v>61.489086143638396</c:v>
                </c:pt>
                <c:pt idx="133">
                  <c:v>61.290074934513967</c:v>
                </c:pt>
                <c:pt idx="134">
                  <c:v>61.092194856694029</c:v>
                </c:pt>
                <c:pt idx="135">
                  <c:v>60.895442969410965</c:v>
                </c:pt>
                <c:pt idx="136">
                  <c:v>60.69981639494025</c:v>
                </c:pt>
                <c:pt idx="137">
                  <c:v>60.505312317883629</c:v>
                </c:pt>
                <c:pt idx="138">
                  <c:v>60.311927984454968</c:v>
                </c:pt>
                <c:pt idx="139">
                  <c:v>60.119660701768879</c:v>
                </c:pt>
                <c:pt idx="140">
                  <c:v>59.928507837131605</c:v>
                </c:pt>
                <c:pt idx="141">
                  <c:v>59.738466817334135</c:v>
                </c:pt>
                <c:pt idx="142">
                  <c:v>59.54953512794723</c:v>
                </c:pt>
                <c:pt idx="143">
                  <c:v>59.361710312618307</c:v>
                </c:pt>
                <c:pt idx="144">
                  <c:v>59.17498997236973</c:v>
                </c:pt>
                <c:pt idx="145">
                  <c:v>58.989371764898536</c:v>
                </c:pt>
                <c:pt idx="146">
                  <c:v>58.804853403877289</c:v>
                </c:pt>
                <c:pt idx="147">
                  <c:v>58.621432658255905</c:v>
                </c:pt>
                <c:pt idx="148">
                  <c:v>58.439107351564154</c:v>
                </c:pt>
                <c:pt idx="149">
                  <c:v>58.257875361214793</c:v>
                </c:pt>
                <c:pt idx="150">
                  <c:v>58.077734617807074</c:v>
                </c:pt>
                <c:pt idx="151">
                  <c:v>57.898683104430368</c:v>
                </c:pt>
                <c:pt idx="152">
                  <c:v>57.720718855967903</c:v>
                </c:pt>
                <c:pt idx="153">
                  <c:v>57.543839958400206</c:v>
                </c:pt>
                <c:pt idx="154">
                  <c:v>57.368044548108266</c:v>
                </c:pt>
                <c:pt idx="155">
                  <c:v>57.19333081117616</c:v>
                </c:pt>
                <c:pt idx="156">
                  <c:v>57.019696982692928</c:v>
                </c:pt>
                <c:pt idx="157">
                  <c:v>56.847141346053689</c:v>
                </c:pt>
                <c:pt idx="158">
                  <c:v>56.675662232259576</c:v>
                </c:pt>
                <c:pt idx="159">
                  <c:v>56.505258019216591</c:v>
                </c:pt>
                <c:pt idx="160">
                  <c:v>56.335927131033046</c:v>
                </c:pt>
                <c:pt idx="161">
                  <c:v>56.167668037315558</c:v>
                </c:pt>
                <c:pt idx="162">
                  <c:v>56.000479252463343</c:v>
                </c:pt>
                <c:pt idx="163">
                  <c:v>55.834359334960638</c:v>
                </c:pt>
                <c:pt idx="164">
                  <c:v>55.669306886667343</c:v>
                </c:pt>
                <c:pt idx="165">
                  <c:v>55.505320552107413</c:v>
                </c:pt>
                <c:pt idx="166">
                  <c:v>55.342399017755099</c:v>
                </c:pt>
                <c:pt idx="167">
                  <c:v>55.180541011318823</c:v>
                </c:pt>
                <c:pt idx="168">
                  <c:v>55.019745301022567</c:v>
                </c:pt>
                <c:pt idx="169">
                  <c:v>54.860010694884664</c:v>
                </c:pt>
                <c:pt idx="170">
                  <c:v>54.701336039993784</c:v>
                </c:pt>
                <c:pt idx="171">
                  <c:v>54.543720221782223</c:v>
                </c:pt>
                <c:pt idx="172">
                  <c:v>54.387162163296082</c:v>
                </c:pt>
                <c:pt idx="173">
                  <c:v>54.231660824462509</c:v>
                </c:pt>
                <c:pt idx="174">
                  <c:v>54.077215201353688</c:v>
                </c:pt>
                <c:pt idx="175">
                  <c:v>53.923824325447619</c:v>
                </c:pt>
                <c:pt idx="176">
                  <c:v>53.771487262885572</c:v>
                </c:pt>
                <c:pt idx="177">
                  <c:v>53.620203113726021</c:v>
                </c:pt>
                <c:pt idx="178">
                  <c:v>53.469971011195121</c:v>
                </c:pt>
                <c:pt idx="179">
                  <c:v>53.320790120933616</c:v>
                </c:pt>
                <c:pt idx="180">
                  <c:v>53.172659640239985</c:v>
                </c:pt>
                <c:pt idx="181">
                  <c:v>53.02557879730999</c:v>
                </c:pt>
                <c:pt idx="182">
                  <c:v>52.879546850472281</c:v>
                </c:pt>
                <c:pt idx="183">
                  <c:v>52.734563087420312</c:v>
                </c:pt>
                <c:pt idx="184">
                  <c:v>52.590626824440257</c:v>
                </c:pt>
                <c:pt idx="185">
                  <c:v>52.447737405635003</c:v>
                </c:pt>
                <c:pt idx="186">
                  <c:v>52.305894202144238</c:v>
                </c:pt>
                <c:pt idx="187">
                  <c:v>52.165096611360461</c:v>
                </c:pt>
                <c:pt idx="188">
                  <c:v>52.025344056141009</c:v>
                </c:pt>
                <c:pt idx="189">
                  <c:v>51.88663598401601</c:v>
                </c:pt>
                <c:pt idx="190">
                  <c:v>51.748971866392353</c:v>
                </c:pt>
                <c:pt idx="191">
                  <c:v>51.612351197753497</c:v>
                </c:pt>
                <c:pt idx="192">
                  <c:v>51.476773494855301</c:v>
                </c:pt>
                <c:pt idx="193">
                  <c:v>51.342238295917781</c:v>
                </c:pt>
                <c:pt idx="194">
                  <c:v>51.208745159812835</c:v>
                </c:pt>
                <c:pt idx="195">
                  <c:v>51.076293665247952</c:v>
                </c:pt>
                <c:pt idx="196">
                  <c:v>50.944883409945973</c:v>
                </c:pt>
                <c:pt idx="197">
                  <c:v>50.81451400982089</c:v>
                </c:pt>
                <c:pt idx="198">
                  <c:v>50.685185098149717</c:v>
                </c:pt>
                <c:pt idx="199">
                  <c:v>50.556896324740606</c:v>
                </c:pt>
                <c:pt idx="200">
                  <c:v>50.429647355097082</c:v>
                </c:pt>
                <c:pt idx="201">
                  <c:v>50.303437869578616</c:v>
                </c:pt>
                <c:pt idx="202">
                  <c:v>50.178267562557544</c:v>
                </c:pt>
                <c:pt idx="203">
                  <c:v>50.054136141572414</c:v>
                </c:pt>
                <c:pt idx="204">
                  <c:v>49.931043326477884</c:v>
                </c:pt>
                <c:pt idx="205">
                  <c:v>49.80898884859122</c:v>
                </c:pt>
                <c:pt idx="206">
                  <c:v>49.687972449835527</c:v>
                </c:pt>
                <c:pt idx="207">
                  <c:v>49.56799388187985</c:v>
                </c:pt>
                <c:pt idx="208">
                  <c:v>49.449052905276289</c:v>
                </c:pt>
                <c:pt idx="209">
                  <c:v>49.331149288594034</c:v>
                </c:pt>
                <c:pt idx="210">
                  <c:v>49.214282807550845</c:v>
                </c:pt>
                <c:pt idx="211">
                  <c:v>49.098453244141822</c:v>
                </c:pt>
                <c:pt idx="212">
                  <c:v>48.983660385765631</c:v>
                </c:pt>
                <c:pt idx="213">
                  <c:v>48.869904024348536</c:v>
                </c:pt>
                <c:pt idx="214">
                  <c:v>48.757183955466338</c:v>
                </c:pt>
                <c:pt idx="215">
                  <c:v>48.645499977464119</c:v>
                </c:pt>
                <c:pt idx="216">
                  <c:v>48.534851890574529</c:v>
                </c:pt>
                <c:pt idx="217">
                  <c:v>48.425239496034187</c:v>
                </c:pt>
                <c:pt idx="218">
                  <c:v>48.316662595198999</c:v>
                </c:pt>
                <c:pt idx="219">
                  <c:v>48.209120988658036</c:v>
                </c:pt>
                <c:pt idx="220">
                  <c:v>48.102614475346655</c:v>
                </c:pt>
                <c:pt idx="221">
                  <c:v>47.997142851658765</c:v>
                </c:pt>
                <c:pt idx="222">
                  <c:v>47.892705910558739</c:v>
                </c:pt>
                <c:pt idx="223">
                  <c:v>47.789303440692855</c:v>
                </c:pt>
                <c:pt idx="224">
                  <c:v>47.686935225501024</c:v>
                </c:pt>
                <c:pt idx="225">
                  <c:v>47.585601042328463</c:v>
                </c:pt>
                <c:pt idx="226">
                  <c:v>47.485300661538062</c:v>
                </c:pt>
                <c:pt idx="227">
                  <c:v>47.386033845623516</c:v>
                </c:pt>
                <c:pt idx="228">
                  <c:v>47.287800348323451</c:v>
                </c:pt>
                <c:pt idx="229">
                  <c:v>47.190599913736904</c:v>
                </c:pt>
                <c:pt idx="230">
                  <c:v>47.094432275440489</c:v>
                </c:pt>
                <c:pt idx="231">
                  <c:v>46.999297155607387</c:v>
                </c:pt>
                <c:pt idx="232">
                  <c:v>46.905194264128632</c:v>
                </c:pt>
                <c:pt idx="233">
                  <c:v>46.812123297736967</c:v>
                </c:pt>
                <c:pt idx="234">
                  <c:v>46.720083939133431</c:v>
                </c:pt>
                <c:pt idx="235">
                  <c:v>46.629075856117183</c:v>
                </c:pt>
                <c:pt idx="236">
                  <c:v>46.53909870071891</c:v>
                </c:pt>
                <c:pt idx="237">
                  <c:v>46.450152108337832</c:v>
                </c:pt>
                <c:pt idx="238">
                  <c:v>46.36223569688314</c:v>
                </c:pt>
                <c:pt idx="239">
                  <c:v>46.275349065919713</c:v>
                </c:pt>
                <c:pt idx="240">
                  <c:v>46.18949179581881</c:v>
                </c:pt>
                <c:pt idx="241">
                  <c:v>46.104663446913875</c:v>
                </c:pt>
                <c:pt idx="242">
                  <c:v>46.020863558662015</c:v>
                </c:pt>
                <c:pt idx="243">
                  <c:v>45.938091648811231</c:v>
                </c:pt>
                <c:pt idx="244">
                  <c:v>45.856347212573965</c:v>
                </c:pt>
                <c:pt idx="245">
                  <c:v>45.775629721807384</c:v>
                </c:pt>
                <c:pt idx="246">
                  <c:v>45.695938624200451</c:v>
                </c:pt>
                <c:pt idx="247">
                  <c:v>45.61727334246855</c:v>
                </c:pt>
                <c:pt idx="248">
                  <c:v>45.539633273555673</c:v>
                </c:pt>
                <c:pt idx="249">
                  <c:v>45.463017787844841</c:v>
                </c:pt>
                <c:pt idx="250">
                  <c:v>45.387426228376917</c:v>
                </c:pt>
                <c:pt idx="251">
                  <c:v>45.312857910078293</c:v>
                </c:pt>
                <c:pt idx="252">
                  <c:v>45.239312118997731</c:v>
                </c:pt>
                <c:pt idx="253">
                  <c:v>45.16678811155289</c:v>
                </c:pt>
                <c:pt idx="254">
                  <c:v>45.095285113786701</c:v>
                </c:pt>
                <c:pt idx="255">
                  <c:v>45.024802320634187</c:v>
                </c:pt>
                <c:pt idx="256">
                  <c:v>44.955338895199915</c:v>
                </c:pt>
                <c:pt idx="257">
                  <c:v>44.886893968046486</c:v>
                </c:pt>
                <c:pt idx="258">
                  <c:v>44.819466636494504</c:v>
                </c:pt>
                <c:pt idx="259">
                  <c:v>44.753055963934436</c:v>
                </c:pt>
                <c:pt idx="260">
                  <c:v>44.687660979150436</c:v>
                </c:pt>
                <c:pt idx="261">
                  <c:v>44.623280675656801</c:v>
                </c:pt>
                <c:pt idx="262">
                  <c:v>44.559914011047375</c:v>
                </c:pt>
                <c:pt idx="263">
                  <c:v>44.497559906357999</c:v>
                </c:pt>
                <c:pt idx="264">
                  <c:v>44.436217245442684</c:v>
                </c:pt>
                <c:pt idx="265">
                  <c:v>44.375884874363621</c:v>
                </c:pt>
                <c:pt idx="266">
                  <c:v>44.316561600795417</c:v>
                </c:pt>
                <c:pt idx="267">
                  <c:v>44.258246193443995</c:v>
                </c:pt>
                <c:pt idx="268">
                  <c:v>44.200937381480266</c:v>
                </c:pt>
                <c:pt idx="269">
                  <c:v>44.144633853989141</c:v>
                </c:pt>
                <c:pt idx="270">
                  <c:v>44.089334259433961</c:v>
                </c:pt>
                <c:pt idx="271">
                  <c:v>44.035037205136852</c:v>
                </c:pt>
                <c:pt idx="272">
                  <c:v>43.981741256775081</c:v>
                </c:pt>
                <c:pt idx="273">
                  <c:v>43.929444937893898</c:v>
                </c:pt>
                <c:pt idx="274">
                  <c:v>43.878146729436118</c:v>
                </c:pt>
                <c:pt idx="275">
                  <c:v>43.827845069288465</c:v>
                </c:pt>
                <c:pt idx="276">
                  <c:v>43.778538351845313</c:v>
                </c:pt>
                <c:pt idx="277">
                  <c:v>43.730224927589802</c:v>
                </c:pt>
                <c:pt idx="278">
                  <c:v>43.682903102692649</c:v>
                </c:pt>
                <c:pt idx="279">
                  <c:v>43.636571138628888</c:v>
                </c:pt>
                <c:pt idx="280">
                  <c:v>43.591227251812839</c:v>
                </c:pt>
                <c:pt idx="281">
                  <c:v>43.546869613251246</c:v>
                </c:pt>
                <c:pt idx="282">
                  <c:v>43.503496348215165</c:v>
                </c:pt>
                <c:pt idx="283">
                  <c:v>43.461105535930457</c:v>
                </c:pt>
                <c:pt idx="284">
                  <c:v>43.419695209287212</c:v>
                </c:pt>
                <c:pt idx="285">
                  <c:v>43.379263354568273</c:v>
                </c:pt>
                <c:pt idx="286">
                  <c:v>43.339807911196921</c:v>
                </c:pt>
                <c:pt idx="287">
                  <c:v>43.301326771503959</c:v>
                </c:pt>
                <c:pt idx="288">
                  <c:v>43.263817780514202</c:v>
                </c:pt>
                <c:pt idx="289">
                  <c:v>43.227278735752606</c:v>
                </c:pt>
                <c:pt idx="290">
                  <c:v>43.191707387070046</c:v>
                </c:pt>
                <c:pt idx="291">
                  <c:v>43.157101436488851</c:v>
                </c:pt>
                <c:pt idx="292">
                  <c:v>43.123458538068185</c:v>
                </c:pt>
                <c:pt idx="293">
                  <c:v>43.090776297789247</c:v>
                </c:pt>
                <c:pt idx="294">
                  <c:v>43.059052273460495</c:v>
                </c:pt>
                <c:pt idx="295">
                  <c:v>43.028283974642761</c:v>
                </c:pt>
                <c:pt idx="296">
                  <c:v>42.998468862594322</c:v>
                </c:pt>
                <c:pt idx="297">
                  <c:v>42.96960435023599</c:v>
                </c:pt>
                <c:pt idx="298">
                  <c:v>42.941687802136094</c:v>
                </c:pt>
                <c:pt idx="299">
                  <c:v>42.914716534515449</c:v>
                </c:pt>
                <c:pt idx="300">
                  <c:v>42.888687815272178</c:v>
                </c:pt>
                <c:pt idx="301">
                  <c:v>42.863598864026358</c:v>
                </c:pt>
                <c:pt idx="302">
                  <c:v>42.839446852184452</c:v>
                </c:pt>
                <c:pt idx="303">
                  <c:v>42.816228903023394</c:v>
                </c:pt>
                <c:pt idx="304">
                  <c:v>42.793942091794236</c:v>
                </c:pt>
                <c:pt idx="305">
                  <c:v>42.772583445845356</c:v>
                </c:pt>
                <c:pt idx="306">
                  <c:v>42.752149944764888</c:v>
                </c:pt>
                <c:pt idx="307">
                  <c:v>42.732638520542444</c:v>
                </c:pt>
                <c:pt idx="308">
                  <c:v>42.714046057749854</c:v>
                </c:pt>
                <c:pt idx="309">
                  <c:v>42.696369393740824</c:v>
                </c:pt>
                <c:pt idx="310">
                  <c:v>42.679605318869321</c:v>
                </c:pt>
                <c:pt idx="311">
                  <c:v>42.663750576726393</c:v>
                </c:pt>
                <c:pt idx="312">
                  <c:v>42.648801864395466</c:v>
                </c:pt>
                <c:pt idx="313">
                  <c:v>42.634755832725617</c:v>
                </c:pt>
                <c:pt idx="314">
                  <c:v>42.62160908662279</c:v>
                </c:pt>
                <c:pt idx="315">
                  <c:v>42.609358185358673</c:v>
                </c:pt>
                <c:pt idx="316">
                  <c:v>42.597999642896916</c:v>
                </c:pt>
                <c:pt idx="317">
                  <c:v>42.587529928236563</c:v>
                </c:pt>
                <c:pt idx="318">
                  <c:v>42.577945465772281</c:v>
                </c:pt>
                <c:pt idx="319">
                  <c:v>42.569242635671209</c:v>
                </c:pt>
                <c:pt idx="320">
                  <c:v>42.561417774266069</c:v>
                </c:pt>
                <c:pt idx="321">
                  <c:v>42.554467174464321</c:v>
                </c:pt>
                <c:pt idx="322">
                  <c:v>42.548387086172937</c:v>
                </c:pt>
                <c:pt idx="323">
                  <c:v>42.543173716738572</c:v>
                </c:pt>
                <c:pt idx="324">
                  <c:v>42.538823231402723</c:v>
                </c:pt>
                <c:pt idx="325">
                  <c:v>42.535331753771665</c:v>
                </c:pt>
                <c:pt idx="326">
                  <c:v>42.532695366300629</c:v>
                </c:pt>
                <c:pt idx="327">
                  <c:v>42.530910110792021</c:v>
                </c:pt>
                <c:pt idx="328">
                  <c:v>42.529971988907299</c:v>
                </c:pt>
                <c:pt idx="329">
                  <c:v>42.529876962692079</c:v>
                </c:pt>
                <c:pt idx="330">
                  <c:v>42.530620955114145</c:v>
                </c:pt>
                <c:pt idx="331">
                  <c:v>42.532199850613978</c:v>
                </c:pt>
                <c:pt idx="332">
                  <c:v>42.534609495667397</c:v>
                </c:pt>
                <c:pt idx="333">
                  <c:v>42.537845699359998</c:v>
                </c:pt>
                <c:pt idx="334">
                  <c:v>42.541904233972829</c:v>
                </c:pt>
                <c:pt idx="335">
                  <c:v>42.546780835579135</c:v>
                </c:pt>
                <c:pt idx="336">
                  <c:v>42.552471204651539</c:v>
                </c:pt>
                <c:pt idx="337">
                  <c:v>42.558971006679471</c:v>
                </c:pt>
                <c:pt idx="338">
                  <c:v>42.566275872796233</c:v>
                </c:pt>
                <c:pt idx="339">
                  <c:v>42.574381400415419</c:v>
                </c:pt>
                <c:pt idx="340">
                  <c:v>42.583283153876252</c:v>
                </c:pt>
                <c:pt idx="341">
                  <c:v>42.59297666509741</c:v>
                </c:pt>
                <c:pt idx="342">
                  <c:v>42.603457434238905</c:v>
                </c:pt>
                <c:pt idx="343">
                  <c:v>42.614720930371661</c:v>
                </c:pt>
                <c:pt idx="344">
                  <c:v>42.626762592154272</c:v>
                </c:pt>
                <c:pt idx="345">
                  <c:v>42.639577828516686</c:v>
                </c:pt>
                <c:pt idx="346">
                  <c:v>42.653162019350155</c:v>
                </c:pt>
                <c:pt idx="347">
                  <c:v>42.667510516203308</c:v>
                </c:pt>
                <c:pt idx="348">
                  <c:v>42.682618642983748</c:v>
                </c:pt>
                <c:pt idx="349">
                  <c:v>42.698481696664771</c:v>
                </c:pt>
                <c:pt idx="350">
                  <c:v>42.715094947996946</c:v>
                </c:pt>
                <c:pt idx="351">
                  <c:v>42.732453642223895</c:v>
                </c:pt>
                <c:pt idx="352">
                  <c:v>42.750552999802146</c:v>
                </c:pt>
                <c:pt idx="353">
                  <c:v>42.769388217124423</c:v>
                </c:pt>
                <c:pt idx="354">
                  <c:v>42.788954467246135</c:v>
                </c:pt>
                <c:pt idx="355">
                  <c:v>42.809246900614525</c:v>
                </c:pt>
                <c:pt idx="356">
                  <c:v>42.830260645800251</c:v>
                </c:pt>
                <c:pt idx="357">
                  <c:v>42.85199081023088</c:v>
                </c:pt>
                <c:pt idx="358">
                  <c:v>42.874432480925918</c:v>
                </c:pt>
                <c:pt idx="359">
                  <c:v>42.897580725233084</c:v>
                </c:pt>
                <c:pt idx="360">
                  <c:v>42.921430591565397</c:v>
                </c:pt>
                <c:pt idx="361">
                  <c:v>42.945977110138678</c:v>
                </c:pt>
                <c:pt idx="362">
                  <c:v>42.971215293709179</c:v>
                </c:pt>
                <c:pt idx="363">
                  <c:v>42.997140138310911</c:v>
                </c:pt>
                <c:pt idx="364">
                  <c:v>43.023746623992345</c:v>
                </c:pt>
                <c:pt idx="365">
                  <c:v>43.051029715552204</c:v>
                </c:pt>
                <c:pt idx="366">
                  <c:v>43.078984363273861</c:v>
                </c:pt>
                <c:pt idx="367">
                  <c:v>43.107605503658149</c:v>
                </c:pt>
                <c:pt idx="368">
                  <c:v>43.13688806015422</c:v>
                </c:pt>
                <c:pt idx="369">
                  <c:v>43.166826943888097</c:v>
                </c:pt>
                <c:pt idx="370">
                  <c:v>43.197417054388602</c:v>
                </c:pt>
                <c:pt idx="371">
                  <c:v>43.228653280310482</c:v>
                </c:pt>
                <c:pt idx="372">
                  <c:v>43.260530500154225</c:v>
                </c:pt>
                <c:pt idx="373">
                  <c:v>43.293043582982506</c:v>
                </c:pt>
                <c:pt idx="374">
                  <c:v>43.326187389132748</c:v>
                </c:pt>
                <c:pt idx="375">
                  <c:v>43.359956770925777</c:v>
                </c:pt>
                <c:pt idx="376">
                  <c:v>43.394346573370044</c:v>
                </c:pt>
                <c:pt idx="377">
                  <c:v>43.429351634861362</c:v>
                </c:pt>
                <c:pt idx="378">
                  <c:v>43.464966787877856</c:v>
                </c:pt>
                <c:pt idx="379">
                  <c:v>43.501186859669737</c:v>
                </c:pt>
                <c:pt idx="380">
                  <c:v>43.538006672943951</c:v>
                </c:pt>
                <c:pt idx="381">
                  <c:v>43.575421046543134</c:v>
                </c:pt>
                <c:pt idx="382">
                  <c:v>43.613424796118984</c:v>
                </c:pt>
                <c:pt idx="383">
                  <c:v>43.652012734799612</c:v>
                </c:pt>
                <c:pt idx="384">
                  <c:v>43.691179673850762</c:v>
                </c:pt>
                <c:pt idx="385">
                  <c:v>43.73092042333063</c:v>
                </c:pt>
                <c:pt idx="386">
                  <c:v>43.771229792738325</c:v>
                </c:pt>
                <c:pt idx="387">
                  <c:v>43.812102591655382</c:v>
                </c:pt>
                <c:pt idx="388">
                  <c:v>43.853533630380625</c:v>
                </c:pt>
                <c:pt idx="389">
                  <c:v>43.895517720557827</c:v>
                </c:pt>
                <c:pt idx="390">
                  <c:v>43.938049675796258</c:v>
                </c:pt>
                <c:pt idx="391">
                  <c:v>43.981124312283882</c:v>
                </c:pt>
                <c:pt idx="392">
                  <c:v>44.024736449393053</c:v>
                </c:pt>
                <c:pt idx="393">
                  <c:v>44.068880910278608</c:v>
                </c:pt>
                <c:pt idx="394">
                  <c:v>44.113552522468218</c:v>
                </c:pt>
                <c:pt idx="395">
                  <c:v>44.158746118444881</c:v>
                </c:pt>
                <c:pt idx="396">
                  <c:v>44.204456536221507</c:v>
                </c:pt>
                <c:pt idx="397">
                  <c:v>44.250678619907376</c:v>
                </c:pt>
                <c:pt idx="398">
                  <c:v>44.297407220266393</c:v>
                </c:pt>
                <c:pt idx="399">
                  <c:v>44.344637195267275</c:v>
                </c:pt>
                <c:pt idx="400">
                  <c:v>44.392363410625187</c:v>
                </c:pt>
                <c:pt idx="401">
                  <c:v>44.440580740335164</c:v>
                </c:pt>
                <c:pt idx="402">
                  <c:v>44.489284067196934</c:v>
                </c:pt>
                <c:pt idx="403">
                  <c:v>44.538468283331291</c:v>
                </c:pt>
                <c:pt idx="404">
                  <c:v>44.588128290687855</c:v>
                </c:pt>
                <c:pt idx="405">
                  <c:v>44.638259001544185</c:v>
                </c:pt>
                <c:pt idx="406">
                  <c:v>44.688855338996269</c:v>
                </c:pt>
                <c:pt idx="407">
                  <c:v>44.739912237440279</c:v>
                </c:pt>
                <c:pt idx="408">
                  <c:v>44.791424643045524</c:v>
                </c:pt>
                <c:pt idx="409">
                  <c:v>44.843387514218797</c:v>
                </c:pt>
                <c:pt idx="410">
                  <c:v>44.895795822059817</c:v>
                </c:pt>
                <c:pt idx="411">
                  <c:v>44.94864455080787</c:v>
                </c:pt>
                <c:pt idx="412">
                  <c:v>45.001928698279762</c:v>
                </c:pt>
                <c:pt idx="413">
                  <c:v>45.055643276298888</c:v>
                </c:pt>
                <c:pt idx="414">
                  <c:v>45.109783311115507</c:v>
                </c:pt>
                <c:pt idx="415">
                  <c:v>45.164343843818266</c:v>
                </c:pt>
                <c:pt idx="416">
                  <c:v>45.219319930736916</c:v>
                </c:pt>
                <c:pt idx="417">
                  <c:v>45.274706643836303</c:v>
                </c:pt>
                <c:pt idx="418">
                  <c:v>45.330499071101585</c:v>
                </c:pt>
                <c:pt idx="419">
                  <c:v>45.386692316914719</c:v>
                </c:pt>
                <c:pt idx="420">
                  <c:v>45.443281502422415</c:v>
                </c:pt>
                <c:pt idx="421">
                  <c:v>45.500261765895218</c:v>
                </c:pt>
                <c:pt idx="422">
                  <c:v>45.557628263078186</c:v>
                </c:pt>
                <c:pt idx="423">
                  <c:v>45.615376167532879</c:v>
                </c:pt>
                <c:pt idx="424">
                  <c:v>45.673500670970903</c:v>
                </c:pt>
                <c:pt idx="425">
                  <c:v>45.731996983578931</c:v>
                </c:pt>
                <c:pt idx="426">
                  <c:v>45.790860334335378</c:v>
                </c:pt>
                <c:pt idx="427">
                  <c:v>45.850085971318627</c:v>
                </c:pt>
                <c:pt idx="428">
                  <c:v>45.909669162007013</c:v>
                </c:pt>
                <c:pt idx="429">
                  <c:v>45.969605193570601</c:v>
                </c:pt>
                <c:pt idx="430">
                  <c:v>46.02988937315471</c:v>
                </c:pt>
                <c:pt idx="431">
                  <c:v>46.090517028155361</c:v>
                </c:pt>
                <c:pt idx="432">
                  <c:v>46.151483506486734</c:v>
                </c:pt>
                <c:pt idx="433">
                  <c:v>46.2127841768406</c:v>
                </c:pt>
                <c:pt idx="434">
                  <c:v>46.274414428937916</c:v>
                </c:pt>
                <c:pt idx="435">
                  <c:v>46.336369673772523</c:v>
                </c:pt>
                <c:pt idx="436">
                  <c:v>46.398645343847249</c:v>
                </c:pt>
                <c:pt idx="437">
                  <c:v>46.46123689340223</c:v>
                </c:pt>
                <c:pt idx="438">
                  <c:v>46.524139798635701</c:v>
                </c:pt>
                <c:pt idx="439">
                  <c:v>46.587349557917356</c:v>
                </c:pt>
                <c:pt idx="440">
                  <c:v>46.650861691994251</c:v>
                </c:pt>
                <c:pt idx="441">
                  <c:v>46.714671744189353</c:v>
                </c:pt>
                <c:pt idx="442">
                  <c:v>46.778775280592974</c:v>
                </c:pt>
                <c:pt idx="443">
                  <c:v>46.843167890247024</c:v>
                </c:pt>
                <c:pt idx="444">
                  <c:v>46.907845185322145</c:v>
                </c:pt>
                <c:pt idx="445">
                  <c:v>46.972802801288026</c:v>
                </c:pt>
                <c:pt idx="446">
                  <c:v>47.038036397076738</c:v>
                </c:pt>
                <c:pt idx="447">
                  <c:v>47.103541655239411</c:v>
                </c:pt>
                <c:pt idx="448">
                  <c:v>47.169314282096146</c:v>
                </c:pt>
                <c:pt idx="449">
                  <c:v>47.23535000787939</c:v>
                </c:pt>
                <c:pt idx="450">
                  <c:v>47.301644586870893</c:v>
                </c:pt>
                <c:pt idx="451">
                  <c:v>47.36819379753215</c:v>
                </c:pt>
                <c:pt idx="452">
                  <c:v>47.434993442628659</c:v>
                </c:pt>
                <c:pt idx="453">
                  <c:v>47.502039349347982</c:v>
                </c:pt>
                <c:pt idx="454">
                  <c:v>47.569327369411667</c:v>
                </c:pt>
                <c:pt idx="455">
                  <c:v>47.636853379181197</c:v>
                </c:pt>
                <c:pt idx="456">
                  <c:v>47.7046132797581</c:v>
                </c:pt>
                <c:pt idx="457">
                  <c:v>47.772602997078103</c:v>
                </c:pt>
                <c:pt idx="458">
                  <c:v>47.84081848199979</c:v>
                </c:pt>
                <c:pt idx="459">
                  <c:v>47.909255710387505</c:v>
                </c:pt>
                <c:pt idx="460">
                  <c:v>47.97791068318881</c:v>
                </c:pt>
                <c:pt idx="461">
                  <c:v>48.046779426506504</c:v>
                </c:pt>
                <c:pt idx="462">
                  <c:v>48.115857991665365</c:v>
                </c:pt>
                <c:pt idx="463">
                  <c:v>48.185142455273656</c:v>
                </c:pt>
                <c:pt idx="464">
                  <c:v>48.25462891927949</c:v>
                </c:pt>
                <c:pt idx="465">
                  <c:v>48.324313511022261</c:v>
                </c:pt>
                <c:pt idx="466">
                  <c:v>48.394192383279005</c:v>
                </c:pt>
                <c:pt idx="467">
                  <c:v>48.464261714306041</c:v>
                </c:pt>
                <c:pt idx="468">
                  <c:v>48.534517707875871</c:v>
                </c:pt>
                <c:pt idx="469">
                  <c:v>48.604956593309339</c:v>
                </c:pt>
                <c:pt idx="470">
                  <c:v>48.675574625503366</c:v>
                </c:pt>
                <c:pt idx="471">
                  <c:v>48.746368084954113</c:v>
                </c:pt>
                <c:pt idx="472">
                  <c:v>48.81733327777588</c:v>
                </c:pt>
                <c:pt idx="473">
                  <c:v>48.888466535715622</c:v>
                </c:pt>
                <c:pt idx="474">
                  <c:v>48.9597642161634</c:v>
                </c:pt>
                <c:pt idx="475">
                  <c:v>49.031222702158644</c:v>
                </c:pt>
                <c:pt idx="476">
                  <c:v>49.102838402392422</c:v>
                </c:pt>
                <c:pt idx="477">
                  <c:v>49.174607751205841</c:v>
                </c:pt>
                <c:pt idx="478">
                  <c:v>49.246527208584581</c:v>
                </c:pt>
                <c:pt idx="479">
                  <c:v>49.318593260149662</c:v>
                </c:pt>
                <c:pt idx="480">
                  <c:v>49.390802417144606</c:v>
                </c:pt>
                <c:pt idx="481">
                  <c:v>49.463151216419007</c:v>
                </c:pt>
                <c:pt idx="482">
                  <c:v>49.535636220408556</c:v>
                </c:pt>
                <c:pt idx="483">
                  <c:v>49.608254017111733</c:v>
                </c:pt>
                <c:pt idx="484">
                  <c:v>49.681001220063131</c:v>
                </c:pt>
                <c:pt idx="485">
                  <c:v>49.753874468303543</c:v>
                </c:pt>
                <c:pt idx="486">
                  <c:v>49.826870426346836</c:v>
                </c:pt>
                <c:pt idx="487">
                  <c:v>49.899985784143887</c:v>
                </c:pt>
                <c:pt idx="488">
                  <c:v>49.97321725704326</c:v>
                </c:pt>
                <c:pt idx="489">
                  <c:v>50.046561585749217</c:v>
                </c:pt>
                <c:pt idx="490">
                  <c:v>50.12001553627664</c:v>
                </c:pt>
                <c:pt idx="491">
                  <c:v>50.19357589990333</c:v>
                </c:pt>
                <c:pt idx="492">
                  <c:v>50.267239493119533</c:v>
                </c:pt>
                <c:pt idx="493">
                  <c:v>50.341003157574775</c:v>
                </c:pt>
                <c:pt idx="494">
                  <c:v>50.414863760022229</c:v>
                </c:pt>
                <c:pt idx="495">
                  <c:v>50.488818192260517</c:v>
                </c:pt>
                <c:pt idx="496">
                  <c:v>50.562863371073128</c:v>
                </c:pt>
                <c:pt idx="497">
                  <c:v>50.636996238165402</c:v>
                </c:pt>
                <c:pt idx="498">
                  <c:v>50.711213760099291</c:v>
                </c:pt>
                <c:pt idx="499">
                  <c:v>50.785512928225891</c:v>
                </c:pt>
                <c:pt idx="500">
                  <c:v>50.859890758615762</c:v>
                </c:pt>
                <c:pt idx="501">
                  <c:v>50.934344291987152</c:v>
                </c:pt>
                <c:pt idx="502">
                  <c:v>51.00887059363226</c:v>
                </c:pt>
                <c:pt idx="503">
                  <c:v>51.083466753341426</c:v>
                </c:pt>
                <c:pt idx="504">
                  <c:v>51.158129885325494</c:v>
                </c:pt>
                <c:pt idx="505">
                  <c:v>51.232857128136224</c:v>
                </c:pt>
                <c:pt idx="506">
                  <c:v>51.307645644584994</c:v>
                </c:pt>
                <c:pt idx="507">
                  <c:v>51.382492621659736</c:v>
                </c:pt>
                <c:pt idx="508">
                  <c:v>51.457395270440152</c:v>
                </c:pt>
                <c:pt idx="509">
                  <c:v>51.532350826011339</c:v>
                </c:pt>
                <c:pt idx="510">
                  <c:v>51.607356547375872</c:v>
                </c:pt>
                <c:pt idx="511">
                  <c:v>51.682409717364273</c:v>
                </c:pt>
                <c:pt idx="512">
                  <c:v>51.757507642544134</c:v>
                </c:pt>
                <c:pt idx="513">
                  <c:v>51.832647653127687</c:v>
                </c:pt>
                <c:pt idx="514">
                  <c:v>51.907827102878173</c:v>
                </c:pt>
                <c:pt idx="515">
                  <c:v>51.98304336901468</c:v>
                </c:pt>
                <c:pt idx="516">
                  <c:v>52.058293852115966</c:v>
                </c:pt>
                <c:pt idx="517">
                  <c:v>52.13357597602284</c:v>
                </c:pt>
                <c:pt idx="518">
                  <c:v>52.208887187739506</c:v>
                </c:pt>
                <c:pt idx="519">
                  <c:v>52.284224957333713</c:v>
                </c:pt>
                <c:pt idx="520">
                  <c:v>52.359586777835858</c:v>
                </c:pt>
                <c:pt idx="521">
                  <c:v>52.43497016513701</c:v>
                </c:pt>
                <c:pt idx="522">
                  <c:v>52.510372657886002</c:v>
                </c:pt>
                <c:pt idx="523">
                  <c:v>52.585791817385484</c:v>
                </c:pt>
                <c:pt idx="524">
                  <c:v>52.661225227487115</c:v>
                </c:pt>
                <c:pt idx="525">
                  <c:v>52.736670494485871</c:v>
                </c:pt>
                <c:pt idx="526">
                  <c:v>52.812125247013533</c:v>
                </c:pt>
                <c:pt idx="527">
                  <c:v>52.887587135931348</c:v>
                </c:pt>
                <c:pt idx="528">
                  <c:v>52.963053834221924</c:v>
                </c:pt>
                <c:pt idx="529">
                  <c:v>53.038523036880477</c:v>
                </c:pt>
                <c:pt idx="530">
                  <c:v>53.113992460805285</c:v>
                </c:pt>
                <c:pt idx="531">
                  <c:v>53.18945984468759</c:v>
                </c:pt>
                <c:pt idx="532">
                  <c:v>53.264922948900796</c:v>
                </c:pt>
                <c:pt idx="533">
                  <c:v>53.340379555389177</c:v>
                </c:pt>
                <c:pt idx="534">
                  <c:v>53.415827467555943</c:v>
                </c:pt>
                <c:pt idx="535">
                  <c:v>53.491264510150835</c:v>
                </c:pt>
                <c:pt idx="536">
                  <c:v>53.56668852915724</c:v>
                </c:pt>
                <c:pt idx="537">
                  <c:v>53.642097391678853</c:v>
                </c:pt>
                <c:pt idx="538">
                  <c:v>53.717488985825852</c:v>
                </c:pt>
                <c:pt idx="539">
                  <c:v>53.792861220600763</c:v>
                </c:pt>
                <c:pt idx="540">
                  <c:v>53.868212025783862</c:v>
                </c:pt>
                <c:pt idx="541">
                  <c:v>53.943539351818352</c:v>
                </c:pt>
                <c:pt idx="542">
                  <c:v>54.018841169695115</c:v>
                </c:pt>
                <c:pt idx="543">
                  <c:v>54.094115470837224</c:v>
                </c:pt>
                <c:pt idx="544">
                  <c:v>54.169360266984192</c:v>
                </c:pt>
                <c:pt idx="545">
                  <c:v>54.244573590075987</c:v>
                </c:pt>
                <c:pt idx="546">
                  <c:v>54.319753492136833</c:v>
                </c:pt>
                <c:pt idx="547">
                  <c:v>54.394898045158783</c:v>
                </c:pt>
                <c:pt idx="548">
                  <c:v>54.470005340985232</c:v>
                </c:pt>
                <c:pt idx="549">
                  <c:v>54.545073491194124</c:v>
                </c:pt>
                <c:pt idx="550">
                  <c:v>54.620100626981198</c:v>
                </c:pt>
                <c:pt idx="551">
                  <c:v>54.695084899043017</c:v>
                </c:pt>
                <c:pt idx="552">
                  <c:v>54.770024477460019</c:v>
                </c:pt>
                <c:pt idx="553">
                  <c:v>54.844917551579393</c:v>
                </c:pt>
                <c:pt idx="554">
                  <c:v>54.919762329898028</c:v>
                </c:pt>
                <c:pt idx="555">
                  <c:v>54.994557039945377</c:v>
                </c:pt>
                <c:pt idx="556">
                  <c:v>55.06929992816633</c:v>
                </c:pt>
                <c:pt idx="557">
                  <c:v>55.143989259804123</c:v>
                </c:pt>
                <c:pt idx="558">
                  <c:v>55.218623318783251</c:v>
                </c:pt>
                <c:pt idx="559">
                  <c:v>55.293200407592479</c:v>
                </c:pt>
                <c:pt idx="560">
                  <c:v>55.367718847167879</c:v>
                </c:pt>
                <c:pt idx="561">
                  <c:v>55.44217697677594</c:v>
                </c:pt>
                <c:pt idx="562">
                  <c:v>55.5165731538969</c:v>
                </c:pt>
                <c:pt idx="563">
                  <c:v>55.590905754107986</c:v>
                </c:pt>
                <c:pt idx="564">
                  <c:v>55.665173170966959</c:v>
                </c:pt>
                <c:pt idx="565">
                  <c:v>55.739373815895753</c:v>
                </c:pt>
                <c:pt idx="566">
                  <c:v>55.813506118064254</c:v>
                </c:pt>
                <c:pt idx="567">
                  <c:v>55.887568524274251</c:v>
                </c:pt>
                <c:pt idx="568">
                  <c:v>55.961559498843606</c:v>
                </c:pt>
                <c:pt idx="569">
                  <c:v>56.035477523490606</c:v>
                </c:pt>
                <c:pt idx="570">
                  <c:v>56.109321097218526</c:v>
                </c:pt>
                <c:pt idx="571">
                  <c:v>56.183088736200389</c:v>
                </c:pt>
                <c:pt idx="572">
                  <c:v>56.256778973663998</c:v>
                </c:pt>
                <c:pt idx="573">
                  <c:v>56.33039035977724</c:v>
                </c:pt>
                <c:pt idx="574">
                  <c:v>56.403921461533571</c:v>
                </c:pt>
                <c:pt idx="575">
                  <c:v>56.477370862637812</c:v>
                </c:pt>
                <c:pt idx="576">
                  <c:v>56.550737163392256</c:v>
                </c:pt>
                <c:pt idx="577">
                  <c:v>56.624018980582974</c:v>
                </c:pt>
                <c:pt idx="578">
                  <c:v>56.697214947366511</c:v>
                </c:pt>
                <c:pt idx="579">
                  <c:v>56.770323713156856</c:v>
                </c:pt>
                <c:pt idx="580">
                  <c:v>56.843343943512714</c:v>
                </c:pt>
                <c:pt idx="581">
                  <c:v>56.916274320025067</c:v>
                </c:pt>
                <c:pt idx="582">
                  <c:v>56.989113540205182</c:v>
                </c:pt>
                <c:pt idx="583">
                  <c:v>57.061860317372854</c:v>
                </c:pt>
                <c:pt idx="584">
                  <c:v>57.134513380545073</c:v>
                </c:pt>
                <c:pt idx="585">
                  <c:v>57.207071474324941</c:v>
                </c:pt>
                <c:pt idx="586">
                  <c:v>57.27953335879107</c:v>
                </c:pt>
                <c:pt idx="587">
                  <c:v>57.351897809387289</c:v>
                </c:pt>
                <c:pt idx="588">
                  <c:v>57.424163616812749</c:v>
                </c:pt>
                <c:pt idx="589">
                  <c:v>57.496329586912402</c:v>
                </c:pt>
                <c:pt idx="590">
                  <c:v>57.568394540567851</c:v>
                </c:pt>
                <c:pt idx="591">
                  <c:v>57.640357313588638</c:v>
                </c:pt>
                <c:pt idx="592">
                  <c:v>57.712216756603901</c:v>
                </c:pt>
                <c:pt idx="593">
                  <c:v>57.783971734954463</c:v>
                </c:pt>
                <c:pt idx="594">
                  <c:v>57.855621128585291</c:v>
                </c:pt>
                <c:pt idx="595">
                  <c:v>57.927163831938429</c:v>
                </c:pt>
                <c:pt idx="596">
                  <c:v>57.998598753846323</c:v>
                </c:pt>
                <c:pt idx="597">
                  <c:v>58.069924817425559</c:v>
                </c:pt>
                <c:pt idx="598">
                  <c:v>58.14114095997104</c:v>
                </c:pt>
                <c:pt idx="599">
                  <c:v>58.212246132850645</c:v>
                </c:pt>
                <c:pt idx="600">
                  <c:v>58.283239301400265</c:v>
                </c:pt>
                <c:pt idx="601">
                  <c:v>58.354119444819311</c:v>
                </c:pt>
                <c:pt idx="602">
                  <c:v>58.424885556066648</c:v>
                </c:pt>
                <c:pt idx="603">
                  <c:v>58.495536641757049</c:v>
                </c:pt>
                <c:pt idx="604">
                  <c:v>58.566071722057991</c:v>
                </c:pt>
                <c:pt idx="605">
                  <c:v>58.636489830586996</c:v>
                </c:pt>
                <c:pt idx="606">
                  <c:v>58.706790014309441</c:v>
                </c:pt>
                <c:pt idx="607">
                  <c:v>58.776971333436705</c:v>
                </c:pt>
                <c:pt idx="608">
                  <c:v>58.847032861325005</c:v>
                </c:pt>
                <c:pt idx="609">
                  <c:v>58.916973684374433</c:v>
                </c:pt>
                <c:pt idx="610">
                  <c:v>58.986792901928695</c:v>
                </c:pt>
                <c:pt idx="611">
                  <c:v>59.056489626175185</c:v>
                </c:pt>
                <c:pt idx="612">
                  <c:v>59.126062982045582</c:v>
                </c:pt>
                <c:pt idx="613">
                  <c:v>59.195512107116933</c:v>
                </c:pt>
                <c:pt idx="614">
                  <c:v>59.264836151513194</c:v>
                </c:pt>
                <c:pt idx="615">
                  <c:v>59.334034277807255</c:v>
                </c:pt>
                <c:pt idx="616">
                  <c:v>59.403105660923487</c:v>
                </c:pt>
                <c:pt idx="617">
                  <c:v>59.47204948804066</c:v>
                </c:pt>
                <c:pt idx="618">
                  <c:v>59.540864958495526</c:v>
                </c:pt>
                <c:pt idx="619">
                  <c:v>59.609551283686727</c:v>
                </c:pt>
                <c:pt idx="620">
                  <c:v>59.678107686979246</c:v>
                </c:pt>
                <c:pt idx="621">
                  <c:v>59.746533403609398</c:v>
                </c:pt>
                <c:pt idx="622">
                  <c:v>59.814827680590206</c:v>
                </c:pt>
                <c:pt idx="623">
                  <c:v>59.882989776617407</c:v>
                </c:pt>
                <c:pt idx="624">
                  <c:v>59.951018961975812</c:v>
                </c:pt>
                <c:pt idx="625">
                  <c:v>60.018914518446209</c:v>
                </c:pt>
                <c:pt idx="626">
                  <c:v>60.086675739212815</c:v>
                </c:pt>
                <c:pt idx="627">
                  <c:v>60.154301928771169</c:v>
                </c:pt>
                <c:pt idx="628">
                  <c:v>60.221792402836449</c:v>
                </c:pt>
                <c:pt idx="629">
                  <c:v>60.289146488252442</c:v>
                </c:pt>
                <c:pt idx="630">
                  <c:v>60.356363522900899</c:v>
                </c:pt>
                <c:pt idx="631">
                  <c:v>60.423442855611384</c:v>
                </c:pt>
                <c:pt idx="632">
                  <c:v>60.490383846071687</c:v>
                </c:pt>
                <c:pt idx="633">
                  <c:v>60.557185864738592</c:v>
                </c:pt>
                <c:pt idx="634">
                  <c:v>60.623848292749393</c:v>
                </c:pt>
                <c:pt idx="635">
                  <c:v>60.690370521833557</c:v>
                </c:pt>
                <c:pt idx="636">
                  <c:v>60.756751954225216</c:v>
                </c:pt>
                <c:pt idx="637">
                  <c:v>60.822992002575965</c:v>
                </c:pt>
                <c:pt idx="638">
                  <c:v>60.889090089868127</c:v>
                </c:pt>
                <c:pt idx="639">
                  <c:v>60.955045649328653</c:v>
                </c:pt>
                <c:pt idx="640">
                  <c:v>61.020858124343434</c:v>
                </c:pt>
                <c:pt idx="641">
                  <c:v>61.086526968372063</c:v>
                </c:pt>
                <c:pt idx="642">
                  <c:v>61.152051644863157</c:v>
                </c:pt>
                <c:pt idx="643">
                  <c:v>61.217431627170171</c:v>
                </c:pt>
                <c:pt idx="644">
                  <c:v>61.282666398467647</c:v>
                </c:pt>
                <c:pt idx="645">
                  <c:v>61.347755451668</c:v>
                </c:pt>
                <c:pt idx="646">
                  <c:v>61.412698289338735</c:v>
                </c:pt>
                <c:pt idx="647">
                  <c:v>61.477494423620271</c:v>
                </c:pt>
                <c:pt idx="648">
                  <c:v>61.542143376144111</c:v>
                </c:pt>
                <c:pt idx="649">
                  <c:v>61.60664467795155</c:v>
                </c:pt>
                <c:pt idx="650">
                  <c:v>61.670997869412929</c:v>
                </c:pt>
                <c:pt idx="651">
                  <c:v>61.735202500147281</c:v>
                </c:pt>
                <c:pt idx="652">
                  <c:v>61.799258128942505</c:v>
                </c:pt>
                <c:pt idx="653">
                  <c:v>61.863164323676017</c:v>
                </c:pt>
                <c:pt idx="654">
                  <c:v>61.926920661235904</c:v>
                </c:pt>
                <c:pt idx="655">
                  <c:v>61.990526727442472</c:v>
                </c:pt>
                <c:pt idx="656">
                  <c:v>62.053982116970424</c:v>
                </c:pt>
                <c:pt idx="657">
                  <c:v>62.117286433271303</c:v>
                </c:pt>
                <c:pt idx="658">
                  <c:v>62.180439288496657</c:v>
                </c:pt>
                <c:pt idx="659">
                  <c:v>62.243440303421458</c:v>
                </c:pt>
                <c:pt idx="660">
                  <c:v>62.30628910736813</c:v>
                </c:pt>
                <c:pt idx="661">
                  <c:v>62.368985338130997</c:v>
                </c:pt>
                <c:pt idx="662">
                  <c:v>62.431528641901217</c:v>
                </c:pt>
                <c:pt idx="663">
                  <c:v>62.493918673192162</c:v>
                </c:pt>
                <c:pt idx="664">
                  <c:v>62.556155094765309</c:v>
                </c:pt>
                <c:pt idx="665">
                  <c:v>62.618237577556499</c:v>
                </c:pt>
                <c:pt idx="666">
                  <c:v>62.680165800602836</c:v>
                </c:pt>
                <c:pt idx="667">
                  <c:v>62.741939450969845</c:v>
                </c:pt>
                <c:pt idx="668">
                  <c:v>62.803558223679246</c:v>
                </c:pt>
                <c:pt idx="669">
                  <c:v>62.865021821637093</c:v>
                </c:pt>
                <c:pt idx="670">
                  <c:v>62.926329955562444</c:v>
                </c:pt>
                <c:pt idx="671">
                  <c:v>62.987482343916426</c:v>
                </c:pt>
                <c:pt idx="672">
                  <c:v>63.048478712831766</c:v>
                </c:pt>
                <c:pt idx="673">
                  <c:v>63.109318796042849</c:v>
                </c:pt>
                <c:pt idx="674">
                  <c:v>63.170002334816068</c:v>
                </c:pt>
                <c:pt idx="675">
                  <c:v>63.230529077880838</c:v>
                </c:pt>
                <c:pt idx="676">
                  <c:v>63.290898781360823</c:v>
                </c:pt>
                <c:pt idx="677">
                  <c:v>63.351111208705845</c:v>
                </c:pt>
                <c:pt idx="678">
                  <c:v>63.411166130624018</c:v>
                </c:pt>
                <c:pt idx="679">
                  <c:v>63.471063325014534</c:v>
                </c:pt>
                <c:pt idx="680">
                  <c:v>63.530802576900662</c:v>
                </c:pt>
                <c:pt idx="681">
                  <c:v>63.590383678363423</c:v>
                </c:pt>
                <c:pt idx="682">
                  <c:v>63.649806428475507</c:v>
                </c:pt>
                <c:pt idx="683">
                  <c:v>63.709070633235783</c:v>
                </c:pt>
                <c:pt idx="684">
                  <c:v>63.768176105504061</c:v>
                </c:pt>
                <c:pt idx="685">
                  <c:v>63.82712266493651</c:v>
                </c:pt>
                <c:pt idx="686">
                  <c:v>63.885910137921314</c:v>
                </c:pt>
                <c:pt idx="687">
                  <c:v>63.944538357514837</c:v>
                </c:pt>
                <c:pt idx="688">
                  <c:v>64.003007163378243</c:v>
                </c:pt>
                <c:pt idx="689">
                  <c:v>64.061316401714521</c:v>
                </c:pt>
                <c:pt idx="690">
                  <c:v>64.119465925205802</c:v>
                </c:pt>
                <c:pt idx="691">
                  <c:v>64.177455592951404</c:v>
                </c:pt>
                <c:pt idx="692">
                  <c:v>64.235285270405925</c:v>
                </c:pt>
                <c:pt idx="693">
                  <c:v>64.292954829318035</c:v>
                </c:pt>
                <c:pt idx="694">
                  <c:v>64.350464147669584</c:v>
                </c:pt>
                <c:pt idx="695">
                  <c:v>64.407813109615091</c:v>
                </c:pt>
                <c:pt idx="696">
                  <c:v>64.465001605421719</c:v>
                </c:pt>
                <c:pt idx="697">
                  <c:v>64.522029531409544</c:v>
                </c:pt>
                <c:pt idx="698">
                  <c:v>64.578896789892397</c:v>
                </c:pt>
                <c:pt idx="699">
                  <c:v>64.635603289118933</c:v>
                </c:pt>
                <c:pt idx="700">
                  <c:v>64.69214894321432</c:v>
                </c:pt>
                <c:pt idx="701">
                  <c:v>64.748533672122051</c:v>
                </c:pt>
                <c:pt idx="702">
                  <c:v>64.804757401546468</c:v>
                </c:pt>
                <c:pt idx="703">
                  <c:v>64.860820062895357</c:v>
                </c:pt>
                <c:pt idx="704">
                  <c:v>64.916721593223272</c:v>
                </c:pt>
                <c:pt idx="705">
                  <c:v>64.972461935175005</c:v>
                </c:pt>
                <c:pt idx="706">
                  <c:v>65.028041036929523</c:v>
                </c:pt>
                <c:pt idx="707">
                  <c:v>65.083458852144403</c:v>
                </c:pt>
                <c:pt idx="708">
                  <c:v>65.138715339900401</c:v>
                </c:pt>
                <c:pt idx="709">
                  <c:v>65.193810464646731</c:v>
                </c:pt>
                <c:pt idx="710">
                  <c:v>65.248744196146532</c:v>
                </c:pt>
                <c:pt idx="711">
                  <c:v>65.30351650942265</c:v>
                </c:pt>
                <c:pt idx="712">
                  <c:v>65.358127384704062</c:v>
                </c:pt>
                <c:pt idx="713">
                  <c:v>65.412576807372389</c:v>
                </c:pt>
                <c:pt idx="714">
                  <c:v>65.466864767909001</c:v>
                </c:pt>
                <c:pt idx="715">
                  <c:v>65.520991261842397</c:v>
                </c:pt>
                <c:pt idx="716">
                  <c:v>65.57495628969599</c:v>
                </c:pt>
                <c:pt idx="717">
                  <c:v>65.628759856936256</c:v>
                </c:pt>
                <c:pt idx="718">
                  <c:v>65.682401973921202</c:v>
                </c:pt>
                <c:pt idx="719">
                  <c:v>65.735882655849323</c:v>
                </c:pt>
                <c:pt idx="720">
                  <c:v>65.789201922708841</c:v>
                </c:pt>
                <c:pt idx="721">
                  <c:v>65.842359799227282</c:v>
                </c:pt>
                <c:pt idx="722">
                  <c:v>65.895356314821498</c:v>
                </c:pt>
                <c:pt idx="723">
                  <c:v>65.948191503548003</c:v>
                </c:pt>
                <c:pt idx="724">
                  <c:v>66.000865404053641</c:v>
                </c:pt>
                <c:pt idx="725">
                  <c:v>66.053378059526693</c:v>
                </c:pt>
                <c:pt idx="726">
                  <c:v>66.105729517648257</c:v>
                </c:pt>
                <c:pt idx="727">
                  <c:v>66.157919830544003</c:v>
                </c:pt>
                <c:pt idx="728">
                  <c:v>66.209949054736342</c:v>
                </c:pt>
                <c:pt idx="729">
                  <c:v>66.261817251096815</c:v>
                </c:pt>
                <c:pt idx="730">
                  <c:v>66.313524484799004</c:v>
                </c:pt>
                <c:pt idx="731">
                  <c:v>66.365070825271602</c:v>
                </c:pt>
                <c:pt idx="732">
                  <c:v>66.416456346151989</c:v>
                </c:pt>
                <c:pt idx="733">
                  <c:v>66.467681125239992</c:v>
                </c:pt>
                <c:pt idx="734">
                  <c:v>66.518745244452191</c:v>
                </c:pt>
                <c:pt idx="735">
                  <c:v>66.569648789776352</c:v>
                </c:pt>
                <c:pt idx="736">
                  <c:v>66.620391851226316</c:v>
                </c:pt>
                <c:pt idx="737">
                  <c:v>66.670974522797181</c:v>
                </c:pt>
                <c:pt idx="738">
                  <c:v>66.721396902420878</c:v>
                </c:pt>
                <c:pt idx="739">
                  <c:v>66.771659091922004</c:v>
                </c:pt>
                <c:pt idx="740">
                  <c:v>66.821761196973966</c:v>
                </c:pt>
                <c:pt idx="741">
                  <c:v>66.871703327055585</c:v>
                </c:pt>
                <c:pt idx="742">
                  <c:v>66.921485595407887</c:v>
                </c:pt>
                <c:pt idx="743">
                  <c:v>66.971108118991296</c:v>
                </c:pt>
                <c:pt idx="744">
                  <c:v>67.020571018443064</c:v>
                </c:pt>
                <c:pt idx="745">
                  <c:v>67.069874418035184</c:v>
                </c:pt>
                <c:pt idx="746">
                  <c:v>67.11901844563242</c:v>
                </c:pt>
                <c:pt idx="747">
                  <c:v>67.16800323265079</c:v>
                </c:pt>
                <c:pt idx="748">
                  <c:v>67.216828914016347</c:v>
                </c:pt>
                <c:pt idx="749">
                  <c:v>67.265495628124228</c:v>
                </c:pt>
                <c:pt idx="750">
                  <c:v>67.314003516798039</c:v>
                </c:pt>
                <c:pt idx="751">
                  <c:v>67.362352725249579</c:v>
                </c:pt>
                <c:pt idx="752">
                  <c:v>67.410543402038783</c:v>
                </c:pt>
                <c:pt idx="753">
                  <c:v>67.458575699034071</c:v>
                </c:pt>
                <c:pt idx="754">
                  <c:v>67.506449771372957</c:v>
                </c:pt>
                <c:pt idx="755">
                  <c:v>67.55416577742298</c:v>
                </c:pt>
                <c:pt idx="756">
                  <c:v>67.601723878742874</c:v>
                </c:pt>
                <c:pt idx="757">
                  <c:v>67.649124240044117</c:v>
                </c:pt>
                <c:pt idx="758">
                  <c:v>67.696367029152754</c:v>
                </c:pt>
                <c:pt idx="759">
                  <c:v>67.743452416971465</c:v>
                </c:pt>
                <c:pt idx="760">
                  <c:v>67.790380577442008</c:v>
                </c:pt>
                <c:pt idx="761">
                  <c:v>67.837151687507884</c:v>
                </c:pt>
                <c:pt idx="762">
                  <c:v>67.883765927077349</c:v>
                </c:pt>
                <c:pt idx="763">
                  <c:v>67.930223478986647</c:v>
                </c:pt>
                <c:pt idx="764">
                  <c:v>67.976524528963651</c:v>
                </c:pt>
                <c:pt idx="765">
                  <c:v>68.022669265591574</c:v>
                </c:pt>
                <c:pt idx="766">
                  <c:v>68.068657880273278</c:v>
                </c:pt>
                <c:pt idx="767">
                  <c:v>68.114490567195517</c:v>
                </c:pt>
                <c:pt idx="768">
                  <c:v>68.160167523293751</c:v>
                </c:pt>
                <c:pt idx="769">
                  <c:v>68.205688948217059</c:v>
                </c:pt>
                <c:pt idx="770">
                  <c:v>68.251055044293409</c:v>
                </c:pt>
                <c:pt idx="771">
                  <c:v>68.296266016495139</c:v>
                </c:pt>
                <c:pt idx="772">
                  <c:v>68.34132207240485</c:v>
                </c:pt>
                <c:pt idx="773">
                  <c:v>68.386223422181402</c:v>
                </c:pt>
                <c:pt idx="774">
                  <c:v>68.430970278526246</c:v>
                </c:pt>
                <c:pt idx="775">
                  <c:v>68.4755628566501</c:v>
                </c:pt>
                <c:pt idx="776">
                  <c:v>68.520001374239769</c:v>
                </c:pt>
                <c:pt idx="777">
                  <c:v>68.564286051425356</c:v>
                </c:pt>
                <c:pt idx="778">
                  <c:v>68.608417110747553</c:v>
                </c:pt>
                <c:pt idx="779">
                  <c:v>68.652394777125465</c:v>
                </c:pt>
                <c:pt idx="780">
                  <c:v>68.696219277824397</c:v>
                </c:pt>
                <c:pt idx="781">
                  <c:v>68.739890842424131</c:v>
                </c:pt>
                <c:pt idx="782">
                  <c:v>68.783409702787395</c:v>
                </c:pt>
                <c:pt idx="783">
                  <c:v>68.826776093028485</c:v>
                </c:pt>
                <c:pt idx="784">
                  <c:v>68.869990249482271</c:v>
                </c:pt>
                <c:pt idx="785">
                  <c:v>68.913052410673458</c:v>
                </c:pt>
                <c:pt idx="786">
                  <c:v>68.955962817285922</c:v>
                </c:pt>
                <c:pt idx="787">
                  <c:v>68.998721712132578</c:v>
                </c:pt>
                <c:pt idx="788">
                  <c:v>69.04132934012523</c:v>
                </c:pt>
                <c:pt idx="789">
                  <c:v>69.083785948244852</c:v>
                </c:pt>
                <c:pt idx="790">
                  <c:v>69.126091785511989</c:v>
                </c:pt>
                <c:pt idx="791">
                  <c:v>69.168247102957523</c:v>
                </c:pt>
                <c:pt idx="792">
                  <c:v>69.210252153593501</c:v>
                </c:pt>
                <c:pt idx="793">
                  <c:v>69.2521071923845</c:v>
                </c:pt>
                <c:pt idx="794">
                  <c:v>69.293812476218832</c:v>
                </c:pt>
                <c:pt idx="795">
                  <c:v>69.335368263880412</c:v>
                </c:pt>
                <c:pt idx="796">
                  <c:v>69.376774816020514</c:v>
                </c:pt>
                <c:pt idx="797">
                  <c:v>69.418032395129927</c:v>
                </c:pt>
                <c:pt idx="798">
                  <c:v>69.459141265511391</c:v>
                </c:pt>
                <c:pt idx="799">
                  <c:v>69.50010169325212</c:v>
                </c:pt>
                <c:pt idx="800">
                  <c:v>69.540913946196667</c:v>
                </c:pt>
                <c:pt idx="801">
                  <c:v>69.581578293919932</c:v>
                </c:pt>
                <c:pt idx="802">
                  <c:v>69.622095007700551</c:v>
                </c:pt>
                <c:pt idx="803">
                  <c:v>69.662464360494297</c:v>
                </c:pt>
                <c:pt idx="804">
                  <c:v>69.702686626907862</c:v>
                </c:pt>
                <c:pt idx="805">
                  <c:v>69.742762083172863</c:v>
                </c:pt>
                <c:pt idx="806">
                  <c:v>69.78269100711988</c:v>
                </c:pt>
                <c:pt idx="807">
                  <c:v>69.822473678153031</c:v>
                </c:pt>
                <c:pt idx="808">
                  <c:v>69.862110377224496</c:v>
                </c:pt>
                <c:pt idx="809">
                  <c:v>69.901601386809332</c:v>
                </c:pt>
                <c:pt idx="810">
                  <c:v>69.940946990880661</c:v>
                </c:pt>
                <c:pt idx="811">
                  <c:v>69.980147474884717</c:v>
                </c:pt>
                <c:pt idx="812">
                  <c:v>70.019203125716572</c:v>
                </c:pt>
                <c:pt idx="813">
                  <c:v>70.05811423169564</c:v>
                </c:pt>
                <c:pt idx="814">
                  <c:v>70.096881082541699</c:v>
                </c:pt>
                <c:pt idx="815">
                  <c:v>70.135503969350964</c:v>
                </c:pt>
                <c:pt idx="816">
                  <c:v>70.173983184572393</c:v>
                </c:pt>
                <c:pt idx="817">
                  <c:v>70.212319021984229</c:v>
                </c:pt>
                <c:pt idx="818">
                  <c:v>70.250511776670777</c:v>
                </c:pt>
                <c:pt idx="819">
                  <c:v>70.288561744999285</c:v>
                </c:pt>
                <c:pt idx="820">
                  <c:v>70.326469224597076</c:v>
                </c:pt>
                <c:pt idx="821">
                  <c:v>70.364234514328984</c:v>
                </c:pt>
                <c:pt idx="822">
                  <c:v>70.401857914274771</c:v>
                </c:pt>
                <c:pt idx="823">
                  <c:v>70.439339725706972</c:v>
                </c:pt>
                <c:pt idx="824">
                  <c:v>70.476680251068743</c:v>
                </c:pt>
                <c:pt idx="825">
                  <c:v>70.513879793952114</c:v>
                </c:pt>
                <c:pt idx="826">
                  <c:v>70.550938659076166</c:v>
                </c:pt>
                <c:pt idx="827">
                  <c:v>70.587857152265713</c:v>
                </c:pt>
                <c:pt idx="828">
                  <c:v>70.624635580429867</c:v>
                </c:pt>
                <c:pt idx="829">
                  <c:v>70.661274251541073</c:v>
                </c:pt>
                <c:pt idx="830">
                  <c:v>70.697773474614067</c:v>
                </c:pt>
                <c:pt idx="831">
                  <c:v>70.734133559685333</c:v>
                </c:pt>
                <c:pt idx="832">
                  <c:v>70.770354817792409</c:v>
                </c:pt>
                <c:pt idx="833">
                  <c:v>70.806437560953611</c:v>
                </c:pt>
                <c:pt idx="834">
                  <c:v>70.842382102147909</c:v>
                </c:pt>
                <c:pt idx="835">
                  <c:v>70.8781887552949</c:v>
                </c:pt>
                <c:pt idx="836">
                  <c:v>70.913857835234992</c:v>
                </c:pt>
                <c:pt idx="837">
                  <c:v>70.949389657709887</c:v>
                </c:pt>
                <c:pt idx="838">
                  <c:v>70.984784539343025</c:v>
                </c:pt>
                <c:pt idx="839">
                  <c:v>71.020042797620448</c:v>
                </c:pt>
                <c:pt idx="840">
                  <c:v>71.055164750871583</c:v>
                </c:pt>
                <c:pt idx="841">
                  <c:v>71.090150718250499</c:v>
                </c:pt>
                <c:pt idx="842">
                  <c:v>71.125001019717033</c:v>
                </c:pt>
                <c:pt idx="843">
                  <c:v>71.159715976018362</c:v>
                </c:pt>
                <c:pt idx="844">
                  <c:v>71.194295908670483</c:v>
                </c:pt>
                <c:pt idx="845">
                  <c:v>71.228741139940169</c:v>
                </c:pt>
                <c:pt idx="846">
                  <c:v>71.26305199282676</c:v>
                </c:pt>
                <c:pt idx="847">
                  <c:v>71.297228791044404</c:v>
                </c:pt>
                <c:pt idx="848">
                  <c:v>71.331271859004303</c:v>
                </c:pt>
                <c:pt idx="849">
                  <c:v>71.365181521797183</c:v>
                </c:pt>
                <c:pt idx="850">
                  <c:v>71.39895810517595</c:v>
                </c:pt>
                <c:pt idx="851">
                  <c:v>71.432601935538415</c:v>
                </c:pt>
                <c:pt idx="852">
                  <c:v>71.466113339910322</c:v>
                </c:pt>
                <c:pt idx="853">
                  <c:v>71.499492645928413</c:v>
                </c:pt>
                <c:pt idx="854">
                  <c:v>71.532740181823755</c:v>
                </c:pt>
                <c:pt idx="855">
                  <c:v>71.565856276405086</c:v>
                </c:pt>
                <c:pt idx="856">
                  <c:v>71.598841259042516</c:v>
                </c:pt>
                <c:pt idx="857">
                  <c:v>71.631695459651226</c:v>
                </c:pt>
                <c:pt idx="858">
                  <c:v>71.664419208675355</c:v>
                </c:pt>
                <c:pt idx="859">
                  <c:v>71.697012837072094</c:v>
                </c:pt>
                <c:pt idx="860">
                  <c:v>71.729476676295903</c:v>
                </c:pt>
                <c:pt idx="861">
                  <c:v>71.761811058282916</c:v>
                </c:pt>
                <c:pt idx="862">
                  <c:v>71.794016315435357</c:v>
                </c:pt>
                <c:pt idx="863">
                  <c:v>71.826092780606345</c:v>
                </c:pt>
                <c:pt idx="864">
                  <c:v>71.85804078708459</c:v>
                </c:pt>
                <c:pt idx="865">
                  <c:v>71.889860668579502</c:v>
                </c:pt>
                <c:pt idx="866">
                  <c:v>71.921552759206151</c:v>
                </c:pt>
                <c:pt idx="867">
                  <c:v>71.953117393470663</c:v>
                </c:pt>
                <c:pt idx="868">
                  <c:v>71.98455490625561</c:v>
                </c:pt>
                <c:pt idx="869">
                  <c:v>72.0158656328055</c:v>
                </c:pt>
                <c:pt idx="870">
                  <c:v>72.047049908712495</c:v>
                </c:pt>
                <c:pt idx="871">
                  <c:v>72.078108069902342</c:v>
                </c:pt>
                <c:pt idx="872">
                  <c:v>72.109040452620249</c:v>
                </c:pt>
                <c:pt idx="873">
                  <c:v>72.139847393417028</c:v>
                </c:pt>
                <c:pt idx="874">
                  <c:v>72.170529229135425</c:v>
                </c:pt>
                <c:pt idx="875">
                  <c:v>72.201086296896406</c:v>
                </c:pt>
                <c:pt idx="876">
                  <c:v>72.231518934085841</c:v>
                </c:pt>
                <c:pt idx="877">
                  <c:v>72.261827478341004</c:v>
                </c:pt>
                <c:pt idx="878">
                  <c:v>72.292012267537544</c:v>
                </c:pt>
                <c:pt idx="879">
                  <c:v>72.322073639776335</c:v>
                </c:pt>
                <c:pt idx="880">
                  <c:v>72.352011933370562</c:v>
                </c:pt>
                <c:pt idx="881">
                  <c:v>72.381827486832975</c:v>
                </c:pt>
                <c:pt idx="882">
                  <c:v>72.41152063886318</c:v>
                </c:pt>
                <c:pt idx="883">
                  <c:v>72.441091728335124</c:v>
                </c:pt>
                <c:pt idx="884">
                  <c:v>72.470541094284727</c:v>
                </c:pt>
                <c:pt idx="885">
                  <c:v>72.499869075897521</c:v>
                </c:pt>
                <c:pt idx="886">
                  <c:v>72.52907601249666</c:v>
                </c:pt>
                <c:pt idx="887">
                  <c:v>72.558162243530717</c:v>
                </c:pt>
                <c:pt idx="888">
                  <c:v>72.587128108561956</c:v>
                </c:pt>
                <c:pt idx="889">
                  <c:v>72.615973947254432</c:v>
                </c:pt>
                <c:pt idx="890">
                  <c:v>72.644700099362495</c:v>
                </c:pt>
                <c:pt idx="891">
                  <c:v>72.673306904719084</c:v>
                </c:pt>
                <c:pt idx="892">
                  <c:v>72.701794703224493</c:v>
                </c:pt>
                <c:pt idx="893">
                  <c:v>72.730163834834997</c:v>
                </c:pt>
                <c:pt idx="894">
                  <c:v>72.758414639551773</c:v>
                </c:pt>
                <c:pt idx="895">
                  <c:v>72.786547457409725</c:v>
                </c:pt>
                <c:pt idx="896">
                  <c:v>72.814562628466732</c:v>
                </c:pt>
                <c:pt idx="897">
                  <c:v>72.842460492792725</c:v>
                </c:pt>
                <c:pt idx="898">
                  <c:v>72.870241390459043</c:v>
                </c:pt>
                <c:pt idx="899">
                  <c:v>72.897905661527872</c:v>
                </c:pt>
                <c:pt idx="900">
                  <c:v>72.925453646041746</c:v>
                </c:pt>
                <c:pt idx="901">
                  <c:v>72.952885684013239</c:v>
                </c:pt>
                <c:pt idx="902">
                  <c:v>72.980202115414755</c:v>
                </c:pt>
                <c:pt idx="903">
                  <c:v>73.007403280168347</c:v>
                </c:pt>
                <c:pt idx="904">
                  <c:v>73.034489518135771</c:v>
                </c:pt>
                <c:pt idx="905">
                  <c:v>73.061461169108526</c:v>
                </c:pt>
                <c:pt idx="906">
                  <c:v>73.088318572798158</c:v>
                </c:pt>
                <c:pt idx="907">
                  <c:v>73.115062068826489</c:v>
                </c:pt>
                <c:pt idx="908">
                  <c:v>73.141691996716119</c:v>
                </c:pt>
                <c:pt idx="909">
                  <c:v>73.168208695880864</c:v>
                </c:pt>
                <c:pt idx="910">
                  <c:v>73.194612505616547</c:v>
                </c:pt>
                <c:pt idx="911">
                  <c:v>73.220903765091606</c:v>
                </c:pt>
                <c:pt idx="912">
                  <c:v>73.247082813338025</c:v>
                </c:pt>
                <c:pt idx="913">
                  <c:v>73.27314998924227</c:v>
                </c:pt>
                <c:pt idx="914">
                  <c:v>73.299105631536321</c:v>
                </c:pt>
                <c:pt idx="915">
                  <c:v>73.324950078788888</c:v>
                </c:pt>
                <c:pt idx="916">
                  <c:v>73.350683669396616</c:v>
                </c:pt>
                <c:pt idx="917">
                  <c:v>73.376306741575476</c:v>
                </c:pt>
                <c:pt idx="918">
                  <c:v>73.401819633352275</c:v>
                </c:pt>
                <c:pt idx="919">
                  <c:v>73.427222682556092</c:v>
                </c:pt>
                <c:pt idx="920">
                  <c:v>73.452516226810076</c:v>
                </c:pt>
                <c:pt idx="921">
                  <c:v>73.477700603523076</c:v>
                </c:pt>
                <c:pt idx="922">
                  <c:v>73.502776149881612</c:v>
                </c:pt>
                <c:pt idx="923">
                  <c:v>73.527743202841762</c:v>
                </c:pt>
                <c:pt idx="924">
                  <c:v>73.55260209912116</c:v>
                </c:pt>
                <c:pt idx="925">
                  <c:v>73.577353175191234</c:v>
                </c:pt>
                <c:pt idx="926">
                  <c:v>73.601996767269412</c:v>
                </c:pt>
                <c:pt idx="927">
                  <c:v>73.626533211311326</c:v>
                </c:pt>
                <c:pt idx="928">
                  <c:v>73.650962843003427</c:v>
                </c:pt>
                <c:pt idx="929">
                  <c:v>73.675285997755353</c:v>
                </c:pt>
                <c:pt idx="930">
                  <c:v>73.699503010692567</c:v>
                </c:pt>
                <c:pt idx="931">
                  <c:v>73.723614216649011</c:v>
                </c:pt>
                <c:pt idx="932">
                  <c:v>73.747619950159958</c:v>
                </c:pt>
                <c:pt idx="933">
                  <c:v>73.771520545454834</c:v>
                </c:pt>
                <c:pt idx="934">
                  <c:v>73.795316336450128</c:v>
                </c:pt>
                <c:pt idx="935">
                  <c:v>73.819007656742485</c:v>
                </c:pt>
                <c:pt idx="936">
                  <c:v>73.842594839601873</c:v>
                </c:pt>
                <c:pt idx="937">
                  <c:v>73.866078217964656</c:v>
                </c:pt>
                <c:pt idx="938">
                  <c:v>73.889458124427051</c:v>
                </c:pt>
                <c:pt idx="939">
                  <c:v>73.912734891238387</c:v>
                </c:pt>
                <c:pt idx="940">
                  <c:v>73.935908850294624</c:v>
                </c:pt>
                <c:pt idx="941">
                  <c:v>73.95898033313189</c:v>
                </c:pt>
                <c:pt idx="942">
                  <c:v>73.981949670920102</c:v>
                </c:pt>
                <c:pt idx="943">
                  <c:v>74.004817194456677</c:v>
                </c:pt>
                <c:pt idx="944">
                  <c:v>74.027583234160375</c:v>
                </c:pt>
                <c:pt idx="945">
                  <c:v>74.050248120065035</c:v>
                </c:pt>
                <c:pt idx="946">
                  <c:v>74.072812181813688</c:v>
                </c:pt>
                <c:pt idx="947">
                  <c:v>74.095275748652469</c:v>
                </c:pt>
                <c:pt idx="948">
                  <c:v>74.117639149424747</c:v>
                </c:pt>
                <c:pt idx="949">
                  <c:v>74.139902712565359</c:v>
                </c:pt>
                <c:pt idx="950">
                  <c:v>74.162066766094796</c:v>
                </c:pt>
                <c:pt idx="951">
                  <c:v>74.184131637613618</c:v>
                </c:pt>
                <c:pt idx="952">
                  <c:v>74.206097654296812</c:v>
                </c:pt>
                <c:pt idx="953">
                  <c:v>74.227965142888266</c:v>
                </c:pt>
                <c:pt idx="954">
                  <c:v>74.249734429695366</c:v>
                </c:pt>
                <c:pt idx="955">
                  <c:v>74.271405840583654</c:v>
                </c:pt>
                <c:pt idx="956">
                  <c:v>74.292979700971429</c:v>
                </c:pt>
                <c:pt idx="957">
                  <c:v>74.314456335824673</c:v>
                </c:pt>
                <c:pt idx="958">
                  <c:v>74.335836069651776</c:v>
                </c:pt>
                <c:pt idx="959">
                  <c:v>74.357119226498554</c:v>
                </c:pt>
                <c:pt idx="960">
                  <c:v>74.378306129943141</c:v>
                </c:pt>
                <c:pt idx="961">
                  <c:v>74.399397103091133</c:v>
                </c:pt>
                <c:pt idx="962">
                  <c:v>74.420392468570697</c:v>
                </c:pt>
                <c:pt idx="963">
                  <c:v>74.44129254852777</c:v>
                </c:pt>
                <c:pt idx="964">
                  <c:v>74.462097664621311</c:v>
                </c:pt>
                <c:pt idx="965">
                  <c:v>74.482808138018669</c:v>
                </c:pt>
                <c:pt idx="966">
                  <c:v>74.503424289390935</c:v>
                </c:pt>
                <c:pt idx="967">
                  <c:v>74.523946438908482</c:v>
                </c:pt>
                <c:pt idx="968">
                  <c:v>74.544374906236428</c:v>
                </c:pt>
                <c:pt idx="969">
                  <c:v>74.564710010530291</c:v>
                </c:pt>
                <c:pt idx="970">
                  <c:v>74.584952070431612</c:v>
                </c:pt>
                <c:pt idx="971">
                  <c:v>74.605101404063731</c:v>
                </c:pt>
                <c:pt idx="972">
                  <c:v>74.625158329027542</c:v>
                </c:pt>
                <c:pt idx="973">
                  <c:v>74.645123162397297</c:v>
                </c:pt>
                <c:pt idx="974">
                  <c:v>74.664996220716688</c:v>
                </c:pt>
                <c:pt idx="975">
                  <c:v>74.684777819994636</c:v>
                </c:pt>
                <c:pt idx="976">
                  <c:v>74.704468275701444</c:v>
                </c:pt>
                <c:pt idx="977">
                  <c:v>74.724067902764872</c:v>
                </c:pt>
                <c:pt idx="978">
                  <c:v>74.743577015566302</c:v>
                </c:pt>
                <c:pt idx="979">
                  <c:v>74.762995927936942</c:v>
                </c:pt>
                <c:pt idx="980">
                  <c:v>74.782324953154088</c:v>
                </c:pt>
                <c:pt idx="981">
                  <c:v>74.801564403937576</c:v>
                </c:pt>
                <c:pt idx="982">
                  <c:v>74.820714592446009</c:v>
                </c:pt>
                <c:pt idx="983">
                  <c:v>74.839775830273325</c:v>
                </c:pt>
                <c:pt idx="984">
                  <c:v>74.858748428445296</c:v>
                </c:pt>
                <c:pt idx="985">
                  <c:v>74.877632697416033</c:v>
                </c:pt>
                <c:pt idx="986">
                  <c:v>74.896428947064706</c:v>
                </c:pt>
                <c:pt idx="987">
                  <c:v>74.915137486692132</c:v>
                </c:pt>
                <c:pt idx="988">
                  <c:v>74.933758625017575</c:v>
                </c:pt>
                <c:pt idx="989">
                  <c:v>74.952292670175495</c:v>
                </c:pt>
                <c:pt idx="990">
                  <c:v>74.970739929712408</c:v>
                </c:pt>
                <c:pt idx="991">
                  <c:v>74.989100710583784</c:v>
                </c:pt>
                <c:pt idx="992">
                  <c:v>75.007375319150981</c:v>
                </c:pt>
                <c:pt idx="993">
                  <c:v>75.025564061178244</c:v>
                </c:pt>
                <c:pt idx="994">
                  <c:v>75.043667241829823</c:v>
                </c:pt>
                <c:pt idx="995">
                  <c:v>75.061685165666944</c:v>
                </c:pt>
                <c:pt idx="996">
                  <c:v>75.079618136645109</c:v>
                </c:pt>
                <c:pt idx="997">
                  <c:v>75.097466458111228</c:v>
                </c:pt>
                <c:pt idx="998">
                  <c:v>75.115230432800885</c:v>
                </c:pt>
                <c:pt idx="999">
                  <c:v>75.132910362835645</c:v>
                </c:pt>
                <c:pt idx="1000">
                  <c:v>75.150506549720419</c:v>
                </c:pt>
                <c:pt idx="1001">
                  <c:v>75.168019294340837</c:v>
                </c:pt>
                <c:pt idx="1002">
                  <c:v>75.185448896960793</c:v>
                </c:pt>
                <c:pt idx="1003">
                  <c:v>75.202795657219824</c:v>
                </c:pt>
                <c:pt idx="1004">
                  <c:v>75.22005987413074</c:v>
                </c:pt>
                <c:pt idx="1005">
                  <c:v>75.237241846077168</c:v>
                </c:pt>
                <c:pt idx="1006">
                  <c:v>75.254341870811274</c:v>
                </c:pt>
                <c:pt idx="1007">
                  <c:v>75.271360245451319</c:v>
                </c:pt>
                <c:pt idx="1008">
                  <c:v>75.28829726647956</c:v>
                </c:pt>
                <c:pt idx="1009">
                  <c:v>75.305153229739872</c:v>
                </c:pt>
                <c:pt idx="1010">
                  <c:v>75.321928430435676</c:v>
                </c:pt>
                <c:pt idx="1011">
                  <c:v>75.33862316312775</c:v>
                </c:pt>
                <c:pt idx="1012">
                  <c:v>75.35523772173218</c:v>
                </c:pt>
                <c:pt idx="1013">
                  <c:v>75.371772399518278</c:v>
                </c:pt>
                <c:pt idx="1014">
                  <c:v>75.388227489106654</c:v>
                </c:pt>
                <c:pt idx="1015">
                  <c:v>75.404603282467136</c:v>
                </c:pt>
                <c:pt idx="1016">
                  <c:v>75.420900070916957</c:v>
                </c:pt>
                <c:pt idx="1017">
                  <c:v>75.437118145118831</c:v>
                </c:pt>
                <c:pt idx="1018">
                  <c:v>75.453257795079125</c:v>
                </c:pt>
                <c:pt idx="1019">
                  <c:v>75.469319310146119</c:v>
                </c:pt>
                <c:pt idx="1020">
                  <c:v>75.485302979008182</c:v>
                </c:pt>
                <c:pt idx="1021">
                  <c:v>75.501209089692082</c:v>
                </c:pt>
                <c:pt idx="1022">
                  <c:v>75.517037929561369</c:v>
                </c:pt>
                <c:pt idx="1023">
                  <c:v>75.532789785314634</c:v>
                </c:pt>
                <c:pt idx="1024">
                  <c:v>75.548464942984012</c:v>
                </c:pt>
                <c:pt idx="1025">
                  <c:v>75.564063687933626</c:v>
                </c:pt>
                <c:pt idx="1026">
                  <c:v>75.579586304857997</c:v>
                </c:pt>
                <c:pt idx="1027">
                  <c:v>75.595033077780641</c:v>
                </c:pt>
                <c:pt idx="1028">
                  <c:v>75.610404290052585</c:v>
                </c:pt>
                <c:pt idx="1029">
                  <c:v>75.625700224350993</c:v>
                </c:pt>
                <c:pt idx="1030">
                  <c:v>75.640921162677799</c:v>
                </c:pt>
                <c:pt idx="1031">
                  <c:v>75.656067386358316</c:v>
                </c:pt>
                <c:pt idx="1032">
                  <c:v>75.671139176040057</c:v>
                </c:pt>
                <c:pt idx="1033">
                  <c:v>75.686136811691355</c:v>
                </c:pt>
                <c:pt idx="1034">
                  <c:v>75.701060572600255</c:v>
                </c:pt>
                <c:pt idx="1035">
                  <c:v>75.715910737373221</c:v>
                </c:pt>
                <c:pt idx="1036">
                  <c:v>75.730687583934085</c:v>
                </c:pt>
                <c:pt idx="1037">
                  <c:v>75.745391389522823</c:v>
                </c:pt>
                <c:pt idx="1038">
                  <c:v>75.76002243069459</c:v>
                </c:pt>
                <c:pt idx="1039">
                  <c:v>75.774580983318529</c:v>
                </c:pt>
                <c:pt idx="1040">
                  <c:v>75.789067322576912</c:v>
                </c:pt>
                <c:pt idx="1041">
                  <c:v>75.803481722964023</c:v>
                </c:pt>
                <c:pt idx="1042">
                  <c:v>75.817824458285287</c:v>
                </c:pt>
                <c:pt idx="1043">
                  <c:v>75.832095801656294</c:v>
                </c:pt>
                <c:pt idx="1044">
                  <c:v>75.846296025501957</c:v>
                </c:pt>
                <c:pt idx="1045">
                  <c:v>75.860425401555659</c:v>
                </c:pt>
                <c:pt idx="1046">
                  <c:v>75.874484200858362</c:v>
                </c:pt>
                <c:pt idx="1047">
                  <c:v>75.888472693757933</c:v>
                </c:pt>
                <c:pt idx="1048">
                  <c:v>75.902391149908226</c:v>
                </c:pt>
                <c:pt idx="1049">
                  <c:v>75.91623983826851</c:v>
                </c:pt>
                <c:pt idx="1050">
                  <c:v>75.930019027102645</c:v>
                </c:pt>
                <c:pt idx="1051">
                  <c:v>75.94372898397846</c:v>
                </c:pt>
                <c:pt idx="1052">
                  <c:v>75.957369975767136</c:v>
                </c:pt>
                <c:pt idx="1053">
                  <c:v>75.970942268642517</c:v>
                </c:pt>
                <c:pt idx="1054">
                  <c:v>75.984446128080606</c:v>
                </c:pt>
                <c:pt idx="1055">
                  <c:v>75.997881818858943</c:v>
                </c:pt>
                <c:pt idx="1056">
                  <c:v>76.011249605056122</c:v>
                </c:pt>
                <c:pt idx="1057">
                  <c:v>76.024549750051293</c:v>
                </c:pt>
                <c:pt idx="1058">
                  <c:v>76.03778251652362</c:v>
                </c:pt>
                <c:pt idx="1059">
                  <c:v>76.050948166451917</c:v>
                </c:pt>
                <c:pt idx="1060">
                  <c:v>76.064046961114173</c:v>
                </c:pt>
                <c:pt idx="1061">
                  <c:v>76.077079161087212</c:v>
                </c:pt>
                <c:pt idx="1062">
                  <c:v>76.090045026246301</c:v>
                </c:pt>
                <c:pt idx="1063">
                  <c:v>76.102944815764758</c:v>
                </c:pt>
                <c:pt idx="1064">
                  <c:v>76.115778788113744</c:v>
                </c:pt>
                <c:pt idx="1065">
                  <c:v>76.128547201061892</c:v>
                </c:pt>
                <c:pt idx="1066">
                  <c:v>76.141250311675066</c:v>
                </c:pt>
                <c:pt idx="1067">
                  <c:v>76.153888376316146</c:v>
                </c:pt>
                <c:pt idx="1068">
                  <c:v>76.166461650644763</c:v>
                </c:pt>
                <c:pt idx="1069">
                  <c:v>76.178970389617191</c:v>
                </c:pt>
                <c:pt idx="1070">
                  <c:v>76.191414847486087</c:v>
                </c:pt>
                <c:pt idx="1071">
                  <c:v>76.203795277800438</c:v>
                </c:pt>
                <c:pt idx="1072">
                  <c:v>76.216111933405401</c:v>
                </c:pt>
                <c:pt idx="1073">
                  <c:v>76.228365066442151</c:v>
                </c:pt>
                <c:pt idx="1074">
                  <c:v>76.240554928347962</c:v>
                </c:pt>
                <c:pt idx="1075">
                  <c:v>76.252681769856025</c:v>
                </c:pt>
                <c:pt idx="1076">
                  <c:v>76.264745840995431</c:v>
                </c:pt>
                <c:pt idx="1077">
                  <c:v>76.276747391091277</c:v>
                </c:pt>
                <c:pt idx="1078">
                  <c:v>76.288686668764583</c:v>
                </c:pt>
                <c:pt idx="1079">
                  <c:v>76.300563921932337</c:v>
                </c:pt>
                <c:pt idx="1080">
                  <c:v>76.312379397807618</c:v>
                </c:pt>
                <c:pt idx="1081">
                  <c:v>76.324133342899643</c:v>
                </c:pt>
                <c:pt idx="1082">
                  <c:v>76.33582600301385</c:v>
                </c:pt>
                <c:pt idx="1083">
                  <c:v>76.347457623252097</c:v>
                </c:pt>
                <c:pt idx="1084">
                  <c:v>76.359028448012708</c:v>
                </c:pt>
                <c:pt idx="1085">
                  <c:v>76.370538720990737</c:v>
                </c:pt>
                <c:pt idx="1086">
                  <c:v>76.381988685178086</c:v>
                </c:pt>
                <c:pt idx="1087">
                  <c:v>76.393378582863761</c:v>
                </c:pt>
                <c:pt idx="1088">
                  <c:v>76.404708655634039</c:v>
                </c:pt>
                <c:pt idx="1089">
                  <c:v>76.415979144372812</c:v>
                </c:pt>
                <c:pt idx="1090">
                  <c:v>76.427190289261759</c:v>
                </c:pt>
                <c:pt idx="1091">
                  <c:v>76.438342329780639</c:v>
                </c:pt>
                <c:pt idx="1092">
                  <c:v>76.449435504707679</c:v>
                </c:pt>
                <c:pt idx="1093">
                  <c:v>76.460470052119788</c:v>
                </c:pt>
                <c:pt idx="1094">
                  <c:v>76.471446209392994</c:v>
                </c:pt>
                <c:pt idx="1095">
                  <c:v>76.4823642132027</c:v>
                </c:pt>
                <c:pt idx="1096">
                  <c:v>76.493224299524144</c:v>
                </c:pt>
                <c:pt idx="1097">
                  <c:v>76.504026703632789</c:v>
                </c:pt>
                <c:pt idx="1098">
                  <c:v>76.514771660104671</c:v>
                </c:pt>
                <c:pt idx="1099">
                  <c:v>76.525459402816892</c:v>
                </c:pt>
                <c:pt idx="1100">
                  <c:v>76.536090164948064</c:v>
                </c:pt>
                <c:pt idx="1101">
                  <c:v>76.546664178978673</c:v>
                </c:pt>
                <c:pt idx="1102">
                  <c:v>76.557181676691698</c:v>
                </c:pt>
                <c:pt idx="1103">
                  <c:v>76.56764288917303</c:v>
                </c:pt>
                <c:pt idx="1104">
                  <c:v>76.578048046811986</c:v>
                </c:pt>
                <c:pt idx="1105">
                  <c:v>76.588397379301881</c:v>
                </c:pt>
                <c:pt idx="1106">
                  <c:v>76.598691115640491</c:v>
                </c:pt>
                <c:pt idx="1107">
                  <c:v>76.608929484130684</c:v>
                </c:pt>
                <c:pt idx="1108">
                  <c:v>76.619112712380996</c:v>
                </c:pt>
                <c:pt idx="1109">
                  <c:v>76.629241027306179</c:v>
                </c:pt>
                <c:pt idx="1110">
                  <c:v>76.639314655127777</c:v>
                </c:pt>
                <c:pt idx="1111">
                  <c:v>76.649333821374867</c:v>
                </c:pt>
                <c:pt idx="1112">
                  <c:v>76.659298750884602</c:v>
                </c:pt>
                <c:pt idx="1113">
                  <c:v>76.669209667802818</c:v>
                </c:pt>
                <c:pt idx="1114">
                  <c:v>76.679066795584845</c:v>
                </c:pt>
                <c:pt idx="1115">
                  <c:v>76.68887035699602</c:v>
                </c:pt>
                <c:pt idx="1116">
                  <c:v>76.698620574112525</c:v>
                </c:pt>
                <c:pt idx="1117">
                  <c:v>76.708317668321953</c:v>
                </c:pt>
                <c:pt idx="1118">
                  <c:v>76.717961860324195</c:v>
                </c:pt>
                <c:pt idx="1119">
                  <c:v>76.727553370131957</c:v>
                </c:pt>
                <c:pt idx="1120">
                  <c:v>76.737092417071679</c:v>
                </c:pt>
                <c:pt idx="1121">
                  <c:v>76.746579219784252</c:v>
                </c:pt>
                <c:pt idx="1122">
                  <c:v>76.756013996225775</c:v>
                </c:pt>
                <c:pt idx="1123">
                  <c:v>76.765396963668294</c:v>
                </c:pt>
                <c:pt idx="1124">
                  <c:v>76.774728338700655</c:v>
                </c:pt>
                <c:pt idx="1125">
                  <c:v>76.784008337229338</c:v>
                </c:pt>
                <c:pt idx="1126">
                  <c:v>76.793237174479231</c:v>
                </c:pt>
              </c:numCache>
            </c:numRef>
          </c:yVal>
          <c:smooth val="1"/>
          <c:extLst>
            <c:ext xmlns:c16="http://schemas.microsoft.com/office/drawing/2014/chart" uri="{C3380CC4-5D6E-409C-BE32-E72D297353CC}">
              <c16:uniqueId val="{00000000-2257-44BF-9FC5-54A9F16DE624}"/>
            </c:ext>
          </c:extLst>
        </c:ser>
        <c:dLbls>
          <c:showLegendKey val="0"/>
          <c:showVal val="0"/>
          <c:showCatName val="0"/>
          <c:showSerName val="0"/>
          <c:showPercent val="0"/>
          <c:showBubbleSize val="0"/>
        </c:dLbls>
        <c:axId val="551142208"/>
        <c:axId val="551140240"/>
      </c:scatterChart>
      <c:valAx>
        <c:axId val="55114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0240"/>
        <c:crosses val="autoZero"/>
        <c:crossBetween val="midCat"/>
      </c:valAx>
      <c:valAx>
        <c:axId val="551140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2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27731</xdr:colOff>
      <xdr:row>11</xdr:row>
      <xdr:rowOff>1</xdr:rowOff>
    </xdr:from>
    <xdr:ext cx="4031296" cy="609013"/>
    <xdr:sp macro="" textlink="">
      <xdr:nvSpPr>
        <xdr:cNvPr id="2" name="TextBox 1">
          <a:extLst>
            <a:ext uri="{FF2B5EF4-FFF2-40B4-BE49-F238E27FC236}">
              <a16:creationId xmlns:a16="http://schemas.microsoft.com/office/drawing/2014/main" id="{DED81848-93D5-448A-80BE-D9708BADA843}"/>
            </a:ext>
          </a:extLst>
        </xdr:cNvPr>
        <xdr:cNvSpPr txBox="1"/>
      </xdr:nvSpPr>
      <xdr:spPr>
        <a:xfrm>
          <a:off x="5926881" y="1841501"/>
          <a:ext cx="4031296" cy="609013"/>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Only enter information in the cells highlighted in orange.</a:t>
          </a:r>
          <a:r>
            <a:rPr lang="en-US" sz="1100" b="1" baseline="0"/>
            <a:t> or blue</a:t>
          </a:r>
          <a:r>
            <a:rPr lang="en-US" sz="1100" b="1"/>
            <a:t>.</a:t>
          </a:r>
        </a:p>
        <a:p>
          <a:r>
            <a:rPr lang="en-US" sz="1100" b="1"/>
            <a:t>In particular, do not adjust the spin values.</a:t>
          </a:r>
        </a:p>
        <a:p>
          <a:r>
            <a:rPr lang="en-US" sz="1100" b="1"/>
            <a:t>Results appear in the cells highlighted in green</a:t>
          </a:r>
        </a:p>
      </xdr:txBody>
    </xdr:sp>
    <xdr:clientData/>
  </xdr:oneCellAnchor>
  <xdr:twoCellAnchor>
    <xdr:from>
      <xdr:col>9</xdr:col>
      <xdr:colOff>0</xdr:colOff>
      <xdr:row>4</xdr:row>
      <xdr:rowOff>0</xdr:rowOff>
    </xdr:from>
    <xdr:to>
      <xdr:col>15</xdr:col>
      <xdr:colOff>203448</xdr:colOff>
      <xdr:row>8</xdr:row>
      <xdr:rowOff>92476</xdr:rowOff>
    </xdr:to>
    <xdr:sp macro="" textlink="">
      <xdr:nvSpPr>
        <xdr:cNvPr id="3" name="TextBox 2">
          <a:extLst>
            <a:ext uri="{FF2B5EF4-FFF2-40B4-BE49-F238E27FC236}">
              <a16:creationId xmlns:a16="http://schemas.microsoft.com/office/drawing/2014/main" id="{47814F8C-997B-4A51-8588-281949672CC1}"/>
            </a:ext>
          </a:extLst>
        </xdr:cNvPr>
        <xdr:cNvSpPr txBox="1"/>
      </xdr:nvSpPr>
      <xdr:spPr>
        <a:xfrm>
          <a:off x="8540750" y="679450"/>
          <a:ext cx="4273798" cy="759226"/>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Drag and Lift Model:</a:t>
          </a:r>
        </a:p>
        <a:p>
          <a:r>
            <a:rPr lang="en-US" sz="1100" b="1"/>
            <a:t>cd=cd0+cdspin*spin/1000</a:t>
          </a:r>
        </a:p>
        <a:p>
          <a:r>
            <a:rPr lang="en-US" sz="1100" b="1"/>
            <a:t>cl=cl2*S/(cl0+cl1*S)</a:t>
          </a:r>
        </a:p>
        <a:p>
          <a:r>
            <a:rPr lang="en-US" sz="1100" b="1"/>
            <a:t>S=radius*spin/v</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27731</xdr:colOff>
      <xdr:row>11</xdr:row>
      <xdr:rowOff>1</xdr:rowOff>
    </xdr:from>
    <xdr:ext cx="4031296" cy="609013"/>
    <xdr:sp macro="" textlink="">
      <xdr:nvSpPr>
        <xdr:cNvPr id="2" name="TextBox 1">
          <a:extLst>
            <a:ext uri="{FF2B5EF4-FFF2-40B4-BE49-F238E27FC236}">
              <a16:creationId xmlns:a16="http://schemas.microsoft.com/office/drawing/2014/main" id="{340DC8C5-E302-4EAD-8A17-0FB94A1EB3BB}"/>
            </a:ext>
          </a:extLst>
        </xdr:cNvPr>
        <xdr:cNvSpPr txBox="1"/>
      </xdr:nvSpPr>
      <xdr:spPr>
        <a:xfrm>
          <a:off x="5818931" y="1866901"/>
          <a:ext cx="4031296" cy="609013"/>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Only enter information in the cells highlighted in orange.</a:t>
          </a:r>
          <a:r>
            <a:rPr lang="en-US" sz="1100" b="1" baseline="0"/>
            <a:t> or blue</a:t>
          </a:r>
          <a:r>
            <a:rPr lang="en-US" sz="1100" b="1"/>
            <a:t>.</a:t>
          </a:r>
        </a:p>
        <a:p>
          <a:r>
            <a:rPr lang="en-US" sz="1100" b="1"/>
            <a:t>In particular, do not adjust the spin values.</a:t>
          </a:r>
        </a:p>
        <a:p>
          <a:r>
            <a:rPr lang="en-US" sz="1100" b="1"/>
            <a:t>Results appear in the cells highlighted in green</a:t>
          </a:r>
        </a:p>
      </xdr:txBody>
    </xdr:sp>
    <xdr:clientData/>
  </xdr:oneCellAnchor>
  <xdr:twoCellAnchor>
    <xdr:from>
      <xdr:col>9</xdr:col>
      <xdr:colOff>0</xdr:colOff>
      <xdr:row>4</xdr:row>
      <xdr:rowOff>0</xdr:rowOff>
    </xdr:from>
    <xdr:to>
      <xdr:col>15</xdr:col>
      <xdr:colOff>203448</xdr:colOff>
      <xdr:row>8</xdr:row>
      <xdr:rowOff>92476</xdr:rowOff>
    </xdr:to>
    <xdr:sp macro="" textlink="">
      <xdr:nvSpPr>
        <xdr:cNvPr id="3" name="TextBox 2">
          <a:extLst>
            <a:ext uri="{FF2B5EF4-FFF2-40B4-BE49-F238E27FC236}">
              <a16:creationId xmlns:a16="http://schemas.microsoft.com/office/drawing/2014/main" id="{6EABD5D7-D654-4DDE-ABF5-7D297D69B67B}"/>
            </a:ext>
          </a:extLst>
        </xdr:cNvPr>
        <xdr:cNvSpPr txBox="1"/>
      </xdr:nvSpPr>
      <xdr:spPr>
        <a:xfrm>
          <a:off x="8382000" y="685800"/>
          <a:ext cx="4196328" cy="770656"/>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Drag and Lift Model:</a:t>
          </a:r>
        </a:p>
        <a:p>
          <a:r>
            <a:rPr lang="en-US" sz="1100" b="1"/>
            <a:t>cd=cd0+cdspin*spin/1000</a:t>
          </a:r>
        </a:p>
        <a:p>
          <a:r>
            <a:rPr lang="en-US" sz="1100" b="1"/>
            <a:t>cl=cl2*S/(cl0+cl1*S)</a:t>
          </a:r>
        </a:p>
        <a:p>
          <a:r>
            <a:rPr lang="en-US" sz="1100" b="1"/>
            <a:t>S=radius*spin/v</a:t>
          </a:r>
        </a:p>
      </xdr:txBody>
    </xdr:sp>
    <xdr:clientData/>
  </xdr:twoCellAnchor>
  <xdr:twoCellAnchor>
    <xdr:from>
      <xdr:col>6</xdr:col>
      <xdr:colOff>458675</xdr:colOff>
      <xdr:row>12</xdr:row>
      <xdr:rowOff>132056</xdr:rowOff>
    </xdr:from>
    <xdr:to>
      <xdr:col>13</xdr:col>
      <xdr:colOff>558551</xdr:colOff>
      <xdr:row>26</xdr:row>
      <xdr:rowOff>129466</xdr:rowOff>
    </xdr:to>
    <xdr:graphicFrame macro="">
      <xdr:nvGraphicFramePr>
        <xdr:cNvPr id="4" name="Chart 3">
          <a:extLst>
            <a:ext uri="{FF2B5EF4-FFF2-40B4-BE49-F238E27FC236}">
              <a16:creationId xmlns:a16="http://schemas.microsoft.com/office/drawing/2014/main" id="{A47F4E74-1F7C-41B3-8735-891B59A07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27731</xdr:colOff>
      <xdr:row>11</xdr:row>
      <xdr:rowOff>1</xdr:rowOff>
    </xdr:from>
    <xdr:ext cx="4031296" cy="609013"/>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659503" y="1877258"/>
          <a:ext cx="4031296" cy="609013"/>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Only enter information in the cells highlighted in orange.</a:t>
          </a:r>
          <a:r>
            <a:rPr lang="en-US" sz="1100" b="1" baseline="0"/>
            <a:t> or blue</a:t>
          </a:r>
          <a:r>
            <a:rPr lang="en-US" sz="1100" b="1"/>
            <a:t>.</a:t>
          </a:r>
        </a:p>
        <a:p>
          <a:r>
            <a:rPr lang="en-US" sz="1100" b="1"/>
            <a:t>In particular, do not adjust the spin values.</a:t>
          </a:r>
        </a:p>
        <a:p>
          <a:r>
            <a:rPr lang="en-US" sz="1100" b="1"/>
            <a:t>Results appear in the cells highlighted in green</a:t>
          </a:r>
        </a:p>
      </xdr:txBody>
    </xdr:sp>
    <xdr:clientData/>
  </xdr:oneCellAnchor>
  <xdr:twoCellAnchor>
    <xdr:from>
      <xdr:col>9</xdr:col>
      <xdr:colOff>0</xdr:colOff>
      <xdr:row>4</xdr:row>
      <xdr:rowOff>0</xdr:rowOff>
    </xdr:from>
    <xdr:to>
      <xdr:col>15</xdr:col>
      <xdr:colOff>203448</xdr:colOff>
      <xdr:row>8</xdr:row>
      <xdr:rowOff>92476</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8147112" y="702816"/>
          <a:ext cx="2025219" cy="767548"/>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Drag and Lift Model:</a:t>
          </a:r>
        </a:p>
        <a:p>
          <a:r>
            <a:rPr lang="en-US" sz="1100" b="1"/>
            <a:t>cd=cd0+cdspin*spin_perp/1000</a:t>
          </a:r>
        </a:p>
        <a:p>
          <a:r>
            <a:rPr lang="en-US" sz="1100" b="1"/>
            <a:t>cl=cl2*S/(cl0+cl1*S)</a:t>
          </a:r>
        </a:p>
        <a:p>
          <a:r>
            <a:rPr lang="en-US" sz="1100" b="1"/>
            <a:t>S=radius*spin_perp/v</a:t>
          </a:r>
        </a:p>
      </xdr:txBody>
    </xdr:sp>
    <xdr:clientData/>
  </xdr:twoCellAnchor>
  <xdr:twoCellAnchor>
    <xdr:from>
      <xdr:col>5</xdr:col>
      <xdr:colOff>388692</xdr:colOff>
      <xdr:row>13</xdr:row>
      <xdr:rowOff>26636</xdr:rowOff>
    </xdr:from>
    <xdr:to>
      <xdr:col>12</xdr:col>
      <xdr:colOff>695416</xdr:colOff>
      <xdr:row>27</xdr:row>
      <xdr:rowOff>27744</xdr:rowOff>
    </xdr:to>
    <xdr:graphicFrame macro="">
      <xdr:nvGraphicFramePr>
        <xdr:cNvPr id="4" name="Chart 3">
          <a:extLst>
            <a:ext uri="{FF2B5EF4-FFF2-40B4-BE49-F238E27FC236}">
              <a16:creationId xmlns:a16="http://schemas.microsoft.com/office/drawing/2014/main" id="{37E08F6A-B237-4C55-BB62-1E691A389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266699</xdr:colOff>
      <xdr:row>1</xdr:row>
      <xdr:rowOff>66674</xdr:rowOff>
    </xdr:from>
    <xdr:ext cx="8696325" cy="9896475"/>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66699" y="228599"/>
          <a:ext cx="8696325" cy="9896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July</a:t>
          </a:r>
          <a:r>
            <a:rPr lang="en-US" sz="1200" baseline="0"/>
            <a:t> 31, 2017  Beta Version</a:t>
          </a:r>
        </a:p>
        <a:p>
          <a:r>
            <a:rPr lang="en-US" sz="1200" baseline="0"/>
            <a:t>This spreadsheet is the latest version of my Trajectory Calculator.   It is currently set up to calculate the trajectory of batted balls.  While it could easily be modified to calculate trajectories of pitched balls, that version is not included here.  The user must supply  information about the initial conditions, namely, the exit speed, launch angle, and direction.  There are two versions of the program.  In version 1 (BattedBallTrajectory-1), the initial conditions plus the batter handedness (R or L) are used to calculate the backspin and sidespin on the batted ball.   In version 2 (</a:t>
          </a:r>
          <a:r>
            <a:rPr lang="en-US" sz="1200" baseline="0">
              <a:solidFill>
                <a:schemeClr val="tx1"/>
              </a:solidFill>
              <a:effectLst/>
              <a:latin typeface="+mn-lt"/>
              <a:ea typeface="+mn-ea"/>
              <a:cs typeface="+mn-cs"/>
            </a:rPr>
            <a:t>BattedBallTrajectory-2), users can supply their own values for  backspin and sidespin.   In both cases, the full trajectory (x,y,z ,t) , including the landing point and hang time (both extrapolated to field level, z=0), are calculated.  Note that in version 1, the sidespin depends on the batter handedness; in version 2 it does not and what you enter for handedness has no effect on the calculation.</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calculation utilizes parametrizations of the lift and drag coefficients which have been optimized using Statcast data.  They represent average values.  Actual values (and therefore actual distances of fly balls) may vary, since there is considerable ball-to-ball variation in these coefficients.  It is possible to enter different information for the mass and circumference of the ball to see how that affects the trajectory.  One can even use this for softballs, although the lift and drag coefficients have been optimized only for baseballs.</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A note on the coordinate system.  The origin (x=y=z=0) is at the corner of home plate.  The y axis extends  outward towards 2B, the z axis points straight up, and the x axis is perpendicular to the other two axes and pointing to the catcher's right.</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launch angle is positive for a ball hit into the air (i.e., in an upward direction).  The direction is 0 degrees for a ball hit directly toward 2B (i.e., parallel to the y axis); it is positive for balls hit to the right of 2B, negative for balls hit to the left of 2B.  So, +45 corresponds to the 1B line, -45 to the 3B line.  For the landing point, the "bearing" is the direction of the landing point, using the same convention as the initial direction.</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sign of "backspin" is positive is there is backspin and negative if there is topspin.  The sign of sidespin is positive for a ball that swerves toward the LF foul line  and negative for a bal that swerves toward the RF foul line.</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lift and drag coefficients were optimized using data from Tropicana Field, where the temperature is always 70 degrees and no wind blows.  The spreadsheet gives you the option of changing the atmospheric conditions, including temperature, air pressure, relative humidity, elevation, and wind.  For convenience, the Elevations worksheet has the elevations of each MLB stadium.</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One additional parameter is flag in G10.  Flag=0 means full spin is used for both spin-dependent drag and S (which determines  Cl).  Flag=1 means full spin is used for both spin-dependent drag and S.  As of 8/24/18, Flag=0 was used to determine the best Cd and Cl parameters.  However, Flag=1 is probably the correct thing to do.   I will leave it as an option until full analysis is done to determine Flag=1 parameters.</a:t>
          </a:r>
        </a:p>
        <a:p>
          <a:endParaRPr lang="en-US" sz="1200"/>
        </a:p>
        <a:p>
          <a:r>
            <a:rPr lang="en-US" sz="1200"/>
            <a:t>A</a:t>
          </a:r>
          <a:r>
            <a:rPr lang="en-US" sz="1200" baseline="0"/>
            <a:t> PitchedBallTrajectory tab was added on May 23, 2021.  It uses the same algorithm for drag and lift as the batted ball tabs.  Note that the sign conventions are such that a postive wb means backspin, negative means topspin; a positive ws means a break to the pitcher's left, negative to the pitcher's right; a positive wg is typical of a slider thrown by a LHP, negative by a RHP.  A release direction of 0 is right down the middle, postive is thrown to pitcher's left, negative to pitcher's right.  A postive release angle is up, negative is down.</a:t>
          </a:r>
        </a:p>
        <a:p>
          <a:endParaRPr lang="en-US" sz="1200" baseline="0"/>
        </a:p>
        <a:p>
          <a:r>
            <a:rPr lang="en-US" sz="1200" baseline="0"/>
            <a:t>6/16/25:  The parameter tau (B13) is the spin decay constant, in seconds.   Keeping it at a large  number essentially means that there is no spin decay.   If it were set to 20 sec, that means the spin would decay to about 78% of its initial value over 5 seconds.  More prescisely, spin=Initial_spin*exp(-t/tau).</a:t>
          </a:r>
        </a:p>
        <a:p>
          <a:endParaRPr lang="en-US" sz="1200" baseline="0"/>
        </a:p>
        <a:p>
          <a:r>
            <a:rPr lang="en-US" sz="1200" baseline="0"/>
            <a:t>Also added on the PitchedBallTrajectory worksheet are the equivalent 9-parameter values (K18-K26) for the pitch (initial position, initial velocity, and average acceleration).  </a:t>
          </a:r>
          <a:endParaRPr lang="en-US" sz="12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B6B1-D0C8-49BC-980F-1312F3D3F4BA}">
  <dimension ref="A1:AE1159"/>
  <sheetViews>
    <sheetView zoomScale="97" zoomScaleNormal="97" workbookViewId="0">
      <selection activeCell="L33" sqref="L33"/>
    </sheetView>
  </sheetViews>
  <sheetFormatPr defaultColWidth="8.85546875" defaultRowHeight="12.75" x14ac:dyDescent="0.2"/>
  <cols>
    <col min="1" max="1" width="27.85546875" bestFit="1" customWidth="1"/>
    <col min="3" max="3" width="26.5703125" bestFit="1" customWidth="1"/>
    <col min="4" max="4" width="11" bestFit="1" customWidth="1"/>
    <col min="5" max="5" width="10" customWidth="1"/>
    <col min="6" max="6" width="11.140625" style="2" bestFit="1" customWidth="1"/>
    <col min="11" max="11" width="12.85546875" bestFit="1" customWidth="1"/>
    <col min="13" max="13" width="13.140625" style="2" bestFit="1" customWidth="1"/>
    <col min="15" max="15" width="9.5703125" bestFit="1" customWidth="1"/>
    <col min="16" max="16" width="16.5703125" bestFit="1" customWidth="1"/>
    <col min="17" max="17" width="7.42578125" customWidth="1"/>
    <col min="24" max="24" width="10.5703125" bestFit="1" customWidth="1"/>
    <col min="27" max="27" width="12.42578125" bestFit="1" customWidth="1"/>
  </cols>
  <sheetData>
    <row r="1" spans="1:26" ht="15.75" thickBot="1" x14ac:dyDescent="0.3">
      <c r="A1" s="67" t="s">
        <v>21</v>
      </c>
      <c r="B1" s="68">
        <f>5.125</f>
        <v>5.125</v>
      </c>
      <c r="C1" s="36" t="s">
        <v>57</v>
      </c>
      <c r="D1" s="22">
        <f>D2*0.06261</f>
        <v>7.4741765898937315E-2</v>
      </c>
      <c r="E1" s="48"/>
      <c r="F1" s="108" t="s">
        <v>146</v>
      </c>
      <c r="G1" s="108"/>
      <c r="H1" s="6"/>
      <c r="I1" s="5">
        <v>0.12702106547526346</v>
      </c>
      <c r="J1" s="5">
        <v>1.8629621524834874</v>
      </c>
      <c r="K1" s="5">
        <v>2.9750806906827614</v>
      </c>
      <c r="L1" s="6"/>
      <c r="N1" s="43">
        <v>0.28000000000000003</v>
      </c>
      <c r="Z1" s="8" t="s">
        <v>60</v>
      </c>
    </row>
    <row r="2" spans="1:26" x14ac:dyDescent="0.2">
      <c r="A2" s="54" t="s">
        <v>22</v>
      </c>
      <c r="B2" s="69">
        <f>9.125</f>
        <v>9.125</v>
      </c>
      <c r="C2" s="37" t="s">
        <v>56</v>
      </c>
      <c r="D2" s="24">
        <f>1.2929*(273/(temp+273)*(pressure*EXP(-beta*elev)-0.3783*RH*SVP/100)/760)</f>
        <v>1.1937672240686363</v>
      </c>
      <c r="E2" s="23"/>
      <c r="F2" s="42" t="s">
        <v>67</v>
      </c>
      <c r="G2" s="43">
        <v>0.28000000000000003</v>
      </c>
      <c r="H2" s="2"/>
      <c r="I2" s="5">
        <v>7.0640058648537271E-2</v>
      </c>
      <c r="J2" s="5">
        <v>1.2223273350384161</v>
      </c>
      <c r="K2" s="5">
        <v>2.8534072580591774</v>
      </c>
      <c r="L2" s="2"/>
      <c r="N2" s="14">
        <v>2.92E-2</v>
      </c>
    </row>
    <row r="3" spans="1:26" x14ac:dyDescent="0.2">
      <c r="A3" s="17" t="s">
        <v>40</v>
      </c>
      <c r="B3" s="19">
        <v>0</v>
      </c>
      <c r="C3" s="70" t="s">
        <v>36</v>
      </c>
      <c r="D3" s="25">
        <f>c0</f>
        <v>5.367953626861678E-3</v>
      </c>
      <c r="E3" s="25"/>
      <c r="F3" s="44" t="s">
        <v>68</v>
      </c>
      <c r="G3" s="14">
        <v>2.92E-2</v>
      </c>
      <c r="H3" s="2"/>
      <c r="I3" s="5">
        <v>6.6112295003249E-2</v>
      </c>
      <c r="J3" s="5">
        <v>2.3565823212829686</v>
      </c>
      <c r="K3" s="5">
        <v>2.989408958947843</v>
      </c>
      <c r="L3" s="2"/>
      <c r="N3" s="2"/>
    </row>
    <row r="4" spans="1:26" x14ac:dyDescent="0.2">
      <c r="A4" s="17" t="s">
        <v>41</v>
      </c>
      <c r="B4" s="19">
        <v>55</v>
      </c>
      <c r="C4" s="37" t="s">
        <v>50</v>
      </c>
      <c r="D4" s="25">
        <f>0.07182*rho*(5.125/mass)*(circ/9.125)^2</f>
        <v>5.367953626861678E-3</v>
      </c>
      <c r="E4" s="25"/>
      <c r="F4" s="44"/>
      <c r="G4" s="15"/>
    </row>
    <row r="5" spans="1:26" x14ac:dyDescent="0.2">
      <c r="A5" s="17" t="s">
        <v>0</v>
      </c>
      <c r="B5" s="19">
        <v>6</v>
      </c>
      <c r="C5" s="37" t="s">
        <v>52</v>
      </c>
      <c r="D5" s="23">
        <v>1.217E-4</v>
      </c>
      <c r="E5" s="23"/>
      <c r="F5" s="44"/>
      <c r="G5" s="15"/>
      <c r="H5" s="50" t="s">
        <v>147</v>
      </c>
      <c r="I5" s="51">
        <f>SQRT(wb^2+ws^2+wg^2)+0.001</f>
        <v>2500.0010000000002</v>
      </c>
    </row>
    <row r="6" spans="1:26" x14ac:dyDescent="0.2">
      <c r="A6" s="17" t="s">
        <v>169</v>
      </c>
      <c r="B6" s="19">
        <v>90</v>
      </c>
      <c r="C6" s="37" t="s">
        <v>24</v>
      </c>
      <c r="D6" s="23">
        <f>v0*1.467</f>
        <v>132.03</v>
      </c>
      <c r="E6" s="26"/>
      <c r="F6" s="44" t="s">
        <v>143</v>
      </c>
      <c r="G6" s="45">
        <v>0.58299999999999996</v>
      </c>
      <c r="H6" s="50" t="s">
        <v>148</v>
      </c>
      <c r="I6" s="52">
        <f>cd0+cdspin*I5/1000</f>
        <v>0.35300002920000001</v>
      </c>
    </row>
    <row r="7" spans="1:26" x14ac:dyDescent="0.2">
      <c r="A7" s="17" t="s">
        <v>170</v>
      </c>
      <c r="B7" s="19">
        <v>-3</v>
      </c>
      <c r="C7" s="37" t="s">
        <v>31</v>
      </c>
      <c r="D7" s="26">
        <f>1.467*v0*COS(theta*PI()/180)*SIN(phi*PI()/180)</f>
        <v>1.6153466904499571E-14</v>
      </c>
      <c r="E7" s="26"/>
      <c r="F7" s="44" t="s">
        <v>144</v>
      </c>
      <c r="G7" s="49">
        <v>2.3330000000000002</v>
      </c>
    </row>
    <row r="8" spans="1:26" ht="13.5" thickBot="1" x14ac:dyDescent="0.25">
      <c r="A8" s="17" t="s">
        <v>171</v>
      </c>
      <c r="B8" s="19">
        <v>180</v>
      </c>
      <c r="C8" s="37" t="s">
        <v>32</v>
      </c>
      <c r="D8" s="26">
        <f>1.467*v0*COS(theta*PI()/180)*COS(phi*PI()/180)</f>
        <v>-131.84905747364638</v>
      </c>
      <c r="E8" s="26"/>
      <c r="F8" s="46" t="s">
        <v>145</v>
      </c>
      <c r="G8" s="47">
        <v>1.1200000000000001</v>
      </c>
    </row>
    <row r="9" spans="1:26" x14ac:dyDescent="0.2">
      <c r="A9" s="19"/>
      <c r="B9" s="20"/>
      <c r="C9" s="37" t="s">
        <v>3</v>
      </c>
      <c r="D9" s="26">
        <f>1.467*v0*SIN(theta*PI()/180)</f>
        <v>-6.9099163027558737</v>
      </c>
      <c r="E9" s="27"/>
    </row>
    <row r="10" spans="1:26" x14ac:dyDescent="0.2">
      <c r="A10" s="17" t="s">
        <v>74</v>
      </c>
      <c r="B10" s="53">
        <v>2000</v>
      </c>
      <c r="C10" s="37" t="s">
        <v>4</v>
      </c>
      <c r="D10" s="26">
        <f>(wb*COS(phi*PI()/180)-ws*SIN(theta*PI()/180)*SIN(phi*PI()/180)+wg*v0x/D6)*PI()/30</f>
        <v>-209.43951023931953</v>
      </c>
      <c r="E10" s="27"/>
      <c r="F10" s="44" t="s">
        <v>61</v>
      </c>
      <c r="G10" s="71">
        <v>1</v>
      </c>
    </row>
    <row r="11" spans="1:26" x14ac:dyDescent="0.2">
      <c r="A11" s="17" t="s">
        <v>75</v>
      </c>
      <c r="B11" s="21">
        <v>1500</v>
      </c>
      <c r="C11" s="37" t="s">
        <v>5</v>
      </c>
      <c r="D11" s="26">
        <f>(-wb*SIN(phi*PI()/180)-ws*SIN(theta*PI()/180)*COS(phi*PI()/180)+wg*v0y/D6)*PI()/30</f>
        <v>-8.2209127825714852</v>
      </c>
      <c r="E11" s="27"/>
      <c r="F11" s="18"/>
      <c r="G11" s="18"/>
    </row>
    <row r="12" spans="1:26" x14ac:dyDescent="0.2">
      <c r="A12" s="17" t="s">
        <v>23</v>
      </c>
      <c r="B12" s="19">
        <v>0</v>
      </c>
      <c r="C12" s="37" t="s">
        <v>6</v>
      </c>
      <c r="D12" s="26">
        <f>(ws*COS(theta*PI()/180)+wg*v0z/D6)*PI()/30</f>
        <v>156.86436050213808</v>
      </c>
      <c r="E12" s="27"/>
      <c r="F12"/>
    </row>
    <row r="13" spans="1:26" ht="13.5" customHeight="1" x14ac:dyDescent="0.2">
      <c r="A13" s="34" t="s">
        <v>1</v>
      </c>
      <c r="B13" s="23">
        <v>10000</v>
      </c>
      <c r="C13" s="37" t="s">
        <v>39</v>
      </c>
      <c r="D13" s="26">
        <f>SQRT(wb^2+ws^2)*PI()/30+0.001</f>
        <v>261.80038779914941</v>
      </c>
      <c r="E13" s="27"/>
      <c r="F13"/>
    </row>
    <row r="14" spans="1:26" x14ac:dyDescent="0.2">
      <c r="A14" s="34" t="s">
        <v>2</v>
      </c>
      <c r="B14" s="23">
        <v>1E-3</v>
      </c>
      <c r="C14" s="37" t="s">
        <v>11</v>
      </c>
      <c r="D14" s="26">
        <f>(circ/2/PI())*omega/12</f>
        <v>31.68414880184908</v>
      </c>
      <c r="E14" s="27"/>
      <c r="F14"/>
    </row>
    <row r="15" spans="1:26" ht="12.75" customHeight="1" x14ac:dyDescent="0.2">
      <c r="A15" s="54" t="s">
        <v>48</v>
      </c>
      <c r="B15" s="55">
        <v>70</v>
      </c>
      <c r="C15" s="37" t="s">
        <v>27</v>
      </c>
      <c r="D15" s="26">
        <f>(5/9)*(B15-32)</f>
        <v>21.111111111111111</v>
      </c>
      <c r="E15" s="27"/>
      <c r="F15"/>
      <c r="G15" s="2"/>
      <c r="H15" s="2"/>
    </row>
    <row r="16" spans="1:26" ht="13.5" thickBot="1" x14ac:dyDescent="0.25">
      <c r="A16" s="54" t="s">
        <v>49</v>
      </c>
      <c r="B16" s="56">
        <v>15</v>
      </c>
      <c r="C16" s="37" t="s">
        <v>51</v>
      </c>
      <c r="D16" s="26">
        <f>B16/3.2808</f>
        <v>4.5720555961960496</v>
      </c>
      <c r="E16" s="27"/>
      <c r="F16"/>
      <c r="G16" s="2"/>
      <c r="H16" s="2"/>
    </row>
    <row r="17" spans="1:31" x14ac:dyDescent="0.2">
      <c r="A17" s="54" t="s">
        <v>54</v>
      </c>
      <c r="B17" s="55">
        <v>0</v>
      </c>
      <c r="C17" s="37" t="s">
        <v>55</v>
      </c>
      <c r="D17" s="26">
        <f>vwind*1.467*SIN(phiwind*PI()/180)</f>
        <v>0</v>
      </c>
      <c r="E17" s="27"/>
      <c r="F17"/>
      <c r="G17" s="111" t="s">
        <v>161</v>
      </c>
      <c r="H17" s="112"/>
      <c r="J17" s="111" t="s">
        <v>182</v>
      </c>
      <c r="K17" s="112"/>
    </row>
    <row r="18" spans="1:31" x14ac:dyDescent="0.2">
      <c r="A18" s="54" t="s">
        <v>53</v>
      </c>
      <c r="B18" s="55">
        <v>0</v>
      </c>
      <c r="C18" s="37" t="s">
        <v>19</v>
      </c>
      <c r="D18" s="26">
        <f>vwind*1.467*COS(phiwind*PI()/180)</f>
        <v>0</v>
      </c>
      <c r="E18" s="27"/>
      <c r="F18"/>
      <c r="G18" s="79" t="s">
        <v>24</v>
      </c>
      <c r="H18" s="80">
        <f>v0</f>
        <v>90</v>
      </c>
      <c r="J18" s="103" t="s">
        <v>163</v>
      </c>
      <c r="K18" s="104">
        <f>x0</f>
        <v>0</v>
      </c>
    </row>
    <row r="19" spans="1:31" x14ac:dyDescent="0.2">
      <c r="A19" s="54" t="s">
        <v>63</v>
      </c>
      <c r="B19" s="55">
        <v>0</v>
      </c>
      <c r="C19" s="38" t="s">
        <v>142</v>
      </c>
      <c r="D19" s="23">
        <f>IF(batterhand="R",1,-1)</f>
        <v>-1</v>
      </c>
      <c r="E19" s="27"/>
      <c r="F19"/>
      <c r="G19" s="79" t="s">
        <v>162</v>
      </c>
      <c r="H19" s="80">
        <f ca="1">SQRT(B28^2+B29^2+B30^2)*3600/5280</f>
        <v>81.998328287517509</v>
      </c>
      <c r="J19" s="103" t="s">
        <v>178</v>
      </c>
      <c r="K19" s="104">
        <f>y0</f>
        <v>55</v>
      </c>
    </row>
    <row r="20" spans="1:31" x14ac:dyDescent="0.2">
      <c r="A20" s="54" t="s">
        <v>25</v>
      </c>
      <c r="B20" s="55">
        <v>50</v>
      </c>
      <c r="C20" s="37" t="s">
        <v>26</v>
      </c>
      <c r="D20" s="26">
        <f>4.5841*EXP((18.687-temp/234.5)*temp/(257.14+temp))</f>
        <v>18.794410804467137</v>
      </c>
      <c r="E20" s="27"/>
      <c r="F20"/>
      <c r="G20" s="79" t="s">
        <v>163</v>
      </c>
      <c r="H20" s="80">
        <f>x0</f>
        <v>0</v>
      </c>
      <c r="J20" s="103" t="s">
        <v>164</v>
      </c>
      <c r="K20" s="104">
        <f>z0</f>
        <v>6</v>
      </c>
    </row>
    <row r="21" spans="1:31" ht="13.5" thickBot="1" x14ac:dyDescent="0.25">
      <c r="A21" s="57" t="s">
        <v>59</v>
      </c>
      <c r="B21" s="58">
        <v>29.92</v>
      </c>
      <c r="C21" s="37" t="s">
        <v>58</v>
      </c>
      <c r="D21" s="26">
        <f>B21*1000/39.37</f>
        <v>759.96951993903997</v>
      </c>
      <c r="E21" s="27"/>
      <c r="F21"/>
      <c r="G21" s="79" t="s">
        <v>164</v>
      </c>
      <c r="H21" s="80">
        <f>z0</f>
        <v>6</v>
      </c>
      <c r="J21" s="103" t="s">
        <v>179</v>
      </c>
      <c r="K21" s="104">
        <f>v0x</f>
        <v>1.6153466904499571E-14</v>
      </c>
    </row>
    <row r="22" spans="1:31" ht="13.5" thickBot="1" x14ac:dyDescent="0.25">
      <c r="A22" s="10"/>
      <c r="B22" s="9"/>
      <c r="C22" s="39" t="s">
        <v>28</v>
      </c>
      <c r="D22" s="40">
        <f>D2*44.7*(circ/(PI()*39.37))*(temp+273.16+120)/(0.000001512*(temp+273.16)^1.5)</f>
        <v>213676.2109788901</v>
      </c>
      <c r="E22" s="41"/>
      <c r="F22"/>
      <c r="G22" s="81" t="s">
        <v>165</v>
      </c>
      <c r="H22" s="82">
        <f ca="1">B24</f>
        <v>1.1091582771138042</v>
      </c>
      <c r="J22" s="103" t="s">
        <v>180</v>
      </c>
      <c r="K22" s="104">
        <f>v0y</f>
        <v>-131.84905747364638</v>
      </c>
    </row>
    <row r="23" spans="1:31" ht="13.5" thickBot="1" x14ac:dyDescent="0.25">
      <c r="A23" s="109" t="s">
        <v>172</v>
      </c>
      <c r="B23" s="110"/>
      <c r="C23" s="36">
        <f>MATCH(1,AE33:AE1059,0)+31</f>
        <v>459</v>
      </c>
      <c r="D23" s="48">
        <f>C23+1</f>
        <v>460</v>
      </c>
      <c r="E23" s="59"/>
      <c r="F23"/>
      <c r="G23" s="83" t="s">
        <v>166</v>
      </c>
      <c r="H23" s="82">
        <f ca="1">B26</f>
        <v>1.8349430444001273</v>
      </c>
      <c r="J23" s="103" t="s">
        <v>181</v>
      </c>
      <c r="K23" s="104">
        <f>v0z</f>
        <v>-6.9099163027558737</v>
      </c>
    </row>
    <row r="24" spans="1:31" x14ac:dyDescent="0.2">
      <c r="A24" s="28" t="s">
        <v>45</v>
      </c>
      <c r="B24" s="78">
        <f ca="1">D24-E25*(D24-C24)</f>
        <v>1.1091582771138042</v>
      </c>
      <c r="C24" s="60">
        <f ca="1">INDIRECT(ADDRESS(C$23,2,1,TRUE))</f>
        <v>1.1036495347267048</v>
      </c>
      <c r="D24" s="61">
        <f ca="1">INDIRECT(ADDRESS(D$23,2,1,TRUE))</f>
        <v>1.1086310010615554</v>
      </c>
      <c r="E24" s="62"/>
      <c r="F24"/>
      <c r="G24" s="79" t="s">
        <v>167</v>
      </c>
      <c r="H24" s="87">
        <f ca="1">12*(H22-(x0+(v0x/v0y)*(17/12-y0)))</f>
        <v>13.309899325365571</v>
      </c>
      <c r="J24" s="103" t="s">
        <v>37</v>
      </c>
      <c r="K24" s="105">
        <f ca="1">AVERAGE(INDIRECT("aB24:aB" &amp; $C$23))</f>
        <v>11.678268932349766</v>
      </c>
    </row>
    <row r="25" spans="1:31" ht="13.5" thickBot="1" x14ac:dyDescent="0.25">
      <c r="A25" s="30" t="s">
        <v>46</v>
      </c>
      <c r="B25" s="31">
        <f ca="1">D25-E25*(D25-C25)</f>
        <v>1.4166666666666667</v>
      </c>
      <c r="C25" s="60">
        <f ca="1">INDIRECT(ADDRESS(C$23,3,1,TRUE))</f>
        <v>1.5488217464401688</v>
      </c>
      <c r="D25" s="61">
        <f ca="1">INDIRECT(ADDRESS(D$23,3,1,TRUE))</f>
        <v>1.4293160526518933</v>
      </c>
      <c r="E25" s="63">
        <f ca="1">(D25-17/12)/(D25-C25)</f>
        <v>-0.10584755909318518</v>
      </c>
      <c r="F25"/>
      <c r="G25" s="84" t="s">
        <v>168</v>
      </c>
      <c r="H25" s="85">
        <f ca="1">12*(H23-(z0+(v0z/v0y)*(17/12-y0)))</f>
        <v>-16.282481388202978</v>
      </c>
      <c r="J25" s="103" t="s">
        <v>38</v>
      </c>
      <c r="K25" s="105">
        <f ca="1">AVERAGE(INDIRECT("ac23:ac" &amp; $C$23))</f>
        <v>28.937730435545909</v>
      </c>
    </row>
    <row r="26" spans="1:31" ht="13.5" thickBot="1" x14ac:dyDescent="0.25">
      <c r="A26" s="30" t="s">
        <v>47</v>
      </c>
      <c r="B26" s="31">
        <f ca="1">D26-E25*(D26-C26)</f>
        <v>1.8349430444001273</v>
      </c>
      <c r="C26" s="60">
        <f ca="1">INDIRECT(ADDRESS(C$23,4,1,TRUE))</f>
        <v>1.8489552931795159</v>
      </c>
      <c r="D26" s="61">
        <f ca="1">INDIRECT(ADDRESS(D$23,4,1,TRUE))</f>
        <v>1.8362842440243512</v>
      </c>
      <c r="E26" s="63"/>
      <c r="F26"/>
      <c r="G26" s="79"/>
      <c r="H26" s="86"/>
      <c r="J26" s="106" t="s">
        <v>9</v>
      </c>
      <c r="K26" s="107">
        <f ca="1">AVERAGE(INDIRECT("ad24:ad" &amp; $C$23))</f>
        <v>-13.508590132172191</v>
      </c>
    </row>
    <row r="27" spans="1:31" x14ac:dyDescent="0.2">
      <c r="A27" s="30" t="s">
        <v>173</v>
      </c>
      <c r="B27" s="31">
        <f ca="1">D27-E$25*(D27-C27)</f>
        <v>0.42710584755909353</v>
      </c>
      <c r="C27" s="60">
        <f ca="1">INDIRECT(ADDRESS(C$23,1,1,TRUE))</f>
        <v>0.42600000000000032</v>
      </c>
      <c r="D27" s="61">
        <f ca="1">INDIRECT(ADDRESS(D$23,1,1,TRUE))</f>
        <v>0.42700000000000032</v>
      </c>
      <c r="E27" s="62"/>
      <c r="F27"/>
    </row>
    <row r="28" spans="1:31" x14ac:dyDescent="0.2">
      <c r="A28" s="30" t="s">
        <v>174</v>
      </c>
      <c r="B28" s="31">
        <f t="shared" ref="B28:B30" ca="1" si="0">D28-E$25*(D28-C28)</f>
        <v>4.9877120164439503</v>
      </c>
      <c r="C28" s="60">
        <f ca="1">INDIRECT(ADDRESS(C$23,7,1,TRUE))</f>
        <v>4.9763118355882199</v>
      </c>
      <c r="D28" s="61">
        <f ca="1">INDIRECT(ADDRESS(D$23,7,1,TRUE))</f>
        <v>4.986620834113368</v>
      </c>
      <c r="E28" s="62"/>
      <c r="F28"/>
    </row>
    <row r="29" spans="1:31" x14ac:dyDescent="0.2">
      <c r="A29" s="88" t="s">
        <v>175</v>
      </c>
      <c r="B29" s="31">
        <f t="shared" ca="1" si="0"/>
        <v>-119.48988454687664</v>
      </c>
      <c r="C29" s="60">
        <f ca="1">INDIRECT(ADDRESS(C$23,8,1,TRUE))</f>
        <v>-119.51874099888281</v>
      </c>
      <c r="D29" s="61">
        <f ca="1">INDIRECT(ADDRESS(D$23,8,1,TRUE))</f>
        <v>-119.49264657766815</v>
      </c>
      <c r="E29" s="23"/>
      <c r="F29"/>
    </row>
    <row r="30" spans="1:31" x14ac:dyDescent="0.2">
      <c r="A30" s="88" t="s">
        <v>176</v>
      </c>
      <c r="B30" s="31">
        <f t="shared" ca="1" si="0"/>
        <v>-12.679573592723042</v>
      </c>
      <c r="C30" s="60">
        <f ca="1">INDIRECT(ADDRESS(C$23,9,1,TRUE))</f>
        <v>-12.664014021136119</v>
      </c>
      <c r="D30" s="61">
        <f ca="1">INDIRECT(ADDRESS(D$23,9,1,TRUE))</f>
        <v>-12.678084289193393</v>
      </c>
      <c r="E30" s="23"/>
      <c r="F30"/>
    </row>
    <row r="31" spans="1:31" ht="13.5" thickBot="1" x14ac:dyDescent="0.25"/>
    <row r="32" spans="1:31" s="1" customFormat="1" ht="13.5" thickBot="1" x14ac:dyDescent="0.25">
      <c r="A32" s="11" t="s">
        <v>29</v>
      </c>
      <c r="B32" s="12" t="s">
        <v>30</v>
      </c>
      <c r="C32" s="12" t="s">
        <v>33</v>
      </c>
      <c r="D32" s="12" t="s">
        <v>7</v>
      </c>
      <c r="E32" s="12" t="s">
        <v>20</v>
      </c>
      <c r="F32" s="13" t="s">
        <v>62</v>
      </c>
      <c r="G32" s="12" t="s">
        <v>34</v>
      </c>
      <c r="H32" s="12" t="s">
        <v>35</v>
      </c>
      <c r="I32" s="12" t="s">
        <v>8</v>
      </c>
      <c r="J32" s="12" t="s">
        <v>10</v>
      </c>
      <c r="K32" s="12" t="s">
        <v>66</v>
      </c>
      <c r="L32" s="12" t="s">
        <v>151</v>
      </c>
      <c r="M32" s="13" t="s">
        <v>152</v>
      </c>
      <c r="N32" s="12" t="s">
        <v>18</v>
      </c>
      <c r="O32" s="12" t="s">
        <v>66</v>
      </c>
      <c r="P32" s="12" t="s">
        <v>12</v>
      </c>
      <c r="Q32" s="12" t="s">
        <v>14</v>
      </c>
      <c r="R32" s="12" t="s">
        <v>13</v>
      </c>
      <c r="S32" s="12" t="s">
        <v>64</v>
      </c>
      <c r="T32" s="12" t="s">
        <v>65</v>
      </c>
      <c r="U32" s="12" t="s">
        <v>15</v>
      </c>
      <c r="V32" s="12" t="s">
        <v>16</v>
      </c>
      <c r="W32" s="12" t="s">
        <v>17</v>
      </c>
      <c r="X32" s="12" t="s">
        <v>158</v>
      </c>
      <c r="Y32" s="12" t="s">
        <v>42</v>
      </c>
      <c r="Z32" s="12" t="s">
        <v>43</v>
      </c>
      <c r="AA32" s="12" t="s">
        <v>44</v>
      </c>
      <c r="AB32" s="12" t="s">
        <v>37</v>
      </c>
      <c r="AC32" s="12" t="s">
        <v>38</v>
      </c>
      <c r="AD32" s="12" t="s">
        <v>9</v>
      </c>
      <c r="AE32" s="7" t="s">
        <v>61</v>
      </c>
    </row>
    <row r="33" spans="1:31" x14ac:dyDescent="0.2">
      <c r="A33" s="3">
        <v>0</v>
      </c>
      <c r="B33">
        <f>x0</f>
        <v>0</v>
      </c>
      <c r="C33">
        <f>y0</f>
        <v>55</v>
      </c>
      <c r="D33">
        <f>z0</f>
        <v>6</v>
      </c>
      <c r="E33">
        <f>SQRT(B33^2+C33^2)</f>
        <v>55</v>
      </c>
      <c r="F33" s="2">
        <v>0</v>
      </c>
      <c r="G33" s="3">
        <f>v0x</f>
        <v>1.6153466904499571E-14</v>
      </c>
      <c r="H33" s="3">
        <f>v0y</f>
        <v>-131.84905747364638</v>
      </c>
      <c r="I33" s="3">
        <f>v0z</f>
        <v>-6.9099163027558737</v>
      </c>
      <c r="J33" s="2">
        <f t="shared" ref="J33:J96" si="1">SQRT(G33^2+H33^2+I33^2)</f>
        <v>132.03</v>
      </c>
      <c r="K33" s="2">
        <f>J33/1.467</f>
        <v>90</v>
      </c>
      <c r="L33" s="6">
        <f t="shared" ref="L33:L96" si="2">SQRT(spin^2-flag*((30/PI())*(wx*G33+wy*H33+wz*I33)/J33)^2)*EXP(-A33/(tau*146.7/N33))</f>
        <v>2500.0010000000002</v>
      </c>
      <c r="M33" s="2">
        <f t="shared" ref="M33:M96" si="3">(L33*PI()/30)*(circ/(2*PI()))/12</f>
        <v>31.684040451388892</v>
      </c>
      <c r="N33" s="2">
        <f t="shared" ref="N33" si="4">IF(D33&gt;=hwind,SQRT((G33-vxw)^2+(H33-vyw)^2+I33^2),J33)</f>
        <v>132.03</v>
      </c>
      <c r="O33" s="2">
        <f t="shared" ref="O33:O96" si="5">J33/1.467</f>
        <v>90</v>
      </c>
      <c r="P33" s="5">
        <f t="shared" ref="P33:P96" si="6">cd0+(cdspin*L33/1000)*EXP(-A33/(tau*146.7/N33))</f>
        <v>0.35300002920000001</v>
      </c>
      <c r="Q33" s="4">
        <f>(M33/N33)</f>
        <v>0.23997606946443151</v>
      </c>
      <c r="R33" s="4">
        <f t="shared" ref="R33:R96" si="7">cl2_*Q33/(cl0+cl1_*Q33)</f>
        <v>0.23517510202978084</v>
      </c>
      <c r="S33" s="4">
        <f t="shared" ref="S33" si="8">IF(D33&gt;=hwind,vxw,0)</f>
        <v>0</v>
      </c>
      <c r="T33" s="4">
        <f t="shared" ref="T33:T34" si="9">IF(D33&gt;=hwind,vyw,0)</f>
        <v>0</v>
      </c>
      <c r="U33" s="5">
        <f t="shared" ref="U33:U34" si="10">-const*$P33*$N33*(G33-S33)</f>
        <v>-4.0413072147369258E-15</v>
      </c>
      <c r="V33" s="5">
        <f t="shared" ref="V33:V34" si="11">-const*$P33*$N33*(H33-T33)</f>
        <v>32.986265448446034</v>
      </c>
      <c r="W33" s="5">
        <f t="shared" ref="W33:W34" si="12">-const*$P33*$N33*I33</f>
        <v>1.7287369189939679</v>
      </c>
      <c r="X33" s="5">
        <f t="shared" ref="X33:X96" si="13">M33/romega</f>
        <v>0.99999658029442839</v>
      </c>
      <c r="Y33" s="5">
        <f t="shared" ref="Y33:Y96" si="14">const*($R33/omega)*N33*(wy*I33-wz*(H33-T33))</f>
        <v>13.203678302649212</v>
      </c>
      <c r="Z33" s="5">
        <f t="shared" ref="Z33:Z96" si="15">const*($R33/omega)*N33*(wz*(G33-S33)-wx*I33)</f>
        <v>-0.92136950652447314</v>
      </c>
      <c r="AA33" s="5">
        <f t="shared" ref="AA33:AA96" si="16">const*($R33/omega)*N33*(wx*(H33-T33)-wy*(G33-S33))</f>
        <v>17.580777493898193</v>
      </c>
      <c r="AB33" s="5">
        <f t="shared" ref="AB33:AC96" si="17">U33+Y33</f>
        <v>13.203678302649209</v>
      </c>
      <c r="AC33" s="5">
        <f t="shared" si="17"/>
        <v>32.064895941921563</v>
      </c>
      <c r="AD33" s="5">
        <f t="shared" ref="AD33:AD96" si="18">W33+AA33-32.174</f>
        <v>-12.86448558710784</v>
      </c>
      <c r="AE33">
        <f>IF(($C33-17/12)*($C34-17/12)&lt;0,1,0)</f>
        <v>0</v>
      </c>
    </row>
    <row r="34" spans="1:31" x14ac:dyDescent="0.2">
      <c r="A34">
        <f t="shared" ref="A34:A97" si="19">A33+dt</f>
        <v>1E-3</v>
      </c>
      <c r="B34" s="5">
        <f t="shared" ref="B34:B97" si="20">B33+G33*dt+0.5*AB33*dt*dt</f>
        <v>6.6018391513407583E-6</v>
      </c>
      <c r="C34" s="5">
        <f t="shared" ref="C34:C97" si="21">C33+H33*dt+0.5*AC33*dt*dt</f>
        <v>54.868166974974329</v>
      </c>
      <c r="D34" s="5">
        <f t="shared" ref="D34:D97" si="22">D33+I33*dt+0.5*AD33*dt*dt</f>
        <v>5.9930836514544508</v>
      </c>
      <c r="E34" s="2">
        <f t="shared" ref="E34:E97" si="23">SQRT(B34^2+C34^2)</f>
        <v>54.868166974974727</v>
      </c>
      <c r="F34" s="2">
        <f t="shared" ref="F34:F97" si="24">ATAN2(C34,B34)*180/PI()</f>
        <v>6.8939339739302409E-6</v>
      </c>
      <c r="G34" s="3">
        <f t="shared" ref="G34:G97" si="25">G33+AB33*dt</f>
        <v>1.3203678302665363E-2</v>
      </c>
      <c r="H34" s="3">
        <f t="shared" ref="H34:H97" si="26">H33+AC33*dt</f>
        <v>-131.81699257770447</v>
      </c>
      <c r="I34" s="3">
        <f t="shared" ref="I34:I97" si="27">I33+AD33*dt</f>
        <v>-6.9227807883429815</v>
      </c>
      <c r="J34" s="2">
        <f t="shared" si="1"/>
        <v>131.99865378257147</v>
      </c>
      <c r="K34" s="2">
        <f t="shared" ref="K34:K97" si="28">J34/1.467</f>
        <v>89.978632435290706</v>
      </c>
      <c r="L34" s="6">
        <f t="shared" si="2"/>
        <v>2500.0007483913696</v>
      </c>
      <c r="M34" s="2">
        <f t="shared" si="3"/>
        <v>31.684037262598959</v>
      </c>
      <c r="N34" s="2">
        <f t="shared" ref="N34:N97" si="29">IF(D34&gt;=hwind,SQRT((G34-vxw)^2+(H34-vyw)^2+I34^2),J34)</f>
        <v>131.99865378257147</v>
      </c>
      <c r="O34" s="2">
        <f t="shared" si="5"/>
        <v>89.978632435290706</v>
      </c>
      <c r="P34" s="5">
        <f t="shared" si="6"/>
        <v>0.35300001528458619</v>
      </c>
      <c r="Q34" s="4">
        <f t="shared" ref="Q34:Q97" si="30">(M34/N34)</f>
        <v>0.24003303332766551</v>
      </c>
      <c r="R34" s="4">
        <f t="shared" si="7"/>
        <v>0.23520357588544566</v>
      </c>
      <c r="S34" s="4">
        <f t="shared" ref="S34" si="31">IF(D34&gt;=hwind,vxw,0)</f>
        <v>0</v>
      </c>
      <c r="T34" s="4">
        <f t="shared" si="9"/>
        <v>0</v>
      </c>
      <c r="U34" s="5">
        <f t="shared" si="10"/>
        <v>-3.3025387044007819E-3</v>
      </c>
      <c r="V34" s="5">
        <f t="shared" si="11"/>
        <v>32.970412479505917</v>
      </c>
      <c r="W34" s="5">
        <f t="shared" si="12"/>
        <v>1.7315441175940844</v>
      </c>
      <c r="X34" s="5">
        <f t="shared" si="13"/>
        <v>0.99999647965136074</v>
      </c>
      <c r="Y34" s="5">
        <f t="shared" si="14"/>
        <v>13.19900721343687</v>
      </c>
      <c r="Z34" s="5">
        <f t="shared" si="15"/>
        <v>-0.92165896647735257</v>
      </c>
      <c r="AA34" s="5">
        <f t="shared" si="16"/>
        <v>17.574525657860971</v>
      </c>
      <c r="AB34" s="5">
        <f t="shared" si="17"/>
        <v>13.195704674732468</v>
      </c>
      <c r="AC34" s="5">
        <f t="shared" si="17"/>
        <v>32.048753513028565</v>
      </c>
      <c r="AD34" s="5">
        <f t="shared" si="18"/>
        <v>-12.867930224544946</v>
      </c>
      <c r="AE34">
        <f t="shared" ref="AE34:AE97" si="32">IF(($C34-17/12)*($C35-17/12)&lt;0,1,0)</f>
        <v>0</v>
      </c>
    </row>
    <row r="35" spans="1:31" x14ac:dyDescent="0.2">
      <c r="A35">
        <f t="shared" si="19"/>
        <v>2E-3</v>
      </c>
      <c r="B35" s="5">
        <f t="shared" si="20"/>
        <v>2.6403369791372356E-5</v>
      </c>
      <c r="C35" s="5">
        <f t="shared" si="21"/>
        <v>54.73636600677338</v>
      </c>
      <c r="D35" s="5">
        <f t="shared" si="22"/>
        <v>5.9861544367009953</v>
      </c>
      <c r="E35" s="2">
        <f t="shared" si="23"/>
        <v>54.736366006779747</v>
      </c>
      <c r="F35" s="2">
        <f t="shared" si="24"/>
        <v>2.7637962918136167E-5</v>
      </c>
      <c r="G35" s="3">
        <f t="shared" si="25"/>
        <v>2.6399382977397832E-2</v>
      </c>
      <c r="H35" s="3">
        <f t="shared" si="26"/>
        <v>-131.78494382419143</v>
      </c>
      <c r="I35" s="3">
        <f t="shared" si="27"/>
        <v>-6.9356487185675268</v>
      </c>
      <c r="J35" s="2">
        <f t="shared" si="1"/>
        <v>131.96732678515573</v>
      </c>
      <c r="K35" s="2">
        <f t="shared" si="28"/>
        <v>89.957277972157954</v>
      </c>
      <c r="L35" s="6">
        <f t="shared" si="2"/>
        <v>2500.0004435416477</v>
      </c>
      <c r="M35" s="2">
        <f t="shared" si="3"/>
        <v>31.684033399052129</v>
      </c>
      <c r="N35" s="2">
        <f t="shared" si="29"/>
        <v>131.96732678515573</v>
      </c>
      <c r="O35" s="2">
        <f t="shared" si="5"/>
        <v>89.957277972157954</v>
      </c>
      <c r="P35" s="5">
        <f t="shared" si="6"/>
        <v>0.3529999998176524</v>
      </c>
      <c r="Q35" s="4">
        <f t="shared" si="30"/>
        <v>0.24008998417187072</v>
      </c>
      <c r="R35" s="4">
        <f t="shared" si="7"/>
        <v>0.23523203661514944</v>
      </c>
      <c r="S35" s="4">
        <f t="shared" ref="S35:S98" si="33">IF(D35&gt;=hwind,vxw,0)</f>
        <v>0</v>
      </c>
      <c r="T35" s="4">
        <f t="shared" ref="T35:T98" si="34">IF(D35&gt;=hwind,vyw,0)</f>
        <v>0</v>
      </c>
      <c r="U35" s="5">
        <f t="shared" ref="U35:U98" si="35">-const*$P35*$N35*(G35-S35)</f>
        <v>-6.6015156372516556E-3</v>
      </c>
      <c r="V35" s="5">
        <f t="shared" ref="V35:V98" si="36">-const*$P35*$N35*(H35-T35)</f>
        <v>32.95457201232982</v>
      </c>
      <c r="W35" s="5">
        <f t="shared" ref="W35:W98" si="37">-const*$P35*$N35*I35</f>
        <v>1.7343508940837</v>
      </c>
      <c r="X35" s="5">
        <f t="shared" si="13"/>
        <v>0.99999635771193751</v>
      </c>
      <c r="Y35" s="5">
        <f t="shared" si="14"/>
        <v>13.194338910296741</v>
      </c>
      <c r="Z35" s="5">
        <f t="shared" si="15"/>
        <v>-0.92194961923662699</v>
      </c>
      <c r="AA35" s="5">
        <f t="shared" si="16"/>
        <v>17.568277479172295</v>
      </c>
      <c r="AB35" s="5">
        <f t="shared" si="17"/>
        <v>13.187737394659489</v>
      </c>
      <c r="AC35" s="5">
        <f t="shared" si="17"/>
        <v>32.032622393093192</v>
      </c>
      <c r="AD35" s="5">
        <f t="shared" si="18"/>
        <v>-12.871371626744004</v>
      </c>
      <c r="AE35">
        <f t="shared" si="32"/>
        <v>0</v>
      </c>
    </row>
    <row r="36" spans="1:31" x14ac:dyDescent="0.2">
      <c r="A36">
        <f t="shared" si="19"/>
        <v>3.0000000000000001E-3</v>
      </c>
      <c r="B36" s="5">
        <f t="shared" si="20"/>
        <v>5.9396621466099934E-5</v>
      </c>
      <c r="C36" s="5">
        <f t="shared" si="21"/>
        <v>54.604597079260387</v>
      </c>
      <c r="D36" s="5">
        <f t="shared" si="22"/>
        <v>5.9792123522966145</v>
      </c>
      <c r="E36" s="2">
        <f t="shared" si="23"/>
        <v>54.604597079292688</v>
      </c>
      <c r="F36" s="2">
        <f t="shared" si="24"/>
        <v>6.2323978371317521E-5</v>
      </c>
      <c r="G36" s="3">
        <f t="shared" si="25"/>
        <v>3.9587120372057319E-2</v>
      </c>
      <c r="H36" s="3">
        <f t="shared" si="26"/>
        <v>-131.75291120179833</v>
      </c>
      <c r="I36" s="3">
        <f t="shared" si="27"/>
        <v>-6.948520090194271</v>
      </c>
      <c r="J36" s="2">
        <f t="shared" si="1"/>
        <v>131.93601899683378</v>
      </c>
      <c r="K36" s="2">
        <f t="shared" si="28"/>
        <v>89.935936603158666</v>
      </c>
      <c r="L36" s="6">
        <f t="shared" si="2"/>
        <v>2500.0000854148248</v>
      </c>
      <c r="M36" s="2">
        <f t="shared" si="3"/>
        <v>31.684028860292049</v>
      </c>
      <c r="N36" s="2">
        <f t="shared" si="29"/>
        <v>131.93601899683378</v>
      </c>
      <c r="O36" s="2">
        <f t="shared" si="5"/>
        <v>89.935936603158666</v>
      </c>
      <c r="P36" s="5">
        <f t="shared" si="6"/>
        <v>0.35299998279814476</v>
      </c>
      <c r="Q36" s="4">
        <f t="shared" si="30"/>
        <v>0.24014692197929974</v>
      </c>
      <c r="R36" s="4">
        <f t="shared" si="7"/>
        <v>0.23526048421687082</v>
      </c>
      <c r="S36" s="4">
        <f t="shared" si="33"/>
        <v>0</v>
      </c>
      <c r="T36" s="4">
        <f t="shared" si="34"/>
        <v>0</v>
      </c>
      <c r="U36" s="5">
        <f t="shared" si="35"/>
        <v>-9.8969352033867666E-3</v>
      </c>
      <c r="V36" s="5">
        <f t="shared" si="36"/>
        <v>32.93874403509696</v>
      </c>
      <c r="W36" s="5">
        <f t="shared" si="37"/>
        <v>1.7371572482605908</v>
      </c>
      <c r="X36" s="5">
        <f t="shared" si="13"/>
        <v>0.99999621446175557</v>
      </c>
      <c r="Y36" s="5">
        <f t="shared" si="14"/>
        <v>13.189673391226661</v>
      </c>
      <c r="Z36" s="5">
        <f t="shared" si="15"/>
        <v>-0.92224146333886681</v>
      </c>
      <c r="AA36" s="5">
        <f t="shared" si="16"/>
        <v>17.562032955235665</v>
      </c>
      <c r="AB36" s="5">
        <f t="shared" si="17"/>
        <v>13.179776456023275</v>
      </c>
      <c r="AC36" s="5">
        <f t="shared" si="17"/>
        <v>32.016502571758096</v>
      </c>
      <c r="AD36" s="5">
        <f t="shared" si="18"/>
        <v>-12.874809796503744</v>
      </c>
      <c r="AE36">
        <f t="shared" si="32"/>
        <v>0</v>
      </c>
    </row>
    <row r="37" spans="1:31" x14ac:dyDescent="0.2">
      <c r="A37">
        <f t="shared" si="19"/>
        <v>4.0000000000000001E-3</v>
      </c>
      <c r="B37" s="5">
        <f t="shared" si="20"/>
        <v>1.0557363006616889E-4</v>
      </c>
      <c r="C37" s="5">
        <f t="shared" si="21"/>
        <v>54.472860176309872</v>
      </c>
      <c r="D37" s="5">
        <f t="shared" si="22"/>
        <v>5.9722573948015221</v>
      </c>
      <c r="E37" s="2">
        <f t="shared" si="23"/>
        <v>54.472860176412176</v>
      </c>
      <c r="F37" s="2">
        <f t="shared" si="24"/>
        <v>1.1104471861916334E-4</v>
      </c>
      <c r="G37" s="3">
        <f t="shared" si="25"/>
        <v>5.2766896828080598E-2</v>
      </c>
      <c r="H37" s="3">
        <f t="shared" si="26"/>
        <v>-131.72089469922656</v>
      </c>
      <c r="I37" s="3">
        <f t="shared" si="27"/>
        <v>-6.9613948999907747</v>
      </c>
      <c r="J37" s="2">
        <f t="shared" si="1"/>
        <v>131.90473040669826</v>
      </c>
      <c r="K37" s="2">
        <f t="shared" si="28"/>
        <v>89.91460832085771</v>
      </c>
      <c r="L37" s="6">
        <f t="shared" si="2"/>
        <v>2499.9996739749008</v>
      </c>
      <c r="M37" s="2">
        <f t="shared" si="3"/>
        <v>31.684023645862457</v>
      </c>
      <c r="N37" s="2">
        <f t="shared" si="29"/>
        <v>131.90473040669826</v>
      </c>
      <c r="O37" s="2">
        <f t="shared" si="5"/>
        <v>89.91460832085771</v>
      </c>
      <c r="P37" s="5">
        <f t="shared" si="6"/>
        <v>0.35299996422500962</v>
      </c>
      <c r="Q37" s="4">
        <f t="shared" si="30"/>
        <v>0.24020384673219808</v>
      </c>
      <c r="R37" s="4">
        <f t="shared" si="7"/>
        <v>0.23528891868858806</v>
      </c>
      <c r="S37" s="4">
        <f t="shared" si="33"/>
        <v>0</v>
      </c>
      <c r="T37" s="4">
        <f t="shared" si="34"/>
        <v>0</v>
      </c>
      <c r="U37" s="5">
        <f t="shared" si="35"/>
        <v>-1.3188801801751103E-2</v>
      </c>
      <c r="V37" s="5">
        <f t="shared" si="36"/>
        <v>32.922928536000832</v>
      </c>
      <c r="W37" s="5">
        <f t="shared" si="37"/>
        <v>1.7399631799238204</v>
      </c>
      <c r="X37" s="5">
        <f t="shared" si="13"/>
        <v>0.99999604988641466</v>
      </c>
      <c r="Y37" s="5">
        <f t="shared" si="14"/>
        <v>13.185010654226442</v>
      </c>
      <c r="Z37" s="5">
        <f t="shared" si="15"/>
        <v>-0.92253449732240089</v>
      </c>
      <c r="AA37" s="5">
        <f t="shared" si="16"/>
        <v>17.555792083457092</v>
      </c>
      <c r="AB37" s="5">
        <f t="shared" si="17"/>
        <v>13.17182185242469</v>
      </c>
      <c r="AC37" s="5">
        <f t="shared" si="17"/>
        <v>32.000394038678429</v>
      </c>
      <c r="AD37" s="5">
        <f t="shared" si="18"/>
        <v>-12.878244736619088</v>
      </c>
      <c r="AE37">
        <f t="shared" si="32"/>
        <v>0</v>
      </c>
    </row>
    <row r="38" spans="1:31" x14ac:dyDescent="0.2">
      <c r="A38">
        <f t="shared" si="19"/>
        <v>5.0000000000000001E-3</v>
      </c>
      <c r="B38" s="5">
        <f t="shared" si="20"/>
        <v>1.6492643782046182E-4</v>
      </c>
      <c r="C38" s="5">
        <f t="shared" si="21"/>
        <v>54.341155281807666</v>
      </c>
      <c r="D38" s="5">
        <f t="shared" si="22"/>
        <v>5.9652895607791629</v>
      </c>
      <c r="E38" s="2">
        <f t="shared" si="23"/>
        <v>54.34115528205794</v>
      </c>
      <c r="F38" s="2">
        <f t="shared" si="24"/>
        <v>1.7389377844850091E-4</v>
      </c>
      <c r="G38" s="3">
        <f t="shared" si="25"/>
        <v>6.5938718680505284E-2</v>
      </c>
      <c r="H38" s="3">
        <f t="shared" si="26"/>
        <v>-131.68889430518789</v>
      </c>
      <c r="I38" s="3">
        <f t="shared" si="27"/>
        <v>-6.9742731447273938</v>
      </c>
      <c r="J38" s="2">
        <f t="shared" si="1"/>
        <v>131.87346100385338</v>
      </c>
      <c r="K38" s="2">
        <f t="shared" si="28"/>
        <v>89.893293117827795</v>
      </c>
      <c r="L38" s="6">
        <f t="shared" si="2"/>
        <v>2499.999209185884</v>
      </c>
      <c r="M38" s="2">
        <f t="shared" si="3"/>
        <v>31.684017755307206</v>
      </c>
      <c r="N38" s="2">
        <f t="shared" si="29"/>
        <v>131.87346100385338</v>
      </c>
      <c r="O38" s="2">
        <f t="shared" si="5"/>
        <v>89.893293117827795</v>
      </c>
      <c r="P38" s="5">
        <f t="shared" si="6"/>
        <v>0.3529999440971936</v>
      </c>
      <c r="Q38" s="4">
        <f t="shared" si="30"/>
        <v>0.24026075841280445</v>
      </c>
      <c r="R38" s="4">
        <f t="shared" si="7"/>
        <v>0.23531734002827873</v>
      </c>
      <c r="S38" s="4">
        <f t="shared" si="33"/>
        <v>0</v>
      </c>
      <c r="T38" s="4">
        <f t="shared" si="34"/>
        <v>0</v>
      </c>
      <c r="U38" s="5">
        <f t="shared" si="35"/>
        <v>-1.6477119825413722E-2</v>
      </c>
      <c r="V38" s="5">
        <f t="shared" si="36"/>
        <v>32.907125503249105</v>
      </c>
      <c r="W38" s="5">
        <f t="shared" si="37"/>
        <v>1.7427686888737348</v>
      </c>
      <c r="X38" s="5">
        <f t="shared" si="13"/>
        <v>0.99999586397151796</v>
      </c>
      <c r="Y38" s="5">
        <f t="shared" si="14"/>
        <v>13.18035069729782</v>
      </c>
      <c r="Z38" s="5">
        <f t="shared" si="15"/>
        <v>-0.92282871972731428</v>
      </c>
      <c r="AA38" s="5">
        <f t="shared" si="16"/>
        <v>17.549554861245081</v>
      </c>
      <c r="AB38" s="5">
        <f t="shared" si="17"/>
        <v>13.163873577472406</v>
      </c>
      <c r="AC38" s="5">
        <f t="shared" si="17"/>
        <v>31.984296783521792</v>
      </c>
      <c r="AD38" s="5">
        <f t="shared" si="18"/>
        <v>-12.881676449881184</v>
      </c>
      <c r="AE38">
        <f t="shared" si="32"/>
        <v>0</v>
      </c>
    </row>
    <row r="39" spans="1:31" x14ac:dyDescent="0.2">
      <c r="A39">
        <f t="shared" si="19"/>
        <v>6.0000000000000001E-3</v>
      </c>
      <c r="B39" s="5">
        <f t="shared" si="20"/>
        <v>2.3744709328970331E-4</v>
      </c>
      <c r="C39" s="5">
        <f t="shared" si="21"/>
        <v>54.209482379650872</v>
      </c>
      <c r="D39" s="5">
        <f t="shared" si="22"/>
        <v>5.9583088467962106</v>
      </c>
      <c r="E39" s="2">
        <f t="shared" si="23"/>
        <v>54.209482380170897</v>
      </c>
      <c r="F39" s="2">
        <f t="shared" si="24"/>
        <v>2.5096561903658867E-4</v>
      </c>
      <c r="G39" s="3">
        <f t="shared" si="25"/>
        <v>7.9102592257977694E-2</v>
      </c>
      <c r="H39" s="3">
        <f t="shared" si="26"/>
        <v>-131.65691000840437</v>
      </c>
      <c r="I39" s="3">
        <f t="shared" si="27"/>
        <v>-6.9871548211772749</v>
      </c>
      <c r="J39" s="2">
        <f t="shared" si="1"/>
        <v>131.84221077741486</v>
      </c>
      <c r="K39" s="2">
        <f t="shared" si="28"/>
        <v>89.871990986649521</v>
      </c>
      <c r="L39" s="6">
        <f t="shared" si="2"/>
        <v>2499.9986910117927</v>
      </c>
      <c r="M39" s="2">
        <f t="shared" si="3"/>
        <v>31.684011188170292</v>
      </c>
      <c r="N39" s="2">
        <f t="shared" si="29"/>
        <v>131.84221077741486</v>
      </c>
      <c r="O39" s="2">
        <f t="shared" si="5"/>
        <v>89.871990986649521</v>
      </c>
      <c r="P39" s="5">
        <f t="shared" si="6"/>
        <v>0.35299992241364353</v>
      </c>
      <c r="Q39" s="4">
        <f t="shared" si="30"/>
        <v>0.240317657003351</v>
      </c>
      <c r="R39" s="4">
        <f t="shared" si="7"/>
        <v>0.2353457482339204</v>
      </c>
      <c r="S39" s="4">
        <f t="shared" si="33"/>
        <v>0</v>
      </c>
      <c r="T39" s="4">
        <f t="shared" si="34"/>
        <v>0</v>
      </c>
      <c r="U39" s="5">
        <f t="shared" si="35"/>
        <v>-1.9761893661576907E-2</v>
      </c>
      <c r="V39" s="5">
        <f t="shared" si="36"/>
        <v>32.891334925063603</v>
      </c>
      <c r="W39" s="5">
        <f t="shared" si="37"/>
        <v>1.7455737749119602</v>
      </c>
      <c r="X39" s="5">
        <f t="shared" si="13"/>
        <v>0.99999565670267332</v>
      </c>
      <c r="Y39" s="5">
        <f t="shared" si="14"/>
        <v>13.175693518444506</v>
      </c>
      <c r="Z39" s="5">
        <f t="shared" si="15"/>
        <v>-0.92312412909544683</v>
      </c>
      <c r="AA39" s="5">
        <f t="shared" si="16"/>
        <v>17.543321286010688</v>
      </c>
      <c r="AB39" s="5">
        <f t="shared" si="17"/>
        <v>13.155931624782928</v>
      </c>
      <c r="AC39" s="5">
        <f t="shared" si="17"/>
        <v>31.968210795968155</v>
      </c>
      <c r="AD39" s="5">
        <f t="shared" si="18"/>
        <v>-12.885104939077351</v>
      </c>
      <c r="AE39">
        <f t="shared" si="32"/>
        <v>0</v>
      </c>
    </row>
    <row r="40" spans="1:31" x14ac:dyDescent="0.2">
      <c r="A40">
        <f t="shared" si="19"/>
        <v>7.0000000000000001E-3</v>
      </c>
      <c r="B40" s="5">
        <f t="shared" si="20"/>
        <v>3.2312765136007242E-4</v>
      </c>
      <c r="C40" s="5">
        <f t="shared" si="21"/>
        <v>54.077841453747865</v>
      </c>
      <c r="D40" s="5">
        <f t="shared" si="22"/>
        <v>5.9513152494225645</v>
      </c>
      <c r="E40" s="2">
        <f t="shared" si="23"/>
        <v>54.077841454713244</v>
      </c>
      <c r="F40" s="2">
        <f t="shared" si="24"/>
        <v>3.4235557797774127E-4</v>
      </c>
      <c r="G40" s="3">
        <f t="shared" si="25"/>
        <v>9.2258523882760624E-2</v>
      </c>
      <c r="H40" s="3">
        <f t="shared" si="26"/>
        <v>-131.62494179760839</v>
      </c>
      <c r="I40" s="3">
        <f t="shared" si="27"/>
        <v>-7.0000399261163526</v>
      </c>
      <c r="J40" s="2">
        <f t="shared" si="1"/>
        <v>131.81097971651013</v>
      </c>
      <c r="K40" s="2">
        <f t="shared" si="28"/>
        <v>89.850701919911472</v>
      </c>
      <c r="L40" s="6">
        <f t="shared" si="2"/>
        <v>2499.9981194166535</v>
      </c>
      <c r="M40" s="2">
        <f t="shared" si="3"/>
        <v>31.68400394399578</v>
      </c>
      <c r="N40" s="2">
        <f t="shared" si="29"/>
        <v>131.81097971651013</v>
      </c>
      <c r="O40" s="2">
        <f t="shared" si="5"/>
        <v>89.850701919911472</v>
      </c>
      <c r="P40" s="5">
        <f t="shared" si="6"/>
        <v>0.3529998991733066</v>
      </c>
      <c r="Q40" s="4">
        <f t="shared" si="30"/>
        <v>0.24037454248606244</v>
      </c>
      <c r="R40" s="4">
        <f t="shared" si="7"/>
        <v>0.23537414330348949</v>
      </c>
      <c r="S40" s="4">
        <f t="shared" si="33"/>
        <v>0</v>
      </c>
      <c r="T40" s="4">
        <f t="shared" si="34"/>
        <v>0</v>
      </c>
      <c r="U40" s="5">
        <f t="shared" si="35"/>
        <v>-2.3043127691585355E-2</v>
      </c>
      <c r="V40" s="5">
        <f t="shared" si="36"/>
        <v>32.875556789680374</v>
      </c>
      <c r="W40" s="5">
        <f t="shared" si="37"/>
        <v>1.7483784378414033</v>
      </c>
      <c r="X40" s="5">
        <f t="shared" si="13"/>
        <v>0.9999954280654908</v>
      </c>
      <c r="Y40" s="5">
        <f t="shared" si="14"/>
        <v>13.171039115672134</v>
      </c>
      <c r="Z40" s="5">
        <f t="shared" si="15"/>
        <v>-0.92342072397038932</v>
      </c>
      <c r="AA40" s="5">
        <f t="shared" si="16"/>
        <v>17.537091355167426</v>
      </c>
      <c r="AB40" s="5">
        <f t="shared" si="17"/>
        <v>13.147995987980549</v>
      </c>
      <c r="AC40" s="5">
        <f t="shared" si="17"/>
        <v>31.952136065709986</v>
      </c>
      <c r="AD40" s="5">
        <f t="shared" si="18"/>
        <v>-12.88853020699117</v>
      </c>
      <c r="AE40">
        <f t="shared" si="32"/>
        <v>0</v>
      </c>
    </row>
    <row r="41" spans="1:31" x14ac:dyDescent="0.2">
      <c r="A41">
        <f t="shared" si="19"/>
        <v>8.0000000000000002E-3</v>
      </c>
      <c r="B41" s="5">
        <f t="shared" si="20"/>
        <v>4.2196017323682336E-4</v>
      </c>
      <c r="C41" s="5">
        <f t="shared" si="21"/>
        <v>53.946232488018289</v>
      </c>
      <c r="D41" s="5">
        <f t="shared" si="22"/>
        <v>5.9443087652313444</v>
      </c>
      <c r="E41" s="2">
        <f t="shared" si="23"/>
        <v>53.946232489668546</v>
      </c>
      <c r="F41" s="2">
        <f t="shared" si="24"/>
        <v>4.4815987944951891E-4</v>
      </c>
      <c r="G41" s="3">
        <f t="shared" si="25"/>
        <v>0.10540651987074118</v>
      </c>
      <c r="H41" s="3">
        <f t="shared" si="26"/>
        <v>-131.59298966154267</v>
      </c>
      <c r="I41" s="3">
        <f t="shared" si="27"/>
        <v>-7.0129284563233441</v>
      </c>
      <c r="J41" s="2">
        <f t="shared" si="1"/>
        <v>131.77976781027814</v>
      </c>
      <c r="K41" s="2">
        <f t="shared" si="28"/>
        <v>89.829425910210048</v>
      </c>
      <c r="L41" s="6">
        <f t="shared" si="2"/>
        <v>2499.9974943645025</v>
      </c>
      <c r="M41" s="2">
        <f t="shared" si="3"/>
        <v>31.6839960223279</v>
      </c>
      <c r="N41" s="2">
        <f t="shared" si="29"/>
        <v>131.77976781027814</v>
      </c>
      <c r="O41" s="2">
        <f t="shared" si="5"/>
        <v>89.829425910210048</v>
      </c>
      <c r="P41" s="5">
        <f t="shared" si="6"/>
        <v>0.3529998743751302</v>
      </c>
      <c r="Q41" s="4">
        <f t="shared" si="30"/>
        <v>0.24043141484315705</v>
      </c>
      <c r="R41" s="4">
        <f t="shared" si="7"/>
        <v>0.23540252523496255</v>
      </c>
      <c r="S41" s="4">
        <f t="shared" si="33"/>
        <v>0</v>
      </c>
      <c r="T41" s="4">
        <f t="shared" si="34"/>
        <v>0</v>
      </c>
      <c r="U41" s="5">
        <f t="shared" si="35"/>
        <v>-2.6320826290935285E-2</v>
      </c>
      <c r="V41" s="5">
        <f t="shared" si="36"/>
        <v>32.859791085349613</v>
      </c>
      <c r="W41" s="5">
        <f t="shared" si="37"/>
        <v>1.7511826774662467</v>
      </c>
      <c r="X41" s="5">
        <f t="shared" si="13"/>
        <v>0.99999517804558569</v>
      </c>
      <c r="Y41" s="5">
        <f t="shared" si="14"/>
        <v>13.166387486988304</v>
      </c>
      <c r="Z41" s="5">
        <f t="shared" si="15"/>
        <v>-0.92371850289748403</v>
      </c>
      <c r="AA41" s="5">
        <f t="shared" si="16"/>
        <v>17.530865066131355</v>
      </c>
      <c r="AB41" s="5">
        <f t="shared" si="17"/>
        <v>13.14006666069737</v>
      </c>
      <c r="AC41" s="5">
        <f t="shared" si="17"/>
        <v>31.93607258245213</v>
      </c>
      <c r="AD41" s="5">
        <f t="shared" si="18"/>
        <v>-12.891952256402398</v>
      </c>
      <c r="AE41">
        <f t="shared" si="32"/>
        <v>0</v>
      </c>
    </row>
    <row r="42" spans="1:31" x14ac:dyDescent="0.2">
      <c r="A42">
        <f t="shared" si="19"/>
        <v>9.0000000000000011E-3</v>
      </c>
      <c r="B42" s="5">
        <f t="shared" si="20"/>
        <v>5.3393672643791323E-4</v>
      </c>
      <c r="C42" s="5">
        <f t="shared" si="21"/>
        <v>53.814655466393042</v>
      </c>
      <c r="D42" s="5">
        <f t="shared" si="22"/>
        <v>5.9372893907988935</v>
      </c>
      <c r="E42" s="2">
        <f t="shared" si="23"/>
        <v>53.814655469041838</v>
      </c>
      <c r="F42" s="2">
        <f t="shared" si="24"/>
        <v>5.684756445207479E-4</v>
      </c>
      <c r="G42" s="3">
        <f t="shared" si="25"/>
        <v>0.11854658653143854</v>
      </c>
      <c r="H42" s="3">
        <f t="shared" si="26"/>
        <v>-131.56105358896022</v>
      </c>
      <c r="I42" s="3">
        <f t="shared" si="27"/>
        <v>-7.0258204085797464</v>
      </c>
      <c r="J42" s="2">
        <f t="shared" si="1"/>
        <v>131.74857504786934</v>
      </c>
      <c r="K42" s="2">
        <f t="shared" si="28"/>
        <v>89.808162950149509</v>
      </c>
      <c r="L42" s="6">
        <f t="shared" si="2"/>
        <v>2499.9968158193856</v>
      </c>
      <c r="M42" s="2">
        <f t="shared" si="3"/>
        <v>31.68398742271096</v>
      </c>
      <c r="N42" s="2">
        <f t="shared" si="29"/>
        <v>131.74857504786934</v>
      </c>
      <c r="O42" s="2">
        <f t="shared" si="5"/>
        <v>89.808162950149509</v>
      </c>
      <c r="P42" s="5">
        <f t="shared" si="6"/>
        <v>0.35299984801806206</v>
      </c>
      <c r="Q42" s="4">
        <f t="shared" si="30"/>
        <v>0.24048827405684611</v>
      </c>
      <c r="R42" s="4">
        <f t="shared" si="7"/>
        <v>0.23543089402631528</v>
      </c>
      <c r="S42" s="4">
        <f t="shared" si="33"/>
        <v>0</v>
      </c>
      <c r="T42" s="4">
        <f t="shared" si="34"/>
        <v>0</v>
      </c>
      <c r="U42" s="5">
        <f t="shared" si="35"/>
        <v>-2.9594993829283565E-2</v>
      </c>
      <c r="V42" s="5">
        <f t="shared" si="36"/>
        <v>32.844037800335599</v>
      </c>
      <c r="W42" s="5">
        <f t="shared" si="37"/>
        <v>1.7539864935919462</v>
      </c>
      <c r="X42" s="5">
        <f t="shared" si="13"/>
        <v>0.99999490662857538</v>
      </c>
      <c r="Y42" s="5">
        <f t="shared" si="14"/>
        <v>13.161738630402537</v>
      </c>
      <c r="Z42" s="5">
        <f t="shared" si="15"/>
        <v>-0.92401746442381905</v>
      </c>
      <c r="AA42" s="5">
        <f t="shared" si="16"/>
        <v>17.524642416321004</v>
      </c>
      <c r="AB42" s="5">
        <f t="shared" si="17"/>
        <v>13.132143636573254</v>
      </c>
      <c r="AC42" s="5">
        <f t="shared" si="17"/>
        <v>31.920020335911779</v>
      </c>
      <c r="AD42" s="5">
        <f t="shared" si="18"/>
        <v>-12.89537109008705</v>
      </c>
      <c r="AE42">
        <f t="shared" si="32"/>
        <v>0</v>
      </c>
    </row>
    <row r="43" spans="1:31" x14ac:dyDescent="0.2">
      <c r="A43">
        <f t="shared" si="19"/>
        <v>1.0000000000000002E-2</v>
      </c>
      <c r="B43" s="5">
        <f t="shared" si="20"/>
        <v>6.5904938478763837E-4</v>
      </c>
      <c r="C43" s="5">
        <f t="shared" si="21"/>
        <v>53.683110372814248</v>
      </c>
      <c r="D43" s="5">
        <f t="shared" si="22"/>
        <v>5.9302571227047682</v>
      </c>
      <c r="E43" s="2">
        <f t="shared" si="23"/>
        <v>53.683110376859709</v>
      </c>
      <c r="F43" s="2">
        <f t="shared" si="24"/>
        <v>7.0340090160369141E-4</v>
      </c>
      <c r="G43" s="3">
        <f t="shared" si="25"/>
        <v>0.13167873016801179</v>
      </c>
      <c r="H43" s="3">
        <f t="shared" si="26"/>
        <v>-131.5291335686243</v>
      </c>
      <c r="I43" s="3">
        <f t="shared" si="27"/>
        <v>-7.0387157796698334</v>
      </c>
      <c r="J43" s="2">
        <f t="shared" si="1"/>
        <v>131.71740141844569</v>
      </c>
      <c r="K43" s="2">
        <f t="shared" si="28"/>
        <v>89.786913032341985</v>
      </c>
      <c r="L43" s="6">
        <f t="shared" si="2"/>
        <v>2499.9960837453559</v>
      </c>
      <c r="M43" s="2">
        <f t="shared" si="3"/>
        <v>31.683978144689402</v>
      </c>
      <c r="N43" s="2">
        <f t="shared" si="29"/>
        <v>131.71740141844569</v>
      </c>
      <c r="O43" s="2">
        <f t="shared" si="5"/>
        <v>89.786913032341985</v>
      </c>
      <c r="P43" s="5">
        <f t="shared" si="6"/>
        <v>0.35299982010105002</v>
      </c>
      <c r="Q43" s="4">
        <f t="shared" si="30"/>
        <v>0.24054512010933418</v>
      </c>
      <c r="R43" s="4">
        <f t="shared" si="7"/>
        <v>0.23545924967552315</v>
      </c>
      <c r="S43" s="4">
        <f t="shared" si="33"/>
        <v>0</v>
      </c>
      <c r="T43" s="4">
        <f t="shared" si="34"/>
        <v>0</v>
      </c>
      <c r="U43" s="5">
        <f t="shared" si="35"/>
        <v>-3.2865634670456813E-2</v>
      </c>
      <c r="V43" s="5">
        <f t="shared" si="36"/>
        <v>32.828296922916728</v>
      </c>
      <c r="W43" s="5">
        <f t="shared" si="37"/>
        <v>1.7567898860252291</v>
      </c>
      <c r="X43" s="5">
        <f t="shared" si="13"/>
        <v>0.99999461380008203</v>
      </c>
      <c r="Y43" s="5">
        <f t="shared" si="14"/>
        <v>13.157092543926296</v>
      </c>
      <c r="Z43" s="5">
        <f t="shared" si="15"/>
        <v>-0.92431760709822886</v>
      </c>
      <c r="AA43" s="5">
        <f t="shared" si="16"/>
        <v>17.51842340315741</v>
      </c>
      <c r="AB43" s="5">
        <f t="shared" si="17"/>
        <v>13.124226909255839</v>
      </c>
      <c r="AC43" s="5">
        <f t="shared" si="17"/>
        <v>31.9039793158185</v>
      </c>
      <c r="AD43" s="5">
        <f t="shared" si="18"/>
        <v>-12.898786710817362</v>
      </c>
      <c r="AE43">
        <f t="shared" si="32"/>
        <v>0</v>
      </c>
    </row>
    <row r="44" spans="1:31" x14ac:dyDescent="0.2">
      <c r="A44">
        <f t="shared" si="19"/>
        <v>1.1000000000000003E-2</v>
      </c>
      <c r="B44" s="5">
        <f t="shared" si="20"/>
        <v>7.9729022841027808E-4</v>
      </c>
      <c r="C44" s="5">
        <f t="shared" si="21"/>
        <v>53.551597191235281</v>
      </c>
      <c r="D44" s="5">
        <f t="shared" si="22"/>
        <v>5.923211957531743</v>
      </c>
      <c r="E44" s="2">
        <f t="shared" si="23"/>
        <v>53.551597197170416</v>
      </c>
      <c r="F44" s="2">
        <f t="shared" si="24"/>
        <v>8.5303459705272238E-4</v>
      </c>
      <c r="G44" s="3">
        <f t="shared" si="25"/>
        <v>0.14480295707726762</v>
      </c>
      <c r="H44" s="3">
        <f t="shared" si="26"/>
        <v>-131.49722958930849</v>
      </c>
      <c r="I44" s="3">
        <f t="shared" si="27"/>
        <v>-7.0516145663806507</v>
      </c>
      <c r="J44" s="2">
        <f t="shared" si="1"/>
        <v>131.6862469111808</v>
      </c>
      <c r="K44" s="2">
        <f t="shared" si="28"/>
        <v>89.765676149407497</v>
      </c>
      <c r="L44" s="6">
        <f t="shared" si="2"/>
        <v>2499.9952981064789</v>
      </c>
      <c r="M44" s="2">
        <f t="shared" si="3"/>
        <v>31.683968187807803</v>
      </c>
      <c r="N44" s="2">
        <f t="shared" si="29"/>
        <v>131.6862469111808</v>
      </c>
      <c r="O44" s="2">
        <f t="shared" si="5"/>
        <v>89.765676149407497</v>
      </c>
      <c r="P44" s="5">
        <f t="shared" si="6"/>
        <v>0.35299979062304243</v>
      </c>
      <c r="Q44" s="4">
        <f t="shared" si="30"/>
        <v>0.24060195298281889</v>
      </c>
      <c r="R44" s="4">
        <f t="shared" si="7"/>
        <v>0.23548759218056106</v>
      </c>
      <c r="S44" s="4">
        <f t="shared" si="33"/>
        <v>0</v>
      </c>
      <c r="T44" s="4">
        <f t="shared" si="34"/>
        <v>0</v>
      </c>
      <c r="U44" s="5">
        <f t="shared" si="35"/>
        <v>-3.6132753172460529E-2</v>
      </c>
      <c r="V44" s="5">
        <f t="shared" si="36"/>
        <v>32.812568441385544</v>
      </c>
      <c r="W44" s="5">
        <f t="shared" si="37"/>
        <v>1.7595928545740938</v>
      </c>
      <c r="X44" s="5">
        <f t="shared" si="13"/>
        <v>0.9999942995457316</v>
      </c>
      <c r="Y44" s="5">
        <f t="shared" si="14"/>
        <v>13.152449225573003</v>
      </c>
      <c r="Z44" s="5">
        <f t="shared" si="15"/>
        <v>-0.92461892947129154</v>
      </c>
      <c r="AA44" s="5">
        <f t="shared" si="16"/>
        <v>17.512208024064119</v>
      </c>
      <c r="AB44" s="5">
        <f t="shared" si="17"/>
        <v>13.116316472400543</v>
      </c>
      <c r="AC44" s="5">
        <f t="shared" si="17"/>
        <v>31.887949511914254</v>
      </c>
      <c r="AD44" s="5">
        <f t="shared" si="18"/>
        <v>-12.902199121361786</v>
      </c>
      <c r="AE44">
        <f t="shared" si="32"/>
        <v>0</v>
      </c>
    </row>
    <row r="45" spans="1:31" x14ac:dyDescent="0.2">
      <c r="A45">
        <f t="shared" si="19"/>
        <v>1.2000000000000004E-2</v>
      </c>
      <c r="B45" s="5">
        <f t="shared" si="20"/>
        <v>9.4865134372374587E-4</v>
      </c>
      <c r="C45" s="5">
        <f t="shared" si="21"/>
        <v>53.420115905620733</v>
      </c>
      <c r="D45" s="5">
        <f t="shared" si="22"/>
        <v>5.9161538918658021</v>
      </c>
      <c r="E45" s="2">
        <f t="shared" si="23"/>
        <v>53.420115914043961</v>
      </c>
      <c r="F45" s="2">
        <f t="shared" si="24"/>
        <v>1.017476605911902E-3</v>
      </c>
      <c r="G45" s="3">
        <f t="shared" si="25"/>
        <v>0.15791927354966817</v>
      </c>
      <c r="H45" s="3">
        <f t="shared" si="26"/>
        <v>-131.46534163979658</v>
      </c>
      <c r="I45" s="3">
        <f t="shared" si="27"/>
        <v>-7.0645167655020122</v>
      </c>
      <c r="J45" s="2">
        <f t="shared" si="1"/>
        <v>131.65511151525962</v>
      </c>
      <c r="K45" s="2">
        <f t="shared" si="28"/>
        <v>89.744452293973836</v>
      </c>
      <c r="L45" s="6">
        <f t="shared" si="2"/>
        <v>2499.9944588668272</v>
      </c>
      <c r="M45" s="2">
        <f t="shared" si="3"/>
        <v>31.683957551610828</v>
      </c>
      <c r="N45" s="2">
        <f t="shared" si="29"/>
        <v>131.65511151525962</v>
      </c>
      <c r="O45" s="2">
        <f t="shared" si="5"/>
        <v>89.744452293973836</v>
      </c>
      <c r="P45" s="5">
        <f t="shared" si="6"/>
        <v>0.35299975958298774</v>
      </c>
      <c r="Q45" s="4">
        <f t="shared" si="30"/>
        <v>0.2406587726594912</v>
      </c>
      <c r="R45" s="4">
        <f t="shared" si="7"/>
        <v>0.23551592153940354</v>
      </c>
      <c r="S45" s="4">
        <f t="shared" si="33"/>
        <v>0</v>
      </c>
      <c r="T45" s="4">
        <f t="shared" si="34"/>
        <v>0</v>
      </c>
      <c r="U45" s="5">
        <f t="shared" si="35"/>
        <v>-3.9396353687488082E-2</v>
      </c>
      <c r="V45" s="5">
        <f t="shared" si="36"/>
        <v>32.79685234404856</v>
      </c>
      <c r="W45" s="5">
        <f t="shared" si="37"/>
        <v>1.762395399047803</v>
      </c>
      <c r="X45" s="5">
        <f t="shared" si="13"/>
        <v>0.99999396385115324</v>
      </c>
      <c r="Y45" s="5">
        <f t="shared" si="14"/>
        <v>13.147808673357979</v>
      </c>
      <c r="Z45" s="5">
        <f t="shared" si="15"/>
        <v>-0.92492143009532524</v>
      </c>
      <c r="AA45" s="5">
        <f t="shared" si="16"/>
        <v>17.505996276467137</v>
      </c>
      <c r="AB45" s="5">
        <f t="shared" si="17"/>
        <v>13.10841231967049</v>
      </c>
      <c r="AC45" s="5">
        <f t="shared" si="17"/>
        <v>31.871930913953236</v>
      </c>
      <c r="AD45" s="5">
        <f t="shared" si="18"/>
        <v>-12.905608324485058</v>
      </c>
      <c r="AE45">
        <f t="shared" si="32"/>
        <v>0</v>
      </c>
    </row>
    <row r="46" spans="1:31" x14ac:dyDescent="0.2">
      <c r="A46">
        <f t="shared" si="19"/>
        <v>1.3000000000000005E-2</v>
      </c>
      <c r="B46" s="5">
        <f t="shared" si="20"/>
        <v>1.1131248234332494E-3</v>
      </c>
      <c r="C46" s="5">
        <f t="shared" si="21"/>
        <v>53.288666499946395</v>
      </c>
      <c r="D46" s="5">
        <f t="shared" si="22"/>
        <v>5.9090829222961379</v>
      </c>
      <c r="E46" s="2">
        <f t="shared" si="23"/>
        <v>53.288666511572195</v>
      </c>
      <c r="F46" s="2">
        <f t="shared" si="24"/>
        <v>1.1968277428139106E-3</v>
      </c>
      <c r="G46" s="3">
        <f t="shared" si="25"/>
        <v>0.17102768586933867</v>
      </c>
      <c r="H46" s="3">
        <f t="shared" si="26"/>
        <v>-131.43346970888263</v>
      </c>
      <c r="I46" s="3">
        <f t="shared" si="27"/>
        <v>-7.0774223738264972</v>
      </c>
      <c r="J46" s="2">
        <f t="shared" si="1"/>
        <v>131.62399521987865</v>
      </c>
      <c r="K46" s="2">
        <f t="shared" si="28"/>
        <v>89.723241458676654</v>
      </c>
      <c r="L46" s="6">
        <f t="shared" si="2"/>
        <v>2499.9935659904831</v>
      </c>
      <c r="M46" s="2">
        <f t="shared" si="3"/>
        <v>31.683946235643276</v>
      </c>
      <c r="N46" s="2">
        <f t="shared" si="29"/>
        <v>131.62399521987865</v>
      </c>
      <c r="O46" s="2">
        <f t="shared" si="5"/>
        <v>89.723241458676654</v>
      </c>
      <c r="P46" s="5">
        <f t="shared" si="6"/>
        <v>0.35299972697983478</v>
      </c>
      <c r="Q46" s="4">
        <f t="shared" si="30"/>
        <v>0.24071557912153524</v>
      </c>
      <c r="R46" s="4">
        <f t="shared" si="7"/>
        <v>0.23554423775002459</v>
      </c>
      <c r="S46" s="4">
        <f t="shared" si="33"/>
        <v>0</v>
      </c>
      <c r="T46" s="4">
        <f t="shared" si="34"/>
        <v>0</v>
      </c>
      <c r="U46" s="5">
        <f t="shared" si="35"/>
        <v>-4.2656440561929854E-2</v>
      </c>
      <c r="V46" s="5">
        <f t="shared" si="36"/>
        <v>32.781148619226414</v>
      </c>
      <c r="W46" s="5">
        <f t="shared" si="37"/>
        <v>1.7651975192568852</v>
      </c>
      <c r="X46" s="5">
        <f t="shared" si="13"/>
        <v>0.9999936067019799</v>
      </c>
      <c r="Y46" s="5">
        <f t="shared" si="14"/>
        <v>13.143170885298506</v>
      </c>
      <c r="Z46" s="5">
        <f t="shared" si="15"/>
        <v>-0.92522510752438814</v>
      </c>
      <c r="AA46" s="5">
        <f t="shared" si="16"/>
        <v>17.499788157794988</v>
      </c>
      <c r="AB46" s="5">
        <f t="shared" si="17"/>
        <v>13.100514444736577</v>
      </c>
      <c r="AC46" s="5">
        <f t="shared" si="17"/>
        <v>31.855923511702027</v>
      </c>
      <c r="AD46" s="5">
        <f t="shared" si="18"/>
        <v>-12.909014322948124</v>
      </c>
      <c r="AE46">
        <f t="shared" si="32"/>
        <v>0</v>
      </c>
    </row>
    <row r="47" spans="1:31" x14ac:dyDescent="0.2">
      <c r="A47">
        <f t="shared" si="19"/>
        <v>1.4000000000000005E-2</v>
      </c>
      <c r="B47" s="5">
        <f t="shared" si="20"/>
        <v>1.2907027665249565E-3</v>
      </c>
      <c r="C47" s="5">
        <f t="shared" si="21"/>
        <v>53.157248958199268</v>
      </c>
      <c r="D47" s="5">
        <f t="shared" si="22"/>
        <v>5.9019990454151499</v>
      </c>
      <c r="E47" s="2">
        <f t="shared" si="23"/>
        <v>53.157248973868946</v>
      </c>
      <c r="F47" s="2">
        <f t="shared" si="24"/>
        <v>1.3911897730328189E-3</v>
      </c>
      <c r="G47" s="3">
        <f t="shared" si="25"/>
        <v>0.18412820031407526</v>
      </c>
      <c r="H47" s="3">
        <f t="shared" si="26"/>
        <v>-131.40161378537093</v>
      </c>
      <c r="I47" s="3">
        <f t="shared" si="27"/>
        <v>-7.090331388149445</v>
      </c>
      <c r="J47" s="2">
        <f t="shared" si="1"/>
        <v>131.59289801424586</v>
      </c>
      <c r="K47" s="2">
        <f t="shared" si="28"/>
        <v>89.702043636159416</v>
      </c>
      <c r="L47" s="6">
        <f t="shared" si="2"/>
        <v>2499.9926194415393</v>
      </c>
      <c r="M47" s="2">
        <f t="shared" si="3"/>
        <v>31.683934239450068</v>
      </c>
      <c r="N47" s="2">
        <f t="shared" si="29"/>
        <v>131.59289801424586</v>
      </c>
      <c r="O47" s="2">
        <f t="shared" si="5"/>
        <v>89.702043636159416</v>
      </c>
      <c r="P47" s="5">
        <f t="shared" si="6"/>
        <v>0.35299969281253257</v>
      </c>
      <c r="Q47" s="4">
        <f t="shared" si="30"/>
        <v>0.24077237235112839</v>
      </c>
      <c r="R47" s="4">
        <f t="shared" si="7"/>
        <v>0.23557254081039777</v>
      </c>
      <c r="S47" s="4">
        <f t="shared" si="33"/>
        <v>0</v>
      </c>
      <c r="T47" s="4">
        <f t="shared" si="34"/>
        <v>0</v>
      </c>
      <c r="U47" s="5">
        <f t="shared" si="35"/>
        <v>-4.5913018136382218E-2</v>
      </c>
      <c r="V47" s="5">
        <f t="shared" si="36"/>
        <v>32.765457255253715</v>
      </c>
      <c r="W47" s="5">
        <f t="shared" si="37"/>
        <v>1.767999215013131</v>
      </c>
      <c r="X47" s="5">
        <f t="shared" si="13"/>
        <v>0.99999322808384872</v>
      </c>
      <c r="Y47" s="5">
        <f t="shared" si="14"/>
        <v>13.138535859413777</v>
      </c>
      <c r="Z47" s="5">
        <f t="shared" si="15"/>
        <v>-0.92552996031427415</v>
      </c>
      <c r="AA47" s="5">
        <f t="shared" si="16"/>
        <v>17.493583665478656</v>
      </c>
      <c r="AB47" s="5">
        <f t="shared" si="17"/>
        <v>13.092622841277395</v>
      </c>
      <c r="AC47" s="5">
        <f t="shared" si="17"/>
        <v>31.839927294939439</v>
      </c>
      <c r="AD47" s="5">
        <f t="shared" si="18"/>
        <v>-12.912417119508213</v>
      </c>
      <c r="AE47">
        <f t="shared" si="32"/>
        <v>0</v>
      </c>
    </row>
    <row r="48" spans="1:31" x14ac:dyDescent="0.2">
      <c r="A48">
        <f t="shared" si="19"/>
        <v>1.5000000000000006E-2</v>
      </c>
      <c r="B48" s="5">
        <f t="shared" si="20"/>
        <v>1.4813772782596704E-3</v>
      </c>
      <c r="C48" s="5">
        <f t="shared" si="21"/>
        <v>53.025863264377541</v>
      </c>
      <c r="D48" s="5">
        <f t="shared" si="22"/>
        <v>5.8949022578184405</v>
      </c>
      <c r="E48" s="2">
        <f t="shared" si="23"/>
        <v>53.025863285070074</v>
      </c>
      <c r="F48" s="2">
        <f t="shared" si="24"/>
        <v>1.6006654236932433E-3</v>
      </c>
      <c r="G48" s="3">
        <f t="shared" si="25"/>
        <v>0.19722082315535266</v>
      </c>
      <c r="H48" s="3">
        <f t="shared" si="26"/>
        <v>-131.36977385807597</v>
      </c>
      <c r="I48" s="3">
        <f t="shared" si="27"/>
        <v>-7.1032438052689528</v>
      </c>
      <c r="J48" s="2">
        <f t="shared" si="1"/>
        <v>131.56181988758061</v>
      </c>
      <c r="K48" s="2">
        <f t="shared" si="28"/>
        <v>89.68085881907335</v>
      </c>
      <c r="L48" s="6">
        <f t="shared" si="2"/>
        <v>2499.9916191840975</v>
      </c>
      <c r="M48" s="2">
        <f t="shared" si="3"/>
        <v>31.683921562576234</v>
      </c>
      <c r="N48" s="2">
        <f t="shared" si="29"/>
        <v>131.56181988758061</v>
      </c>
      <c r="O48" s="2">
        <f t="shared" si="5"/>
        <v>89.68085881907335</v>
      </c>
      <c r="P48" s="5">
        <f t="shared" si="6"/>
        <v>0.3529996570800305</v>
      </c>
      <c r="Q48" s="4">
        <f t="shared" si="30"/>
        <v>0.2408291523304413</v>
      </c>
      <c r="R48" s="4">
        <f t="shared" si="7"/>
        <v>0.23560083071849638</v>
      </c>
      <c r="S48" s="4">
        <f t="shared" si="33"/>
        <v>0</v>
      </c>
      <c r="T48" s="4">
        <f t="shared" si="34"/>
        <v>0</v>
      </c>
      <c r="U48" s="5">
        <f t="shared" si="35"/>
        <v>-4.9166090745656567E-2</v>
      </c>
      <c r="V48" s="5">
        <f t="shared" si="36"/>
        <v>32.749778240479095</v>
      </c>
      <c r="W48" s="5">
        <f t="shared" si="37"/>
        <v>1.770800486129589</v>
      </c>
      <c r="X48" s="5">
        <f t="shared" si="13"/>
        <v>0.99999282798240008</v>
      </c>
      <c r="Y48" s="5">
        <f t="shared" si="14"/>
        <v>13.133903593724918</v>
      </c>
      <c r="Z48" s="5">
        <f t="shared" si="15"/>
        <v>-0.92583598702251246</v>
      </c>
      <c r="AA48" s="5">
        <f t="shared" si="16"/>
        <v>17.487382796951625</v>
      </c>
      <c r="AB48" s="5">
        <f t="shared" si="17"/>
        <v>13.084737502979262</v>
      </c>
      <c r="AC48" s="5">
        <f t="shared" si="17"/>
        <v>31.823942253456583</v>
      </c>
      <c r="AD48" s="5">
        <f t="shared" si="18"/>
        <v>-12.915816716918787</v>
      </c>
      <c r="AE48">
        <f t="shared" si="32"/>
        <v>0</v>
      </c>
    </row>
    <row r="49" spans="1:31" x14ac:dyDescent="0.2">
      <c r="A49">
        <f t="shared" si="19"/>
        <v>1.6000000000000007E-2</v>
      </c>
      <c r="B49" s="5">
        <f t="shared" si="20"/>
        <v>1.6851404701665126E-3</v>
      </c>
      <c r="C49" s="5">
        <f t="shared" si="21"/>
        <v>52.894509402490591</v>
      </c>
      <c r="D49" s="5">
        <f t="shared" si="22"/>
        <v>5.887792556104813</v>
      </c>
      <c r="E49" s="2">
        <f t="shared" si="23"/>
        <v>52.894509429333631</v>
      </c>
      <c r="F49" s="2">
        <f t="shared" si="24"/>
        <v>1.8253583951384701E-3</v>
      </c>
      <c r="G49" s="3">
        <f t="shared" si="25"/>
        <v>0.21030556065833192</v>
      </c>
      <c r="H49" s="3">
        <f t="shared" si="26"/>
        <v>-131.33794991582252</v>
      </c>
      <c r="I49" s="3">
        <f t="shared" si="27"/>
        <v>-7.1161596219858714</v>
      </c>
      <c r="J49" s="2">
        <f t="shared" si="1"/>
        <v>131.53076082911377</v>
      </c>
      <c r="K49" s="2">
        <f t="shared" si="28"/>
        <v>89.659687000077554</v>
      </c>
      <c r="L49" s="6">
        <f t="shared" si="2"/>
        <v>2499.9905651822678</v>
      </c>
      <c r="M49" s="2">
        <f t="shared" si="3"/>
        <v>31.683908204566933</v>
      </c>
      <c r="N49" s="2">
        <f t="shared" si="29"/>
        <v>131.53076082911377</v>
      </c>
      <c r="O49" s="2">
        <f t="shared" si="5"/>
        <v>89.659687000077554</v>
      </c>
      <c r="P49" s="5">
        <f t="shared" si="6"/>
        <v>0.35299961978127814</v>
      </c>
      <c r="Q49" s="4">
        <f t="shared" si="30"/>
        <v>0.24088591904163786</v>
      </c>
      <c r="R49" s="4">
        <f t="shared" si="7"/>
        <v>0.23562910747229307</v>
      </c>
      <c r="S49" s="4">
        <f t="shared" si="33"/>
        <v>0</v>
      </c>
      <c r="T49" s="4">
        <f t="shared" si="34"/>
        <v>0</v>
      </c>
      <c r="U49" s="5">
        <f t="shared" si="35"/>
        <v>-5.241566271878835E-2</v>
      </c>
      <c r="V49" s="5">
        <f t="shared" si="36"/>
        <v>32.734111563265181</v>
      </c>
      <c r="W49" s="5">
        <f t="shared" si="37"/>
        <v>1.7736013324205668</v>
      </c>
      <c r="X49" s="5">
        <f t="shared" si="13"/>
        <v>0.99999240638327858</v>
      </c>
      <c r="Y49" s="5">
        <f t="shared" si="14"/>
        <v>13.129274086254982</v>
      </c>
      <c r="Z49" s="5">
        <f t="shared" si="15"/>
        <v>-0.92614318620836389</v>
      </c>
      <c r="AA49" s="5">
        <f t="shared" si="16"/>
        <v>17.481185549649851</v>
      </c>
      <c r="AB49" s="5">
        <f t="shared" si="17"/>
        <v>13.076858423536194</v>
      </c>
      <c r="AC49" s="5">
        <f t="shared" si="17"/>
        <v>31.807968377056817</v>
      </c>
      <c r="AD49" s="5">
        <f t="shared" si="18"/>
        <v>-12.91921311792958</v>
      </c>
      <c r="AE49">
        <f t="shared" si="32"/>
        <v>0</v>
      </c>
    </row>
    <row r="50" spans="1:31" x14ac:dyDescent="0.2">
      <c r="A50">
        <f t="shared" si="19"/>
        <v>1.7000000000000008E-2</v>
      </c>
      <c r="B50" s="5">
        <f t="shared" si="20"/>
        <v>1.9019844600366125E-3</v>
      </c>
      <c r="C50" s="5">
        <f t="shared" si="21"/>
        <v>52.763187356558959</v>
      </c>
      <c r="D50" s="5">
        <f t="shared" si="22"/>
        <v>5.8806699368762683</v>
      </c>
      <c r="E50" s="2">
        <f t="shared" si="23"/>
        <v>52.76318739083991</v>
      </c>
      <c r="F50" s="2">
        <f t="shared" si="24"/>
        <v>2.0653733724601839E-3</v>
      </c>
      <c r="G50" s="3">
        <f t="shared" si="25"/>
        <v>0.22338241908186812</v>
      </c>
      <c r="H50" s="3">
        <f t="shared" si="26"/>
        <v>-131.30614194744547</v>
      </c>
      <c r="I50" s="3">
        <f t="shared" si="27"/>
        <v>-7.129078835103801</v>
      </c>
      <c r="J50" s="2">
        <f t="shared" si="1"/>
        <v>131.49972082808762</v>
      </c>
      <c r="K50" s="2">
        <f t="shared" si="28"/>
        <v>89.638528171838857</v>
      </c>
      <c r="L50" s="6">
        <f t="shared" si="2"/>
        <v>2499.9894574001723</v>
      </c>
      <c r="M50" s="2">
        <f t="shared" si="3"/>
        <v>31.683894164967459</v>
      </c>
      <c r="N50" s="2">
        <f t="shared" si="29"/>
        <v>131.49972082808762</v>
      </c>
      <c r="O50" s="2">
        <f t="shared" si="5"/>
        <v>89.638528171838857</v>
      </c>
      <c r="P50" s="5">
        <f t="shared" si="6"/>
        <v>0.35299958091522549</v>
      </c>
      <c r="Q50" s="4">
        <f t="shared" si="30"/>
        <v>0.24094267246687534</v>
      </c>
      <c r="R50" s="4">
        <f t="shared" si="7"/>
        <v>0.23565737106976012</v>
      </c>
      <c r="S50" s="4">
        <f t="shared" si="33"/>
        <v>0</v>
      </c>
      <c r="T50" s="4">
        <f t="shared" si="34"/>
        <v>0</v>
      </c>
      <c r="U50" s="5">
        <f t="shared" si="35"/>
        <v>-5.5661738379046075E-2</v>
      </c>
      <c r="V50" s="5">
        <f t="shared" si="36"/>
        <v>32.71845721198855</v>
      </c>
      <c r="W50" s="5">
        <f t="shared" si="37"/>
        <v>1.776401753701627</v>
      </c>
      <c r="X50" s="5">
        <f t="shared" si="13"/>
        <v>0.99999196327213291</v>
      </c>
      <c r="Y50" s="5">
        <f t="shared" si="14"/>
        <v>13.124647335028937</v>
      </c>
      <c r="Z50" s="5">
        <f t="shared" si="15"/>
        <v>-0.92645155643282018</v>
      </c>
      <c r="AA50" s="5">
        <f t="shared" si="16"/>
        <v>17.474991921011757</v>
      </c>
      <c r="AB50" s="5">
        <f t="shared" si="17"/>
        <v>13.068985596649892</v>
      </c>
      <c r="AC50" s="5">
        <f t="shared" si="17"/>
        <v>31.79200565555573</v>
      </c>
      <c r="AD50" s="5">
        <f t="shared" si="18"/>
        <v>-12.922606325286615</v>
      </c>
      <c r="AE50">
        <f t="shared" si="32"/>
        <v>0</v>
      </c>
    </row>
    <row r="51" spans="1:31" x14ac:dyDescent="0.2">
      <c r="A51">
        <f t="shared" si="19"/>
        <v>1.8000000000000009E-2</v>
      </c>
      <c r="B51" s="5">
        <f t="shared" si="20"/>
        <v>2.1319013719168058E-3</v>
      </c>
      <c r="C51" s="5">
        <f t="shared" si="21"/>
        <v>52.631897110614339</v>
      </c>
      <c r="D51" s="5">
        <f t="shared" si="22"/>
        <v>5.8735343967380018</v>
      </c>
      <c r="E51" s="2">
        <f t="shared" si="23"/>
        <v>52.631897153791613</v>
      </c>
      <c r="F51" s="2">
        <f t="shared" si="24"/>
        <v>2.3208160371924872E-3</v>
      </c>
      <c r="G51" s="3">
        <f t="shared" si="25"/>
        <v>0.23645140467851802</v>
      </c>
      <c r="H51" s="3">
        <f t="shared" si="26"/>
        <v>-131.27434994178992</v>
      </c>
      <c r="I51" s="3">
        <f t="shared" si="27"/>
        <v>-7.1420014414290875</v>
      </c>
      <c r="J51" s="2">
        <f t="shared" si="1"/>
        <v>131.46869987375578</v>
      </c>
      <c r="K51" s="2">
        <f t="shared" si="28"/>
        <v>89.617382327031891</v>
      </c>
      <c r="L51" s="6">
        <f t="shared" si="2"/>
        <v>2499.9882958019402</v>
      </c>
      <c r="M51" s="2">
        <f t="shared" si="3"/>
        <v>31.683879443323196</v>
      </c>
      <c r="N51" s="2">
        <f t="shared" si="29"/>
        <v>131.46869987375578</v>
      </c>
      <c r="O51" s="2">
        <f t="shared" si="5"/>
        <v>89.617382327031891</v>
      </c>
      <c r="P51" s="5">
        <f t="shared" si="6"/>
        <v>0.3529995404808226</v>
      </c>
      <c r="Q51" s="4">
        <f t="shared" si="30"/>
        <v>0.24099941258830412</v>
      </c>
      <c r="R51" s="4">
        <f t="shared" si="7"/>
        <v>0.23568562150886946</v>
      </c>
      <c r="S51" s="4">
        <f t="shared" si="33"/>
        <v>0</v>
      </c>
      <c r="T51" s="4">
        <f t="shared" si="34"/>
        <v>0</v>
      </c>
      <c r="U51" s="5">
        <f t="shared" si="35"/>
        <v>-5.8904322043940194E-2</v>
      </c>
      <c r="V51" s="5">
        <f t="shared" si="36"/>
        <v>32.70281517503971</v>
      </c>
      <c r="W51" s="5">
        <f t="shared" si="37"/>
        <v>1.7792017497895829</v>
      </c>
      <c r="X51" s="5">
        <f t="shared" si="13"/>
        <v>0.99999149863461478</v>
      </c>
      <c r="Y51" s="5">
        <f t="shared" si="14"/>
        <v>13.120023338073672</v>
      </c>
      <c r="Z51" s="5">
        <f t="shared" si="15"/>
        <v>-0.92676109625860059</v>
      </c>
      <c r="AA51" s="5">
        <f t="shared" si="16"/>
        <v>17.468801908478248</v>
      </c>
      <c r="AB51" s="5">
        <f t="shared" si="17"/>
        <v>13.061119016029732</v>
      </c>
      <c r="AC51" s="5">
        <f t="shared" si="17"/>
        <v>31.776054078781108</v>
      </c>
      <c r="AD51" s="5">
        <f t="shared" si="18"/>
        <v>-12.925996341732169</v>
      </c>
      <c r="AE51">
        <f t="shared" si="32"/>
        <v>0</v>
      </c>
    </row>
    <row r="52" spans="1:31" x14ac:dyDescent="0.2">
      <c r="A52">
        <f t="shared" si="19"/>
        <v>1.900000000000001E-2</v>
      </c>
      <c r="B52" s="5">
        <f t="shared" si="20"/>
        <v>2.3748833361033387E-3</v>
      </c>
      <c r="C52" s="5">
        <f t="shared" si="21"/>
        <v>52.500638648699585</v>
      </c>
      <c r="D52" s="5">
        <f t="shared" si="22"/>
        <v>5.8663859322984013</v>
      </c>
      <c r="E52" s="2">
        <f t="shared" si="23"/>
        <v>52.500638702413895</v>
      </c>
      <c r="F52" s="2">
        <f t="shared" si="24"/>
        <v>2.5917930791729479E-3</v>
      </c>
      <c r="G52" s="3">
        <f t="shared" si="25"/>
        <v>0.24951252369454777</v>
      </c>
      <c r="H52" s="3">
        <f t="shared" si="26"/>
        <v>-131.24257388771113</v>
      </c>
      <c r="I52" s="3">
        <f t="shared" si="27"/>
        <v>-7.1549274377708194</v>
      </c>
      <c r="J52" s="2">
        <f t="shared" si="1"/>
        <v>131.43769795538327</v>
      </c>
      <c r="K52" s="2">
        <f t="shared" si="28"/>
        <v>89.59624945833896</v>
      </c>
      <c r="L52" s="6">
        <f t="shared" si="2"/>
        <v>2499.9870803517119</v>
      </c>
      <c r="M52" s="2">
        <f t="shared" si="3"/>
        <v>31.683864039179685</v>
      </c>
      <c r="N52" s="2">
        <f t="shared" si="29"/>
        <v>131.43769795538327</v>
      </c>
      <c r="O52" s="2">
        <f t="shared" si="5"/>
        <v>89.59624945833896</v>
      </c>
      <c r="P52" s="5">
        <f t="shared" si="6"/>
        <v>0.35299949847702</v>
      </c>
      <c r="Q52" s="4">
        <f t="shared" si="30"/>
        <v>0.24105613938806827</v>
      </c>
      <c r="R52" s="4">
        <f t="shared" si="7"/>
        <v>0.2357138587875926</v>
      </c>
      <c r="S52" s="4">
        <f t="shared" si="33"/>
        <v>0</v>
      </c>
      <c r="T52" s="4">
        <f t="shared" si="34"/>
        <v>0</v>
      </c>
      <c r="U52" s="5">
        <f t="shared" si="35"/>
        <v>-6.2143418025232128E-2</v>
      </c>
      <c r="V52" s="5">
        <f t="shared" si="36"/>
        <v>32.687185440823086</v>
      </c>
      <c r="W52" s="5">
        <f t="shared" si="37"/>
        <v>1.7820013205024985</v>
      </c>
      <c r="X52" s="5">
        <f t="shared" si="13"/>
        <v>0.99999101245638078</v>
      </c>
      <c r="Y52" s="5">
        <f t="shared" si="14"/>
        <v>13.115402093417996</v>
      </c>
      <c r="Z52" s="5">
        <f t="shared" si="15"/>
        <v>-0.92707180425015057</v>
      </c>
      <c r="AA52" s="5">
        <f t="shared" si="16"/>
        <v>17.462615509492693</v>
      </c>
      <c r="AB52" s="5">
        <f t="shared" si="17"/>
        <v>13.053258675392764</v>
      </c>
      <c r="AC52" s="5">
        <f t="shared" si="17"/>
        <v>31.760113636572935</v>
      </c>
      <c r="AD52" s="5">
        <f t="shared" si="18"/>
        <v>-12.929383170004808</v>
      </c>
      <c r="AE52">
        <f t="shared" si="32"/>
        <v>0</v>
      </c>
    </row>
    <row r="53" spans="1:31" x14ac:dyDescent="0.2">
      <c r="A53">
        <f t="shared" si="19"/>
        <v>2.0000000000000011E-2</v>
      </c>
      <c r="B53" s="5">
        <f t="shared" si="20"/>
        <v>2.6309224891355827E-3</v>
      </c>
      <c r="C53" s="5">
        <f t="shared" si="21"/>
        <v>52.369411954868696</v>
      </c>
      <c r="D53" s="5">
        <f t="shared" si="22"/>
        <v>5.8592245401690457</v>
      </c>
      <c r="E53" s="2">
        <f t="shared" si="23"/>
        <v>52.369412020954535</v>
      </c>
      <c r="F53" s="2">
        <f t="shared" si="24"/>
        <v>2.8784122085734648E-3</v>
      </c>
      <c r="G53" s="3">
        <f t="shared" si="25"/>
        <v>0.26256578236994055</v>
      </c>
      <c r="H53" s="3">
        <f t="shared" si="26"/>
        <v>-131.21081377407455</v>
      </c>
      <c r="I53" s="3">
        <f t="shared" si="27"/>
        <v>-7.1678568209408242</v>
      </c>
      <c r="J53" s="2">
        <f t="shared" si="1"/>
        <v>131.40671506224655</v>
      </c>
      <c r="K53" s="2">
        <f t="shared" si="28"/>
        <v>89.575129558450271</v>
      </c>
      <c r="L53" s="6">
        <f t="shared" si="2"/>
        <v>2499.9858110136374</v>
      </c>
      <c r="M53" s="2">
        <f t="shared" si="3"/>
        <v>31.683847952082559</v>
      </c>
      <c r="N53" s="2">
        <f t="shared" si="29"/>
        <v>131.40671506224655</v>
      </c>
      <c r="O53" s="2">
        <f t="shared" si="5"/>
        <v>89.575129558450271</v>
      </c>
      <c r="P53" s="5">
        <f t="shared" si="6"/>
        <v>0.35299945490276846</v>
      </c>
      <c r="Q53" s="4">
        <f t="shared" si="30"/>
        <v>0.24111285284830472</v>
      </c>
      <c r="R53" s="4">
        <f t="shared" si="7"/>
        <v>0.23574208290390058</v>
      </c>
      <c r="S53" s="4">
        <f t="shared" si="33"/>
        <v>0</v>
      </c>
      <c r="T53" s="4">
        <f t="shared" si="34"/>
        <v>0</v>
      </c>
      <c r="U53" s="5">
        <f t="shared" si="35"/>
        <v>-6.5379030628943263E-2</v>
      </c>
      <c r="V53" s="5">
        <f t="shared" si="36"/>
        <v>32.671567997757045</v>
      </c>
      <c r="W53" s="5">
        <f t="shared" si="37"/>
        <v>1.7848004656596874</v>
      </c>
      <c r="X53" s="5">
        <f t="shared" si="13"/>
        <v>0.99999050472309026</v>
      </c>
      <c r="Y53" s="5">
        <f t="shared" si="14"/>
        <v>13.110783599092636</v>
      </c>
      <c r="Z53" s="5">
        <f t="shared" si="15"/>
        <v>-0.92738367897363949</v>
      </c>
      <c r="AA53" s="5">
        <f t="shared" si="16"/>
        <v>17.456432721500938</v>
      </c>
      <c r="AB53" s="5">
        <f t="shared" si="17"/>
        <v>13.045404568463693</v>
      </c>
      <c r="AC53" s="5">
        <f t="shared" si="17"/>
        <v>31.744184318783404</v>
      </c>
      <c r="AD53" s="5">
        <f t="shared" si="18"/>
        <v>-12.932766812839375</v>
      </c>
      <c r="AE53">
        <f t="shared" si="32"/>
        <v>0</v>
      </c>
    </row>
    <row r="54" spans="1:31" x14ac:dyDescent="0.2">
      <c r="A54">
        <f t="shared" si="19"/>
        <v>2.1000000000000012E-2</v>
      </c>
      <c r="B54" s="5">
        <f t="shared" si="20"/>
        <v>2.9000109737897552E-3</v>
      </c>
      <c r="C54" s="5">
        <f t="shared" si="21"/>
        <v>52.238217013186777</v>
      </c>
      <c r="D54" s="5">
        <f t="shared" si="22"/>
        <v>5.852050216964698</v>
      </c>
      <c r="E54" s="2">
        <f t="shared" si="23"/>
        <v>52.238217093684007</v>
      </c>
      <c r="F54" s="2">
        <f t="shared" si="24"/>
        <v>3.1807821681037966E-3</v>
      </c>
      <c r="G54" s="3">
        <f t="shared" si="25"/>
        <v>0.27561118693840425</v>
      </c>
      <c r="H54" s="3">
        <f t="shared" si="26"/>
        <v>-131.17906958975576</v>
      </c>
      <c r="I54" s="3">
        <f t="shared" si="27"/>
        <v>-7.1807895877536634</v>
      </c>
      <c r="J54" s="2">
        <f t="shared" si="1"/>
        <v>131.37575118363335</v>
      </c>
      <c r="K54" s="2">
        <f t="shared" si="28"/>
        <v>89.554022620063634</v>
      </c>
      <c r="L54" s="6">
        <f t="shared" si="2"/>
        <v>2499.9844877518753</v>
      </c>
      <c r="M54" s="2">
        <f t="shared" si="3"/>
        <v>31.683831181577585</v>
      </c>
      <c r="N54" s="2">
        <f t="shared" si="29"/>
        <v>131.37575118363335</v>
      </c>
      <c r="O54" s="2">
        <f t="shared" si="5"/>
        <v>89.554022620063634</v>
      </c>
      <c r="P54" s="5">
        <f t="shared" si="6"/>
        <v>0.35299940975701904</v>
      </c>
      <c r="Q54" s="4">
        <f t="shared" si="30"/>
        <v>0.24116955295114401</v>
      </c>
      <c r="R54" s="4">
        <f t="shared" si="7"/>
        <v>0.23577029385576395</v>
      </c>
      <c r="S54" s="4">
        <f t="shared" si="33"/>
        <v>0</v>
      </c>
      <c r="T54" s="4">
        <f t="shared" si="34"/>
        <v>0</v>
      </c>
      <c r="U54" s="5">
        <f t="shared" si="35"/>
        <v>-6.8611164155363752E-2</v>
      </c>
      <c r="V54" s="5">
        <f t="shared" si="36"/>
        <v>32.655962834273794</v>
      </c>
      <c r="W54" s="5">
        <f t="shared" si="37"/>
        <v>1.7875991850817068</v>
      </c>
      <c r="X54" s="5">
        <f t="shared" si="13"/>
        <v>0.99998997542040713</v>
      </c>
      <c r="Y54" s="5">
        <f t="shared" si="14"/>
        <v>13.106167853130215</v>
      </c>
      <c r="Z54" s="5">
        <f t="shared" si="15"/>
        <v>-0.92769671899695727</v>
      </c>
      <c r="AA54" s="5">
        <f t="shared" si="16"/>
        <v>17.450253541951263</v>
      </c>
      <c r="AB54" s="5">
        <f t="shared" si="17"/>
        <v>13.037556688974851</v>
      </c>
      <c r="AC54" s="5">
        <f t="shared" si="17"/>
        <v>31.728266115276835</v>
      </c>
      <c r="AD54" s="5">
        <f t="shared" si="18"/>
        <v>-12.93614727296703</v>
      </c>
      <c r="AE54">
        <f t="shared" si="32"/>
        <v>0</v>
      </c>
    </row>
    <row r="55" spans="1:31" x14ac:dyDescent="0.2">
      <c r="A55">
        <f t="shared" si="19"/>
        <v>2.2000000000000013E-2</v>
      </c>
      <c r="B55" s="5">
        <f t="shared" si="20"/>
        <v>3.1821409390726469E-3</v>
      </c>
      <c r="C55" s="5">
        <f t="shared" si="21"/>
        <v>52.107053807730075</v>
      </c>
      <c r="D55" s="5">
        <f t="shared" si="22"/>
        <v>5.8448629593033079</v>
      </c>
      <c r="E55" s="2">
        <f t="shared" si="23"/>
        <v>52.107053904895629</v>
      </c>
      <c r="F55" s="2">
        <f t="shared" si="24"/>
        <v>3.4990127453906404E-3</v>
      </c>
      <c r="G55" s="3">
        <f t="shared" si="25"/>
        <v>0.28864874362737908</v>
      </c>
      <c r="H55" s="3">
        <f t="shared" si="26"/>
        <v>-131.14734132364049</v>
      </c>
      <c r="I55" s="3">
        <f t="shared" si="27"/>
        <v>-7.1937257350266304</v>
      </c>
      <c r="J55" s="2">
        <f t="shared" si="1"/>
        <v>131.34480630884283</v>
      </c>
      <c r="K55" s="2">
        <f t="shared" si="28"/>
        <v>89.532928635884687</v>
      </c>
      <c r="L55" s="6">
        <f t="shared" si="2"/>
        <v>2499.9831105305957</v>
      </c>
      <c r="M55" s="2">
        <f t="shared" si="3"/>
        <v>31.683813727210673</v>
      </c>
      <c r="N55" s="2">
        <f t="shared" si="29"/>
        <v>131.34480630884283</v>
      </c>
      <c r="O55" s="2">
        <f t="shared" si="5"/>
        <v>89.532928635884687</v>
      </c>
      <c r="P55" s="5">
        <f t="shared" si="6"/>
        <v>0.35299936303872304</v>
      </c>
      <c r="Q55" s="4">
        <f t="shared" si="30"/>
        <v>0.24122623967871007</v>
      </c>
      <c r="R55" s="4">
        <f t="shared" si="7"/>
        <v>0.23579849164115305</v>
      </c>
      <c r="S55" s="4">
        <f t="shared" si="33"/>
        <v>0</v>
      </c>
      <c r="T55" s="4">
        <f t="shared" si="34"/>
        <v>0</v>
      </c>
      <c r="U55" s="5">
        <f t="shared" si="35"/>
        <v>-7.1839822899061476E-2</v>
      </c>
      <c r="V55" s="5">
        <f t="shared" si="36"/>
        <v>32.640369938819425</v>
      </c>
      <c r="W55" s="5">
        <f t="shared" si="37"/>
        <v>1.7903974785903574</v>
      </c>
      <c r="X55" s="5">
        <f t="shared" si="13"/>
        <v>0.99998942453399953</v>
      </c>
      <c r="Y55" s="5">
        <f t="shared" si="14"/>
        <v>13.10155485356529</v>
      </c>
      <c r="Z55" s="5">
        <f t="shared" si="15"/>
        <v>-0.92801092288971432</v>
      </c>
      <c r="AA55" s="5">
        <f t="shared" si="16"/>
        <v>17.44407796829444</v>
      </c>
      <c r="AB55" s="5">
        <f t="shared" si="17"/>
        <v>13.029715030666228</v>
      </c>
      <c r="AC55" s="5">
        <f t="shared" si="17"/>
        <v>31.71235901592971</v>
      </c>
      <c r="AD55" s="5">
        <f t="shared" si="18"/>
        <v>-12.939524553115202</v>
      </c>
      <c r="AE55">
        <f t="shared" si="32"/>
        <v>0</v>
      </c>
    </row>
    <row r="56" spans="1:31" x14ac:dyDescent="0.2">
      <c r="A56">
        <f t="shared" si="19"/>
        <v>2.3000000000000013E-2</v>
      </c>
      <c r="B56" s="5">
        <f t="shared" si="20"/>
        <v>3.4773045402153591E-3</v>
      </c>
      <c r="C56" s="5">
        <f t="shared" si="21"/>
        <v>51.975922322585944</v>
      </c>
      <c r="D56" s="5">
        <f t="shared" si="22"/>
        <v>5.837662763806005</v>
      </c>
      <c r="E56" s="2">
        <f t="shared" si="23"/>
        <v>51.975922438905641</v>
      </c>
      <c r="F56" s="2">
        <f t="shared" si="24"/>
        <v>3.8332147855352308E-3</v>
      </c>
      <c r="G56" s="3">
        <f t="shared" si="25"/>
        <v>0.30167845865804532</v>
      </c>
      <c r="H56" s="3">
        <f t="shared" si="26"/>
        <v>-131.11562896462456</v>
      </c>
      <c r="I56" s="3">
        <f t="shared" si="27"/>
        <v>-7.2066652595797454</v>
      </c>
      <c r="J56" s="2">
        <f t="shared" si="1"/>
        <v>131.31388042718541</v>
      </c>
      <c r="K56" s="2">
        <f t="shared" si="28"/>
        <v>89.51184759862673</v>
      </c>
      <c r="L56" s="6">
        <f t="shared" si="2"/>
        <v>2499.9816793139776</v>
      </c>
      <c r="M56" s="2">
        <f t="shared" si="3"/>
        <v>31.68379558852784</v>
      </c>
      <c r="N56" s="2">
        <f t="shared" si="29"/>
        <v>131.31388042718541</v>
      </c>
      <c r="O56" s="2">
        <f t="shared" si="5"/>
        <v>89.51184759862673</v>
      </c>
      <c r="P56" s="5">
        <f t="shared" si="6"/>
        <v>0.3529993147468321</v>
      </c>
      <c r="Q56" s="4">
        <f t="shared" si="30"/>
        <v>0.24128291301312016</v>
      </c>
      <c r="R56" s="4">
        <f t="shared" si="7"/>
        <v>0.23582667625803774</v>
      </c>
      <c r="S56" s="4">
        <f t="shared" si="33"/>
        <v>0</v>
      </c>
      <c r="T56" s="4">
        <f t="shared" si="34"/>
        <v>0</v>
      </c>
      <c r="U56" s="5">
        <f t="shared" si="35"/>
        <v>-7.5065011148891039E-2</v>
      </c>
      <c r="V56" s="5">
        <f t="shared" si="36"/>
        <v>32.624789299853866</v>
      </c>
      <c r="W56" s="5">
        <f t="shared" si="37"/>
        <v>1.7931953460086814</v>
      </c>
      <c r="X56" s="5">
        <f t="shared" si="13"/>
        <v>0.99998885204953902</v>
      </c>
      <c r="Y56" s="5">
        <f t="shared" si="14"/>
        <v>13.096944598434307</v>
      </c>
      <c r="Z56" s="5">
        <f t="shared" si="15"/>
        <v>-0.92832628922323845</v>
      </c>
      <c r="AA56" s="5">
        <f t="shared" si="16"/>
        <v>17.437905997983695</v>
      </c>
      <c r="AB56" s="5">
        <f t="shared" si="17"/>
        <v>13.021879587285417</v>
      </c>
      <c r="AC56" s="5">
        <f t="shared" si="17"/>
        <v>31.696463010630627</v>
      </c>
      <c r="AD56" s="5">
        <f t="shared" si="18"/>
        <v>-12.942898656007625</v>
      </c>
      <c r="AE56">
        <f t="shared" si="32"/>
        <v>0</v>
      </c>
    </row>
    <row r="57" spans="1:31" x14ac:dyDescent="0.2">
      <c r="A57">
        <f t="shared" si="19"/>
        <v>2.4000000000000014E-2</v>
      </c>
      <c r="B57" s="5">
        <f t="shared" si="20"/>
        <v>3.7854939386670469E-3</v>
      </c>
      <c r="C57" s="5">
        <f t="shared" si="21"/>
        <v>51.844822541852828</v>
      </c>
      <c r="D57" s="5">
        <f t="shared" si="22"/>
        <v>5.8304496270970967</v>
      </c>
      <c r="E57" s="2">
        <f t="shared" si="23"/>
        <v>51.844822680053362</v>
      </c>
      <c r="F57" s="2">
        <f t="shared" si="24"/>
        <v>4.1835002038524503E-3</v>
      </c>
      <c r="G57" s="3">
        <f t="shared" si="25"/>
        <v>0.31470033824533072</v>
      </c>
      <c r="H57" s="3">
        <f t="shared" si="26"/>
        <v>-131.08393250161393</v>
      </c>
      <c r="I57" s="3">
        <f t="shared" si="27"/>
        <v>-7.2196081582357534</v>
      </c>
      <c r="J57" s="2">
        <f t="shared" si="1"/>
        <v>131.28297352798279</v>
      </c>
      <c r="K57" s="2">
        <f t="shared" si="28"/>
        <v>89.490779501010763</v>
      </c>
      <c r="L57" s="6">
        <f t="shared" si="2"/>
        <v>2499.9801940662101</v>
      </c>
      <c r="M57" s="2">
        <f t="shared" si="3"/>
        <v>31.683776765075233</v>
      </c>
      <c r="N57" s="2">
        <f t="shared" si="29"/>
        <v>131.28297352798279</v>
      </c>
      <c r="O57" s="2">
        <f t="shared" si="5"/>
        <v>89.490779501010763</v>
      </c>
      <c r="P57" s="5">
        <f t="shared" si="6"/>
        <v>0.3529992648802982</v>
      </c>
      <c r="Q57" s="4">
        <f t="shared" si="30"/>
        <v>0.241339572936485</v>
      </c>
      <c r="R57" s="4">
        <f t="shared" si="7"/>
        <v>0.23585484770438744</v>
      </c>
      <c r="S57" s="4">
        <f t="shared" si="33"/>
        <v>0</v>
      </c>
      <c r="T57" s="4">
        <f t="shared" si="34"/>
        <v>0</v>
      </c>
      <c r="U57" s="5">
        <f t="shared" si="35"/>
        <v>-7.8286733188002416E-2</v>
      </c>
      <c r="V57" s="5">
        <f t="shared" si="36"/>
        <v>32.609220905850833</v>
      </c>
      <c r="W57" s="5">
        <f t="shared" si="37"/>
        <v>1.7959927871609587</v>
      </c>
      <c r="X57" s="5">
        <f t="shared" si="13"/>
        <v>0.99998825795270141</v>
      </c>
      <c r="Y57" s="5">
        <f t="shared" si="14"/>
        <v>13.092337085775617</v>
      </c>
      <c r="Z57" s="5">
        <f t="shared" si="15"/>
        <v>-0.92864281657057157</v>
      </c>
      <c r="AA57" s="5">
        <f t="shared" si="16"/>
        <v>17.431737628474675</v>
      </c>
      <c r="AB57" s="5">
        <f t="shared" si="17"/>
        <v>13.014050352587613</v>
      </c>
      <c r="AC57" s="5">
        <f t="shared" si="17"/>
        <v>31.68057808928026</v>
      </c>
      <c r="AD57" s="5">
        <f t="shared" si="18"/>
        <v>-12.946269584364366</v>
      </c>
      <c r="AE57">
        <f t="shared" si="32"/>
        <v>0</v>
      </c>
    </row>
    <row r="58" spans="1:31" x14ac:dyDescent="0.2">
      <c r="A58">
        <f t="shared" si="19"/>
        <v>2.5000000000000015E-2</v>
      </c>
      <c r="B58" s="5">
        <f t="shared" si="20"/>
        <v>4.1067013020886708E-3</v>
      </c>
      <c r="C58" s="5">
        <f t="shared" si="21"/>
        <v>51.713754449640263</v>
      </c>
      <c r="D58" s="5">
        <f t="shared" si="22"/>
        <v>5.8232235458040691</v>
      </c>
      <c r="E58" s="2">
        <f t="shared" si="23"/>
        <v>51.713754612701287</v>
      </c>
      <c r="F58" s="2">
        <f t="shared" si="24"/>
        <v>4.5499819987945365E-3</v>
      </c>
      <c r="G58" s="3">
        <f t="shared" si="25"/>
        <v>0.32771438859791835</v>
      </c>
      <c r="H58" s="3">
        <f t="shared" si="26"/>
        <v>-131.05225192352464</v>
      </c>
      <c r="I58" s="3">
        <f t="shared" si="27"/>
        <v>-7.2325544278201175</v>
      </c>
      <c r="J58" s="2">
        <f t="shared" si="1"/>
        <v>131.25208560056805</v>
      </c>
      <c r="K58" s="2">
        <f t="shared" si="28"/>
        <v>89.469724335765534</v>
      </c>
      <c r="L58" s="6">
        <f t="shared" si="2"/>
        <v>2499.9786547514914</v>
      </c>
      <c r="M58" s="2">
        <f t="shared" si="3"/>
        <v>31.683757256399105</v>
      </c>
      <c r="N58" s="2">
        <f t="shared" si="29"/>
        <v>131.25208560056805</v>
      </c>
      <c r="O58" s="2">
        <f t="shared" si="5"/>
        <v>89.469724335765534</v>
      </c>
      <c r="P58" s="5">
        <f t="shared" si="6"/>
        <v>0.35299921343807339</v>
      </c>
      <c r="Q58" s="4">
        <f t="shared" si="30"/>
        <v>0.24139621943090844</v>
      </c>
      <c r="R58" s="4">
        <f t="shared" si="7"/>
        <v>0.23588300597817116</v>
      </c>
      <c r="S58" s="4">
        <f t="shared" si="33"/>
        <v>0</v>
      </c>
      <c r="T58" s="4">
        <f t="shared" si="34"/>
        <v>0</v>
      </c>
      <c r="U58" s="5">
        <f t="shared" si="35"/>
        <v>-8.1504993293850025E-2</v>
      </c>
      <c r="V58" s="5">
        <f t="shared" si="36"/>
        <v>32.593664745297879</v>
      </c>
      <c r="W58" s="5">
        <f t="shared" si="37"/>
        <v>1.7987898018727044</v>
      </c>
      <c r="X58" s="5">
        <f t="shared" si="13"/>
        <v>0.99998764222916559</v>
      </c>
      <c r="Y58" s="5">
        <f t="shared" si="14"/>
        <v>13.087732313629475</v>
      </c>
      <c r="Z58" s="5">
        <f t="shared" si="15"/>
        <v>-0.92896050350646875</v>
      </c>
      <c r="AA58" s="5">
        <f t="shared" si="16"/>
        <v>17.4255728572255</v>
      </c>
      <c r="AB58" s="5">
        <f t="shared" si="17"/>
        <v>13.006227320335626</v>
      </c>
      <c r="AC58" s="5">
        <f t="shared" si="17"/>
        <v>31.664704241791409</v>
      </c>
      <c r="AD58" s="5">
        <f t="shared" si="18"/>
        <v>-12.949637340901795</v>
      </c>
      <c r="AE58">
        <f t="shared" si="32"/>
        <v>0</v>
      </c>
    </row>
    <row r="59" spans="1:31" x14ac:dyDescent="0.2">
      <c r="A59">
        <f t="shared" si="19"/>
        <v>2.6000000000000016E-2</v>
      </c>
      <c r="B59" s="5">
        <f t="shared" si="20"/>
        <v>4.440918804346757E-3</v>
      </c>
      <c r="C59" s="5">
        <f t="shared" si="21"/>
        <v>51.582718030068854</v>
      </c>
      <c r="D59" s="5">
        <f t="shared" si="22"/>
        <v>5.8159845165575783</v>
      </c>
      <c r="E59" s="2">
        <f t="shared" si="23"/>
        <v>51.582718221235197</v>
      </c>
      <c r="F59" s="2">
        <f t="shared" si="24"/>
        <v>4.9327742650625058E-3</v>
      </c>
      <c r="G59" s="3">
        <f t="shared" si="25"/>
        <v>0.34072061591825398</v>
      </c>
      <c r="H59" s="3">
        <f t="shared" si="26"/>
        <v>-131.02058721928285</v>
      </c>
      <c r="I59" s="3">
        <f t="shared" si="27"/>
        <v>-7.2455040651610192</v>
      </c>
      <c r="J59" s="2">
        <f t="shared" si="1"/>
        <v>131.22121663428547</v>
      </c>
      <c r="K59" s="2">
        <f t="shared" si="28"/>
        <v>89.448682095627447</v>
      </c>
      <c r="L59" s="6">
        <f t="shared" si="2"/>
        <v>2499.9770613340302</v>
      </c>
      <c r="M59" s="2">
        <f t="shared" si="3"/>
        <v>31.683737062045864</v>
      </c>
      <c r="N59" s="2">
        <f t="shared" si="29"/>
        <v>131.22121663428547</v>
      </c>
      <c r="O59" s="2">
        <f t="shared" si="5"/>
        <v>89.448682095627447</v>
      </c>
      <c r="P59" s="5">
        <f t="shared" si="6"/>
        <v>0.35299916041911028</v>
      </c>
      <c r="Q59" s="4">
        <f t="shared" si="30"/>
        <v>0.24145285247848816</v>
      </c>
      <c r="R59" s="4">
        <f t="shared" si="7"/>
        <v>0.23591115107735763</v>
      </c>
      <c r="S59" s="4">
        <f t="shared" si="33"/>
        <v>0</v>
      </c>
      <c r="T59" s="4">
        <f t="shared" si="34"/>
        <v>0</v>
      </c>
      <c r="U59" s="5">
        <f t="shared" si="35"/>
        <v>-8.47197957382015E-2</v>
      </c>
      <c r="V59" s="5">
        <f t="shared" si="36"/>
        <v>32.578120806696319</v>
      </c>
      <c r="W59" s="5">
        <f t="shared" si="37"/>
        <v>1.8015863899706692</v>
      </c>
      <c r="X59" s="5">
        <f t="shared" si="13"/>
        <v>0.99998700486461567</v>
      </c>
      <c r="Y59" s="5">
        <f t="shared" si="14"/>
        <v>13.083130280038047</v>
      </c>
      <c r="Z59" s="5">
        <f t="shared" si="15"/>
        <v>-0.92927934860739692</v>
      </c>
      <c r="AA59" s="5">
        <f t="shared" si="16"/>
        <v>17.419411681696747</v>
      </c>
      <c r="AB59" s="5">
        <f t="shared" si="17"/>
        <v>12.998410484299844</v>
      </c>
      <c r="AC59" s="5">
        <f t="shared" si="17"/>
        <v>31.648841458088921</v>
      </c>
      <c r="AD59" s="5">
        <f t="shared" si="18"/>
        <v>-12.953001928332583</v>
      </c>
      <c r="AE59">
        <f t="shared" si="32"/>
        <v>0</v>
      </c>
    </row>
    <row r="60" spans="1:31" x14ac:dyDescent="0.2">
      <c r="A60">
        <f t="shared" si="19"/>
        <v>2.7000000000000017E-2</v>
      </c>
      <c r="B60" s="5">
        <f t="shared" si="20"/>
        <v>4.7881386255071608E-3</v>
      </c>
      <c r="C60" s="5">
        <f t="shared" si="21"/>
        <v>51.4517132672703</v>
      </c>
      <c r="D60" s="5">
        <f t="shared" si="22"/>
        <v>5.808732535991453</v>
      </c>
      <c r="E60" s="2">
        <f t="shared" si="23"/>
        <v>51.45171349006435</v>
      </c>
      <c r="F60" s="2">
        <f t="shared" si="24"/>
        <v>5.3319922069084598E-3</v>
      </c>
      <c r="G60" s="3">
        <f t="shared" si="25"/>
        <v>0.35371902640255382</v>
      </c>
      <c r="H60" s="3">
        <f t="shared" si="26"/>
        <v>-130.98893837782475</v>
      </c>
      <c r="I60" s="3">
        <f t="shared" si="27"/>
        <v>-7.2584570670893518</v>
      </c>
      <c r="J60" s="2">
        <f t="shared" si="1"/>
        <v>131.19036661849069</v>
      </c>
      <c r="K60" s="2">
        <f t="shared" si="28"/>
        <v>89.427652773340611</v>
      </c>
      <c r="L60" s="6">
        <f t="shared" si="2"/>
        <v>2499.9754137780469</v>
      </c>
      <c r="M60" s="2">
        <f t="shared" si="3"/>
        <v>31.683716181562051</v>
      </c>
      <c r="N60" s="2">
        <f t="shared" si="29"/>
        <v>131.19036661849069</v>
      </c>
      <c r="O60" s="2">
        <f t="shared" si="5"/>
        <v>89.427652773340611</v>
      </c>
      <c r="P60" s="5">
        <f t="shared" si="6"/>
        <v>0.3529991058223616</v>
      </c>
      <c r="Q60" s="4">
        <f t="shared" si="30"/>
        <v>0.24150947206131501</v>
      </c>
      <c r="R60" s="4">
        <f t="shared" si="7"/>
        <v>0.23593928299991512</v>
      </c>
      <c r="S60" s="4">
        <f t="shared" si="33"/>
        <v>0</v>
      </c>
      <c r="T60" s="4">
        <f t="shared" si="34"/>
        <v>0</v>
      </c>
      <c r="U60" s="5">
        <f t="shared" si="35"/>
        <v>-8.7931144787146476E-2</v>
      </c>
      <c r="V60" s="5">
        <f t="shared" si="36"/>
        <v>32.562589078561246</v>
      </c>
      <c r="W60" s="5">
        <f t="shared" si="37"/>
        <v>1.8043825512828344</v>
      </c>
      <c r="X60" s="5">
        <f t="shared" si="13"/>
        <v>0.99998634584473978</v>
      </c>
      <c r="Y60" s="5">
        <f t="shared" si="14"/>
        <v>13.078530983045392</v>
      </c>
      <c r="Z60" s="5">
        <f t="shared" si="15"/>
        <v>-0.92959935045153119</v>
      </c>
      <c r="AA60" s="5">
        <f t="shared" si="16"/>
        <v>17.413254099351427</v>
      </c>
      <c r="AB60" s="5">
        <f t="shared" si="17"/>
        <v>12.990599838258245</v>
      </c>
      <c r="AC60" s="5">
        <f t="shared" si="17"/>
        <v>31.632989728109713</v>
      </c>
      <c r="AD60" s="5">
        <f t="shared" si="18"/>
        <v>-12.956363349365738</v>
      </c>
      <c r="AE60">
        <f t="shared" si="32"/>
        <v>0</v>
      </c>
    </row>
    <row r="61" spans="1:31" x14ac:dyDescent="0.2">
      <c r="A61">
        <f t="shared" si="19"/>
        <v>2.8000000000000018E-2</v>
      </c>
      <c r="B61" s="5">
        <f t="shared" si="20"/>
        <v>5.1483529518288433E-3</v>
      </c>
      <c r="C61" s="5">
        <f t="shared" si="21"/>
        <v>51.32074014538734</v>
      </c>
      <c r="D61" s="5">
        <f t="shared" si="22"/>
        <v>5.8014676007426891</v>
      </c>
      <c r="E61" s="2">
        <f t="shared" si="23"/>
        <v>51.320740403621514</v>
      </c>
      <c r="F61" s="2">
        <f t="shared" si="24"/>
        <v>5.7477521516320863E-3</v>
      </c>
      <c r="G61" s="3">
        <f t="shared" si="25"/>
        <v>0.36670962624081205</v>
      </c>
      <c r="H61" s="3">
        <f t="shared" si="26"/>
        <v>-130.95730538809664</v>
      </c>
      <c r="I61" s="3">
        <f t="shared" si="27"/>
        <v>-7.2714134304387175</v>
      </c>
      <c r="J61" s="2">
        <f t="shared" si="1"/>
        <v>131.15953554255043</v>
      </c>
      <c r="K61" s="2">
        <f t="shared" si="28"/>
        <v>89.406636361656723</v>
      </c>
      <c r="L61" s="6">
        <f t="shared" si="2"/>
        <v>2499.9737120477698</v>
      </c>
      <c r="M61" s="2">
        <f t="shared" si="3"/>
        <v>31.683694614494303</v>
      </c>
      <c r="N61" s="2">
        <f t="shared" si="29"/>
        <v>131.15953554255043</v>
      </c>
      <c r="O61" s="2">
        <f t="shared" si="5"/>
        <v>89.406636361656723</v>
      </c>
      <c r="P61" s="5">
        <f t="shared" si="6"/>
        <v>0.35299904964678053</v>
      </c>
      <c r="Q61" s="4">
        <f t="shared" si="30"/>
        <v>0.24156607816147355</v>
      </c>
      <c r="R61" s="4">
        <f t="shared" si="7"/>
        <v>0.23596740174381162</v>
      </c>
      <c r="S61" s="4">
        <f t="shared" si="33"/>
        <v>0</v>
      </c>
      <c r="T61" s="4">
        <f t="shared" si="34"/>
        <v>0</v>
      </c>
      <c r="U61" s="5">
        <f t="shared" si="35"/>
        <v>-9.1139044701105468E-2</v>
      </c>
      <c r="V61" s="5">
        <f t="shared" si="36"/>
        <v>32.547069549421465</v>
      </c>
      <c r="W61" s="5">
        <f t="shared" si="37"/>
        <v>1.8071782856384104</v>
      </c>
      <c r="X61" s="5">
        <f t="shared" si="13"/>
        <v>0.99998566515522902</v>
      </c>
      <c r="Y61" s="5">
        <f t="shared" si="14"/>
        <v>13.073934420697451</v>
      </c>
      <c r="Z61" s="5">
        <f t="shared" si="15"/>
        <v>-0.92992050761875245</v>
      </c>
      <c r="AA61" s="5">
        <f t="shared" si="16"/>
        <v>17.40710010765498</v>
      </c>
      <c r="AB61" s="5">
        <f t="shared" si="17"/>
        <v>12.982795375996346</v>
      </c>
      <c r="AC61" s="5">
        <f t="shared" si="17"/>
        <v>31.617149041802712</v>
      </c>
      <c r="AD61" s="5">
        <f t="shared" si="18"/>
        <v>-12.959721606706609</v>
      </c>
      <c r="AE61">
        <f t="shared" si="32"/>
        <v>0</v>
      </c>
    </row>
    <row r="62" spans="1:31" x14ac:dyDescent="0.2">
      <c r="A62">
        <f t="shared" si="19"/>
        <v>2.9000000000000019E-2</v>
      </c>
      <c r="B62" s="5">
        <f t="shared" si="20"/>
        <v>5.5215539757576537E-3</v>
      </c>
      <c r="C62" s="5">
        <f t="shared" si="21"/>
        <v>51.18979864857377</v>
      </c>
      <c r="D62" s="5">
        <f t="shared" si="22"/>
        <v>5.794189707451447</v>
      </c>
      <c r="E62" s="2">
        <f t="shared" si="23"/>
        <v>51.189798946363162</v>
      </c>
      <c r="F62" s="2">
        <f t="shared" si="24"/>
        <v>6.1801715632745823E-3</v>
      </c>
      <c r="G62" s="3">
        <f t="shared" si="25"/>
        <v>0.37969242161680838</v>
      </c>
      <c r="H62" s="3">
        <f t="shared" si="26"/>
        <v>-130.92568823905484</v>
      </c>
      <c r="I62" s="3">
        <f t="shared" si="27"/>
        <v>-7.2843731520454238</v>
      </c>
      <c r="J62" s="2">
        <f t="shared" si="1"/>
        <v>131.12872339584283</v>
      </c>
      <c r="K62" s="2">
        <f t="shared" si="28"/>
        <v>89.385632853335252</v>
      </c>
      <c r="L62" s="6">
        <f t="shared" si="2"/>
        <v>2499.971956107438</v>
      </c>
      <c r="M62" s="2">
        <f t="shared" si="3"/>
        <v>31.683672360389405</v>
      </c>
      <c r="N62" s="2">
        <f t="shared" si="29"/>
        <v>131.12872339584283</v>
      </c>
      <c r="O62" s="2">
        <f t="shared" si="5"/>
        <v>89.385632853335252</v>
      </c>
      <c r="P62" s="5">
        <f t="shared" si="6"/>
        <v>0.35299899189132045</v>
      </c>
      <c r="Q62" s="4">
        <f t="shared" si="30"/>
        <v>0.24162267076104146</v>
      </c>
      <c r="R62" s="4">
        <f t="shared" si="7"/>
        <v>0.23599550730701452</v>
      </c>
      <c r="S62" s="4">
        <f t="shared" si="33"/>
        <v>0</v>
      </c>
      <c r="T62" s="4">
        <f t="shared" si="34"/>
        <v>0</v>
      </c>
      <c r="U62" s="5">
        <f t="shared" si="35"/>
        <v>-9.4343499734838646E-2</v>
      </c>
      <c r="V62" s="5">
        <f t="shared" si="36"/>
        <v>32.531562207819519</v>
      </c>
      <c r="W62" s="5">
        <f t="shared" si="37"/>
        <v>1.8099735928678342</v>
      </c>
      <c r="X62" s="5">
        <f t="shared" si="13"/>
        <v>0.99998496278177917</v>
      </c>
      <c r="Y62" s="5">
        <f t="shared" si="14"/>
        <v>13.069340591042074</v>
      </c>
      <c r="Z62" s="5">
        <f t="shared" si="15"/>
        <v>-0.93024281869064729</v>
      </c>
      <c r="AA62" s="5">
        <f t="shared" si="16"/>
        <v>17.400949704075309</v>
      </c>
      <c r="AB62" s="5">
        <f t="shared" si="17"/>
        <v>12.974997091307236</v>
      </c>
      <c r="AC62" s="5">
        <f t="shared" si="17"/>
        <v>31.601319389128872</v>
      </c>
      <c r="AD62" s="5">
        <f t="shared" si="18"/>
        <v>-12.963076703056856</v>
      </c>
      <c r="AE62">
        <f t="shared" si="32"/>
        <v>0</v>
      </c>
    </row>
    <row r="63" spans="1:31" x14ac:dyDescent="0.2">
      <c r="A63">
        <f t="shared" si="19"/>
        <v>3.000000000000002E-2</v>
      </c>
      <c r="B63" s="5">
        <f t="shared" si="20"/>
        <v>5.907733895920116E-3</v>
      </c>
      <c r="C63" s="5">
        <f t="shared" si="21"/>
        <v>51.058888760994414</v>
      </c>
      <c r="D63" s="5">
        <f t="shared" si="22"/>
        <v>5.7868988527610501</v>
      </c>
      <c r="E63" s="2">
        <f t="shared" si="23"/>
        <v>51.058889102769569</v>
      </c>
      <c r="F63" s="2">
        <f t="shared" si="24"/>
        <v>6.6293690565134619E-3</v>
      </c>
      <c r="G63" s="3">
        <f t="shared" si="25"/>
        <v>0.39266741870811561</v>
      </c>
      <c r="H63" s="3">
        <f t="shared" si="26"/>
        <v>-130.89408691966571</v>
      </c>
      <c r="I63" s="3">
        <f t="shared" si="27"/>
        <v>-7.2973362287484811</v>
      </c>
      <c r="J63" s="2">
        <f t="shared" si="1"/>
        <v>131.09793016775711</v>
      </c>
      <c r="K63" s="2">
        <f t="shared" si="28"/>
        <v>89.364642241143216</v>
      </c>
      <c r="L63" s="6">
        <f t="shared" si="2"/>
        <v>2499.9701459213002</v>
      </c>
      <c r="M63" s="2">
        <f t="shared" si="3"/>
        <v>31.683649418794257</v>
      </c>
      <c r="N63" s="2">
        <f t="shared" si="29"/>
        <v>131.09793016775711</v>
      </c>
      <c r="O63" s="2">
        <f t="shared" si="5"/>
        <v>89.364642241143216</v>
      </c>
      <c r="P63" s="5">
        <f t="shared" si="6"/>
        <v>0.35299893255493486</v>
      </c>
      <c r="Q63" s="4">
        <f t="shared" si="30"/>
        <v>0.24167924984209013</v>
      </c>
      <c r="R63" s="4">
        <f t="shared" si="7"/>
        <v>0.23602359968749112</v>
      </c>
      <c r="S63" s="4">
        <f t="shared" si="33"/>
        <v>0</v>
      </c>
      <c r="T63" s="4">
        <f t="shared" si="34"/>
        <v>0</v>
      </c>
      <c r="U63" s="5">
        <f t="shared" si="35"/>
        <v>-9.7544514137454547E-2</v>
      </c>
      <c r="V63" s="5">
        <f t="shared" si="36"/>
        <v>32.516067042311619</v>
      </c>
      <c r="W63" s="5">
        <f t="shared" si="37"/>
        <v>1.8127684728027671</v>
      </c>
      <c r="X63" s="5">
        <f t="shared" si="13"/>
        <v>0.99998423871008979</v>
      </c>
      <c r="Y63" s="5">
        <f t="shared" si="14"/>
        <v>13.064749492128989</v>
      </c>
      <c r="Z63" s="5">
        <f t="shared" si="15"/>
        <v>-0.93056628225050353</v>
      </c>
      <c r="AA63" s="5">
        <f t="shared" si="16"/>
        <v>17.394802886082715</v>
      </c>
      <c r="AB63" s="5">
        <f t="shared" si="17"/>
        <v>12.967204977991534</v>
      </c>
      <c r="AC63" s="5">
        <f t="shared" si="17"/>
        <v>31.585500760061116</v>
      </c>
      <c r="AD63" s="5">
        <f t="shared" si="18"/>
        <v>-12.966428641114518</v>
      </c>
      <c r="AE63">
        <f t="shared" si="32"/>
        <v>0</v>
      </c>
    </row>
    <row r="64" spans="1:31" x14ac:dyDescent="0.2">
      <c r="A64">
        <f t="shared" si="19"/>
        <v>3.1000000000000021E-2</v>
      </c>
      <c r="B64" s="5">
        <f t="shared" si="20"/>
        <v>6.3068849171172272E-3</v>
      </c>
      <c r="C64" s="5">
        <f t="shared" si="21"/>
        <v>50.928010466825128</v>
      </c>
      <c r="D64" s="5">
        <f t="shared" si="22"/>
        <v>5.7795950333179809</v>
      </c>
      <c r="E64" s="2">
        <f t="shared" si="23"/>
        <v>50.928010857344965</v>
      </c>
      <c r="F64" s="2">
        <f t="shared" si="24"/>
        <v>7.0954644107616279E-3</v>
      </c>
      <c r="G64" s="3">
        <f t="shared" si="25"/>
        <v>0.40563462368610714</v>
      </c>
      <c r="H64" s="3">
        <f t="shared" si="26"/>
        <v>-130.86250141890565</v>
      </c>
      <c r="I64" s="3">
        <f t="shared" si="27"/>
        <v>-7.3103026573895953</v>
      </c>
      <c r="J64" s="2">
        <f t="shared" si="1"/>
        <v>131.06715584769381</v>
      </c>
      <c r="K64" s="2">
        <f t="shared" si="28"/>
        <v>89.343664517855359</v>
      </c>
      <c r="L64" s="6">
        <f t="shared" si="2"/>
        <v>2499.9682814536172</v>
      </c>
      <c r="M64" s="2">
        <f t="shared" si="3"/>
        <v>31.68362578925591</v>
      </c>
      <c r="N64" s="2">
        <f t="shared" si="29"/>
        <v>131.06715584769381</v>
      </c>
      <c r="O64" s="2">
        <f t="shared" si="5"/>
        <v>89.343664517855359</v>
      </c>
      <c r="P64" s="5">
        <f t="shared" si="6"/>
        <v>0.35299887163657806</v>
      </c>
      <c r="Q64" s="4">
        <f t="shared" si="30"/>
        <v>0.24173581538668446</v>
      </c>
      <c r="R64" s="4">
        <f t="shared" si="7"/>
        <v>0.23605167888320819</v>
      </c>
      <c r="S64" s="4">
        <f t="shared" si="33"/>
        <v>0</v>
      </c>
      <c r="T64" s="4">
        <f t="shared" si="34"/>
        <v>0</v>
      </c>
      <c r="U64" s="5">
        <f t="shared" si="35"/>
        <v>-0.10074209215241908</v>
      </c>
      <c r="V64" s="5">
        <f t="shared" si="36"/>
        <v>32.500584041467739</v>
      </c>
      <c r="W64" s="5">
        <f t="shared" si="37"/>
        <v>1.815562925276095</v>
      </c>
      <c r="X64" s="5">
        <f t="shared" si="13"/>
        <v>0.99998349292586519</v>
      </c>
      <c r="Y64" s="5">
        <f t="shared" si="14"/>
        <v>13.060161122009829</v>
      </c>
      <c r="Z64" s="5">
        <f t="shared" si="15"/>
        <v>-0.93089089688331028</v>
      </c>
      <c r="AA64" s="5">
        <f t="shared" si="16"/>
        <v>17.388659651149979</v>
      </c>
      <c r="AB64" s="5">
        <f t="shared" si="17"/>
        <v>12.959419029857409</v>
      </c>
      <c r="AC64" s="5">
        <f t="shared" si="17"/>
        <v>31.569693144584431</v>
      </c>
      <c r="AD64" s="5">
        <f t="shared" si="18"/>
        <v>-12.969777423573927</v>
      </c>
      <c r="AE64">
        <f t="shared" si="32"/>
        <v>0</v>
      </c>
    </row>
    <row r="65" spans="1:31" x14ac:dyDescent="0.2">
      <c r="A65">
        <f t="shared" si="19"/>
        <v>3.2000000000000021E-2</v>
      </c>
      <c r="B65" s="5">
        <f t="shared" si="20"/>
        <v>6.7189992503182633E-3</v>
      </c>
      <c r="C65" s="5">
        <f t="shared" si="21"/>
        <v>50.7971637502528</v>
      </c>
      <c r="D65" s="5">
        <f t="shared" si="22"/>
        <v>5.7722782457718802</v>
      </c>
      <c r="E65" s="2">
        <f t="shared" si="23"/>
        <v>50.797164194617679</v>
      </c>
      <c r="F65" s="2">
        <f t="shared" si="24"/>
        <v>7.5785785844742553E-3</v>
      </c>
      <c r="G65" s="3">
        <f t="shared" si="25"/>
        <v>0.41859404271596456</v>
      </c>
      <c r="H65" s="3">
        <f t="shared" si="26"/>
        <v>-130.83093172576108</v>
      </c>
      <c r="I65" s="3">
        <f t="shared" si="27"/>
        <v>-7.3232724348131688</v>
      </c>
      <c r="J65" s="2">
        <f t="shared" si="1"/>
        <v>131.0364004250645</v>
      </c>
      <c r="K65" s="2">
        <f t="shared" si="28"/>
        <v>89.322699676253919</v>
      </c>
      <c r="L65" s="6">
        <f t="shared" si="2"/>
        <v>2499.9663626686579</v>
      </c>
      <c r="M65" s="2">
        <f t="shared" si="3"/>
        <v>31.683601471321534</v>
      </c>
      <c r="N65" s="2">
        <f t="shared" si="29"/>
        <v>131.0364004250645</v>
      </c>
      <c r="O65" s="2">
        <f t="shared" si="5"/>
        <v>89.322699676253919</v>
      </c>
      <c r="P65" s="5">
        <f t="shared" si="6"/>
        <v>0.35299880913520409</v>
      </c>
      <c r="Q65" s="4">
        <f t="shared" si="30"/>
        <v>0.24179236737688292</v>
      </c>
      <c r="R65" s="4">
        <f t="shared" si="7"/>
        <v>0.23607974489213224</v>
      </c>
      <c r="S65" s="4">
        <f t="shared" si="33"/>
        <v>0</v>
      </c>
      <c r="T65" s="4">
        <f t="shared" si="34"/>
        <v>0</v>
      </c>
      <c r="U65" s="5">
        <f t="shared" si="35"/>
        <v>-0.10393623801756383</v>
      </c>
      <c r="V65" s="5">
        <f t="shared" si="36"/>
        <v>32.485113193871392</v>
      </c>
      <c r="W65" s="5">
        <f t="shared" si="37"/>
        <v>1.8183569501219192</v>
      </c>
      <c r="X65" s="5">
        <f t="shared" si="13"/>
        <v>0.99998272541481326</v>
      </c>
      <c r="Y65" s="5">
        <f t="shared" si="14"/>
        <v>13.055575478738096</v>
      </c>
      <c r="Z65" s="5">
        <f t="shared" si="15"/>
        <v>-0.93121666117575386</v>
      </c>
      <c r="AA65" s="5">
        <f t="shared" si="16"/>
        <v>17.382519996752276</v>
      </c>
      <c r="AB65" s="5">
        <f t="shared" si="17"/>
        <v>12.951639240720532</v>
      </c>
      <c r="AC65" s="5">
        <f t="shared" si="17"/>
        <v>31.553896532695639</v>
      </c>
      <c r="AD65" s="5">
        <f t="shared" si="18"/>
        <v>-12.973123053125803</v>
      </c>
      <c r="AE65">
        <f t="shared" si="32"/>
        <v>0</v>
      </c>
    </row>
    <row r="66" spans="1:31" x14ac:dyDescent="0.2">
      <c r="A66">
        <f t="shared" si="19"/>
        <v>3.3000000000000022E-2</v>
      </c>
      <c r="B66" s="5">
        <f t="shared" si="20"/>
        <v>7.1440691126545882E-3</v>
      </c>
      <c r="C66" s="5">
        <f t="shared" si="21"/>
        <v>50.666348595475306</v>
      </c>
      <c r="D66" s="5">
        <f t="shared" si="22"/>
        <v>5.7649484867755412</v>
      </c>
      <c r="E66" s="2">
        <f t="shared" si="23"/>
        <v>50.666349099140213</v>
      </c>
      <c r="F66" s="2">
        <f t="shared" si="24"/>
        <v>8.0788337296670686E-3</v>
      </c>
      <c r="G66" s="3">
        <f t="shared" si="25"/>
        <v>0.43154568195668508</v>
      </c>
      <c r="H66" s="3">
        <f t="shared" si="26"/>
        <v>-130.79937782922838</v>
      </c>
      <c r="I66" s="3">
        <f t="shared" si="27"/>
        <v>-7.3362455578662944</v>
      </c>
      <c r="J66" s="2">
        <f t="shared" si="1"/>
        <v>131.00566388929209</v>
      </c>
      <c r="K66" s="2">
        <f t="shared" si="28"/>
        <v>89.30174770912889</v>
      </c>
      <c r="L66" s="6">
        <f t="shared" si="2"/>
        <v>2499.9643895307022</v>
      </c>
      <c r="M66" s="2">
        <f t="shared" si="3"/>
        <v>31.683576464538415</v>
      </c>
      <c r="N66" s="2">
        <f t="shared" si="29"/>
        <v>131.00566388929209</v>
      </c>
      <c r="O66" s="2">
        <f t="shared" si="5"/>
        <v>89.30174770912889</v>
      </c>
      <c r="P66" s="5">
        <f t="shared" si="6"/>
        <v>0.35299874504976758</v>
      </c>
      <c r="Q66" s="4">
        <f t="shared" si="30"/>
        <v>0.24184890579473725</v>
      </c>
      <c r="R66" s="4">
        <f t="shared" si="7"/>
        <v>0.23610779771222923</v>
      </c>
      <c r="S66" s="4">
        <f t="shared" si="33"/>
        <v>0</v>
      </c>
      <c r="T66" s="4">
        <f t="shared" si="34"/>
        <v>0</v>
      </c>
      <c r="U66" s="5">
        <f t="shared" si="35"/>
        <v>-0.10712695596509525</v>
      </c>
      <c r="V66" s="5">
        <f t="shared" si="36"/>
        <v>32.469654488119815</v>
      </c>
      <c r="W66" s="5">
        <f t="shared" si="37"/>
        <v>1.8211505471755622</v>
      </c>
      <c r="X66" s="5">
        <f t="shared" si="13"/>
        <v>0.99998193616264575</v>
      </c>
      <c r="Y66" s="5">
        <f t="shared" si="14"/>
        <v>13.050992560369176</v>
      </c>
      <c r="Z66" s="5">
        <f t="shared" si="15"/>
        <v>-0.93154357371621677</v>
      </c>
      <c r="AA66" s="5">
        <f t="shared" si="16"/>
        <v>17.376383920367211</v>
      </c>
      <c r="AB66" s="5">
        <f t="shared" si="17"/>
        <v>12.943865604404081</v>
      </c>
      <c r="AC66" s="5">
        <f t="shared" si="17"/>
        <v>31.5381109144036</v>
      </c>
      <c r="AD66" s="5">
        <f t="shared" si="18"/>
        <v>-12.976465532457226</v>
      </c>
      <c r="AE66">
        <f t="shared" si="32"/>
        <v>0</v>
      </c>
    </row>
    <row r="67" spans="1:31" x14ac:dyDescent="0.2">
      <c r="A67">
        <f t="shared" si="19"/>
        <v>3.4000000000000023E-2</v>
      </c>
      <c r="B67" s="5">
        <f t="shared" si="20"/>
        <v>7.582086727413475E-3</v>
      </c>
      <c r="C67" s="5">
        <f t="shared" si="21"/>
        <v>50.535564986701537</v>
      </c>
      <c r="D67" s="5">
        <f t="shared" si="22"/>
        <v>5.757605752984909</v>
      </c>
      <c r="E67" s="2">
        <f t="shared" si="23"/>
        <v>50.53556555548947</v>
      </c>
      <c r="F67" s="2">
        <f t="shared" si="24"/>
        <v>8.596353206649629E-3</v>
      </c>
      <c r="G67" s="3">
        <f t="shared" si="25"/>
        <v>0.44448954756108916</v>
      </c>
      <c r="H67" s="3">
        <f t="shared" si="26"/>
        <v>-130.76783971831398</v>
      </c>
      <c r="I67" s="3">
        <f t="shared" si="27"/>
        <v>-7.3492220233987515</v>
      </c>
      <c r="J67" s="2">
        <f t="shared" si="1"/>
        <v>130.97494622981051</v>
      </c>
      <c r="K67" s="2">
        <f t="shared" si="28"/>
        <v>89.280808609277784</v>
      </c>
      <c r="L67" s="6">
        <f t="shared" si="2"/>
        <v>2499.9623620040406</v>
      </c>
      <c r="M67" s="2">
        <f t="shared" si="3"/>
        <v>31.683550768453987</v>
      </c>
      <c r="N67" s="2">
        <f t="shared" si="29"/>
        <v>130.97494622981051</v>
      </c>
      <c r="O67" s="2">
        <f t="shared" si="5"/>
        <v>89.280808609277784</v>
      </c>
      <c r="P67" s="5">
        <f t="shared" si="6"/>
        <v>0.35299867937922352</v>
      </c>
      <c r="Q67" s="4">
        <f t="shared" si="30"/>
        <v>0.24190543062229303</v>
      </c>
      <c r="R67" s="4">
        <f t="shared" si="7"/>
        <v>0.23613583734146493</v>
      </c>
      <c r="S67" s="4">
        <f t="shared" si="33"/>
        <v>0</v>
      </c>
      <c r="T67" s="4">
        <f t="shared" si="34"/>
        <v>0</v>
      </c>
      <c r="U67" s="5">
        <f t="shared" si="35"/>
        <v>-0.11031425022160316</v>
      </c>
      <c r="V67" s="5">
        <f t="shared" si="36"/>
        <v>32.454207912823833</v>
      </c>
      <c r="W67" s="5">
        <f t="shared" si="37"/>
        <v>1.8239437162735606</v>
      </c>
      <c r="X67" s="5">
        <f t="shared" si="13"/>
        <v>0.99998112515507886</v>
      </c>
      <c r="Y67" s="5">
        <f t="shared" si="14"/>
        <v>13.046412364960347</v>
      </c>
      <c r="Z67" s="5">
        <f t="shared" si="15"/>
        <v>-0.9318716330947755</v>
      </c>
      <c r="AA67" s="5">
        <f t="shared" si="16"/>
        <v>17.370251419474812</v>
      </c>
      <c r="AB67" s="5">
        <f t="shared" si="17"/>
        <v>12.936098114738744</v>
      </c>
      <c r="AC67" s="5">
        <f t="shared" si="17"/>
        <v>31.522336279729057</v>
      </c>
      <c r="AD67" s="5">
        <f t="shared" si="18"/>
        <v>-12.979804864251626</v>
      </c>
      <c r="AE67">
        <f t="shared" si="32"/>
        <v>0</v>
      </c>
    </row>
    <row r="68" spans="1:31" x14ac:dyDescent="0.2">
      <c r="A68">
        <f t="shared" si="19"/>
        <v>3.5000000000000024E-2</v>
      </c>
      <c r="B68" s="5">
        <f t="shared" si="20"/>
        <v>8.0330443240319346E-3</v>
      </c>
      <c r="C68" s="5">
        <f t="shared" si="21"/>
        <v>50.404812908151364</v>
      </c>
      <c r="D68" s="5">
        <f t="shared" si="22"/>
        <v>5.7502500410590782</v>
      </c>
      <c r="E68" s="2">
        <f t="shared" si="23"/>
        <v>50.40481354826683</v>
      </c>
      <c r="F68" s="2">
        <f t="shared" si="24"/>
        <v>9.1312615989774075E-3</v>
      </c>
      <c r="G68" s="3">
        <f t="shared" si="25"/>
        <v>0.45742564567582789</v>
      </c>
      <c r="H68" s="3">
        <f t="shared" si="26"/>
        <v>-130.73631738203426</v>
      </c>
      <c r="I68" s="3">
        <f t="shared" si="27"/>
        <v>-7.3622018282630028</v>
      </c>
      <c r="J68" s="2">
        <f t="shared" si="1"/>
        <v>130.94424743606493</v>
      </c>
      <c r="K68" s="2">
        <f t="shared" si="28"/>
        <v>89.259882369505746</v>
      </c>
      <c r="L68" s="6">
        <f t="shared" si="2"/>
        <v>2499.9602800529747</v>
      </c>
      <c r="M68" s="2">
        <f t="shared" si="3"/>
        <v>31.683524382615825</v>
      </c>
      <c r="N68" s="2">
        <f t="shared" si="29"/>
        <v>130.94424743606493</v>
      </c>
      <c r="O68" s="2">
        <f t="shared" si="5"/>
        <v>89.259882369505746</v>
      </c>
      <c r="P68" s="5">
        <f t="shared" si="6"/>
        <v>0.35299861212252703</v>
      </c>
      <c r="Q68" s="4">
        <f t="shared" si="30"/>
        <v>0.24196194184158934</v>
      </c>
      <c r="R68" s="4">
        <f t="shared" si="7"/>
        <v>0.23616386377780496</v>
      </c>
      <c r="S68" s="4">
        <f t="shared" si="33"/>
        <v>0</v>
      </c>
      <c r="T68" s="4">
        <f t="shared" si="34"/>
        <v>0</v>
      </c>
      <c r="U68" s="5">
        <f t="shared" si="35"/>
        <v>-0.11349812500806947</v>
      </c>
      <c r="V68" s="5">
        <f t="shared" si="36"/>
        <v>32.438773456607883</v>
      </c>
      <c r="W68" s="5">
        <f t="shared" si="37"/>
        <v>1.8267364572536646</v>
      </c>
      <c r="X68" s="5">
        <f t="shared" si="13"/>
        <v>0.99998029237783348</v>
      </c>
      <c r="Y68" s="5">
        <f t="shared" si="14"/>
        <v>13.041834890570762</v>
      </c>
      <c r="Z68" s="5">
        <f t="shared" si="15"/>
        <v>-0.93220083790319874</v>
      </c>
      <c r="AA68" s="5">
        <f t="shared" si="16"/>
        <v>17.364122491557548</v>
      </c>
      <c r="AB68" s="5">
        <f t="shared" si="17"/>
        <v>12.928336765562692</v>
      </c>
      <c r="AC68" s="5">
        <f t="shared" si="17"/>
        <v>31.506572618704684</v>
      </c>
      <c r="AD68" s="5">
        <f t="shared" si="18"/>
        <v>-12.983141051188788</v>
      </c>
      <c r="AE68">
        <f t="shared" si="32"/>
        <v>0</v>
      </c>
    </row>
    <row r="69" spans="1:31" x14ac:dyDescent="0.2">
      <c r="A69">
        <f t="shared" si="19"/>
        <v>3.6000000000000025E-2</v>
      </c>
      <c r="B69" s="5">
        <f t="shared" si="20"/>
        <v>8.4969341380905436E-3</v>
      </c>
      <c r="C69" s="5">
        <f t="shared" si="21"/>
        <v>50.274092344055639</v>
      </c>
      <c r="D69" s="5">
        <f t="shared" si="22"/>
        <v>5.7428813476602896</v>
      </c>
      <c r="E69" s="2">
        <f t="shared" si="23"/>
        <v>50.274093062098338</v>
      </c>
      <c r="F69" s="2">
        <f t="shared" si="24"/>
        <v>9.6836847286264054E-3</v>
      </c>
      <c r="G69" s="3">
        <f t="shared" si="25"/>
        <v>0.47035398244139059</v>
      </c>
      <c r="H69" s="3">
        <f t="shared" si="26"/>
        <v>-130.70481080941556</v>
      </c>
      <c r="I69" s="3">
        <f t="shared" si="27"/>
        <v>-7.3751849693141915</v>
      </c>
      <c r="J69" s="2">
        <f t="shared" si="1"/>
        <v>130.91356749751154</v>
      </c>
      <c r="K69" s="2">
        <f t="shared" si="28"/>
        <v>89.238968982625451</v>
      </c>
      <c r="L69" s="6">
        <f t="shared" si="2"/>
        <v>2499.9581436418148</v>
      </c>
      <c r="M69" s="2">
        <f t="shared" si="3"/>
        <v>31.683497306571606</v>
      </c>
      <c r="N69" s="2">
        <f t="shared" si="29"/>
        <v>130.91356749751154</v>
      </c>
      <c r="O69" s="2">
        <f t="shared" si="5"/>
        <v>89.238968982625451</v>
      </c>
      <c r="P69" s="5">
        <f t="shared" si="6"/>
        <v>0.35299854327863367</v>
      </c>
      <c r="Q69" s="4">
        <f t="shared" si="30"/>
        <v>0.24201843943465876</v>
      </c>
      <c r="R69" s="4">
        <f t="shared" si="7"/>
        <v>0.23619187701921418</v>
      </c>
      <c r="S69" s="4">
        <f t="shared" si="33"/>
        <v>0</v>
      </c>
      <c r="T69" s="4">
        <f t="shared" si="34"/>
        <v>0</v>
      </c>
      <c r="U69" s="5">
        <f t="shared" si="35"/>
        <v>-0.11667858453987684</v>
      </c>
      <c r="V69" s="5">
        <f t="shared" si="36"/>
        <v>32.423351108109976</v>
      </c>
      <c r="W69" s="5">
        <f t="shared" si="37"/>
        <v>1.8295287699548339</v>
      </c>
      <c r="X69" s="5">
        <f t="shared" si="13"/>
        <v>0.99997943781663357</v>
      </c>
      <c r="Y69" s="5">
        <f t="shared" si="14"/>
        <v>13.037260135261448</v>
      </c>
      <c r="Z69" s="5">
        <f t="shared" si="15"/>
        <v>-0.93253118673494384</v>
      </c>
      <c r="AA69" s="5">
        <f t="shared" si="16"/>
        <v>17.357997134100284</v>
      </c>
      <c r="AB69" s="5">
        <f t="shared" si="17"/>
        <v>12.920581550721572</v>
      </c>
      <c r="AC69" s="5">
        <f t="shared" si="17"/>
        <v>31.490819921375031</v>
      </c>
      <c r="AD69" s="5">
        <f t="shared" si="18"/>
        <v>-12.986474095944882</v>
      </c>
      <c r="AE69">
        <f t="shared" si="32"/>
        <v>0</v>
      </c>
    </row>
    <row r="70" spans="1:31" x14ac:dyDescent="0.2">
      <c r="A70">
        <f t="shared" si="19"/>
        <v>3.7000000000000026E-2</v>
      </c>
      <c r="B70" s="5">
        <f t="shared" si="20"/>
        <v>8.9737484113072939E-3</v>
      </c>
      <c r="C70" s="5">
        <f t="shared" si="21"/>
        <v>50.143403278656187</v>
      </c>
      <c r="D70" s="5">
        <f t="shared" si="22"/>
        <v>5.7354996694539278</v>
      </c>
      <c r="E70" s="2">
        <f t="shared" si="23"/>
        <v>50.143404081634792</v>
      </c>
      <c r="F70" s="2">
        <f t="shared" si="24"/>
        <v>1.02537496713942E-2</v>
      </c>
      <c r="G70" s="3">
        <f t="shared" si="25"/>
        <v>0.48327456399211216</v>
      </c>
      <c r="H70" s="3">
        <f t="shared" si="26"/>
        <v>-130.67331998949419</v>
      </c>
      <c r="I70" s="3">
        <f t="shared" si="27"/>
        <v>-7.388171443410136</v>
      </c>
      <c r="J70" s="2">
        <f t="shared" si="1"/>
        <v>130.88290640361777</v>
      </c>
      <c r="K70" s="2">
        <f t="shared" si="28"/>
        <v>89.218068441457234</v>
      </c>
      <c r="L70" s="6">
        <f t="shared" si="2"/>
        <v>2499.9559527348838</v>
      </c>
      <c r="M70" s="2">
        <f t="shared" si="3"/>
        <v>31.683469539869183</v>
      </c>
      <c r="N70" s="2">
        <f t="shared" si="29"/>
        <v>130.88290640361777</v>
      </c>
      <c r="O70" s="2">
        <f t="shared" si="5"/>
        <v>89.218068441457234</v>
      </c>
      <c r="P70" s="5">
        <f t="shared" si="6"/>
        <v>0.35299847284649927</v>
      </c>
      <c r="Q70" s="4">
        <f t="shared" si="30"/>
        <v>0.2420749233835276</v>
      </c>
      <c r="R70" s="4">
        <f t="shared" si="7"/>
        <v>0.2362198770636573</v>
      </c>
      <c r="S70" s="4">
        <f t="shared" si="33"/>
        <v>0</v>
      </c>
      <c r="T70" s="4">
        <f t="shared" si="34"/>
        <v>0</v>
      </c>
      <c r="U70" s="5">
        <f t="shared" si="35"/>
        <v>-0.11985563302681748</v>
      </c>
      <c r="V70" s="5">
        <f t="shared" si="36"/>
        <v>32.407940855981686</v>
      </c>
      <c r="W70" s="5">
        <f t="shared" si="37"/>
        <v>1.8323206542172386</v>
      </c>
      <c r="X70" s="5">
        <f t="shared" si="13"/>
        <v>0.99997856145720865</v>
      </c>
      <c r="Y70" s="5">
        <f t="shared" si="14"/>
        <v>13.032688097095303</v>
      </c>
      <c r="Z70" s="5">
        <f t="shared" si="15"/>
        <v>-0.93286267818515634</v>
      </c>
      <c r="AA70" s="5">
        <f t="shared" si="16"/>
        <v>17.35187534459029</v>
      </c>
      <c r="AB70" s="5">
        <f t="shared" si="17"/>
        <v>12.912832464068485</v>
      </c>
      <c r="AC70" s="5">
        <f t="shared" si="17"/>
        <v>31.475078177796529</v>
      </c>
      <c r="AD70" s="5">
        <f t="shared" si="18"/>
        <v>-12.989804001192471</v>
      </c>
      <c r="AE70">
        <f t="shared" si="32"/>
        <v>0</v>
      </c>
    </row>
    <row r="71" spans="1:31" x14ac:dyDescent="0.2">
      <c r="A71">
        <f t="shared" si="19"/>
        <v>3.8000000000000027E-2</v>
      </c>
      <c r="B71" s="5">
        <f t="shared" si="20"/>
        <v>9.4634793915314395E-3</v>
      </c>
      <c r="C71" s="5">
        <f t="shared" si="21"/>
        <v>50.012745696205783</v>
      </c>
      <c r="D71" s="5">
        <f t="shared" si="22"/>
        <v>5.7281050031085172</v>
      </c>
      <c r="E71" s="2">
        <f t="shared" si="23"/>
        <v>50.012746591551959</v>
      </c>
      <c r="F71" s="2">
        <f t="shared" si="24"/>
        <v>1.0841584772531391E-2</v>
      </c>
      <c r="G71" s="3">
        <f t="shared" si="25"/>
        <v>0.49618739645618065</v>
      </c>
      <c r="H71" s="3">
        <f t="shared" si="26"/>
        <v>-130.64184491131638</v>
      </c>
      <c r="I71" s="3">
        <f t="shared" si="27"/>
        <v>-7.4011612474113289</v>
      </c>
      <c r="J71" s="2">
        <f t="shared" si="1"/>
        <v>130.85226414386199</v>
      </c>
      <c r="K71" s="2">
        <f t="shared" si="28"/>
        <v>89.197180738828891</v>
      </c>
      <c r="L71" s="6">
        <f t="shared" si="2"/>
        <v>2499.9537072965118</v>
      </c>
      <c r="M71" s="2">
        <f t="shared" si="3"/>
        <v>31.683441082056486</v>
      </c>
      <c r="N71" s="2">
        <f t="shared" si="29"/>
        <v>130.85226414386199</v>
      </c>
      <c r="O71" s="2">
        <f t="shared" si="5"/>
        <v>89.197180738828891</v>
      </c>
      <c r="P71" s="5">
        <f t="shared" si="6"/>
        <v>0.35299840082507988</v>
      </c>
      <c r="Q71" s="4">
        <f t="shared" si="30"/>
        <v>0.24213139367021561</v>
      </c>
      <c r="R71" s="4">
        <f t="shared" si="7"/>
        <v>0.23624786390909877</v>
      </c>
      <c r="S71" s="4">
        <f t="shared" si="33"/>
        <v>0</v>
      </c>
      <c r="T71" s="4">
        <f t="shared" si="34"/>
        <v>0</v>
      </c>
      <c r="U71" s="5">
        <f t="shared" si="35"/>
        <v>-0.12302927467310154</v>
      </c>
      <c r="V71" s="5">
        <f t="shared" si="36"/>
        <v>32.392542688888099</v>
      </c>
      <c r="W71" s="5">
        <f t="shared" si="37"/>
        <v>1.835112109882252</v>
      </c>
      <c r="X71" s="5">
        <f t="shared" si="13"/>
        <v>0.9999776632852907</v>
      </c>
      <c r="Y71" s="5">
        <f t="shared" si="14"/>
        <v>13.028118774137093</v>
      </c>
      <c r="Z71" s="5">
        <f t="shared" si="15"/>
        <v>-0.93319531085066709</v>
      </c>
      <c r="AA71" s="5">
        <f t="shared" si="16"/>
        <v>17.345757120517266</v>
      </c>
      <c r="AB71" s="5">
        <f t="shared" si="17"/>
        <v>12.905089499463992</v>
      </c>
      <c r="AC71" s="5">
        <f t="shared" si="17"/>
        <v>31.459347378037432</v>
      </c>
      <c r="AD71" s="5">
        <f t="shared" si="18"/>
        <v>-12.99313076960048</v>
      </c>
      <c r="AE71">
        <f t="shared" si="32"/>
        <v>0</v>
      </c>
    </row>
    <row r="72" spans="1:31" x14ac:dyDescent="0.2">
      <c r="A72">
        <f t="shared" si="19"/>
        <v>3.9000000000000028E-2</v>
      </c>
      <c r="B72" s="5">
        <f t="shared" si="20"/>
        <v>9.9661193327373523E-3</v>
      </c>
      <c r="C72" s="5">
        <f t="shared" si="21"/>
        <v>49.882119580968158</v>
      </c>
      <c r="D72" s="5">
        <f t="shared" si="22"/>
        <v>5.7206973452957204</v>
      </c>
      <c r="E72" s="2">
        <f t="shared" si="23"/>
        <v>49.882120576550683</v>
      </c>
      <c r="F72" s="2">
        <f t="shared" si="24"/>
        <v>1.1447319662607435E-2</v>
      </c>
      <c r="G72" s="3">
        <f t="shared" si="25"/>
        <v>0.5090924859556446</v>
      </c>
      <c r="H72" s="3">
        <f t="shared" si="26"/>
        <v>-130.61038556393834</v>
      </c>
      <c r="I72" s="3">
        <f t="shared" si="27"/>
        <v>-7.4141543781809292</v>
      </c>
      <c r="J72" s="2">
        <f t="shared" si="1"/>
        <v>130.82164070773376</v>
      </c>
      <c r="K72" s="2">
        <f t="shared" si="28"/>
        <v>89.176305867575834</v>
      </c>
      <c r="L72" s="6">
        <f t="shared" si="2"/>
        <v>2499.9514072910438</v>
      </c>
      <c r="M72" s="2">
        <f t="shared" si="3"/>
        <v>31.683411932681633</v>
      </c>
      <c r="N72" s="2">
        <f t="shared" si="29"/>
        <v>130.82164070773376</v>
      </c>
      <c r="O72" s="2">
        <f t="shared" si="5"/>
        <v>89.176305867575834</v>
      </c>
      <c r="P72" s="5">
        <f t="shared" si="6"/>
        <v>0.35299832721333196</v>
      </c>
      <c r="Q72" s="4">
        <f t="shared" si="30"/>
        <v>0.24218785027673642</v>
      </c>
      <c r="R72" s="4">
        <f t="shared" si="7"/>
        <v>0.23627583755350273</v>
      </c>
      <c r="S72" s="4">
        <f t="shared" si="33"/>
        <v>0</v>
      </c>
      <c r="T72" s="4">
        <f t="shared" si="34"/>
        <v>0</v>
      </c>
      <c r="U72" s="5">
        <f t="shared" si="35"/>
        <v>-0.12619951367736601</v>
      </c>
      <c r="V72" s="5">
        <f t="shared" si="36"/>
        <v>32.377156595507849</v>
      </c>
      <c r="W72" s="5">
        <f t="shared" si="37"/>
        <v>1.8379031367924537</v>
      </c>
      <c r="X72" s="5">
        <f t="shared" si="13"/>
        <v>0.99997674328661768</v>
      </c>
      <c r="Y72" s="5">
        <f t="shared" si="14"/>
        <v>13.023552164453474</v>
      </c>
      <c r="Z72" s="5">
        <f t="shared" si="15"/>
        <v>-0.93352908332999007</v>
      </c>
      <c r="AA72" s="5">
        <f t="shared" si="16"/>
        <v>17.339642459373312</v>
      </c>
      <c r="AB72" s="5">
        <f t="shared" si="17"/>
        <v>12.897352650776108</v>
      </c>
      <c r="AC72" s="5">
        <f t="shared" si="17"/>
        <v>31.443627512177859</v>
      </c>
      <c r="AD72" s="5">
        <f t="shared" si="18"/>
        <v>-12.996454403834235</v>
      </c>
      <c r="AE72">
        <f t="shared" si="32"/>
        <v>0</v>
      </c>
    </row>
    <row r="73" spans="1:31" x14ac:dyDescent="0.2">
      <c r="A73">
        <f t="shared" si="19"/>
        <v>4.0000000000000029E-2</v>
      </c>
      <c r="B73" s="5">
        <f t="shared" si="20"/>
        <v>1.0481660495018384E-2</v>
      </c>
      <c r="C73" s="5">
        <f t="shared" si="21"/>
        <v>49.751524917217971</v>
      </c>
      <c r="D73" s="5">
        <f t="shared" si="22"/>
        <v>5.7132766926903376</v>
      </c>
      <c r="E73" s="2">
        <f t="shared" si="23"/>
        <v>49.751526021357051</v>
      </c>
      <c r="F73" s="2">
        <f t="shared" si="24"/>
        <v>1.2071085273615022E-2</v>
      </c>
      <c r="G73" s="3">
        <f t="shared" si="25"/>
        <v>0.52198983860642068</v>
      </c>
      <c r="H73" s="3">
        <f t="shared" si="26"/>
        <v>-130.57894193642616</v>
      </c>
      <c r="I73" s="3">
        <f t="shared" si="27"/>
        <v>-7.4271508325847631</v>
      </c>
      <c r="J73" s="2">
        <f t="shared" si="1"/>
        <v>130.79103608473375</v>
      </c>
      <c r="K73" s="2">
        <f t="shared" si="28"/>
        <v>89.155443820541066</v>
      </c>
      <c r="L73" s="6">
        <f t="shared" si="2"/>
        <v>2499.9490526828322</v>
      </c>
      <c r="M73" s="2">
        <f t="shared" si="3"/>
        <v>31.683382091292831</v>
      </c>
      <c r="N73" s="2">
        <f t="shared" si="29"/>
        <v>130.79103608473375</v>
      </c>
      <c r="O73" s="2">
        <f t="shared" si="5"/>
        <v>89.155443820541066</v>
      </c>
      <c r="P73" s="5">
        <f t="shared" si="6"/>
        <v>0.35299825201021229</v>
      </c>
      <c r="Q73" s="4">
        <f t="shared" si="30"/>
        <v>0.24224429318509691</v>
      </c>
      <c r="R73" s="4">
        <f t="shared" si="7"/>
        <v>0.23630379799483278</v>
      </c>
      <c r="S73" s="4">
        <f t="shared" si="33"/>
        <v>0</v>
      </c>
      <c r="T73" s="4">
        <f t="shared" si="34"/>
        <v>0</v>
      </c>
      <c r="U73" s="5">
        <f t="shared" si="35"/>
        <v>-0.12936635423268342</v>
      </c>
      <c r="V73" s="5">
        <f t="shared" si="36"/>
        <v>32.361782564533094</v>
      </c>
      <c r="W73" s="5">
        <f t="shared" si="37"/>
        <v>1.840693734791625</v>
      </c>
      <c r="X73" s="5">
        <f t="shared" si="13"/>
        <v>0.99997580144693032</v>
      </c>
      <c r="Y73" s="5">
        <f t="shared" si="14"/>
        <v>13.018988266112947</v>
      </c>
      <c r="Z73" s="5">
        <f t="shared" si="15"/>
        <v>-0.93386399422332123</v>
      </c>
      <c r="AA73" s="5">
        <f t="shared" si="16"/>
        <v>17.333531358652937</v>
      </c>
      <c r="AB73" s="5">
        <f t="shared" si="17"/>
        <v>12.889621911880264</v>
      </c>
      <c r="AC73" s="5">
        <f t="shared" si="17"/>
        <v>31.427918570309771</v>
      </c>
      <c r="AD73" s="5">
        <f t="shared" si="18"/>
        <v>-12.999774906555437</v>
      </c>
      <c r="AE73">
        <f t="shared" si="32"/>
        <v>0</v>
      </c>
    </row>
    <row r="74" spans="1:31" x14ac:dyDescent="0.2">
      <c r="A74">
        <f t="shared" si="19"/>
        <v>4.1000000000000029E-2</v>
      </c>
      <c r="B74" s="5">
        <f t="shared" si="20"/>
        <v>1.1010095144580746E-2</v>
      </c>
      <c r="C74" s="5">
        <f t="shared" si="21"/>
        <v>49.620961689240829</v>
      </c>
      <c r="D74" s="5">
        <f t="shared" si="22"/>
        <v>5.7058430419702999</v>
      </c>
      <c r="E74" s="2">
        <f t="shared" si="23"/>
        <v>49.620962910722533</v>
      </c>
      <c r="F74" s="2">
        <f t="shared" si="24"/>
        <v>1.2713013855317163E-2</v>
      </c>
      <c r="G74" s="3">
        <f t="shared" si="25"/>
        <v>0.53487946051830093</v>
      </c>
      <c r="H74" s="3">
        <f t="shared" si="26"/>
        <v>-130.54751401785586</v>
      </c>
      <c r="I74" s="3">
        <f t="shared" si="27"/>
        <v>-7.4401506074913186</v>
      </c>
      <c r="J74" s="2">
        <f t="shared" si="1"/>
        <v>130.76045026437356</v>
      </c>
      <c r="K74" s="2">
        <f t="shared" si="28"/>
        <v>89.13459459057502</v>
      </c>
      <c r="L74" s="6">
        <f t="shared" si="2"/>
        <v>2499.9466434362416</v>
      </c>
      <c r="M74" s="2">
        <f t="shared" si="3"/>
        <v>31.683351557438474</v>
      </c>
      <c r="N74" s="2">
        <f t="shared" si="29"/>
        <v>130.76045026437356</v>
      </c>
      <c r="O74" s="2">
        <f t="shared" si="5"/>
        <v>89.13459459057502</v>
      </c>
      <c r="P74" s="5">
        <f t="shared" si="6"/>
        <v>0.35299817521467791</v>
      </c>
      <c r="Q74" s="4">
        <f t="shared" si="30"/>
        <v>0.24230072237729811</v>
      </c>
      <c r="R74" s="4">
        <f t="shared" si="7"/>
        <v>0.23633174523105241</v>
      </c>
      <c r="S74" s="4">
        <f t="shared" si="33"/>
        <v>0</v>
      </c>
      <c r="T74" s="4">
        <f t="shared" si="34"/>
        <v>0</v>
      </c>
      <c r="U74" s="5">
        <f t="shared" si="35"/>
        <v>-0.13252980052657007</v>
      </c>
      <c r="V74" s="5">
        <f t="shared" si="36"/>
        <v>32.346420584669431</v>
      </c>
      <c r="W74" s="5">
        <f t="shared" si="37"/>
        <v>1.8434839037247461</v>
      </c>
      <c r="X74" s="5">
        <f t="shared" si="13"/>
        <v>0.99997483775197527</v>
      </c>
      <c r="Y74" s="5">
        <f t="shared" si="14"/>
        <v>13.014427077185887</v>
      </c>
      <c r="Z74" s="5">
        <f t="shared" si="15"/>
        <v>-0.93420004213253482</v>
      </c>
      <c r="AA74" s="5">
        <f t="shared" si="16"/>
        <v>17.327423815853049</v>
      </c>
      <c r="AB74" s="5">
        <f t="shared" si="17"/>
        <v>12.881897276659318</v>
      </c>
      <c r="AC74" s="5">
        <f t="shared" si="17"/>
        <v>31.412220542536897</v>
      </c>
      <c r="AD74" s="5">
        <f t="shared" si="18"/>
        <v>-13.003092280422205</v>
      </c>
      <c r="AE74">
        <f t="shared" si="32"/>
        <v>0</v>
      </c>
    </row>
    <row r="75" spans="1:31" x14ac:dyDescent="0.2">
      <c r="A75">
        <f t="shared" si="19"/>
        <v>4.200000000000003E-2</v>
      </c>
      <c r="B75" s="5">
        <f t="shared" si="20"/>
        <v>1.1551415553737376E-2</v>
      </c>
      <c r="C75" s="5">
        <f t="shared" si="21"/>
        <v>49.490429881333242</v>
      </c>
      <c r="D75" s="5">
        <f t="shared" si="22"/>
        <v>5.6983963898166676</v>
      </c>
      <c r="E75" s="2">
        <f t="shared" si="23"/>
        <v>49.490431229424175</v>
      </c>
      <c r="F75" s="2">
        <f t="shared" si="24"/>
        <v>1.3373238991841263E-2</v>
      </c>
      <c r="G75" s="3">
        <f t="shared" si="25"/>
        <v>0.54776135779496027</v>
      </c>
      <c r="H75" s="3">
        <f t="shared" si="26"/>
        <v>-130.51610179731333</v>
      </c>
      <c r="I75" s="3">
        <f t="shared" si="27"/>
        <v>-7.4531536997717405</v>
      </c>
      <c r="J75" s="2">
        <f t="shared" si="1"/>
        <v>130.72988323617585</v>
      </c>
      <c r="K75" s="2">
        <f t="shared" si="28"/>
        <v>89.113758170535675</v>
      </c>
      <c r="L75" s="6">
        <f t="shared" si="2"/>
        <v>2499.9441795156458</v>
      </c>
      <c r="M75" s="2">
        <f t="shared" si="3"/>
        <v>31.683320330667033</v>
      </c>
      <c r="N75" s="2">
        <f t="shared" si="29"/>
        <v>130.72988323617585</v>
      </c>
      <c r="O75" s="2">
        <f t="shared" si="5"/>
        <v>89.113758170535675</v>
      </c>
      <c r="P75" s="5">
        <f t="shared" si="6"/>
        <v>0.35299809682568617</v>
      </c>
      <c r="Q75" s="4">
        <f t="shared" si="30"/>
        <v>0.24235713783533433</v>
      </c>
      <c r="R75" s="4">
        <f t="shared" si="7"/>
        <v>0.2363596792601248</v>
      </c>
      <c r="S75" s="4">
        <f t="shared" si="33"/>
        <v>0</v>
      </c>
      <c r="T75" s="4">
        <f t="shared" si="34"/>
        <v>0</v>
      </c>
      <c r="U75" s="5">
        <f t="shared" si="35"/>
        <v>-0.13568985674099485</v>
      </c>
      <c r="V75" s="5">
        <f t="shared" si="36"/>
        <v>32.331070644635908</v>
      </c>
      <c r="W75" s="5">
        <f t="shared" si="37"/>
        <v>1.8462736434379927</v>
      </c>
      <c r="X75" s="5">
        <f t="shared" si="13"/>
        <v>0.99997385218750146</v>
      </c>
      <c r="Y75" s="5">
        <f t="shared" si="14"/>
        <v>13.009868595744535</v>
      </c>
      <c r="Z75" s="5">
        <f t="shared" si="15"/>
        <v>-0.93453722566118258</v>
      </c>
      <c r="AA75" s="5">
        <f t="shared" si="16"/>
        <v>17.321319828472941</v>
      </c>
      <c r="AB75" s="5">
        <f t="shared" si="17"/>
        <v>12.87417873900354</v>
      </c>
      <c r="AC75" s="5">
        <f t="shared" si="17"/>
        <v>31.396533418974727</v>
      </c>
      <c r="AD75" s="5">
        <f t="shared" si="18"/>
        <v>-13.006406528089066</v>
      </c>
      <c r="AE75">
        <f t="shared" si="32"/>
        <v>0</v>
      </c>
    </row>
    <row r="76" spans="1:31" x14ac:dyDescent="0.2">
      <c r="A76">
        <f t="shared" si="19"/>
        <v>4.3000000000000031E-2</v>
      </c>
      <c r="B76" s="5">
        <f t="shared" si="20"/>
        <v>1.2105614000901837E-2</v>
      </c>
      <c r="C76" s="5">
        <f t="shared" si="21"/>
        <v>49.359929477802638</v>
      </c>
      <c r="D76" s="5">
        <f t="shared" si="22"/>
        <v>5.6909367329136318</v>
      </c>
      <c r="E76" s="2">
        <f t="shared" si="23"/>
        <v>49.359930962264727</v>
      </c>
      <c r="F76" s="2">
        <f t="shared" si="24"/>
        <v>1.4051895618524567E-2</v>
      </c>
      <c r="G76" s="3">
        <f t="shared" si="25"/>
        <v>0.56063553653396381</v>
      </c>
      <c r="H76" s="3">
        <f t="shared" si="26"/>
        <v>-130.48470526389434</v>
      </c>
      <c r="I76" s="3">
        <f t="shared" si="27"/>
        <v>-7.4661601062998297</v>
      </c>
      <c r="J76" s="2">
        <f t="shared" si="1"/>
        <v>130.6993349896743</v>
      </c>
      <c r="K76" s="2">
        <f t="shared" si="28"/>
        <v>89.092934553288543</v>
      </c>
      <c r="L76" s="6">
        <f t="shared" si="2"/>
        <v>2499.9416608854312</v>
      </c>
      <c r="M76" s="2">
        <f t="shared" si="3"/>
        <v>31.683288410527165</v>
      </c>
      <c r="N76" s="2">
        <f t="shared" si="29"/>
        <v>130.6993349896743</v>
      </c>
      <c r="O76" s="2">
        <f t="shared" si="5"/>
        <v>89.092934553288543</v>
      </c>
      <c r="P76" s="5">
        <f t="shared" si="6"/>
        <v>0.35299801684219484</v>
      </c>
      <c r="Q76" s="4">
        <f t="shared" si="30"/>
        <v>0.24241353954119396</v>
      </c>
      <c r="R76" s="4">
        <f t="shared" si="7"/>
        <v>0.23638760008001267</v>
      </c>
      <c r="S76" s="4">
        <f t="shared" si="33"/>
        <v>0</v>
      </c>
      <c r="T76" s="4">
        <f t="shared" si="34"/>
        <v>0</v>
      </c>
      <c r="U76" s="5">
        <f t="shared" si="35"/>
        <v>-0.1388465270523879</v>
      </c>
      <c r="V76" s="5">
        <f t="shared" si="36"/>
        <v>32.315732733165049</v>
      </c>
      <c r="W76" s="5">
        <f t="shared" si="37"/>
        <v>1.8490629537787378</v>
      </c>
      <c r="X76" s="5">
        <f t="shared" si="13"/>
        <v>0.99997284473926396</v>
      </c>
      <c r="Y76" s="5">
        <f t="shared" si="14"/>
        <v>13.00531281986297</v>
      </c>
      <c r="Z76" s="5">
        <f t="shared" si="15"/>
        <v>-0.93487554341449075</v>
      </c>
      <c r="AA76" s="5">
        <f t="shared" si="16"/>
        <v>17.315219394014317</v>
      </c>
      <c r="AB76" s="5">
        <f t="shared" si="17"/>
        <v>12.866466292810582</v>
      </c>
      <c r="AC76" s="5">
        <f t="shared" si="17"/>
        <v>31.380857189750557</v>
      </c>
      <c r="AD76" s="5">
        <f t="shared" si="18"/>
        <v>-13.009717652206945</v>
      </c>
      <c r="AE76">
        <f t="shared" si="32"/>
        <v>0</v>
      </c>
    </row>
    <row r="77" spans="1:31" x14ac:dyDescent="0.2">
      <c r="A77">
        <f t="shared" si="19"/>
        <v>4.4000000000000032E-2</v>
      </c>
      <c r="B77" s="5">
        <f t="shared" si="20"/>
        <v>1.2672682770582205E-2</v>
      </c>
      <c r="C77" s="5">
        <f t="shared" si="21"/>
        <v>49.229460462967339</v>
      </c>
      <c r="D77" s="5">
        <f t="shared" si="22"/>
        <v>5.6834640679485062</v>
      </c>
      <c r="E77" s="2">
        <f t="shared" si="23"/>
        <v>49.229462094072822</v>
      </c>
      <c r="F77" s="2">
        <f t="shared" si="24"/>
        <v>1.4749120039015405E-2</v>
      </c>
      <c r="G77" s="3">
        <f t="shared" si="25"/>
        <v>0.57350200282677444</v>
      </c>
      <c r="H77" s="3">
        <f t="shared" si="26"/>
        <v>-130.45332440670458</v>
      </c>
      <c r="I77" s="3">
        <f t="shared" si="27"/>
        <v>-7.479169823952037</v>
      </c>
      <c r="J77" s="2">
        <f t="shared" si="1"/>
        <v>130.66880551441366</v>
      </c>
      <c r="K77" s="2">
        <f t="shared" si="28"/>
        <v>89.072123731706654</v>
      </c>
      <c r="L77" s="6">
        <f t="shared" si="2"/>
        <v>2499.9390875099939</v>
      </c>
      <c r="M77" s="2">
        <f t="shared" si="3"/>
        <v>31.683255796567632</v>
      </c>
      <c r="N77" s="2">
        <f t="shared" si="29"/>
        <v>130.66880551441366</v>
      </c>
      <c r="O77" s="2">
        <f t="shared" si="5"/>
        <v>89.072123731706654</v>
      </c>
      <c r="P77" s="5">
        <f t="shared" si="6"/>
        <v>0.35299793526316187</v>
      </c>
      <c r="Q77" s="4">
        <f t="shared" si="30"/>
        <v>0.24246992747685867</v>
      </c>
      <c r="R77" s="4">
        <f t="shared" si="7"/>
        <v>0.2364155076886785</v>
      </c>
      <c r="S77" s="4">
        <f t="shared" si="33"/>
        <v>0</v>
      </c>
      <c r="T77" s="4">
        <f t="shared" si="34"/>
        <v>0</v>
      </c>
      <c r="U77" s="5">
        <f t="shared" si="35"/>
        <v>-0.14199981563164904</v>
      </c>
      <c r="V77" s="5">
        <f t="shared" si="36"/>
        <v>32.300406839002804</v>
      </c>
      <c r="W77" s="5">
        <f t="shared" si="37"/>
        <v>1.8518518345955459</v>
      </c>
      <c r="X77" s="5">
        <f t="shared" si="13"/>
        <v>0.99997181539302094</v>
      </c>
      <c r="Y77" s="5">
        <f t="shared" si="14"/>
        <v>13.000759747617161</v>
      </c>
      <c r="Z77" s="5">
        <f t="shared" si="15"/>
        <v>-0.93521499399935981</v>
      </c>
      <c r="AA77" s="5">
        <f t="shared" si="16"/>
        <v>17.309122509981279</v>
      </c>
      <c r="AB77" s="5">
        <f t="shared" si="17"/>
        <v>12.858759931985512</v>
      </c>
      <c r="AC77" s="5">
        <f t="shared" si="17"/>
        <v>31.365191845003444</v>
      </c>
      <c r="AD77" s="5">
        <f t="shared" si="18"/>
        <v>-13.013025655423174</v>
      </c>
      <c r="AE77">
        <f t="shared" si="32"/>
        <v>0</v>
      </c>
    </row>
    <row r="78" spans="1:31" x14ac:dyDescent="0.2">
      <c r="A78">
        <f t="shared" si="19"/>
        <v>4.5000000000000033E-2</v>
      </c>
      <c r="B78" s="5">
        <f t="shared" si="20"/>
        <v>1.3252614153374974E-2</v>
      </c>
      <c r="C78" s="5">
        <f t="shared" si="21"/>
        <v>49.099022821156559</v>
      </c>
      <c r="D78" s="5">
        <f t="shared" si="22"/>
        <v>5.6759783916117259</v>
      </c>
      <c r="E78" s="2">
        <f t="shared" si="23"/>
        <v>49.099024609703143</v>
      </c>
      <c r="F78" s="2">
        <f t="shared" si="24"/>
        <v>1.54650499426348E-2</v>
      </c>
      <c r="G78" s="3">
        <f t="shared" si="25"/>
        <v>0.58636076275875992</v>
      </c>
      <c r="H78" s="3">
        <f t="shared" si="26"/>
        <v>-130.42195921485958</v>
      </c>
      <c r="I78" s="3">
        <f t="shared" si="27"/>
        <v>-7.4921828496074605</v>
      </c>
      <c r="J78" s="2">
        <f t="shared" si="1"/>
        <v>130.63829479994965</v>
      </c>
      <c r="K78" s="2">
        <f t="shared" si="28"/>
        <v>89.05132569867051</v>
      </c>
      <c r="L78" s="6">
        <f t="shared" si="2"/>
        <v>2499.9364593537416</v>
      </c>
      <c r="M78" s="2">
        <f t="shared" si="3"/>
        <v>31.68322248833735</v>
      </c>
      <c r="N78" s="2">
        <f t="shared" si="29"/>
        <v>130.63829479994965</v>
      </c>
      <c r="O78" s="2">
        <f t="shared" si="5"/>
        <v>89.05132569867051</v>
      </c>
      <c r="P78" s="5">
        <f t="shared" si="6"/>
        <v>0.35299785208754558</v>
      </c>
      <c r="Q78" s="4">
        <f t="shared" si="30"/>
        <v>0.24252630162430414</v>
      </c>
      <c r="R78" s="4">
        <f t="shared" si="7"/>
        <v>0.23644340208408449</v>
      </c>
      <c r="S78" s="4">
        <f t="shared" si="33"/>
        <v>0</v>
      </c>
      <c r="T78" s="4">
        <f t="shared" si="34"/>
        <v>0</v>
      </c>
      <c r="U78" s="5">
        <f t="shared" si="35"/>
        <v>-0.14514972664415635</v>
      </c>
      <c r="V78" s="5">
        <f t="shared" si="36"/>
        <v>32.285092950908506</v>
      </c>
      <c r="W78" s="5">
        <f t="shared" si="37"/>
        <v>1.8546402857381723</v>
      </c>
      <c r="X78" s="5">
        <f t="shared" si="13"/>
        <v>0.99997076413453545</v>
      </c>
      <c r="Y78" s="5">
        <f t="shared" si="14"/>
        <v>12.996209377084913</v>
      </c>
      <c r="Z78" s="5">
        <f t="shared" si="15"/>
        <v>-0.93555557602435924</v>
      </c>
      <c r="AA78" s="5">
        <f t="shared" si="16"/>
        <v>17.303029173880297</v>
      </c>
      <c r="AB78" s="5">
        <f t="shared" si="17"/>
        <v>12.851059650440757</v>
      </c>
      <c r="AC78" s="5">
        <f t="shared" si="17"/>
        <v>31.349537374884147</v>
      </c>
      <c r="AD78" s="5">
        <f t="shared" si="18"/>
        <v>-13.016330540381531</v>
      </c>
      <c r="AE78">
        <f t="shared" si="32"/>
        <v>0</v>
      </c>
    </row>
    <row r="79" spans="1:31" x14ac:dyDescent="0.2">
      <c r="A79">
        <f t="shared" si="19"/>
        <v>4.6000000000000034E-2</v>
      </c>
      <c r="B79" s="5">
        <f t="shared" si="20"/>
        <v>1.3845400445958955E-2</v>
      </c>
      <c r="C79" s="5">
        <f t="shared" si="21"/>
        <v>48.968616536710392</v>
      </c>
      <c r="D79" s="5">
        <f t="shared" si="22"/>
        <v>5.6684797005968486</v>
      </c>
      <c r="E79" s="2">
        <f t="shared" si="23"/>
        <v>48.968618494036569</v>
      </c>
      <c r="F79" s="2">
        <f t="shared" si="24"/>
        <v>1.6199824422003031E-2</v>
      </c>
      <c r="G79" s="3">
        <f t="shared" si="25"/>
        <v>0.59921182240920068</v>
      </c>
      <c r="H79" s="3">
        <f t="shared" si="26"/>
        <v>-130.39060967748469</v>
      </c>
      <c r="I79" s="3">
        <f t="shared" si="27"/>
        <v>-7.5051991801478417</v>
      </c>
      <c r="J79" s="2">
        <f t="shared" si="1"/>
        <v>130.60780283584887</v>
      </c>
      <c r="K79" s="2">
        <f t="shared" si="28"/>
        <v>89.030540447068077</v>
      </c>
      <c r="L79" s="6">
        <f t="shared" si="2"/>
        <v>2499.9337763810918</v>
      </c>
      <c r="M79" s="2">
        <f t="shared" si="3"/>
        <v>31.683188485385362</v>
      </c>
      <c r="N79" s="2">
        <f t="shared" si="29"/>
        <v>130.60780283584887</v>
      </c>
      <c r="O79" s="2">
        <f t="shared" si="5"/>
        <v>89.030540447068077</v>
      </c>
      <c r="P79" s="5">
        <f t="shared" si="6"/>
        <v>0.35299776731430466</v>
      </c>
      <c r="Q79" s="4">
        <f t="shared" si="30"/>
        <v>0.24258266196549971</v>
      </c>
      <c r="R79" s="4">
        <f t="shared" si="7"/>
        <v>0.23647128326419262</v>
      </c>
      <c r="S79" s="4">
        <f t="shared" si="33"/>
        <v>0</v>
      </c>
      <c r="T79" s="4">
        <f t="shared" si="34"/>
        <v>0</v>
      </c>
      <c r="U79" s="5">
        <f t="shared" si="35"/>
        <v>-0.14829626424977466</v>
      </c>
      <c r="V79" s="5">
        <f t="shared" si="36"/>
        <v>32.269791057654857</v>
      </c>
      <c r="W79" s="5">
        <f t="shared" si="37"/>
        <v>1.8574283070575595</v>
      </c>
      <c r="X79" s="5">
        <f t="shared" si="13"/>
        <v>0.99996969094957466</v>
      </c>
      <c r="Y79" s="5">
        <f t="shared" si="14"/>
        <v>12.99166170634588</v>
      </c>
      <c r="Z79" s="5">
        <f t="shared" si="15"/>
        <v>-0.93589728809972861</v>
      </c>
      <c r="AA79" s="5">
        <f t="shared" si="16"/>
        <v>17.296939383220245</v>
      </c>
      <c r="AB79" s="5">
        <f t="shared" si="17"/>
        <v>12.843365442096106</v>
      </c>
      <c r="AC79" s="5">
        <f t="shared" si="17"/>
        <v>31.333893769555129</v>
      </c>
      <c r="AD79" s="5">
        <f t="shared" si="18"/>
        <v>-13.019632309722194</v>
      </c>
      <c r="AE79">
        <f t="shared" si="32"/>
        <v>0</v>
      </c>
    </row>
    <row r="80" spans="1:31" x14ac:dyDescent="0.2">
      <c r="A80">
        <f t="shared" si="19"/>
        <v>4.7000000000000035E-2</v>
      </c>
      <c r="B80" s="5">
        <f t="shared" si="20"/>
        <v>1.4451033951089202E-2</v>
      </c>
      <c r="C80" s="5">
        <f t="shared" si="21"/>
        <v>48.838241593979795</v>
      </c>
      <c r="D80" s="5">
        <f t="shared" si="22"/>
        <v>5.660967991600546</v>
      </c>
      <c r="E80" s="2">
        <f t="shared" si="23"/>
        <v>48.83824373198037</v>
      </c>
      <c r="F80" s="2">
        <f t="shared" si="24"/>
        <v>1.695358399093597E-2</v>
      </c>
      <c r="G80" s="3">
        <f t="shared" si="25"/>
        <v>0.61205518785129676</v>
      </c>
      <c r="H80" s="3">
        <f t="shared" si="26"/>
        <v>-130.35927578371513</v>
      </c>
      <c r="I80" s="3">
        <f t="shared" si="27"/>
        <v>-7.5182188124575635</v>
      </c>
      <c r="J80" s="2">
        <f t="shared" si="1"/>
        <v>130.57732961168898</v>
      </c>
      <c r="K80" s="2">
        <f t="shared" si="28"/>
        <v>89.009767969794808</v>
      </c>
      <c r="L80" s="6">
        <f t="shared" si="2"/>
        <v>2499.9310385564736</v>
      </c>
      <c r="M80" s="2">
        <f t="shared" si="3"/>
        <v>31.683153787260864</v>
      </c>
      <c r="N80" s="2">
        <f t="shared" si="29"/>
        <v>130.57732961168898</v>
      </c>
      <c r="O80" s="2">
        <f t="shared" si="5"/>
        <v>89.009767969794808</v>
      </c>
      <c r="P80" s="5">
        <f t="shared" si="6"/>
        <v>0.35299768094239803</v>
      </c>
      <c r="Q80" s="4">
        <f t="shared" si="30"/>
        <v>0.24263900848240857</v>
      </c>
      <c r="R80" s="4">
        <f t="shared" si="7"/>
        <v>0.23649915122696435</v>
      </c>
      <c r="S80" s="4">
        <f t="shared" si="33"/>
        <v>0</v>
      </c>
      <c r="T80" s="4">
        <f t="shared" si="34"/>
        <v>0</v>
      </c>
      <c r="U80" s="5">
        <f t="shared" si="35"/>
        <v>-0.15143943260286424</v>
      </c>
      <c r="V80" s="5">
        <f t="shared" si="36"/>
        <v>32.254501148027963</v>
      </c>
      <c r="W80" s="5">
        <f t="shared" si="37"/>
        <v>1.8602158984058368</v>
      </c>
      <c r="X80" s="5">
        <f t="shared" si="13"/>
        <v>0.99996859582391062</v>
      </c>
      <c r="Y80" s="5">
        <f t="shared" si="14"/>
        <v>12.987116733481576</v>
      </c>
      <c r="Z80" s="5">
        <f t="shared" si="15"/>
        <v>-0.93624012883737362</v>
      </c>
      <c r="AA80" s="5">
        <f t="shared" si="16"/>
        <v>17.290853135512371</v>
      </c>
      <c r="AB80" s="5">
        <f t="shared" si="17"/>
        <v>12.835677300878713</v>
      </c>
      <c r="AC80" s="5">
        <f t="shared" si="17"/>
        <v>31.31826101919059</v>
      </c>
      <c r="AD80" s="5">
        <f t="shared" si="18"/>
        <v>-13.022930966081791</v>
      </c>
      <c r="AE80">
        <f t="shared" si="32"/>
        <v>0</v>
      </c>
    </row>
    <row r="81" spans="1:31" x14ac:dyDescent="0.2">
      <c r="A81">
        <f t="shared" si="19"/>
        <v>4.8000000000000036E-2</v>
      </c>
      <c r="B81" s="5">
        <f t="shared" si="20"/>
        <v>1.5069506977590939E-2</v>
      </c>
      <c r="C81" s="5">
        <f t="shared" si="21"/>
        <v>48.707897977326589</v>
      </c>
      <c r="D81" s="5">
        <f t="shared" si="22"/>
        <v>5.6534432613226056</v>
      </c>
      <c r="E81" s="2">
        <f t="shared" si="23"/>
        <v>48.707900308468403</v>
      </c>
      <c r="F81" s="2">
        <f t="shared" si="24"/>
        <v>1.7726470602615913E-2</v>
      </c>
      <c r="G81" s="3">
        <f t="shared" si="25"/>
        <v>0.62489086515217551</v>
      </c>
      <c r="H81" s="3">
        <f t="shared" si="26"/>
        <v>-130.32795752269595</v>
      </c>
      <c r="I81" s="3">
        <f t="shared" si="27"/>
        <v>-7.5312417434236449</v>
      </c>
      <c r="J81" s="2">
        <f t="shared" si="1"/>
        <v>130.54687511705853</v>
      </c>
      <c r="K81" s="2">
        <f t="shared" si="28"/>
        <v>88.989008259753604</v>
      </c>
      <c r="L81" s="6">
        <f t="shared" si="2"/>
        <v>2499.9282458443276</v>
      </c>
      <c r="M81" s="2">
        <f t="shared" si="3"/>
        <v>31.68311839351318</v>
      </c>
      <c r="N81" s="2">
        <f t="shared" si="29"/>
        <v>130.54687511705853</v>
      </c>
      <c r="O81" s="2">
        <f t="shared" si="5"/>
        <v>88.989008259753604</v>
      </c>
      <c r="P81" s="5">
        <f t="shared" si="6"/>
        <v>0.35299759297078509</v>
      </c>
      <c r="Q81" s="4">
        <f t="shared" si="30"/>
        <v>0.24269534115698763</v>
      </c>
      <c r="R81" s="4">
        <f t="shared" si="7"/>
        <v>0.23652700597036116</v>
      </c>
      <c r="S81" s="4">
        <f t="shared" si="33"/>
        <v>0</v>
      </c>
      <c r="T81" s="4">
        <f t="shared" si="34"/>
        <v>0</v>
      </c>
      <c r="U81" s="5">
        <f t="shared" si="35"/>
        <v>-0.15457923585228903</v>
      </c>
      <c r="V81" s="5">
        <f t="shared" si="36"/>
        <v>32.239223210827227</v>
      </c>
      <c r="W81" s="5">
        <f t="shared" si="37"/>
        <v>1.863003059636317</v>
      </c>
      <c r="X81" s="5">
        <f t="shared" si="13"/>
        <v>0.99996747874331915</v>
      </c>
      <c r="Y81" s="5">
        <f t="shared" si="14"/>
        <v>12.982574456575366</v>
      </c>
      <c r="Z81" s="5">
        <f t="shared" si="15"/>
        <v>-0.93658409685086486</v>
      </c>
      <c r="AA81" s="5">
        <f t="shared" si="16"/>
        <v>17.284770428270313</v>
      </c>
      <c r="AB81" s="5">
        <f t="shared" si="17"/>
        <v>12.827995220723077</v>
      </c>
      <c r="AC81" s="5">
        <f t="shared" si="17"/>
        <v>31.302639113976362</v>
      </c>
      <c r="AD81" s="5">
        <f t="shared" si="18"/>
        <v>-13.02622651209337</v>
      </c>
      <c r="AE81">
        <f t="shared" si="32"/>
        <v>0</v>
      </c>
    </row>
    <row r="82" spans="1:31" x14ac:dyDescent="0.2">
      <c r="A82">
        <f t="shared" si="19"/>
        <v>4.9000000000000037E-2</v>
      </c>
      <c r="B82" s="5">
        <f t="shared" si="20"/>
        <v>1.5700811840353476E-2</v>
      </c>
      <c r="C82" s="5">
        <f t="shared" si="21"/>
        <v>48.577585671123451</v>
      </c>
      <c r="D82" s="5">
        <f t="shared" si="22"/>
        <v>5.645905506465926</v>
      </c>
      <c r="E82" s="2">
        <f t="shared" si="23"/>
        <v>48.577588208461222</v>
      </c>
      <c r="F82" s="2">
        <f t="shared" si="24"/>
        <v>1.8518627668041906E-2</v>
      </c>
      <c r="G82" s="3">
        <f t="shared" si="25"/>
        <v>0.6377188603728986</v>
      </c>
      <c r="H82" s="3">
        <f t="shared" si="26"/>
        <v>-130.29665488358197</v>
      </c>
      <c r="I82" s="3">
        <f t="shared" si="27"/>
        <v>-7.5442679699357384</v>
      </c>
      <c r="J82" s="2">
        <f t="shared" si="1"/>
        <v>130.51643934155703</v>
      </c>
      <c r="K82" s="2">
        <f t="shared" si="28"/>
        <v>88.968261309854825</v>
      </c>
      <c r="L82" s="6">
        <f t="shared" si="2"/>
        <v>2499.9253982091041</v>
      </c>
      <c r="M82" s="2">
        <f t="shared" si="3"/>
        <v>31.683082303691773</v>
      </c>
      <c r="N82" s="2">
        <f t="shared" si="29"/>
        <v>130.51643934155703</v>
      </c>
      <c r="O82" s="2">
        <f t="shared" si="5"/>
        <v>88.968261309854825</v>
      </c>
      <c r="P82" s="5">
        <f t="shared" si="6"/>
        <v>0.35299750339842528</v>
      </c>
      <c r="Q82" s="4">
        <f t="shared" si="30"/>
        <v>0.2427516599711875</v>
      </c>
      <c r="R82" s="4">
        <f t="shared" si="7"/>
        <v>0.23655484749234404</v>
      </c>
      <c r="S82" s="4">
        <f t="shared" si="33"/>
        <v>0</v>
      </c>
      <c r="T82" s="4">
        <f t="shared" si="34"/>
        <v>0</v>
      </c>
      <c r="U82" s="5">
        <f t="shared" si="35"/>
        <v>-0.15771567814142531</v>
      </c>
      <c r="V82" s="5">
        <f t="shared" si="36"/>
        <v>32.223957234865402</v>
      </c>
      <c r="W82" s="5">
        <f t="shared" si="37"/>
        <v>1.8657897906034937</v>
      </c>
      <c r="X82" s="5">
        <f t="shared" si="13"/>
        <v>0.99996633969358062</v>
      </c>
      <c r="Y82" s="5">
        <f t="shared" si="14"/>
        <v>12.978034873712449</v>
      </c>
      <c r="Z82" s="5">
        <f t="shared" si="15"/>
        <v>-0.93692919075543513</v>
      </c>
      <c r="AA82" s="5">
        <f t="shared" si="16"/>
        <v>17.278691259010074</v>
      </c>
      <c r="AB82" s="5">
        <f t="shared" si="17"/>
        <v>12.820319195571024</v>
      </c>
      <c r="AC82" s="5">
        <f t="shared" si="17"/>
        <v>31.287028044109967</v>
      </c>
      <c r="AD82" s="5">
        <f t="shared" si="18"/>
        <v>-13.029518950386432</v>
      </c>
      <c r="AE82">
        <f t="shared" si="32"/>
        <v>0</v>
      </c>
    </row>
    <row r="83" spans="1:31" x14ac:dyDescent="0.2">
      <c r="A83">
        <f t="shared" si="19"/>
        <v>5.0000000000000037E-2</v>
      </c>
      <c r="B83" s="5">
        <f t="shared" si="20"/>
        <v>1.6344940860324161E-2</v>
      </c>
      <c r="C83" s="5">
        <f t="shared" si="21"/>
        <v>48.447304659753897</v>
      </c>
      <c r="D83" s="5">
        <f t="shared" si="22"/>
        <v>5.6383547237365157</v>
      </c>
      <c r="E83" s="2">
        <f t="shared" si="23"/>
        <v>48.447307416946337</v>
      </c>
      <c r="F83" s="2">
        <f t="shared" si="24"/>
        <v>1.9330200074764551E-2</v>
      </c>
      <c r="G83" s="3">
        <f t="shared" si="25"/>
        <v>0.65053917956846963</v>
      </c>
      <c r="H83" s="3">
        <f t="shared" si="26"/>
        <v>-130.26536785553785</v>
      </c>
      <c r="I83" s="3">
        <f t="shared" si="27"/>
        <v>-7.5572974888861246</v>
      </c>
      <c r="J83" s="2">
        <f t="shared" si="1"/>
        <v>130.48602227479489</v>
      </c>
      <c r="K83" s="2">
        <f t="shared" si="28"/>
        <v>88.947527113016278</v>
      </c>
      <c r="L83" s="6">
        <f t="shared" si="2"/>
        <v>2499.9224956152652</v>
      </c>
      <c r="M83" s="2">
        <f t="shared" si="3"/>
        <v>31.68304551734624</v>
      </c>
      <c r="N83" s="2">
        <f t="shared" si="29"/>
        <v>130.48602227479489</v>
      </c>
      <c r="O83" s="2">
        <f t="shared" si="5"/>
        <v>88.947527113016278</v>
      </c>
      <c r="P83" s="5">
        <f t="shared" si="6"/>
        <v>0.35299741222427872</v>
      </c>
      <c r="Q83" s="4">
        <f t="shared" si="30"/>
        <v>0.24280796490695267</v>
      </c>
      <c r="R83" s="4">
        <f t="shared" si="7"/>
        <v>0.23658267579087372</v>
      </c>
      <c r="S83" s="4">
        <f t="shared" si="33"/>
        <v>0</v>
      </c>
      <c r="T83" s="4">
        <f t="shared" si="34"/>
        <v>0</v>
      </c>
      <c r="U83" s="5">
        <f t="shared" si="35"/>
        <v>-0.16084876360817019</v>
      </c>
      <c r="V83" s="5">
        <f t="shared" si="36"/>
        <v>32.208703208968558</v>
      </c>
      <c r="W83" s="5">
        <f t="shared" si="37"/>
        <v>1.8685760911630409</v>
      </c>
      <c r="X83" s="5">
        <f t="shared" si="13"/>
        <v>0.99996517866047974</v>
      </c>
      <c r="Y83" s="5">
        <f t="shared" si="14"/>
        <v>12.973497982979874</v>
      </c>
      <c r="Z83" s="5">
        <f t="shared" si="15"/>
        <v>-0.93727540916797836</v>
      </c>
      <c r="AA83" s="5">
        <f t="shared" si="16"/>
        <v>17.272615625250044</v>
      </c>
      <c r="AB83" s="5">
        <f t="shared" si="17"/>
        <v>12.812649219371703</v>
      </c>
      <c r="AC83" s="5">
        <f t="shared" si="17"/>
        <v>31.271427799800581</v>
      </c>
      <c r="AD83" s="5">
        <f t="shared" si="18"/>
        <v>-13.032808283586913</v>
      </c>
      <c r="AE83">
        <f t="shared" si="32"/>
        <v>0</v>
      </c>
    </row>
    <row r="84" spans="1:31" x14ac:dyDescent="0.2">
      <c r="A84">
        <f t="shared" si="19"/>
        <v>5.1000000000000038E-2</v>
      </c>
      <c r="B84" s="5">
        <f t="shared" si="20"/>
        <v>1.7001886364502318E-2</v>
      </c>
      <c r="C84" s="5">
        <f t="shared" si="21"/>
        <v>48.317054927612261</v>
      </c>
      <c r="D84" s="5">
        <f t="shared" si="22"/>
        <v>5.6307909098434878</v>
      </c>
      <c r="E84" s="2">
        <f t="shared" si="23"/>
        <v>48.317057918938318</v>
      </c>
      <c r="F84" s="2">
        <f t="shared" si="24"/>
        <v>2.0161334205910441E-2</v>
      </c>
      <c r="G84" s="3">
        <f t="shared" si="25"/>
        <v>0.66335182878784138</v>
      </c>
      <c r="H84" s="3">
        <f t="shared" si="26"/>
        <v>-130.23409642773805</v>
      </c>
      <c r="I84" s="3">
        <f t="shared" si="27"/>
        <v>-7.5703302971697113</v>
      </c>
      <c r="J84" s="2">
        <f t="shared" si="1"/>
        <v>130.45562390639344</v>
      </c>
      <c r="K84" s="2">
        <f t="shared" si="28"/>
        <v>88.926805662163218</v>
      </c>
      <c r="L84" s="6">
        <f t="shared" si="2"/>
        <v>2499.9195380272854</v>
      </c>
      <c r="M84" s="2">
        <f t="shared" si="3"/>
        <v>31.683008034026361</v>
      </c>
      <c r="N84" s="2">
        <f t="shared" si="29"/>
        <v>130.45562390639344</v>
      </c>
      <c r="O84" s="2">
        <f t="shared" si="5"/>
        <v>88.926805662163218</v>
      </c>
      <c r="P84" s="5">
        <f t="shared" si="6"/>
        <v>0.35299731944730556</v>
      </c>
      <c r="Q84" s="4">
        <f t="shared" si="30"/>
        <v>0.2428642559462216</v>
      </c>
      <c r="R84" s="4">
        <f t="shared" si="7"/>
        <v>0.23661049086391073</v>
      </c>
      <c r="S84" s="4">
        <f t="shared" si="33"/>
        <v>0</v>
      </c>
      <c r="T84" s="4">
        <f t="shared" si="34"/>
        <v>0</v>
      </c>
      <c r="U84" s="5">
        <f t="shared" si="35"/>
        <v>-0.16397849638494999</v>
      </c>
      <c r="V84" s="5">
        <f t="shared" si="36"/>
        <v>32.193461121976028</v>
      </c>
      <c r="W84" s="5">
        <f t="shared" si="37"/>
        <v>1.8713619611718089</v>
      </c>
      <c r="X84" s="5">
        <f t="shared" si="13"/>
        <v>0.99996399562980676</v>
      </c>
      <c r="Y84" s="5">
        <f t="shared" si="14"/>
        <v>12.968963782466538</v>
      </c>
      <c r="Z84" s="5">
        <f t="shared" si="15"/>
        <v>-0.93762275070704626</v>
      </c>
      <c r="AA84" s="5">
        <f t="shared" si="16"/>
        <v>17.266543524510976</v>
      </c>
      <c r="AB84" s="5">
        <f t="shared" si="17"/>
        <v>12.804985286081589</v>
      </c>
      <c r="AC84" s="5">
        <f t="shared" si="17"/>
        <v>31.255838371268982</v>
      </c>
      <c r="AD84" s="5">
        <f t="shared" si="18"/>
        <v>-13.036094514317217</v>
      </c>
      <c r="AE84">
        <f t="shared" si="32"/>
        <v>0</v>
      </c>
    </row>
    <row r="85" spans="1:31" x14ac:dyDescent="0.2">
      <c r="A85">
        <f t="shared" si="19"/>
        <v>5.2000000000000039E-2</v>
      </c>
      <c r="B85" s="5">
        <f t="shared" si="20"/>
        <v>1.7671640685933198E-2</v>
      </c>
      <c r="C85" s="5">
        <f t="shared" si="21"/>
        <v>48.186836459103709</v>
      </c>
      <c r="D85" s="5">
        <f t="shared" si="22"/>
        <v>5.6232140614990609</v>
      </c>
      <c r="E85" s="2">
        <f t="shared" si="23"/>
        <v>48.186839699479059</v>
      </c>
      <c r="F85" s="2">
        <f t="shared" si="24"/>
        <v>2.1012177959501475E-2</v>
      </c>
      <c r="G85" s="3">
        <f t="shared" si="25"/>
        <v>0.67615681407392292</v>
      </c>
      <c r="H85" s="3">
        <f t="shared" si="26"/>
        <v>-130.20284058936679</v>
      </c>
      <c r="I85" s="3">
        <f t="shared" si="27"/>
        <v>-7.5833663916840282</v>
      </c>
      <c r="J85" s="2">
        <f t="shared" si="1"/>
        <v>130.42524422598487</v>
      </c>
      <c r="K85" s="2">
        <f t="shared" si="28"/>
        <v>88.90609695022826</v>
      </c>
      <c r="L85" s="6">
        <f t="shared" si="2"/>
        <v>2499.9165254096479</v>
      </c>
      <c r="M85" s="2">
        <f t="shared" si="3"/>
        <v>31.682969853281989</v>
      </c>
      <c r="N85" s="2">
        <f t="shared" si="29"/>
        <v>130.42524422598487</v>
      </c>
      <c r="O85" s="2">
        <f t="shared" si="5"/>
        <v>88.90609695022826</v>
      </c>
      <c r="P85" s="5">
        <f t="shared" si="6"/>
        <v>0.35299722506646647</v>
      </c>
      <c r="Q85" s="4">
        <f t="shared" si="30"/>
        <v>0.24292053307092623</v>
      </c>
      <c r="R85" s="4">
        <f t="shared" si="7"/>
        <v>0.23663829270941517</v>
      </c>
      <c r="S85" s="4">
        <f t="shared" si="33"/>
        <v>0</v>
      </c>
      <c r="T85" s="4">
        <f t="shared" si="34"/>
        <v>0</v>
      </c>
      <c r="U85" s="5">
        <f t="shared" si="35"/>
        <v>-0.16710488059872863</v>
      </c>
      <c r="V85" s="5">
        <f t="shared" si="36"/>
        <v>32.178230962740436</v>
      </c>
      <c r="W85" s="5">
        <f t="shared" si="37"/>
        <v>1.8741474004878231</v>
      </c>
      <c r="X85" s="5">
        <f t="shared" si="13"/>
        <v>0.99996279058735449</v>
      </c>
      <c r="Y85" s="5">
        <f t="shared" si="14"/>
        <v>12.964432270263163</v>
      </c>
      <c r="Z85" s="5">
        <f t="shared" si="15"/>
        <v>-0.93797121399284689</v>
      </c>
      <c r="AA85" s="5">
        <f t="shared" si="16"/>
        <v>17.260474954315988</v>
      </c>
      <c r="AB85" s="5">
        <f t="shared" si="17"/>
        <v>12.797327389664435</v>
      </c>
      <c r="AC85" s="5">
        <f t="shared" si="17"/>
        <v>31.24025974874759</v>
      </c>
      <c r="AD85" s="5">
        <f t="shared" si="18"/>
        <v>-13.03937764519619</v>
      </c>
      <c r="AE85">
        <f t="shared" si="32"/>
        <v>0</v>
      </c>
    </row>
    <row r="86" spans="1:31" x14ac:dyDescent="0.2">
      <c r="A86">
        <f t="shared" si="19"/>
        <v>5.300000000000004E-2</v>
      </c>
      <c r="B86" s="5">
        <f t="shared" si="20"/>
        <v>1.8354196163701954E-2</v>
      </c>
      <c r="C86" s="5">
        <f t="shared" si="21"/>
        <v>48.056649238644212</v>
      </c>
      <c r="D86" s="5">
        <f t="shared" si="22"/>
        <v>5.6156241754185539</v>
      </c>
      <c r="E86" s="2">
        <f t="shared" si="23"/>
        <v>48.056652743637905</v>
      </c>
      <c r="F86" s="2">
        <f t="shared" si="24"/>
        <v>2.1882880768074361E-2</v>
      </c>
      <c r="G86" s="3">
        <f t="shared" si="25"/>
        <v>0.68895414146358736</v>
      </c>
      <c r="H86" s="3">
        <f t="shared" si="26"/>
        <v>-130.17160032961803</v>
      </c>
      <c r="I86" s="3">
        <f t="shared" si="27"/>
        <v>-7.5964057693292242</v>
      </c>
      <c r="J86" s="2">
        <f t="shared" si="1"/>
        <v>130.39488322321219</v>
      </c>
      <c r="K86" s="2">
        <f t="shared" si="28"/>
        <v>88.885400970151451</v>
      </c>
      <c r="L86" s="6">
        <f t="shared" si="2"/>
        <v>2499.9134577268483</v>
      </c>
      <c r="M86" s="2">
        <f t="shared" si="3"/>
        <v>31.682930974663179</v>
      </c>
      <c r="N86" s="2">
        <f t="shared" si="29"/>
        <v>130.39488322321219</v>
      </c>
      <c r="O86" s="2">
        <f t="shared" si="5"/>
        <v>88.885400970151451</v>
      </c>
      <c r="P86" s="5">
        <f t="shared" si="6"/>
        <v>0.35299712908072234</v>
      </c>
      <c r="Q86" s="4">
        <f t="shared" si="30"/>
        <v>0.2429767962629929</v>
      </c>
      <c r="R86" s="4">
        <f t="shared" si="7"/>
        <v>0.23666608132534722</v>
      </c>
      <c r="S86" s="4">
        <f t="shared" si="33"/>
        <v>0</v>
      </c>
      <c r="T86" s="4">
        <f t="shared" si="34"/>
        <v>0</v>
      </c>
      <c r="U86" s="5">
        <f t="shared" si="35"/>
        <v>-0.17022792037101608</v>
      </c>
      <c r="V86" s="5">
        <f t="shared" si="36"/>
        <v>32.163012720127597</v>
      </c>
      <c r="W86" s="5">
        <f t="shared" si="37"/>
        <v>1.8769324089702804</v>
      </c>
      <c r="X86" s="5">
        <f t="shared" si="13"/>
        <v>0.99996156351892185</v>
      </c>
      <c r="Y86" s="5">
        <f t="shared" si="14"/>
        <v>12.95990344446232</v>
      </c>
      <c r="Z86" s="5">
        <f t="shared" si="15"/>
        <v>-0.93832079764724319</v>
      </c>
      <c r="AA86" s="5">
        <f t="shared" si="16"/>
        <v>17.254409912190578</v>
      </c>
      <c r="AB86" s="5">
        <f t="shared" si="17"/>
        <v>12.789675524091304</v>
      </c>
      <c r="AC86" s="5">
        <f t="shared" si="17"/>
        <v>31.224691922480353</v>
      </c>
      <c r="AD86" s="5">
        <f t="shared" si="18"/>
        <v>-13.042657678839142</v>
      </c>
      <c r="AE86">
        <f t="shared" si="32"/>
        <v>0</v>
      </c>
    </row>
    <row r="87" spans="1:31" x14ac:dyDescent="0.2">
      <c r="A87">
        <f t="shared" si="19"/>
        <v>5.4000000000000041E-2</v>
      </c>
      <c r="B87" s="5">
        <f t="shared" si="20"/>
        <v>1.9049545142927587E-2</v>
      </c>
      <c r="C87" s="5">
        <f t="shared" si="21"/>
        <v>47.926493250660556</v>
      </c>
      <c r="D87" s="5">
        <f t="shared" si="22"/>
        <v>5.6080212483203846</v>
      </c>
      <c r="E87" s="2">
        <f t="shared" si="23"/>
        <v>47.926497036511883</v>
      </c>
      <c r="F87" s="2">
        <f t="shared" si="24"/>
        <v>2.2773593618605745E-2</v>
      </c>
      <c r="G87" s="3">
        <f t="shared" si="25"/>
        <v>0.70174381698767863</v>
      </c>
      <c r="H87" s="3">
        <f t="shared" si="26"/>
        <v>-130.14037563769554</v>
      </c>
      <c r="I87" s="3">
        <f t="shared" si="27"/>
        <v>-7.6094484270080631</v>
      </c>
      <c r="J87" s="2">
        <f t="shared" si="1"/>
        <v>130.36454088772942</v>
      </c>
      <c r="K87" s="2">
        <f t="shared" si="28"/>
        <v>88.864717714880314</v>
      </c>
      <c r="L87" s="6">
        <f t="shared" si="2"/>
        <v>2499.910334943394</v>
      </c>
      <c r="M87" s="2">
        <f t="shared" si="3"/>
        <v>31.682891397720095</v>
      </c>
      <c r="N87" s="2">
        <f t="shared" si="29"/>
        <v>130.36454088772942</v>
      </c>
      <c r="O87" s="2">
        <f t="shared" si="5"/>
        <v>88.864717714880314</v>
      </c>
      <c r="P87" s="5">
        <f t="shared" si="6"/>
        <v>0.35299703148903439</v>
      </c>
      <c r="Q87" s="4">
        <f t="shared" si="30"/>
        <v>0.24303304550434121</v>
      </c>
      <c r="R87" s="4">
        <f t="shared" si="7"/>
        <v>0.23669385670966633</v>
      </c>
      <c r="S87" s="4">
        <f t="shared" si="33"/>
        <v>0</v>
      </c>
      <c r="T87" s="4">
        <f t="shared" si="34"/>
        <v>0</v>
      </c>
      <c r="U87" s="5">
        <f t="shared" si="35"/>
        <v>-0.173347619817877</v>
      </c>
      <c r="V87" s="5">
        <f t="shared" si="36"/>
        <v>32.147806383016629</v>
      </c>
      <c r="W87" s="5">
        <f t="shared" si="37"/>
        <v>1.8797169864795498</v>
      </c>
      <c r="X87" s="5">
        <f t="shared" si="13"/>
        <v>0.9999603144103113</v>
      </c>
      <c r="Y87" s="5">
        <f t="shared" si="14"/>
        <v>12.955377303158397</v>
      </c>
      <c r="Z87" s="5">
        <f t="shared" si="15"/>
        <v>-0.93867150029374935</v>
      </c>
      <c r="AA87" s="5">
        <f t="shared" si="16"/>
        <v>17.248348395662582</v>
      </c>
      <c r="AB87" s="5">
        <f t="shared" si="17"/>
        <v>12.78202968334052</v>
      </c>
      <c r="AC87" s="5">
        <f t="shared" si="17"/>
        <v>31.209134882722879</v>
      </c>
      <c r="AD87" s="5">
        <f t="shared" si="18"/>
        <v>-13.045934617857867</v>
      </c>
      <c r="AE87">
        <f t="shared" si="32"/>
        <v>0</v>
      </c>
    </row>
    <row r="88" spans="1:31" x14ac:dyDescent="0.2">
      <c r="A88">
        <f t="shared" si="19"/>
        <v>5.5000000000000042E-2</v>
      </c>
      <c r="B88" s="5">
        <f t="shared" si="20"/>
        <v>1.9757679974756939E-2</v>
      </c>
      <c r="C88" s="5">
        <f t="shared" si="21"/>
        <v>47.796368479590306</v>
      </c>
      <c r="D88" s="5">
        <f t="shared" si="22"/>
        <v>5.6004052769260682</v>
      </c>
      <c r="E88" s="2">
        <f t="shared" si="23"/>
        <v>47.79637256322588</v>
      </c>
      <c r="F88" s="2">
        <f t="shared" si="24"/>
        <v>2.3684469072748657E-2</v>
      </c>
      <c r="G88" s="3">
        <f t="shared" si="25"/>
        <v>0.71452584667101915</v>
      </c>
      <c r="H88" s="3">
        <f t="shared" si="26"/>
        <v>-130.10916650281283</v>
      </c>
      <c r="I88" s="3">
        <f t="shared" si="27"/>
        <v>-7.6224943616259209</v>
      </c>
      <c r="J88" s="2">
        <f t="shared" si="1"/>
        <v>130.33421720920126</v>
      </c>
      <c r="K88" s="2">
        <f t="shared" si="28"/>
        <v>88.844047177369632</v>
      </c>
      <c r="L88" s="6">
        <f t="shared" si="2"/>
        <v>2499.9071570238029</v>
      </c>
      <c r="M88" s="2">
        <f t="shared" si="3"/>
        <v>31.682851122003058</v>
      </c>
      <c r="N88" s="2">
        <f t="shared" si="29"/>
        <v>130.33421720920126</v>
      </c>
      <c r="O88" s="2">
        <f t="shared" si="5"/>
        <v>88.844047177369632</v>
      </c>
      <c r="P88" s="5">
        <f t="shared" si="6"/>
        <v>0.35299693229036433</v>
      </c>
      <c r="Q88" s="4">
        <f t="shared" si="30"/>
        <v>0.24308928077688513</v>
      </c>
      <c r="R88" s="4">
        <f t="shared" si="7"/>
        <v>0.23672161886033213</v>
      </c>
      <c r="S88" s="4">
        <f t="shared" si="33"/>
        <v>0</v>
      </c>
      <c r="T88" s="4">
        <f t="shared" si="34"/>
        <v>0</v>
      </c>
      <c r="U88" s="5">
        <f t="shared" si="35"/>
        <v>-0.17646398304993882</v>
      </c>
      <c r="V88" s="5">
        <f t="shared" si="36"/>
        <v>32.132611940299824</v>
      </c>
      <c r="W88" s="5">
        <f t="shared" si="37"/>
        <v>1.8825011328771675</v>
      </c>
      <c r="X88" s="5">
        <f t="shared" si="13"/>
        <v>0.99995904324733043</v>
      </c>
      <c r="Y88" s="5">
        <f t="shared" si="14"/>
        <v>12.95085384444765</v>
      </c>
      <c r="Z88" s="5">
        <f t="shared" si="15"/>
        <v>-0.9390233205575319</v>
      </c>
      <c r="AA88" s="5">
        <f t="shared" si="16"/>
        <v>17.242290402262242</v>
      </c>
      <c r="AB88" s="5">
        <f t="shared" si="17"/>
        <v>12.774389861397712</v>
      </c>
      <c r="AC88" s="5">
        <f t="shared" si="17"/>
        <v>31.193588619742293</v>
      </c>
      <c r="AD88" s="5">
        <f t="shared" si="18"/>
        <v>-13.049208464860591</v>
      </c>
      <c r="AE88">
        <f t="shared" si="32"/>
        <v>0</v>
      </c>
    </row>
    <row r="89" spans="1:31" x14ac:dyDescent="0.2">
      <c r="A89">
        <f t="shared" si="19"/>
        <v>5.6000000000000043E-2</v>
      </c>
      <c r="B89" s="5">
        <f t="shared" si="20"/>
        <v>2.0478593016358657E-2</v>
      </c>
      <c r="C89" s="5">
        <f t="shared" si="21"/>
        <v>47.666274909881807</v>
      </c>
      <c r="D89" s="5">
        <f t="shared" si="22"/>
        <v>5.5927762579602103</v>
      </c>
      <c r="E89" s="2">
        <f t="shared" si="23"/>
        <v>47.666279308932843</v>
      </c>
      <c r="F89" s="2">
        <f t="shared" si="24"/>
        <v>2.4615661287385793E-2</v>
      </c>
      <c r="G89" s="3">
        <f t="shared" si="25"/>
        <v>0.72730023653241682</v>
      </c>
      <c r="H89" s="3">
        <f t="shared" si="26"/>
        <v>-130.07797291419308</v>
      </c>
      <c r="I89" s="3">
        <f t="shared" si="27"/>
        <v>-7.6355435700907819</v>
      </c>
      <c r="J89" s="2">
        <f t="shared" si="1"/>
        <v>130.30391217730326</v>
      </c>
      <c r="K89" s="2">
        <f t="shared" si="28"/>
        <v>88.823389350581635</v>
      </c>
      <c r="L89" s="6">
        <f t="shared" si="2"/>
        <v>2499.9039239326057</v>
      </c>
      <c r="M89" s="2">
        <f t="shared" si="3"/>
        <v>31.682810147062529</v>
      </c>
      <c r="N89" s="2">
        <f t="shared" si="29"/>
        <v>130.30391217730326</v>
      </c>
      <c r="O89" s="2">
        <f t="shared" si="5"/>
        <v>88.823389350581635</v>
      </c>
      <c r="P89" s="5">
        <f t="shared" si="6"/>
        <v>0.352996831483674</v>
      </c>
      <c r="Q89" s="4">
        <f t="shared" si="30"/>
        <v>0.24314550206253238</v>
      </c>
      <c r="R89" s="4">
        <f t="shared" si="7"/>
        <v>0.2367493677753037</v>
      </c>
      <c r="S89" s="4">
        <f t="shared" si="33"/>
        <v>0</v>
      </c>
      <c r="T89" s="4">
        <f t="shared" si="34"/>
        <v>0</v>
      </c>
      <c r="U89" s="5">
        <f t="shared" si="35"/>
        <v>-0.17957701417240016</v>
      </c>
      <c r="V89" s="5">
        <f t="shared" si="36"/>
        <v>32.117429380882633</v>
      </c>
      <c r="W89" s="5">
        <f t="shared" si="37"/>
        <v>1.8852848480258348</v>
      </c>
      <c r="X89" s="5">
        <f t="shared" si="13"/>
        <v>0.99995775001579112</v>
      </c>
      <c r="Y89" s="5">
        <f t="shared" si="14"/>
        <v>12.946333066428114</v>
      </c>
      <c r="Z89" s="5">
        <f t="shared" si="15"/>
        <v>-0.93937625706540251</v>
      </c>
      <c r="AA89" s="5">
        <f t="shared" si="16"/>
        <v>17.236235929522092</v>
      </c>
      <c r="AB89" s="5">
        <f t="shared" si="17"/>
        <v>12.766756052255714</v>
      </c>
      <c r="AC89" s="5">
        <f t="shared" si="17"/>
        <v>31.178053123817232</v>
      </c>
      <c r="AD89" s="5">
        <f t="shared" si="18"/>
        <v>-13.052479222452071</v>
      </c>
      <c r="AE89">
        <f t="shared" si="32"/>
        <v>0</v>
      </c>
    </row>
    <row r="90" spans="1:31" x14ac:dyDescent="0.2">
      <c r="A90">
        <f t="shared" si="19"/>
        <v>5.7000000000000044E-2</v>
      </c>
      <c r="B90" s="5">
        <f t="shared" si="20"/>
        <v>2.1212276630917199E-2</v>
      </c>
      <c r="C90" s="5">
        <f t="shared" si="21"/>
        <v>47.536212525994173</v>
      </c>
      <c r="D90" s="5">
        <f t="shared" si="22"/>
        <v>5.5851341881505085</v>
      </c>
      <c r="E90" s="2">
        <f t="shared" si="23"/>
        <v>47.536217258813991</v>
      </c>
      <c r="F90" s="2">
        <f t="shared" si="24"/>
        <v>2.5567326035505551E-2</v>
      </c>
      <c r="G90" s="3">
        <f t="shared" si="25"/>
        <v>0.74006699258467257</v>
      </c>
      <c r="H90" s="3">
        <f t="shared" si="26"/>
        <v>-130.04679486106926</v>
      </c>
      <c r="I90" s="3">
        <f t="shared" si="27"/>
        <v>-7.6485960493132339</v>
      </c>
      <c r="J90" s="2">
        <f t="shared" si="1"/>
        <v>130.2736257817219</v>
      </c>
      <c r="K90" s="2">
        <f t="shared" si="28"/>
        <v>88.80274422748596</v>
      </c>
      <c r="L90" s="6">
        <f t="shared" si="2"/>
        <v>2499.9006356343416</v>
      </c>
      <c r="M90" s="2">
        <f t="shared" si="3"/>
        <v>31.682768472449116</v>
      </c>
      <c r="N90" s="2">
        <f t="shared" si="29"/>
        <v>130.2736257817219</v>
      </c>
      <c r="O90" s="2">
        <f t="shared" si="5"/>
        <v>88.80274422748596</v>
      </c>
      <c r="P90" s="5">
        <f t="shared" si="6"/>
        <v>0.35299672906792562</v>
      </c>
      <c r="Q90" s="4">
        <f t="shared" si="30"/>
        <v>0.2432017093431845</v>
      </c>
      <c r="R90" s="4">
        <f t="shared" si="7"/>
        <v>0.23677710345254008</v>
      </c>
      <c r="S90" s="4">
        <f t="shared" si="33"/>
        <v>0</v>
      </c>
      <c r="T90" s="4">
        <f t="shared" si="34"/>
        <v>0</v>
      </c>
      <c r="U90" s="5">
        <f t="shared" si="35"/>
        <v>-0.18268671728503943</v>
      </c>
      <c r="V90" s="5">
        <f t="shared" si="36"/>
        <v>32.10225869368373</v>
      </c>
      <c r="W90" s="5">
        <f t="shared" si="37"/>
        <v>1.8880681317894186</v>
      </c>
      <c r="X90" s="5">
        <f t="shared" si="13"/>
        <v>0.99995643470150963</v>
      </c>
      <c r="Y90" s="5">
        <f t="shared" si="14"/>
        <v>12.941814967199695</v>
      </c>
      <c r="Z90" s="5">
        <f t="shared" si="15"/>
        <v>-0.93973030844582184</v>
      </c>
      <c r="AA90" s="5">
        <f t="shared" si="16"/>
        <v>17.230184974977075</v>
      </c>
      <c r="AB90" s="5">
        <f t="shared" si="17"/>
        <v>12.759128249914657</v>
      </c>
      <c r="AC90" s="5">
        <f t="shared" si="17"/>
        <v>31.162528385237909</v>
      </c>
      <c r="AD90" s="5">
        <f t="shared" si="18"/>
        <v>-13.055746893233508</v>
      </c>
      <c r="AE90">
        <f t="shared" si="32"/>
        <v>0</v>
      </c>
    </row>
    <row r="91" spans="1:31" x14ac:dyDescent="0.2">
      <c r="A91">
        <f t="shared" si="19"/>
        <v>5.8000000000000045E-2</v>
      </c>
      <c r="B91" s="5">
        <f t="shared" si="20"/>
        <v>2.1958723187626827E-2</v>
      </c>
      <c r="C91" s="5">
        <f t="shared" si="21"/>
        <v>47.406181312397301</v>
      </c>
      <c r="D91" s="5">
        <f t="shared" si="22"/>
        <v>5.5774790642277488</v>
      </c>
      <c r="E91" s="2">
        <f t="shared" si="23"/>
        <v>47.406186398079008</v>
      </c>
      <c r="F91" s="2">
        <f t="shared" si="24"/>
        <v>2.6539620727406697E-2</v>
      </c>
      <c r="G91" s="3">
        <f t="shared" si="25"/>
        <v>0.75282612083458722</v>
      </c>
      <c r="H91" s="3">
        <f t="shared" si="26"/>
        <v>-130.01563233268402</v>
      </c>
      <c r="I91" s="3">
        <f t="shared" si="27"/>
        <v>-7.661651796206467</v>
      </c>
      <c r="J91" s="2">
        <f t="shared" si="1"/>
        <v>130.24335801215429</v>
      </c>
      <c r="K91" s="2">
        <f t="shared" si="28"/>
        <v>88.7821118010595</v>
      </c>
      <c r="L91" s="6">
        <f t="shared" si="2"/>
        <v>2499.8972920935639</v>
      </c>
      <c r="M91" s="2">
        <f t="shared" si="3"/>
        <v>31.682726097713569</v>
      </c>
      <c r="N91" s="2">
        <f t="shared" si="29"/>
        <v>130.24335801215429</v>
      </c>
      <c r="O91" s="2">
        <f t="shared" si="5"/>
        <v>88.7821118010595</v>
      </c>
      <c r="P91" s="5">
        <f t="shared" si="6"/>
        <v>0.35299662504208185</v>
      </c>
      <c r="Q91" s="4">
        <f t="shared" si="30"/>
        <v>0.24325790260073718</v>
      </c>
      <c r="R91" s="4">
        <f t="shared" si="7"/>
        <v>0.2368048258899999</v>
      </c>
      <c r="S91" s="4">
        <f t="shared" si="33"/>
        <v>0</v>
      </c>
      <c r="T91" s="4">
        <f t="shared" si="34"/>
        <v>0</v>
      </c>
      <c r="U91" s="5">
        <f t="shared" si="35"/>
        <v>-0.18579309648222292</v>
      </c>
      <c r="V91" s="5">
        <f t="shared" si="36"/>
        <v>32.087099867634905</v>
      </c>
      <c r="W91" s="5">
        <f t="shared" si="37"/>
        <v>1.8908509840329459</v>
      </c>
      <c r="X91" s="5">
        <f t="shared" si="13"/>
        <v>0.99995509729030729</v>
      </c>
      <c r="Y91" s="5">
        <f t="shared" si="14"/>
        <v>12.9372995448641</v>
      </c>
      <c r="Z91" s="5">
        <f t="shared" si="15"/>
        <v>-0.94008547332889258</v>
      </c>
      <c r="AA91" s="5">
        <f t="shared" si="16"/>
        <v>17.224137536164456</v>
      </c>
      <c r="AB91" s="5">
        <f t="shared" si="17"/>
        <v>12.751506448381877</v>
      </c>
      <c r="AC91" s="5">
        <f t="shared" si="17"/>
        <v>31.147014394306012</v>
      </c>
      <c r="AD91" s="5">
        <f t="shared" si="18"/>
        <v>-13.059011479802599</v>
      </c>
      <c r="AE91">
        <f t="shared" si="32"/>
        <v>0</v>
      </c>
    </row>
    <row r="92" spans="1:31" x14ac:dyDescent="0.2">
      <c r="A92">
        <f t="shared" si="19"/>
        <v>5.9000000000000045E-2</v>
      </c>
      <c r="B92" s="5">
        <f t="shared" si="20"/>
        <v>2.2717925061685604E-2</v>
      </c>
      <c r="C92" s="5">
        <f t="shared" si="21"/>
        <v>47.276181253571814</v>
      </c>
      <c r="D92" s="5">
        <f t="shared" si="22"/>
        <v>5.5698108829258031</v>
      </c>
      <c r="E92" s="2">
        <f t="shared" si="23"/>
        <v>47.276186711966247</v>
      </c>
      <c r="F92" s="2">
        <f t="shared" si="24"/>
        <v>2.7532704432237751E-2</v>
      </c>
      <c r="G92" s="3">
        <f t="shared" si="25"/>
        <v>0.76557762728296908</v>
      </c>
      <c r="H92" s="3">
        <f t="shared" si="26"/>
        <v>-129.98448531828973</v>
      </c>
      <c r="I92" s="3">
        <f t="shared" si="27"/>
        <v>-7.67471080768627</v>
      </c>
      <c r="J92" s="2">
        <f t="shared" si="1"/>
        <v>130.21310885830846</v>
      </c>
      <c r="K92" s="2">
        <f t="shared" si="28"/>
        <v>88.7614920642866</v>
      </c>
      <c r="L92" s="6">
        <f t="shared" si="2"/>
        <v>2499.8938932748365</v>
      </c>
      <c r="M92" s="2">
        <f t="shared" si="3"/>
        <v>31.682683022406778</v>
      </c>
      <c r="N92" s="2">
        <f t="shared" si="29"/>
        <v>130.21310885830846</v>
      </c>
      <c r="O92" s="2">
        <f t="shared" si="5"/>
        <v>88.7614920642866</v>
      </c>
      <c r="P92" s="5">
        <f t="shared" si="6"/>
        <v>0.35299651940510557</v>
      </c>
      <c r="Q92" s="4">
        <f t="shared" si="30"/>
        <v>0.24331408181707975</v>
      </c>
      <c r="R92" s="4">
        <f t="shared" si="7"/>
        <v>0.23683253508564167</v>
      </c>
      <c r="S92" s="4">
        <f t="shared" si="33"/>
        <v>0</v>
      </c>
      <c r="T92" s="4">
        <f t="shared" si="34"/>
        <v>0</v>
      </c>
      <c r="U92" s="5">
        <f t="shared" si="35"/>
        <v>-0.18889615585291333</v>
      </c>
      <c r="V92" s="5">
        <f t="shared" si="36"/>
        <v>32.071952891681107</v>
      </c>
      <c r="W92" s="5">
        <f t="shared" si="37"/>
        <v>1.8936334046226044</v>
      </c>
      <c r="X92" s="5">
        <f t="shared" si="13"/>
        <v>0.99995373776800922</v>
      </c>
      <c r="Y92" s="5">
        <f t="shared" si="14"/>
        <v>12.932786797524876</v>
      </c>
      <c r="Z92" s="5">
        <f t="shared" si="15"/>
        <v>-0.94044175034636102</v>
      </c>
      <c r="AA92" s="5">
        <f t="shared" si="16"/>
        <v>17.21809361062386</v>
      </c>
      <c r="AB92" s="5">
        <f t="shared" si="17"/>
        <v>12.743890641671964</v>
      </c>
      <c r="AC92" s="5">
        <f t="shared" si="17"/>
        <v>31.131511141334745</v>
      </c>
      <c r="AD92" s="5">
        <f t="shared" si="18"/>
        <v>-13.062272984753534</v>
      </c>
      <c r="AE92">
        <f t="shared" si="32"/>
        <v>0</v>
      </c>
    </row>
    <row r="93" spans="1:31" x14ac:dyDescent="0.2">
      <c r="A93">
        <f t="shared" si="19"/>
        <v>6.0000000000000046E-2</v>
      </c>
      <c r="B93" s="5">
        <f t="shared" si="20"/>
        <v>2.348987463428941E-2</v>
      </c>
      <c r="C93" s="5">
        <f t="shared" si="21"/>
        <v>47.146212334009093</v>
      </c>
      <c r="D93" s="5">
        <f t="shared" si="22"/>
        <v>5.5621296409816248</v>
      </c>
      <c r="E93" s="2">
        <f t="shared" si="23"/>
        <v>47.146218185742974</v>
      </c>
      <c r="F93" s="2">
        <f t="shared" si="24"/>
        <v>2.854673789987722E-2</v>
      </c>
      <c r="G93" s="3">
        <f t="shared" si="25"/>
        <v>0.77832151792464099</v>
      </c>
      <c r="H93" s="3">
        <f t="shared" si="26"/>
        <v>-129.9533538071484</v>
      </c>
      <c r="I93" s="3">
        <f t="shared" si="27"/>
        <v>-7.6877730806710236</v>
      </c>
      <c r="J93" s="2">
        <f t="shared" si="1"/>
        <v>130.18287830990312</v>
      </c>
      <c r="K93" s="2">
        <f t="shared" si="28"/>
        <v>88.740885010158905</v>
      </c>
      <c r="L93" s="6">
        <f t="shared" si="2"/>
        <v>2499.8904391427345</v>
      </c>
      <c r="M93" s="2">
        <f t="shared" si="3"/>
        <v>31.682639246079798</v>
      </c>
      <c r="N93" s="2">
        <f t="shared" si="29"/>
        <v>130.18287830990312</v>
      </c>
      <c r="O93" s="2">
        <f t="shared" si="5"/>
        <v>88.740885010158905</v>
      </c>
      <c r="P93" s="5">
        <f t="shared" si="6"/>
        <v>0.35299641215596012</v>
      </c>
      <c r="Q93" s="4">
        <f t="shared" si="30"/>
        <v>0.24337024697409593</v>
      </c>
      <c r="R93" s="4">
        <f t="shared" si="7"/>
        <v>0.23686023103742354</v>
      </c>
      <c r="S93" s="4">
        <f t="shared" si="33"/>
        <v>0</v>
      </c>
      <c r="T93" s="4">
        <f t="shared" si="34"/>
        <v>0</v>
      </c>
      <c r="U93" s="5">
        <f t="shared" si="35"/>
        <v>-0.19199589948067797</v>
      </c>
      <c r="V93" s="5">
        <f t="shared" si="36"/>
        <v>32.056817754780376</v>
      </c>
      <c r="W93" s="5">
        <f t="shared" si="37"/>
        <v>1.8964153934257382</v>
      </c>
      <c r="X93" s="5">
        <f t="shared" si="13"/>
        <v>0.9999523561204462</v>
      </c>
      <c r="Y93" s="5">
        <f t="shared" si="14"/>
        <v>12.92827672328737</v>
      </c>
      <c r="Z93" s="5">
        <f t="shared" si="15"/>
        <v>-0.94079913813161209</v>
      </c>
      <c r="AA93" s="5">
        <f t="shared" si="16"/>
        <v>17.212053195897244</v>
      </c>
      <c r="AB93" s="5">
        <f t="shared" si="17"/>
        <v>12.736280823806691</v>
      </c>
      <c r="AC93" s="5">
        <f t="shared" si="17"/>
        <v>31.116018616648763</v>
      </c>
      <c r="AD93" s="5">
        <f t="shared" si="18"/>
        <v>-13.065531410677018</v>
      </c>
      <c r="AE93">
        <f t="shared" si="32"/>
        <v>0</v>
      </c>
    </row>
    <row r="94" spans="1:31" x14ac:dyDescent="0.2">
      <c r="A94">
        <f t="shared" si="19"/>
        <v>6.1000000000000047E-2</v>
      </c>
      <c r="B94" s="5">
        <f t="shared" si="20"/>
        <v>2.4274564292625957E-2</v>
      </c>
      <c r="C94" s="5">
        <f t="shared" si="21"/>
        <v>47.016274538211256</v>
      </c>
      <c r="D94" s="5">
        <f t="shared" si="22"/>
        <v>5.5544353351352482</v>
      </c>
      <c r="E94" s="2">
        <f t="shared" si="23"/>
        <v>47.016280804705545</v>
      </c>
      <c r="F94" s="2">
        <f t="shared" si="24"/>
        <v>2.9581883583160998E-2</v>
      </c>
      <c r="G94" s="3">
        <f t="shared" si="25"/>
        <v>0.79105779874844773</v>
      </c>
      <c r="H94" s="3">
        <f t="shared" si="26"/>
        <v>-129.92223778853176</v>
      </c>
      <c r="I94" s="3">
        <f t="shared" si="27"/>
        <v>-7.700838612081701</v>
      </c>
      <c r="J94" s="2">
        <f t="shared" si="1"/>
        <v>130.15266635666777</v>
      </c>
      <c r="K94" s="2">
        <f t="shared" si="28"/>
        <v>88.720290631675368</v>
      </c>
      <c r="L94" s="6">
        <f t="shared" si="2"/>
        <v>2499.8869296618459</v>
      </c>
      <c r="M94" s="2">
        <f t="shared" si="3"/>
        <v>31.68259476828381</v>
      </c>
      <c r="N94" s="2">
        <f t="shared" si="29"/>
        <v>130.15266635666777</v>
      </c>
      <c r="O94" s="2">
        <f t="shared" si="5"/>
        <v>88.720290631675368</v>
      </c>
      <c r="P94" s="5">
        <f t="shared" si="6"/>
        <v>0.35299630329360909</v>
      </c>
      <c r="Q94" s="4">
        <f t="shared" si="30"/>
        <v>0.24342639805366306</v>
      </c>
      <c r="R94" s="4">
        <f t="shared" si="7"/>
        <v>0.2368879137433037</v>
      </c>
      <c r="S94" s="4">
        <f t="shared" si="33"/>
        <v>0</v>
      </c>
      <c r="T94" s="4">
        <f t="shared" si="34"/>
        <v>0</v>
      </c>
      <c r="U94" s="5">
        <f t="shared" si="35"/>
        <v>-0.19509233144369709</v>
      </c>
      <c r="V94" s="5">
        <f t="shared" si="36"/>
        <v>32.04169444590385</v>
      </c>
      <c r="W94" s="5">
        <f t="shared" si="37"/>
        <v>1.8991969503108466</v>
      </c>
      <c r="X94" s="5">
        <f t="shared" si="13"/>
        <v>0.99995095233345266</v>
      </c>
      <c r="Y94" s="5">
        <f t="shared" si="14"/>
        <v>12.923769320258767</v>
      </c>
      <c r="Z94" s="5">
        <f t="shared" si="15"/>
        <v>-0.94115763531967023</v>
      </c>
      <c r="AA94" s="5">
        <f t="shared" si="16"/>
        <v>17.206016289528929</v>
      </c>
      <c r="AB94" s="5">
        <f t="shared" si="17"/>
        <v>12.728676988815071</v>
      </c>
      <c r="AC94" s="5">
        <f t="shared" si="17"/>
        <v>31.100536810584181</v>
      </c>
      <c r="AD94" s="5">
        <f t="shared" si="18"/>
        <v>-13.068786760160226</v>
      </c>
      <c r="AE94">
        <f t="shared" si="32"/>
        <v>0</v>
      </c>
    </row>
    <row r="95" spans="1:31" x14ac:dyDescent="0.2">
      <c r="A95">
        <f t="shared" si="19"/>
        <v>6.2000000000000048E-2</v>
      </c>
      <c r="B95" s="5">
        <f t="shared" si="20"/>
        <v>2.5071986429868812E-2</v>
      </c>
      <c r="C95" s="5">
        <f t="shared" si="21"/>
        <v>46.88636785069113</v>
      </c>
      <c r="D95" s="5">
        <f t="shared" si="22"/>
        <v>5.5467279621297862</v>
      </c>
      <c r="E95" s="2">
        <f t="shared" si="23"/>
        <v>46.886374554179667</v>
      </c>
      <c r="F95" s="2">
        <f t="shared" si="24"/>
        <v>3.0638305660463463E-2</v>
      </c>
      <c r="G95" s="3">
        <f t="shared" si="25"/>
        <v>0.80378647573726281</v>
      </c>
      <c r="H95" s="3">
        <f t="shared" si="26"/>
        <v>-129.89113725172118</v>
      </c>
      <c r="I95" s="3">
        <f t="shared" si="27"/>
        <v>-7.7139073988418616</v>
      </c>
      <c r="J95" s="2">
        <f t="shared" si="1"/>
        <v>130.12247298834262</v>
      </c>
      <c r="K95" s="2">
        <f t="shared" si="28"/>
        <v>88.699708921842273</v>
      </c>
      <c r="L95" s="6">
        <f t="shared" si="2"/>
        <v>2499.8833647967681</v>
      </c>
      <c r="M95" s="2">
        <f t="shared" si="3"/>
        <v>31.682549588570151</v>
      </c>
      <c r="N95" s="2">
        <f t="shared" si="29"/>
        <v>130.12247298834262</v>
      </c>
      <c r="O95" s="2">
        <f t="shared" si="5"/>
        <v>88.699708921842273</v>
      </c>
      <c r="P95" s="5">
        <f t="shared" si="6"/>
        <v>0.35299619281701644</v>
      </c>
      <c r="Q95" s="4">
        <f t="shared" si="30"/>
        <v>0.24348253503765271</v>
      </c>
      <c r="R95" s="4">
        <f t="shared" si="7"/>
        <v>0.23691558320123979</v>
      </c>
      <c r="S95" s="4">
        <f t="shared" si="33"/>
        <v>0</v>
      </c>
      <c r="T95" s="4">
        <f t="shared" si="34"/>
        <v>0</v>
      </c>
      <c r="U95" s="5">
        <f t="shared" si="35"/>
        <v>-0.19818545581477215</v>
      </c>
      <c r="V95" s="5">
        <f t="shared" si="36"/>
        <v>32.026582954035753</v>
      </c>
      <c r="W95" s="5">
        <f t="shared" si="37"/>
        <v>1.9019780751475819</v>
      </c>
      <c r="X95" s="5">
        <f t="shared" si="13"/>
        <v>0.99994952639286827</v>
      </c>
      <c r="Y95" s="5">
        <f t="shared" si="14"/>
        <v>12.919264586548053</v>
      </c>
      <c r="Z95" s="5">
        <f t="shared" si="15"/>
        <v>-0.94151724054719454</v>
      </c>
      <c r="AA95" s="5">
        <f t="shared" si="16"/>
        <v>17.199982889065542</v>
      </c>
      <c r="AB95" s="5">
        <f t="shared" si="17"/>
        <v>12.721079130733282</v>
      </c>
      <c r="AC95" s="5">
        <f t="shared" si="17"/>
        <v>31.085065713488557</v>
      </c>
      <c r="AD95" s="5">
        <f t="shared" si="18"/>
        <v>-13.072039035786876</v>
      </c>
      <c r="AE95">
        <f t="shared" si="32"/>
        <v>0</v>
      </c>
    </row>
    <row r="96" spans="1:31" x14ac:dyDescent="0.2">
      <c r="A96">
        <f t="shared" si="19"/>
        <v>6.3000000000000042E-2</v>
      </c>
      <c r="B96" s="5">
        <f t="shared" si="20"/>
        <v>2.588213344517144E-2</v>
      </c>
      <c r="C96" s="5">
        <f t="shared" si="21"/>
        <v>46.756492255972269</v>
      </c>
      <c r="D96" s="5">
        <f t="shared" si="22"/>
        <v>5.5390075187114265</v>
      </c>
      <c r="E96" s="2">
        <f t="shared" si="23"/>
        <v>46.756499419520559</v>
      </c>
      <c r="F96" s="2">
        <f t="shared" si="24"/>
        <v>3.17161700586387E-2</v>
      </c>
      <c r="G96" s="3">
        <f t="shared" si="25"/>
        <v>0.81650755486799609</v>
      </c>
      <c r="H96" s="3">
        <f t="shared" si="26"/>
        <v>-129.86005218600769</v>
      </c>
      <c r="I96" s="3">
        <f t="shared" si="27"/>
        <v>-7.7269794378776488</v>
      </c>
      <c r="J96" s="2">
        <f t="shared" si="1"/>
        <v>130.09229819467862</v>
      </c>
      <c r="K96" s="2">
        <f t="shared" si="28"/>
        <v>88.679139873673222</v>
      </c>
      <c r="L96" s="6">
        <f t="shared" si="2"/>
        <v>2499.8797445121127</v>
      </c>
      <c r="M96" s="2">
        <f t="shared" si="3"/>
        <v>31.682503706490312</v>
      </c>
      <c r="N96" s="2">
        <f t="shared" si="29"/>
        <v>130.09229819467862</v>
      </c>
      <c r="O96" s="2">
        <f t="shared" si="5"/>
        <v>88.679139873673222</v>
      </c>
      <c r="P96" s="5">
        <f t="shared" si="6"/>
        <v>0.35299608072514638</v>
      </c>
      <c r="Q96" s="4">
        <f t="shared" si="30"/>
        <v>0.24353865790793044</v>
      </c>
      <c r="R96" s="4">
        <f t="shared" si="7"/>
        <v>0.2369432394091894</v>
      </c>
      <c r="S96" s="4">
        <f t="shared" si="33"/>
        <v>0</v>
      </c>
      <c r="T96" s="4">
        <f t="shared" si="34"/>
        <v>0</v>
      </c>
      <c r="U96" s="5">
        <f t="shared" si="35"/>
        <v>-0.20127527666133405</v>
      </c>
      <c r="V96" s="5">
        <f t="shared" si="36"/>
        <v>32.011483268173336</v>
      </c>
      <c r="W96" s="5">
        <f t="shared" si="37"/>
        <v>1.9047587678067459</v>
      </c>
      <c r="X96" s="5">
        <f t="shared" si="13"/>
        <v>0.99994807828453725</v>
      </c>
      <c r="Y96" s="5">
        <f t="shared" si="14"/>
        <v>12.914762520266038</v>
      </c>
      <c r="Z96" s="5">
        <f t="shared" si="15"/>
        <v>-0.94187795245247852</v>
      </c>
      <c r="AA96" s="5">
        <f t="shared" si="16"/>
        <v>17.193952992056076</v>
      </c>
      <c r="AB96" s="5">
        <f t="shared" si="17"/>
        <v>12.713487243604703</v>
      </c>
      <c r="AC96" s="5">
        <f t="shared" si="17"/>
        <v>31.069605315720857</v>
      </c>
      <c r="AD96" s="5">
        <f t="shared" si="18"/>
        <v>-13.075288240137176</v>
      </c>
      <c r="AE96">
        <f t="shared" si="32"/>
        <v>0</v>
      </c>
    </row>
    <row r="97" spans="1:31" x14ac:dyDescent="0.2">
      <c r="A97">
        <f t="shared" si="19"/>
        <v>6.4000000000000043E-2</v>
      </c>
      <c r="B97" s="5">
        <f t="shared" si="20"/>
        <v>2.6704997743661238E-2</v>
      </c>
      <c r="C97" s="5">
        <f t="shared" si="21"/>
        <v>46.626647738588915</v>
      </c>
      <c r="D97" s="5">
        <f t="shared" si="22"/>
        <v>5.5312740016294288</v>
      </c>
      <c r="E97" s="2">
        <f t="shared" si="23"/>
        <v>46.626655386113242</v>
      </c>
      <c r="F97" s="2">
        <f t="shared" si="24"/>
        <v>3.2815644476328711E-2</v>
      </c>
      <c r="G97" s="3">
        <f t="shared" si="25"/>
        <v>0.82922104211160075</v>
      </c>
      <c r="H97" s="3">
        <f t="shared" si="26"/>
        <v>-129.82898258069199</v>
      </c>
      <c r="I97" s="3">
        <f t="shared" si="27"/>
        <v>-7.7400547261177861</v>
      </c>
      <c r="J97" s="2">
        <f t="shared" ref="J97:J160" si="38">SQRT(G97^2+H97^2+I97^2)</f>
        <v>130.06214196543746</v>
      </c>
      <c r="K97" s="2">
        <f t="shared" si="28"/>
        <v>88.658583480189137</v>
      </c>
      <c r="L97" s="6">
        <f t="shared" ref="L97:L160" si="39">SQRT(spin^2-flag*((30/PI())*(wx*G97+wy*H97+wz*I97)/J97)^2)*EXP(-A97/(tau*146.7/N97))</f>
        <v>2499.8760687725003</v>
      </c>
      <c r="M97" s="2">
        <f t="shared" ref="M97:M160" si="40">(L97*PI()/30)*(circ/(2*PI()))/12</f>
        <v>31.68245712159592</v>
      </c>
      <c r="N97" s="2">
        <f t="shared" si="29"/>
        <v>130.06214196543746</v>
      </c>
      <c r="O97" s="2">
        <f t="shared" ref="O97:O160" si="41">J97/1.467</f>
        <v>88.658583480189137</v>
      </c>
      <c r="P97" s="5">
        <f t="shared" ref="P97:P160" si="42">cd0+(cdspin*L97/1000)*EXP(-A97/(tau*146.7/N97))</f>
        <v>0.35299596701696367</v>
      </c>
      <c r="Q97" s="4">
        <f t="shared" si="30"/>
        <v>0.24359476664635565</v>
      </c>
      <c r="R97" s="4">
        <f t="shared" ref="R97:R160" si="43">cl2_*Q97/(cl0+cl1_*Q97)</f>
        <v>0.23697088236510991</v>
      </c>
      <c r="S97" s="4">
        <f t="shared" si="33"/>
        <v>0</v>
      </c>
      <c r="T97" s="4">
        <f t="shared" si="34"/>
        <v>0</v>
      </c>
      <c r="U97" s="5">
        <f t="shared" si="35"/>
        <v>-0.20436179804545174</v>
      </c>
      <c r="V97" s="5">
        <f t="shared" si="36"/>
        <v>31.996395377326937</v>
      </c>
      <c r="W97" s="5">
        <f t="shared" si="37"/>
        <v>1.9075390281602917</v>
      </c>
      <c r="X97" s="5">
        <f t="shared" ref="X97:X160" si="44">M97/romega</f>
        <v>0.99994660799430846</v>
      </c>
      <c r="Y97" s="5">
        <f t="shared" ref="Y97:Y160" si="45">const*($R97/omega)*N97*(wy*I97-wz*(H97-T97))</f>
        <v>12.910263119525341</v>
      </c>
      <c r="Z97" s="5">
        <f t="shared" ref="Z97:Z160" si="46">const*($R97/omega)*N97*(wz*(G97-S97)-wx*I97)</f>
        <v>-0.94223976967544798</v>
      </c>
      <c r="AA97" s="5">
        <f t="shared" ref="AA97:AA160" si="47">const*($R97/omega)*N97*(wx*(H97-T97)-wy*(G97-S97))</f>
        <v>17.187926596051856</v>
      </c>
      <c r="AB97" s="5">
        <f t="shared" ref="AB97:AC160" si="48">U97+Y97</f>
        <v>12.705901321479889</v>
      </c>
      <c r="AC97" s="5">
        <f t="shared" si="48"/>
        <v>31.054155607651488</v>
      </c>
      <c r="AD97" s="5">
        <f t="shared" ref="AD97:AD160" si="49">W97+AA97-32.174</f>
        <v>-13.078534375787854</v>
      </c>
      <c r="AE97">
        <f t="shared" si="32"/>
        <v>0</v>
      </c>
    </row>
    <row r="98" spans="1:31" x14ac:dyDescent="0.2">
      <c r="A98">
        <f t="shared" ref="A98:A161" si="50">A97+dt</f>
        <v>6.5000000000000044E-2</v>
      </c>
      <c r="B98" s="5">
        <f t="shared" ref="B98:B161" si="51">B97+G97*dt+0.5*AB97*dt*dt</f>
        <v>2.7540571736433577E-2</v>
      </c>
      <c r="C98" s="5">
        <f t="shared" ref="C98:C161" si="52">C97+H97*dt+0.5*AC97*dt*dt</f>
        <v>46.496834283086031</v>
      </c>
      <c r="D98" s="5">
        <f t="shared" ref="D98:D161" si="53">D97+I97*dt+0.5*AD97*dt*dt</f>
        <v>5.5235274076361227</v>
      </c>
      <c r="E98" s="2">
        <f t="shared" ref="E98:E161" si="54">SQRT(B98^2+C98^2)</f>
        <v>46.496842439372763</v>
      </c>
      <c r="F98" s="2">
        <f t="shared" ref="F98:F161" si="55">ATAN2(C98,B98)*180/PI()</f>
        <v>3.39368984076453E-2</v>
      </c>
      <c r="G98" s="3">
        <f t="shared" ref="G98:G161" si="56">G97+AB97*dt</f>
        <v>0.84192694343308061</v>
      </c>
      <c r="H98" s="3">
        <f t="shared" ref="H98:H161" si="57">H97+AC97*dt</f>
        <v>-129.79792842508434</v>
      </c>
      <c r="I98" s="3">
        <f t="shared" ref="I98:I161" si="58">I97+AD97*dt</f>
        <v>-7.7531332604935743</v>
      </c>
      <c r="J98" s="2">
        <f t="shared" si="38"/>
        <v>130.0320042903914</v>
      </c>
      <c r="K98" s="2">
        <f t="shared" ref="K98:K161" si="59">J98/1.467</f>
        <v>88.638039734418129</v>
      </c>
      <c r="L98" s="6">
        <f t="shared" si="39"/>
        <v>2499.8723375425657</v>
      </c>
      <c r="M98" s="2">
        <f t="shared" si="40"/>
        <v>31.682409833438765</v>
      </c>
      <c r="N98" s="2">
        <f t="shared" ref="N98:N161" si="60">IF(D98&gt;=hwind,SQRT((G98-vxw)^2+(H98-vyw)^2+I98^2),J98)</f>
        <v>130.0320042903914</v>
      </c>
      <c r="O98" s="2">
        <f t="shared" si="41"/>
        <v>88.638039734418129</v>
      </c>
      <c r="P98" s="5">
        <f t="shared" si="42"/>
        <v>0.35299585169143322</v>
      </c>
      <c r="Q98" s="4">
        <f t="shared" ref="Q98:Q161" si="61">(M98/N98)</f>
        <v>0.24365086123478225</v>
      </c>
      <c r="R98" s="4">
        <f t="shared" si="43"/>
        <v>0.23699851206695846</v>
      </c>
      <c r="S98" s="4">
        <f t="shared" si="33"/>
        <v>0</v>
      </c>
      <c r="T98" s="4">
        <f t="shared" si="34"/>
        <v>0</v>
      </c>
      <c r="U98" s="5">
        <f t="shared" si="35"/>
        <v>-0.20744502402383977</v>
      </c>
      <c r="V98" s="5">
        <f t="shared" si="36"/>
        <v>31.981319270519847</v>
      </c>
      <c r="W98" s="5">
        <f t="shared" si="37"/>
        <v>1.9103188560813151</v>
      </c>
      <c r="X98" s="5">
        <f t="shared" si="44"/>
        <v>0.99994511550803555</v>
      </c>
      <c r="Y98" s="5">
        <f t="shared" si="45"/>
        <v>12.90576638244038</v>
      </c>
      <c r="Z98" s="5">
        <f t="shared" si="46"/>
        <v>-0.94260269085765791</v>
      </c>
      <c r="AA98" s="5">
        <f t="shared" si="47"/>
        <v>17.181903698606501</v>
      </c>
      <c r="AB98" s="5">
        <f t="shared" si="48"/>
        <v>12.698321358416539</v>
      </c>
      <c r="AC98" s="5">
        <f t="shared" si="48"/>
        <v>31.038716579662189</v>
      </c>
      <c r="AD98" s="5">
        <f t="shared" si="49"/>
        <v>-13.081777445312184</v>
      </c>
      <c r="AE98">
        <f t="shared" ref="AE98:AE161" si="62">IF(($C98-17/12)*($C99-17/12)&lt;0,1,0)</f>
        <v>0</v>
      </c>
    </row>
    <row r="99" spans="1:31" x14ac:dyDescent="0.2">
      <c r="A99">
        <f t="shared" si="50"/>
        <v>6.6000000000000045E-2</v>
      </c>
      <c r="B99" s="5">
        <f t="shared" si="51"/>
        <v>2.8388847840545867E-2</v>
      </c>
      <c r="C99" s="5">
        <f t="shared" si="52"/>
        <v>46.367051874019239</v>
      </c>
      <c r="D99" s="5">
        <f t="shared" si="53"/>
        <v>5.5157677334869062</v>
      </c>
      <c r="E99" s="2">
        <f t="shared" si="54"/>
        <v>46.367060564744371</v>
      </c>
      <c r="F99" s="2">
        <f t="shared" si="55"/>
        <v>3.5080103166232973E-2</v>
      </c>
      <c r="G99" s="3">
        <f t="shared" si="56"/>
        <v>0.85462526479149714</v>
      </c>
      <c r="H99" s="3">
        <f t="shared" si="57"/>
        <v>-129.76688970850466</v>
      </c>
      <c r="I99" s="3">
        <f t="shared" si="58"/>
        <v>-7.7662150379388866</v>
      </c>
      <c r="J99" s="2">
        <f t="shared" si="38"/>
        <v>130.00188515932351</v>
      </c>
      <c r="K99" s="2">
        <f t="shared" si="59"/>
        <v>88.617508629395701</v>
      </c>
      <c r="L99" s="6">
        <f t="shared" si="39"/>
        <v>2499.8685507869545</v>
      </c>
      <c r="M99" s="2">
        <f t="shared" si="40"/>
        <v>31.682361841570781</v>
      </c>
      <c r="N99" s="2">
        <f t="shared" si="60"/>
        <v>130.00188515932351</v>
      </c>
      <c r="O99" s="2">
        <f t="shared" si="41"/>
        <v>88.617508629395701</v>
      </c>
      <c r="P99" s="5">
        <f t="shared" si="42"/>
        <v>0.35299573474752044</v>
      </c>
      <c r="Q99" s="4">
        <f t="shared" si="61"/>
        <v>0.24370694165505782</v>
      </c>
      <c r="R99" s="4">
        <f t="shared" si="43"/>
        <v>0.23702612851269206</v>
      </c>
      <c r="S99" s="4">
        <f t="shared" ref="S99:S162" si="63">IF(D99&gt;=hwind,vxw,0)</f>
        <v>0</v>
      </c>
      <c r="T99" s="4">
        <f t="shared" ref="T99:T162" si="64">IF(D99&gt;=hwind,vyw,0)</f>
        <v>0</v>
      </c>
      <c r="U99" s="5">
        <f t="shared" ref="U99:U162" si="65">-const*$P99*$N99*(G99-S99)</f>
        <v>-0.21052495864786733</v>
      </c>
      <c r="V99" s="5">
        <f t="shared" ref="V99:V162" si="66">-const*$P99*$N99*(H99-T99)</f>
        <v>31.966254936788417</v>
      </c>
      <c r="W99" s="5">
        <f t="shared" ref="W99:W162" si="67">-const*$P99*$N99*I99</f>
        <v>1.9130982514440593</v>
      </c>
      <c r="X99" s="5">
        <f t="shared" si="44"/>
        <v>0.99994360081157696</v>
      </c>
      <c r="Y99" s="5">
        <f t="shared" si="45"/>
        <v>12.901272307127398</v>
      </c>
      <c r="Z99" s="5">
        <f t="shared" si="46"/>
        <v>-0.9429667146422922</v>
      </c>
      <c r="AA99" s="5">
        <f t="shared" si="47"/>
        <v>17.175884297276003</v>
      </c>
      <c r="AB99" s="5">
        <f t="shared" si="48"/>
        <v>12.69074734847953</v>
      </c>
      <c r="AC99" s="5">
        <f t="shared" si="48"/>
        <v>31.023288222146125</v>
      </c>
      <c r="AD99" s="5">
        <f t="shared" si="49"/>
        <v>-13.085017451279938</v>
      </c>
      <c r="AE99">
        <f t="shared" si="62"/>
        <v>0</v>
      </c>
    </row>
    <row r="100" spans="1:31" x14ac:dyDescent="0.2">
      <c r="A100">
        <f t="shared" si="50"/>
        <v>6.7000000000000046E-2</v>
      </c>
      <c r="B100" s="5">
        <f t="shared" si="51"/>
        <v>2.9249818479011602E-2</v>
      </c>
      <c r="C100" s="5">
        <f t="shared" si="52"/>
        <v>46.237300495954841</v>
      </c>
      <c r="D100" s="5">
        <f t="shared" si="53"/>
        <v>5.5079949759402416</v>
      </c>
      <c r="E100" s="2">
        <f t="shared" si="54"/>
        <v>46.237309747703819</v>
      </c>
      <c r="F100" s="2">
        <f t="shared" si="55"/>
        <v>3.6245431909719537E-2</v>
      </c>
      <c r="G100" s="3">
        <f t="shared" si="56"/>
        <v>0.86731601213997667</v>
      </c>
      <c r="H100" s="3">
        <f t="shared" si="57"/>
        <v>-129.73586642028252</v>
      </c>
      <c r="I100" s="3">
        <f t="shared" si="58"/>
        <v>-7.7793000553901663</v>
      </c>
      <c r="J100" s="2">
        <f t="shared" si="38"/>
        <v>129.97178456202752</v>
      </c>
      <c r="K100" s="2">
        <f t="shared" si="59"/>
        <v>88.59699015816463</v>
      </c>
      <c r="L100" s="6">
        <f t="shared" si="39"/>
        <v>2499.8647084703243</v>
      </c>
      <c r="M100" s="2">
        <f t="shared" si="40"/>
        <v>31.68231314554404</v>
      </c>
      <c r="N100" s="2">
        <f t="shared" si="60"/>
        <v>129.97178456202752</v>
      </c>
      <c r="O100" s="2">
        <f t="shared" si="41"/>
        <v>88.59699015816463</v>
      </c>
      <c r="P100" s="5">
        <f t="shared" si="42"/>
        <v>0.3529956161841909</v>
      </c>
      <c r="Q100" s="4">
        <f t="shared" si="61"/>
        <v>0.24376300788902397</v>
      </c>
      <c r="R100" s="4">
        <f t="shared" si="43"/>
        <v>0.23705373170026725</v>
      </c>
      <c r="S100" s="4">
        <f t="shared" si="63"/>
        <v>0</v>
      </c>
      <c r="T100" s="4">
        <f t="shared" si="64"/>
        <v>0</v>
      </c>
      <c r="U100" s="5">
        <f t="shared" si="65"/>
        <v>-0.21360160596356592</v>
      </c>
      <c r="V100" s="5">
        <f t="shared" si="66"/>
        <v>31.95120236518196</v>
      </c>
      <c r="W100" s="5">
        <f t="shared" si="67"/>
        <v>1.9158772141239089</v>
      </c>
      <c r="X100" s="5">
        <f t="shared" si="44"/>
        <v>0.99994206389079532</v>
      </c>
      <c r="Y100" s="5">
        <f t="shared" si="45"/>
        <v>12.896780891704429</v>
      </c>
      <c r="Z100" s="5">
        <f t="shared" si="46"/>
        <v>-0.94333183967415979</v>
      </c>
      <c r="AA100" s="5">
        <f t="shared" si="47"/>
        <v>17.169868389618657</v>
      </c>
      <c r="AB100" s="5">
        <f t="shared" si="48"/>
        <v>12.683179285740863</v>
      </c>
      <c r="AC100" s="5">
        <f t="shared" si="48"/>
        <v>31.007870525507801</v>
      </c>
      <c r="AD100" s="5">
        <f t="shared" si="49"/>
        <v>-13.088254396257433</v>
      </c>
      <c r="AE100">
        <f t="shared" si="62"/>
        <v>0</v>
      </c>
    </row>
    <row r="101" spans="1:31" x14ac:dyDescent="0.2">
      <c r="A101">
        <f t="shared" si="50"/>
        <v>6.8000000000000047E-2</v>
      </c>
      <c r="B101" s="5">
        <f t="shared" si="51"/>
        <v>3.0123476080794447E-2</v>
      </c>
      <c r="C101" s="5">
        <f t="shared" si="52"/>
        <v>46.107580133469824</v>
      </c>
      <c r="D101" s="5">
        <f t="shared" si="53"/>
        <v>5.5002091317576527</v>
      </c>
      <c r="E101" s="2">
        <f t="shared" si="54"/>
        <v>46.107589973757598</v>
      </c>
      <c r="F101" s="2">
        <f t="shared" si="55"/>
        <v>3.743305966456216E-2</v>
      </c>
      <c r="G101" s="3">
        <f t="shared" si="56"/>
        <v>0.87999919142571748</v>
      </c>
      <c r="H101" s="3">
        <f t="shared" si="57"/>
        <v>-129.70485854975701</v>
      </c>
      <c r="I101" s="3">
        <f t="shared" si="58"/>
        <v>-7.7923883097864239</v>
      </c>
      <c r="J101" s="2">
        <f t="shared" si="38"/>
        <v>129.94170248830773</v>
      </c>
      <c r="K101" s="2">
        <f t="shared" si="59"/>
        <v>88.576484313774856</v>
      </c>
      <c r="L101" s="6">
        <f t="shared" si="39"/>
        <v>2499.8608105573444</v>
      </c>
      <c r="M101" s="2">
        <f t="shared" si="40"/>
        <v>31.682263744910784</v>
      </c>
      <c r="N101" s="2">
        <f t="shared" si="60"/>
        <v>129.94170248830773</v>
      </c>
      <c r="O101" s="2">
        <f t="shared" si="41"/>
        <v>88.576484313774856</v>
      </c>
      <c r="P101" s="5">
        <f t="shared" si="42"/>
        <v>0.35299549600041075</v>
      </c>
      <c r="Q101" s="4">
        <f t="shared" si="61"/>
        <v>0.2438190599185168</v>
      </c>
      <c r="R101" s="4">
        <f t="shared" si="43"/>
        <v>0.23708132162764078</v>
      </c>
      <c r="S101" s="4">
        <f t="shared" si="63"/>
        <v>0</v>
      </c>
      <c r="T101" s="4">
        <f t="shared" si="64"/>
        <v>0</v>
      </c>
      <c r="U101" s="5">
        <f t="shared" si="65"/>
        <v>-0.21667497001163763</v>
      </c>
      <c r="V101" s="5">
        <f t="shared" si="66"/>
        <v>31.936161544762736</v>
      </c>
      <c r="W101" s="5">
        <f t="shared" si="67"/>
        <v>1.9186557439973873</v>
      </c>
      <c r="X101" s="5">
        <f t="shared" si="44"/>
        <v>0.99994050473155882</v>
      </c>
      <c r="Y101" s="5">
        <f t="shared" si="45"/>
        <v>12.892292134291315</v>
      </c>
      <c r="Z101" s="5">
        <f t="shared" si="46"/>
        <v>-0.94369806459969385</v>
      </c>
      <c r="AA101" s="5">
        <f t="shared" si="47"/>
        <v>17.16385597319508</v>
      </c>
      <c r="AB101" s="5">
        <f t="shared" si="48"/>
        <v>12.675617164279677</v>
      </c>
      <c r="AC101" s="5">
        <f t="shared" si="48"/>
        <v>30.992463480163043</v>
      </c>
      <c r="AD101" s="5">
        <f t="shared" si="49"/>
        <v>-13.091488282807532</v>
      </c>
      <c r="AE101">
        <f t="shared" si="62"/>
        <v>0</v>
      </c>
    </row>
    <row r="102" spans="1:31" x14ac:dyDescent="0.2">
      <c r="A102">
        <f t="shared" si="50"/>
        <v>6.9000000000000047E-2</v>
      </c>
      <c r="B102" s="5">
        <f t="shared" si="51"/>
        <v>3.1009813080802306E-2</v>
      </c>
      <c r="C102" s="5">
        <f t="shared" si="52"/>
        <v>45.977890771151806</v>
      </c>
      <c r="D102" s="5">
        <f t="shared" si="53"/>
        <v>5.492410197703725</v>
      </c>
      <c r="E102" s="2">
        <f t="shared" si="54"/>
        <v>45.977901228443145</v>
      </c>
      <c r="F102" s="2">
        <f t="shared" si="55"/>
        <v>3.8643163351296105E-2</v>
      </c>
      <c r="G102" s="3">
        <f t="shared" si="56"/>
        <v>0.89267480858999715</v>
      </c>
      <c r="H102" s="3">
        <f t="shared" si="57"/>
        <v>-129.67386608627683</v>
      </c>
      <c r="I102" s="3">
        <f t="shared" si="58"/>
        <v>-7.8054797980692312</v>
      </c>
      <c r="J102" s="2">
        <f t="shared" si="38"/>
        <v>129.91163892797908</v>
      </c>
      <c r="K102" s="2">
        <f t="shared" si="59"/>
        <v>88.555991089283623</v>
      </c>
      <c r="L102" s="6">
        <f t="shared" si="39"/>
        <v>2499.8568570126959</v>
      </c>
      <c r="M102" s="2">
        <f t="shared" si="40"/>
        <v>31.682213639223402</v>
      </c>
      <c r="N102" s="2">
        <f t="shared" si="60"/>
        <v>129.91163892797908</v>
      </c>
      <c r="O102" s="2">
        <f t="shared" si="41"/>
        <v>88.555991089283623</v>
      </c>
      <c r="P102" s="5">
        <f t="shared" si="42"/>
        <v>0.35299537419514626</v>
      </c>
      <c r="Q102" s="4">
        <f t="shared" si="61"/>
        <v>0.24387509772536631</v>
      </c>
      <c r="R102" s="4">
        <f t="shared" si="43"/>
        <v>0.23710889829276893</v>
      </c>
      <c r="S102" s="4">
        <f t="shared" si="63"/>
        <v>0</v>
      </c>
      <c r="T102" s="4">
        <f t="shared" si="64"/>
        <v>0</v>
      </c>
      <c r="U102" s="5">
        <f t="shared" si="65"/>
        <v>-0.21974505482746348</v>
      </c>
      <c r="V102" s="5">
        <f t="shared" si="66"/>
        <v>31.921132464605947</v>
      </c>
      <c r="W102" s="5">
        <f t="shared" si="67"/>
        <v>1.9214338409421556</v>
      </c>
      <c r="X102" s="5">
        <f t="shared" si="44"/>
        <v>0.9999389233197401</v>
      </c>
      <c r="Y102" s="5">
        <f t="shared" si="45"/>
        <v>12.887806033009699</v>
      </c>
      <c r="Z102" s="5">
        <f t="shared" si="46"/>
        <v>-0.94406538806694906</v>
      </c>
      <c r="AA102" s="5">
        <f t="shared" si="47"/>
        <v>17.157847045568207</v>
      </c>
      <c r="AB102" s="5">
        <f t="shared" si="48"/>
        <v>12.668060978182236</v>
      </c>
      <c r="AC102" s="5">
        <f t="shared" si="48"/>
        <v>30.977067076538997</v>
      </c>
      <c r="AD102" s="5">
        <f t="shared" si="49"/>
        <v>-13.094719113489635</v>
      </c>
      <c r="AE102">
        <f t="shared" si="62"/>
        <v>0</v>
      </c>
    </row>
    <row r="103" spans="1:31" x14ac:dyDescent="0.2">
      <c r="A103">
        <f t="shared" si="50"/>
        <v>7.0000000000000048E-2</v>
      </c>
      <c r="B103" s="5">
        <f t="shared" si="51"/>
        <v>3.1908821919881397E-2</v>
      </c>
      <c r="C103" s="5">
        <f t="shared" si="52"/>
        <v>45.848232393599062</v>
      </c>
      <c r="D103" s="5">
        <f t="shared" si="53"/>
        <v>5.4845981705460991</v>
      </c>
      <c r="E103" s="2">
        <f t="shared" si="54"/>
        <v>45.848243497329129</v>
      </c>
      <c r="F103" s="2">
        <f t="shared" si="55"/>
        <v>3.9875921810193865E-2</v>
      </c>
      <c r="G103" s="3">
        <f t="shared" si="56"/>
        <v>0.90534286956817933</v>
      </c>
      <c r="H103" s="3">
        <f t="shared" si="57"/>
        <v>-129.64288901920028</v>
      </c>
      <c r="I103" s="3">
        <f t="shared" si="58"/>
        <v>-7.8185745171827206</v>
      </c>
      <c r="J103" s="2">
        <f t="shared" si="38"/>
        <v>129.88159387086725</v>
      </c>
      <c r="K103" s="2">
        <f t="shared" si="59"/>
        <v>88.535510477755452</v>
      </c>
      <c r="L103" s="6">
        <f t="shared" si="39"/>
        <v>2499.8528478010721</v>
      </c>
      <c r="M103" s="2">
        <f t="shared" si="40"/>
        <v>31.682162828034418</v>
      </c>
      <c r="N103" s="2">
        <f t="shared" si="60"/>
        <v>129.88159387086725</v>
      </c>
      <c r="O103" s="2">
        <f t="shared" si="41"/>
        <v>88.535510477755452</v>
      </c>
      <c r="P103" s="5">
        <f t="shared" si="42"/>
        <v>0.35299525076736427</v>
      </c>
      <c r="Q103" s="4">
        <f t="shared" si="61"/>
        <v>0.24393112129139649</v>
      </c>
      <c r="R103" s="4">
        <f t="shared" si="43"/>
        <v>0.2371364616936078</v>
      </c>
      <c r="S103" s="4">
        <f t="shared" si="63"/>
        <v>0</v>
      </c>
      <c r="T103" s="4">
        <f t="shared" si="64"/>
        <v>0</v>
      </c>
      <c r="U103" s="5">
        <f t="shared" si="65"/>
        <v>-0.22281186444111156</v>
      </c>
      <c r="V103" s="5">
        <f t="shared" si="66"/>
        <v>31.906115113799753</v>
      </c>
      <c r="W103" s="5">
        <f t="shared" si="67"/>
        <v>1.9242115048370128</v>
      </c>
      <c r="X103" s="5">
        <f t="shared" si="44"/>
        <v>0.99993731964121613</v>
      </c>
      <c r="Y103" s="5">
        <f t="shared" si="45"/>
        <v>12.88332258598302</v>
      </c>
      <c r="Z103" s="5">
        <f t="shared" si="46"/>
        <v>-0.9444338087256009</v>
      </c>
      <c r="AA103" s="5">
        <f t="shared" si="47"/>
        <v>17.151841604303293</v>
      </c>
      <c r="AB103" s="5">
        <f t="shared" si="48"/>
        <v>12.660510721541909</v>
      </c>
      <c r="AC103" s="5">
        <f t="shared" si="48"/>
        <v>30.961681305074151</v>
      </c>
      <c r="AD103" s="5">
        <f t="shared" si="49"/>
        <v>-13.097946890859696</v>
      </c>
      <c r="AE103">
        <f t="shared" si="62"/>
        <v>0</v>
      </c>
    </row>
    <row r="104" spans="1:31" x14ac:dyDescent="0.2">
      <c r="A104">
        <f t="shared" si="50"/>
        <v>7.1000000000000049E-2</v>
      </c>
      <c r="B104" s="5">
        <f t="shared" si="51"/>
        <v>3.2820495044810348E-2</v>
      </c>
      <c r="C104" s="5">
        <f t="shared" si="52"/>
        <v>45.718604985420512</v>
      </c>
      <c r="D104" s="5">
        <f t="shared" si="53"/>
        <v>5.4767730470554712</v>
      </c>
      <c r="E104" s="2">
        <f t="shared" si="54"/>
        <v>45.718616766015707</v>
      </c>
      <c r="F104" s="2">
        <f t="shared" si="55"/>
        <v>4.1131515827342466E-2</v>
      </c>
      <c r="G104" s="3">
        <f t="shared" si="56"/>
        <v>0.91800338028972128</v>
      </c>
      <c r="H104" s="3">
        <f t="shared" si="57"/>
        <v>-129.6119273378952</v>
      </c>
      <c r="I104" s="3">
        <f t="shared" si="58"/>
        <v>-7.8316724640735806</v>
      </c>
      <c r="J104" s="2">
        <f t="shared" si="38"/>
        <v>129.85156730680833</v>
      </c>
      <c r="K104" s="2">
        <f t="shared" si="59"/>
        <v>88.515042472261982</v>
      </c>
      <c r="L104" s="6">
        <f t="shared" si="39"/>
        <v>2499.8487828871794</v>
      </c>
      <c r="M104" s="2">
        <f t="shared" si="40"/>
        <v>31.682111310896541</v>
      </c>
      <c r="N104" s="2">
        <f t="shared" si="60"/>
        <v>129.85156730680833</v>
      </c>
      <c r="O104" s="2">
        <f t="shared" si="41"/>
        <v>88.515042472261982</v>
      </c>
      <c r="P104" s="5">
        <f t="shared" si="42"/>
        <v>0.35299512571603181</v>
      </c>
      <c r="Q104" s="4">
        <f t="shared" si="61"/>
        <v>0.24398713059842594</v>
      </c>
      <c r="R104" s="4">
        <f t="shared" si="43"/>
        <v>0.23716401182811345</v>
      </c>
      <c r="S104" s="4">
        <f t="shared" si="63"/>
        <v>0</v>
      </c>
      <c r="T104" s="4">
        <f t="shared" si="64"/>
        <v>0</v>
      </c>
      <c r="U104" s="5">
        <f t="shared" si="65"/>
        <v>-0.22587540287734503</v>
      </c>
      <c r="V104" s="5">
        <f t="shared" si="66"/>
        <v>31.89110948144517</v>
      </c>
      <c r="W104" s="5">
        <f t="shared" si="67"/>
        <v>1.9269887355618884</v>
      </c>
      <c r="X104" s="5">
        <f t="shared" si="44"/>
        <v>0.99993569368186974</v>
      </c>
      <c r="Y104" s="5">
        <f t="shared" si="45"/>
        <v>12.878841791336509</v>
      </c>
      <c r="Z104" s="5">
        <f t="shared" si="46"/>
        <v>-0.94480332522694166</v>
      </c>
      <c r="AA104" s="5">
        <f t="shared" si="47"/>
        <v>17.145839646967897</v>
      </c>
      <c r="AB104" s="5">
        <f t="shared" si="48"/>
        <v>12.652966388459165</v>
      </c>
      <c r="AC104" s="5">
        <f t="shared" si="48"/>
        <v>30.946306156218228</v>
      </c>
      <c r="AD104" s="5">
        <f t="shared" si="49"/>
        <v>-13.101171617470214</v>
      </c>
      <c r="AE104">
        <f t="shared" si="62"/>
        <v>0</v>
      </c>
    </row>
    <row r="105" spans="1:31" x14ac:dyDescent="0.2">
      <c r="A105">
        <f t="shared" si="50"/>
        <v>7.200000000000005E-2</v>
      </c>
      <c r="B105" s="5">
        <f t="shared" si="51"/>
        <v>3.3744824908294301E-2</v>
      </c>
      <c r="C105" s="5">
        <f t="shared" si="52"/>
        <v>45.589008531235692</v>
      </c>
      <c r="D105" s="5">
        <f t="shared" si="53"/>
        <v>5.4689348240055891</v>
      </c>
      <c r="E105" s="2">
        <f t="shared" si="54"/>
        <v>45.589021020134759</v>
      </c>
      <c r="F105" s="2">
        <f t="shared" si="55"/>
        <v>4.2410128161146976E-2</v>
      </c>
      <c r="G105" s="3">
        <f t="shared" si="56"/>
        <v>0.93065634667818042</v>
      </c>
      <c r="H105" s="3">
        <f t="shared" si="57"/>
        <v>-129.58098103173899</v>
      </c>
      <c r="I105" s="3">
        <f t="shared" si="58"/>
        <v>-7.8447736356910509</v>
      </c>
      <c r="J105" s="2">
        <f t="shared" si="38"/>
        <v>129.8215592256492</v>
      </c>
      <c r="K105" s="2">
        <f t="shared" si="59"/>
        <v>88.4945870658822</v>
      </c>
      <c r="L105" s="6">
        <f t="shared" si="39"/>
        <v>2499.8446622357346</v>
      </c>
      <c r="M105" s="2">
        <f t="shared" si="40"/>
        <v>31.682059087362607</v>
      </c>
      <c r="N105" s="2">
        <f t="shared" si="60"/>
        <v>129.8215592256492</v>
      </c>
      <c r="O105" s="2">
        <f t="shared" si="41"/>
        <v>88.4945870658822</v>
      </c>
      <c r="P105" s="5">
        <f t="shared" si="42"/>
        <v>0.35299499904011633</v>
      </c>
      <c r="Q105" s="4">
        <f t="shared" si="61"/>
        <v>0.24404312562826697</v>
      </c>
      <c r="R105" s="4">
        <f t="shared" si="43"/>
        <v>0.23719154869424175</v>
      </c>
      <c r="S105" s="4">
        <f t="shared" si="63"/>
        <v>0</v>
      </c>
      <c r="T105" s="4">
        <f t="shared" si="64"/>
        <v>0</v>
      </c>
      <c r="U105" s="5">
        <f t="shared" si="65"/>
        <v>-0.22893567415563046</v>
      </c>
      <c r="V105" s="5">
        <f t="shared" si="66"/>
        <v>31.876115556656149</v>
      </c>
      <c r="W105" s="5">
        <f t="shared" si="67"/>
        <v>1.9297655329978458</v>
      </c>
      <c r="X105" s="5">
        <f t="shared" si="44"/>
        <v>0.99993404542758768</v>
      </c>
      <c r="Y105" s="5">
        <f t="shared" si="45"/>
        <v>12.874363647197201</v>
      </c>
      <c r="Z105" s="5">
        <f t="shared" si="46"/>
        <v>-0.94517393622388068</v>
      </c>
      <c r="AA105" s="5">
        <f t="shared" si="47"/>
        <v>17.139841171131916</v>
      </c>
      <c r="AB105" s="5">
        <f t="shared" si="48"/>
        <v>12.645427973041571</v>
      </c>
      <c r="AC105" s="5">
        <f t="shared" si="48"/>
        <v>30.930941620432268</v>
      </c>
      <c r="AD105" s="5">
        <f t="shared" si="49"/>
        <v>-13.104393295870238</v>
      </c>
      <c r="AE105">
        <f t="shared" si="62"/>
        <v>0</v>
      </c>
    </row>
    <row r="106" spans="1:31" x14ac:dyDescent="0.2">
      <c r="A106">
        <f t="shared" si="50"/>
        <v>7.3000000000000051E-2</v>
      </c>
      <c r="B106" s="5">
        <f t="shared" si="51"/>
        <v>3.4681803968959E-2</v>
      </c>
      <c r="C106" s="5">
        <f t="shared" si="52"/>
        <v>45.459443015674765</v>
      </c>
      <c r="D106" s="5">
        <f t="shared" si="53"/>
        <v>5.4610834981732497</v>
      </c>
      <c r="E106" s="2">
        <f t="shared" si="54"/>
        <v>45.459456245350182</v>
      </c>
      <c r="F106" s="2">
        <f t="shared" si="55"/>
        <v>4.3711943569268198E-2</v>
      </c>
      <c r="G106" s="3">
        <f t="shared" si="56"/>
        <v>0.943301774651222</v>
      </c>
      <c r="H106" s="3">
        <f t="shared" si="57"/>
        <v>-129.55005009011856</v>
      </c>
      <c r="I106" s="3">
        <f t="shared" si="58"/>
        <v>-7.8578780289869208</v>
      </c>
      <c r="J106" s="2">
        <f t="shared" si="38"/>
        <v>129.79156961724721</v>
      </c>
      <c r="K106" s="2">
        <f t="shared" si="59"/>
        <v>88.474144251702242</v>
      </c>
      <c r="L106" s="6">
        <f t="shared" si="39"/>
        <v>2499.8404858114677</v>
      </c>
      <c r="M106" s="2">
        <f t="shared" si="40"/>
        <v>31.682006156985612</v>
      </c>
      <c r="N106" s="2">
        <f t="shared" si="60"/>
        <v>129.79156961724721</v>
      </c>
      <c r="O106" s="2">
        <f t="shared" si="41"/>
        <v>88.474144251702242</v>
      </c>
      <c r="P106" s="5">
        <f t="shared" si="42"/>
        <v>0.3529948707385856</v>
      </c>
      <c r="Q106" s="4">
        <f t="shared" si="61"/>
        <v>0.24409910636272622</v>
      </c>
      <c r="R106" s="4">
        <f t="shared" si="43"/>
        <v>0.23721907228994815</v>
      </c>
      <c r="S106" s="4">
        <f t="shared" si="63"/>
        <v>0</v>
      </c>
      <c r="T106" s="4">
        <f t="shared" si="64"/>
        <v>0</v>
      </c>
      <c r="U106" s="5">
        <f t="shared" si="65"/>
        <v>-0.23199268229014586</v>
      </c>
      <c r="V106" s="5">
        <f t="shared" si="66"/>
        <v>31.861133328559486</v>
      </c>
      <c r="W106" s="5">
        <f t="shared" si="67"/>
        <v>1.9325418970270765</v>
      </c>
      <c r="X106" s="5">
        <f t="shared" si="44"/>
        <v>0.99993237486426201</v>
      </c>
      <c r="Y106" s="5">
        <f t="shared" si="45"/>
        <v>12.869888151693917</v>
      </c>
      <c r="Z106" s="5">
        <f t="shared" si="46"/>
        <v>-0.94554564037093969</v>
      </c>
      <c r="AA106" s="5">
        <f t="shared" si="47"/>
        <v>17.133846174367513</v>
      </c>
      <c r="AB106" s="5">
        <f t="shared" si="48"/>
        <v>12.637895469403771</v>
      </c>
      <c r="AC106" s="5">
        <f t="shared" si="48"/>
        <v>30.915587688188545</v>
      </c>
      <c r="AD106" s="5">
        <f t="shared" si="49"/>
        <v>-13.107611928605412</v>
      </c>
      <c r="AE106">
        <f t="shared" si="62"/>
        <v>0</v>
      </c>
    </row>
    <row r="107" spans="1:31" x14ac:dyDescent="0.2">
      <c r="A107">
        <f t="shared" si="50"/>
        <v>7.4000000000000052E-2</v>
      </c>
      <c r="B107" s="5">
        <f t="shared" si="51"/>
        <v>3.5631424691344921E-2</v>
      </c>
      <c r="C107" s="5">
        <f t="shared" si="52"/>
        <v>45.329908423378491</v>
      </c>
      <c r="D107" s="5">
        <f t="shared" si="53"/>
        <v>5.4532190663382982</v>
      </c>
      <c r="E107" s="2">
        <f t="shared" si="54"/>
        <v>45.329922427358134</v>
      </c>
      <c r="F107" s="2">
        <f t="shared" si="55"/>
        <v>4.5037148836003148E-2</v>
      </c>
      <c r="G107" s="3">
        <f t="shared" si="56"/>
        <v>0.95593967012062575</v>
      </c>
      <c r="H107" s="3">
        <f t="shared" si="57"/>
        <v>-129.51913450243038</v>
      </c>
      <c r="I107" s="3">
        <f t="shared" si="58"/>
        <v>-7.8709856409155261</v>
      </c>
      <c r="J107" s="2">
        <f t="shared" si="38"/>
        <v>129.76159847147019</v>
      </c>
      <c r="K107" s="2">
        <f t="shared" si="59"/>
        <v>88.45371402281539</v>
      </c>
      <c r="L107" s="6">
        <f t="shared" si="39"/>
        <v>2499.8362535791198</v>
      </c>
      <c r="M107" s="2">
        <f t="shared" si="40"/>
        <v>31.681952519318703</v>
      </c>
      <c r="N107" s="2">
        <f t="shared" si="60"/>
        <v>129.76159847147019</v>
      </c>
      <c r="O107" s="2">
        <f t="shared" si="41"/>
        <v>88.45371402281539</v>
      </c>
      <c r="P107" s="5">
        <f t="shared" si="42"/>
        <v>0.35299474081040788</v>
      </c>
      <c r="Q107" s="4">
        <f t="shared" si="61"/>
        <v>0.24415507278360477</v>
      </c>
      <c r="R107" s="4">
        <f t="shared" si="43"/>
        <v>0.23724658261318832</v>
      </c>
      <c r="S107" s="4">
        <f t="shared" si="63"/>
        <v>0</v>
      </c>
      <c r="T107" s="4">
        <f t="shared" si="64"/>
        <v>0</v>
      </c>
      <c r="U107" s="5">
        <f t="shared" si="65"/>
        <v>-0.23504643128978864</v>
      </c>
      <c r="V107" s="5">
        <f t="shared" si="66"/>
        <v>31.846162786294798</v>
      </c>
      <c r="W107" s="5">
        <f t="shared" si="67"/>
        <v>1.9353178275328977</v>
      </c>
      <c r="X107" s="5">
        <f t="shared" si="44"/>
        <v>0.99993068197778923</v>
      </c>
      <c r="Y107" s="5">
        <f t="shared" si="45"/>
        <v>12.865415302957262</v>
      </c>
      <c r="Z107" s="5">
        <f t="shared" si="46"/>
        <v>-0.94591843632425388</v>
      </c>
      <c r="AA107" s="5">
        <f t="shared" si="47"/>
        <v>17.12785465424918</v>
      </c>
      <c r="AB107" s="5">
        <f t="shared" si="48"/>
        <v>12.630368871667473</v>
      </c>
      <c r="AC107" s="5">
        <f t="shared" si="48"/>
        <v>30.900244349970542</v>
      </c>
      <c r="AD107" s="5">
        <f t="shared" si="49"/>
        <v>-13.110827518217921</v>
      </c>
      <c r="AE107">
        <f t="shared" si="62"/>
        <v>0</v>
      </c>
    </row>
    <row r="108" spans="1:31" x14ac:dyDescent="0.2">
      <c r="A108">
        <f t="shared" si="50"/>
        <v>7.5000000000000053E-2</v>
      </c>
      <c r="B108" s="5">
        <f t="shared" si="51"/>
        <v>3.6593679545901384E-2</v>
      </c>
      <c r="C108" s="5">
        <f t="shared" si="52"/>
        <v>45.200404738998238</v>
      </c>
      <c r="D108" s="5">
        <f t="shared" si="53"/>
        <v>5.4453415252836237</v>
      </c>
      <c r="E108" s="2">
        <f t="shared" si="54"/>
        <v>45.200419551887315</v>
      </c>
      <c r="F108" s="2">
        <f t="shared" si="55"/>
        <v>4.6385932800116575E-2</v>
      </c>
      <c r="G108" s="3">
        <f t="shared" si="56"/>
        <v>0.96857003899229321</v>
      </c>
      <c r="H108" s="3">
        <f t="shared" si="57"/>
        <v>-129.48823425808041</v>
      </c>
      <c r="I108" s="3">
        <f t="shared" si="58"/>
        <v>-7.8840964684337438</v>
      </c>
      <c r="J108" s="2">
        <f t="shared" si="38"/>
        <v>129.73164577819674</v>
      </c>
      <c r="K108" s="2">
        <f t="shared" si="59"/>
        <v>88.433296372322246</v>
      </c>
      <c r="L108" s="6">
        <f t="shared" si="39"/>
        <v>2499.8319655034466</v>
      </c>
      <c r="M108" s="2">
        <f t="shared" si="40"/>
        <v>31.681898173915204</v>
      </c>
      <c r="N108" s="2">
        <f t="shared" si="60"/>
        <v>129.73164577819674</v>
      </c>
      <c r="O108" s="2">
        <f t="shared" si="41"/>
        <v>88.433296372322246</v>
      </c>
      <c r="P108" s="5">
        <f t="shared" si="42"/>
        <v>0.35299460925455162</v>
      </c>
      <c r="Q108" s="4">
        <f t="shared" si="61"/>
        <v>0.24421102487269766</v>
      </c>
      <c r="R108" s="4">
        <f t="shared" si="43"/>
        <v>0.23727407966191741</v>
      </c>
      <c r="S108" s="4">
        <f t="shared" si="63"/>
        <v>0</v>
      </c>
      <c r="T108" s="4">
        <f t="shared" si="64"/>
        <v>0</v>
      </c>
      <c r="U108" s="5">
        <f t="shared" si="65"/>
        <v>-0.23809692515818429</v>
      </c>
      <c r="V108" s="5">
        <f t="shared" si="66"/>
        <v>31.831203919014598</v>
      </c>
      <c r="W108" s="5">
        <f t="shared" si="67"/>
        <v>1.9380933243997551</v>
      </c>
      <c r="X108" s="5">
        <f t="shared" si="44"/>
        <v>0.9999289667540715</v>
      </c>
      <c r="Y108" s="5">
        <f t="shared" si="45"/>
        <v>12.860945099119625</v>
      </c>
      <c r="Z108" s="5">
        <f t="shared" si="46"/>
        <v>-0.94629232274156683</v>
      </c>
      <c r="AA108" s="5">
        <f t="shared" si="47"/>
        <v>17.121866608353706</v>
      </c>
      <c r="AB108" s="5">
        <f t="shared" si="48"/>
        <v>12.622848173961442</v>
      </c>
      <c r="AC108" s="5">
        <f t="shared" si="48"/>
        <v>30.884911596273032</v>
      </c>
      <c r="AD108" s="5">
        <f t="shared" si="49"/>
        <v>-13.114040067246538</v>
      </c>
      <c r="AE108">
        <f t="shared" si="62"/>
        <v>0</v>
      </c>
    </row>
    <row r="109" spans="1:31" x14ac:dyDescent="0.2">
      <c r="A109">
        <f t="shared" si="50"/>
        <v>7.6000000000000054E-2</v>
      </c>
      <c r="B109" s="5">
        <f t="shared" si="51"/>
        <v>3.7568561008980657E-2</v>
      </c>
      <c r="C109" s="5">
        <f t="shared" si="52"/>
        <v>45.070931947195952</v>
      </c>
      <c r="D109" s="5">
        <f t="shared" si="53"/>
        <v>5.4374508717951562</v>
      </c>
      <c r="E109" s="2">
        <f t="shared" si="54"/>
        <v>45.070947604699249</v>
      </c>
      <c r="F109" s="2">
        <f t="shared" si="55"/>
        <v>4.7758486383132244E-2</v>
      </c>
      <c r="G109" s="3">
        <f t="shared" si="56"/>
        <v>0.98119288716625463</v>
      </c>
      <c r="H109" s="3">
        <f t="shared" si="57"/>
        <v>-129.45734934648414</v>
      </c>
      <c r="I109" s="3">
        <f t="shared" si="58"/>
        <v>-7.89721050850099</v>
      </c>
      <c r="J109" s="2">
        <f t="shared" si="38"/>
        <v>129.70171152731578</v>
      </c>
      <c r="K109" s="2">
        <f t="shared" si="59"/>
        <v>88.412891293330446</v>
      </c>
      <c r="L109" s="6">
        <f t="shared" si="39"/>
        <v>2499.8276215492133</v>
      </c>
      <c r="M109" s="2">
        <f t="shared" si="40"/>
        <v>31.681843120328569</v>
      </c>
      <c r="N109" s="2">
        <f t="shared" si="60"/>
        <v>129.70171152731578</v>
      </c>
      <c r="O109" s="2">
        <f t="shared" si="41"/>
        <v>88.412891293330446</v>
      </c>
      <c r="P109" s="5">
        <f t="shared" si="42"/>
        <v>0.35299447606998569</v>
      </c>
      <c r="Q109" s="4">
        <f t="shared" si="61"/>
        <v>0.24426696261179426</v>
      </c>
      <c r="R109" s="4">
        <f t="shared" si="43"/>
        <v>0.23730156343409062</v>
      </c>
      <c r="S109" s="4">
        <f t="shared" si="63"/>
        <v>0</v>
      </c>
      <c r="T109" s="4">
        <f t="shared" si="64"/>
        <v>0</v>
      </c>
      <c r="U109" s="5">
        <f t="shared" si="65"/>
        <v>-0.24114416789369356</v>
      </c>
      <c r="V109" s="5">
        <f t="shared" si="66"/>
        <v>31.816256715884151</v>
      </c>
      <c r="W109" s="5">
        <f t="shared" si="67"/>
        <v>1.9408683875132142</v>
      </c>
      <c r="X109" s="5">
        <f t="shared" si="44"/>
        <v>0.99992722917901533</v>
      </c>
      <c r="Y109" s="5">
        <f t="shared" si="45"/>
        <v>12.856477538315193</v>
      </c>
      <c r="Z109" s="5">
        <f t="shared" si="46"/>
        <v>-0.9466672982822314</v>
      </c>
      <c r="AA109" s="5">
        <f t="shared" si="47"/>
        <v>17.115882034260167</v>
      </c>
      <c r="AB109" s="5">
        <f t="shared" si="48"/>
        <v>12.615333370421499</v>
      </c>
      <c r="AC109" s="5">
        <f t="shared" si="48"/>
        <v>30.869589417601919</v>
      </c>
      <c r="AD109" s="5">
        <f t="shared" si="49"/>
        <v>-13.11724957822662</v>
      </c>
      <c r="AE109">
        <f t="shared" si="62"/>
        <v>0</v>
      </c>
    </row>
    <row r="110" spans="1:31" x14ac:dyDescent="0.2">
      <c r="A110">
        <f t="shared" si="50"/>
        <v>7.7000000000000055E-2</v>
      </c>
      <c r="B110" s="5">
        <f t="shared" si="51"/>
        <v>3.8556061562832124E-2</v>
      </c>
      <c r="C110" s="5">
        <f t="shared" si="52"/>
        <v>44.941490032644182</v>
      </c>
      <c r="D110" s="5">
        <f t="shared" si="53"/>
        <v>5.429547102661866</v>
      </c>
      <c r="E110" s="2">
        <f t="shared" si="54"/>
        <v>44.941506571588583</v>
      </c>
      <c r="F110" s="2">
        <f t="shared" si="55"/>
        <v>4.9155002618093052E-2</v>
      </c>
      <c r="G110" s="3">
        <f t="shared" si="56"/>
        <v>0.99380822053667617</v>
      </c>
      <c r="H110" s="3">
        <f t="shared" si="57"/>
        <v>-129.42647975706655</v>
      </c>
      <c r="I110" s="3">
        <f t="shared" si="58"/>
        <v>-7.9103277580792168</v>
      </c>
      <c r="J110" s="2">
        <f t="shared" si="38"/>
        <v>129.67179570872688</v>
      </c>
      <c r="K110" s="2">
        <f t="shared" si="59"/>
        <v>88.392498778954916</v>
      </c>
      <c r="L110" s="6">
        <f t="shared" si="39"/>
        <v>2499.8232216811984</v>
      </c>
      <c r="M110" s="2">
        <f t="shared" si="40"/>
        <v>31.681787358112405</v>
      </c>
      <c r="N110" s="2">
        <f t="shared" si="60"/>
        <v>129.67179570872688</v>
      </c>
      <c r="O110" s="2">
        <f t="shared" si="41"/>
        <v>88.392498778954916</v>
      </c>
      <c r="P110" s="5">
        <f t="shared" si="42"/>
        <v>0.3529943412556793</v>
      </c>
      <c r="Q110" s="4">
        <f t="shared" si="61"/>
        <v>0.24432288598267812</v>
      </c>
      <c r="R110" s="4">
        <f t="shared" si="43"/>
        <v>0.23732903392766294</v>
      </c>
      <c r="S110" s="4">
        <f t="shared" si="63"/>
        <v>0</v>
      </c>
      <c r="T110" s="4">
        <f t="shared" si="64"/>
        <v>0</v>
      </c>
      <c r="U110" s="5">
        <f t="shared" si="65"/>
        <v>-0.24418816348942132</v>
      </c>
      <c r="V110" s="5">
        <f t="shared" si="66"/>
        <v>31.801321166081554</v>
      </c>
      <c r="W110" s="5">
        <f t="shared" si="67"/>
        <v>1.9436430167599625</v>
      </c>
      <c r="X110" s="5">
        <f t="shared" si="44"/>
        <v>0.99992546923853176</v>
      </c>
      <c r="Y110" s="5">
        <f t="shared" si="45"/>
        <v>12.852012618679932</v>
      </c>
      <c r="Z110" s="5">
        <f t="shared" si="46"/>
        <v>-0.94704336160720581</v>
      </c>
      <c r="AA110" s="5">
        <f t="shared" si="47"/>
        <v>17.109900929549962</v>
      </c>
      <c r="AB110" s="5">
        <f t="shared" si="48"/>
        <v>12.607824455190512</v>
      </c>
      <c r="AC110" s="5">
        <f t="shared" si="48"/>
        <v>30.854277804474346</v>
      </c>
      <c r="AD110" s="5">
        <f t="shared" si="49"/>
        <v>-13.120456053690074</v>
      </c>
      <c r="AE110">
        <f t="shared" si="62"/>
        <v>0</v>
      </c>
    </row>
    <row r="111" spans="1:31" x14ac:dyDescent="0.2">
      <c r="A111">
        <f t="shared" si="50"/>
        <v>7.8000000000000055E-2</v>
      </c>
      <c r="B111" s="5">
        <f t="shared" si="51"/>
        <v>3.95561736955964E-2</v>
      </c>
      <c r="C111" s="5">
        <f t="shared" si="52"/>
        <v>44.812078980026023</v>
      </c>
      <c r="D111" s="5">
        <f t="shared" si="53"/>
        <v>5.4216302146757602</v>
      </c>
      <c r="E111" s="2">
        <f t="shared" si="54"/>
        <v>44.812096438383321</v>
      </c>
      <c r="F111" s="2">
        <f t="shared" si="55"/>
        <v>5.0575676678798885E-2</v>
      </c>
      <c r="G111" s="3">
        <f t="shared" si="56"/>
        <v>1.0064160449918667</v>
      </c>
      <c r="H111" s="3">
        <f t="shared" si="57"/>
        <v>-129.39562547926207</v>
      </c>
      <c r="I111" s="3">
        <f t="shared" si="58"/>
        <v>-7.9234482141329066</v>
      </c>
      <c r="J111" s="2">
        <f t="shared" si="38"/>
        <v>129.64189831234006</v>
      </c>
      <c r="K111" s="2">
        <f t="shared" si="59"/>
        <v>88.372118822317688</v>
      </c>
      <c r="L111" s="6">
        <f t="shared" si="39"/>
        <v>2499.8187658641946</v>
      </c>
      <c r="M111" s="2">
        <f t="shared" si="40"/>
        <v>31.681730886820521</v>
      </c>
      <c r="N111" s="2">
        <f t="shared" si="60"/>
        <v>129.64189831234006</v>
      </c>
      <c r="O111" s="2">
        <f t="shared" si="41"/>
        <v>88.372118822317688</v>
      </c>
      <c r="P111" s="5">
        <f t="shared" si="42"/>
        <v>0.35299420481060217</v>
      </c>
      <c r="Q111" s="4">
        <f t="shared" si="61"/>
        <v>0.24437879496712733</v>
      </c>
      <c r="R111" s="4">
        <f t="shared" si="43"/>
        <v>0.23735649114058924</v>
      </c>
      <c r="S111" s="4">
        <f t="shared" si="63"/>
        <v>0</v>
      </c>
      <c r="T111" s="4">
        <f t="shared" si="64"/>
        <v>0</v>
      </c>
      <c r="U111" s="5">
        <f t="shared" si="65"/>
        <v>-0.24722891593322427</v>
      </c>
      <c r="V111" s="5">
        <f t="shared" si="66"/>
        <v>31.78639725879766</v>
      </c>
      <c r="W111" s="5">
        <f t="shared" si="67"/>
        <v>1.9464172120278063</v>
      </c>
      <c r="X111" s="5">
        <f t="shared" si="44"/>
        <v>0.99992368691853828</v>
      </c>
      <c r="Y111" s="5">
        <f t="shared" si="45"/>
        <v>12.847550338351576</v>
      </c>
      <c r="Z111" s="5">
        <f t="shared" si="46"/>
        <v>-0.94742051137905225</v>
      </c>
      <c r="AA111" s="5">
        <f t="shared" si="47"/>
        <v>17.103923291806758</v>
      </c>
      <c r="AB111" s="5">
        <f t="shared" si="48"/>
        <v>12.600321422418352</v>
      </c>
      <c r="AC111" s="5">
        <f t="shared" si="48"/>
        <v>30.838976747418606</v>
      </c>
      <c r="AD111" s="5">
        <f t="shared" si="49"/>
        <v>-13.123659496165434</v>
      </c>
      <c r="AE111">
        <f t="shared" si="62"/>
        <v>0</v>
      </c>
    </row>
    <row r="112" spans="1:31" x14ac:dyDescent="0.2">
      <c r="A112">
        <f t="shared" si="50"/>
        <v>7.9000000000000056E-2</v>
      </c>
      <c r="B112" s="5">
        <f t="shared" si="51"/>
        <v>4.0568889901299476E-2</v>
      </c>
      <c r="C112" s="5">
        <f t="shared" si="52"/>
        <v>44.682698774035131</v>
      </c>
      <c r="D112" s="5">
        <f t="shared" si="53"/>
        <v>5.413700204631879</v>
      </c>
      <c r="E112" s="2">
        <f t="shared" si="54"/>
        <v>44.682717190945183</v>
      </c>
      <c r="F112" s="2">
        <f t="shared" si="55"/>
        <v>5.2020705909531562E-2</v>
      </c>
      <c r="G112" s="3">
        <f t="shared" si="56"/>
        <v>1.0190163664142851</v>
      </c>
      <c r="H112" s="3">
        <f t="shared" si="57"/>
        <v>-129.36478650251465</v>
      </c>
      <c r="I112" s="3">
        <f t="shared" si="58"/>
        <v>-7.936571873629072</v>
      </c>
      <c r="J112" s="2">
        <f t="shared" si="38"/>
        <v>129.6120193280758</v>
      </c>
      <c r="K112" s="2">
        <f t="shared" si="59"/>
        <v>88.351751416547913</v>
      </c>
      <c r="L112" s="6">
        <f t="shared" si="39"/>
        <v>2499.8142540630038</v>
      </c>
      <c r="M112" s="2">
        <f t="shared" si="40"/>
        <v>31.681673706006819</v>
      </c>
      <c r="N112" s="2">
        <f t="shared" si="60"/>
        <v>129.6120193280758</v>
      </c>
      <c r="O112" s="2">
        <f t="shared" si="41"/>
        <v>88.351751416547913</v>
      </c>
      <c r="P112" s="5">
        <f t="shared" si="42"/>
        <v>0.35299406673372424</v>
      </c>
      <c r="Q112" s="4">
        <f t="shared" si="61"/>
        <v>0.24443468954691394</v>
      </c>
      <c r="R112" s="4">
        <f t="shared" si="43"/>
        <v>0.23738393507082425</v>
      </c>
      <c r="S112" s="4">
        <f t="shared" si="63"/>
        <v>0</v>
      </c>
      <c r="T112" s="4">
        <f t="shared" si="64"/>
        <v>0</v>
      </c>
      <c r="U112" s="5">
        <f t="shared" si="65"/>
        <v>-0.25026642920771897</v>
      </c>
      <c r="V112" s="5">
        <f t="shared" si="66"/>
        <v>31.771484983236089</v>
      </c>
      <c r="W112" s="5">
        <f t="shared" si="67"/>
        <v>1.9491909732056678</v>
      </c>
      <c r="X112" s="5">
        <f t="shared" si="44"/>
        <v>0.99992188220495559</v>
      </c>
      <c r="Y112" s="5">
        <f t="shared" si="45"/>
        <v>12.843090695469654</v>
      </c>
      <c r="Z112" s="5">
        <f t="shared" si="46"/>
        <v>-0.94779874626193483</v>
      </c>
      <c r="AA112" s="5">
        <f t="shared" si="47"/>
        <v>17.097949118616523</v>
      </c>
      <c r="AB112" s="5">
        <f t="shared" si="48"/>
        <v>12.592824266261935</v>
      </c>
      <c r="AC112" s="5">
        <f t="shared" si="48"/>
        <v>30.823686236974154</v>
      </c>
      <c r="AD112" s="5">
        <f t="shared" si="49"/>
        <v>-13.12685990817781</v>
      </c>
      <c r="AE112">
        <f t="shared" si="62"/>
        <v>0</v>
      </c>
    </row>
    <row r="113" spans="1:31" x14ac:dyDescent="0.2">
      <c r="A113">
        <f t="shared" si="50"/>
        <v>8.0000000000000057E-2</v>
      </c>
      <c r="B113" s="5">
        <f t="shared" si="51"/>
        <v>4.1594202679846891E-2</v>
      </c>
      <c r="C113" s="5">
        <f t="shared" si="52"/>
        <v>44.553349399375733</v>
      </c>
      <c r="D113" s="5">
        <f t="shared" si="53"/>
        <v>5.4057570693282955</v>
      </c>
      <c r="E113" s="2">
        <f t="shared" si="54"/>
        <v>44.553368815169861</v>
      </c>
      <c r="F113" s="2">
        <f t="shared" si="55"/>
        <v>5.3490289855276221E-2</v>
      </c>
      <c r="G113" s="3">
        <f t="shared" si="56"/>
        <v>1.0316091906805469</v>
      </c>
      <c r="H113" s="3">
        <f t="shared" si="57"/>
        <v>-129.33396281627768</v>
      </c>
      <c r="I113" s="3">
        <f t="shared" si="58"/>
        <v>-7.9496987335372502</v>
      </c>
      <c r="J113" s="2">
        <f t="shared" si="38"/>
        <v>129.58215874586517</v>
      </c>
      <c r="K113" s="2">
        <f t="shared" si="59"/>
        <v>88.331396554781975</v>
      </c>
      <c r="L113" s="6">
        <f t="shared" si="39"/>
        <v>2499.8096862424431</v>
      </c>
      <c r="M113" s="2">
        <f t="shared" si="40"/>
        <v>31.681615815225403</v>
      </c>
      <c r="N113" s="2">
        <f t="shared" si="60"/>
        <v>129.58215874586517</v>
      </c>
      <c r="O113" s="2">
        <f t="shared" si="41"/>
        <v>88.331396554781975</v>
      </c>
      <c r="P113" s="5">
        <f t="shared" si="42"/>
        <v>0.35299392702401577</v>
      </c>
      <c r="Q113" s="4">
        <f t="shared" si="61"/>
        <v>0.24449056970380445</v>
      </c>
      <c r="R113" s="4">
        <f t="shared" si="43"/>
        <v>0.23741136571632232</v>
      </c>
      <c r="S113" s="4">
        <f t="shared" si="63"/>
        <v>0</v>
      </c>
      <c r="T113" s="4">
        <f t="shared" si="64"/>
        <v>0</v>
      </c>
      <c r="U113" s="5">
        <f t="shared" si="65"/>
        <v>-0.25330070729028997</v>
      </c>
      <c r="V113" s="5">
        <f t="shared" si="66"/>
        <v>31.756584328613197</v>
      </c>
      <c r="W113" s="5">
        <f t="shared" si="67"/>
        <v>1.9519643001835847</v>
      </c>
      <c r="X113" s="5">
        <f t="shared" si="44"/>
        <v>0.99992005508371018</v>
      </c>
      <c r="Y113" s="5">
        <f t="shared" si="45"/>
        <v>12.838633688175454</v>
      </c>
      <c r="Z113" s="5">
        <f t="shared" si="46"/>
        <v>-0.94817806492161794</v>
      </c>
      <c r="AA113" s="5">
        <f t="shared" si="47"/>
        <v>17.091978407567495</v>
      </c>
      <c r="AB113" s="5">
        <f t="shared" si="48"/>
        <v>12.585332980885164</v>
      </c>
      <c r="AC113" s="5">
        <f t="shared" si="48"/>
        <v>30.80840626369158</v>
      </c>
      <c r="AD113" s="5">
        <f t="shared" si="49"/>
        <v>-13.130057292248921</v>
      </c>
      <c r="AE113">
        <f t="shared" si="62"/>
        <v>0</v>
      </c>
    </row>
    <row r="114" spans="1:31" x14ac:dyDescent="0.2">
      <c r="A114">
        <f t="shared" si="50"/>
        <v>8.1000000000000058E-2</v>
      </c>
      <c r="B114" s="5">
        <f t="shared" si="51"/>
        <v>4.2632104537017879E-2</v>
      </c>
      <c r="C114" s="5">
        <f t="shared" si="52"/>
        <v>44.42403084076259</v>
      </c>
      <c r="D114" s="5">
        <f t="shared" si="53"/>
        <v>5.3978008055661117</v>
      </c>
      <c r="E114" s="2">
        <f t="shared" si="54"/>
        <v>44.424051296987344</v>
      </c>
      <c r="F114" s="2">
        <f t="shared" si="55"/>
        <v>5.4984630292449245E-2</v>
      </c>
      <c r="G114" s="3">
        <f t="shared" si="56"/>
        <v>1.0441945236614321</v>
      </c>
      <c r="H114" s="3">
        <f t="shared" si="57"/>
        <v>-129.30315441001397</v>
      </c>
      <c r="I114" s="3">
        <f t="shared" si="58"/>
        <v>-7.9628287908294988</v>
      </c>
      <c r="J114" s="2">
        <f t="shared" si="38"/>
        <v>129.55231655564955</v>
      </c>
      <c r="K114" s="2">
        <f t="shared" si="59"/>
        <v>88.311054230163293</v>
      </c>
      <c r="L114" s="6">
        <f t="shared" si="39"/>
        <v>2499.8050623673403</v>
      </c>
      <c r="M114" s="2">
        <f t="shared" si="40"/>
        <v>31.68155721403053</v>
      </c>
      <c r="N114" s="2">
        <f t="shared" si="60"/>
        <v>129.55231655564955</v>
      </c>
      <c r="O114" s="2">
        <f t="shared" si="41"/>
        <v>88.311054230163293</v>
      </c>
      <c r="P114" s="5">
        <f t="shared" si="42"/>
        <v>0.35299378568044748</v>
      </c>
      <c r="Q114" s="4">
        <f t="shared" si="61"/>
        <v>0.24454643541955987</v>
      </c>
      <c r="R114" s="4">
        <f t="shared" si="43"/>
        <v>0.23743878307503813</v>
      </c>
      <c r="S114" s="4">
        <f t="shared" si="63"/>
        <v>0</v>
      </c>
      <c r="T114" s="4">
        <f t="shared" si="64"/>
        <v>0</v>
      </c>
      <c r="U114" s="5">
        <f t="shared" si="65"/>
        <v>-0.25633175415309772</v>
      </c>
      <c r="V114" s="5">
        <f t="shared" si="66"/>
        <v>31.741695284158045</v>
      </c>
      <c r="W114" s="5">
        <f t="shared" si="67"/>
        <v>1.9547371928527051</v>
      </c>
      <c r="X114" s="5">
        <f t="shared" si="44"/>
        <v>0.99991820554073407</v>
      </c>
      <c r="Y114" s="5">
        <f t="shared" si="45"/>
        <v>12.834179314612049</v>
      </c>
      <c r="Z114" s="5">
        <f t="shared" si="46"/>
        <v>-0.9485584660254639</v>
      </c>
      <c r="AA114" s="5">
        <f t="shared" si="47"/>
        <v>17.086011156250223</v>
      </c>
      <c r="AB114" s="5">
        <f t="shared" si="48"/>
        <v>12.577847560458951</v>
      </c>
      <c r="AC114" s="5">
        <f t="shared" si="48"/>
        <v>30.793136818132581</v>
      </c>
      <c r="AD114" s="5">
        <f t="shared" si="49"/>
        <v>-13.133251650897073</v>
      </c>
      <c r="AE114">
        <f t="shared" si="62"/>
        <v>0</v>
      </c>
    </row>
    <row r="115" spans="1:31" x14ac:dyDescent="0.2">
      <c r="A115">
        <f t="shared" si="50"/>
        <v>8.2000000000000059E-2</v>
      </c>
      <c r="B115" s="5">
        <f t="shared" si="51"/>
        <v>4.3682587984459537E-2</v>
      </c>
      <c r="C115" s="5">
        <f t="shared" si="52"/>
        <v>44.294743082920981</v>
      </c>
      <c r="D115" s="5">
        <f t="shared" si="53"/>
        <v>5.3898314101494567</v>
      </c>
      <c r="E115" s="2">
        <f t="shared" si="54"/>
        <v>44.294764622362187</v>
      </c>
      <c r="F115" s="2">
        <f t="shared" si="55"/>
        <v>5.6503931260142103E-2</v>
      </c>
      <c r="G115" s="3">
        <f t="shared" si="56"/>
        <v>1.056772371221891</v>
      </c>
      <c r="H115" s="3">
        <f t="shared" si="57"/>
        <v>-129.27236127319586</v>
      </c>
      <c r="I115" s="3">
        <f t="shared" si="58"/>
        <v>-7.9759620424803961</v>
      </c>
      <c r="J115" s="2">
        <f t="shared" si="38"/>
        <v>129.52249274738088</v>
      </c>
      <c r="K115" s="2">
        <f t="shared" si="59"/>
        <v>88.290724435842449</v>
      </c>
      <c r="L115" s="6">
        <f t="shared" si="39"/>
        <v>2499.8003824025377</v>
      </c>
      <c r="M115" s="2">
        <f t="shared" si="40"/>
        <v>31.681497901976602</v>
      </c>
      <c r="N115" s="2">
        <f t="shared" si="60"/>
        <v>129.52249274738088</v>
      </c>
      <c r="O115" s="2">
        <f t="shared" si="41"/>
        <v>88.290724435842449</v>
      </c>
      <c r="P115" s="5">
        <f t="shared" si="42"/>
        <v>0.35299364270199046</v>
      </c>
      <c r="Q115" s="4">
        <f t="shared" si="61"/>
        <v>0.24460228667593525</v>
      </c>
      <c r="R115" s="4">
        <f t="shared" si="43"/>
        <v>0.23746618714492587</v>
      </c>
      <c r="S115" s="4">
        <f t="shared" si="63"/>
        <v>0</v>
      </c>
      <c r="T115" s="4">
        <f t="shared" si="64"/>
        <v>0</v>
      </c>
      <c r="U115" s="5">
        <f t="shared" si="65"/>
        <v>-0.25935957376308666</v>
      </c>
      <c r="V115" s="5">
        <f t="shared" si="66"/>
        <v>31.726817839112421</v>
      </c>
      <c r="W115" s="5">
        <f t="shared" si="67"/>
        <v>1.9575096511052896</v>
      </c>
      <c r="X115" s="5">
        <f t="shared" si="44"/>
        <v>0.99991633356196319</v>
      </c>
      <c r="Y115" s="5">
        <f t="shared" si="45"/>
        <v>12.829727572924284</v>
      </c>
      <c r="Z115" s="5">
        <f t="shared" si="46"/>
        <v>-0.94893994824243122</v>
      </c>
      <c r="AA115" s="5">
        <f t="shared" si="47"/>
        <v>17.080047362257524</v>
      </c>
      <c r="AB115" s="5">
        <f t="shared" si="48"/>
        <v>12.570367999161197</v>
      </c>
      <c r="AC115" s="5">
        <f t="shared" si="48"/>
        <v>30.777877890869991</v>
      </c>
      <c r="AD115" s="5">
        <f t="shared" si="49"/>
        <v>-13.136442986637185</v>
      </c>
      <c r="AE115">
        <f t="shared" si="62"/>
        <v>0</v>
      </c>
    </row>
    <row r="116" spans="1:31" x14ac:dyDescent="0.2">
      <c r="A116">
        <f t="shared" si="50"/>
        <v>8.300000000000006E-2</v>
      </c>
      <c r="B116" s="5">
        <f t="shared" si="51"/>
        <v>4.4745645539681009E-2</v>
      </c>
      <c r="C116" s="5">
        <f t="shared" si="52"/>
        <v>44.165486110586734</v>
      </c>
      <c r="D116" s="5">
        <f t="shared" si="53"/>
        <v>5.3818488798854833</v>
      </c>
      <c r="E116" s="2">
        <f t="shared" si="54"/>
        <v>44.165508777293901</v>
      </c>
      <c r="F116" s="2">
        <f t="shared" si="55"/>
        <v>5.8048399091891682E-2</v>
      </c>
      <c r="G116" s="3">
        <f t="shared" si="56"/>
        <v>1.0693427392210522</v>
      </c>
      <c r="H116" s="3">
        <f t="shared" si="57"/>
        <v>-129.24158339530499</v>
      </c>
      <c r="I116" s="3">
        <f t="shared" si="58"/>
        <v>-7.9890984854670331</v>
      </c>
      <c r="J116" s="2">
        <f t="shared" si="38"/>
        <v>129.49268731102151</v>
      </c>
      <c r="K116" s="2">
        <f t="shared" si="59"/>
        <v>88.270407164977172</v>
      </c>
      <c r="L116" s="6">
        <f t="shared" si="39"/>
        <v>2499.7956463128876</v>
      </c>
      <c r="M116" s="2">
        <f t="shared" si="40"/>
        <v>31.681437878618194</v>
      </c>
      <c r="N116" s="2">
        <f t="shared" si="60"/>
        <v>129.49268731102151</v>
      </c>
      <c r="O116" s="2">
        <f t="shared" si="41"/>
        <v>88.270407164977172</v>
      </c>
      <c r="P116" s="5">
        <f t="shared" si="42"/>
        <v>0.35299349808761621</v>
      </c>
      <c r="Q116" s="4">
        <f t="shared" si="61"/>
        <v>0.24465812345468013</v>
      </c>
      <c r="R116" s="4">
        <f t="shared" si="43"/>
        <v>0.2374935779239396</v>
      </c>
      <c r="S116" s="4">
        <f t="shared" si="63"/>
        <v>0</v>
      </c>
      <c r="T116" s="4">
        <f t="shared" si="64"/>
        <v>0</v>
      </c>
      <c r="U116" s="5">
        <f t="shared" si="65"/>
        <v>-0.26238417008199327</v>
      </c>
      <c r="V116" s="5">
        <f t="shared" si="66"/>
        <v>31.711951982730788</v>
      </c>
      <c r="W116" s="5">
        <f t="shared" si="67"/>
        <v>1.9602816748347063</v>
      </c>
      <c r="X116" s="5">
        <f t="shared" si="44"/>
        <v>0.99991443913333955</v>
      </c>
      <c r="Y116" s="5">
        <f t="shared" si="45"/>
        <v>12.82527846125876</v>
      </c>
      <c r="Z116" s="5">
        <f t="shared" si="46"/>
        <v>-0.94932251024307224</v>
      </c>
      <c r="AA116" s="5">
        <f t="shared" si="47"/>
        <v>17.074087023184486</v>
      </c>
      <c r="AB116" s="5">
        <f t="shared" si="48"/>
        <v>12.562894291176766</v>
      </c>
      <c r="AC116" s="5">
        <f t="shared" si="48"/>
        <v>30.762629472487717</v>
      </c>
      <c r="AD116" s="5">
        <f t="shared" si="49"/>
        <v>-13.139631301980806</v>
      </c>
      <c r="AE116">
        <f t="shared" si="62"/>
        <v>0</v>
      </c>
    </row>
    <row r="117" spans="1:31" x14ac:dyDescent="0.2">
      <c r="A117">
        <f t="shared" si="50"/>
        <v>8.4000000000000061E-2</v>
      </c>
      <c r="B117" s="5">
        <f t="shared" si="51"/>
        <v>4.582126972604765E-2</v>
      </c>
      <c r="C117" s="5">
        <f t="shared" si="52"/>
        <v>44.036259908506167</v>
      </c>
      <c r="D117" s="5">
        <f t="shared" si="53"/>
        <v>5.3738532115843656</v>
      </c>
      <c r="E117" s="2">
        <f t="shared" si="54"/>
        <v>44.036283747817173</v>
      </c>
      <c r="F117" s="2">
        <f t="shared" si="55"/>
        <v>5.961824244798726E-2</v>
      </c>
      <c r="G117" s="3">
        <f t="shared" si="56"/>
        <v>1.081905633512229</v>
      </c>
      <c r="H117" s="3">
        <f t="shared" si="57"/>
        <v>-129.21082076583249</v>
      </c>
      <c r="I117" s="3">
        <f t="shared" si="58"/>
        <v>-8.0022381167690142</v>
      </c>
      <c r="J117" s="2">
        <f t="shared" si="38"/>
        <v>129.46290023654419</v>
      </c>
      <c r="K117" s="2">
        <f t="shared" si="59"/>
        <v>88.250102410732225</v>
      </c>
      <c r="L117" s="6">
        <f t="shared" si="39"/>
        <v>2499.7908540632575</v>
      </c>
      <c r="M117" s="2">
        <f t="shared" si="40"/>
        <v>31.681377143510034</v>
      </c>
      <c r="N117" s="2">
        <f t="shared" si="60"/>
        <v>129.46290023654419</v>
      </c>
      <c r="O117" s="2">
        <f t="shared" si="41"/>
        <v>88.250102410732225</v>
      </c>
      <c r="P117" s="5">
        <f t="shared" si="42"/>
        <v>0.35299335183629643</v>
      </c>
      <c r="Q117" s="4">
        <f t="shared" si="61"/>
        <v>0.24471394573753849</v>
      </c>
      <c r="R117" s="4">
        <f t="shared" si="43"/>
        <v>0.23752095541003346</v>
      </c>
      <c r="S117" s="4">
        <f t="shared" si="63"/>
        <v>0</v>
      </c>
      <c r="T117" s="4">
        <f t="shared" si="64"/>
        <v>0</v>
      </c>
      <c r="U117" s="5">
        <f t="shared" si="65"/>
        <v>-0.26540554706635378</v>
      </c>
      <c r="V117" s="5">
        <f t="shared" si="66"/>
        <v>31.697097704280264</v>
      </c>
      <c r="W117" s="5">
        <f t="shared" si="67"/>
        <v>1.9630532639354286</v>
      </c>
      <c r="X117" s="5">
        <f t="shared" si="44"/>
        <v>0.9999125222408094</v>
      </c>
      <c r="Y117" s="5">
        <f t="shared" si="45"/>
        <v>12.820831977763861</v>
      </c>
      <c r="Z117" s="5">
        <f t="shared" si="46"/>
        <v>-0.94970615069953157</v>
      </c>
      <c r="AA117" s="5">
        <f t="shared" si="47"/>
        <v>17.068130136628479</v>
      </c>
      <c r="AB117" s="5">
        <f t="shared" si="48"/>
        <v>12.555426430697507</v>
      </c>
      <c r="AC117" s="5">
        <f t="shared" si="48"/>
        <v>30.747391553580734</v>
      </c>
      <c r="AD117" s="5">
        <f t="shared" si="49"/>
        <v>-13.142816599436092</v>
      </c>
      <c r="AE117">
        <f t="shared" si="62"/>
        <v>0</v>
      </c>
    </row>
    <row r="118" spans="1:31" x14ac:dyDescent="0.2">
      <c r="A118">
        <f t="shared" si="50"/>
        <v>8.5000000000000062E-2</v>
      </c>
      <c r="B118" s="5">
        <f t="shared" si="51"/>
        <v>4.6909453072775227E-2</v>
      </c>
      <c r="C118" s="5">
        <f t="shared" si="52"/>
        <v>43.907064461436107</v>
      </c>
      <c r="D118" s="5">
        <f t="shared" si="53"/>
        <v>5.365844402059297</v>
      </c>
      <c r="E118" s="2">
        <f t="shared" si="54"/>
        <v>43.907089520002266</v>
      </c>
      <c r="F118" s="2">
        <f t="shared" si="55"/>
        <v>6.1213672348324782E-2</v>
      </c>
      <c r="G118" s="3">
        <f t="shared" si="56"/>
        <v>1.0944610599429265</v>
      </c>
      <c r="H118" s="3">
        <f t="shared" si="57"/>
        <v>-129.18007337427892</v>
      </c>
      <c r="I118" s="3">
        <f t="shared" si="58"/>
        <v>-8.0153809333684496</v>
      </c>
      <c r="J118" s="2">
        <f t="shared" si="38"/>
        <v>129.43313151393201</v>
      </c>
      <c r="K118" s="2">
        <f t="shared" si="59"/>
        <v>88.229810166279478</v>
      </c>
      <c r="L118" s="6">
        <f t="shared" si="39"/>
        <v>2499.7860056185264</v>
      </c>
      <c r="M118" s="2">
        <f t="shared" si="40"/>
        <v>31.681315696207012</v>
      </c>
      <c r="N118" s="2">
        <f t="shared" si="60"/>
        <v>129.43313151393201</v>
      </c>
      <c r="O118" s="2">
        <f t="shared" si="41"/>
        <v>88.229810166279478</v>
      </c>
      <c r="P118" s="5">
        <f t="shared" si="42"/>
        <v>0.35299320394700345</v>
      </c>
      <c r="Q118" s="4">
        <f t="shared" si="61"/>
        <v>0.24476975350624872</v>
      </c>
      <c r="R118" s="4">
        <f t="shared" si="43"/>
        <v>0.23754831960116143</v>
      </c>
      <c r="S118" s="4">
        <f t="shared" si="63"/>
        <v>0</v>
      </c>
      <c r="T118" s="4">
        <f t="shared" si="64"/>
        <v>0</v>
      </c>
      <c r="U118" s="5">
        <f t="shared" si="65"/>
        <v>-0.26842370866751236</v>
      </c>
      <c r="V118" s="5">
        <f t="shared" si="66"/>
        <v>31.682254993040623</v>
      </c>
      <c r="W118" s="5">
        <f t="shared" si="67"/>
        <v>1.9658244183030347</v>
      </c>
      <c r="X118" s="5">
        <f t="shared" si="44"/>
        <v>0.99991058287032464</v>
      </c>
      <c r="Y118" s="5">
        <f t="shared" si="45"/>
        <v>12.816388120589723</v>
      </c>
      <c r="Z118" s="5">
        <f t="shared" si="46"/>
        <v>-0.95009086828554423</v>
      </c>
      <c r="AA118" s="5">
        <f t="shared" si="47"/>
        <v>17.062176700189148</v>
      </c>
      <c r="AB118" s="5">
        <f t="shared" si="48"/>
        <v>12.54796441192221</v>
      </c>
      <c r="AC118" s="5">
        <f t="shared" si="48"/>
        <v>30.73216412475508</v>
      </c>
      <c r="AD118" s="5">
        <f t="shared" si="49"/>
        <v>-13.145998881507815</v>
      </c>
      <c r="AE118">
        <f t="shared" si="62"/>
        <v>0</v>
      </c>
    </row>
    <row r="119" spans="1:31" x14ac:dyDescent="0.2">
      <c r="A119">
        <f t="shared" si="50"/>
        <v>8.6000000000000063E-2</v>
      </c>
      <c r="B119" s="5">
        <f t="shared" si="51"/>
        <v>4.8010188114924114E-2</v>
      </c>
      <c r="C119" s="5">
        <f t="shared" si="52"/>
        <v>43.777899754143888</v>
      </c>
      <c r="D119" s="5">
        <f t="shared" si="53"/>
        <v>5.3578224481264876</v>
      </c>
      <c r="E119" s="2">
        <f t="shared" si="54"/>
        <v>43.777926079955343</v>
      </c>
      <c r="F119" s="2">
        <f t="shared" si="55"/>
        <v>6.2834902205819346E-2</v>
      </c>
      <c r="G119" s="3">
        <f t="shared" si="56"/>
        <v>1.1070090243548487</v>
      </c>
      <c r="H119" s="3">
        <f t="shared" si="57"/>
        <v>-129.14934121015418</v>
      </c>
      <c r="I119" s="3">
        <f t="shared" si="58"/>
        <v>-8.0285269322499566</v>
      </c>
      <c r="J119" s="2">
        <f t="shared" si="38"/>
        <v>129.40338113317864</v>
      </c>
      <c r="K119" s="2">
        <f t="shared" si="59"/>
        <v>88.209530424797975</v>
      </c>
      <c r="L119" s="6">
        <f t="shared" si="39"/>
        <v>2499.7811009435859</v>
      </c>
      <c r="M119" s="2">
        <f t="shared" si="40"/>
        <v>31.681253536264197</v>
      </c>
      <c r="N119" s="2">
        <f t="shared" si="60"/>
        <v>129.40338113317864</v>
      </c>
      <c r="O119" s="2">
        <f t="shared" si="41"/>
        <v>88.209530424797975</v>
      </c>
      <c r="P119" s="5">
        <f t="shared" si="42"/>
        <v>0.35299305441870976</v>
      </c>
      <c r="Q119" s="4">
        <f t="shared" si="61"/>
        <v>0.24482554674254348</v>
      </c>
      <c r="R119" s="4">
        <f t="shared" si="43"/>
        <v>0.23757567049527717</v>
      </c>
      <c r="S119" s="4">
        <f t="shared" si="63"/>
        <v>0</v>
      </c>
      <c r="T119" s="4">
        <f t="shared" si="64"/>
        <v>0</v>
      </c>
      <c r="U119" s="5">
        <f t="shared" si="65"/>
        <v>-0.27143865883162915</v>
      </c>
      <c r="V119" s="5">
        <f t="shared" si="66"/>
        <v>31.667423838304284</v>
      </c>
      <c r="W119" s="5">
        <f t="shared" si="67"/>
        <v>1.968595137834205</v>
      </c>
      <c r="X119" s="5">
        <f t="shared" si="44"/>
        <v>0.9999086210078425</v>
      </c>
      <c r="Y119" s="5">
        <f t="shared" si="45"/>
        <v>12.811946887888258</v>
      </c>
      <c r="Z119" s="5">
        <f t="shared" si="46"/>
        <v>-0.95047666167643363</v>
      </c>
      <c r="AA119" s="5">
        <f t="shared" si="47"/>
        <v>17.056226711468419</v>
      </c>
      <c r="AB119" s="5">
        <f t="shared" si="48"/>
        <v>12.540508229056629</v>
      </c>
      <c r="AC119" s="5">
        <f t="shared" si="48"/>
        <v>30.716947176627851</v>
      </c>
      <c r="AD119" s="5">
        <f t="shared" si="49"/>
        <v>-13.149178150697374</v>
      </c>
      <c r="AE119">
        <f t="shared" si="62"/>
        <v>0</v>
      </c>
    </row>
    <row r="120" spans="1:31" x14ac:dyDescent="0.2">
      <c r="A120">
        <f t="shared" si="50"/>
        <v>8.7000000000000063E-2</v>
      </c>
      <c r="B120" s="5">
        <f t="shared" si="51"/>
        <v>4.9123467393393495E-2</v>
      </c>
      <c r="C120" s="5">
        <f t="shared" si="52"/>
        <v>43.648765771407326</v>
      </c>
      <c r="D120" s="5">
        <f t="shared" si="53"/>
        <v>5.3497873466051624</v>
      </c>
      <c r="E120" s="2">
        <f t="shared" si="54"/>
        <v>43.648793413818765</v>
      </c>
      <c r="F120" s="2">
        <f t="shared" si="55"/>
        <v>6.4482147860386849E-2</v>
      </c>
      <c r="G120" s="3">
        <f t="shared" si="56"/>
        <v>1.1195495325839053</v>
      </c>
      <c r="H120" s="3">
        <f t="shared" si="57"/>
        <v>-129.11862426297756</v>
      </c>
      <c r="I120" s="3">
        <f t="shared" si="58"/>
        <v>-8.0416761104006547</v>
      </c>
      <c r="J120" s="2">
        <f t="shared" si="38"/>
        <v>129.37364908428793</v>
      </c>
      <c r="K120" s="2">
        <f t="shared" si="59"/>
        <v>88.189263179473713</v>
      </c>
      <c r="L120" s="6">
        <f t="shared" si="39"/>
        <v>2499.776140003341</v>
      </c>
      <c r="M120" s="2">
        <f t="shared" si="40"/>
        <v>31.68119066323678</v>
      </c>
      <c r="N120" s="2">
        <f t="shared" si="60"/>
        <v>129.37364908428793</v>
      </c>
      <c r="O120" s="2">
        <f t="shared" si="41"/>
        <v>88.189263179473713</v>
      </c>
      <c r="P120" s="5">
        <f t="shared" si="42"/>
        <v>0.35299290325038823</v>
      </c>
      <c r="Q120" s="4">
        <f t="shared" si="61"/>
        <v>0.24488132542814989</v>
      </c>
      <c r="R120" s="4">
        <f t="shared" si="43"/>
        <v>0.23760300809033444</v>
      </c>
      <c r="S120" s="4">
        <f t="shared" si="63"/>
        <v>0</v>
      </c>
      <c r="T120" s="4">
        <f t="shared" si="64"/>
        <v>0</v>
      </c>
      <c r="U120" s="5">
        <f t="shared" si="65"/>
        <v>-0.27445040149968764</v>
      </c>
      <c r="V120" s="5">
        <f t="shared" si="66"/>
        <v>31.65260422937623</v>
      </c>
      <c r="W120" s="5">
        <f t="shared" si="67"/>
        <v>1.971365422426719</v>
      </c>
      <c r="X120" s="5">
        <f t="shared" si="44"/>
        <v>0.999906636639324</v>
      </c>
      <c r="Y120" s="5">
        <f t="shared" si="45"/>
        <v>12.807508277813122</v>
      </c>
      <c r="Z120" s="5">
        <f t="shared" si="46"/>
        <v>-0.95086352954910913</v>
      </c>
      <c r="AA120" s="5">
        <f t="shared" si="47"/>
        <v>17.050280168070458</v>
      </c>
      <c r="AB120" s="5">
        <f t="shared" si="48"/>
        <v>12.533057876313434</v>
      </c>
      <c r="AC120" s="5">
        <f t="shared" si="48"/>
        <v>30.70174069982712</v>
      </c>
      <c r="AD120" s="5">
        <f t="shared" si="49"/>
        <v>-13.152354409502824</v>
      </c>
      <c r="AE120">
        <f t="shared" si="62"/>
        <v>0</v>
      </c>
    </row>
    <row r="121" spans="1:31" x14ac:dyDescent="0.2">
      <c r="A121">
        <f t="shared" si="50"/>
        <v>8.8000000000000064E-2</v>
      </c>
      <c r="B121" s="5">
        <f t="shared" si="51"/>
        <v>5.0249283454915555E-2</v>
      </c>
      <c r="C121" s="5">
        <f t="shared" si="52"/>
        <v>43.519662498014696</v>
      </c>
      <c r="D121" s="5">
        <f t="shared" si="53"/>
        <v>5.3417390943175569</v>
      </c>
      <c r="E121" s="2">
        <f t="shared" si="54"/>
        <v>43.519691507771448</v>
      </c>
      <c r="F121" s="2">
        <f t="shared" si="55"/>
        <v>6.6155627613506296E-2</v>
      </c>
      <c r="G121" s="3">
        <f t="shared" si="56"/>
        <v>1.1320825904602188</v>
      </c>
      <c r="H121" s="3">
        <f t="shared" si="57"/>
        <v>-129.08792252227772</v>
      </c>
      <c r="I121" s="3">
        <f t="shared" si="58"/>
        <v>-8.0548284648101571</v>
      </c>
      <c r="J121" s="2">
        <f t="shared" si="38"/>
        <v>129.34393535727415</v>
      </c>
      <c r="K121" s="2">
        <f t="shared" si="59"/>
        <v>88.169008423499761</v>
      </c>
      <c r="L121" s="6">
        <f t="shared" si="39"/>
        <v>2499.7711227627087</v>
      </c>
      <c r="M121" s="2">
        <f t="shared" si="40"/>
        <v>31.681127076680159</v>
      </c>
      <c r="N121" s="2">
        <f t="shared" si="60"/>
        <v>129.34393535727415</v>
      </c>
      <c r="O121" s="2">
        <f t="shared" si="41"/>
        <v>88.169008423499761</v>
      </c>
      <c r="P121" s="5">
        <f t="shared" si="42"/>
        <v>0.3529927504410123</v>
      </c>
      <c r="Q121" s="4">
        <f t="shared" si="61"/>
        <v>0.24493708954478979</v>
      </c>
      <c r="R121" s="4">
        <f t="shared" si="43"/>
        <v>0.23763033238428691</v>
      </c>
      <c r="S121" s="4">
        <f t="shared" si="63"/>
        <v>0</v>
      </c>
      <c r="T121" s="4">
        <f t="shared" si="64"/>
        <v>0</v>
      </c>
      <c r="U121" s="5">
        <f t="shared" si="65"/>
        <v>-0.27745894060750331</v>
      </c>
      <c r="V121" s="5">
        <f t="shared" si="66"/>
        <v>31.637796155574069</v>
      </c>
      <c r="W121" s="5">
        <f t="shared" si="67"/>
        <v>1.9741352719794536</v>
      </c>
      <c r="X121" s="5">
        <f t="shared" si="44"/>
        <v>0.99990462975073691</v>
      </c>
      <c r="Y121" s="5">
        <f t="shared" si="45"/>
        <v>12.803072288519736</v>
      </c>
      <c r="Z121" s="5">
        <f t="shared" si="46"/>
        <v>-0.95125147058206405</v>
      </c>
      <c r="AA121" s="5">
        <f t="shared" si="47"/>
        <v>17.044337067601706</v>
      </c>
      <c r="AB121" s="5">
        <f t="shared" si="48"/>
        <v>12.525613347912232</v>
      </c>
      <c r="AC121" s="5">
        <f t="shared" si="48"/>
        <v>30.686544684992004</v>
      </c>
      <c r="AD121" s="5">
        <f t="shared" si="49"/>
        <v>-13.155527660418841</v>
      </c>
      <c r="AE121">
        <f t="shared" si="62"/>
        <v>0</v>
      </c>
    </row>
    <row r="122" spans="1:31" x14ac:dyDescent="0.2">
      <c r="A122">
        <f t="shared" si="50"/>
        <v>8.9000000000000065E-2</v>
      </c>
      <c r="B122" s="5">
        <f t="shared" si="51"/>
        <v>5.1387628852049734E-2</v>
      </c>
      <c r="C122" s="5">
        <f t="shared" si="52"/>
        <v>43.390589918764761</v>
      </c>
      <c r="D122" s="5">
        <f t="shared" si="53"/>
        <v>5.3336776880889163</v>
      </c>
      <c r="E122" s="2">
        <f t="shared" si="54"/>
        <v>43.390620348029238</v>
      </c>
      <c r="F122" s="2">
        <f t="shared" si="55"/>
        <v>6.7855562263374247E-2</v>
      </c>
      <c r="G122" s="3">
        <f t="shared" si="56"/>
        <v>1.1446082038081309</v>
      </c>
      <c r="H122" s="3">
        <f t="shared" si="57"/>
        <v>-129.05723597759274</v>
      </c>
      <c r="I122" s="3">
        <f t="shared" si="58"/>
        <v>-8.0679839924705767</v>
      </c>
      <c r="J122" s="2">
        <f t="shared" si="38"/>
        <v>129.314239942162</v>
      </c>
      <c r="K122" s="2">
        <f t="shared" si="59"/>
        <v>88.148766150076341</v>
      </c>
      <c r="L122" s="6">
        <f t="shared" si="39"/>
        <v>2499.7660491866204</v>
      </c>
      <c r="M122" s="2">
        <f t="shared" si="40"/>
        <v>31.681062776149883</v>
      </c>
      <c r="N122" s="2">
        <f t="shared" si="60"/>
        <v>129.314239942162</v>
      </c>
      <c r="O122" s="2">
        <f t="shared" si="41"/>
        <v>88.148766150076341</v>
      </c>
      <c r="P122" s="5">
        <f t="shared" si="42"/>
        <v>0.35299259598955562</v>
      </c>
      <c r="Q122" s="4">
        <f t="shared" si="61"/>
        <v>0.24499283907417913</v>
      </c>
      <c r="R122" s="4">
        <f t="shared" si="43"/>
        <v>0.23765764337508805</v>
      </c>
      <c r="S122" s="4">
        <f t="shared" si="63"/>
        <v>0</v>
      </c>
      <c r="T122" s="4">
        <f t="shared" si="64"/>
        <v>0</v>
      </c>
      <c r="U122" s="5">
        <f t="shared" si="65"/>
        <v>-0.28046428008573115</v>
      </c>
      <c r="V122" s="5">
        <f t="shared" si="66"/>
        <v>31.622999606228007</v>
      </c>
      <c r="W122" s="5">
        <f t="shared" si="67"/>
        <v>1.9769046863923843</v>
      </c>
      <c r="X122" s="5">
        <f t="shared" si="44"/>
        <v>0.99990260032805367</v>
      </c>
      <c r="Y122" s="5">
        <f t="shared" si="45"/>
        <v>12.798638918165288</v>
      </c>
      <c r="Z122" s="5">
        <f t="shared" si="46"/>
        <v>-0.95164048345537611</v>
      </c>
      <c r="AA122" s="5">
        <f t="shared" si="47"/>
        <v>17.038397407670889</v>
      </c>
      <c r="AB122" s="5">
        <f t="shared" si="48"/>
        <v>12.518174638079557</v>
      </c>
      <c r="AC122" s="5">
        <f t="shared" si="48"/>
        <v>30.671359122772632</v>
      </c>
      <c r="AD122" s="5">
        <f t="shared" si="49"/>
        <v>-13.158697905936727</v>
      </c>
      <c r="AE122">
        <f t="shared" si="62"/>
        <v>0</v>
      </c>
    </row>
    <row r="123" spans="1:31" x14ac:dyDescent="0.2">
      <c r="A123">
        <f t="shared" si="50"/>
        <v>9.0000000000000066E-2</v>
      </c>
      <c r="B123" s="5">
        <f t="shared" si="51"/>
        <v>5.2538496143176905E-2</v>
      </c>
      <c r="C123" s="5">
        <f t="shared" si="52"/>
        <v>43.261548018466733</v>
      </c>
      <c r="D123" s="5">
        <f t="shared" si="53"/>
        <v>5.3256031247474933</v>
      </c>
      <c r="E123" s="2">
        <f t="shared" si="54"/>
        <v>43.261579920845236</v>
      </c>
      <c r="F123" s="2">
        <f t="shared" si="55"/>
        <v>6.9582175140663297E-2</v>
      </c>
      <c r="G123" s="3">
        <f t="shared" si="56"/>
        <v>1.1571263784462105</v>
      </c>
      <c r="H123" s="3">
        <f t="shared" si="57"/>
        <v>-129.02656461846996</v>
      </c>
      <c r="I123" s="3">
        <f t="shared" si="58"/>
        <v>-8.0811426903765131</v>
      </c>
      <c r="J123" s="2">
        <f t="shared" si="38"/>
        <v>129.28456282898637</v>
      </c>
      <c r="K123" s="2">
        <f t="shared" si="59"/>
        <v>88.128536352410606</v>
      </c>
      <c r="L123" s="6">
        <f t="shared" si="39"/>
        <v>2499.7609192400187</v>
      </c>
      <c r="M123" s="2">
        <f t="shared" si="40"/>
        <v>31.68099776120162</v>
      </c>
      <c r="N123" s="2">
        <f t="shared" si="60"/>
        <v>129.28456282898637</v>
      </c>
      <c r="O123" s="2">
        <f t="shared" si="41"/>
        <v>88.128536352410606</v>
      </c>
      <c r="P123" s="5">
        <f t="shared" si="42"/>
        <v>0.35299243989499224</v>
      </c>
      <c r="Q123" s="4">
        <f t="shared" si="61"/>
        <v>0.24504857399802843</v>
      </c>
      <c r="R123" s="4">
        <f t="shared" si="43"/>
        <v>0.23768494106069116</v>
      </c>
      <c r="S123" s="4">
        <f t="shared" si="63"/>
        <v>0</v>
      </c>
      <c r="T123" s="4">
        <f t="shared" si="64"/>
        <v>0</v>
      </c>
      <c r="U123" s="5">
        <f t="shared" si="65"/>
        <v>-0.28346642385987331</v>
      </c>
      <c r="V123" s="5">
        <f t="shared" si="66"/>
        <v>31.608214570680733</v>
      </c>
      <c r="W123" s="5">
        <f t="shared" si="67"/>
        <v>1.9796736655665752</v>
      </c>
      <c r="X123" s="5">
        <f t="shared" si="44"/>
        <v>0.99990054835725062</v>
      </c>
      <c r="Y123" s="5">
        <f t="shared" si="45"/>
        <v>12.794208164908692</v>
      </c>
      <c r="Z123" s="5">
        <f t="shared" si="46"/>
        <v>-0.95203056685069976</v>
      </c>
      <c r="AA123" s="5">
        <f t="shared" si="47"/>
        <v>17.032461185888945</v>
      </c>
      <c r="AB123" s="5">
        <f t="shared" si="48"/>
        <v>12.510741741048818</v>
      </c>
      <c r="AC123" s="5">
        <f t="shared" si="48"/>
        <v>30.656184003830035</v>
      </c>
      <c r="AD123" s="5">
        <f t="shared" si="49"/>
        <v>-13.161865148544479</v>
      </c>
      <c r="AE123">
        <f t="shared" si="62"/>
        <v>0</v>
      </c>
    </row>
    <row r="124" spans="1:31" x14ac:dyDescent="0.2">
      <c r="A124">
        <f t="shared" si="50"/>
        <v>9.1000000000000067E-2</v>
      </c>
      <c r="B124" s="5">
        <f t="shared" si="51"/>
        <v>5.3701877892493644E-2</v>
      </c>
      <c r="C124" s="5">
        <f t="shared" si="52"/>
        <v>43.132536781940267</v>
      </c>
      <c r="D124" s="5">
        <f t="shared" si="53"/>
        <v>5.3175154011245427</v>
      </c>
      <c r="E124" s="2">
        <f t="shared" si="54"/>
        <v>43.132570212510167</v>
      </c>
      <c r="F124" s="2">
        <f t="shared" si="55"/>
        <v>7.1335692144896878E-2</v>
      </c>
      <c r="G124" s="3">
        <f t="shared" si="56"/>
        <v>1.1696371201872593</v>
      </c>
      <c r="H124" s="3">
        <f t="shared" si="57"/>
        <v>-128.99590843446614</v>
      </c>
      <c r="I124" s="3">
        <f t="shared" si="58"/>
        <v>-8.0943045555250581</v>
      </c>
      <c r="J124" s="2">
        <f t="shared" si="38"/>
        <v>129.25490400779262</v>
      </c>
      <c r="K124" s="2">
        <f t="shared" si="59"/>
        <v>88.108319023716845</v>
      </c>
      <c r="L124" s="6">
        <f t="shared" si="39"/>
        <v>2499.7557328878602</v>
      </c>
      <c r="M124" s="2">
        <f t="shared" si="40"/>
        <v>31.680932031391283</v>
      </c>
      <c r="N124" s="2">
        <f t="shared" si="60"/>
        <v>129.25490400779262</v>
      </c>
      <c r="O124" s="2">
        <f t="shared" si="41"/>
        <v>88.108319023716845</v>
      </c>
      <c r="P124" s="5">
        <f t="shared" si="42"/>
        <v>0.35299228215629663</v>
      </c>
      <c r="Q124" s="4">
        <f t="shared" si="61"/>
        <v>0.24510429429804287</v>
      </c>
      <c r="R124" s="4">
        <f t="shared" si="43"/>
        <v>0.23771222543904957</v>
      </c>
      <c r="S124" s="4">
        <f t="shared" si="63"/>
        <v>0</v>
      </c>
      <c r="T124" s="4">
        <f t="shared" si="64"/>
        <v>0</v>
      </c>
      <c r="U124" s="5">
        <f t="shared" si="65"/>
        <v>-0.28646537585028764</v>
      </c>
      <c r="V124" s="5">
        <f t="shared" si="66"/>
        <v>31.593441038287558</v>
      </c>
      <c r="W124" s="5">
        <f t="shared" si="67"/>
        <v>1.9824422094041874</v>
      </c>
      <c r="X124" s="5">
        <f t="shared" si="44"/>
        <v>0.99989847382431152</v>
      </c>
      <c r="Y124" s="5">
        <f t="shared" si="45"/>
        <v>12.789780026910647</v>
      </c>
      <c r="Z124" s="5">
        <f t="shared" si="46"/>
        <v>-0.95242171945127163</v>
      </c>
      <c r="AA124" s="5">
        <f t="shared" si="47"/>
        <v>17.026528399869115</v>
      </c>
      <c r="AB124" s="5">
        <f t="shared" si="48"/>
        <v>12.503314651060359</v>
      </c>
      <c r="AC124" s="5">
        <f t="shared" si="48"/>
        <v>30.641019318836285</v>
      </c>
      <c r="AD124" s="5">
        <f t="shared" si="49"/>
        <v>-13.165029390726698</v>
      </c>
      <c r="AE124">
        <f t="shared" si="62"/>
        <v>0</v>
      </c>
    </row>
    <row r="125" spans="1:31" x14ac:dyDescent="0.2">
      <c r="A125">
        <f t="shared" si="50"/>
        <v>9.2000000000000068E-2</v>
      </c>
      <c r="B125" s="5">
        <f t="shared" si="51"/>
        <v>5.4877766670006434E-2</v>
      </c>
      <c r="C125" s="5">
        <f t="shared" si="52"/>
        <v>43.003556194015459</v>
      </c>
      <c r="D125" s="5">
        <f t="shared" si="53"/>
        <v>5.309414514054323</v>
      </c>
      <c r="E125" s="2">
        <f t="shared" si="54"/>
        <v>43.003591209352734</v>
      </c>
      <c r="F125" s="2">
        <f t="shared" si="55"/>
        <v>7.3116341781452529E-2</v>
      </c>
      <c r="G125" s="3">
        <f t="shared" si="56"/>
        <v>1.1821404348383195</v>
      </c>
      <c r="H125" s="3">
        <f t="shared" si="57"/>
        <v>-128.96526741514731</v>
      </c>
      <c r="I125" s="3">
        <f t="shared" si="58"/>
        <v>-8.1074695849157852</v>
      </c>
      <c r="J125" s="2">
        <f t="shared" si="38"/>
        <v>129.22526346863631</v>
      </c>
      <c r="K125" s="2">
        <f t="shared" si="59"/>
        <v>88.088114157216296</v>
      </c>
      <c r="L125" s="6">
        <f t="shared" si="39"/>
        <v>2499.7504900951149</v>
      </c>
      <c r="M125" s="2">
        <f t="shared" si="40"/>
        <v>31.680865586274887</v>
      </c>
      <c r="N125" s="2">
        <f t="shared" si="60"/>
        <v>129.22526346863631</v>
      </c>
      <c r="O125" s="2">
        <f t="shared" si="41"/>
        <v>88.088114157216296</v>
      </c>
      <c r="P125" s="5">
        <f t="shared" si="42"/>
        <v>0.35299212277244363</v>
      </c>
      <c r="Q125" s="4">
        <f t="shared" si="61"/>
        <v>0.245159999955922</v>
      </c>
      <c r="R125" s="4">
        <f t="shared" si="43"/>
        <v>0.23773949650811663</v>
      </c>
      <c r="S125" s="4">
        <f t="shared" si="63"/>
        <v>0</v>
      </c>
      <c r="T125" s="4">
        <f t="shared" si="64"/>
        <v>0</v>
      </c>
      <c r="U125" s="5">
        <f t="shared" si="65"/>
        <v>-0.28946113997219491</v>
      </c>
      <c r="V125" s="5">
        <f t="shared" si="66"/>
        <v>31.578678998416258</v>
      </c>
      <c r="W125" s="5">
        <f t="shared" si="67"/>
        <v>1.9852103178084681</v>
      </c>
      <c r="X125" s="5">
        <f t="shared" si="44"/>
        <v>0.99989637671522358</v>
      </c>
      <c r="Y125" s="5">
        <f t="shared" si="45"/>
        <v>12.785354502333581</v>
      </c>
      <c r="Z125" s="5">
        <f t="shared" si="46"/>
        <v>-0.95281393994190389</v>
      </c>
      <c r="AA125" s="5">
        <f t="shared" si="47"/>
        <v>17.020599047226867</v>
      </c>
      <c r="AB125" s="5">
        <f t="shared" si="48"/>
        <v>12.495893362361386</v>
      </c>
      <c r="AC125" s="5">
        <f t="shared" si="48"/>
        <v>30.625865058474353</v>
      </c>
      <c r="AD125" s="5">
        <f t="shared" si="49"/>
        <v>-13.168190634964663</v>
      </c>
      <c r="AE125">
        <f t="shared" si="62"/>
        <v>0</v>
      </c>
    </row>
    <row r="126" spans="1:31" x14ac:dyDescent="0.2">
      <c r="A126">
        <f t="shared" si="50"/>
        <v>9.3000000000000069E-2</v>
      </c>
      <c r="B126" s="5">
        <f t="shared" si="51"/>
        <v>5.6066155051525929E-2</v>
      </c>
      <c r="C126" s="5">
        <f t="shared" si="52"/>
        <v>42.874606239532845</v>
      </c>
      <c r="D126" s="5">
        <f t="shared" si="53"/>
        <v>5.3013004603740894</v>
      </c>
      <c r="E126" s="2">
        <f t="shared" si="54"/>
        <v>42.874642897740046</v>
      </c>
      <c r="F126" s="2">
        <f t="shared" si="55"/>
        <v>7.4924355199206566E-2</v>
      </c>
      <c r="G126" s="3">
        <f t="shared" si="56"/>
        <v>1.1946363282006809</v>
      </c>
      <c r="H126" s="3">
        <f t="shared" si="57"/>
        <v>-128.93464155008883</v>
      </c>
      <c r="I126" s="3">
        <f t="shared" si="58"/>
        <v>-8.1206377755507493</v>
      </c>
      <c r="J126" s="2">
        <f t="shared" si="38"/>
        <v>129.1956412015833</v>
      </c>
      <c r="K126" s="2">
        <f t="shared" si="59"/>
        <v>88.067921746137216</v>
      </c>
      <c r="L126" s="6">
        <f t="shared" si="39"/>
        <v>2499.7451908267644</v>
      </c>
      <c r="M126" s="2">
        <f t="shared" si="40"/>
        <v>31.680798425408643</v>
      </c>
      <c r="N126" s="2">
        <f t="shared" si="60"/>
        <v>129.1956412015833</v>
      </c>
      <c r="O126" s="2">
        <f t="shared" si="41"/>
        <v>88.067921746137216</v>
      </c>
      <c r="P126" s="5">
        <f t="shared" si="42"/>
        <v>0.35299196174240849</v>
      </c>
      <c r="Q126" s="4">
        <f t="shared" si="61"/>
        <v>0.24521569095336007</v>
      </c>
      <c r="R126" s="4">
        <f t="shared" si="43"/>
        <v>0.23776675426584543</v>
      </c>
      <c r="S126" s="4">
        <f t="shared" si="63"/>
        <v>0</v>
      </c>
      <c r="T126" s="4">
        <f t="shared" si="64"/>
        <v>0</v>
      </c>
      <c r="U126" s="5">
        <f t="shared" si="65"/>
        <v>-0.29245372013568688</v>
      </c>
      <c r="V126" s="5">
        <f t="shared" si="66"/>
        <v>31.563928440447114</v>
      </c>
      <c r="W126" s="5">
        <f t="shared" si="67"/>
        <v>1.9879779906837527</v>
      </c>
      <c r="X126" s="5">
        <f t="shared" si="44"/>
        <v>0.99989425701598011</v>
      </c>
      <c r="Y126" s="5">
        <f t="shared" si="45"/>
        <v>12.780931589341666</v>
      </c>
      <c r="Z126" s="5">
        <f t="shared" si="46"/>
        <v>-0.95320722700898131</v>
      </c>
      <c r="AA126" s="5">
        <f t="shared" si="47"/>
        <v>17.014673125579915</v>
      </c>
      <c r="AB126" s="5">
        <f t="shared" si="48"/>
        <v>12.48847786920598</v>
      </c>
      <c r="AC126" s="5">
        <f t="shared" si="48"/>
        <v>30.610721213438133</v>
      </c>
      <c r="AD126" s="5">
        <f t="shared" si="49"/>
        <v>-13.171348883736332</v>
      </c>
      <c r="AE126">
        <f t="shared" si="62"/>
        <v>0</v>
      </c>
    </row>
    <row r="127" spans="1:31" x14ac:dyDescent="0.2">
      <c r="A127">
        <f t="shared" si="50"/>
        <v>9.400000000000007E-2</v>
      </c>
      <c r="B127" s="5">
        <f t="shared" si="51"/>
        <v>5.7267035618661213E-2</v>
      </c>
      <c r="C127" s="5">
        <f t="shared" si="52"/>
        <v>42.745686903343362</v>
      </c>
      <c r="D127" s="5">
        <f t="shared" si="53"/>
        <v>5.2931732369240967</v>
      </c>
      <c r="E127" s="2">
        <f t="shared" si="54"/>
        <v>42.745725264077912</v>
      </c>
      <c r="F127" s="2">
        <f t="shared" si="55"/>
        <v>7.6759966228833132E-2</v>
      </c>
      <c r="G127" s="3">
        <f t="shared" si="56"/>
        <v>1.2071248060698869</v>
      </c>
      <c r="H127" s="3">
        <f t="shared" si="57"/>
        <v>-128.90403082887539</v>
      </c>
      <c r="I127" s="3">
        <f t="shared" si="58"/>
        <v>-8.1338091244344852</v>
      </c>
      <c r="J127" s="2">
        <f t="shared" si="38"/>
        <v>129.16603719670979</v>
      </c>
      <c r="K127" s="2">
        <f t="shared" si="59"/>
        <v>88.047741783714926</v>
      </c>
      <c r="L127" s="6">
        <f t="shared" si="39"/>
        <v>2499.7398350478056</v>
      </c>
      <c r="M127" s="2">
        <f t="shared" si="40"/>
        <v>31.680730548348922</v>
      </c>
      <c r="N127" s="2">
        <f t="shared" si="60"/>
        <v>129.16603719670979</v>
      </c>
      <c r="O127" s="2">
        <f t="shared" si="41"/>
        <v>88.047741783714926</v>
      </c>
      <c r="P127" s="5">
        <f t="shared" si="42"/>
        <v>0.35299179906516676</v>
      </c>
      <c r="Q127" s="4">
        <f t="shared" si="61"/>
        <v>0.24527136727204568</v>
      </c>
      <c r="R127" s="4">
        <f t="shared" si="43"/>
        <v>0.23779399871018897</v>
      </c>
      <c r="S127" s="4">
        <f t="shared" si="63"/>
        <v>0</v>
      </c>
      <c r="T127" s="4">
        <f t="shared" si="64"/>
        <v>0</v>
      </c>
      <c r="U127" s="5">
        <f t="shared" si="65"/>
        <v>-0.29544312024573438</v>
      </c>
      <c r="V127" s="5">
        <f t="shared" si="66"/>
        <v>31.549189353772928</v>
      </c>
      <c r="W127" s="5">
        <f t="shared" si="67"/>
        <v>1.9907452279354634</v>
      </c>
      <c r="X127" s="5">
        <f t="shared" si="44"/>
        <v>0.99989211471257966</v>
      </c>
      <c r="Y127" s="5">
        <f t="shared" si="45"/>
        <v>12.776511286100833</v>
      </c>
      <c r="Z127" s="5">
        <f t="shared" si="46"/>
        <v>-0.95360157934046463</v>
      </c>
      <c r="AA127" s="5">
        <f t="shared" si="47"/>
        <v>17.008750632548242</v>
      </c>
      <c r="AB127" s="5">
        <f t="shared" si="48"/>
        <v>12.481068165855099</v>
      </c>
      <c r="AC127" s="5">
        <f t="shared" si="48"/>
        <v>30.595587774432463</v>
      </c>
      <c r="AD127" s="5">
        <f t="shared" si="49"/>
        <v>-13.174504139516294</v>
      </c>
      <c r="AE127">
        <f t="shared" si="62"/>
        <v>0</v>
      </c>
    </row>
    <row r="128" spans="1:31" x14ac:dyDescent="0.2">
      <c r="A128">
        <f t="shared" si="50"/>
        <v>9.500000000000007E-2</v>
      </c>
      <c r="B128" s="5">
        <f t="shared" si="51"/>
        <v>5.848040095881403E-2</v>
      </c>
      <c r="C128" s="5">
        <f t="shared" si="52"/>
        <v>42.616798170308371</v>
      </c>
      <c r="D128" s="5">
        <f t="shared" si="53"/>
        <v>5.2850328405475926</v>
      </c>
      <c r="E128" s="2">
        <f t="shared" si="54"/>
        <v>42.616838294811302</v>
      </c>
      <c r="F128" s="2">
        <f t="shared" si="55"/>
        <v>7.8623411421770734E-2</v>
      </c>
      <c r="G128" s="3">
        <f t="shared" si="56"/>
        <v>1.2196058742357421</v>
      </c>
      <c r="H128" s="3">
        <f t="shared" si="57"/>
        <v>-128.87343524110096</v>
      </c>
      <c r="I128" s="3">
        <f t="shared" si="58"/>
        <v>-8.1469836285740023</v>
      </c>
      <c r="J128" s="2">
        <f t="shared" si="38"/>
        <v>129.13645144410222</v>
      </c>
      <c r="K128" s="2">
        <f t="shared" si="59"/>
        <v>88.027574263191696</v>
      </c>
      <c r="L128" s="6">
        <f t="shared" si="39"/>
        <v>2499.7344227232466</v>
      </c>
      <c r="M128" s="2">
        <f t="shared" si="40"/>
        <v>31.680661954652251</v>
      </c>
      <c r="N128" s="2">
        <f t="shared" si="60"/>
        <v>129.13645144410222</v>
      </c>
      <c r="O128" s="2">
        <f t="shared" si="41"/>
        <v>88.027574263191696</v>
      </c>
      <c r="P128" s="5">
        <f t="shared" si="42"/>
        <v>0.35299163473969453</v>
      </c>
      <c r="Q128" s="4">
        <f t="shared" si="61"/>
        <v>0.24532702889366204</v>
      </c>
      <c r="R128" s="4">
        <f t="shared" si="43"/>
        <v>0.23782122983910031</v>
      </c>
      <c r="S128" s="4">
        <f t="shared" si="63"/>
        <v>0</v>
      </c>
      <c r="T128" s="4">
        <f t="shared" si="64"/>
        <v>0</v>
      </c>
      <c r="U128" s="5">
        <f t="shared" si="65"/>
        <v>-0.29842934420219469</v>
      </c>
      <c r="V128" s="5">
        <f t="shared" si="66"/>
        <v>31.534461727798934</v>
      </c>
      <c r="W128" s="5">
        <f t="shared" si="67"/>
        <v>1.9935120294701054</v>
      </c>
      <c r="X128" s="5">
        <f t="shared" si="44"/>
        <v>0.9998899497910253</v>
      </c>
      <c r="Y128" s="5">
        <f t="shared" si="45"/>
        <v>12.772093590778756</v>
      </c>
      <c r="Z128" s="5">
        <f t="shared" si="46"/>
        <v>-0.95399699562588358</v>
      </c>
      <c r="AA128" s="5">
        <f t="shared" si="47"/>
        <v>17.002831565754068</v>
      </c>
      <c r="AB128" s="5">
        <f t="shared" si="48"/>
        <v>12.473664246576561</v>
      </c>
      <c r="AC128" s="5">
        <f t="shared" si="48"/>
        <v>30.580464732173052</v>
      </c>
      <c r="AD128" s="5">
        <f t="shared" si="49"/>
        <v>-13.177656404775824</v>
      </c>
      <c r="AE128">
        <f t="shared" si="62"/>
        <v>0</v>
      </c>
    </row>
    <row r="129" spans="1:31" x14ac:dyDescent="0.2">
      <c r="A129">
        <f t="shared" si="50"/>
        <v>9.6000000000000071E-2</v>
      </c>
      <c r="B129" s="5">
        <f t="shared" si="51"/>
        <v>5.9706243665173062E-2</v>
      </c>
      <c r="C129" s="5">
        <f t="shared" si="52"/>
        <v>42.487940025299636</v>
      </c>
      <c r="D129" s="5">
        <f t="shared" si="53"/>
        <v>5.2768792680908163</v>
      </c>
      <c r="E129" s="2">
        <f t="shared" si="54"/>
        <v>42.487981976424713</v>
      </c>
      <c r="F129" s="2">
        <f t="shared" si="55"/>
        <v>8.0514930089870165E-2</v>
      </c>
      <c r="G129" s="3">
        <f t="shared" si="56"/>
        <v>1.2320795384823187</v>
      </c>
      <c r="H129" s="3">
        <f t="shared" si="57"/>
        <v>-128.8428547763688</v>
      </c>
      <c r="I129" s="3">
        <f t="shared" si="58"/>
        <v>-8.1601612849787788</v>
      </c>
      <c r="J129" s="2">
        <f t="shared" si="38"/>
        <v>129.1068839338572</v>
      </c>
      <c r="K129" s="2">
        <f t="shared" si="59"/>
        <v>88.007419177816772</v>
      </c>
      <c r="L129" s="6">
        <f t="shared" si="39"/>
        <v>2499.7289538181094</v>
      </c>
      <c r="M129" s="2">
        <f t="shared" si="40"/>
        <v>31.680592643875343</v>
      </c>
      <c r="N129" s="2">
        <f t="shared" si="60"/>
        <v>129.1068839338572</v>
      </c>
      <c r="O129" s="2">
        <f t="shared" si="41"/>
        <v>88.007419177816772</v>
      </c>
      <c r="P129" s="5">
        <f t="shared" si="42"/>
        <v>0.35299146876496806</v>
      </c>
      <c r="Q129" s="4">
        <f t="shared" si="61"/>
        <v>0.24538267579988715</v>
      </c>
      <c r="R129" s="4">
        <f t="shared" si="43"/>
        <v>0.2378484476505324</v>
      </c>
      <c r="S129" s="4">
        <f t="shared" si="63"/>
        <v>0</v>
      </c>
      <c r="T129" s="4">
        <f t="shared" si="64"/>
        <v>0</v>
      </c>
      <c r="U129" s="5">
        <f t="shared" si="65"/>
        <v>-0.3014123958998195</v>
      </c>
      <c r="V129" s="5">
        <f t="shared" si="66"/>
        <v>31.519745551942815</v>
      </c>
      <c r="W129" s="5">
        <f t="shared" si="67"/>
        <v>1.996278395195263</v>
      </c>
      <c r="X129" s="5">
        <f t="shared" si="44"/>
        <v>0.99988776223732645</v>
      </c>
      <c r="Y129" s="5">
        <f t="shared" si="45"/>
        <v>12.767678501544825</v>
      </c>
      <c r="Z129" s="5">
        <f t="shared" si="46"/>
        <v>-0.95439347455633639</v>
      </c>
      <c r="AA129" s="5">
        <f t="shared" si="47"/>
        <v>16.996915922821831</v>
      </c>
      <c r="AB129" s="5">
        <f t="shared" si="48"/>
        <v>12.466266105645007</v>
      </c>
      <c r="AC129" s="5">
        <f t="shared" si="48"/>
        <v>30.565352077386478</v>
      </c>
      <c r="AD129" s="5">
        <f t="shared" si="49"/>
        <v>-13.180805681982907</v>
      </c>
      <c r="AE129">
        <f t="shared" si="62"/>
        <v>0</v>
      </c>
    </row>
    <row r="130" spans="1:31" x14ac:dyDescent="0.2">
      <c r="A130">
        <f t="shared" si="50"/>
        <v>9.7000000000000072E-2</v>
      </c>
      <c r="B130" s="5">
        <f t="shared" si="51"/>
        <v>6.09445563367082E-2</v>
      </c>
      <c r="C130" s="5">
        <f t="shared" si="52"/>
        <v>42.359112453199309</v>
      </c>
      <c r="D130" s="5">
        <f t="shared" si="53"/>
        <v>5.2687125164029966</v>
      </c>
      <c r="E130" s="2">
        <f t="shared" si="54"/>
        <v>42.359156295442567</v>
      </c>
      <c r="F130" s="2">
        <f t="shared" si="55"/>
        <v>8.2434764345737502E-2</v>
      </c>
      <c r="G130" s="3">
        <f t="shared" si="56"/>
        <v>1.2445458045879636</v>
      </c>
      <c r="H130" s="3">
        <f t="shared" si="57"/>
        <v>-128.81228942429141</v>
      </c>
      <c r="I130" s="3">
        <f t="shared" si="58"/>
        <v>-8.1733420906607623</v>
      </c>
      <c r="J130" s="2">
        <f t="shared" si="38"/>
        <v>129.07733465608166</v>
      </c>
      <c r="K130" s="2">
        <f t="shared" si="59"/>
        <v>87.987276520846393</v>
      </c>
      <c r="L130" s="6">
        <f t="shared" si="39"/>
        <v>2499.72342829743</v>
      </c>
      <c r="M130" s="2">
        <f t="shared" si="40"/>
        <v>31.680522615575068</v>
      </c>
      <c r="N130" s="2">
        <f t="shared" si="60"/>
        <v>129.07733465608166</v>
      </c>
      <c r="O130" s="2">
        <f t="shared" si="41"/>
        <v>87.987276520846393</v>
      </c>
      <c r="P130" s="5">
        <f t="shared" si="42"/>
        <v>0.35299130113996424</v>
      </c>
      <c r="Q130" s="4">
        <f t="shared" si="61"/>
        <v>0.24543830797239347</v>
      </c>
      <c r="R130" s="4">
        <f t="shared" si="43"/>
        <v>0.23787565214243805</v>
      </c>
      <c r="S130" s="4">
        <f t="shared" si="63"/>
        <v>0</v>
      </c>
      <c r="T130" s="4">
        <f t="shared" si="64"/>
        <v>0</v>
      </c>
      <c r="U130" s="5">
        <f t="shared" si="65"/>
        <v>-0.30439227922826279</v>
      </c>
      <c r="V130" s="5">
        <f t="shared" si="66"/>
        <v>31.505040815634693</v>
      </c>
      <c r="W130" s="5">
        <f t="shared" si="67"/>
        <v>1.9990443250196026</v>
      </c>
      <c r="X130" s="5">
        <f t="shared" si="44"/>
        <v>0.99988555203749707</v>
      </c>
      <c r="Y130" s="5">
        <f t="shared" si="45"/>
        <v>12.763266016570196</v>
      </c>
      <c r="Z130" s="5">
        <f t="shared" si="46"/>
        <v>-0.95479101482448869</v>
      </c>
      <c r="AA130" s="5">
        <f t="shared" si="47"/>
        <v>16.991003701378233</v>
      </c>
      <c r="AB130" s="5">
        <f t="shared" si="48"/>
        <v>12.458873737341932</v>
      </c>
      <c r="AC130" s="5">
        <f t="shared" si="48"/>
        <v>30.550249800810203</v>
      </c>
      <c r="AD130" s="5">
        <f t="shared" si="49"/>
        <v>-13.183951973602163</v>
      </c>
      <c r="AE130">
        <f t="shared" si="62"/>
        <v>0</v>
      </c>
    </row>
    <row r="131" spans="1:31" x14ac:dyDescent="0.2">
      <c r="A131">
        <f t="shared" si="50"/>
        <v>9.8000000000000073E-2</v>
      </c>
      <c r="B131" s="5">
        <f t="shared" si="51"/>
        <v>6.2195331578164835E-2</v>
      </c>
      <c r="C131" s="5">
        <f t="shared" si="52"/>
        <v>42.230315438899922</v>
      </c>
      <c r="D131" s="5">
        <f t="shared" si="53"/>
        <v>5.2605325823363493</v>
      </c>
      <c r="E131" s="2">
        <f t="shared" si="54"/>
        <v>42.230361238429623</v>
      </c>
      <c r="F131" s="2">
        <f t="shared" si="55"/>
        <v>8.4383159143786662E-2</v>
      </c>
      <c r="G131" s="3">
        <f t="shared" si="56"/>
        <v>1.2570046783253055</v>
      </c>
      <c r="H131" s="3">
        <f t="shared" si="57"/>
        <v>-128.78173917449061</v>
      </c>
      <c r="I131" s="3">
        <f t="shared" si="58"/>
        <v>-8.1865260426343642</v>
      </c>
      <c r="J131" s="2">
        <f t="shared" si="38"/>
        <v>129.04780360089276</v>
      </c>
      <c r="K131" s="2">
        <f t="shared" si="59"/>
        <v>87.967146285543805</v>
      </c>
      <c r="L131" s="6">
        <f t="shared" si="39"/>
        <v>2499.7178461262565</v>
      </c>
      <c r="M131" s="2">
        <f t="shared" si="40"/>
        <v>31.68045186930846</v>
      </c>
      <c r="N131" s="2">
        <f t="shared" si="60"/>
        <v>129.04780360089276</v>
      </c>
      <c r="O131" s="2">
        <f t="shared" si="41"/>
        <v>87.967146285543805</v>
      </c>
      <c r="P131" s="5">
        <f t="shared" si="42"/>
        <v>0.35299113186366016</v>
      </c>
      <c r="Q131" s="4">
        <f t="shared" si="61"/>
        <v>0.24549392539284792</v>
      </c>
      <c r="R131" s="4">
        <f t="shared" si="43"/>
        <v>0.23790284331277017</v>
      </c>
      <c r="S131" s="4">
        <f t="shared" si="63"/>
        <v>0</v>
      </c>
      <c r="T131" s="4">
        <f t="shared" si="64"/>
        <v>0</v>
      </c>
      <c r="U131" s="5">
        <f t="shared" si="65"/>
        <v>-0.30736899807208873</v>
      </c>
      <c r="V131" s="5">
        <f t="shared" si="66"/>
        <v>31.490347508317111</v>
      </c>
      <c r="W131" s="5">
        <f t="shared" si="67"/>
        <v>2.0018098188528666</v>
      </c>
      <c r="X131" s="5">
        <f t="shared" si="44"/>
        <v>0.99988331917755657</v>
      </c>
      <c r="Y131" s="5">
        <f t="shared" si="45"/>
        <v>12.758856134027761</v>
      </c>
      <c r="Z131" s="5">
        <f t="shared" si="46"/>
        <v>-0.95518961512457223</v>
      </c>
      <c r="AA131" s="5">
        <f t="shared" si="47"/>
        <v>16.985094899052225</v>
      </c>
      <c r="AB131" s="5">
        <f t="shared" si="48"/>
        <v>12.451487135955672</v>
      </c>
      <c r="AC131" s="5">
        <f t="shared" si="48"/>
        <v>30.53515789319254</v>
      </c>
      <c r="AD131" s="5">
        <f t="shared" si="49"/>
        <v>-13.187095282094909</v>
      </c>
      <c r="AE131">
        <f t="shared" si="62"/>
        <v>0</v>
      </c>
    </row>
    <row r="132" spans="1:31" x14ac:dyDescent="0.2">
      <c r="A132">
        <f t="shared" si="50"/>
        <v>9.9000000000000074E-2</v>
      </c>
      <c r="B132" s="5">
        <f t="shared" si="51"/>
        <v>6.345856200005813E-2</v>
      </c>
      <c r="C132" s="5">
        <f t="shared" si="52"/>
        <v>42.101548967304375</v>
      </c>
      <c r="D132" s="5">
        <f t="shared" si="53"/>
        <v>5.2523394627460736</v>
      </c>
      <c r="E132" s="2">
        <f t="shared" si="54"/>
        <v>42.101596791991383</v>
      </c>
      <c r="F132" s="2">
        <f t="shared" si="55"/>
        <v>8.6360362322015924E-2</v>
      </c>
      <c r="G132" s="3">
        <f t="shared" si="56"/>
        <v>1.2694561654612611</v>
      </c>
      <c r="H132" s="3">
        <f t="shared" si="57"/>
        <v>-128.75120401659743</v>
      </c>
      <c r="I132" s="3">
        <f t="shared" si="58"/>
        <v>-8.1997131379164596</v>
      </c>
      <c r="J132" s="2">
        <f t="shared" si="38"/>
        <v>129.01829075841781</v>
      </c>
      <c r="K132" s="2">
        <f t="shared" si="59"/>
        <v>87.947028465179145</v>
      </c>
      <c r="L132" s="6">
        <f t="shared" si="39"/>
        <v>2499.712207269652</v>
      </c>
      <c r="M132" s="2">
        <f t="shared" si="40"/>
        <v>31.680380404632743</v>
      </c>
      <c r="N132" s="2">
        <f t="shared" si="60"/>
        <v>129.01829075841781</v>
      </c>
      <c r="O132" s="2">
        <f t="shared" si="41"/>
        <v>87.947028465179145</v>
      </c>
      <c r="P132" s="5">
        <f t="shared" si="42"/>
        <v>0.35299096093503346</v>
      </c>
      <c r="Q132" s="4">
        <f t="shared" si="61"/>
        <v>0.24554952804291244</v>
      </c>
      <c r="R132" s="4">
        <f t="shared" si="43"/>
        <v>0.23793002115948145</v>
      </c>
      <c r="S132" s="4">
        <f t="shared" si="63"/>
        <v>0</v>
      </c>
      <c r="T132" s="4">
        <f t="shared" si="64"/>
        <v>0</v>
      </c>
      <c r="U132" s="5">
        <f t="shared" si="65"/>
        <v>-0.31034255631077906</v>
      </c>
      <c r="V132" s="5">
        <f t="shared" si="66"/>
        <v>31.475665619444992</v>
      </c>
      <c r="W132" s="5">
        <f t="shared" si="67"/>
        <v>2.0045748766058744</v>
      </c>
      <c r="X132" s="5">
        <f t="shared" si="44"/>
        <v>0.99988106364353024</v>
      </c>
      <c r="Y132" s="5">
        <f t="shared" si="45"/>
        <v>12.754448852092125</v>
      </c>
      <c r="Z132" s="5">
        <f t="shared" si="46"/>
        <v>-0.95558927415238015</v>
      </c>
      <c r="AA132" s="5">
        <f t="shared" si="47"/>
        <v>16.979189513474957</v>
      </c>
      <c r="AB132" s="5">
        <f t="shared" si="48"/>
        <v>12.444106295781346</v>
      </c>
      <c r="AC132" s="5">
        <f t="shared" si="48"/>
        <v>30.520076345292612</v>
      </c>
      <c r="AD132" s="5">
        <f t="shared" si="49"/>
        <v>-13.190235609919167</v>
      </c>
      <c r="AE132">
        <f t="shared" si="62"/>
        <v>0</v>
      </c>
    </row>
    <row r="133" spans="1:31" x14ac:dyDescent="0.2">
      <c r="A133">
        <f t="shared" si="50"/>
        <v>0.10000000000000007</v>
      </c>
      <c r="B133" s="5">
        <f t="shared" si="51"/>
        <v>6.4734240218667277E-2</v>
      </c>
      <c r="C133" s="5">
        <f t="shared" si="52"/>
        <v>41.972813023325955</v>
      </c>
      <c r="D133" s="5">
        <f t="shared" si="53"/>
        <v>5.2441331544903527</v>
      </c>
      <c r="E133" s="2">
        <f t="shared" si="54"/>
        <v>41.972862942774555</v>
      </c>
      <c r="F133" s="2">
        <f t="shared" si="55"/>
        <v>8.8366624644523162E-2</v>
      </c>
      <c r="G133" s="3">
        <f t="shared" si="56"/>
        <v>1.2819002717570425</v>
      </c>
      <c r="H133" s="3">
        <f t="shared" si="57"/>
        <v>-128.72068394025214</v>
      </c>
      <c r="I133" s="3">
        <f t="shared" si="58"/>
        <v>-8.2129033735263786</v>
      </c>
      <c r="J133" s="2">
        <f t="shared" si="38"/>
        <v>128.98879611879437</v>
      </c>
      <c r="K133" s="2">
        <f t="shared" si="59"/>
        <v>87.926923053029554</v>
      </c>
      <c r="L133" s="6">
        <f t="shared" si="39"/>
        <v>2499.706511692691</v>
      </c>
      <c r="M133" s="2">
        <f t="shared" si="40"/>
        <v>31.680308221105289</v>
      </c>
      <c r="N133" s="2">
        <f t="shared" si="60"/>
        <v>128.98879611879437</v>
      </c>
      <c r="O133" s="2">
        <f t="shared" si="41"/>
        <v>87.926923053029554</v>
      </c>
      <c r="P133" s="5">
        <f t="shared" si="42"/>
        <v>0.35299078835306197</v>
      </c>
      <c r="Q133" s="4">
        <f t="shared" si="61"/>
        <v>0.24560511590424322</v>
      </c>
      <c r="R133" s="4">
        <f t="shared" si="43"/>
        <v>0.23795718568052449</v>
      </c>
      <c r="S133" s="4">
        <f t="shared" si="63"/>
        <v>0</v>
      </c>
      <c r="T133" s="4">
        <f t="shared" si="64"/>
        <v>0</v>
      </c>
      <c r="U133" s="5">
        <f t="shared" si="65"/>
        <v>-0.31331295781874119</v>
      </c>
      <c r="V133" s="5">
        <f t="shared" si="66"/>
        <v>31.460995138485643</v>
      </c>
      <c r="W133" s="5">
        <f t="shared" si="67"/>
        <v>2.0073394981905159</v>
      </c>
      <c r="X133" s="5">
        <f t="shared" si="44"/>
        <v>0.99987878542144815</v>
      </c>
      <c r="Y133" s="5">
        <f t="shared" si="45"/>
        <v>12.750044168939635</v>
      </c>
      <c r="Z133" s="5">
        <f t="shared" si="46"/>
        <v>-0.95598999060526713</v>
      </c>
      <c r="AA133" s="5">
        <f t="shared" si="47"/>
        <v>16.973287542279824</v>
      </c>
      <c r="AB133" s="5">
        <f t="shared" si="48"/>
        <v>12.436731211120893</v>
      </c>
      <c r="AC133" s="5">
        <f t="shared" si="48"/>
        <v>30.505005147880375</v>
      </c>
      <c r="AD133" s="5">
        <f t="shared" si="49"/>
        <v>-13.193372959529661</v>
      </c>
      <c r="AE133">
        <f t="shared" si="62"/>
        <v>0</v>
      </c>
    </row>
    <row r="134" spans="1:31" x14ac:dyDescent="0.2">
      <c r="A134">
        <f t="shared" si="50"/>
        <v>0.10100000000000008</v>
      </c>
      <c r="B134" s="5">
        <f t="shared" si="51"/>
        <v>6.6022358856029875E-2</v>
      </c>
      <c r="C134" s="5">
        <f t="shared" si="52"/>
        <v>41.844107591888275</v>
      </c>
      <c r="D134" s="5">
        <f t="shared" si="53"/>
        <v>5.2359136544303464</v>
      </c>
      <c r="E134" s="2">
        <f t="shared" si="54"/>
        <v>41.844159677467424</v>
      </c>
      <c r="F134" s="2">
        <f t="shared" si="55"/>
        <v>9.0402199844775988E-2</v>
      </c>
      <c r="G134" s="3">
        <f t="shared" si="56"/>
        <v>1.2943370029681633</v>
      </c>
      <c r="H134" s="3">
        <f t="shared" si="57"/>
        <v>-128.69017893510426</v>
      </c>
      <c r="I134" s="3">
        <f t="shared" si="58"/>
        <v>-8.2260967464859078</v>
      </c>
      <c r="J134" s="2">
        <f t="shared" si="38"/>
        <v>128.95931967217007</v>
      </c>
      <c r="K134" s="2">
        <f t="shared" si="59"/>
        <v>87.906830042379042</v>
      </c>
      <c r="L134" s="6">
        <f t="shared" si="39"/>
        <v>2499.7007593604631</v>
      </c>
      <c r="M134" s="2">
        <f t="shared" si="40"/>
        <v>31.680235318283646</v>
      </c>
      <c r="N134" s="2">
        <f t="shared" si="60"/>
        <v>128.95931967217007</v>
      </c>
      <c r="O134" s="2">
        <f t="shared" si="41"/>
        <v>87.906830042379042</v>
      </c>
      <c r="P134" s="5">
        <f t="shared" si="42"/>
        <v>0.35299061411672417</v>
      </c>
      <c r="Q134" s="4">
        <f t="shared" si="61"/>
        <v>0.2456606889584915</v>
      </c>
      <c r="R134" s="4">
        <f t="shared" si="43"/>
        <v>0.23798433687385215</v>
      </c>
      <c r="S134" s="4">
        <f t="shared" si="63"/>
        <v>0</v>
      </c>
      <c r="T134" s="4">
        <f t="shared" si="64"/>
        <v>0</v>
      </c>
      <c r="U134" s="5">
        <f t="shared" si="65"/>
        <v>-0.31628020646531552</v>
      </c>
      <c r="V134" s="5">
        <f t="shared" si="66"/>
        <v>31.446336054918707</v>
      </c>
      <c r="W134" s="5">
        <f t="shared" si="67"/>
        <v>2.0101036835197537</v>
      </c>
      <c r="X134" s="5">
        <f t="shared" si="44"/>
        <v>0.99987648449734567</v>
      </c>
      <c r="Y134" s="5">
        <f t="shared" si="45"/>
        <v>12.745642082748367</v>
      </c>
      <c r="Z134" s="5">
        <f t="shared" si="46"/>
        <v>-0.95639176318214769</v>
      </c>
      <c r="AA134" s="5">
        <f t="shared" si="47"/>
        <v>16.967388983102449</v>
      </c>
      <c r="AB134" s="5">
        <f t="shared" si="48"/>
        <v>12.429361876283052</v>
      </c>
      <c r="AC134" s="5">
        <f t="shared" si="48"/>
        <v>30.48994429173656</v>
      </c>
      <c r="AD134" s="5">
        <f t="shared" si="49"/>
        <v>-13.196507333377795</v>
      </c>
      <c r="AE134">
        <f t="shared" si="62"/>
        <v>0</v>
      </c>
    </row>
    <row r="135" spans="1:31" x14ac:dyDescent="0.2">
      <c r="A135">
        <f t="shared" si="50"/>
        <v>0.10200000000000008</v>
      </c>
      <c r="B135" s="5">
        <f t="shared" si="51"/>
        <v>6.7322910539936179E-2</v>
      </c>
      <c r="C135" s="5">
        <f t="shared" si="52"/>
        <v>41.715432657925319</v>
      </c>
      <c r="D135" s="5">
        <f t="shared" si="53"/>
        <v>5.2276809594301934</v>
      </c>
      <c r="E135" s="2">
        <f t="shared" si="54"/>
        <v>41.715486982800357</v>
      </c>
      <c r="F135" s="2">
        <f t="shared" si="55"/>
        <v>9.2467344669651064E-2</v>
      </c>
      <c r="G135" s="3">
        <f t="shared" si="56"/>
        <v>1.3067663648444463</v>
      </c>
      <c r="H135" s="3">
        <f t="shared" si="57"/>
        <v>-128.65968899081253</v>
      </c>
      <c r="I135" s="3">
        <f t="shared" si="58"/>
        <v>-8.2392932538192856</v>
      </c>
      <c r="J135" s="2">
        <f t="shared" si="38"/>
        <v>128.92986140870286</v>
      </c>
      <c r="K135" s="2">
        <f t="shared" si="59"/>
        <v>87.886749426518648</v>
      </c>
      <c r="L135" s="6">
        <f t="shared" si="39"/>
        <v>2499.6949502380712</v>
      </c>
      <c r="M135" s="2">
        <f t="shared" si="40"/>
        <v>31.680161695725559</v>
      </c>
      <c r="N135" s="2">
        <f t="shared" si="60"/>
        <v>128.92986140870286</v>
      </c>
      <c r="O135" s="2">
        <f t="shared" si="41"/>
        <v>87.886749426518648</v>
      </c>
      <c r="P135" s="5">
        <f t="shared" si="42"/>
        <v>0.3529904382249987</v>
      </c>
      <c r="Q135" s="4">
        <f t="shared" si="61"/>
        <v>0.24571624718730306</v>
      </c>
      <c r="R135" s="4">
        <f t="shared" si="43"/>
        <v>0.2380114747374171</v>
      </c>
      <c r="S135" s="4">
        <f t="shared" si="63"/>
        <v>0</v>
      </c>
      <c r="T135" s="4">
        <f t="shared" si="64"/>
        <v>0</v>
      </c>
      <c r="U135" s="5">
        <f t="shared" si="65"/>
        <v>-0.31924430611478383</v>
      </c>
      <c r="V135" s="5">
        <f t="shared" si="66"/>
        <v>31.431688358236212</v>
      </c>
      <c r="W135" s="5">
        <f t="shared" si="67"/>
        <v>2.0128674325076208</v>
      </c>
      <c r="X135" s="5">
        <f t="shared" si="44"/>
        <v>0.99987416085726477</v>
      </c>
      <c r="Y135" s="5">
        <f t="shared" si="45"/>
        <v>12.741242591698144</v>
      </c>
      <c r="Z135" s="5">
        <f t="shared" si="46"/>
        <v>-0.9567945905834947</v>
      </c>
      <c r="AA135" s="5">
        <f t="shared" si="47"/>
        <v>16.961493833580693</v>
      </c>
      <c r="AB135" s="5">
        <f t="shared" si="48"/>
        <v>12.42199828558336</v>
      </c>
      <c r="AC135" s="5">
        <f t="shared" si="48"/>
        <v>30.474893767652716</v>
      </c>
      <c r="AD135" s="5">
        <f t="shared" si="49"/>
        <v>-13.199638733911684</v>
      </c>
      <c r="AE135">
        <f t="shared" si="62"/>
        <v>0</v>
      </c>
    </row>
    <row r="136" spans="1:31" x14ac:dyDescent="0.2">
      <c r="A136">
        <f t="shared" si="50"/>
        <v>0.10300000000000008</v>
      </c>
      <c r="B136" s="5">
        <f t="shared" si="51"/>
        <v>6.8635887903923415E-2</v>
      </c>
      <c r="C136" s="5">
        <f t="shared" si="52"/>
        <v>41.586788206381385</v>
      </c>
      <c r="D136" s="5">
        <f t="shared" si="53"/>
        <v>5.2194350663570077</v>
      </c>
      <c r="E136" s="2">
        <f t="shared" si="54"/>
        <v>41.586844845546175</v>
      </c>
      <c r="F136" s="2">
        <f t="shared" si="55"/>
        <v>9.4562318924259814E-2</v>
      </c>
      <c r="G136" s="3">
        <f t="shared" si="56"/>
        <v>1.3191883631300296</v>
      </c>
      <c r="H136" s="3">
        <f t="shared" si="57"/>
        <v>-128.62921409704487</v>
      </c>
      <c r="I136" s="3">
        <f t="shared" si="58"/>
        <v>-8.2524928925531977</v>
      </c>
      <c r="J136" s="2">
        <f t="shared" si="38"/>
        <v>128.90042131856072</v>
      </c>
      <c r="K136" s="2">
        <f t="shared" si="59"/>
        <v>87.866681198746221</v>
      </c>
      <c r="L136" s="6">
        <f t="shared" si="39"/>
        <v>2499.6890842906309</v>
      </c>
      <c r="M136" s="2">
        <f t="shared" si="40"/>
        <v>31.680087352988902</v>
      </c>
      <c r="N136" s="2">
        <f t="shared" si="60"/>
        <v>128.90042131856072</v>
      </c>
      <c r="O136" s="2">
        <f t="shared" si="41"/>
        <v>87.866681198746221</v>
      </c>
      <c r="P136" s="5">
        <f t="shared" si="42"/>
        <v>0.35299026067686479</v>
      </c>
      <c r="Q136" s="4">
        <f t="shared" si="61"/>
        <v>0.24577179057231835</v>
      </c>
      <c r="R136" s="4">
        <f t="shared" si="43"/>
        <v>0.2380385992691717</v>
      </c>
      <c r="S136" s="4">
        <f t="shared" si="63"/>
        <v>0</v>
      </c>
      <c r="T136" s="4">
        <f t="shared" si="64"/>
        <v>0</v>
      </c>
      <c r="U136" s="5">
        <f t="shared" si="65"/>
        <v>-0.32220526062637617</v>
      </c>
      <c r="V136" s="5">
        <f t="shared" si="66"/>
        <v>31.417052037942462</v>
      </c>
      <c r="W136" s="5">
        <f t="shared" si="67"/>
        <v>2.015630745069215</v>
      </c>
      <c r="X136" s="5">
        <f t="shared" si="44"/>
        <v>0.99987181448725104</v>
      </c>
      <c r="Y136" s="5">
        <f t="shared" si="45"/>
        <v>12.736845693970478</v>
      </c>
      <c r="Z136" s="5">
        <f t="shared" si="46"/>
        <v>-0.95719847151133386</v>
      </c>
      <c r="AA136" s="5">
        <f t="shared" si="47"/>
        <v>16.955602091354621</v>
      </c>
      <c r="AB136" s="5">
        <f t="shared" si="48"/>
        <v>12.414640433344102</v>
      </c>
      <c r="AC136" s="5">
        <f t="shared" si="48"/>
        <v>30.459853566431129</v>
      </c>
      <c r="AD136" s="5">
        <f t="shared" si="49"/>
        <v>-13.202767163576162</v>
      </c>
      <c r="AE136">
        <f t="shared" si="62"/>
        <v>0</v>
      </c>
    </row>
    <row r="137" spans="1:31" x14ac:dyDescent="0.2">
      <c r="A137">
        <f t="shared" si="50"/>
        <v>0.10400000000000008</v>
      </c>
      <c r="B137" s="5">
        <f t="shared" si="51"/>
        <v>6.9961283587270107E-2</v>
      </c>
      <c r="C137" s="5">
        <f t="shared" si="52"/>
        <v>41.45817422221112</v>
      </c>
      <c r="D137" s="5">
        <f t="shared" si="53"/>
        <v>5.2111759720808726</v>
      </c>
      <c r="E137" s="2">
        <f t="shared" si="54"/>
        <v>41.458233252520685</v>
      </c>
      <c r="F137" s="2">
        <f t="shared" si="55"/>
        <v>9.6687385517576246E-2</v>
      </c>
      <c r="G137" s="3">
        <f t="shared" si="56"/>
        <v>1.3316030035633737</v>
      </c>
      <c r="H137" s="3">
        <f t="shared" si="57"/>
        <v>-128.59875424347842</v>
      </c>
      <c r="I137" s="3">
        <f t="shared" si="58"/>
        <v>-8.2656956597167746</v>
      </c>
      <c r="J137" s="2">
        <f t="shared" si="38"/>
        <v>128.87099939192183</v>
      </c>
      <c r="K137" s="2">
        <f t="shared" si="59"/>
        <v>87.846625352366615</v>
      </c>
      <c r="L137" s="6">
        <f t="shared" si="39"/>
        <v>2499.6831614832718</v>
      </c>
      <c r="M137" s="2">
        <f t="shared" si="40"/>
        <v>31.680012289631737</v>
      </c>
      <c r="N137" s="2">
        <f t="shared" si="60"/>
        <v>128.87099939192183</v>
      </c>
      <c r="O137" s="2">
        <f t="shared" si="41"/>
        <v>87.846625352366615</v>
      </c>
      <c r="P137" s="5">
        <f t="shared" si="42"/>
        <v>0.3529900814713019</v>
      </c>
      <c r="Q137" s="4">
        <f t="shared" si="61"/>
        <v>0.24582731909517241</v>
      </c>
      <c r="R137" s="4">
        <f t="shared" si="43"/>
        <v>0.23806571046706862</v>
      </c>
      <c r="S137" s="4">
        <f t="shared" si="63"/>
        <v>0</v>
      </c>
      <c r="T137" s="4">
        <f t="shared" si="64"/>
        <v>0</v>
      </c>
      <c r="U137" s="5">
        <f t="shared" si="65"/>
        <v>-0.32516307385427923</v>
      </c>
      <c r="V137" s="5">
        <f t="shared" si="66"/>
        <v>31.402427083554105</v>
      </c>
      <c r="W137" s="5">
        <f t="shared" si="67"/>
        <v>2.0183936211207021</v>
      </c>
      <c r="X137" s="5">
        <f t="shared" si="44"/>
        <v>0.99986944537335654</v>
      </c>
      <c r="Y137" s="5">
        <f t="shared" si="45"/>
        <v>12.732451387748632</v>
      </c>
      <c r="Z137" s="5">
        <f t="shared" si="46"/>
        <v>-0.95760340466924598</v>
      </c>
      <c r="AA137" s="5">
        <f t="shared" si="47"/>
        <v>16.949713754066515</v>
      </c>
      <c r="AB137" s="5">
        <f t="shared" si="48"/>
        <v>12.407288313894353</v>
      </c>
      <c r="AC137" s="5">
        <f t="shared" si="48"/>
        <v>30.444823678884859</v>
      </c>
      <c r="AD137" s="5">
        <f t="shared" si="49"/>
        <v>-13.205892624812783</v>
      </c>
      <c r="AE137">
        <f t="shared" si="62"/>
        <v>0</v>
      </c>
    </row>
    <row r="138" spans="1:31" x14ac:dyDescent="0.2">
      <c r="A138">
        <f t="shared" si="50"/>
        <v>0.10500000000000008</v>
      </c>
      <c r="B138" s="5">
        <f t="shared" si="51"/>
        <v>7.1299090234990425E-2</v>
      </c>
      <c r="C138" s="5">
        <f t="shared" si="52"/>
        <v>41.329590690379483</v>
      </c>
      <c r="D138" s="5">
        <f t="shared" si="53"/>
        <v>5.2029036734748431</v>
      </c>
      <c r="E138" s="2">
        <f t="shared" si="54"/>
        <v>41.329652190583104</v>
      </c>
      <c r="F138" s="2">
        <f t="shared" si="55"/>
        <v>9.884281050888423E-2</v>
      </c>
      <c r="G138" s="3">
        <f t="shared" si="56"/>
        <v>1.3440102918772681</v>
      </c>
      <c r="H138" s="3">
        <f t="shared" si="57"/>
        <v>-128.56830941979953</v>
      </c>
      <c r="I138" s="3">
        <f t="shared" si="58"/>
        <v>-8.278901552341587</v>
      </c>
      <c r="J138" s="2">
        <f t="shared" si="38"/>
        <v>128.84159561897451</v>
      </c>
      <c r="K138" s="2">
        <f t="shared" si="59"/>
        <v>87.826581880691549</v>
      </c>
      <c r="L138" s="6">
        <f t="shared" si="39"/>
        <v>2499.6771817811377</v>
      </c>
      <c r="M138" s="2">
        <f t="shared" si="40"/>
        <v>31.679936505212336</v>
      </c>
      <c r="N138" s="2">
        <f t="shared" si="60"/>
        <v>128.84159561897451</v>
      </c>
      <c r="O138" s="2">
        <f t="shared" si="41"/>
        <v>87.826581880691549</v>
      </c>
      <c r="P138" s="5">
        <f t="shared" si="42"/>
        <v>0.35298990060729002</v>
      </c>
      <c r="Q138" s="4">
        <f t="shared" si="61"/>
        <v>0.24588283273749545</v>
      </c>
      <c r="R138" s="4">
        <f t="shared" si="43"/>
        <v>0.23809280832906041</v>
      </c>
      <c r="S138" s="4">
        <f t="shared" si="63"/>
        <v>0</v>
      </c>
      <c r="T138" s="4">
        <f t="shared" si="64"/>
        <v>0</v>
      </c>
      <c r="U138" s="5">
        <f t="shared" si="65"/>
        <v>-0.32811774964764379</v>
      </c>
      <c r="V138" s="5">
        <f t="shared" si="66"/>
        <v>31.387813484600066</v>
      </c>
      <c r="W138" s="5">
        <f t="shared" si="67"/>
        <v>2.0211560605793091</v>
      </c>
      <c r="X138" s="5">
        <f t="shared" si="44"/>
        <v>0.99986705350163929</v>
      </c>
      <c r="Y138" s="5">
        <f t="shared" si="45"/>
        <v>12.728059671217586</v>
      </c>
      <c r="Z138" s="5">
        <f t="shared" si="46"/>
        <v>-0.95800938876236441</v>
      </c>
      <c r="AA138" s="5">
        <f t="shared" si="47"/>
        <v>16.943828819360903</v>
      </c>
      <c r="AB138" s="5">
        <f t="shared" si="48"/>
        <v>12.399941921569942</v>
      </c>
      <c r="AC138" s="5">
        <f t="shared" si="48"/>
        <v>30.429804095837703</v>
      </c>
      <c r="AD138" s="5">
        <f t="shared" si="49"/>
        <v>-13.209015120059789</v>
      </c>
      <c r="AE138">
        <f t="shared" si="62"/>
        <v>0</v>
      </c>
    </row>
    <row r="139" spans="1:31" x14ac:dyDescent="0.2">
      <c r="A139">
        <f t="shared" si="50"/>
        <v>0.10600000000000008</v>
      </c>
      <c r="B139" s="5">
        <f t="shared" si="51"/>
        <v>7.2649300497828473E-2</v>
      </c>
      <c r="C139" s="5">
        <f t="shared" si="52"/>
        <v>41.201037595861735</v>
      </c>
      <c r="D139" s="5">
        <f t="shared" si="53"/>
        <v>5.1946181674149408</v>
      </c>
      <c r="E139" s="2">
        <f t="shared" si="54"/>
        <v>41.201101646636523</v>
      </c>
      <c r="F139" s="2">
        <f t="shared" si="55"/>
        <v>0.10102886315506064</v>
      </c>
      <c r="G139" s="3">
        <f t="shared" si="56"/>
        <v>1.356410233798838</v>
      </c>
      <c r="H139" s="3">
        <f t="shared" si="57"/>
        <v>-128.5378796157037</v>
      </c>
      <c r="I139" s="3">
        <f t="shared" si="58"/>
        <v>-8.2921105674616467</v>
      </c>
      <c r="J139" s="2">
        <f t="shared" si="38"/>
        <v>128.81220998991711</v>
      </c>
      <c r="K139" s="2">
        <f t="shared" si="59"/>
        <v>87.806550777039604</v>
      </c>
      <c r="L139" s="6">
        <f t="shared" si="39"/>
        <v>2499.6711451493861</v>
      </c>
      <c r="M139" s="2">
        <f t="shared" si="40"/>
        <v>31.679859999289093</v>
      </c>
      <c r="N139" s="2">
        <f t="shared" si="60"/>
        <v>128.81220998991711</v>
      </c>
      <c r="O139" s="2">
        <f t="shared" si="41"/>
        <v>87.806550777039604</v>
      </c>
      <c r="P139" s="5">
        <f t="shared" si="42"/>
        <v>0.35298971808380952</v>
      </c>
      <c r="Q139" s="4">
        <f t="shared" si="61"/>
        <v>0.24593833148091213</v>
      </c>
      <c r="R139" s="4">
        <f t="shared" si="43"/>
        <v>0.23811989285309967</v>
      </c>
      <c r="S139" s="4">
        <f t="shared" si="63"/>
        <v>0</v>
      </c>
      <c r="T139" s="4">
        <f t="shared" si="64"/>
        <v>0</v>
      </c>
      <c r="U139" s="5">
        <f t="shared" si="65"/>
        <v>-0.33106929185059208</v>
      </c>
      <c r="V139" s="5">
        <f t="shared" si="66"/>
        <v>31.373211230621532</v>
      </c>
      <c r="W139" s="5">
        <f t="shared" si="67"/>
        <v>2.0239180633633249</v>
      </c>
      <c r="X139" s="5">
        <f t="shared" si="44"/>
        <v>0.9998646388581619</v>
      </c>
      <c r="Y139" s="5">
        <f t="shared" si="45"/>
        <v>12.723670542564035</v>
      </c>
      <c r="Z139" s="5">
        <f t="shared" si="46"/>
        <v>-0.95841642249737058</v>
      </c>
      <c r="AA139" s="5">
        <f t="shared" si="47"/>
        <v>16.937947284884505</v>
      </c>
      <c r="AB139" s="5">
        <f t="shared" si="48"/>
        <v>12.392601250713442</v>
      </c>
      <c r="AC139" s="5">
        <f t="shared" si="48"/>
        <v>30.41479480812416</v>
      </c>
      <c r="AD139" s="5">
        <f t="shared" si="49"/>
        <v>-13.212134651752169</v>
      </c>
      <c r="AE139">
        <f t="shared" si="62"/>
        <v>0</v>
      </c>
    </row>
    <row r="140" spans="1:31" x14ac:dyDescent="0.2">
      <c r="A140">
        <f t="shared" si="50"/>
        <v>0.10700000000000008</v>
      </c>
      <c r="B140" s="5">
        <f t="shared" si="51"/>
        <v>7.4011907032252675E-2</v>
      </c>
      <c r="C140" s="5">
        <f t="shared" si="52"/>
        <v>41.072514923643432</v>
      </c>
      <c r="D140" s="5">
        <f t="shared" si="53"/>
        <v>5.1863194507801529</v>
      </c>
      <c r="E140" s="2">
        <f t="shared" si="54"/>
        <v>41.0725816076284</v>
      </c>
      <c r="F140" s="2">
        <f t="shared" si="55"/>
        <v>0.10324581595871304</v>
      </c>
      <c r="G140" s="3">
        <f t="shared" si="56"/>
        <v>1.3688028350495514</v>
      </c>
      <c r="H140" s="3">
        <f t="shared" si="57"/>
        <v>-128.50746482089556</v>
      </c>
      <c r="I140" s="3">
        <f t="shared" si="58"/>
        <v>-8.3053227021133988</v>
      </c>
      <c r="J140" s="2">
        <f t="shared" si="38"/>
        <v>128.78284249495815</v>
      </c>
      <c r="K140" s="2">
        <f t="shared" si="59"/>
        <v>87.786532034736297</v>
      </c>
      <c r="L140" s="6">
        <f t="shared" si="39"/>
        <v>2499.6650515531865</v>
      </c>
      <c r="M140" s="2">
        <f t="shared" si="40"/>
        <v>31.679782771420594</v>
      </c>
      <c r="N140" s="2">
        <f t="shared" si="60"/>
        <v>128.78284249495815</v>
      </c>
      <c r="O140" s="2">
        <f t="shared" si="41"/>
        <v>87.786532034736297</v>
      </c>
      <c r="P140" s="5">
        <f t="shared" si="42"/>
        <v>0.35298953389984111</v>
      </c>
      <c r="Q140" s="4">
        <f t="shared" si="61"/>
        <v>0.24599381530704184</v>
      </c>
      <c r="R140" s="4">
        <f t="shared" si="43"/>
        <v>0.23814696403713867</v>
      </c>
      <c r="S140" s="4">
        <f t="shared" si="63"/>
        <v>0</v>
      </c>
      <c r="T140" s="4">
        <f t="shared" si="64"/>
        <v>0</v>
      </c>
      <c r="U140" s="5">
        <f t="shared" si="65"/>
        <v>-0.33401770430222588</v>
      </c>
      <c r="V140" s="5">
        <f t="shared" si="66"/>
        <v>31.358620311171933</v>
      </c>
      <c r="W140" s="5">
        <f t="shared" si="67"/>
        <v>2.0266796293920972</v>
      </c>
      <c r="X140" s="5">
        <f t="shared" si="44"/>
        <v>0.9998622014289924</v>
      </c>
      <c r="Y140" s="5">
        <f t="shared" si="45"/>
        <v>12.71928399997638</v>
      </c>
      <c r="Z140" s="5">
        <f t="shared" si="46"/>
        <v>-0.95882450458249391</v>
      </c>
      <c r="AA140" s="5">
        <f t="shared" si="47"/>
        <v>16.932069148286232</v>
      </c>
      <c r="AB140" s="5">
        <f t="shared" si="48"/>
        <v>12.385266295674153</v>
      </c>
      <c r="AC140" s="5">
        <f t="shared" si="48"/>
        <v>30.399795806589438</v>
      </c>
      <c r="AD140" s="5">
        <f t="shared" si="49"/>
        <v>-13.215251222321669</v>
      </c>
      <c r="AE140">
        <f t="shared" si="62"/>
        <v>0</v>
      </c>
    </row>
    <row r="141" spans="1:31" x14ac:dyDescent="0.2">
      <c r="A141">
        <f t="shared" si="50"/>
        <v>0.10800000000000008</v>
      </c>
      <c r="B141" s="5">
        <f t="shared" si="51"/>
        <v>7.5386902500450062E-2</v>
      </c>
      <c r="C141" s="5">
        <f t="shared" si="52"/>
        <v>40.944022658720435</v>
      </c>
      <c r="D141" s="5">
        <f t="shared" si="53"/>
        <v>5.1780075204524287</v>
      </c>
      <c r="E141" s="2">
        <f t="shared" si="54"/>
        <v>40.944092060551071</v>
      </c>
      <c r="F141" s="2">
        <f t="shared" si="55"/>
        <v>0.10549394471718868</v>
      </c>
      <c r="G141" s="3">
        <f t="shared" si="56"/>
        <v>1.3811881013452254</v>
      </c>
      <c r="H141" s="3">
        <f t="shared" si="57"/>
        <v>-128.47706502508896</v>
      </c>
      <c r="I141" s="3">
        <f t="shared" si="58"/>
        <v>-8.3185379533357207</v>
      </c>
      <c r="J141" s="2">
        <f t="shared" si="38"/>
        <v>128.75349312431612</v>
      </c>
      <c r="K141" s="2">
        <f t="shared" si="59"/>
        <v>87.766525647113923</v>
      </c>
      <c r="L141" s="6">
        <f t="shared" si="39"/>
        <v>2499.6589009577256</v>
      </c>
      <c r="M141" s="2">
        <f t="shared" si="40"/>
        <v>31.679704821165615</v>
      </c>
      <c r="N141" s="2">
        <f t="shared" si="60"/>
        <v>128.75349312431612</v>
      </c>
      <c r="O141" s="2">
        <f t="shared" si="41"/>
        <v>87.766525647113923</v>
      </c>
      <c r="P141" s="5">
        <f t="shared" si="42"/>
        <v>0.35298934805436594</v>
      </c>
      <c r="Q141" s="4">
        <f t="shared" si="61"/>
        <v>0.24604928419749919</v>
      </c>
      <c r="R141" s="4">
        <f t="shared" si="43"/>
        <v>0.2381740218791302</v>
      </c>
      <c r="S141" s="4">
        <f t="shared" si="63"/>
        <v>0</v>
      </c>
      <c r="T141" s="4">
        <f t="shared" si="64"/>
        <v>0</v>
      </c>
      <c r="U141" s="5">
        <f t="shared" si="65"/>
        <v>-0.33696299083663367</v>
      </c>
      <c r="V141" s="5">
        <f t="shared" si="66"/>
        <v>31.344040715816941</v>
      </c>
      <c r="W141" s="5">
        <f t="shared" si="67"/>
        <v>2.029440758586031</v>
      </c>
      <c r="X141" s="5">
        <f t="shared" si="44"/>
        <v>0.99985974120020527</v>
      </c>
      <c r="Y141" s="5">
        <f t="shared" si="45"/>
        <v>12.714900041644762</v>
      </c>
      <c r="Z141" s="5">
        <f t="shared" si="46"/>
        <v>-0.95923363372751114</v>
      </c>
      <c r="AA141" s="5">
        <f t="shared" si="47"/>
        <v>16.926194407217245</v>
      </c>
      <c r="AB141" s="5">
        <f t="shared" si="48"/>
        <v>12.377937050808129</v>
      </c>
      <c r="AC141" s="5">
        <f t="shared" si="48"/>
        <v>30.384807082089431</v>
      </c>
      <c r="AD141" s="5">
        <f t="shared" si="49"/>
        <v>-13.218364834196723</v>
      </c>
      <c r="AE141">
        <f t="shared" si="62"/>
        <v>0</v>
      </c>
    </row>
    <row r="142" spans="1:31" x14ac:dyDescent="0.2">
      <c r="A142">
        <f t="shared" si="50"/>
        <v>0.10900000000000008</v>
      </c>
      <c r="B142" s="5">
        <f t="shared" si="51"/>
        <v>7.6774279570320694E-2</v>
      </c>
      <c r="C142" s="5">
        <f t="shared" si="52"/>
        <v>40.815560786098885</v>
      </c>
      <c r="D142" s="5">
        <f t="shared" si="53"/>
        <v>5.1696823733166752</v>
      </c>
      <c r="E142" s="2">
        <f t="shared" si="54"/>
        <v>40.815632992442204</v>
      </c>
      <c r="F142" s="2">
        <f t="shared" si="55"/>
        <v>0.10777352857247466</v>
      </c>
      <c r="G142" s="3">
        <f t="shared" si="56"/>
        <v>1.3935660383960335</v>
      </c>
      <c r="H142" s="3">
        <f t="shared" si="57"/>
        <v>-128.44668021800686</v>
      </c>
      <c r="I142" s="3">
        <f t="shared" si="58"/>
        <v>-8.3317563181699175</v>
      </c>
      <c r="J142" s="2">
        <f t="shared" si="38"/>
        <v>128.7241618682198</v>
      </c>
      <c r="K142" s="2">
        <f t="shared" si="59"/>
        <v>87.746531607511784</v>
      </c>
      <c r="L142" s="6">
        <f t="shared" si="39"/>
        <v>2499.6526933281998</v>
      </c>
      <c r="M142" s="2">
        <f t="shared" si="40"/>
        <v>31.679626148083088</v>
      </c>
      <c r="N142" s="2">
        <f t="shared" si="60"/>
        <v>128.7241618682198</v>
      </c>
      <c r="O142" s="2">
        <f t="shared" si="41"/>
        <v>87.746531607511784</v>
      </c>
      <c r="P142" s="5">
        <f t="shared" si="42"/>
        <v>0.35298916054636559</v>
      </c>
      <c r="Q142" s="4">
        <f t="shared" si="61"/>
        <v>0.246104738133893</v>
      </c>
      <c r="R142" s="4">
        <f t="shared" si="43"/>
        <v>0.23820106637702651</v>
      </c>
      <c r="S142" s="4">
        <f t="shared" si="63"/>
        <v>0</v>
      </c>
      <c r="T142" s="4">
        <f t="shared" si="64"/>
        <v>0</v>
      </c>
      <c r="U142" s="5">
        <f t="shared" si="65"/>
        <v>-0.33990515528289927</v>
      </c>
      <c r="V142" s="5">
        <f t="shared" si="66"/>
        <v>31.329472434134484</v>
      </c>
      <c r="W142" s="5">
        <f t="shared" si="67"/>
        <v>2.0322014508665882</v>
      </c>
      <c r="X142" s="5">
        <f t="shared" si="44"/>
        <v>0.99985725815787962</v>
      </c>
      <c r="Y142" s="5">
        <f t="shared" si="45"/>
        <v>12.710518665761015</v>
      </c>
      <c r="Z142" s="5">
        <f t="shared" si="46"/>
        <v>-0.9596438086437421</v>
      </c>
      <c r="AA142" s="5">
        <f t="shared" si="47"/>
        <v>16.920323059330894</v>
      </c>
      <c r="AB142" s="5">
        <f t="shared" si="48"/>
        <v>12.370613510478115</v>
      </c>
      <c r="AC142" s="5">
        <f t="shared" si="48"/>
        <v>30.36982862549074</v>
      </c>
      <c r="AD142" s="5">
        <f t="shared" si="49"/>
        <v>-13.221475489802518</v>
      </c>
      <c r="AE142">
        <f t="shared" si="62"/>
        <v>0</v>
      </c>
    </row>
    <row r="143" spans="1:31" x14ac:dyDescent="0.2">
      <c r="A143">
        <f t="shared" si="50"/>
        <v>0.11000000000000008</v>
      </c>
      <c r="B143" s="5">
        <f t="shared" si="51"/>
        <v>7.8174030915471968E-2</v>
      </c>
      <c r="C143" s="5">
        <f t="shared" si="52"/>
        <v>40.687129290795191</v>
      </c>
      <c r="D143" s="5">
        <f t="shared" si="53"/>
        <v>5.1613440062607605</v>
      </c>
      <c r="E143" s="2">
        <f t="shared" si="54"/>
        <v>40.687204390385361</v>
      </c>
      <c r="F143" s="2">
        <f t="shared" si="55"/>
        <v>0.11008485006200711</v>
      </c>
      <c r="G143" s="3">
        <f t="shared" si="56"/>
        <v>1.4059366519065117</v>
      </c>
      <c r="H143" s="3">
        <f t="shared" si="57"/>
        <v>-128.41631038938138</v>
      </c>
      <c r="I143" s="3">
        <f t="shared" si="58"/>
        <v>-8.3449777936597194</v>
      </c>
      <c r="J143" s="2">
        <f t="shared" si="38"/>
        <v>128.69484871690781</v>
      </c>
      <c r="K143" s="2">
        <f t="shared" si="59"/>
        <v>87.726549909275946</v>
      </c>
      <c r="L143" s="6">
        <f t="shared" si="39"/>
        <v>2499.6464286298237</v>
      </c>
      <c r="M143" s="2">
        <f t="shared" si="40"/>
        <v>31.679546751732143</v>
      </c>
      <c r="N143" s="2">
        <f t="shared" si="60"/>
        <v>128.69484871690781</v>
      </c>
      <c r="O143" s="2">
        <f t="shared" si="41"/>
        <v>87.726549909275946</v>
      </c>
      <c r="P143" s="5">
        <f t="shared" si="42"/>
        <v>0.35298897137482205</v>
      </c>
      <c r="Q143" s="4">
        <f t="shared" si="61"/>
        <v>0.24616017709782748</v>
      </c>
      <c r="R143" s="4">
        <f t="shared" si="43"/>
        <v>0.23822809752878013</v>
      </c>
      <c r="S143" s="4">
        <f t="shared" si="63"/>
        <v>0</v>
      </c>
      <c r="T143" s="4">
        <f t="shared" si="64"/>
        <v>0</v>
      </c>
      <c r="U143" s="5">
        <f t="shared" si="65"/>
        <v>-0.34284420146510802</v>
      </c>
      <c r="V143" s="5">
        <f t="shared" si="66"/>
        <v>31.314915455714637</v>
      </c>
      <c r="W143" s="5">
        <f t="shared" si="67"/>
        <v>2.0349617061562819</v>
      </c>
      <c r="X143" s="5">
        <f t="shared" si="44"/>
        <v>0.99985475228810095</v>
      </c>
      <c r="Y143" s="5">
        <f t="shared" si="45"/>
        <v>12.70613987051869</v>
      </c>
      <c r="Z143" s="5">
        <f t="shared" si="46"/>
        <v>-0.9600550280440483</v>
      </c>
      <c r="AA143" s="5">
        <f t="shared" si="47"/>
        <v>16.914455102282719</v>
      </c>
      <c r="AB143" s="5">
        <f t="shared" si="48"/>
        <v>12.363295669053583</v>
      </c>
      <c r="AC143" s="5">
        <f t="shared" si="48"/>
        <v>30.354860427670587</v>
      </c>
      <c r="AD143" s="5">
        <f t="shared" si="49"/>
        <v>-13.224583191560999</v>
      </c>
      <c r="AE143">
        <f t="shared" si="62"/>
        <v>0</v>
      </c>
    </row>
    <row r="144" spans="1:31" x14ac:dyDescent="0.2">
      <c r="A144">
        <f t="shared" si="50"/>
        <v>0.11100000000000008</v>
      </c>
      <c r="B144" s="5">
        <f t="shared" si="51"/>
        <v>7.9586149215213009E-2</v>
      </c>
      <c r="C144" s="5">
        <f t="shared" si="52"/>
        <v>40.558728157836022</v>
      </c>
      <c r="D144" s="5">
        <f t="shared" si="53"/>
        <v>5.152992416175505</v>
      </c>
      <c r="E144" s="2">
        <f t="shared" si="54"/>
        <v>40.558806241510453</v>
      </c>
      <c r="F144" s="2">
        <f t="shared" si="55"/>
        <v>0.11242819517040932</v>
      </c>
      <c r="G144" s="3">
        <f t="shared" si="56"/>
        <v>1.4182999475755653</v>
      </c>
      <c r="H144" s="3">
        <f t="shared" si="57"/>
        <v>-128.3859555289537</v>
      </c>
      <c r="I144" s="3">
        <f t="shared" si="58"/>
        <v>-8.3582023768512812</v>
      </c>
      <c r="J144" s="2">
        <f t="shared" si="38"/>
        <v>128.66555366062889</v>
      </c>
      <c r="K144" s="2">
        <f t="shared" si="59"/>
        <v>87.706580545759294</v>
      </c>
      <c r="L144" s="6">
        <f t="shared" si="39"/>
        <v>2499.6401068278228</v>
      </c>
      <c r="M144" s="2">
        <f t="shared" si="40"/>
        <v>31.679466631672057</v>
      </c>
      <c r="N144" s="2">
        <f t="shared" si="60"/>
        <v>128.66555366062889</v>
      </c>
      <c r="O144" s="2">
        <f t="shared" si="41"/>
        <v>87.706580545759294</v>
      </c>
      <c r="P144" s="5">
        <f t="shared" si="42"/>
        <v>0.35298878053871768</v>
      </c>
      <c r="Q144" s="4">
        <f t="shared" si="61"/>
        <v>0.24621560107090137</v>
      </c>
      <c r="R144" s="4">
        <f t="shared" si="43"/>
        <v>0.23825511533234367</v>
      </c>
      <c r="S144" s="4">
        <f t="shared" si="63"/>
        <v>0</v>
      </c>
      <c r="T144" s="4">
        <f t="shared" si="64"/>
        <v>0</v>
      </c>
      <c r="U144" s="5">
        <f t="shared" si="65"/>
        <v>-0.34578013320235529</v>
      </c>
      <c r="V144" s="5">
        <f t="shared" si="66"/>
        <v>31.300369770159673</v>
      </c>
      <c r="W144" s="5">
        <f t="shared" si="67"/>
        <v>2.0377215243786773</v>
      </c>
      <c r="X144" s="5">
        <f t="shared" si="44"/>
        <v>0.99985222357695935</v>
      </c>
      <c r="Y144" s="5">
        <f t="shared" si="45"/>
        <v>12.701763654113044</v>
      </c>
      <c r="Z144" s="5">
        <f t="shared" si="46"/>
        <v>-0.96046729064283343</v>
      </c>
      <c r="AA144" s="5">
        <f t="shared" si="47"/>
        <v>16.908590533730482</v>
      </c>
      <c r="AB144" s="5">
        <f t="shared" si="48"/>
        <v>12.355983520910689</v>
      </c>
      <c r="AC144" s="5">
        <f t="shared" si="48"/>
        <v>30.339902479516841</v>
      </c>
      <c r="AD144" s="5">
        <f t="shared" si="49"/>
        <v>-13.227687941890839</v>
      </c>
      <c r="AE144">
        <f t="shared" si="62"/>
        <v>0</v>
      </c>
    </row>
    <row r="145" spans="1:31" x14ac:dyDescent="0.2">
      <c r="A145">
        <f t="shared" si="50"/>
        <v>0.11200000000000009</v>
      </c>
      <c r="B145" s="5">
        <f t="shared" si="51"/>
        <v>8.1010627154549042E-2</v>
      </c>
      <c r="C145" s="5">
        <f t="shared" si="52"/>
        <v>40.430357372258307</v>
      </c>
      <c r="D145" s="5">
        <f t="shared" si="53"/>
        <v>5.1446275999546822</v>
      </c>
      <c r="E145" s="2">
        <f t="shared" si="54"/>
        <v>40.430438532994344</v>
      </c>
      <c r="F145" s="2">
        <f t="shared" si="55"/>
        <v>0.11480385338217838</v>
      </c>
      <c r="G145" s="3">
        <f t="shared" si="56"/>
        <v>1.4306559310964759</v>
      </c>
      <c r="H145" s="3">
        <f t="shared" si="57"/>
        <v>-128.35561562647419</v>
      </c>
      <c r="I145" s="3">
        <f t="shared" si="58"/>
        <v>-8.3714300647931719</v>
      </c>
      <c r="J145" s="2">
        <f t="shared" si="38"/>
        <v>128.63627668964182</v>
      </c>
      <c r="K145" s="2">
        <f t="shared" si="59"/>
        <v>87.68662351032161</v>
      </c>
      <c r="L145" s="6">
        <f t="shared" si="39"/>
        <v>2499.6337278874371</v>
      </c>
      <c r="M145" s="2">
        <f t="shared" si="40"/>
        <v>31.679385787462309</v>
      </c>
      <c r="N145" s="2">
        <f t="shared" si="60"/>
        <v>128.63627668964182</v>
      </c>
      <c r="O145" s="2">
        <f t="shared" si="41"/>
        <v>87.68662351032161</v>
      </c>
      <c r="P145" s="5">
        <f t="shared" si="42"/>
        <v>0.35298858803703526</v>
      </c>
      <c r="Q145" s="4">
        <f t="shared" si="61"/>
        <v>0.24627101003470842</v>
      </c>
      <c r="R145" s="4">
        <f t="shared" si="43"/>
        <v>0.23828211978566943</v>
      </c>
      <c r="S145" s="4">
        <f t="shared" si="63"/>
        <v>0</v>
      </c>
      <c r="T145" s="4">
        <f t="shared" si="64"/>
        <v>0</v>
      </c>
      <c r="U145" s="5">
        <f t="shared" si="65"/>
        <v>-0.34871295430875393</v>
      </c>
      <c r="V145" s="5">
        <f t="shared" si="66"/>
        <v>31.28583536708404</v>
      </c>
      <c r="W145" s="5">
        <f t="shared" si="67"/>
        <v>2.0404809054583879</v>
      </c>
      <c r="X145" s="5">
        <f t="shared" si="44"/>
        <v>0.99984967201055142</v>
      </c>
      <c r="Y145" s="5">
        <f t="shared" si="45"/>
        <v>12.697390014741044</v>
      </c>
      <c r="Z145" s="5">
        <f t="shared" si="46"/>
        <v>-0.9608805951560373</v>
      </c>
      <c r="AA145" s="5">
        <f t="shared" si="47"/>
        <v>16.902729351334127</v>
      </c>
      <c r="AB145" s="5">
        <f t="shared" si="48"/>
        <v>12.348677060432291</v>
      </c>
      <c r="AC145" s="5">
        <f t="shared" si="48"/>
        <v>30.324954771928002</v>
      </c>
      <c r="AD145" s="5">
        <f t="shared" si="49"/>
        <v>-13.230789743207485</v>
      </c>
      <c r="AE145">
        <f t="shared" si="62"/>
        <v>0</v>
      </c>
    </row>
    <row r="146" spans="1:31" x14ac:dyDescent="0.2">
      <c r="A146">
        <f t="shared" si="50"/>
        <v>0.11300000000000009</v>
      </c>
      <c r="B146" s="5">
        <f t="shared" si="51"/>
        <v>8.2447457424175738E-2</v>
      </c>
      <c r="C146" s="5">
        <f t="shared" si="52"/>
        <v>40.302016919109221</v>
      </c>
      <c r="D146" s="5">
        <f t="shared" si="53"/>
        <v>5.1362495544950173</v>
      </c>
      <c r="E146" s="2">
        <f t="shared" si="54"/>
        <v>40.302101252061306</v>
      </c>
      <c r="F146" s="2">
        <f t="shared" si="55"/>
        <v>0.11721211773534103</v>
      </c>
      <c r="G146" s="3">
        <f t="shared" si="56"/>
        <v>1.4430046081569081</v>
      </c>
      <c r="H146" s="3">
        <f t="shared" si="57"/>
        <v>-128.32529067170225</v>
      </c>
      <c r="I146" s="3">
        <f t="shared" si="58"/>
        <v>-8.3846608545363797</v>
      </c>
      <c r="J146" s="2">
        <f t="shared" si="38"/>
        <v>128.60701779421538</v>
      </c>
      <c r="K146" s="2">
        <f t="shared" si="59"/>
        <v>87.666678796329492</v>
      </c>
      <c r="L146" s="6">
        <f t="shared" si="39"/>
        <v>2499.627291773922</v>
      </c>
      <c r="M146" s="2">
        <f t="shared" si="40"/>
        <v>31.679304218662548</v>
      </c>
      <c r="N146" s="2">
        <f t="shared" si="60"/>
        <v>128.60701779421538</v>
      </c>
      <c r="O146" s="2">
        <f t="shared" si="41"/>
        <v>87.666678796329492</v>
      </c>
      <c r="P146" s="5">
        <f t="shared" si="42"/>
        <v>0.35298839386875802</v>
      </c>
      <c r="Q146" s="4">
        <f t="shared" si="61"/>
        <v>0.24632640397083722</v>
      </c>
      <c r="R146" s="4">
        <f t="shared" si="43"/>
        <v>0.23830911088671003</v>
      </c>
      <c r="S146" s="4">
        <f t="shared" si="63"/>
        <v>0</v>
      </c>
      <c r="T146" s="4">
        <f t="shared" si="64"/>
        <v>0</v>
      </c>
      <c r="U146" s="5">
        <f t="shared" si="65"/>
        <v>-0.3516426685934419</v>
      </c>
      <c r="V146" s="5">
        <f t="shared" si="66"/>
        <v>31.271312236114333</v>
      </c>
      <c r="W146" s="5">
        <f t="shared" si="67"/>
        <v>2.0432398493210773</v>
      </c>
      <c r="X146" s="5">
        <f t="shared" si="44"/>
        <v>0.99984709757497892</v>
      </c>
      <c r="Y146" s="5">
        <f t="shared" si="45"/>
        <v>12.693018950601358</v>
      </c>
      <c r="Z146" s="5">
        <f t="shared" si="46"/>
        <v>-0.96129494030113771</v>
      </c>
      <c r="AA146" s="5">
        <f t="shared" si="47"/>
        <v>16.896871552755801</v>
      </c>
      <c r="AB146" s="5">
        <f t="shared" si="48"/>
        <v>12.341376282007916</v>
      </c>
      <c r="AC146" s="5">
        <f t="shared" si="48"/>
        <v>30.310017295813196</v>
      </c>
      <c r="AD146" s="5">
        <f t="shared" si="49"/>
        <v>-13.233888597923119</v>
      </c>
      <c r="AE146">
        <f t="shared" si="62"/>
        <v>0</v>
      </c>
    </row>
    <row r="147" spans="1:31" x14ac:dyDescent="0.2">
      <c r="A147">
        <f t="shared" si="50"/>
        <v>0.11400000000000009</v>
      </c>
      <c r="B147" s="5">
        <f t="shared" si="51"/>
        <v>8.3896632720473652E-2</v>
      </c>
      <c r="C147" s="5">
        <f t="shared" si="52"/>
        <v>40.173706783446164</v>
      </c>
      <c r="D147" s="5">
        <f t="shared" si="53"/>
        <v>5.1278582766961813</v>
      </c>
      <c r="E147" s="2">
        <f t="shared" si="54"/>
        <v>40.173794385983634</v>
      </c>
      <c r="F147" s="2">
        <f t="shared" si="55"/>
        <v>0.11965328487609929</v>
      </c>
      <c r="G147" s="3">
        <f t="shared" si="56"/>
        <v>1.4553459844389161</v>
      </c>
      <c r="H147" s="3">
        <f t="shared" si="57"/>
        <v>-128.29498065440643</v>
      </c>
      <c r="I147" s="3">
        <f t="shared" si="58"/>
        <v>-8.3978947431343034</v>
      </c>
      <c r="J147" s="2">
        <f t="shared" si="38"/>
        <v>128.57777696462833</v>
      </c>
      <c r="K147" s="2">
        <f t="shared" si="59"/>
        <v>87.646746397156321</v>
      </c>
      <c r="L147" s="6">
        <f t="shared" si="39"/>
        <v>2499.6207984525458</v>
      </c>
      <c r="M147" s="2">
        <f t="shared" si="40"/>
        <v>31.679221924832607</v>
      </c>
      <c r="N147" s="2">
        <f t="shared" si="60"/>
        <v>128.57777696462833</v>
      </c>
      <c r="O147" s="2">
        <f t="shared" si="41"/>
        <v>87.646746397156321</v>
      </c>
      <c r="P147" s="5">
        <f t="shared" si="42"/>
        <v>0.35298819803286952</v>
      </c>
      <c r="Q147" s="4">
        <f t="shared" si="61"/>
        <v>0.2463817828608714</v>
      </c>
      <c r="R147" s="4">
        <f t="shared" si="43"/>
        <v>0.23833608863341801</v>
      </c>
      <c r="S147" s="4">
        <f t="shared" si="63"/>
        <v>0</v>
      </c>
      <c r="T147" s="4">
        <f t="shared" si="64"/>
        <v>0</v>
      </c>
      <c r="U147" s="5">
        <f t="shared" si="65"/>
        <v>-0.35456927986058928</v>
      </c>
      <c r="V147" s="5">
        <f t="shared" si="66"/>
        <v>31.256800366889262</v>
      </c>
      <c r="W147" s="5">
        <f t="shared" si="67"/>
        <v>2.0459983558934511</v>
      </c>
      <c r="X147" s="5">
        <f t="shared" si="44"/>
        <v>0.99984450025634941</v>
      </c>
      <c r="Y147" s="5">
        <f t="shared" si="45"/>
        <v>12.688650459894365</v>
      </c>
      <c r="Z147" s="5">
        <f t="shared" si="46"/>
        <v>-0.96171032479714724</v>
      </c>
      <c r="AA147" s="5">
        <f t="shared" si="47"/>
        <v>16.891017135659837</v>
      </c>
      <c r="AB147" s="5">
        <f t="shared" si="48"/>
        <v>12.334081180033776</v>
      </c>
      <c r="AC147" s="5">
        <f t="shared" si="48"/>
        <v>30.295090042092117</v>
      </c>
      <c r="AD147" s="5">
        <f t="shared" si="49"/>
        <v>-13.23698450844671</v>
      </c>
      <c r="AE147">
        <f t="shared" si="62"/>
        <v>0</v>
      </c>
    </row>
    <row r="148" spans="1:31" x14ac:dyDescent="0.2">
      <c r="A148">
        <f t="shared" si="50"/>
        <v>0.11500000000000009</v>
      </c>
      <c r="B148" s="5">
        <f t="shared" si="51"/>
        <v>8.5358145745502587E-2</v>
      </c>
      <c r="C148" s="5">
        <f t="shared" si="52"/>
        <v>40.045426950336775</v>
      </c>
      <c r="D148" s="5">
        <f t="shared" si="53"/>
        <v>5.1194537634607933</v>
      </c>
      <c r="E148" s="2">
        <f t="shared" si="54"/>
        <v>40.045517922082169</v>
      </c>
      <c r="F148" s="2">
        <f t="shared" si="55"/>
        <v>0.12212765511448732</v>
      </c>
      <c r="G148" s="3">
        <f t="shared" si="56"/>
        <v>1.4676800656189499</v>
      </c>
      <c r="H148" s="3">
        <f t="shared" si="57"/>
        <v>-128.26468556436433</v>
      </c>
      <c r="I148" s="3">
        <f t="shared" si="58"/>
        <v>-8.4111317276427506</v>
      </c>
      <c r="J148" s="2">
        <f t="shared" si="38"/>
        <v>128.54855419116942</v>
      </c>
      <c r="K148" s="2">
        <f t="shared" si="59"/>
        <v>87.626826306182281</v>
      </c>
      <c r="L148" s="6">
        <f t="shared" si="39"/>
        <v>2499.6142478885913</v>
      </c>
      <c r="M148" s="2">
        <f t="shared" si="40"/>
        <v>31.679138905532493</v>
      </c>
      <c r="N148" s="2">
        <f t="shared" si="60"/>
        <v>128.54855419116942</v>
      </c>
      <c r="O148" s="2">
        <f t="shared" si="41"/>
        <v>87.626826306182281</v>
      </c>
      <c r="P148" s="5">
        <f t="shared" si="42"/>
        <v>0.35298800052835388</v>
      </c>
      <c r="Q148" s="4">
        <f t="shared" si="61"/>
        <v>0.24643714668638939</v>
      </c>
      <c r="R148" s="4">
        <f t="shared" si="43"/>
        <v>0.23836305302374594</v>
      </c>
      <c r="S148" s="4">
        <f t="shared" si="63"/>
        <v>0</v>
      </c>
      <c r="T148" s="4">
        <f t="shared" si="64"/>
        <v>0</v>
      </c>
      <c r="U148" s="5">
        <f t="shared" si="65"/>
        <v>-0.35749279190940675</v>
      </c>
      <c r="V148" s="5">
        <f t="shared" si="66"/>
        <v>31.242299749059661</v>
      </c>
      <c r="W148" s="5">
        <f t="shared" si="67"/>
        <v>2.0487564251032606</v>
      </c>
      <c r="X148" s="5">
        <f t="shared" si="44"/>
        <v>0.99984188004077623</v>
      </c>
      <c r="Y148" s="5">
        <f t="shared" si="45"/>
        <v>12.684284540822128</v>
      </c>
      <c r="Z148" s="5">
        <f t="shared" si="46"/>
        <v>-0.9621267473646099</v>
      </c>
      <c r="AA148" s="5">
        <f t="shared" si="47"/>
        <v>16.885166097712759</v>
      </c>
      <c r="AB148" s="5">
        <f t="shared" si="48"/>
        <v>12.326791748912722</v>
      </c>
      <c r="AC148" s="5">
        <f t="shared" si="48"/>
        <v>30.280173001695051</v>
      </c>
      <c r="AD148" s="5">
        <f t="shared" si="49"/>
        <v>-13.240077477183981</v>
      </c>
      <c r="AE148">
        <f t="shared" si="62"/>
        <v>0</v>
      </c>
    </row>
    <row r="149" spans="1:31" x14ac:dyDescent="0.2">
      <c r="A149">
        <f t="shared" si="50"/>
        <v>0.11600000000000009</v>
      </c>
      <c r="B149" s="5">
        <f t="shared" si="51"/>
        <v>8.6831989206996002E-2</v>
      </c>
      <c r="C149" s="5">
        <f t="shared" si="52"/>
        <v>39.917177404858911</v>
      </c>
      <c r="D149" s="5">
        <f t="shared" si="53"/>
        <v>5.111036011694412</v>
      </c>
      <c r="E149" s="2">
        <f t="shared" si="54"/>
        <v>39.917271847726873</v>
      </c>
      <c r="F149" s="2">
        <f t="shared" si="55"/>
        <v>0.12463553248106132</v>
      </c>
      <c r="G149" s="3">
        <f t="shared" si="56"/>
        <v>1.4800068573678626</v>
      </c>
      <c r="H149" s="3">
        <f t="shared" si="57"/>
        <v>-128.23440539136263</v>
      </c>
      <c r="I149" s="3">
        <f t="shared" si="58"/>
        <v>-8.4243718051199341</v>
      </c>
      <c r="J149" s="2">
        <f t="shared" si="38"/>
        <v>128.51934946413743</v>
      </c>
      <c r="K149" s="2">
        <f t="shared" si="59"/>
        <v>87.606918516794423</v>
      </c>
      <c r="L149" s="6">
        <f t="shared" si="39"/>
        <v>2499.6076400473553</v>
      </c>
      <c r="M149" s="2">
        <f t="shared" si="40"/>
        <v>31.679055160322381</v>
      </c>
      <c r="N149" s="2">
        <f t="shared" si="60"/>
        <v>128.51934946413743</v>
      </c>
      <c r="O149" s="2">
        <f t="shared" si="41"/>
        <v>87.606918516794423</v>
      </c>
      <c r="P149" s="5">
        <f t="shared" si="42"/>
        <v>0.35298780135419544</v>
      </c>
      <c r="Q149" s="4">
        <f t="shared" si="61"/>
        <v>0.24649249542896445</v>
      </c>
      <c r="R149" s="4">
        <f t="shared" si="43"/>
        <v>0.2383900040556462</v>
      </c>
      <c r="S149" s="4">
        <f t="shared" si="63"/>
        <v>0</v>
      </c>
      <c r="T149" s="4">
        <f t="shared" si="64"/>
        <v>0</v>
      </c>
      <c r="U149" s="5">
        <f t="shared" si="65"/>
        <v>-0.36041320853415221</v>
      </c>
      <c r="V149" s="5">
        <f t="shared" si="66"/>
        <v>31.227810372288463</v>
      </c>
      <c r="W149" s="5">
        <f t="shared" si="67"/>
        <v>2.0515140568792973</v>
      </c>
      <c r="X149" s="5">
        <f t="shared" si="44"/>
        <v>0.99983923691437782</v>
      </c>
      <c r="Y149" s="5">
        <f t="shared" si="45"/>
        <v>12.679921191588413</v>
      </c>
      <c r="Z149" s="5">
        <f t="shared" si="46"/>
        <v>-0.96254420672560159</v>
      </c>
      <c r="AA149" s="5">
        <f t="shared" si="47"/>
        <v>16.879318436583283</v>
      </c>
      <c r="AB149" s="5">
        <f t="shared" si="48"/>
        <v>12.31950798305426</v>
      </c>
      <c r="AC149" s="5">
        <f t="shared" si="48"/>
        <v>30.26526616556286</v>
      </c>
      <c r="AD149" s="5">
        <f t="shared" si="49"/>
        <v>-13.243167506537418</v>
      </c>
      <c r="AE149">
        <f t="shared" si="62"/>
        <v>0</v>
      </c>
    </row>
    <row r="150" spans="1:31" x14ac:dyDescent="0.2">
      <c r="A150">
        <f t="shared" si="50"/>
        <v>0.11700000000000009</v>
      </c>
      <c r="B150" s="5">
        <f t="shared" si="51"/>
        <v>8.8318155818355393E-2</v>
      </c>
      <c r="C150" s="5">
        <f t="shared" si="52"/>
        <v>39.788958132100632</v>
      </c>
      <c r="D150" s="5">
        <f t="shared" si="53"/>
        <v>5.1026050183055389</v>
      </c>
      <c r="E150" s="2">
        <f t="shared" si="54"/>
        <v>39.789056150337423</v>
      </c>
      <c r="F150" s="2">
        <f t="shared" si="55"/>
        <v>0.12717722478464522</v>
      </c>
      <c r="G150" s="3">
        <f t="shared" si="56"/>
        <v>1.4923263653509169</v>
      </c>
      <c r="H150" s="3">
        <f t="shared" si="57"/>
        <v>-128.20414012519706</v>
      </c>
      <c r="I150" s="3">
        <f t="shared" si="58"/>
        <v>-8.4376149726264718</v>
      </c>
      <c r="J150" s="2">
        <f t="shared" si="38"/>
        <v>128.49016277384109</v>
      </c>
      <c r="K150" s="2">
        <f t="shared" si="59"/>
        <v>87.58702302238656</v>
      </c>
      <c r="L150" s="6">
        <f t="shared" si="39"/>
        <v>2499.6009748941492</v>
      </c>
      <c r="M150" s="2">
        <f t="shared" si="40"/>
        <v>31.67897068876265</v>
      </c>
      <c r="N150" s="2">
        <f t="shared" si="60"/>
        <v>128.49016277384109</v>
      </c>
      <c r="O150" s="2">
        <f t="shared" si="41"/>
        <v>87.58702302238656</v>
      </c>
      <c r="P150" s="5">
        <f t="shared" si="42"/>
        <v>0.35298760050937916</v>
      </c>
      <c r="Q150" s="4">
        <f t="shared" si="61"/>
        <v>0.24654782907016498</v>
      </c>
      <c r="R150" s="4">
        <f t="shared" si="43"/>
        <v>0.23841694172707151</v>
      </c>
      <c r="S150" s="4">
        <f t="shared" si="63"/>
        <v>0</v>
      </c>
      <c r="T150" s="4">
        <f t="shared" si="64"/>
        <v>0</v>
      </c>
      <c r="U150" s="5">
        <f t="shared" si="65"/>
        <v>-0.36333053352413902</v>
      </c>
      <c r="V150" s="5">
        <f t="shared" si="66"/>
        <v>31.213332226250682</v>
      </c>
      <c r="W150" s="5">
        <f t="shared" si="67"/>
        <v>2.0542712511513934</v>
      </c>
      <c r="X150" s="5">
        <f t="shared" si="44"/>
        <v>0.99983657086327893</v>
      </c>
      <c r="Y150" s="5">
        <f t="shared" si="45"/>
        <v>12.675560410398701</v>
      </c>
      <c r="Z150" s="5">
        <f t="shared" si="46"/>
        <v>-0.96296270160372821</v>
      </c>
      <c r="AA150" s="5">
        <f t="shared" si="47"/>
        <v>16.873474149942307</v>
      </c>
      <c r="AB150" s="5">
        <f t="shared" si="48"/>
        <v>12.312229876874561</v>
      </c>
      <c r="AC150" s="5">
        <f t="shared" si="48"/>
        <v>30.250369524646953</v>
      </c>
      <c r="AD150" s="5">
        <f t="shared" si="49"/>
        <v>-13.246254598906297</v>
      </c>
      <c r="AE150">
        <f t="shared" si="62"/>
        <v>0</v>
      </c>
    </row>
    <row r="151" spans="1:31" x14ac:dyDescent="0.2">
      <c r="A151">
        <f t="shared" si="50"/>
        <v>0.11800000000000009</v>
      </c>
      <c r="B151" s="5">
        <f t="shared" si="51"/>
        <v>8.9816638298644752E-2</v>
      </c>
      <c r="C151" s="5">
        <f t="shared" si="52"/>
        <v>39.660769117160193</v>
      </c>
      <c r="D151" s="5">
        <f t="shared" si="53"/>
        <v>5.0941607802056135</v>
      </c>
      <c r="E151" s="2">
        <f t="shared" si="54"/>
        <v>39.660870817383767</v>
      </c>
      <c r="F151" s="2">
        <f t="shared" si="55"/>
        <v>0.12975304367115462</v>
      </c>
      <c r="G151" s="3">
        <f t="shared" si="56"/>
        <v>1.5046385952277914</v>
      </c>
      <c r="H151" s="3">
        <f t="shared" si="57"/>
        <v>-128.17388975567241</v>
      </c>
      <c r="I151" s="3">
        <f t="shared" si="58"/>
        <v>-8.4508612272253778</v>
      </c>
      <c r="J151" s="2">
        <f t="shared" si="38"/>
        <v>128.46099411059893</v>
      </c>
      <c r="K151" s="2">
        <f t="shared" si="59"/>
        <v>87.567139816359187</v>
      </c>
      <c r="L151" s="6">
        <f t="shared" si="39"/>
        <v>2499.5942523942981</v>
      </c>
      <c r="M151" s="2">
        <f t="shared" si="40"/>
        <v>31.678885490413847</v>
      </c>
      <c r="N151" s="2">
        <f t="shared" si="60"/>
        <v>128.46099411059893</v>
      </c>
      <c r="O151" s="2">
        <f t="shared" si="41"/>
        <v>87.567139816359187</v>
      </c>
      <c r="P151" s="5">
        <f t="shared" si="42"/>
        <v>0.35298739799289031</v>
      </c>
      <c r="Q151" s="4">
        <f t="shared" si="61"/>
        <v>0.24660314759155455</v>
      </c>
      <c r="R151" s="4">
        <f t="shared" si="43"/>
        <v>0.23844386603597459</v>
      </c>
      <c r="S151" s="4">
        <f t="shared" si="63"/>
        <v>0</v>
      </c>
      <c r="T151" s="4">
        <f t="shared" si="64"/>
        <v>0</v>
      </c>
      <c r="U151" s="5">
        <f t="shared" si="65"/>
        <v>-0.36624477066374267</v>
      </c>
      <c r="V151" s="5">
        <f t="shared" si="66"/>
        <v>31.198865300633368</v>
      </c>
      <c r="W151" s="5">
        <f t="shared" si="67"/>
        <v>2.0570280078504166</v>
      </c>
      <c r="X151" s="5">
        <f t="shared" si="44"/>
        <v>0.99983388187360978</v>
      </c>
      <c r="Y151" s="5">
        <f t="shared" si="45"/>
        <v>12.67120219546014</v>
      </c>
      <c r="Z151" s="5">
        <f t="shared" si="46"/>
        <v>-0.96338223072412077</v>
      </c>
      <c r="AA151" s="5">
        <f t="shared" si="47"/>
        <v>16.867633235462911</v>
      </c>
      <c r="AB151" s="5">
        <f t="shared" si="48"/>
        <v>12.304957424796397</v>
      </c>
      <c r="AC151" s="5">
        <f t="shared" si="48"/>
        <v>30.235483069909247</v>
      </c>
      <c r="AD151" s="5">
        <f t="shared" si="49"/>
        <v>-13.249338756686672</v>
      </c>
      <c r="AE151">
        <f t="shared" si="62"/>
        <v>0</v>
      </c>
    </row>
    <row r="152" spans="1:31" x14ac:dyDescent="0.2">
      <c r="A152">
        <f t="shared" si="50"/>
        <v>0.11900000000000009</v>
      </c>
      <c r="B152" s="5">
        <f t="shared" si="51"/>
        <v>9.1327429372584937E-2</v>
      </c>
      <c r="C152" s="5">
        <f t="shared" si="52"/>
        <v>39.532610345146054</v>
      </c>
      <c r="D152" s="5">
        <f t="shared" si="53"/>
        <v>5.0857032943090097</v>
      </c>
      <c r="E152" s="2">
        <f t="shared" si="54"/>
        <v>39.532715836386764</v>
      </c>
      <c r="F152" s="2">
        <f t="shared" si="55"/>
        <v>0.13236330468352309</v>
      </c>
      <c r="G152" s="3">
        <f t="shared" si="56"/>
        <v>1.5169435526525878</v>
      </c>
      <c r="H152" s="3">
        <f t="shared" si="57"/>
        <v>-128.1436542726025</v>
      </c>
      <c r="I152" s="3">
        <f t="shared" si="58"/>
        <v>-8.4641105659820646</v>
      </c>
      <c r="J152" s="2">
        <f t="shared" si="38"/>
        <v>128.43184346473964</v>
      </c>
      <c r="K152" s="2">
        <f t="shared" si="59"/>
        <v>87.547268892119718</v>
      </c>
      <c r="L152" s="6">
        <f t="shared" si="39"/>
        <v>2499.5874725131425</v>
      </c>
      <c r="M152" s="2">
        <f t="shared" si="40"/>
        <v>31.678799564836698</v>
      </c>
      <c r="N152" s="2">
        <f t="shared" si="60"/>
        <v>128.43184346473964</v>
      </c>
      <c r="O152" s="2">
        <f t="shared" si="41"/>
        <v>87.547268892119718</v>
      </c>
      <c r="P152" s="5">
        <f t="shared" si="42"/>
        <v>0.35298719380371457</v>
      </c>
      <c r="Q152" s="4">
        <f t="shared" si="61"/>
        <v>0.24665845097469119</v>
      </c>
      <c r="R152" s="4">
        <f t="shared" si="43"/>
        <v>0.23847077698030794</v>
      </c>
      <c r="S152" s="4">
        <f t="shared" si="63"/>
        <v>0</v>
      </c>
      <c r="T152" s="4">
        <f t="shared" si="64"/>
        <v>0</v>
      </c>
      <c r="U152" s="5">
        <f t="shared" si="65"/>
        <v>-0.36915592373240941</v>
      </c>
      <c r="V152" s="5">
        <f t="shared" si="66"/>
        <v>31.184409585135651</v>
      </c>
      <c r="W152" s="5">
        <f t="shared" si="67"/>
        <v>2.0597843269082734</v>
      </c>
      <c r="X152" s="5">
        <f t="shared" si="44"/>
        <v>0.99983116993150623</v>
      </c>
      <c r="Y152" s="5">
        <f t="shared" si="45"/>
        <v>12.666846544981587</v>
      </c>
      <c r="Z152" s="5">
        <f t="shared" si="46"/>
        <v>-0.96380279281343728</v>
      </c>
      <c r="AA152" s="5">
        <f t="shared" si="47"/>
        <v>16.861795690820347</v>
      </c>
      <c r="AB152" s="5">
        <f t="shared" si="48"/>
        <v>12.297690621249178</v>
      </c>
      <c r="AC152" s="5">
        <f t="shared" si="48"/>
        <v>30.220606792322215</v>
      </c>
      <c r="AD152" s="5">
        <f t="shared" si="49"/>
        <v>-13.252419982271377</v>
      </c>
      <c r="AE152">
        <f t="shared" si="62"/>
        <v>0</v>
      </c>
    </row>
    <row r="153" spans="1:31" x14ac:dyDescent="0.2">
      <c r="A153">
        <f t="shared" si="50"/>
        <v>0.12000000000000009</v>
      </c>
      <c r="B153" s="5">
        <f t="shared" si="51"/>
        <v>9.2850521770548144E-2</v>
      </c>
      <c r="C153" s="5">
        <f t="shared" si="52"/>
        <v>39.404481801176843</v>
      </c>
      <c r="D153" s="5">
        <f t="shared" si="53"/>
        <v>5.0772325575330362</v>
      </c>
      <c r="E153" s="2">
        <f t="shared" si="54"/>
        <v>39.404591194918773</v>
      </c>
      <c r="F153" s="2">
        <f t="shared" si="55"/>
        <v>0.13500832732275458</v>
      </c>
      <c r="G153" s="3">
        <f t="shared" si="56"/>
        <v>1.5292412432738369</v>
      </c>
      <c r="H153" s="3">
        <f t="shared" si="57"/>
        <v>-128.11343366581019</v>
      </c>
      <c r="I153" s="3">
        <f t="shared" si="58"/>
        <v>-8.4773629859643354</v>
      </c>
      <c r="J153" s="2">
        <f t="shared" si="38"/>
        <v>128.40271082660163</v>
      </c>
      <c r="K153" s="2">
        <f t="shared" si="59"/>
        <v>87.52741024308223</v>
      </c>
      <c r="L153" s="6">
        <f t="shared" si="39"/>
        <v>2499.5806352160366</v>
      </c>
      <c r="M153" s="2">
        <f t="shared" si="40"/>
        <v>31.678712911592125</v>
      </c>
      <c r="N153" s="2">
        <f t="shared" si="60"/>
        <v>128.40271082660163</v>
      </c>
      <c r="O153" s="2">
        <f t="shared" si="41"/>
        <v>87.52741024308223</v>
      </c>
      <c r="P153" s="5">
        <f t="shared" si="42"/>
        <v>0.35298698794083805</v>
      </c>
      <c r="Q153" s="4">
        <f t="shared" si="61"/>
        <v>0.24671373920112857</v>
      </c>
      <c r="R153" s="4">
        <f t="shared" si="43"/>
        <v>0.23849767455802434</v>
      </c>
      <c r="S153" s="4">
        <f t="shared" si="63"/>
        <v>0</v>
      </c>
      <c r="T153" s="4">
        <f t="shared" si="64"/>
        <v>0</v>
      </c>
      <c r="U153" s="5">
        <f t="shared" si="65"/>
        <v>-0.37206399650466238</v>
      </c>
      <c r="V153" s="5">
        <f t="shared" si="66"/>
        <v>31.169965069468645</v>
      </c>
      <c r="W153" s="5">
        <f t="shared" si="67"/>
        <v>2.0625402082578996</v>
      </c>
      <c r="X153" s="5">
        <f t="shared" si="44"/>
        <v>0.99982843502311047</v>
      </c>
      <c r="Y153" s="5">
        <f t="shared" si="45"/>
        <v>12.66249345717357</v>
      </c>
      <c r="Z153" s="5">
        <f t="shared" si="46"/>
        <v>-0.96422438659985765</v>
      </c>
      <c r="AA153" s="5">
        <f t="shared" si="47"/>
        <v>16.855961513692044</v>
      </c>
      <c r="AB153" s="5">
        <f t="shared" si="48"/>
        <v>12.290429460668907</v>
      </c>
      <c r="AC153" s="5">
        <f t="shared" si="48"/>
        <v>30.205740682868786</v>
      </c>
      <c r="AD153" s="5">
        <f t="shared" si="49"/>
        <v>-13.255498278050055</v>
      </c>
      <c r="AE153">
        <f t="shared" si="62"/>
        <v>0</v>
      </c>
    </row>
    <row r="154" spans="1:31" x14ac:dyDescent="0.2">
      <c r="A154">
        <f t="shared" si="50"/>
        <v>0.12100000000000009</v>
      </c>
      <c r="B154" s="5">
        <f t="shared" si="51"/>
        <v>9.4385908228552307E-2</v>
      </c>
      <c r="C154" s="5">
        <f t="shared" si="52"/>
        <v>39.276383470381376</v>
      </c>
      <c r="D154" s="5">
        <f t="shared" si="53"/>
        <v>5.0687485667979333</v>
      </c>
      <c r="E154" s="2">
        <f t="shared" si="54"/>
        <v>39.276496880604299</v>
      </c>
      <c r="F154" s="2">
        <f t="shared" si="55"/>
        <v>0.13768843511012716</v>
      </c>
      <c r="G154" s="3">
        <f t="shared" si="56"/>
        <v>1.5415316727345059</v>
      </c>
      <c r="H154" s="3">
        <f t="shared" si="57"/>
        <v>-128.08322792512732</v>
      </c>
      <c r="I154" s="3">
        <f t="shared" si="58"/>
        <v>-8.4906184842423862</v>
      </c>
      <c r="J154" s="2">
        <f t="shared" si="38"/>
        <v>128.37359618653329</v>
      </c>
      <c r="K154" s="2">
        <f t="shared" si="59"/>
        <v>87.507563862667539</v>
      </c>
      <c r="L154" s="6">
        <f t="shared" si="39"/>
        <v>2499.5737404683487</v>
      </c>
      <c r="M154" s="2">
        <f t="shared" si="40"/>
        <v>31.678625530241224</v>
      </c>
      <c r="N154" s="2">
        <f t="shared" si="60"/>
        <v>128.37359618653329</v>
      </c>
      <c r="O154" s="2">
        <f t="shared" si="41"/>
        <v>87.507563862667539</v>
      </c>
      <c r="P154" s="5">
        <f t="shared" si="42"/>
        <v>0.35298678040324732</v>
      </c>
      <c r="Q154" s="4">
        <f t="shared" si="61"/>
        <v>0.2467690122524151</v>
      </c>
      <c r="R154" s="4">
        <f t="shared" si="43"/>
        <v>0.23852455876707671</v>
      </c>
      <c r="S154" s="4">
        <f t="shared" si="63"/>
        <v>0</v>
      </c>
      <c r="T154" s="4">
        <f t="shared" si="64"/>
        <v>0</v>
      </c>
      <c r="U154" s="5">
        <f t="shared" si="65"/>
        <v>-0.37496899275011036</v>
      </c>
      <c r="V154" s="5">
        <f t="shared" si="66"/>
        <v>31.1555317433555</v>
      </c>
      <c r="W154" s="5">
        <f t="shared" si="67"/>
        <v>2.0652956518332664</v>
      </c>
      <c r="X154" s="5">
        <f t="shared" si="44"/>
        <v>0.99982567713456971</v>
      </c>
      <c r="Y154" s="5">
        <f t="shared" si="45"/>
        <v>12.658142930248324</v>
      </c>
      <c r="Z154" s="5">
        <f t="shared" si="46"/>
        <v>-0.96464701081308546</v>
      </c>
      <c r="AA154" s="5">
        <f t="shared" si="47"/>
        <v>16.850130701757614</v>
      </c>
      <c r="AB154" s="5">
        <f t="shared" si="48"/>
        <v>12.283173937498214</v>
      </c>
      <c r="AC154" s="5">
        <f t="shared" si="48"/>
        <v>30.190884732542415</v>
      </c>
      <c r="AD154" s="5">
        <f t="shared" si="49"/>
        <v>-13.258573646409118</v>
      </c>
      <c r="AE154">
        <f t="shared" si="62"/>
        <v>0</v>
      </c>
    </row>
    <row r="155" spans="1:31" x14ac:dyDescent="0.2">
      <c r="A155">
        <f t="shared" si="50"/>
        <v>0.12200000000000009</v>
      </c>
      <c r="B155" s="5">
        <f t="shared" si="51"/>
        <v>9.5933581488255565E-2</v>
      </c>
      <c r="C155" s="5">
        <f t="shared" si="52"/>
        <v>39.148315337898616</v>
      </c>
      <c r="D155" s="5">
        <f t="shared" si="53"/>
        <v>5.0602513190268672</v>
      </c>
      <c r="E155" s="2">
        <f t="shared" si="54"/>
        <v>39.148432881120613</v>
      </c>
      <c r="F155" s="2">
        <f t="shared" si="55"/>
        <v>0.14040395565057281</v>
      </c>
      <c r="G155" s="3">
        <f t="shared" si="56"/>
        <v>1.5538148466720041</v>
      </c>
      <c r="H155" s="3">
        <f t="shared" si="57"/>
        <v>-128.05303704039477</v>
      </c>
      <c r="I155" s="3">
        <f t="shared" si="58"/>
        <v>-8.5038770578887952</v>
      </c>
      <c r="J155" s="2">
        <f t="shared" si="38"/>
        <v>128.34449953489298</v>
      </c>
      <c r="K155" s="2">
        <f t="shared" si="59"/>
        <v>87.487729744303323</v>
      </c>
      <c r="L155" s="6">
        <f t="shared" si="39"/>
        <v>2499.5667882354628</v>
      </c>
      <c r="M155" s="2">
        <f t="shared" si="40"/>
        <v>31.678537420345268</v>
      </c>
      <c r="N155" s="2">
        <f t="shared" si="60"/>
        <v>128.34449953489298</v>
      </c>
      <c r="O155" s="2">
        <f t="shared" si="41"/>
        <v>87.487729744303323</v>
      </c>
      <c r="P155" s="5">
        <f t="shared" si="42"/>
        <v>0.35298657118992943</v>
      </c>
      <c r="Q155" s="4">
        <f t="shared" si="61"/>
        <v>0.24682427011009409</v>
      </c>
      <c r="R155" s="4">
        <f t="shared" si="43"/>
        <v>0.23855142960541764</v>
      </c>
      <c r="S155" s="4">
        <f t="shared" si="63"/>
        <v>0</v>
      </c>
      <c r="T155" s="4">
        <f t="shared" si="64"/>
        <v>0</v>
      </c>
      <c r="U155" s="5">
        <f t="shared" si="65"/>
        <v>-0.37787091623345453</v>
      </c>
      <c r="V155" s="5">
        <f t="shared" si="66"/>
        <v>31.141109596531368</v>
      </c>
      <c r="W155" s="5">
        <f t="shared" si="67"/>
        <v>2.0680506575693731</v>
      </c>
      <c r="X155" s="5">
        <f t="shared" si="44"/>
        <v>0.99982289625203746</v>
      </c>
      <c r="Y155" s="5">
        <f t="shared" si="45"/>
        <v>12.653794962419768</v>
      </c>
      <c r="Z155" s="5">
        <f t="shared" si="46"/>
        <v>-0.96507066418434251</v>
      </c>
      <c r="AA155" s="5">
        <f t="shared" si="47"/>
        <v>16.844303252698833</v>
      </c>
      <c r="AB155" s="5">
        <f t="shared" si="48"/>
        <v>12.275924046186313</v>
      </c>
      <c r="AC155" s="5">
        <f t="shared" si="48"/>
        <v>30.176038932347026</v>
      </c>
      <c r="AD155" s="5">
        <f t="shared" si="49"/>
        <v>-13.261646089731794</v>
      </c>
      <c r="AE155">
        <f t="shared" si="62"/>
        <v>0</v>
      </c>
    </row>
    <row r="156" spans="1:31" x14ac:dyDescent="0.2">
      <c r="A156">
        <f t="shared" si="50"/>
        <v>0.1230000000000001</v>
      </c>
      <c r="B156" s="5">
        <f t="shared" si="51"/>
        <v>9.7493534296950665E-2</v>
      </c>
      <c r="C156" s="5">
        <f t="shared" si="52"/>
        <v>39.020277388877687</v>
      </c>
      <c r="D156" s="5">
        <f t="shared" si="53"/>
        <v>5.0517408111459332</v>
      </c>
      <c r="E156" s="2">
        <f t="shared" si="54"/>
        <v>39.020399184198375</v>
      </c>
      <c r="F156" s="2">
        <f t="shared" si="55"/>
        <v>0.14315522069725981</v>
      </c>
      <c r="G156" s="3">
        <f t="shared" si="56"/>
        <v>1.5660907707181904</v>
      </c>
      <c r="H156" s="3">
        <f t="shared" si="57"/>
        <v>-128.02286100146242</v>
      </c>
      <c r="I156" s="3">
        <f t="shared" si="58"/>
        <v>-8.5171387039785262</v>
      </c>
      <c r="J156" s="2">
        <f t="shared" si="38"/>
        <v>128.3154208620488</v>
      </c>
      <c r="K156" s="2">
        <f t="shared" si="59"/>
        <v>87.467907881423855</v>
      </c>
      <c r="L156" s="6">
        <f t="shared" si="39"/>
        <v>2499.5597784827755</v>
      </c>
      <c r="M156" s="2">
        <f t="shared" si="40"/>
        <v>31.67844858146573</v>
      </c>
      <c r="N156" s="2">
        <f t="shared" si="60"/>
        <v>128.3154208620488</v>
      </c>
      <c r="O156" s="2">
        <f t="shared" si="41"/>
        <v>87.467907881423855</v>
      </c>
      <c r="P156" s="5">
        <f t="shared" si="42"/>
        <v>0.35298636029987168</v>
      </c>
      <c r="Q156" s="4">
        <f t="shared" si="61"/>
        <v>0.24687951275570422</v>
      </c>
      <c r="R156" s="4">
        <f t="shared" si="43"/>
        <v>0.23857828707100012</v>
      </c>
      <c r="S156" s="4">
        <f t="shared" si="63"/>
        <v>0</v>
      </c>
      <c r="T156" s="4">
        <f t="shared" si="64"/>
        <v>0</v>
      </c>
      <c r="U156" s="5">
        <f t="shared" si="65"/>
        <v>-0.38076977071449575</v>
      </c>
      <c r="V156" s="5">
        <f t="shared" si="66"/>
        <v>31.126698618743351</v>
      </c>
      <c r="W156" s="5">
        <f t="shared" si="67"/>
        <v>2.0708052254022471</v>
      </c>
      <c r="X156" s="5">
        <f t="shared" si="44"/>
        <v>0.9998200923616728</v>
      </c>
      <c r="Y156" s="5">
        <f t="shared" si="45"/>
        <v>12.649449551903487</v>
      </c>
      <c r="Z156" s="5">
        <f t="shared" si="46"/>
        <v>-0.96549534544636828</v>
      </c>
      <c r="AA156" s="5">
        <f t="shared" si="47"/>
        <v>16.838479164199637</v>
      </c>
      <c r="AB156" s="5">
        <f t="shared" si="48"/>
        <v>12.268679781188991</v>
      </c>
      <c r="AC156" s="5">
        <f t="shared" si="48"/>
        <v>30.161203273296984</v>
      </c>
      <c r="AD156" s="5">
        <f t="shared" si="49"/>
        <v>-13.264715610398117</v>
      </c>
      <c r="AE156">
        <f t="shared" si="62"/>
        <v>0</v>
      </c>
    </row>
    <row r="157" spans="1:31" x14ac:dyDescent="0.2">
      <c r="A157">
        <f t="shared" si="50"/>
        <v>0.1240000000000001</v>
      </c>
      <c r="B157" s="5">
        <f t="shared" si="51"/>
        <v>9.9065759407559448E-2</v>
      </c>
      <c r="C157" s="5">
        <f t="shared" si="52"/>
        <v>38.892269608477861</v>
      </c>
      <c r="D157" s="5">
        <f t="shared" si="53"/>
        <v>5.0432170400841496</v>
      </c>
      <c r="E157" s="2">
        <f t="shared" si="54"/>
        <v>38.892395777622362</v>
      </c>
      <c r="F157" s="2">
        <f t="shared" si="55"/>
        <v>0.14594256621740456</v>
      </c>
      <c r="G157" s="3">
        <f t="shared" si="56"/>
        <v>1.5783594504993794</v>
      </c>
      <c r="H157" s="3">
        <f t="shared" si="57"/>
        <v>-127.99269979818912</v>
      </c>
      <c r="I157" s="3">
        <f t="shared" si="58"/>
        <v>-8.5304034195889251</v>
      </c>
      <c r="J157" s="2">
        <f t="shared" si="38"/>
        <v>128.28636015837878</v>
      </c>
      <c r="K157" s="2">
        <f t="shared" si="59"/>
        <v>87.448098267470201</v>
      </c>
      <c r="L157" s="6">
        <f t="shared" si="39"/>
        <v>2499.5527111757001</v>
      </c>
      <c r="M157" s="2">
        <f t="shared" si="40"/>
        <v>31.678359013164258</v>
      </c>
      <c r="N157" s="2">
        <f t="shared" si="60"/>
        <v>128.28636015837878</v>
      </c>
      <c r="O157" s="2">
        <f t="shared" si="41"/>
        <v>87.448098267470201</v>
      </c>
      <c r="P157" s="5">
        <f t="shared" si="42"/>
        <v>0.35298614773206194</v>
      </c>
      <c r="Q157" s="4">
        <f t="shared" si="61"/>
        <v>0.24693474017077913</v>
      </c>
      <c r="R157" s="4">
        <f t="shared" si="43"/>
        <v>0.23860513116177712</v>
      </c>
      <c r="S157" s="4">
        <f t="shared" si="63"/>
        <v>0</v>
      </c>
      <c r="T157" s="4">
        <f t="shared" si="64"/>
        <v>0</v>
      </c>
      <c r="U157" s="5">
        <f t="shared" si="65"/>
        <v>-0.38366555994814239</v>
      </c>
      <c r="V157" s="5">
        <f t="shared" si="66"/>
        <v>31.112298799750512</v>
      </c>
      <c r="W157" s="5">
        <f t="shared" si="67"/>
        <v>2.0735593552689413</v>
      </c>
      <c r="X157" s="5">
        <f t="shared" si="44"/>
        <v>0.99981726544964067</v>
      </c>
      <c r="Y157" s="5">
        <f t="shared" si="45"/>
        <v>12.64510669691677</v>
      </c>
      <c r="Z157" s="5">
        <f t="shared" si="46"/>
        <v>-0.96592105333341993</v>
      </c>
      <c r="AA157" s="5">
        <f t="shared" si="47"/>
        <v>16.83265843394615</v>
      </c>
      <c r="AB157" s="5">
        <f t="shared" si="48"/>
        <v>12.261441136968628</v>
      </c>
      <c r="AC157" s="5">
        <f t="shared" si="48"/>
        <v>30.146377746417091</v>
      </c>
      <c r="AD157" s="5">
        <f t="shared" si="49"/>
        <v>-13.267782210784908</v>
      </c>
      <c r="AE157">
        <f t="shared" si="62"/>
        <v>0</v>
      </c>
    </row>
    <row r="158" spans="1:31" x14ac:dyDescent="0.2">
      <c r="A158">
        <f t="shared" si="50"/>
        <v>0.12500000000000008</v>
      </c>
      <c r="B158" s="5">
        <f t="shared" si="51"/>
        <v>0.10065024957862731</v>
      </c>
      <c r="C158" s="5">
        <f t="shared" si="52"/>
        <v>38.764291981868546</v>
      </c>
      <c r="D158" s="5">
        <f t="shared" si="53"/>
        <v>5.0346800027734551</v>
      </c>
      <c r="E158" s="2">
        <f t="shared" si="54"/>
        <v>38.764422649232095</v>
      </c>
      <c r="F158" s="2">
        <f t="shared" si="55"/>
        <v>0.14876633245933943</v>
      </c>
      <c r="G158" s="3">
        <f t="shared" si="56"/>
        <v>1.590620891636348</v>
      </c>
      <c r="H158" s="3">
        <f t="shared" si="57"/>
        <v>-127.9625534204427</v>
      </c>
      <c r="I158" s="3">
        <f t="shared" si="58"/>
        <v>-8.5436712017997092</v>
      </c>
      <c r="J158" s="2">
        <f t="shared" si="38"/>
        <v>128.25731741427086</v>
      </c>
      <c r="K158" s="2">
        <f t="shared" si="59"/>
        <v>87.428300895890146</v>
      </c>
      <c r="L158" s="6">
        <f t="shared" si="39"/>
        <v>2499.5455862796634</v>
      </c>
      <c r="M158" s="2">
        <f t="shared" si="40"/>
        <v>31.678268715002677</v>
      </c>
      <c r="N158" s="2">
        <f t="shared" si="60"/>
        <v>128.25731741427086</v>
      </c>
      <c r="O158" s="2">
        <f t="shared" si="41"/>
        <v>87.428300895890146</v>
      </c>
      <c r="P158" s="5">
        <f t="shared" si="42"/>
        <v>0.35298593348548846</v>
      </c>
      <c r="Q158" s="4">
        <f t="shared" si="61"/>
        <v>0.24698995233684748</v>
      </c>
      <c r="R158" s="4">
        <f t="shared" si="43"/>
        <v>0.23863196187570149</v>
      </c>
      <c r="S158" s="4">
        <f t="shared" si="63"/>
        <v>0</v>
      </c>
      <c r="T158" s="4">
        <f t="shared" si="64"/>
        <v>0</v>
      </c>
      <c r="U158" s="5">
        <f t="shared" si="65"/>
        <v>-0.3865582876844178</v>
      </c>
      <c r="V158" s="5">
        <f t="shared" si="66"/>
        <v>31.097910129323882</v>
      </c>
      <c r="W158" s="5">
        <f t="shared" si="67"/>
        <v>2.0763130471075333</v>
      </c>
      <c r="X158" s="5">
        <f t="shared" si="44"/>
        <v>0.99981441550211192</v>
      </c>
      <c r="Y158" s="5">
        <f t="shared" si="45"/>
        <v>12.640766395678561</v>
      </c>
      <c r="Z158" s="5">
        <f t="shared" si="46"/>
        <v>-0.96634778658126674</v>
      </c>
      <c r="AA158" s="5">
        <f t="shared" si="47"/>
        <v>16.826841059626627</v>
      </c>
      <c r="AB158" s="5">
        <f t="shared" si="48"/>
        <v>12.254208107994144</v>
      </c>
      <c r="AC158" s="5">
        <f t="shared" si="48"/>
        <v>30.131562342742615</v>
      </c>
      <c r="AD158" s="5">
        <f t="shared" si="49"/>
        <v>-13.27084589326584</v>
      </c>
      <c r="AE158">
        <f t="shared" si="62"/>
        <v>0</v>
      </c>
    </row>
    <row r="159" spans="1:31" x14ac:dyDescent="0.2">
      <c r="A159">
        <f t="shared" si="50"/>
        <v>0.12600000000000008</v>
      </c>
      <c r="B159" s="5">
        <f t="shared" si="51"/>
        <v>0.10224699757431766</v>
      </c>
      <c r="C159" s="5">
        <f t="shared" si="52"/>
        <v>38.63634449422927</v>
      </c>
      <c r="D159" s="5">
        <f t="shared" si="53"/>
        <v>5.0261296961487094</v>
      </c>
      <c r="E159" s="2">
        <f t="shared" si="54"/>
        <v>38.636479786922536</v>
      </c>
      <c r="F159" s="2">
        <f t="shared" si="55"/>
        <v>0.15162686402086575</v>
      </c>
      <c r="G159" s="3">
        <f t="shared" si="56"/>
        <v>1.6028750997443422</v>
      </c>
      <c r="H159" s="3">
        <f t="shared" si="57"/>
        <v>-127.93242185809996</v>
      </c>
      <c r="I159" s="3">
        <f t="shared" si="58"/>
        <v>-8.5569420476929743</v>
      </c>
      <c r="J159" s="2">
        <f t="shared" si="38"/>
        <v>128.22829262012269</v>
      </c>
      <c r="K159" s="2">
        <f t="shared" si="59"/>
        <v>87.408515760138158</v>
      </c>
      <c r="L159" s="6">
        <f t="shared" si="39"/>
        <v>2499.538403760107</v>
      </c>
      <c r="M159" s="2">
        <f t="shared" si="40"/>
        <v>31.678177686543023</v>
      </c>
      <c r="N159" s="2">
        <f t="shared" si="60"/>
        <v>128.22829262012269</v>
      </c>
      <c r="O159" s="2">
        <f t="shared" si="41"/>
        <v>87.408515760138158</v>
      </c>
      <c r="P159" s="5">
        <f t="shared" si="42"/>
        <v>0.35298571755913999</v>
      </c>
      <c r="Q159" s="4">
        <f t="shared" si="61"/>
        <v>0.24704514923543333</v>
      </c>
      <c r="R159" s="4">
        <f t="shared" si="43"/>
        <v>0.23865877921072651</v>
      </c>
      <c r="S159" s="4">
        <f t="shared" si="63"/>
        <v>0</v>
      </c>
      <c r="T159" s="4">
        <f t="shared" si="64"/>
        <v>0</v>
      </c>
      <c r="U159" s="5">
        <f t="shared" si="65"/>
        <v>-0.38944795766846718</v>
      </c>
      <c r="V159" s="5">
        <f t="shared" si="66"/>
        <v>31.083532597246375</v>
      </c>
      <c r="W159" s="5">
        <f t="shared" si="67"/>
        <v>2.079066300857122</v>
      </c>
      <c r="X159" s="5">
        <f t="shared" si="44"/>
        <v>0.99981154250526338</v>
      </c>
      <c r="Y159" s="5">
        <f t="shared" si="45"/>
        <v>12.636428646409504</v>
      </c>
      <c r="Z159" s="5">
        <f t="shared" si="46"/>
        <v>-0.96677554392719245</v>
      </c>
      <c r="AA159" s="5">
        <f t="shared" si="47"/>
        <v>16.821027038931515</v>
      </c>
      <c r="AB159" s="5">
        <f t="shared" si="48"/>
        <v>12.246980688741036</v>
      </c>
      <c r="AC159" s="5">
        <f t="shared" si="48"/>
        <v>30.116757053319184</v>
      </c>
      <c r="AD159" s="5">
        <f t="shared" si="49"/>
        <v>-13.273906660211363</v>
      </c>
      <c r="AE159">
        <f t="shared" si="62"/>
        <v>0</v>
      </c>
    </row>
    <row r="160" spans="1:31" x14ac:dyDescent="0.2">
      <c r="A160">
        <f t="shared" si="50"/>
        <v>0.12700000000000009</v>
      </c>
      <c r="B160" s="5">
        <f t="shared" si="51"/>
        <v>0.10385599616440637</v>
      </c>
      <c r="C160" s="5">
        <f t="shared" si="52"/>
        <v>38.508427130749702</v>
      </c>
      <c r="D160" s="5">
        <f t="shared" si="53"/>
        <v>5.0175661171476866</v>
      </c>
      <c r="E160" s="2">
        <f t="shared" si="54"/>
        <v>38.508567178644796</v>
      </c>
      <c r="F160" s="2">
        <f t="shared" si="55"/>
        <v>0.15452450991891972</v>
      </c>
      <c r="G160" s="3">
        <f t="shared" si="56"/>
        <v>1.6151220804330833</v>
      </c>
      <c r="H160" s="3">
        <f t="shared" si="57"/>
        <v>-127.90230510104664</v>
      </c>
      <c r="I160" s="3">
        <f t="shared" si="58"/>
        <v>-8.5702159543531859</v>
      </c>
      <c r="J160" s="2">
        <f t="shared" si="38"/>
        <v>128.19928576634183</v>
      </c>
      <c r="K160" s="2">
        <f t="shared" si="59"/>
        <v>87.38874285367541</v>
      </c>
      <c r="L160" s="6">
        <f t="shared" si="39"/>
        <v>2499.5311635824864</v>
      </c>
      <c r="M160" s="2">
        <f t="shared" si="40"/>
        <v>31.678085927347485</v>
      </c>
      <c r="N160" s="2">
        <f t="shared" si="60"/>
        <v>128.19928576634183</v>
      </c>
      <c r="O160" s="2">
        <f t="shared" si="41"/>
        <v>87.38874285367541</v>
      </c>
      <c r="P160" s="5">
        <f t="shared" si="42"/>
        <v>0.35298549995200557</v>
      </c>
      <c r="Q160" s="4">
        <f t="shared" si="61"/>
        <v>0.24710033084805555</v>
      </c>
      <c r="R160" s="4">
        <f t="shared" si="43"/>
        <v>0.23868558316480526</v>
      </c>
      <c r="S160" s="4">
        <f t="shared" si="63"/>
        <v>0</v>
      </c>
      <c r="T160" s="4">
        <f t="shared" si="64"/>
        <v>0</v>
      </c>
      <c r="U160" s="5">
        <f t="shared" si="65"/>
        <v>-0.39233457364056545</v>
      </c>
      <c r="V160" s="5">
        <f t="shared" si="66"/>
        <v>31.069166193312842</v>
      </c>
      <c r="W160" s="5">
        <f t="shared" si="67"/>
        <v>2.0818191164578272</v>
      </c>
      <c r="X160" s="5">
        <f t="shared" si="44"/>
        <v>0.99980864644527734</v>
      </c>
      <c r="Y160" s="5">
        <f t="shared" si="45"/>
        <v>12.632093447331902</v>
      </c>
      <c r="Z160" s="5">
        <f t="shared" si="46"/>
        <v>-0.9672043241099898</v>
      </c>
      <c r="AA160" s="5">
        <f t="shared" si="47"/>
        <v>16.81521636955339</v>
      </c>
      <c r="AB160" s="5">
        <f t="shared" si="48"/>
        <v>12.239758873691336</v>
      </c>
      <c r="AC160" s="5">
        <f t="shared" si="48"/>
        <v>30.101961869202853</v>
      </c>
      <c r="AD160" s="5">
        <f t="shared" si="49"/>
        <v>-13.276964513988784</v>
      </c>
      <c r="AE160">
        <f t="shared" si="62"/>
        <v>0</v>
      </c>
    </row>
    <row r="161" spans="1:31" x14ac:dyDescent="0.2">
      <c r="A161">
        <f t="shared" si="50"/>
        <v>0.12800000000000009</v>
      </c>
      <c r="B161" s="5">
        <f t="shared" si="51"/>
        <v>0.1054772381242763</v>
      </c>
      <c r="C161" s="5">
        <f t="shared" si="52"/>
        <v>38.380539876629591</v>
      </c>
      <c r="D161" s="5">
        <f t="shared" si="53"/>
        <v>5.0089892627110766</v>
      </c>
      <c r="E161" s="2">
        <f t="shared" si="54"/>
        <v>38.380684812406834</v>
      </c>
      <c r="F161" s="2">
        <f t="shared" si="55"/>
        <v>0.15745962366058155</v>
      </c>
      <c r="G161" s="3">
        <f t="shared" si="56"/>
        <v>1.6273618393067746</v>
      </c>
      <c r="H161" s="3">
        <f t="shared" si="57"/>
        <v>-127.87220313917743</v>
      </c>
      <c r="I161" s="3">
        <f t="shared" si="58"/>
        <v>-8.583492918867174</v>
      </c>
      <c r="J161" s="2">
        <f t="shared" ref="J161:J224" si="68">SQRT(G161^2+H161^2+I161^2)</f>
        <v>128.17029684334562</v>
      </c>
      <c r="K161" s="2">
        <f t="shared" si="59"/>
        <v>87.36898216996974</v>
      </c>
      <c r="L161" s="6">
        <f t="shared" ref="L161:L224" si="69">SQRT(spin^2-flag*((30/PI())*(wx*G161+wy*H161+wz*I161)/J161)^2)*EXP(-A161/(tau*146.7/N161))</f>
        <v>2499.523865712275</v>
      </c>
      <c r="M161" s="2">
        <f t="shared" ref="M161:M224" si="70">(L161*PI()/30)*(circ/(2*PI()))/12</f>
        <v>31.677993436978483</v>
      </c>
      <c r="N161" s="2">
        <f t="shared" si="60"/>
        <v>128.17029684334562</v>
      </c>
      <c r="O161" s="2">
        <f t="shared" ref="O161:O224" si="71">J161/1.467</f>
        <v>87.36898216996974</v>
      </c>
      <c r="P161" s="5">
        <f t="shared" ref="P161:P224" si="72">cd0+(cdspin*L161/1000)*EXP(-A161/(tau*146.7/N161))</f>
        <v>0.35298528066307483</v>
      </c>
      <c r="Q161" s="4">
        <f t="shared" si="61"/>
        <v>0.24715549715622859</v>
      </c>
      <c r="R161" s="4">
        <f t="shared" ref="R161:R224" si="73">cl2_*Q161/(cl0+cl1_*Q161)</f>
        <v>0.23871237373589094</v>
      </c>
      <c r="S161" s="4">
        <f t="shared" si="63"/>
        <v>0</v>
      </c>
      <c r="T161" s="4">
        <f t="shared" si="64"/>
        <v>0</v>
      </c>
      <c r="U161" s="5">
        <f t="shared" si="65"/>
        <v>-0.39521813933612449</v>
      </c>
      <c r="V161" s="5">
        <f t="shared" si="66"/>
        <v>31.054810907330001</v>
      </c>
      <c r="W161" s="5">
        <f t="shared" si="67"/>
        <v>2.0845714938507851</v>
      </c>
      <c r="X161" s="5">
        <f t="shared" ref="X161:X224" si="74">M161/romega</f>
        <v>0.99980572730834294</v>
      </c>
      <c r="Y161" s="5">
        <f t="shared" ref="Y161:Y224" si="75">const*($R161/omega)*N161*(wy*I161-wz*(H161-T161))</f>
        <v>12.627760796669738</v>
      </c>
      <c r="Z161" s="5">
        <f t="shared" ref="Z161:Z224" si="76">const*($R161/omega)*N161*(wz*(G161-S161)-wx*I161)</f>
        <v>-0.96763412586996089</v>
      </c>
      <c r="AA161" s="5">
        <f t="shared" ref="AA161:AA224" si="77">const*($R161/omega)*N161*(wx*(H161-T161)-wy*(G161-S161))</f>
        <v>16.809409049187007</v>
      </c>
      <c r="AB161" s="5">
        <f t="shared" ref="AB161:AC224" si="78">U161+Y161</f>
        <v>12.232542657333614</v>
      </c>
      <c r="AC161" s="5">
        <f t="shared" si="78"/>
        <v>30.087176781460041</v>
      </c>
      <c r="AD161" s="5">
        <f t="shared" ref="AD161:AD224" si="79">W161+AA161-32.174</f>
        <v>-13.280019456962208</v>
      </c>
      <c r="AE161">
        <f t="shared" si="62"/>
        <v>0</v>
      </c>
    </row>
    <row r="162" spans="1:31" x14ac:dyDescent="0.2">
      <c r="A162">
        <f t="shared" ref="A162:A225" si="80">A161+dt</f>
        <v>0.12900000000000009</v>
      </c>
      <c r="B162" s="5">
        <f t="shared" ref="B162:B225" si="81">B161+G161*dt+0.5*AB161*dt*dt</f>
        <v>0.10711071623491174</v>
      </c>
      <c r="C162" s="5">
        <f t="shared" ref="C162:C225" si="82">C161+H161*dt+0.5*AC161*dt*dt</f>
        <v>38.252682717078805</v>
      </c>
      <c r="D162" s="5">
        <f t="shared" ref="D162:D225" si="83">D161+I161*dt+0.5*AD161*dt*dt</f>
        <v>5.0003991297824806</v>
      </c>
      <c r="E162" s="2">
        <f t="shared" ref="E162:E225" si="84">SQRT(B162^2+C162^2)</f>
        <v>38.25283267627421</v>
      </c>
      <c r="F162" s="2">
        <f t="shared" ref="F162:F225" si="85">ATAN2(C162,B162)*180/PI()</f>
        <v>0.16043256331545752</v>
      </c>
      <c r="G162" s="3">
        <f t="shared" ref="G162:G225" si="86">G161+AB161*dt</f>
        <v>1.6395943819641081</v>
      </c>
      <c r="H162" s="3">
        <f t="shared" ref="H162:H225" si="87">H161+AC161*dt</f>
        <v>-127.84211596239597</v>
      </c>
      <c r="I162" s="3">
        <f t="shared" ref="I162:I225" si="88">I161+AD161*dt</f>
        <v>-8.5967729383241362</v>
      </c>
      <c r="J162" s="2">
        <f t="shared" si="68"/>
        <v>128.14132584156124</v>
      </c>
      <c r="K162" s="2">
        <f t="shared" ref="K162:K225" si="89">J162/1.467</f>
        <v>87.349233702495724</v>
      </c>
      <c r="L162" s="6">
        <f t="shared" si="69"/>
        <v>2499.5165101149564</v>
      </c>
      <c r="M162" s="2">
        <f t="shared" si="70"/>
        <v>31.677900214998576</v>
      </c>
      <c r="N162" s="2">
        <f t="shared" ref="N162:N225" si="90">IF(D162&gt;=hwind,SQRT((G162-vxw)^2+(H162-vyw)^2+I162^2),J162)</f>
        <v>128.14132584156124</v>
      </c>
      <c r="O162" s="2">
        <f t="shared" si="71"/>
        <v>87.349233702495724</v>
      </c>
      <c r="P162" s="5">
        <f t="shared" si="72"/>
        <v>0.3529850596913377</v>
      </c>
      <c r="Q162" s="4">
        <f t="shared" ref="Q162:Q225" si="91">(M162/N162)</f>
        <v>0.2472106481414616</v>
      </c>
      <c r="R162" s="4">
        <f t="shared" si="73"/>
        <v>0.23873915092193687</v>
      </c>
      <c r="S162" s="4">
        <f t="shared" si="63"/>
        <v>0</v>
      </c>
      <c r="T162" s="4">
        <f t="shared" si="64"/>
        <v>0</v>
      </c>
      <c r="U162" s="5">
        <f t="shared" si="65"/>
        <v>-0.39809865848570036</v>
      </c>
      <c r="V162" s="5">
        <f t="shared" si="66"/>
        <v>31.040466729116467</v>
      </c>
      <c r="W162" s="5">
        <f t="shared" si="67"/>
        <v>2.0873234329781507</v>
      </c>
      <c r="X162" s="5">
        <f t="shared" si="74"/>
        <v>0.99980278508065401</v>
      </c>
      <c r="Y162" s="5">
        <f t="shared" si="75"/>
        <v>12.623430692648659</v>
      </c>
      <c r="Z162" s="5">
        <f t="shared" si="76"/>
        <v>-0.96806494794891396</v>
      </c>
      <c r="AA162" s="5">
        <f t="shared" si="77"/>
        <v>16.803605075529244</v>
      </c>
      <c r="AB162" s="5">
        <f t="shared" si="78"/>
        <v>12.225332034162959</v>
      </c>
      <c r="AC162" s="5">
        <f t="shared" si="78"/>
        <v>30.072401781167553</v>
      </c>
      <c r="AD162" s="5">
        <f t="shared" si="79"/>
        <v>-13.283071491492606</v>
      </c>
      <c r="AE162">
        <f t="shared" ref="AE162:AE225" si="92">IF(($C162-17/12)*($C163-17/12)&lt;0,1,0)</f>
        <v>0</v>
      </c>
    </row>
    <row r="163" spans="1:31" x14ac:dyDescent="0.2">
      <c r="A163">
        <f t="shared" si="80"/>
        <v>0.13000000000000009</v>
      </c>
      <c r="B163" s="5">
        <f t="shared" si="81"/>
        <v>0.10875642328289292</v>
      </c>
      <c r="C163" s="5">
        <f t="shared" si="82"/>
        <v>38.124855637317303</v>
      </c>
      <c r="D163" s="5">
        <f t="shared" si="83"/>
        <v>4.9917957153084114</v>
      </c>
      <c r="E163" s="2">
        <f t="shared" si="84"/>
        <v>38.125010758370813</v>
      </c>
      <c r="F163" s="2">
        <f t="shared" si="85"/>
        <v>0.16344369158946659</v>
      </c>
      <c r="G163" s="3">
        <f t="shared" si="86"/>
        <v>1.6518197139982711</v>
      </c>
      <c r="H163" s="3">
        <f t="shared" si="87"/>
        <v>-127.8120435606148</v>
      </c>
      <c r="I163" s="3">
        <f t="shared" si="88"/>
        <v>-8.6100560098156294</v>
      </c>
      <c r="J163" s="2">
        <f t="shared" si="68"/>
        <v>128.11237275142557</v>
      </c>
      <c r="K163" s="2">
        <f t="shared" si="89"/>
        <v>87.329497444734528</v>
      </c>
      <c r="L163" s="6">
        <f t="shared" si="69"/>
        <v>2499.5090967560332</v>
      </c>
      <c r="M163" s="2">
        <f t="shared" si="70"/>
        <v>31.677806260970556</v>
      </c>
      <c r="N163" s="2">
        <f t="shared" si="90"/>
        <v>128.11237275142557</v>
      </c>
      <c r="O163" s="2">
        <f t="shared" si="71"/>
        <v>87.329497444734528</v>
      </c>
      <c r="P163" s="5">
        <f t="shared" si="72"/>
        <v>0.35298483703578465</v>
      </c>
      <c r="Q163" s="4">
        <f t="shared" si="91"/>
        <v>0.24726578378525943</v>
      </c>
      <c r="R163" s="4">
        <f t="shared" si="73"/>
        <v>0.23876591472089656</v>
      </c>
      <c r="S163" s="4">
        <f t="shared" ref="S163:S226" si="93">IF(D163&gt;=hwind,vxw,0)</f>
        <v>0</v>
      </c>
      <c r="T163" s="4">
        <f t="shared" ref="T163:T226" si="94">IF(D163&gt;=hwind,vyw,0)</f>
        <v>0</v>
      </c>
      <c r="U163" s="5">
        <f t="shared" ref="U163:U226" si="95">-const*$P163*$N163*(G163-S163)</f>
        <v>-0.40097613481500088</v>
      </c>
      <c r="V163" s="5">
        <f t="shared" ref="V163:V226" si="96">-const*$P163*$N163*(H163-T163)</f>
        <v>31.02613364850269</v>
      </c>
      <c r="W163" s="5">
        <f t="shared" ref="W163:W226" si="97">-const*$P163*$N163*I163</f>
        <v>2.0900749337830908</v>
      </c>
      <c r="X163" s="5">
        <f t="shared" si="74"/>
        <v>0.99979981974841137</v>
      </c>
      <c r="Y163" s="5">
        <f t="shared" si="75"/>
        <v>12.619103133495992</v>
      </c>
      <c r="Z163" s="5">
        <f t="shared" si="76"/>
        <v>-0.96849678909016357</v>
      </c>
      <c r="AA163" s="5">
        <f t="shared" si="77"/>
        <v>16.797804446279159</v>
      </c>
      <c r="AB163" s="5">
        <f t="shared" si="78"/>
        <v>12.218126998680992</v>
      </c>
      <c r="AC163" s="5">
        <f t="shared" si="78"/>
        <v>30.057636859412526</v>
      </c>
      <c r="AD163" s="5">
        <f t="shared" si="79"/>
        <v>-13.286120619937751</v>
      </c>
      <c r="AE163">
        <f t="shared" si="92"/>
        <v>0</v>
      </c>
    </row>
    <row r="164" spans="1:31" x14ac:dyDescent="0.2">
      <c r="A164">
        <f t="shared" si="80"/>
        <v>0.13100000000000009</v>
      </c>
      <c r="B164" s="5">
        <f t="shared" si="81"/>
        <v>0.11041435206039053</v>
      </c>
      <c r="C164" s="5">
        <f t="shared" si="82"/>
        <v>37.997058622575118</v>
      </c>
      <c r="D164" s="5">
        <f t="shared" si="83"/>
        <v>4.9831790162382861</v>
      </c>
      <c r="E164" s="2">
        <f t="shared" si="84"/>
        <v>37.997219046879614</v>
      </c>
      <c r="F164" s="2">
        <f t="shared" si="85"/>
        <v>0.16649337590006313</v>
      </c>
      <c r="G164" s="3">
        <f t="shared" si="86"/>
        <v>1.6640378409969521</v>
      </c>
      <c r="H164" s="3">
        <f t="shared" si="87"/>
        <v>-127.78198592375539</v>
      </c>
      <c r="I164" s="3">
        <f t="shared" si="88"/>
        <v>-8.6233421304355673</v>
      </c>
      <c r="J164" s="2">
        <f t="shared" si="68"/>
        <v>128.08343756338536</v>
      </c>
      <c r="K164" s="2">
        <f t="shared" si="89"/>
        <v>87.309773390174058</v>
      </c>
      <c r="L164" s="6">
        <f t="shared" si="69"/>
        <v>2499.5016256010204</v>
      </c>
      <c r="M164" s="2">
        <f t="shared" si="70"/>
        <v>31.677711574457376</v>
      </c>
      <c r="N164" s="2">
        <f t="shared" si="90"/>
        <v>128.08343756338536</v>
      </c>
      <c r="O164" s="2">
        <f t="shared" si="71"/>
        <v>87.309773390174058</v>
      </c>
      <c r="P164" s="5">
        <f t="shared" si="72"/>
        <v>0.35298461269540654</v>
      </c>
      <c r="Q164" s="4">
        <f t="shared" si="91"/>
        <v>0.24732090406912174</v>
      </c>
      <c r="R164" s="4">
        <f t="shared" si="73"/>
        <v>0.23879266513072347</v>
      </c>
      <c r="S164" s="4">
        <f t="shared" si="93"/>
        <v>0</v>
      </c>
      <c r="T164" s="4">
        <f t="shared" si="94"/>
        <v>0</v>
      </c>
      <c r="U164" s="5">
        <f t="shared" si="95"/>
        <v>-0.40385057204489289</v>
      </c>
      <c r="V164" s="5">
        <f t="shared" si="96"/>
        <v>31.01181165533097</v>
      </c>
      <c r="W164" s="5">
        <f t="shared" si="97"/>
        <v>2.092825996209787</v>
      </c>
      <c r="X164" s="5">
        <f t="shared" si="74"/>
        <v>0.99979683129782149</v>
      </c>
      <c r="Y164" s="5">
        <f t="shared" si="75"/>
        <v>12.61477811744073</v>
      </c>
      <c r="Z164" s="5">
        <f t="shared" si="76"/>
        <v>-0.96892964803852677</v>
      </c>
      <c r="AA164" s="5">
        <f t="shared" si="77"/>
        <v>16.792007159137949</v>
      </c>
      <c r="AB164" s="5">
        <f t="shared" si="78"/>
        <v>12.210927545395837</v>
      </c>
      <c r="AC164" s="5">
        <f t="shared" si="78"/>
        <v>30.042882007292445</v>
      </c>
      <c r="AD164" s="5">
        <f t="shared" si="79"/>
        <v>-13.289166844652264</v>
      </c>
      <c r="AE164">
        <f t="shared" si="92"/>
        <v>0</v>
      </c>
    </row>
    <row r="165" spans="1:31" x14ac:dyDescent="0.2">
      <c r="A165">
        <f t="shared" si="80"/>
        <v>0.13200000000000009</v>
      </c>
      <c r="B165" s="5">
        <f t="shared" si="81"/>
        <v>0.11208449536516017</v>
      </c>
      <c r="C165" s="5">
        <f t="shared" si="82"/>
        <v>37.869291658092365</v>
      </c>
      <c r="D165" s="5">
        <f t="shared" si="83"/>
        <v>4.9745490295244288</v>
      </c>
      <c r="E165" s="2">
        <f t="shared" si="84"/>
        <v>37.869457530043462</v>
      </c>
      <c r="F165" s="2">
        <f t="shared" si="85"/>
        <v>0.16958198845292821</v>
      </c>
      <c r="G165" s="3">
        <f t="shared" si="86"/>
        <v>1.6762487685423479</v>
      </c>
      <c r="H165" s="3">
        <f t="shared" si="87"/>
        <v>-127.75194304174809</v>
      </c>
      <c r="I165" s="3">
        <f t="shared" si="88"/>
        <v>-8.6366312972802195</v>
      </c>
      <c r="J165" s="2">
        <f t="shared" si="68"/>
        <v>128.05452026789703</v>
      </c>
      <c r="K165" s="2">
        <f t="shared" si="89"/>
        <v>87.290061532308812</v>
      </c>
      <c r="L165" s="6">
        <f t="shared" si="69"/>
        <v>2499.4940966154486</v>
      </c>
      <c r="M165" s="2">
        <f t="shared" si="70"/>
        <v>31.677616155022179</v>
      </c>
      <c r="N165" s="2">
        <f t="shared" si="90"/>
        <v>128.05452026789703</v>
      </c>
      <c r="O165" s="2">
        <f t="shared" si="71"/>
        <v>87.290061532308812</v>
      </c>
      <c r="P165" s="5">
        <f t="shared" si="72"/>
        <v>0.35298438666919468</v>
      </c>
      <c r="Q165" s="4">
        <f t="shared" si="91"/>
        <v>0.24737600897454365</v>
      </c>
      <c r="R165" s="4">
        <f t="shared" si="73"/>
        <v>0.23881940214937114</v>
      </c>
      <c r="S165" s="4">
        <f t="shared" si="93"/>
        <v>0</v>
      </c>
      <c r="T165" s="4">
        <f t="shared" si="94"/>
        <v>0</v>
      </c>
      <c r="U165" s="5">
        <f t="shared" si="95"/>
        <v>-0.40672197389140935</v>
      </c>
      <c r="V165" s="5">
        <f t="shared" si="96"/>
        <v>30.997500739455429</v>
      </c>
      <c r="W165" s="5">
        <f t="shared" si="97"/>
        <v>2.0955766202034294</v>
      </c>
      <c r="X165" s="5">
        <f t="shared" si="74"/>
        <v>0.99979381971509618</v>
      </c>
      <c r="Y165" s="5">
        <f t="shared" si="75"/>
        <v>12.610455642713507</v>
      </c>
      <c r="Z165" s="5">
        <f t="shared" si="76"/>
        <v>-0.96936352354032085</v>
      </c>
      <c r="AA165" s="5">
        <f t="shared" si="77"/>
        <v>16.786213211808931</v>
      </c>
      <c r="AB165" s="5">
        <f t="shared" si="78"/>
        <v>12.203733668822098</v>
      </c>
      <c r="AC165" s="5">
        <f t="shared" si="78"/>
        <v>30.028137215915109</v>
      </c>
      <c r="AD165" s="5">
        <f t="shared" si="79"/>
        <v>-13.292210167987641</v>
      </c>
      <c r="AE165">
        <f t="shared" si="92"/>
        <v>0</v>
      </c>
    </row>
    <row r="166" spans="1:31" x14ac:dyDescent="0.2">
      <c r="A166">
        <f t="shared" si="80"/>
        <v>0.13300000000000009</v>
      </c>
      <c r="B166" s="5">
        <f t="shared" si="81"/>
        <v>0.11376684600053692</v>
      </c>
      <c r="C166" s="5">
        <f t="shared" si="82"/>
        <v>37.741554729119223</v>
      </c>
      <c r="D166" s="5">
        <f t="shared" si="83"/>
        <v>4.9659057521220644</v>
      </c>
      <c r="E166" s="2">
        <f t="shared" si="84"/>
        <v>37.741726196165835</v>
      </c>
      <c r="F166" s="2">
        <f t="shared" si="85"/>
        <v>0.17270990632016356</v>
      </c>
      <c r="G166" s="3">
        <f t="shared" si="86"/>
        <v>1.68845250221117</v>
      </c>
      <c r="H166" s="3">
        <f t="shared" si="87"/>
        <v>-127.72191490453217</v>
      </c>
      <c r="I166" s="3">
        <f t="shared" si="88"/>
        <v>-8.6499235074482073</v>
      </c>
      <c r="J166" s="2">
        <f t="shared" si="68"/>
        <v>128.02562085542675</v>
      </c>
      <c r="K166" s="2">
        <f t="shared" si="89"/>
        <v>87.270361864639909</v>
      </c>
      <c r="L166" s="6">
        <f t="shared" si="69"/>
        <v>2499.4865097648653</v>
      </c>
      <c r="M166" s="2">
        <f t="shared" si="70"/>
        <v>31.677520002228324</v>
      </c>
      <c r="N166" s="2">
        <f t="shared" si="90"/>
        <v>128.02562085542675</v>
      </c>
      <c r="O166" s="2">
        <f t="shared" si="71"/>
        <v>87.270361864639909</v>
      </c>
      <c r="P166" s="5">
        <f t="shared" si="72"/>
        <v>0.35298415895614077</v>
      </c>
      <c r="Q166" s="4">
        <f t="shared" si="91"/>
        <v>0.2474310984830157</v>
      </c>
      <c r="R166" s="4">
        <f t="shared" si="73"/>
        <v>0.23884612577479353</v>
      </c>
      <c r="S166" s="4">
        <f t="shared" si="93"/>
        <v>0</v>
      </c>
      <c r="T166" s="4">
        <f t="shared" si="94"/>
        <v>0</v>
      </c>
      <c r="U166" s="5">
        <f t="shared" si="95"/>
        <v>-0.40959034406575656</v>
      </c>
      <c r="V166" s="5">
        <f t="shared" si="96"/>
        <v>30.983200890741962</v>
      </c>
      <c r="W166" s="5">
        <f t="shared" si="97"/>
        <v>2.0983268057102169</v>
      </c>
      <c r="X166" s="5">
        <f t="shared" si="74"/>
        <v>0.99979078498645446</v>
      </c>
      <c r="Y166" s="5">
        <f t="shared" si="75"/>
        <v>12.606135707546652</v>
      </c>
      <c r="Z166" s="5">
        <f t="shared" si="76"/>
        <v>-0.96979841434336433</v>
      </c>
      <c r="AA166" s="5">
        <f t="shared" si="77"/>
        <v>16.780422601997586</v>
      </c>
      <c r="AB166" s="5">
        <f t="shared" si="78"/>
        <v>12.196545363480896</v>
      </c>
      <c r="AC166" s="5">
        <f t="shared" si="78"/>
        <v>30.013402476398596</v>
      </c>
      <c r="AD166" s="5">
        <f t="shared" si="79"/>
        <v>-13.295250592292199</v>
      </c>
      <c r="AE166">
        <f t="shared" si="92"/>
        <v>0</v>
      </c>
    </row>
    <row r="167" spans="1:31" x14ac:dyDescent="0.2">
      <c r="A167">
        <f t="shared" si="80"/>
        <v>0.13400000000000009</v>
      </c>
      <c r="B167" s="5">
        <f t="shared" si="81"/>
        <v>0.11546139677542983</v>
      </c>
      <c r="C167" s="5">
        <f t="shared" si="82"/>
        <v>37.613847820915929</v>
      </c>
      <c r="D167" s="5">
        <f t="shared" si="83"/>
        <v>4.9572491809893195</v>
      </c>
      <c r="E167" s="2">
        <f t="shared" si="84"/>
        <v>37.614025033611696</v>
      </c>
      <c r="F167" s="2">
        <f t="shared" si="85"/>
        <v>0.1758775115200224</v>
      </c>
      <c r="G167" s="3">
        <f t="shared" si="86"/>
        <v>1.700649047574651</v>
      </c>
      <c r="H167" s="3">
        <f t="shared" si="87"/>
        <v>-127.69190150205577</v>
      </c>
      <c r="I167" s="3">
        <f t="shared" si="88"/>
        <v>-8.6632187580405002</v>
      </c>
      <c r="J167" s="2">
        <f t="shared" si="68"/>
        <v>127.99673931645053</v>
      </c>
      <c r="K167" s="2">
        <f t="shared" si="89"/>
        <v>87.250674380675207</v>
      </c>
      <c r="L167" s="6">
        <f t="shared" si="69"/>
        <v>2499.4788650148294</v>
      </c>
      <c r="M167" s="2">
        <f t="shared" si="70"/>
        <v>31.677423115639325</v>
      </c>
      <c r="N167" s="2">
        <f t="shared" si="90"/>
        <v>127.99673931645053</v>
      </c>
      <c r="O167" s="2">
        <f t="shared" si="71"/>
        <v>87.250674380675207</v>
      </c>
      <c r="P167" s="5">
        <f t="shared" si="72"/>
        <v>0.35298392955523705</v>
      </c>
      <c r="Q167" s="4">
        <f t="shared" si="91"/>
        <v>0.24748617257602315</v>
      </c>
      <c r="R167" s="4">
        <f t="shared" si="73"/>
        <v>0.23887283600494413</v>
      </c>
      <c r="S167" s="4">
        <f t="shared" si="93"/>
        <v>0</v>
      </c>
      <c r="T167" s="4">
        <f t="shared" si="94"/>
        <v>0</v>
      </c>
      <c r="U167" s="5">
        <f t="shared" si="95"/>
        <v>-0.41245568627432255</v>
      </c>
      <c r="V167" s="5">
        <f t="shared" si="96"/>
        <v>30.968912099068312</v>
      </c>
      <c r="W167" s="5">
        <f t="shared" si="97"/>
        <v>2.1010765526773572</v>
      </c>
      <c r="X167" s="5">
        <f t="shared" si="74"/>
        <v>0.99978772709812036</v>
      </c>
      <c r="Y167" s="5">
        <f t="shared" si="75"/>
        <v>12.601818310174137</v>
      </c>
      <c r="Z167" s="5">
        <f t="shared" si="76"/>
        <v>-0.97023431919697312</v>
      </c>
      <c r="AA167" s="5">
        <f t="shared" si="77"/>
        <v>16.774635327411538</v>
      </c>
      <c r="AB167" s="5">
        <f t="shared" si="78"/>
        <v>12.189362623899815</v>
      </c>
      <c r="AC167" s="5">
        <f t="shared" si="78"/>
        <v>29.99867777987134</v>
      </c>
      <c r="AD167" s="5">
        <f t="shared" si="79"/>
        <v>-13.298288119911106</v>
      </c>
      <c r="AE167">
        <f t="shared" si="92"/>
        <v>0</v>
      </c>
    </row>
    <row r="168" spans="1:31" x14ac:dyDescent="0.2">
      <c r="A168">
        <f t="shared" si="80"/>
        <v>0.13500000000000009</v>
      </c>
      <c r="B168" s="5">
        <f t="shared" si="81"/>
        <v>0.11716814050431643</v>
      </c>
      <c r="C168" s="5">
        <f t="shared" si="82"/>
        <v>37.486170918752762</v>
      </c>
      <c r="D168" s="5">
        <f t="shared" si="83"/>
        <v>4.9485793130872189</v>
      </c>
      <c r="E168" s="2">
        <f t="shared" si="84"/>
        <v>37.486354030808258</v>
      </c>
      <c r="F168" s="2">
        <f t="shared" si="85"/>
        <v>0.17908519109821242</v>
      </c>
      <c r="G168" s="3">
        <f t="shared" si="86"/>
        <v>1.7128384101985508</v>
      </c>
      <c r="H168" s="3">
        <f t="shared" si="87"/>
        <v>-127.6619028242759</v>
      </c>
      <c r="I168" s="3">
        <f t="shared" si="88"/>
        <v>-8.6765170461604111</v>
      </c>
      <c r="J168" s="2">
        <f t="shared" si="68"/>
        <v>127.96787564145397</v>
      </c>
      <c r="K168" s="2">
        <f t="shared" si="89"/>
        <v>87.230999073929084</v>
      </c>
      <c r="L168" s="6">
        <f t="shared" si="69"/>
        <v>2499.471162330919</v>
      </c>
      <c r="M168" s="2">
        <f t="shared" si="70"/>
        <v>31.677325494818941</v>
      </c>
      <c r="N168" s="2">
        <f t="shared" si="90"/>
        <v>127.96787564145397</v>
      </c>
      <c r="O168" s="2">
        <f t="shared" si="71"/>
        <v>87.230999073929084</v>
      </c>
      <c r="P168" s="5">
        <f t="shared" si="72"/>
        <v>0.35298369846547623</v>
      </c>
      <c r="Q168" s="4">
        <f t="shared" si="91"/>
        <v>0.24754123123504734</v>
      </c>
      <c r="R168" s="4">
        <f t="shared" si="73"/>
        <v>0.23889953283777721</v>
      </c>
      <c r="S168" s="4">
        <f t="shared" si="93"/>
        <v>0</v>
      </c>
      <c r="T168" s="4">
        <f t="shared" si="94"/>
        <v>0</v>
      </c>
      <c r="U168" s="5">
        <f t="shared" si="95"/>
        <v>-0.41531800421868276</v>
      </c>
      <c r="V168" s="5">
        <f t="shared" si="96"/>
        <v>30.954634354323954</v>
      </c>
      <c r="W168" s="5">
        <f t="shared" si="97"/>
        <v>2.1038258610530609</v>
      </c>
      <c r="X168" s="5">
        <f t="shared" si="74"/>
        <v>0.99978464603632522</v>
      </c>
      <c r="Y168" s="5">
        <f t="shared" si="75"/>
        <v>12.597503448831597</v>
      </c>
      <c r="Z168" s="5">
        <f t="shared" si="76"/>
        <v>-0.97067123685195844</v>
      </c>
      <c r="AA168" s="5">
        <f t="shared" si="77"/>
        <v>16.768851385760531</v>
      </c>
      <c r="AB168" s="5">
        <f t="shared" si="78"/>
        <v>12.182185444612914</v>
      </c>
      <c r="AC168" s="5">
        <f t="shared" si="78"/>
        <v>29.983963117471994</v>
      </c>
      <c r="AD168" s="5">
        <f t="shared" si="79"/>
        <v>-13.301322753186408</v>
      </c>
      <c r="AE168">
        <f t="shared" si="92"/>
        <v>0</v>
      </c>
    </row>
    <row r="169" spans="1:31" x14ac:dyDescent="0.2">
      <c r="A169">
        <f t="shared" si="80"/>
        <v>0.13600000000000009</v>
      </c>
      <c r="B169" s="5">
        <f t="shared" si="81"/>
        <v>0.11888707000723728</v>
      </c>
      <c r="C169" s="5">
        <f t="shared" si="82"/>
        <v>37.358524007910042</v>
      </c>
      <c r="D169" s="5">
        <f t="shared" si="83"/>
        <v>4.9398961453796826</v>
      </c>
      <c r="E169" s="2">
        <f t="shared" si="84"/>
        <v>37.358713176245857</v>
      </c>
      <c r="F169" s="2">
        <f t="shared" si="85"/>
        <v>0.18233333721080691</v>
      </c>
      <c r="G169" s="3">
        <f t="shared" si="86"/>
        <v>1.7250205956431637</v>
      </c>
      <c r="H169" s="3">
        <f t="shared" si="87"/>
        <v>-127.63191886115843</v>
      </c>
      <c r="I169" s="3">
        <f t="shared" si="88"/>
        <v>-8.6898183689135973</v>
      </c>
      <c r="J169" s="2">
        <f t="shared" si="68"/>
        <v>127.93902982093239</v>
      </c>
      <c r="K169" s="2">
        <f t="shared" si="89"/>
        <v>87.211335937922556</v>
      </c>
      <c r="L169" s="6">
        <f t="shared" si="69"/>
        <v>2499.4634016787231</v>
      </c>
      <c r="M169" s="2">
        <f t="shared" si="70"/>
        <v>31.677227139331038</v>
      </c>
      <c r="N169" s="2">
        <f t="shared" si="90"/>
        <v>127.93902982093239</v>
      </c>
      <c r="O169" s="2">
        <f t="shared" si="71"/>
        <v>87.211335937922556</v>
      </c>
      <c r="P169" s="5">
        <f t="shared" si="72"/>
        <v>0.35298346568585121</v>
      </c>
      <c r="Q169" s="4">
        <f t="shared" si="91"/>
        <v>0.24759627444156415</v>
      </c>
      <c r="R169" s="4">
        <f t="shared" si="73"/>
        <v>0.23892621627124658</v>
      </c>
      <c r="S169" s="4">
        <f t="shared" si="93"/>
        <v>0</v>
      </c>
      <c r="T169" s="4">
        <f t="shared" si="94"/>
        <v>0</v>
      </c>
      <c r="U169" s="5">
        <f t="shared" si="95"/>
        <v>-0.41817730159560812</v>
      </c>
      <c r="V169" s="5">
        <f t="shared" si="96"/>
        <v>30.940367646410103</v>
      </c>
      <c r="W169" s="5">
        <f t="shared" si="97"/>
        <v>2.1065747307865412</v>
      </c>
      <c r="X169" s="5">
        <f t="shared" si="74"/>
        <v>0.99978154178730416</v>
      </c>
      <c r="Y169" s="5">
        <f t="shared" si="75"/>
        <v>12.593191121756314</v>
      </c>
      <c r="Z169" s="5">
        <f t="shared" si="76"/>
        <v>-0.97110916606062503</v>
      </c>
      <c r="AA169" s="5">
        <f t="shared" si="77"/>
        <v>16.763070774756439</v>
      </c>
      <c r="AB169" s="5">
        <f t="shared" si="78"/>
        <v>12.175013820160705</v>
      </c>
      <c r="AC169" s="5">
        <f t="shared" si="78"/>
        <v>29.969258480349477</v>
      </c>
      <c r="AD169" s="5">
        <f t="shared" si="79"/>
        <v>-13.304354494457019</v>
      </c>
      <c r="AE169">
        <f t="shared" si="92"/>
        <v>0</v>
      </c>
    </row>
    <row r="170" spans="1:31" x14ac:dyDescent="0.2">
      <c r="A170">
        <f t="shared" si="80"/>
        <v>0.13700000000000009</v>
      </c>
      <c r="B170" s="5">
        <f t="shared" si="81"/>
        <v>0.12061817810979053</v>
      </c>
      <c r="C170" s="5">
        <f t="shared" si="82"/>
        <v>37.230907073678125</v>
      </c>
      <c r="D170" s="5">
        <f t="shared" si="83"/>
        <v>4.9311996748335218</v>
      </c>
      <c r="E170" s="2">
        <f t="shared" si="84"/>
        <v>37.231102458478809</v>
      </c>
      <c r="F170" s="2">
        <f t="shared" si="85"/>
        <v>0.18562234720880244</v>
      </c>
      <c r="G170" s="3">
        <f t="shared" si="86"/>
        <v>1.7371956094633243</v>
      </c>
      <c r="H170" s="3">
        <f t="shared" si="87"/>
        <v>-127.60194960267808</v>
      </c>
      <c r="I170" s="3">
        <f t="shared" si="88"/>
        <v>-8.7031227234080539</v>
      </c>
      <c r="J170" s="2">
        <f t="shared" si="68"/>
        <v>127.91020184539087</v>
      </c>
      <c r="K170" s="2">
        <f t="shared" si="89"/>
        <v>87.191684966183274</v>
      </c>
      <c r="L170" s="6">
        <f t="shared" si="69"/>
        <v>2499.4555830238501</v>
      </c>
      <c r="M170" s="2">
        <f t="shared" si="70"/>
        <v>31.677128048739771</v>
      </c>
      <c r="N170" s="2">
        <f t="shared" si="90"/>
        <v>127.91020184539087</v>
      </c>
      <c r="O170" s="2">
        <f t="shared" si="71"/>
        <v>87.191684966183274</v>
      </c>
      <c r="P170" s="5">
        <f t="shared" si="72"/>
        <v>0.35298323121535563</v>
      </c>
      <c r="Q170" s="4">
        <f t="shared" si="91"/>
        <v>0.24765130217704545</v>
      </c>
      <c r="R170" s="4">
        <f t="shared" si="73"/>
        <v>0.23895288630330658</v>
      </c>
      <c r="S170" s="4">
        <f t="shared" si="93"/>
        <v>0</v>
      </c>
      <c r="T170" s="4">
        <f t="shared" si="94"/>
        <v>0</v>
      </c>
      <c r="U170" s="5">
        <f t="shared" si="95"/>
        <v>-0.42103358209707265</v>
      </c>
      <c r="V170" s="5">
        <f t="shared" si="96"/>
        <v>30.926111965239755</v>
      </c>
      <c r="W170" s="5">
        <f t="shared" si="97"/>
        <v>2.1093231618280139</v>
      </c>
      <c r="X170" s="5">
        <f t="shared" si="74"/>
        <v>0.99977841433730108</v>
      </c>
      <c r="Y170" s="5">
        <f t="shared" si="75"/>
        <v>12.588881327187243</v>
      </c>
      <c r="Z170" s="5">
        <f t="shared" si="76"/>
        <v>-0.97154810557677196</v>
      </c>
      <c r="AA170" s="5">
        <f t="shared" si="77"/>
        <v>16.757293492113295</v>
      </c>
      <c r="AB170" s="5">
        <f t="shared" si="78"/>
        <v>12.167847745090171</v>
      </c>
      <c r="AC170" s="5">
        <f t="shared" si="78"/>
        <v>29.954563859662983</v>
      </c>
      <c r="AD170" s="5">
        <f t="shared" si="79"/>
        <v>-13.307383346058693</v>
      </c>
      <c r="AE170">
        <f t="shared" si="92"/>
        <v>0</v>
      </c>
    </row>
    <row r="171" spans="1:31" x14ac:dyDescent="0.2">
      <c r="A171">
        <f t="shared" si="80"/>
        <v>0.13800000000000009</v>
      </c>
      <c r="B171" s="5">
        <f t="shared" si="81"/>
        <v>0.12236145764312641</v>
      </c>
      <c r="C171" s="5">
        <f t="shared" si="82"/>
        <v>37.103320101357376</v>
      </c>
      <c r="D171" s="5">
        <f t="shared" si="83"/>
        <v>4.9224898984184406</v>
      </c>
      <c r="E171" s="2">
        <f t="shared" si="84"/>
        <v>37.103521866126222</v>
      </c>
      <c r="F171" s="2">
        <f t="shared" si="85"/>
        <v>0.18895262372435942</v>
      </c>
      <c r="G171" s="3">
        <f t="shared" si="86"/>
        <v>1.7493634572084145</v>
      </c>
      <c r="H171" s="3">
        <f t="shared" si="87"/>
        <v>-127.57199503881841</v>
      </c>
      <c r="I171" s="3">
        <f t="shared" si="88"/>
        <v>-8.7164301067541121</v>
      </c>
      <c r="J171" s="2">
        <f t="shared" si="68"/>
        <v>127.88139170534411</v>
      </c>
      <c r="K171" s="2">
        <f t="shared" si="89"/>
        <v>87.172046152245471</v>
      </c>
      <c r="L171" s="6">
        <f t="shared" si="69"/>
        <v>2499.4477063319209</v>
      </c>
      <c r="M171" s="2">
        <f t="shared" si="70"/>
        <v>31.677028222609412</v>
      </c>
      <c r="N171" s="2">
        <f t="shared" si="90"/>
        <v>127.88139170534411</v>
      </c>
      <c r="O171" s="2">
        <f t="shared" si="71"/>
        <v>87.172046152245471</v>
      </c>
      <c r="P171" s="5">
        <f t="shared" si="72"/>
        <v>0.35298299505298347</v>
      </c>
      <c r="Q171" s="4">
        <f t="shared" si="91"/>
        <v>0.24770631442295793</v>
      </c>
      <c r="R171" s="4">
        <f t="shared" si="73"/>
        <v>0.23897954293191143</v>
      </c>
      <c r="S171" s="4">
        <f t="shared" si="93"/>
        <v>0</v>
      </c>
      <c r="T171" s="4">
        <f t="shared" si="94"/>
        <v>0</v>
      </c>
      <c r="U171" s="5">
        <f t="shared" si="95"/>
        <v>-0.42388684941026006</v>
      </c>
      <c r="V171" s="5">
        <f t="shared" si="96"/>
        <v>30.911867300737601</v>
      </c>
      <c r="W171" s="5">
        <f t="shared" si="97"/>
        <v>2.1120711541286936</v>
      </c>
      <c r="X171" s="5">
        <f t="shared" si="74"/>
        <v>0.99977526367256386</v>
      </c>
      <c r="Y171" s="5">
        <f t="shared" si="75"/>
        <v>12.584574063364972</v>
      </c>
      <c r="Z171" s="5">
        <f t="shared" si="76"/>
        <v>-0.97198805415568623</v>
      </c>
      <c r="AA171" s="5">
        <f t="shared" si="77"/>
        <v>16.751519535547221</v>
      </c>
      <c r="AB171" s="5">
        <f t="shared" si="78"/>
        <v>12.160687213954711</v>
      </c>
      <c r="AC171" s="5">
        <f t="shared" si="78"/>
        <v>29.939879246581913</v>
      </c>
      <c r="AD171" s="5">
        <f t="shared" si="79"/>
        <v>-13.310409310324086</v>
      </c>
      <c r="AE171">
        <f t="shared" si="92"/>
        <v>0</v>
      </c>
    </row>
    <row r="172" spans="1:31" x14ac:dyDescent="0.2">
      <c r="A172">
        <f t="shared" si="80"/>
        <v>0.1390000000000001</v>
      </c>
      <c r="B172" s="5">
        <f t="shared" si="81"/>
        <v>0.1241169014439418</v>
      </c>
      <c r="C172" s="5">
        <f t="shared" si="82"/>
        <v>36.975763076258175</v>
      </c>
      <c r="D172" s="5">
        <f t="shared" si="83"/>
        <v>4.9137668131070313</v>
      </c>
      <c r="E172" s="2">
        <f t="shared" si="84"/>
        <v>36.975971387872981</v>
      </c>
      <c r="F172" s="2">
        <f t="shared" si="85"/>
        <v>0.19232457475876644</v>
      </c>
      <c r="G172" s="3">
        <f t="shared" si="86"/>
        <v>1.7615241444223693</v>
      </c>
      <c r="H172" s="3">
        <f t="shared" si="87"/>
        <v>-127.54205515957183</v>
      </c>
      <c r="I172" s="3">
        <f t="shared" si="88"/>
        <v>-8.729740516064437</v>
      </c>
      <c r="J172" s="2">
        <f t="shared" si="68"/>
        <v>127.8525993913165</v>
      </c>
      <c r="K172" s="2">
        <f t="shared" si="89"/>
        <v>87.152419489649958</v>
      </c>
      <c r="L172" s="6">
        <f t="shared" si="69"/>
        <v>2499.4397715685727</v>
      </c>
      <c r="M172" s="2">
        <f t="shared" si="70"/>
        <v>31.676927660504479</v>
      </c>
      <c r="N172" s="2">
        <f t="shared" si="90"/>
        <v>127.8525993913165</v>
      </c>
      <c r="O172" s="2">
        <f t="shared" si="71"/>
        <v>87.152419489649958</v>
      </c>
      <c r="P172" s="5">
        <f t="shared" si="72"/>
        <v>0.35298275719772904</v>
      </c>
      <c r="Q172" s="4">
        <f t="shared" si="91"/>
        <v>0.24776131116076403</v>
      </c>
      <c r="R172" s="4">
        <f t="shared" si="73"/>
        <v>0.23900618615501557</v>
      </c>
      <c r="S172" s="4">
        <f t="shared" si="93"/>
        <v>0</v>
      </c>
      <c r="T172" s="4">
        <f t="shared" si="94"/>
        <v>0</v>
      </c>
      <c r="U172" s="5">
        <f t="shared" si="95"/>
        <v>-0.42673710721757119</v>
      </c>
      <c r="V172" s="5">
        <f t="shared" si="96"/>
        <v>30.897633642840024</v>
      </c>
      <c r="W172" s="5">
        <f t="shared" si="97"/>
        <v>2.1148187076407909</v>
      </c>
      <c r="X172" s="5">
        <f t="shared" si="74"/>
        <v>0.99977208977934795</v>
      </c>
      <c r="Y172" s="5">
        <f t="shared" si="75"/>
        <v>12.580269328531751</v>
      </c>
      <c r="Z172" s="5">
        <f t="shared" si="76"/>
        <v>-0.97242901055414555</v>
      </c>
      <c r="AA172" s="5">
        <f t="shared" si="77"/>
        <v>16.745748902776494</v>
      </c>
      <c r="AB172" s="5">
        <f t="shared" si="78"/>
        <v>12.15353222131418</v>
      </c>
      <c r="AC172" s="5">
        <f t="shared" si="78"/>
        <v>29.92520463228588</v>
      </c>
      <c r="AD172" s="5">
        <f t="shared" si="79"/>
        <v>-13.313432389582715</v>
      </c>
      <c r="AE172">
        <f t="shared" si="92"/>
        <v>0</v>
      </c>
    </row>
    <row r="173" spans="1:31" x14ac:dyDescent="0.2">
      <c r="A173">
        <f t="shared" si="80"/>
        <v>0.1400000000000001</v>
      </c>
      <c r="B173" s="5">
        <f t="shared" si="81"/>
        <v>0.12588450235447485</v>
      </c>
      <c r="C173" s="5">
        <f t="shared" si="82"/>
        <v>36.848235983700917</v>
      </c>
      <c r="D173" s="5">
        <f t="shared" si="83"/>
        <v>4.905030415874772</v>
      </c>
      <c r="E173" s="2">
        <f t="shared" si="84"/>
        <v>36.848451012470584</v>
      </c>
      <c r="F173" s="2">
        <f t="shared" si="85"/>
        <v>0.1957386137721682</v>
      </c>
      <c r="G173" s="3">
        <f t="shared" si="86"/>
        <v>1.7736776766436835</v>
      </c>
      <c r="H173" s="3">
        <f t="shared" si="87"/>
        <v>-127.51212995493954</v>
      </c>
      <c r="I173" s="3">
        <f t="shared" si="88"/>
        <v>-8.7430539484540191</v>
      </c>
      <c r="J173" s="2">
        <f t="shared" si="68"/>
        <v>127.82382489384203</v>
      </c>
      <c r="K173" s="2">
        <f t="shared" si="89"/>
        <v>87.132804971944125</v>
      </c>
      <c r="L173" s="6">
        <f t="shared" si="69"/>
        <v>2499.4317786994575</v>
      </c>
      <c r="M173" s="2">
        <f t="shared" si="70"/>
        <v>31.676826361989644</v>
      </c>
      <c r="N173" s="2">
        <f t="shared" si="90"/>
        <v>127.82382489384203</v>
      </c>
      <c r="O173" s="2">
        <f t="shared" si="71"/>
        <v>87.132804971944125</v>
      </c>
      <c r="P173" s="5">
        <f t="shared" si="72"/>
        <v>0.35298251764858735</v>
      </c>
      <c r="Q173" s="4">
        <f t="shared" si="91"/>
        <v>0.24781629237192143</v>
      </c>
      <c r="R173" s="4">
        <f t="shared" si="73"/>
        <v>0.23903281597057374</v>
      </c>
      <c r="S173" s="4">
        <f t="shared" si="93"/>
        <v>0</v>
      </c>
      <c r="T173" s="4">
        <f t="shared" si="94"/>
        <v>0</v>
      </c>
      <c r="U173" s="5">
        <f t="shared" si="95"/>
        <v>-0.42958435919663129</v>
      </c>
      <c r="V173" s="5">
        <f t="shared" si="96"/>
        <v>30.883410981495114</v>
      </c>
      <c r="W173" s="5">
        <f t="shared" si="97"/>
        <v>2.1175658223175127</v>
      </c>
      <c r="X173" s="5">
        <f t="shared" si="74"/>
        <v>0.99976889264391378</v>
      </c>
      <c r="Y173" s="5">
        <f t="shared" si="75"/>
        <v>12.575967120931477</v>
      </c>
      <c r="Z173" s="5">
        <f t="shared" si="76"/>
        <v>-0.97287097353041307</v>
      </c>
      <c r="AA173" s="5">
        <f t="shared" si="77"/>
        <v>16.739981591521506</v>
      </c>
      <c r="AB173" s="5">
        <f t="shared" si="78"/>
        <v>12.146382761734845</v>
      </c>
      <c r="AC173" s="5">
        <f t="shared" si="78"/>
        <v>29.910540007964702</v>
      </c>
      <c r="AD173" s="5">
        <f t="shared" si="79"/>
        <v>-13.316452586160981</v>
      </c>
      <c r="AE173">
        <f t="shared" si="92"/>
        <v>0</v>
      </c>
    </row>
    <row r="174" spans="1:31" x14ac:dyDescent="0.2">
      <c r="A174">
        <f t="shared" si="80"/>
        <v>0.1410000000000001</v>
      </c>
      <c r="B174" s="5">
        <f t="shared" si="81"/>
        <v>0.12766425322249941</v>
      </c>
      <c r="C174" s="5">
        <f t="shared" si="82"/>
        <v>36.720738809015984</v>
      </c>
      <c r="D174" s="5">
        <f t="shared" si="83"/>
        <v>4.8962807037000253</v>
      </c>
      <c r="E174" s="2">
        <f t="shared" si="84"/>
        <v>36.720960728738071</v>
      </c>
      <c r="F174" s="2">
        <f t="shared" si="85"/>
        <v>0.1991951597750978</v>
      </c>
      <c r="G174" s="3">
        <f t="shared" si="86"/>
        <v>1.7858240594054182</v>
      </c>
      <c r="H174" s="3">
        <f t="shared" si="87"/>
        <v>-127.48221941493158</v>
      </c>
      <c r="I174" s="3">
        <f t="shared" si="88"/>
        <v>-8.7563704010401793</v>
      </c>
      <c r="J174" s="2">
        <f t="shared" si="68"/>
        <v>127.79506820346441</v>
      </c>
      <c r="K174" s="2">
        <f t="shared" si="89"/>
        <v>87.113202592681944</v>
      </c>
      <c r="L174" s="6">
        <f t="shared" si="69"/>
        <v>2499.423727690245</v>
      </c>
      <c r="M174" s="2">
        <f t="shared" si="70"/>
        <v>31.676724326629838</v>
      </c>
      <c r="N174" s="2">
        <f t="shared" si="90"/>
        <v>127.79506820346441</v>
      </c>
      <c r="O174" s="2">
        <f t="shared" si="71"/>
        <v>87.113202592681944</v>
      </c>
      <c r="P174" s="5">
        <f t="shared" si="72"/>
        <v>0.35298227640455365</v>
      </c>
      <c r="Q174" s="4">
        <f t="shared" si="91"/>
        <v>0.24787125803788343</v>
      </c>
      <c r="R174" s="4">
        <f t="shared" si="73"/>
        <v>0.23905943237654056</v>
      </c>
      <c r="S174" s="4">
        <f t="shared" si="93"/>
        <v>0</v>
      </c>
      <c r="T174" s="4">
        <f t="shared" si="94"/>
        <v>0</v>
      </c>
      <c r="U174" s="5">
        <f t="shared" si="95"/>
        <v>-0.43242860902029728</v>
      </c>
      <c r="V174" s="5">
        <f t="shared" si="96"/>
        <v>30.86919930666264</v>
      </c>
      <c r="W174" s="5">
        <f t="shared" si="97"/>
        <v>2.1203124981130599</v>
      </c>
      <c r="X174" s="5">
        <f t="shared" si="74"/>
        <v>0.99976567225252999</v>
      </c>
      <c r="Y174" s="5">
        <f t="shared" si="75"/>
        <v>12.571667438809687</v>
      </c>
      <c r="Z174" s="5">
        <f t="shared" si="76"/>
        <v>-0.97331394184423825</v>
      </c>
      <c r="AA174" s="5">
        <f t="shared" si="77"/>
        <v>16.734217599504763</v>
      </c>
      <c r="AB174" s="5">
        <f t="shared" si="78"/>
        <v>12.13923882978939</v>
      </c>
      <c r="AC174" s="5">
        <f t="shared" si="78"/>
        <v>29.895885364818401</v>
      </c>
      <c r="AD174" s="5">
        <f t="shared" si="79"/>
        <v>-13.319469902382178</v>
      </c>
      <c r="AE174">
        <f t="shared" si="92"/>
        <v>0</v>
      </c>
    </row>
    <row r="175" spans="1:31" x14ac:dyDescent="0.2">
      <c r="A175">
        <f t="shared" si="80"/>
        <v>0.1420000000000001</v>
      </c>
      <c r="B175" s="5">
        <f t="shared" si="81"/>
        <v>0.12945614690131974</v>
      </c>
      <c r="C175" s="5">
        <f t="shared" si="82"/>
        <v>36.593271537543735</v>
      </c>
      <c r="D175" s="5">
        <f t="shared" si="83"/>
        <v>4.8875176735640338</v>
      </c>
      <c r="E175" s="2">
        <f t="shared" si="84"/>
        <v>36.593500525562995</v>
      </c>
      <c r="F175" s="2">
        <f t="shared" si="85"/>
        <v>0.20269463742185662</v>
      </c>
      <c r="G175" s="3">
        <f t="shared" si="86"/>
        <v>1.7979632982352076</v>
      </c>
      <c r="H175" s="3">
        <f t="shared" si="87"/>
        <v>-127.45232352956675</v>
      </c>
      <c r="I175" s="3">
        <f t="shared" si="88"/>
        <v>-8.7696898709425621</v>
      </c>
      <c r="J175" s="2">
        <f t="shared" si="68"/>
        <v>127.76632931073691</v>
      </c>
      <c r="K175" s="2">
        <f t="shared" si="89"/>
        <v>87.093612345423921</v>
      </c>
      <c r="L175" s="6">
        <f t="shared" si="69"/>
        <v>2499.4156185066163</v>
      </c>
      <c r="M175" s="2">
        <f t="shared" si="70"/>
        <v>31.676621553990099</v>
      </c>
      <c r="N175" s="2">
        <f t="shared" si="90"/>
        <v>127.76632931073691</v>
      </c>
      <c r="O175" s="2">
        <f t="shared" si="71"/>
        <v>87.093612345423921</v>
      </c>
      <c r="P175" s="5">
        <f t="shared" si="72"/>
        <v>0.35298203346462376</v>
      </c>
      <c r="Q175" s="4">
        <f t="shared" si="91"/>
        <v>0.24792620814009828</v>
      </c>
      <c r="R175" s="4">
        <f t="shared" si="73"/>
        <v>0.23908603537087084</v>
      </c>
      <c r="S175" s="4">
        <f t="shared" si="93"/>
        <v>0</v>
      </c>
      <c r="T175" s="4">
        <f t="shared" si="94"/>
        <v>0</v>
      </c>
      <c r="U175" s="5">
        <f t="shared" si="95"/>
        <v>-0.43526986035666482</v>
      </c>
      <c r="V175" s="5">
        <f t="shared" si="96"/>
        <v>30.854998608314006</v>
      </c>
      <c r="W175" s="5">
        <f t="shared" si="97"/>
        <v>2.1230587349826244</v>
      </c>
      <c r="X175" s="5">
        <f t="shared" si="74"/>
        <v>0.99976242859146836</v>
      </c>
      <c r="Y175" s="5">
        <f t="shared" si="75"/>
        <v>12.567370280413567</v>
      </c>
      <c r="Z175" s="5">
        <f t="shared" si="76"/>
        <v>-0.97375791425685232</v>
      </c>
      <c r="AA175" s="5">
        <f t="shared" si="77"/>
        <v>16.728456924450896</v>
      </c>
      <c r="AB175" s="5">
        <f t="shared" si="78"/>
        <v>12.132100420056902</v>
      </c>
      <c r="AC175" s="5">
        <f t="shared" si="78"/>
        <v>29.881240694057155</v>
      </c>
      <c r="AD175" s="5">
        <f t="shared" si="79"/>
        <v>-13.322484340566479</v>
      </c>
      <c r="AE175">
        <f t="shared" si="92"/>
        <v>0</v>
      </c>
    </row>
    <row r="176" spans="1:31" x14ac:dyDescent="0.2">
      <c r="A176">
        <f t="shared" si="80"/>
        <v>0.1430000000000001</v>
      </c>
      <c r="B176" s="5">
        <f t="shared" si="81"/>
        <v>0.13126017624976496</v>
      </c>
      <c r="C176" s="5">
        <f t="shared" si="82"/>
        <v>36.465834154634514</v>
      </c>
      <c r="D176" s="5">
        <f t="shared" si="83"/>
        <v>4.8787413224509208</v>
      </c>
      <c r="E176" s="2">
        <f t="shared" si="84"/>
        <v>36.466070391902363</v>
      </c>
      <c r="F176" s="2">
        <f t="shared" si="85"/>
        <v>0.20623747710578513</v>
      </c>
      <c r="G176" s="3">
        <f t="shared" si="86"/>
        <v>1.8100953986552646</v>
      </c>
      <c r="H176" s="3">
        <f t="shared" si="87"/>
        <v>-127.4224422888727</v>
      </c>
      <c r="I176" s="3">
        <f t="shared" si="88"/>
        <v>-8.7830123552831285</v>
      </c>
      <c r="J176" s="2">
        <f t="shared" si="68"/>
        <v>127.73760820622243</v>
      </c>
      <c r="K176" s="2">
        <f t="shared" si="89"/>
        <v>87.074034223737172</v>
      </c>
      <c r="L176" s="6">
        <f t="shared" si="69"/>
        <v>2499.4074511142712</v>
      </c>
      <c r="M176" s="2">
        <f t="shared" si="70"/>
        <v>31.676518043635728</v>
      </c>
      <c r="N176" s="2">
        <f t="shared" si="90"/>
        <v>127.73760820622243</v>
      </c>
      <c r="O176" s="2">
        <f t="shared" si="71"/>
        <v>87.074034223737172</v>
      </c>
      <c r="P176" s="5">
        <f t="shared" si="72"/>
        <v>0.35298178882779385</v>
      </c>
      <c r="Q176" s="4">
        <f t="shared" si="91"/>
        <v>0.24798114266001015</v>
      </c>
      <c r="R176" s="4">
        <f t="shared" si="73"/>
        <v>0.23911262495151972</v>
      </c>
      <c r="S176" s="4">
        <f t="shared" si="93"/>
        <v>0</v>
      </c>
      <c r="T176" s="4">
        <f t="shared" si="94"/>
        <v>0</v>
      </c>
      <c r="U176" s="5">
        <f t="shared" si="95"/>
        <v>-0.43810811686907547</v>
      </c>
      <c r="V176" s="5">
        <f t="shared" si="96"/>
        <v>30.840808876432256</v>
      </c>
      <c r="W176" s="5">
        <f t="shared" si="97"/>
        <v>2.125804532882388</v>
      </c>
      <c r="X176" s="5">
        <f t="shared" si="74"/>
        <v>0.99975916164700918</v>
      </c>
      <c r="Y176" s="5">
        <f t="shared" si="75"/>
        <v>12.563075643991949</v>
      </c>
      <c r="Z176" s="5">
        <f t="shared" si="76"/>
        <v>-0.9742028895309689</v>
      </c>
      <c r="AA176" s="5">
        <f t="shared" si="77"/>
        <v>16.722699564086639</v>
      </c>
      <c r="AB176" s="5">
        <f t="shared" si="78"/>
        <v>12.124967527122873</v>
      </c>
      <c r="AC176" s="5">
        <f t="shared" si="78"/>
        <v>29.866605986901288</v>
      </c>
      <c r="AD176" s="5">
        <f t="shared" si="79"/>
        <v>-13.325495903030973</v>
      </c>
      <c r="AE176">
        <f t="shared" si="92"/>
        <v>0</v>
      </c>
    </row>
    <row r="177" spans="1:31" x14ac:dyDescent="0.2">
      <c r="A177">
        <f t="shared" si="80"/>
        <v>0.1440000000000001</v>
      </c>
      <c r="B177" s="5">
        <f t="shared" si="81"/>
        <v>0.13307633413218378</v>
      </c>
      <c r="C177" s="5">
        <f t="shared" si="82"/>
        <v>36.338426645648632</v>
      </c>
      <c r="D177" s="5">
        <f t="shared" si="83"/>
        <v>4.869951647347686</v>
      </c>
      <c r="E177" s="2">
        <f t="shared" si="84"/>
        <v>36.338670316783642</v>
      </c>
      <c r="F177" s="2">
        <f t="shared" si="85"/>
        <v>0.20982411505646925</v>
      </c>
      <c r="G177" s="3">
        <f t="shared" si="86"/>
        <v>1.8222203661823875</v>
      </c>
      <c r="H177" s="3">
        <f t="shared" si="87"/>
        <v>-127.39257568288581</v>
      </c>
      <c r="I177" s="3">
        <f t="shared" si="88"/>
        <v>-8.7963378511861592</v>
      </c>
      <c r="J177" s="2">
        <f t="shared" si="68"/>
        <v>127.70890488049348</v>
      </c>
      <c r="K177" s="2">
        <f t="shared" si="89"/>
        <v>87.054468221195279</v>
      </c>
      <c r="L177" s="6">
        <f t="shared" si="69"/>
        <v>2499.399225478925</v>
      </c>
      <c r="M177" s="2">
        <f t="shared" si="70"/>
        <v>31.676413795132209</v>
      </c>
      <c r="N177" s="2">
        <f t="shared" si="90"/>
        <v>127.70890488049348</v>
      </c>
      <c r="O177" s="2">
        <f t="shared" si="71"/>
        <v>87.054468221195279</v>
      </c>
      <c r="P177" s="5">
        <f t="shared" si="72"/>
        <v>0.35298154249306068</v>
      </c>
      <c r="Q177" s="4">
        <f t="shared" si="91"/>
        <v>0.24803606157905853</v>
      </c>
      <c r="R177" s="4">
        <f t="shared" si="73"/>
        <v>0.23913920111644232</v>
      </c>
      <c r="S177" s="4">
        <f t="shared" si="93"/>
        <v>0</v>
      </c>
      <c r="T177" s="4">
        <f t="shared" si="94"/>
        <v>0</v>
      </c>
      <c r="U177" s="5">
        <f t="shared" si="95"/>
        <v>-0.44094338221612395</v>
      </c>
      <c r="V177" s="5">
        <f t="shared" si="96"/>
        <v>30.826630101012064</v>
      </c>
      <c r="W177" s="5">
        <f t="shared" si="97"/>
        <v>2.1285498917695205</v>
      </c>
      <c r="X177" s="5">
        <f t="shared" si="74"/>
        <v>0.99975587140543853</v>
      </c>
      <c r="Y177" s="5">
        <f t="shared" si="75"/>
        <v>12.558783527795295</v>
      </c>
      <c r="Z177" s="5">
        <f t="shared" si="76"/>
        <v>-0.97464886643078097</v>
      </c>
      <c r="AA177" s="5">
        <f t="shared" si="77"/>
        <v>16.716945516140861</v>
      </c>
      <c r="AB177" s="5">
        <f t="shared" si="78"/>
        <v>12.117840145579171</v>
      </c>
      <c r="AC177" s="5">
        <f t="shared" si="78"/>
        <v>29.851981234581284</v>
      </c>
      <c r="AD177" s="5">
        <f t="shared" si="79"/>
        <v>-13.328504592089619</v>
      </c>
      <c r="AE177">
        <f t="shared" si="92"/>
        <v>0</v>
      </c>
    </row>
    <row r="178" spans="1:31" x14ac:dyDescent="0.2">
      <c r="A178">
        <f t="shared" si="80"/>
        <v>0.1450000000000001</v>
      </c>
      <c r="B178" s="5">
        <f t="shared" si="81"/>
        <v>0.13490461341843896</v>
      </c>
      <c r="C178" s="5">
        <f t="shared" si="82"/>
        <v>36.211048995956368</v>
      </c>
      <c r="D178" s="5">
        <f t="shared" si="83"/>
        <v>4.8611486452442039</v>
      </c>
      <c r="E178" s="2">
        <f t="shared" si="84"/>
        <v>36.211300289305747</v>
      </c>
      <c r="F178" s="2">
        <f t="shared" si="85"/>
        <v>0.21345499343892879</v>
      </c>
      <c r="G178" s="3">
        <f t="shared" si="86"/>
        <v>1.8343382063279667</v>
      </c>
      <c r="H178" s="3">
        <f t="shared" si="87"/>
        <v>-127.36272370165122</v>
      </c>
      <c r="I178" s="3">
        <f t="shared" si="88"/>
        <v>-8.8096663557782495</v>
      </c>
      <c r="J178" s="2">
        <f t="shared" si="68"/>
        <v>127.6802193241321</v>
      </c>
      <c r="K178" s="2">
        <f t="shared" si="89"/>
        <v>87.034914331378388</v>
      </c>
      <c r="L178" s="6">
        <f t="shared" si="69"/>
        <v>2499.3909415663065</v>
      </c>
      <c r="M178" s="2">
        <f t="shared" si="70"/>
        <v>31.676308808045206</v>
      </c>
      <c r="N178" s="2">
        <f t="shared" si="90"/>
        <v>127.6802193241321</v>
      </c>
      <c r="O178" s="2">
        <f t="shared" si="71"/>
        <v>87.034914331378388</v>
      </c>
      <c r="P178" s="5">
        <f t="shared" si="72"/>
        <v>0.35298129445942134</v>
      </c>
      <c r="Q178" s="4">
        <f t="shared" si="91"/>
        <v>0.24809096487867838</v>
      </c>
      <c r="R178" s="4">
        <f t="shared" si="73"/>
        <v>0.23916576386359406</v>
      </c>
      <c r="S178" s="4">
        <f t="shared" si="93"/>
        <v>0</v>
      </c>
      <c r="T178" s="4">
        <f t="shared" si="94"/>
        <v>0</v>
      </c>
      <c r="U178" s="5">
        <f t="shared" si="95"/>
        <v>-0.44377566005166519</v>
      </c>
      <c r="V178" s="5">
        <f t="shared" si="96"/>
        <v>30.812462272059697</v>
      </c>
      <c r="W178" s="5">
        <f t="shared" si="97"/>
        <v>2.1312948116021779</v>
      </c>
      <c r="X178" s="5">
        <f t="shared" si="74"/>
        <v>0.99975255785304806</v>
      </c>
      <c r="Y178" s="5">
        <f t="shared" si="75"/>
        <v>12.554493930075717</v>
      </c>
      <c r="Z178" s="5">
        <f t="shared" si="76"/>
        <v>-0.97509584372195957</v>
      </c>
      <c r="AA178" s="5">
        <f t="shared" si="77"/>
        <v>16.711194778344517</v>
      </c>
      <c r="AB178" s="5">
        <f t="shared" si="78"/>
        <v>12.110718270024051</v>
      </c>
      <c r="AC178" s="5">
        <f t="shared" si="78"/>
        <v>29.837366428337738</v>
      </c>
      <c r="AD178" s="5">
        <f t="shared" si="79"/>
        <v>-13.331510410053305</v>
      </c>
      <c r="AE178">
        <f t="shared" si="92"/>
        <v>0</v>
      </c>
    </row>
    <row r="179" spans="1:31" x14ac:dyDescent="0.2">
      <c r="A179">
        <f t="shared" si="80"/>
        <v>0.1460000000000001</v>
      </c>
      <c r="B179" s="5">
        <f t="shared" si="81"/>
        <v>0.13674500698390193</v>
      </c>
      <c r="C179" s="5">
        <f t="shared" si="82"/>
        <v>36.08370119093793</v>
      </c>
      <c r="D179" s="5">
        <f t="shared" si="83"/>
        <v>4.8523323131332212</v>
      </c>
      <c r="E179" s="2">
        <f t="shared" si="84"/>
        <v>36.083960298640037</v>
      </c>
      <c r="F179" s="2">
        <f t="shared" si="85"/>
        <v>0.21713056045483475</v>
      </c>
      <c r="G179" s="3">
        <f t="shared" si="86"/>
        <v>1.8464489245979907</v>
      </c>
      <c r="H179" s="3">
        <f t="shared" si="87"/>
        <v>-127.33288633522288</v>
      </c>
      <c r="I179" s="3">
        <f t="shared" si="88"/>
        <v>-8.8229978661883024</v>
      </c>
      <c r="J179" s="2">
        <f t="shared" si="68"/>
        <v>127.65155152772998</v>
      </c>
      <c r="K179" s="2">
        <f t="shared" si="89"/>
        <v>87.015372547873184</v>
      </c>
      <c r="L179" s="6">
        <f t="shared" si="69"/>
        <v>2499.3825993421628</v>
      </c>
      <c r="M179" s="2">
        <f t="shared" si="70"/>
        <v>31.676203081940599</v>
      </c>
      <c r="N179" s="2">
        <f t="shared" si="90"/>
        <v>127.65155152772998</v>
      </c>
      <c r="O179" s="2">
        <f t="shared" si="71"/>
        <v>87.015372547873184</v>
      </c>
      <c r="P179" s="5">
        <f t="shared" si="72"/>
        <v>0.35298104472587349</v>
      </c>
      <c r="Q179" s="4">
        <f t="shared" si="91"/>
        <v>0.24814585254030008</v>
      </c>
      <c r="R179" s="4">
        <f t="shared" si="73"/>
        <v>0.23919231319093034</v>
      </c>
      <c r="S179" s="4">
        <f t="shared" si="93"/>
        <v>0</v>
      </c>
      <c r="T179" s="4">
        <f t="shared" si="94"/>
        <v>0</v>
      </c>
      <c r="U179" s="5">
        <f t="shared" si="95"/>
        <v>-0.44660495402482153</v>
      </c>
      <c r="V179" s="5">
        <f t="shared" si="96"/>
        <v>30.798305379593021</v>
      </c>
      <c r="W179" s="5">
        <f t="shared" si="97"/>
        <v>2.1340392923394993</v>
      </c>
      <c r="X179" s="5">
        <f t="shared" si="74"/>
        <v>0.99974922097613628</v>
      </c>
      <c r="Y179" s="5">
        <f t="shared" si="75"/>
        <v>12.550206849086949</v>
      </c>
      <c r="Z179" s="5">
        <f t="shared" si="76"/>
        <v>-0.9755438201716512</v>
      </c>
      <c r="AA179" s="5">
        <f t="shared" si="77"/>
        <v>16.705447348430678</v>
      </c>
      <c r="AB179" s="5">
        <f t="shared" si="78"/>
        <v>12.103601895062129</v>
      </c>
      <c r="AC179" s="5">
        <f t="shared" si="78"/>
        <v>29.82276155942137</v>
      </c>
      <c r="AD179" s="5">
        <f t="shared" si="79"/>
        <v>-13.334513359229824</v>
      </c>
      <c r="AE179">
        <f t="shared" si="92"/>
        <v>0</v>
      </c>
    </row>
    <row r="180" spans="1:31" x14ac:dyDescent="0.2">
      <c r="A180">
        <f t="shared" si="80"/>
        <v>0.1470000000000001</v>
      </c>
      <c r="B180" s="5">
        <f t="shared" si="81"/>
        <v>0.13859750770944745</v>
      </c>
      <c r="C180" s="5">
        <f t="shared" si="82"/>
        <v>35.956383215983486</v>
      </c>
      <c r="D180" s="5">
        <f t="shared" si="83"/>
        <v>4.8435026480103538</v>
      </c>
      <c r="E180" s="2">
        <f t="shared" si="84"/>
        <v>35.956650334031423</v>
      </c>
      <c r="F180" s="2">
        <f t="shared" si="85"/>
        <v>0.22085127044580399</v>
      </c>
      <c r="G180" s="3">
        <f t="shared" si="86"/>
        <v>1.8585525264930529</v>
      </c>
      <c r="H180" s="3">
        <f t="shared" si="87"/>
        <v>-127.30306357366347</v>
      </c>
      <c r="I180" s="3">
        <f t="shared" si="88"/>
        <v>-8.8363323795475317</v>
      </c>
      <c r="J180" s="2">
        <f t="shared" si="68"/>
        <v>127.62290148188833</v>
      </c>
      <c r="K180" s="2">
        <f t="shared" si="89"/>
        <v>86.995842864272888</v>
      </c>
      <c r="L180" s="6">
        <f t="shared" si="69"/>
        <v>2499.3741987722542</v>
      </c>
      <c r="M180" s="2">
        <f t="shared" si="70"/>
        <v>31.67609661638447</v>
      </c>
      <c r="N180" s="2">
        <f t="shared" si="90"/>
        <v>127.62290148188833</v>
      </c>
      <c r="O180" s="2">
        <f t="shared" si="71"/>
        <v>86.995842864272888</v>
      </c>
      <c r="P180" s="5">
        <f t="shared" si="72"/>
        <v>0.35298079329141518</v>
      </c>
      <c r="Q180" s="4">
        <f t="shared" si="91"/>
        <v>0.24820072454534972</v>
      </c>
      <c r="R180" s="4">
        <f t="shared" si="73"/>
        <v>0.23921884909640692</v>
      </c>
      <c r="S180" s="4">
        <f t="shared" si="93"/>
        <v>0</v>
      </c>
      <c r="T180" s="4">
        <f t="shared" si="94"/>
        <v>0</v>
      </c>
      <c r="U180" s="5">
        <f t="shared" si="95"/>
        <v>-0.44943126777999021</v>
      </c>
      <c r="V180" s="5">
        <f t="shared" si="96"/>
        <v>30.784159413641476</v>
      </c>
      <c r="W180" s="5">
        <f t="shared" si="97"/>
        <v>2.136783333941608</v>
      </c>
      <c r="X180" s="5">
        <f t="shared" si="74"/>
        <v>0.99974586076100802</v>
      </c>
      <c r="Y180" s="5">
        <f t="shared" si="75"/>
        <v>12.545922283084371</v>
      </c>
      <c r="Z180" s="5">
        <f t="shared" si="76"/>
        <v>-0.97599279454847698</v>
      </c>
      <c r="AA180" s="5">
        <f t="shared" si="77"/>
        <v>16.69970322413452</v>
      </c>
      <c r="AB180" s="5">
        <f t="shared" si="78"/>
        <v>12.09649101530438</v>
      </c>
      <c r="AC180" s="5">
        <f t="shared" si="78"/>
        <v>29.808166619092997</v>
      </c>
      <c r="AD180" s="5">
        <f t="shared" si="79"/>
        <v>-13.337513441923871</v>
      </c>
      <c r="AE180">
        <f t="shared" si="92"/>
        <v>0</v>
      </c>
    </row>
    <row r="181" spans="1:31" x14ac:dyDescent="0.2">
      <c r="A181">
        <f t="shared" si="80"/>
        <v>0.1480000000000001</v>
      </c>
      <c r="B181" s="5">
        <f t="shared" si="81"/>
        <v>0.14046210848144816</v>
      </c>
      <c r="C181" s="5">
        <f t="shared" si="82"/>
        <v>35.829095056493131</v>
      </c>
      <c r="D181" s="5">
        <f t="shared" si="83"/>
        <v>4.8346596468740852</v>
      </c>
      <c r="E181" s="2">
        <f t="shared" si="84"/>
        <v>35.82937038479939</v>
      </c>
      <c r="F181" s="2">
        <f t="shared" si="85"/>
        <v>0.22461758399882206</v>
      </c>
      <c r="G181" s="3">
        <f t="shared" si="86"/>
        <v>1.8706490175083572</v>
      </c>
      <c r="H181" s="3">
        <f t="shared" si="87"/>
        <v>-127.27325540704437</v>
      </c>
      <c r="I181" s="3">
        <f t="shared" si="88"/>
        <v>-8.8496698929894553</v>
      </c>
      <c r="J181" s="2">
        <f t="shared" si="68"/>
        <v>127.59426917721791</v>
      </c>
      <c r="K181" s="2">
        <f t="shared" si="89"/>
        <v>86.976325274177171</v>
      </c>
      <c r="L181" s="6">
        <f t="shared" si="69"/>
        <v>2499.3657398223581</v>
      </c>
      <c r="M181" s="2">
        <f t="shared" si="70"/>
        <v>31.675989410943078</v>
      </c>
      <c r="N181" s="2">
        <f t="shared" si="90"/>
        <v>127.59426917721791</v>
      </c>
      <c r="O181" s="2">
        <f t="shared" si="71"/>
        <v>86.976325274177171</v>
      </c>
      <c r="P181" s="5">
        <f t="shared" si="72"/>
        <v>0.35298054015504488</v>
      </c>
      <c r="Q181" s="4">
        <f t="shared" si="91"/>
        <v>0.24825558087524874</v>
      </c>
      <c r="R181" s="4">
        <f t="shared" si="73"/>
        <v>0.23924537157797959</v>
      </c>
      <c r="S181" s="4">
        <f t="shared" si="93"/>
        <v>0</v>
      </c>
      <c r="T181" s="4">
        <f t="shared" si="94"/>
        <v>0</v>
      </c>
      <c r="U181" s="5">
        <f t="shared" si="95"/>
        <v>-0.45225460495684949</v>
      </c>
      <c r="V181" s="5">
        <f t="shared" si="96"/>
        <v>30.770024364246037</v>
      </c>
      <c r="W181" s="5">
        <f t="shared" si="97"/>
        <v>2.1395269363696068</v>
      </c>
      <c r="X181" s="5">
        <f t="shared" si="74"/>
        <v>0.99974247719397391</v>
      </c>
      <c r="Y181" s="5">
        <f t="shared" si="75"/>
        <v>12.541640230324989</v>
      </c>
      <c r="Z181" s="5">
        <f t="shared" si="76"/>
        <v>-0.97644276562253052</v>
      </c>
      <c r="AA181" s="5">
        <f t="shared" si="77"/>
        <v>16.693962403193321</v>
      </c>
      <c r="AB181" s="5">
        <f t="shared" si="78"/>
        <v>12.08938562536814</v>
      </c>
      <c r="AC181" s="5">
        <f t="shared" si="78"/>
        <v>29.793581598623508</v>
      </c>
      <c r="AD181" s="5">
        <f t="shared" si="79"/>
        <v>-13.340510660437072</v>
      </c>
      <c r="AE181">
        <f t="shared" si="92"/>
        <v>0</v>
      </c>
    </row>
    <row r="182" spans="1:31" x14ac:dyDescent="0.2">
      <c r="A182">
        <f t="shared" si="80"/>
        <v>0.1490000000000001</v>
      </c>
      <c r="B182" s="5">
        <f t="shared" si="81"/>
        <v>0.1423388021917692</v>
      </c>
      <c r="C182" s="5">
        <f t="shared" si="82"/>
        <v>35.701836697876885</v>
      </c>
      <c r="D182" s="5">
        <f t="shared" si="83"/>
        <v>4.8258033067257653</v>
      </c>
      <c r="E182" s="2">
        <f t="shared" si="84"/>
        <v>35.702120440339087</v>
      </c>
      <c r="F182" s="2">
        <f t="shared" si="85"/>
        <v>0.22842996805384411</v>
      </c>
      <c r="G182" s="3">
        <f t="shared" si="86"/>
        <v>1.8827384031337253</v>
      </c>
      <c r="H182" s="3">
        <f t="shared" si="87"/>
        <v>-127.24346182544575</v>
      </c>
      <c r="I182" s="3">
        <f t="shared" si="88"/>
        <v>-8.8630104036498931</v>
      </c>
      <c r="J182" s="2">
        <f t="shared" si="68"/>
        <v>127.56565460433897</v>
      </c>
      <c r="K182" s="2">
        <f t="shared" si="89"/>
        <v>86.956819771192201</v>
      </c>
      <c r="L182" s="6">
        <f t="shared" si="69"/>
        <v>2499.3572224582686</v>
      </c>
      <c r="M182" s="2">
        <f t="shared" si="70"/>
        <v>31.675881465182915</v>
      </c>
      <c r="N182" s="2">
        <f t="shared" si="90"/>
        <v>127.56565460433897</v>
      </c>
      <c r="O182" s="2">
        <f t="shared" si="71"/>
        <v>86.956819771192201</v>
      </c>
      <c r="P182" s="5">
        <f t="shared" si="72"/>
        <v>0.3529802853157617</v>
      </c>
      <c r="Q182" s="4">
        <f t="shared" si="91"/>
        <v>0.24831042151141441</v>
      </c>
      <c r="R182" s="4">
        <f t="shared" si="73"/>
        <v>0.23927188063360449</v>
      </c>
      <c r="S182" s="4">
        <f t="shared" si="93"/>
        <v>0</v>
      </c>
      <c r="T182" s="4">
        <f t="shared" si="94"/>
        <v>0</v>
      </c>
      <c r="U182" s="5">
        <f t="shared" si="95"/>
        <v>-0.45507496919036688</v>
      </c>
      <c r="V182" s="5">
        <f t="shared" si="96"/>
        <v>30.755900221459235</v>
      </c>
      <c r="W182" s="5">
        <f t="shared" si="97"/>
        <v>2.142270099585577</v>
      </c>
      <c r="X182" s="5">
        <f t="shared" si="74"/>
        <v>0.99973907026135156</v>
      </c>
      <c r="Y182" s="5">
        <f t="shared" si="75"/>
        <v>12.537360689067437</v>
      </c>
      <c r="Z182" s="5">
        <f t="shared" si="76"/>
        <v>-0.97689373216537645</v>
      </c>
      <c r="AA182" s="5">
        <f t="shared" si="77"/>
        <v>16.688224883346454</v>
      </c>
      <c r="AB182" s="5">
        <f t="shared" si="78"/>
        <v>12.082285719877071</v>
      </c>
      <c r="AC182" s="5">
        <f t="shared" si="78"/>
        <v>29.77900648929386</v>
      </c>
      <c r="AD182" s="5">
        <f t="shared" si="79"/>
        <v>-13.343505017067969</v>
      </c>
      <c r="AE182">
        <f t="shared" si="92"/>
        <v>0</v>
      </c>
    </row>
    <row r="183" spans="1:31" x14ac:dyDescent="0.2">
      <c r="A183">
        <f t="shared" si="80"/>
        <v>0.15000000000000011</v>
      </c>
      <c r="B183" s="5">
        <f t="shared" si="81"/>
        <v>0.14422758173776284</v>
      </c>
      <c r="C183" s="5">
        <f t="shared" si="82"/>
        <v>35.57460812555469</v>
      </c>
      <c r="D183" s="5">
        <f t="shared" si="83"/>
        <v>4.8169336245696064</v>
      </c>
      <c r="E183" s="2">
        <f t="shared" si="84"/>
        <v>35.574900490122467</v>
      </c>
      <c r="F183" s="2">
        <f t="shared" si="85"/>
        <v>0.23228889601362784</v>
      </c>
      <c r="G183" s="3">
        <f t="shared" si="86"/>
        <v>1.8948206888536023</v>
      </c>
      <c r="H183" s="3">
        <f t="shared" si="87"/>
        <v>-127.21368281895646</v>
      </c>
      <c r="I183" s="3">
        <f t="shared" si="88"/>
        <v>-8.8763539086669603</v>
      </c>
      <c r="J183" s="2">
        <f t="shared" si="68"/>
        <v>127.53705775388137</v>
      </c>
      <c r="K183" s="2">
        <f t="shared" si="89"/>
        <v>86.937326348930725</v>
      </c>
      <c r="L183" s="6">
        <f t="shared" si="69"/>
        <v>2499.3486466457939</v>
      </c>
      <c r="M183" s="2">
        <f t="shared" si="70"/>
        <v>31.675772778670648</v>
      </c>
      <c r="N183" s="2">
        <f t="shared" si="90"/>
        <v>127.53705775388137</v>
      </c>
      <c r="O183" s="2">
        <f t="shared" si="71"/>
        <v>86.937326348930725</v>
      </c>
      <c r="P183" s="5">
        <f t="shared" si="72"/>
        <v>0.35298002877256501</v>
      </c>
      <c r="Q183" s="4">
        <f t="shared" si="91"/>
        <v>0.24836524643525934</v>
      </c>
      <c r="R183" s="4">
        <f t="shared" si="73"/>
        <v>0.23929837626123779</v>
      </c>
      <c r="S183" s="4">
        <f t="shared" si="93"/>
        <v>0</v>
      </c>
      <c r="T183" s="4">
        <f t="shared" si="94"/>
        <v>0</v>
      </c>
      <c r="U183" s="5">
        <f t="shared" si="95"/>
        <v>-0.45789236411080564</v>
      </c>
      <c r="V183" s="5">
        <f t="shared" si="96"/>
        <v>30.741786975345125</v>
      </c>
      <c r="W183" s="5">
        <f t="shared" si="97"/>
        <v>2.1450128235525772</v>
      </c>
      <c r="X183" s="5">
        <f t="shared" si="74"/>
        <v>0.99973563994946446</v>
      </c>
      <c r="Y183" s="5">
        <f t="shared" si="75"/>
        <v>12.533083657571998</v>
      </c>
      <c r="Z183" s="5">
        <f t="shared" si="76"/>
        <v>-0.97734569295004781</v>
      </c>
      <c r="AA183" s="5">
        <f t="shared" si="77"/>
        <v>16.682490662335411</v>
      </c>
      <c r="AB183" s="5">
        <f t="shared" si="78"/>
        <v>12.075191293461193</v>
      </c>
      <c r="AC183" s="5">
        <f t="shared" si="78"/>
        <v>29.764441282395076</v>
      </c>
      <c r="AD183" s="5">
        <f t="shared" si="79"/>
        <v>-13.346496514112012</v>
      </c>
      <c r="AE183">
        <f t="shared" si="92"/>
        <v>0</v>
      </c>
    </row>
    <row r="184" spans="1:31" x14ac:dyDescent="0.2">
      <c r="A184">
        <f t="shared" si="80"/>
        <v>0.15100000000000011</v>
      </c>
      <c r="B184" s="5">
        <f t="shared" si="81"/>
        <v>0.14612844002226319</v>
      </c>
      <c r="C184" s="5">
        <f t="shared" si="82"/>
        <v>35.447409324956375</v>
      </c>
      <c r="D184" s="5">
        <f t="shared" si="83"/>
        <v>4.8080505974126826</v>
      </c>
      <c r="E184" s="2">
        <f t="shared" si="84"/>
        <v>35.447710523699378</v>
      </c>
      <c r="F184" s="2">
        <f t="shared" si="85"/>
        <v>0.23619484785585201</v>
      </c>
      <c r="G184" s="3">
        <f t="shared" si="86"/>
        <v>1.9068958801470635</v>
      </c>
      <c r="H184" s="3">
        <f t="shared" si="87"/>
        <v>-127.18391837767406</v>
      </c>
      <c r="I184" s="3">
        <f t="shared" si="88"/>
        <v>-8.8897004051810722</v>
      </c>
      <c r="J184" s="2">
        <f t="shared" si="68"/>
        <v>127.5084786164844</v>
      </c>
      <c r="K184" s="2">
        <f t="shared" si="89"/>
        <v>86.917845001011855</v>
      </c>
      <c r="L184" s="6">
        <f t="shared" si="69"/>
        <v>2499.340012350759</v>
      </c>
      <c r="M184" s="2">
        <f t="shared" si="70"/>
        <v>31.675663350973164</v>
      </c>
      <c r="N184" s="2">
        <f t="shared" si="90"/>
        <v>127.5084786164844</v>
      </c>
      <c r="O184" s="2">
        <f t="shared" si="71"/>
        <v>86.917845001011855</v>
      </c>
      <c r="P184" s="5">
        <f t="shared" si="72"/>
        <v>0.35297977052445484</v>
      </c>
      <c r="Q184" s="4">
        <f t="shared" si="91"/>
        <v>0.24842005562819183</v>
      </c>
      <c r="R184" s="4">
        <f t="shared" si="73"/>
        <v>0.23932485845883597</v>
      </c>
      <c r="S184" s="4">
        <f t="shared" si="93"/>
        <v>0</v>
      </c>
      <c r="T184" s="4">
        <f t="shared" si="94"/>
        <v>0</v>
      </c>
      <c r="U184" s="5">
        <f t="shared" si="95"/>
        <v>-0.46070679334373199</v>
      </c>
      <c r="V184" s="5">
        <f t="shared" si="96"/>
        <v>30.727684615979264</v>
      </c>
      <c r="W184" s="5">
        <f t="shared" si="97"/>
        <v>2.1477551082346409</v>
      </c>
      <c r="X184" s="5">
        <f t="shared" si="74"/>
        <v>0.99973218624464288</v>
      </c>
      <c r="Y184" s="5">
        <f t="shared" si="75"/>
        <v>12.528809134100548</v>
      </c>
      <c r="Z184" s="5">
        <f t="shared" si="76"/>
        <v>-0.97779864675104533</v>
      </c>
      <c r="AA184" s="5">
        <f t="shared" si="77"/>
        <v>16.676759737903748</v>
      </c>
      <c r="AB184" s="5">
        <f t="shared" si="78"/>
        <v>12.068102340756816</v>
      </c>
      <c r="AC184" s="5">
        <f t="shared" si="78"/>
        <v>29.74988596922822</v>
      </c>
      <c r="AD184" s="5">
        <f t="shared" si="79"/>
        <v>-13.349485153861611</v>
      </c>
      <c r="AE184">
        <f t="shared" si="92"/>
        <v>0</v>
      </c>
    </row>
    <row r="185" spans="1:31" x14ac:dyDescent="0.2">
      <c r="A185">
        <f t="shared" si="80"/>
        <v>0.15200000000000011</v>
      </c>
      <c r="B185" s="5">
        <f t="shared" si="81"/>
        <v>0.14804136995358064</v>
      </c>
      <c r="C185" s="5">
        <f t="shared" si="82"/>
        <v>35.320240281521684</v>
      </c>
      <c r="D185" s="5">
        <f t="shared" si="83"/>
        <v>4.7991542222649244</v>
      </c>
      <c r="E185" s="2">
        <f t="shared" si="84"/>
        <v>35.32055053069876</v>
      </c>
      <c r="F185" s="2">
        <f t="shared" si="85"/>
        <v>0.24014831024757582</v>
      </c>
      <c r="G185" s="3">
        <f t="shared" si="86"/>
        <v>1.9189639824878202</v>
      </c>
      <c r="H185" s="3">
        <f t="shared" si="87"/>
        <v>-127.15416849170484</v>
      </c>
      <c r="I185" s="3">
        <f t="shared" si="88"/>
        <v>-8.903049890334934</v>
      </c>
      <c r="J185" s="2">
        <f t="shared" si="68"/>
        <v>127.47991718279684</v>
      </c>
      <c r="K185" s="2">
        <f t="shared" si="89"/>
        <v>86.898375721061242</v>
      </c>
      <c r="L185" s="6">
        <f t="shared" si="69"/>
        <v>2499.3313195390051</v>
      </c>
      <c r="M185" s="2">
        <f t="shared" si="70"/>
        <v>31.675553181657531</v>
      </c>
      <c r="N185" s="2">
        <f t="shared" si="90"/>
        <v>127.47991718279684</v>
      </c>
      <c r="O185" s="2">
        <f t="shared" si="71"/>
        <v>86.898375721061242</v>
      </c>
      <c r="P185" s="5">
        <f t="shared" si="72"/>
        <v>0.35297951057043142</v>
      </c>
      <c r="Q185" s="4">
        <f t="shared" si="91"/>
        <v>0.24847484907161582</v>
      </c>
      <c r="R185" s="4">
        <f t="shared" si="73"/>
        <v>0.23935132722435551</v>
      </c>
      <c r="S185" s="4">
        <f t="shared" si="93"/>
        <v>0</v>
      </c>
      <c r="T185" s="4">
        <f t="shared" si="94"/>
        <v>0</v>
      </c>
      <c r="U185" s="5">
        <f t="shared" si="95"/>
        <v>-0.46351826051002176</v>
      </c>
      <c r="V185" s="5">
        <f t="shared" si="96"/>
        <v>30.713593133448679</v>
      </c>
      <c r="W185" s="5">
        <f t="shared" si="97"/>
        <v>2.1504969535967731</v>
      </c>
      <c r="X185" s="5">
        <f t="shared" si="74"/>
        <v>0.99972870913322287</v>
      </c>
      <c r="Y185" s="5">
        <f t="shared" si="75"/>
        <v>12.524537116916607</v>
      </c>
      <c r="Z185" s="5">
        <f t="shared" si="76"/>
        <v>-0.97825259234433382</v>
      </c>
      <c r="AA185" s="5">
        <f t="shared" si="77"/>
        <v>16.671032107797117</v>
      </c>
      <c r="AB185" s="5">
        <f t="shared" si="78"/>
        <v>12.061018856406585</v>
      </c>
      <c r="AC185" s="5">
        <f t="shared" si="78"/>
        <v>29.735340541104346</v>
      </c>
      <c r="AD185" s="5">
        <f t="shared" si="79"/>
        <v>-13.35247093860611</v>
      </c>
      <c r="AE185">
        <f t="shared" si="92"/>
        <v>0</v>
      </c>
    </row>
    <row r="186" spans="1:31" x14ac:dyDescent="0.2">
      <c r="A186">
        <f t="shared" si="80"/>
        <v>0.15300000000000011</v>
      </c>
      <c r="B186" s="5">
        <f t="shared" si="81"/>
        <v>0.14996636444549666</v>
      </c>
      <c r="C186" s="5">
        <f t="shared" si="82"/>
        <v>35.193100980700251</v>
      </c>
      <c r="D186" s="5">
        <f t="shared" si="83"/>
        <v>4.7902444961391204</v>
      </c>
      <c r="E186" s="2">
        <f t="shared" si="84"/>
        <v>35.193420500829838</v>
      </c>
      <c r="F186" s="2">
        <f t="shared" si="85"/>
        <v>0.24414977666209753</v>
      </c>
      <c r="G186" s="3">
        <f t="shared" si="86"/>
        <v>1.9310250013442267</v>
      </c>
      <c r="H186" s="3">
        <f t="shared" si="87"/>
        <v>-127.12443315116373</v>
      </c>
      <c r="I186" s="3">
        <f t="shared" si="88"/>
        <v>-8.9164023612735406</v>
      </c>
      <c r="J186" s="2">
        <f t="shared" si="68"/>
        <v>127.45137344347701</v>
      </c>
      <c r="K186" s="2">
        <f t="shared" si="89"/>
        <v>86.878918502710974</v>
      </c>
      <c r="L186" s="6">
        <f t="shared" si="69"/>
        <v>2499.3225681763884</v>
      </c>
      <c r="M186" s="2">
        <f t="shared" si="70"/>
        <v>31.675442270291029</v>
      </c>
      <c r="N186" s="2">
        <f t="shared" si="90"/>
        <v>127.45137344347701</v>
      </c>
      <c r="O186" s="2">
        <f t="shared" si="71"/>
        <v>86.878918502710974</v>
      </c>
      <c r="P186" s="5">
        <f t="shared" si="72"/>
        <v>0.35297924890949578</v>
      </c>
      <c r="Q186" s="4">
        <f t="shared" si="91"/>
        <v>0.2485296267469308</v>
      </c>
      <c r="R186" s="4">
        <f t="shared" si="73"/>
        <v>0.23937778255575323</v>
      </c>
      <c r="S186" s="4">
        <f t="shared" si="93"/>
        <v>0</v>
      </c>
      <c r="T186" s="4">
        <f t="shared" si="94"/>
        <v>0</v>
      </c>
      <c r="U186" s="5">
        <f t="shared" si="95"/>
        <v>-0.46632676922586858</v>
      </c>
      <c r="V186" s="5">
        <f t="shared" si="96"/>
        <v>30.699512517851907</v>
      </c>
      <c r="W186" s="5">
        <f t="shared" si="97"/>
        <v>2.1532383596049534</v>
      </c>
      <c r="X186" s="5">
        <f t="shared" si="74"/>
        <v>0.99972520860154701</v>
      </c>
      <c r="Y186" s="5">
        <f t="shared" si="75"/>
        <v>12.520267604285305</v>
      </c>
      <c r="Z186" s="5">
        <f t="shared" si="76"/>
        <v>-0.97870752850734277</v>
      </c>
      <c r="AA186" s="5">
        <f t="shared" si="77"/>
        <v>16.665307769763267</v>
      </c>
      <c r="AB186" s="5">
        <f t="shared" si="78"/>
        <v>12.053940835059436</v>
      </c>
      <c r="AC186" s="5">
        <f t="shared" si="78"/>
        <v>29.720804989344565</v>
      </c>
      <c r="AD186" s="5">
        <f t="shared" si="79"/>
        <v>-13.355453870631781</v>
      </c>
      <c r="AE186">
        <f t="shared" si="92"/>
        <v>0</v>
      </c>
    </row>
    <row r="187" spans="1:31" x14ac:dyDescent="0.2">
      <c r="A187">
        <f t="shared" si="80"/>
        <v>0.15400000000000011</v>
      </c>
      <c r="B187" s="5">
        <f t="shared" si="81"/>
        <v>0.15190341641725841</v>
      </c>
      <c r="C187" s="5">
        <f t="shared" si="82"/>
        <v>35.065991407951579</v>
      </c>
      <c r="D187" s="5">
        <f t="shared" si="83"/>
        <v>4.7813214160509121</v>
      </c>
      <c r="E187" s="2">
        <f t="shared" si="84"/>
        <v>35.066320423883276</v>
      </c>
      <c r="F187" s="2">
        <f t="shared" si="85"/>
        <v>0.24819974749826987</v>
      </c>
      <c r="G187" s="3">
        <f t="shared" si="86"/>
        <v>1.9430789421792862</v>
      </c>
      <c r="H187" s="3">
        <f t="shared" si="87"/>
        <v>-127.09471234617439</v>
      </c>
      <c r="I187" s="3">
        <f t="shared" si="88"/>
        <v>-8.929757815144173</v>
      </c>
      <c r="J187" s="2">
        <f t="shared" si="68"/>
        <v>127.42284738919265</v>
      </c>
      <c r="K187" s="2">
        <f t="shared" si="89"/>
        <v>86.859473339599617</v>
      </c>
      <c r="L187" s="6">
        <f t="shared" si="69"/>
        <v>2499.3137582287823</v>
      </c>
      <c r="M187" s="2">
        <f t="shared" si="70"/>
        <v>31.675330616441158</v>
      </c>
      <c r="N187" s="2">
        <f t="shared" si="90"/>
        <v>127.42284738919265</v>
      </c>
      <c r="O187" s="2">
        <f t="shared" si="71"/>
        <v>86.859473339599617</v>
      </c>
      <c r="P187" s="5">
        <f t="shared" si="72"/>
        <v>0.35297898554064916</v>
      </c>
      <c r="Q187" s="4">
        <f t="shared" si="91"/>
        <v>0.24858438863553206</v>
      </c>
      <c r="R187" s="4">
        <f t="shared" si="73"/>
        <v>0.23940422445098627</v>
      </c>
      <c r="S187" s="4">
        <f t="shared" si="93"/>
        <v>0</v>
      </c>
      <c r="T187" s="4">
        <f t="shared" si="94"/>
        <v>0</v>
      </c>
      <c r="U187" s="5">
        <f t="shared" si="95"/>
        <v>-0.46913232310278941</v>
      </c>
      <c r="V187" s="5">
        <f t="shared" si="96"/>
        <v>30.685442759298908</v>
      </c>
      <c r="W187" s="5">
        <f t="shared" si="97"/>
        <v>2.1559793262261282</v>
      </c>
      <c r="X187" s="5">
        <f t="shared" si="74"/>
        <v>0.99972168463596511</v>
      </c>
      <c r="Y187" s="5">
        <f t="shared" si="75"/>
        <v>12.516000594473415</v>
      </c>
      <c r="Z187" s="5">
        <f t="shared" si="76"/>
        <v>-0.97916345401896387</v>
      </c>
      <c r="AA187" s="5">
        <f t="shared" si="77"/>
        <v>16.659586721552046</v>
      </c>
      <c r="AB187" s="5">
        <f t="shared" si="78"/>
        <v>12.046868271370625</v>
      </c>
      <c r="AC187" s="5">
        <f t="shared" si="78"/>
        <v>29.706279305279946</v>
      </c>
      <c r="AD187" s="5">
        <f t="shared" si="79"/>
        <v>-13.358433952221827</v>
      </c>
      <c r="AE187">
        <f t="shared" si="92"/>
        <v>0</v>
      </c>
    </row>
    <row r="188" spans="1:31" x14ac:dyDescent="0.2">
      <c r="A188">
        <f t="shared" si="80"/>
        <v>0.15500000000000011</v>
      </c>
      <c r="B188" s="5">
        <f t="shared" si="81"/>
        <v>0.1538525187935734</v>
      </c>
      <c r="C188" s="5">
        <f t="shared" si="82"/>
        <v>34.938911548745061</v>
      </c>
      <c r="D188" s="5">
        <f t="shared" si="83"/>
        <v>4.772384979018792</v>
      </c>
      <c r="E188" s="2">
        <f t="shared" si="84"/>
        <v>34.939250289732463</v>
      </c>
      <c r="F188" s="2">
        <f t="shared" si="85"/>
        <v>0.25229873020233345</v>
      </c>
      <c r="G188" s="3">
        <f t="shared" si="86"/>
        <v>1.9551258104506568</v>
      </c>
      <c r="H188" s="3">
        <f t="shared" si="87"/>
        <v>-127.06500606686912</v>
      </c>
      <c r="I188" s="3">
        <f t="shared" si="88"/>
        <v>-8.9431162490963949</v>
      </c>
      <c r="J188" s="2">
        <f t="shared" si="68"/>
        <v>127.39433901062098</v>
      </c>
      <c r="K188" s="2">
        <f t="shared" si="89"/>
        <v>86.840040225372178</v>
      </c>
      <c r="L188" s="6">
        <f t="shared" si="69"/>
        <v>2499.3048896620758</v>
      </c>
      <c r="M188" s="2">
        <f t="shared" si="70"/>
        <v>31.67521821967561</v>
      </c>
      <c r="N188" s="2">
        <f t="shared" si="90"/>
        <v>127.39433901062098</v>
      </c>
      <c r="O188" s="2">
        <f t="shared" si="71"/>
        <v>86.840040225372178</v>
      </c>
      <c r="P188" s="5">
        <f t="shared" si="72"/>
        <v>0.35297872046289336</v>
      </c>
      <c r="Q188" s="4">
        <f t="shared" si="91"/>
        <v>0.24863913471881052</v>
      </c>
      <c r="R188" s="4">
        <f t="shared" si="73"/>
        <v>0.23943065290801174</v>
      </c>
      <c r="S188" s="4">
        <f t="shared" si="93"/>
        <v>0</v>
      </c>
      <c r="T188" s="4">
        <f t="shared" si="94"/>
        <v>0</v>
      </c>
      <c r="U188" s="5">
        <f t="shared" si="95"/>
        <v>-0.47193492574763279</v>
      </c>
      <c r="V188" s="5">
        <f t="shared" si="96"/>
        <v>30.671383847911109</v>
      </c>
      <c r="W188" s="5">
        <f t="shared" si="97"/>
        <v>2.1587198534282117</v>
      </c>
      <c r="X188" s="5">
        <f t="shared" si="74"/>
        <v>0.99971813722283276</v>
      </c>
      <c r="Y188" s="5">
        <f t="shared" si="75"/>
        <v>12.511736085749304</v>
      </c>
      <c r="Z188" s="5">
        <f t="shared" si="76"/>
        <v>-0.97962036765954741</v>
      </c>
      <c r="AA188" s="5">
        <f t="shared" si="77"/>
        <v>16.653868960915364</v>
      </c>
      <c r="AB188" s="5">
        <f t="shared" si="78"/>
        <v>12.039801160001671</v>
      </c>
      <c r="AC188" s="5">
        <f t="shared" si="78"/>
        <v>29.691763480251563</v>
      </c>
      <c r="AD188" s="5">
        <f t="shared" si="79"/>
        <v>-13.361411185656422</v>
      </c>
      <c r="AE188">
        <f t="shared" si="92"/>
        <v>0</v>
      </c>
    </row>
    <row r="189" spans="1:31" x14ac:dyDescent="0.2">
      <c r="A189">
        <f t="shared" si="80"/>
        <v>0.15600000000000011</v>
      </c>
      <c r="B189" s="5">
        <f t="shared" si="81"/>
        <v>0.15581366450460404</v>
      </c>
      <c r="C189" s="5">
        <f t="shared" si="82"/>
        <v>34.811861388559933</v>
      </c>
      <c r="D189" s="5">
        <f t="shared" si="83"/>
        <v>4.7634351820641028</v>
      </c>
      <c r="E189" s="2">
        <f t="shared" si="84"/>
        <v>34.812210088334758</v>
      </c>
      <c r="F189" s="2">
        <f t="shared" si="85"/>
        <v>0.25644723939233061</v>
      </c>
      <c r="G189" s="3">
        <f t="shared" si="86"/>
        <v>1.9671656116106584</v>
      </c>
      <c r="H189" s="3">
        <f t="shared" si="87"/>
        <v>-127.03531430338886</v>
      </c>
      <c r="I189" s="3">
        <f t="shared" si="88"/>
        <v>-8.9564776602820508</v>
      </c>
      <c r="J189" s="2">
        <f t="shared" si="68"/>
        <v>127.36584829844863</v>
      </c>
      <c r="K189" s="2">
        <f t="shared" si="89"/>
        <v>86.820619153680042</v>
      </c>
      <c r="L189" s="6">
        <f t="shared" si="69"/>
        <v>2499.2959624421742</v>
      </c>
      <c r="M189" s="2">
        <f t="shared" si="70"/>
        <v>31.675105079562272</v>
      </c>
      <c r="N189" s="2">
        <f t="shared" si="90"/>
        <v>127.36584829844863</v>
      </c>
      <c r="O189" s="2">
        <f t="shared" si="71"/>
        <v>86.820619153680042</v>
      </c>
      <c r="P189" s="5">
        <f t="shared" si="72"/>
        <v>0.35297845367523073</v>
      </c>
      <c r="Q189" s="4">
        <f t="shared" si="91"/>
        <v>0.24869386497815277</v>
      </c>
      <c r="R189" s="4">
        <f t="shared" si="73"/>
        <v>0.23945706792478702</v>
      </c>
      <c r="S189" s="4">
        <f t="shared" si="93"/>
        <v>0</v>
      </c>
      <c r="T189" s="4">
        <f t="shared" si="94"/>
        <v>0</v>
      </c>
      <c r="U189" s="5">
        <f t="shared" si="95"/>
        <v>-0.47473458076258535</v>
      </c>
      <c r="V189" s="5">
        <f t="shared" si="96"/>
        <v>30.657335773821337</v>
      </c>
      <c r="W189" s="5">
        <f t="shared" si="97"/>
        <v>2.1614599411800857</v>
      </c>
      <c r="X189" s="5">
        <f t="shared" si="74"/>
        <v>0.99971456634851175</v>
      </c>
      <c r="Y189" s="5">
        <f t="shared" si="75"/>
        <v>12.507474076382961</v>
      </c>
      <c r="Z189" s="5">
        <f t="shared" si="76"/>
        <v>-0.9800782682109026</v>
      </c>
      <c r="AA189" s="5">
        <f t="shared" si="77"/>
        <v>16.648154485607211</v>
      </c>
      <c r="AB189" s="5">
        <f t="shared" si="78"/>
        <v>12.032739495620376</v>
      </c>
      <c r="AC189" s="5">
        <f t="shared" si="78"/>
        <v>29.677257505610434</v>
      </c>
      <c r="AD189" s="5">
        <f t="shared" si="79"/>
        <v>-13.364385573212701</v>
      </c>
      <c r="AE189">
        <f t="shared" si="92"/>
        <v>0</v>
      </c>
    </row>
    <row r="190" spans="1:31" x14ac:dyDescent="0.2">
      <c r="A190">
        <f t="shared" si="80"/>
        <v>0.15700000000000011</v>
      </c>
      <c r="B190" s="5">
        <f t="shared" si="81"/>
        <v>0.15778684648596253</v>
      </c>
      <c r="C190" s="5">
        <f t="shared" si="82"/>
        <v>34.684840912885292</v>
      </c>
      <c r="D190" s="5">
        <f t="shared" si="83"/>
        <v>4.7544720222110337</v>
      </c>
      <c r="E190" s="2">
        <f t="shared" si="84"/>
        <v>34.685199809732758</v>
      </c>
      <c r="F190" s="2">
        <f t="shared" si="85"/>
        <v>0.26064579698516255</v>
      </c>
      <c r="G190" s="3">
        <f t="shared" si="86"/>
        <v>1.9791983511062787</v>
      </c>
      <c r="H190" s="3">
        <f t="shared" si="87"/>
        <v>-127.00563704588325</v>
      </c>
      <c r="I190" s="3">
        <f t="shared" si="88"/>
        <v>-8.9698420458552643</v>
      </c>
      <c r="J190" s="2">
        <f t="shared" si="68"/>
        <v>127.33737524337168</v>
      </c>
      <c r="K190" s="2">
        <f t="shared" si="89"/>
        <v>86.801210118181103</v>
      </c>
      <c r="L190" s="6">
        <f t="shared" si="69"/>
        <v>2499.2869765349992</v>
      </c>
      <c r="M190" s="2">
        <f t="shared" si="70"/>
        <v>31.674991195669261</v>
      </c>
      <c r="N190" s="2">
        <f t="shared" si="90"/>
        <v>127.33737524337168</v>
      </c>
      <c r="O190" s="2">
        <f t="shared" si="71"/>
        <v>86.801210118181103</v>
      </c>
      <c r="P190" s="5">
        <f t="shared" si="72"/>
        <v>0.35297818517666402</v>
      </c>
      <c r="Q190" s="4">
        <f t="shared" si="91"/>
        <v>0.24874857939494119</v>
      </c>
      <c r="R190" s="4">
        <f t="shared" si="73"/>
        <v>0.23948346949926996</v>
      </c>
      <c r="S190" s="4">
        <f t="shared" si="93"/>
        <v>0</v>
      </c>
      <c r="T190" s="4">
        <f t="shared" si="94"/>
        <v>0</v>
      </c>
      <c r="U190" s="5">
        <f t="shared" si="95"/>
        <v>-0.47753129174517867</v>
      </c>
      <c r="V190" s="5">
        <f t="shared" si="96"/>
        <v>30.643298527173847</v>
      </c>
      <c r="W190" s="5">
        <f t="shared" si="97"/>
        <v>2.1641995894515942</v>
      </c>
      <c r="X190" s="5">
        <f t="shared" si="74"/>
        <v>0.99971097199937131</v>
      </c>
      <c r="Y190" s="5">
        <f t="shared" si="75"/>
        <v>12.503214564646001</v>
      </c>
      <c r="Z190" s="5">
        <f t="shared" si="76"/>
        <v>-0.98053715445629663</v>
      </c>
      <c r="AA190" s="5">
        <f t="shared" si="77"/>
        <v>16.642443293383685</v>
      </c>
      <c r="AB190" s="5">
        <f t="shared" si="78"/>
        <v>12.025683272900823</v>
      </c>
      <c r="AC190" s="5">
        <f t="shared" si="78"/>
        <v>29.662761372717551</v>
      </c>
      <c r="AD190" s="5">
        <f t="shared" si="79"/>
        <v>-13.367357117164719</v>
      </c>
      <c r="AE190">
        <f t="shared" si="92"/>
        <v>0</v>
      </c>
    </row>
    <row r="191" spans="1:31" x14ac:dyDescent="0.2">
      <c r="A191">
        <f t="shared" si="80"/>
        <v>0.15800000000000011</v>
      </c>
      <c r="B191" s="5">
        <f t="shared" si="81"/>
        <v>0.15977205767870525</v>
      </c>
      <c r="C191" s="5">
        <f t="shared" si="82"/>
        <v>34.557850107220098</v>
      </c>
      <c r="D191" s="5">
        <f t="shared" si="83"/>
        <v>4.7454954964866207</v>
      </c>
      <c r="E191" s="2">
        <f t="shared" si="84"/>
        <v>34.558219444055666</v>
      </c>
      <c r="F191" s="2">
        <f t="shared" si="85"/>
        <v>0.26489493232635619</v>
      </c>
      <c r="G191" s="3">
        <f t="shared" si="86"/>
        <v>1.9912240343791796</v>
      </c>
      <c r="H191" s="3">
        <f t="shared" si="87"/>
        <v>-126.97597428451053</v>
      </c>
      <c r="I191" s="3">
        <f t="shared" si="88"/>
        <v>-8.9832094029724292</v>
      </c>
      <c r="J191" s="2">
        <f t="shared" si="68"/>
        <v>127.30891983609561</v>
      </c>
      <c r="K191" s="2">
        <f t="shared" si="89"/>
        <v>86.781813112539609</v>
      </c>
      <c r="L191" s="6">
        <f t="shared" si="69"/>
        <v>2499.2779319064875</v>
      </c>
      <c r="M191" s="2">
        <f t="shared" si="70"/>
        <v>31.674876567564855</v>
      </c>
      <c r="N191" s="2">
        <f t="shared" si="90"/>
        <v>127.30891983609561</v>
      </c>
      <c r="O191" s="2">
        <f t="shared" si="71"/>
        <v>86.781813112539609</v>
      </c>
      <c r="P191" s="5">
        <f t="shared" si="72"/>
        <v>0.3529779149661964</v>
      </c>
      <c r="Q191" s="4">
        <f t="shared" si="91"/>
        <v>0.24880327795055368</v>
      </c>
      <c r="R191" s="4">
        <f t="shared" si="73"/>
        <v>0.23950985762941818</v>
      </c>
      <c r="S191" s="4">
        <f t="shared" si="93"/>
        <v>0</v>
      </c>
      <c r="T191" s="4">
        <f t="shared" si="94"/>
        <v>0</v>
      </c>
      <c r="U191" s="5">
        <f t="shared" si="95"/>
        <v>-0.48032506228829658</v>
      </c>
      <c r="V191" s="5">
        <f t="shared" si="96"/>
        <v>30.629272098124279</v>
      </c>
      <c r="W191" s="5">
        <f t="shared" si="97"/>
        <v>2.1669387982135437</v>
      </c>
      <c r="X191" s="5">
        <f t="shared" si="74"/>
        <v>0.99970735416178569</v>
      </c>
      <c r="Y191" s="5">
        <f t="shared" si="75"/>
        <v>12.498957548811626</v>
      </c>
      <c r="Z191" s="5">
        <f t="shared" si="76"/>
        <v>-0.98099702518044851</v>
      </c>
      <c r="AA191" s="5">
        <f t="shared" si="77"/>
        <v>16.636735382002922</v>
      </c>
      <c r="AB191" s="5">
        <f t="shared" si="78"/>
        <v>12.01863248652333</v>
      </c>
      <c r="AC191" s="5">
        <f t="shared" si="78"/>
        <v>29.648275072943829</v>
      </c>
      <c r="AD191" s="5">
        <f t="shared" si="79"/>
        <v>-13.370325819783535</v>
      </c>
      <c r="AE191">
        <f t="shared" si="92"/>
        <v>0</v>
      </c>
    </row>
    <row r="192" spans="1:31" x14ac:dyDescent="0.2">
      <c r="A192">
        <f t="shared" si="80"/>
        <v>0.15900000000000011</v>
      </c>
      <c r="B192" s="5">
        <f t="shared" si="81"/>
        <v>0.16176929102932769</v>
      </c>
      <c r="C192" s="5">
        <f t="shared" si="82"/>
        <v>34.430888957073122</v>
      </c>
      <c r="D192" s="5">
        <f t="shared" si="83"/>
        <v>4.7365056019207392</v>
      </c>
      <c r="E192" s="2">
        <f t="shared" si="84"/>
        <v>34.43126898152056</v>
      </c>
      <c r="F192" s="2">
        <f t="shared" si="85"/>
        <v>0.26919518232260947</v>
      </c>
      <c r="G192" s="3">
        <f t="shared" si="86"/>
        <v>2.0032426668657028</v>
      </c>
      <c r="H192" s="3">
        <f t="shared" si="87"/>
        <v>-126.94632600943758</v>
      </c>
      <c r="I192" s="3">
        <f t="shared" si="88"/>
        <v>-8.9965797287922129</v>
      </c>
      <c r="J192" s="2">
        <f t="shared" si="68"/>
        <v>127.28048206733536</v>
      </c>
      <c r="K192" s="2">
        <f t="shared" si="89"/>
        <v>86.762428130426272</v>
      </c>
      <c r="L192" s="6">
        <f t="shared" si="69"/>
        <v>2499.268828522595</v>
      </c>
      <c r="M192" s="2">
        <f t="shared" si="70"/>
        <v>31.674761194817606</v>
      </c>
      <c r="N192" s="2">
        <f t="shared" si="90"/>
        <v>127.28048206733536</v>
      </c>
      <c r="O192" s="2">
        <f t="shared" si="71"/>
        <v>86.762428130426272</v>
      </c>
      <c r="P192" s="5">
        <f t="shared" si="72"/>
        <v>0.35297764304283163</v>
      </c>
      <c r="Q192" s="4">
        <f t="shared" si="91"/>
        <v>0.24885796062636428</v>
      </c>
      <c r="R192" s="4">
        <f t="shared" si="73"/>
        <v>0.23953623231318999</v>
      </c>
      <c r="S192" s="4">
        <f t="shared" si="93"/>
        <v>0</v>
      </c>
      <c r="T192" s="4">
        <f t="shared" si="94"/>
        <v>0</v>
      </c>
      <c r="U192" s="5">
        <f t="shared" si="95"/>
        <v>-0.48311589598018218</v>
      </c>
      <c r="V192" s="5">
        <f t="shared" si="96"/>
        <v>30.615256476839651</v>
      </c>
      <c r="W192" s="5">
        <f t="shared" si="97"/>
        <v>2.1696775674377027</v>
      </c>
      <c r="X192" s="5">
        <f t="shared" si="74"/>
        <v>0.99970371282213755</v>
      </c>
      <c r="Y192" s="5">
        <f t="shared" si="75"/>
        <v>12.494703027154687</v>
      </c>
      <c r="Z192" s="5">
        <f t="shared" si="76"/>
        <v>-0.98145787916953331</v>
      </c>
      <c r="AA192" s="5">
        <f t="shared" si="77"/>
        <v>16.631030749225168</v>
      </c>
      <c r="AB192" s="5">
        <f t="shared" si="78"/>
        <v>12.011587131174505</v>
      </c>
      <c r="AC192" s="5">
        <f t="shared" si="78"/>
        <v>29.633798597670118</v>
      </c>
      <c r="AD192" s="5">
        <f t="shared" si="79"/>
        <v>-13.373291683337129</v>
      </c>
      <c r="AE192">
        <f t="shared" si="92"/>
        <v>0</v>
      </c>
    </row>
    <row r="193" spans="1:31" x14ac:dyDescent="0.2">
      <c r="A193">
        <f t="shared" si="80"/>
        <v>0.16000000000000011</v>
      </c>
      <c r="B193" s="5">
        <f t="shared" si="81"/>
        <v>0.16377853948975896</v>
      </c>
      <c r="C193" s="5">
        <f t="shared" si="82"/>
        <v>34.303957447962986</v>
      </c>
      <c r="D193" s="5">
        <f t="shared" si="83"/>
        <v>4.7275023355461059</v>
      </c>
      <c r="E193" s="2">
        <f t="shared" si="84"/>
        <v>34.304348412433846</v>
      </c>
      <c r="F193" s="2">
        <f t="shared" si="85"/>
        <v>0.27354709157718204</v>
      </c>
      <c r="G193" s="3">
        <f t="shared" si="86"/>
        <v>2.0152542539968774</v>
      </c>
      <c r="H193" s="3">
        <f t="shared" si="87"/>
        <v>-126.91669221083991</v>
      </c>
      <c r="I193" s="3">
        <f t="shared" si="88"/>
        <v>-9.0099530204755496</v>
      </c>
      <c r="J193" s="2">
        <f t="shared" si="68"/>
        <v>127.25206192781515</v>
      </c>
      <c r="K193" s="2">
        <f t="shared" si="89"/>
        <v>86.743055165518157</v>
      </c>
      <c r="L193" s="6">
        <f t="shared" si="69"/>
        <v>2499.2596663492909</v>
      </c>
      <c r="M193" s="2">
        <f t="shared" si="70"/>
        <v>31.674645076996217</v>
      </c>
      <c r="N193" s="2">
        <f t="shared" si="90"/>
        <v>127.25206192781515</v>
      </c>
      <c r="O193" s="2">
        <f t="shared" si="71"/>
        <v>86.743055165518157</v>
      </c>
      <c r="P193" s="5">
        <f t="shared" si="72"/>
        <v>0.35297736940557389</v>
      </c>
      <c r="Q193" s="4">
        <f t="shared" si="91"/>
        <v>0.24891262740374248</v>
      </c>
      <c r="R193" s="4">
        <f t="shared" si="73"/>
        <v>0.23956259354854356</v>
      </c>
      <c r="S193" s="4">
        <f t="shared" si="93"/>
        <v>0</v>
      </c>
      <c r="T193" s="4">
        <f t="shared" si="94"/>
        <v>0</v>
      </c>
      <c r="U193" s="5">
        <f t="shared" si="95"/>
        <v>-0.48590379640444425</v>
      </c>
      <c r="V193" s="5">
        <f t="shared" si="96"/>
        <v>30.601251653498323</v>
      </c>
      <c r="W193" s="5">
        <f t="shared" si="97"/>
        <v>2.1724158970967951</v>
      </c>
      <c r="X193" s="5">
        <f t="shared" si="74"/>
        <v>0.99970004796681466</v>
      </c>
      <c r="Y193" s="5">
        <f t="shared" si="75"/>
        <v>12.490450997951598</v>
      </c>
      <c r="Z193" s="5">
        <f t="shared" si="76"/>
        <v>-0.9819197152111746</v>
      </c>
      <c r="AA193" s="5">
        <f t="shared" si="77"/>
        <v>16.625329392812699</v>
      </c>
      <c r="AB193" s="5">
        <f t="shared" si="78"/>
        <v>12.004547201547153</v>
      </c>
      <c r="AC193" s="5">
        <f t="shared" si="78"/>
        <v>29.61933193828715</v>
      </c>
      <c r="AD193" s="5">
        <f t="shared" si="79"/>
        <v>-13.376254710090507</v>
      </c>
      <c r="AE193">
        <f t="shared" si="92"/>
        <v>0</v>
      </c>
    </row>
    <row r="194" spans="1:31" x14ac:dyDescent="0.2">
      <c r="A194">
        <f t="shared" si="80"/>
        <v>0.16100000000000012</v>
      </c>
      <c r="B194" s="5">
        <f t="shared" si="81"/>
        <v>0.16579979601735662</v>
      </c>
      <c r="C194" s="5">
        <f t="shared" si="82"/>
        <v>34.177055565418115</v>
      </c>
      <c r="D194" s="5">
        <f t="shared" si="83"/>
        <v>4.7184856943982751</v>
      </c>
      <c r="E194" s="2">
        <f t="shared" si="84"/>
        <v>34.177457727192596</v>
      </c>
      <c r="F194" s="2">
        <f t="shared" si="85"/>
        <v>0.27795121252820554</v>
      </c>
      <c r="G194" s="3">
        <f t="shared" si="86"/>
        <v>2.0272588011984247</v>
      </c>
      <c r="H194" s="3">
        <f t="shared" si="87"/>
        <v>-126.88707287890162</v>
      </c>
      <c r="I194" s="3">
        <f t="shared" si="88"/>
        <v>-9.02332927518564</v>
      </c>
      <c r="J194" s="2">
        <f t="shared" si="68"/>
        <v>127.22365940826867</v>
      </c>
      <c r="K194" s="2">
        <f t="shared" si="89"/>
        <v>86.723694211498753</v>
      </c>
      <c r="L194" s="6">
        <f t="shared" si="69"/>
        <v>2499.2504453525617</v>
      </c>
      <c r="M194" s="2">
        <f t="shared" si="70"/>
        <v>31.674528213669618</v>
      </c>
      <c r="N194" s="2">
        <f t="shared" si="90"/>
        <v>127.22365940826867</v>
      </c>
      <c r="O194" s="2">
        <f t="shared" si="71"/>
        <v>86.723694211498753</v>
      </c>
      <c r="P194" s="5">
        <f t="shared" si="72"/>
        <v>0.35297709405342781</v>
      </c>
      <c r="Q194" s="4">
        <f t="shared" si="91"/>
        <v>0.24896727826405368</v>
      </c>
      <c r="R194" s="4">
        <f t="shared" si="73"/>
        <v>0.23958894133343761</v>
      </c>
      <c r="S194" s="4">
        <f t="shared" si="93"/>
        <v>0</v>
      </c>
      <c r="T194" s="4">
        <f t="shared" si="94"/>
        <v>0</v>
      </c>
      <c r="U194" s="5">
        <f t="shared" si="95"/>
        <v>-0.48868876714006504</v>
      </c>
      <c r="V194" s="5">
        <f t="shared" si="96"/>
        <v>30.587257618290025</v>
      </c>
      <c r="W194" s="5">
        <f t="shared" si="97"/>
        <v>2.1751537871645046</v>
      </c>
      <c r="X194" s="5">
        <f t="shared" si="74"/>
        <v>0.99969635958221159</v>
      </c>
      <c r="Y194" s="5">
        <f t="shared" si="75"/>
        <v>12.486201459480418</v>
      </c>
      <c r="Z194" s="5">
        <f t="shared" si="76"/>
        <v>-0.98238253209444781</v>
      </c>
      <c r="AA194" s="5">
        <f t="shared" si="77"/>
        <v>16.619631310529908</v>
      </c>
      <c r="AB194" s="5">
        <f t="shared" si="78"/>
        <v>11.997512692340353</v>
      </c>
      <c r="AC194" s="5">
        <f t="shared" si="78"/>
        <v>29.604875086195577</v>
      </c>
      <c r="AD194" s="5">
        <f t="shared" si="79"/>
        <v>-13.379214902305588</v>
      </c>
      <c r="AE194">
        <f t="shared" si="92"/>
        <v>0</v>
      </c>
    </row>
    <row r="195" spans="1:31" x14ac:dyDescent="0.2">
      <c r="A195">
        <f t="shared" si="80"/>
        <v>0.16200000000000012</v>
      </c>
      <c r="B195" s="5">
        <f t="shared" si="81"/>
        <v>0.16783305357490119</v>
      </c>
      <c r="C195" s="5">
        <f t="shared" si="82"/>
        <v>34.050183294976755</v>
      </c>
      <c r="D195" s="5">
        <f t="shared" si="83"/>
        <v>4.7094556755156383</v>
      </c>
      <c r="E195" s="2">
        <f t="shared" si="84"/>
        <v>34.050596916286011</v>
      </c>
      <c r="F195" s="2">
        <f t="shared" si="85"/>
        <v>0.28240810558998536</v>
      </c>
      <c r="G195" s="3">
        <f t="shared" si="86"/>
        <v>2.0392563138907649</v>
      </c>
      <c r="H195" s="3">
        <f t="shared" si="87"/>
        <v>-126.85746800381543</v>
      </c>
      <c r="I195" s="3">
        <f t="shared" si="88"/>
        <v>-9.0367084900879462</v>
      </c>
      <c r="J195" s="2">
        <f t="shared" si="68"/>
        <v>127.19527449943895</v>
      </c>
      <c r="K195" s="2">
        <f t="shared" si="89"/>
        <v>86.704345262057899</v>
      </c>
      <c r="L195" s="6">
        <f t="shared" si="69"/>
        <v>2499.2411654984121</v>
      </c>
      <c r="M195" s="2">
        <f t="shared" si="70"/>
        <v>31.674410604406955</v>
      </c>
      <c r="N195" s="2">
        <f t="shared" si="90"/>
        <v>127.19527449943895</v>
      </c>
      <c r="O195" s="2">
        <f t="shared" si="71"/>
        <v>86.704345262057899</v>
      </c>
      <c r="P195" s="5">
        <f t="shared" si="72"/>
        <v>0.35297681698539868</v>
      </c>
      <c r="Q195" s="4">
        <f t="shared" si="91"/>
        <v>0.24902191318865913</v>
      </c>
      <c r="R195" s="4">
        <f t="shared" si="73"/>
        <v>0.23961527566583085</v>
      </c>
      <c r="S195" s="4">
        <f t="shared" si="93"/>
        <v>0</v>
      </c>
      <c r="T195" s="4">
        <f t="shared" si="94"/>
        <v>0</v>
      </c>
      <c r="U195" s="5">
        <f t="shared" si="95"/>
        <v>-0.4914708117614065</v>
      </c>
      <c r="V195" s="5">
        <f t="shared" si="96"/>
        <v>30.573274361415805</v>
      </c>
      <c r="W195" s="5">
        <f t="shared" si="97"/>
        <v>2.1778912376154689</v>
      </c>
      <c r="X195" s="5">
        <f t="shared" si="74"/>
        <v>0.9996926476547302</v>
      </c>
      <c r="Y195" s="5">
        <f t="shared" si="75"/>
        <v>12.481954410020784</v>
      </c>
      <c r="Z195" s="5">
        <f t="shared" si="76"/>
        <v>-0.98284632860987431</v>
      </c>
      <c r="AA195" s="5">
        <f t="shared" si="77"/>
        <v>16.613936500143211</v>
      </c>
      <c r="AB195" s="5">
        <f t="shared" si="78"/>
        <v>11.990483598259377</v>
      </c>
      <c r="AC195" s="5">
        <f t="shared" si="78"/>
        <v>29.590428032805931</v>
      </c>
      <c r="AD195" s="5">
        <f t="shared" si="79"/>
        <v>-13.382172262241319</v>
      </c>
      <c r="AE195">
        <f t="shared" si="92"/>
        <v>0</v>
      </c>
    </row>
    <row r="196" spans="1:31" x14ac:dyDescent="0.2">
      <c r="A196">
        <f t="shared" si="80"/>
        <v>0.16300000000000012</v>
      </c>
      <c r="B196" s="5">
        <f t="shared" si="81"/>
        <v>0.16987830513059107</v>
      </c>
      <c r="C196" s="5">
        <f t="shared" si="82"/>
        <v>33.923340622186956</v>
      </c>
      <c r="D196" s="5">
        <f t="shared" si="83"/>
        <v>4.7004122759394189</v>
      </c>
      <c r="E196" s="2">
        <f t="shared" si="84"/>
        <v>33.923765970296898</v>
      </c>
      <c r="F196" s="2">
        <f t="shared" si="85"/>
        <v>0.28691833929737087</v>
      </c>
      <c r="G196" s="3">
        <f t="shared" si="86"/>
        <v>2.0512467974890241</v>
      </c>
      <c r="H196" s="3">
        <f t="shared" si="87"/>
        <v>-126.82787757578262</v>
      </c>
      <c r="I196" s="3">
        <f t="shared" si="88"/>
        <v>-9.050090662350188</v>
      </c>
      <c r="J196" s="2">
        <f t="shared" si="68"/>
        <v>127.16690719207836</v>
      </c>
      <c r="K196" s="2">
        <f t="shared" si="89"/>
        <v>86.68500831089186</v>
      </c>
      <c r="L196" s="6">
        <f t="shared" si="69"/>
        <v>2499.2318267528608</v>
      </c>
      <c r="M196" s="2">
        <f t="shared" si="70"/>
        <v>31.674292248777579</v>
      </c>
      <c r="N196" s="2">
        <f t="shared" si="90"/>
        <v>127.16690719207836</v>
      </c>
      <c r="O196" s="2">
        <f t="shared" si="71"/>
        <v>86.68500831089186</v>
      </c>
      <c r="P196" s="5">
        <f t="shared" si="72"/>
        <v>0.35297653820049202</v>
      </c>
      <c r="Q196" s="4">
        <f t="shared" si="91"/>
        <v>0.2490765321589159</v>
      </c>
      <c r="R196" s="4">
        <f t="shared" si="73"/>
        <v>0.23964159654368233</v>
      </c>
      <c r="S196" s="4">
        <f t="shared" si="93"/>
        <v>0</v>
      </c>
      <c r="T196" s="4">
        <f t="shared" si="94"/>
        <v>0</v>
      </c>
      <c r="U196" s="5">
        <f t="shared" si="95"/>
        <v>-0.49424993383821769</v>
      </c>
      <c r="V196" s="5">
        <f t="shared" si="96"/>
        <v>30.559301873088017</v>
      </c>
      <c r="W196" s="5">
        <f t="shared" si="97"/>
        <v>2.1806282484252781</v>
      </c>
      <c r="X196" s="5">
        <f t="shared" si="74"/>
        <v>0.99968891217077838</v>
      </c>
      <c r="Y196" s="5">
        <f t="shared" si="75"/>
        <v>12.477709847853943</v>
      </c>
      <c r="Z196" s="5">
        <f t="shared" si="76"/>
        <v>-0.98331110354942253</v>
      </c>
      <c r="AA196" s="5">
        <f t="shared" si="77"/>
        <v>16.608244959421107</v>
      </c>
      <c r="AB196" s="5">
        <f t="shared" si="78"/>
        <v>11.983459914015725</v>
      </c>
      <c r="AC196" s="5">
        <f t="shared" si="78"/>
        <v>29.575990769538596</v>
      </c>
      <c r="AD196" s="5">
        <f t="shared" si="79"/>
        <v>-13.385126792153613</v>
      </c>
      <c r="AE196">
        <f t="shared" si="92"/>
        <v>0</v>
      </c>
    </row>
    <row r="197" spans="1:31" x14ac:dyDescent="0.2">
      <c r="A197">
        <f t="shared" si="80"/>
        <v>0.16400000000000012</v>
      </c>
      <c r="B197" s="5">
        <f t="shared" si="81"/>
        <v>0.17193554365803709</v>
      </c>
      <c r="C197" s="5">
        <f t="shared" si="82"/>
        <v>33.796527532606554</v>
      </c>
      <c r="D197" s="5">
        <f t="shared" si="83"/>
        <v>4.6913554927136731</v>
      </c>
      <c r="E197" s="2">
        <f t="shared" si="84"/>
        <v>33.796964879903129</v>
      </c>
      <c r="F197" s="2">
        <f t="shared" si="85"/>
        <v>0.29148249045327068</v>
      </c>
      <c r="G197" s="3">
        <f t="shared" si="86"/>
        <v>2.0632302574030397</v>
      </c>
      <c r="H197" s="3">
        <f t="shared" si="87"/>
        <v>-126.79830158501308</v>
      </c>
      <c r="I197" s="3">
        <f t="shared" si="88"/>
        <v>-9.0634757891423412</v>
      </c>
      <c r="J197" s="2">
        <f t="shared" si="68"/>
        <v>127.13855747694861</v>
      </c>
      <c r="K197" s="2">
        <f t="shared" si="89"/>
        <v>86.665683351703208</v>
      </c>
      <c r="L197" s="6">
        <f t="shared" si="69"/>
        <v>2499.2224290819445</v>
      </c>
      <c r="M197" s="2">
        <f t="shared" si="70"/>
        <v>31.674173146351027</v>
      </c>
      <c r="N197" s="2">
        <f t="shared" si="90"/>
        <v>127.13855747694861</v>
      </c>
      <c r="O197" s="2">
        <f t="shared" si="71"/>
        <v>86.665683351703208</v>
      </c>
      <c r="P197" s="5">
        <f t="shared" si="72"/>
        <v>0.35297625769771401</v>
      </c>
      <c r="Q197" s="4">
        <f t="shared" si="91"/>
        <v>0.24913113515617674</v>
      </c>
      <c r="R197" s="4">
        <f t="shared" si="73"/>
        <v>0.23966790396495141</v>
      </c>
      <c r="S197" s="4">
        <f t="shared" si="93"/>
        <v>0</v>
      </c>
      <c r="T197" s="4">
        <f t="shared" si="94"/>
        <v>0</v>
      </c>
      <c r="U197" s="5">
        <f t="shared" si="95"/>
        <v>-0.49702613693564135</v>
      </c>
      <c r="V197" s="5">
        <f t="shared" si="96"/>
        <v>30.545340143530318</v>
      </c>
      <c r="W197" s="5">
        <f t="shared" si="97"/>
        <v>2.1833648195704747</v>
      </c>
      <c r="X197" s="5">
        <f t="shared" si="74"/>
        <v>0.9996851531167702</v>
      </c>
      <c r="Y197" s="5">
        <f t="shared" si="75"/>
        <v>12.473467771262753</v>
      </c>
      <c r="Z197" s="5">
        <f t="shared" si="76"/>
        <v>-0.98377685570650464</v>
      </c>
      <c r="AA197" s="5">
        <f t="shared" si="77"/>
        <v>16.602556686134157</v>
      </c>
      <c r="AB197" s="5">
        <f t="shared" si="78"/>
        <v>11.976441634327111</v>
      </c>
      <c r="AC197" s="5">
        <f t="shared" si="78"/>
        <v>29.561563287823812</v>
      </c>
      <c r="AD197" s="5">
        <f t="shared" si="79"/>
        <v>-13.388078494295367</v>
      </c>
      <c r="AE197">
        <f t="shared" si="92"/>
        <v>0</v>
      </c>
    </row>
    <row r="198" spans="1:31" x14ac:dyDescent="0.2">
      <c r="A198">
        <f t="shared" si="80"/>
        <v>0.16500000000000012</v>
      </c>
      <c r="B198" s="5">
        <f t="shared" si="81"/>
        <v>0.17400476213625729</v>
      </c>
      <c r="C198" s="5">
        <f t="shared" si="82"/>
        <v>33.669744011803182</v>
      </c>
      <c r="D198" s="5">
        <f t="shared" si="83"/>
        <v>4.6822853228852832</v>
      </c>
      <c r="E198" s="2">
        <f t="shared" si="84"/>
        <v>33.67019363587923</v>
      </c>
      <c r="F198" s="2">
        <f t="shared" si="85"/>
        <v>0.2961011442793951</v>
      </c>
      <c r="G198" s="3">
        <f t="shared" si="86"/>
        <v>2.0752066990373668</v>
      </c>
      <c r="H198" s="3">
        <f t="shared" si="87"/>
        <v>-126.76874002172525</v>
      </c>
      <c r="I198" s="3">
        <f t="shared" si="88"/>
        <v>-9.0768638676366358</v>
      </c>
      <c r="J198" s="2">
        <f t="shared" si="68"/>
        <v>127.11022534482072</v>
      </c>
      <c r="K198" s="2">
        <f t="shared" si="89"/>
        <v>86.646370378200899</v>
      </c>
      <c r="L198" s="6">
        <f t="shared" si="69"/>
        <v>2499.2129724517172</v>
      </c>
      <c r="M198" s="2">
        <f t="shared" si="70"/>
        <v>31.674053296697107</v>
      </c>
      <c r="N198" s="2">
        <f t="shared" si="90"/>
        <v>127.11022534482072</v>
      </c>
      <c r="O198" s="2">
        <f t="shared" si="71"/>
        <v>86.646370378200899</v>
      </c>
      <c r="P198" s="5">
        <f t="shared" si="72"/>
        <v>0.35297597547607124</v>
      </c>
      <c r="Q198" s="4">
        <f t="shared" si="91"/>
        <v>0.24918572216179075</v>
      </c>
      <c r="R198" s="4">
        <f t="shared" si="73"/>
        <v>0.23969419792759761</v>
      </c>
      <c r="S198" s="4">
        <f t="shared" si="93"/>
        <v>0</v>
      </c>
      <c r="T198" s="4">
        <f t="shared" si="94"/>
        <v>0</v>
      </c>
      <c r="U198" s="5">
        <f t="shared" si="95"/>
        <v>-0.49979942461422094</v>
      </c>
      <c r="V198" s="5">
        <f t="shared" si="96"/>
        <v>30.531389162977632</v>
      </c>
      <c r="W198" s="5">
        <f t="shared" si="97"/>
        <v>2.1861009510285485</v>
      </c>
      <c r="X198" s="5">
        <f t="shared" si="74"/>
        <v>0.99968137047912786</v>
      </c>
      <c r="Y198" s="5">
        <f t="shared" si="75"/>
        <v>12.469228178531651</v>
      </c>
      <c r="Z198" s="5">
        <f t="shared" si="76"/>
        <v>-0.98424358387597544</v>
      </c>
      <c r="AA198" s="5">
        <f t="shared" si="77"/>
        <v>16.596871678054978</v>
      </c>
      <c r="AB198" s="5">
        <f t="shared" si="78"/>
        <v>11.96942875391743</v>
      </c>
      <c r="AC198" s="5">
        <f t="shared" si="78"/>
        <v>29.547145579101656</v>
      </c>
      <c r="AD198" s="5">
        <f t="shared" si="79"/>
        <v>-13.391027370916472</v>
      </c>
      <c r="AE198">
        <f t="shared" si="92"/>
        <v>0</v>
      </c>
    </row>
    <row r="199" spans="1:31" x14ac:dyDescent="0.2">
      <c r="A199">
        <f t="shared" si="80"/>
        <v>0.16600000000000012</v>
      </c>
      <c r="B199" s="5">
        <f t="shared" si="81"/>
        <v>0.17608595354967163</v>
      </c>
      <c r="C199" s="5">
        <f t="shared" si="82"/>
        <v>33.542990045354244</v>
      </c>
      <c r="D199" s="5">
        <f t="shared" si="83"/>
        <v>4.6732017635039611</v>
      </c>
      <c r="E199" s="2">
        <f t="shared" si="84"/>
        <v>33.54345222909788</v>
      </c>
      <c r="F199" s="2">
        <f t="shared" si="85"/>
        <v>0.30077489457030554</v>
      </c>
      <c r="G199" s="3">
        <f t="shared" si="86"/>
        <v>2.0871761277912841</v>
      </c>
      <c r="H199" s="3">
        <f t="shared" si="87"/>
        <v>-126.73919287614615</v>
      </c>
      <c r="I199" s="3">
        <f t="shared" si="88"/>
        <v>-9.0902548950075523</v>
      </c>
      <c r="J199" s="2">
        <f t="shared" si="68"/>
        <v>127.08191078647506</v>
      </c>
      <c r="K199" s="2">
        <f t="shared" si="89"/>
        <v>86.627069384100238</v>
      </c>
      <c r="L199" s="6">
        <f t="shared" si="69"/>
        <v>2499.203456828247</v>
      </c>
      <c r="M199" s="2">
        <f t="shared" si="70"/>
        <v>31.673932699385769</v>
      </c>
      <c r="N199" s="2">
        <f t="shared" si="90"/>
        <v>127.08191078647506</v>
      </c>
      <c r="O199" s="2">
        <f t="shared" si="71"/>
        <v>86.627069384100238</v>
      </c>
      <c r="P199" s="5">
        <f t="shared" si="72"/>
        <v>0.35297569153457081</v>
      </c>
      <c r="Q199" s="4">
        <f t="shared" si="91"/>
        <v>0.24924029315710233</v>
      </c>
      <c r="R199" s="4">
        <f t="shared" si="73"/>
        <v>0.23972047842958072</v>
      </c>
      <c r="S199" s="4">
        <f t="shared" si="93"/>
        <v>0</v>
      </c>
      <c r="T199" s="4">
        <f t="shared" si="94"/>
        <v>0</v>
      </c>
      <c r="U199" s="5">
        <f t="shared" si="95"/>
        <v>-0.50256980042990773</v>
      </c>
      <c r="V199" s="5">
        <f t="shared" si="96"/>
        <v>30.517448921676163</v>
      </c>
      <c r="W199" s="5">
        <f t="shared" si="97"/>
        <v>2.1888366427779413</v>
      </c>
      <c r="X199" s="5">
        <f t="shared" si="74"/>
        <v>0.99967756424427867</v>
      </c>
      <c r="Y199" s="5">
        <f t="shared" si="75"/>
        <v>12.464991067946684</v>
      </c>
      <c r="Z199" s="5">
        <f t="shared" si="76"/>
        <v>-0.98471128685413034</v>
      </c>
      <c r="AA199" s="5">
        <f t="shared" si="77"/>
        <v>16.591189932958233</v>
      </c>
      <c r="AB199" s="5">
        <f t="shared" si="78"/>
        <v>11.962421267516776</v>
      </c>
      <c r="AC199" s="5">
        <f t="shared" si="78"/>
        <v>29.532737634822034</v>
      </c>
      <c r="AD199" s="5">
        <f t="shared" si="79"/>
        <v>-13.393973424263827</v>
      </c>
      <c r="AE199">
        <f t="shared" si="92"/>
        <v>0</v>
      </c>
    </row>
    <row r="200" spans="1:31" x14ac:dyDescent="0.2">
      <c r="A200">
        <f t="shared" si="80"/>
        <v>0.16700000000000012</v>
      </c>
      <c r="B200" s="5">
        <f t="shared" si="81"/>
        <v>0.17817911088809665</v>
      </c>
      <c r="C200" s="5">
        <f t="shared" si="82"/>
        <v>33.416265618846914</v>
      </c>
      <c r="D200" s="5">
        <f t="shared" si="83"/>
        <v>4.6641048116222414</v>
      </c>
      <c r="E200" s="2">
        <f t="shared" si="84"/>
        <v>33.416740650531544</v>
      </c>
      <c r="F200" s="2">
        <f t="shared" si="85"/>
        <v>0.30550434385085951</v>
      </c>
      <c r="G200" s="3">
        <f t="shared" si="86"/>
        <v>2.099138549058801</v>
      </c>
      <c r="H200" s="3">
        <f t="shared" si="87"/>
        <v>-126.70966013851132</v>
      </c>
      <c r="I200" s="3">
        <f t="shared" si="88"/>
        <v>-9.1036488684318169</v>
      </c>
      <c r="J200" s="2">
        <f t="shared" si="68"/>
        <v>127.05361379270127</v>
      </c>
      <c r="K200" s="2">
        <f t="shared" si="89"/>
        <v>86.607780363122885</v>
      </c>
      <c r="L200" s="6">
        <f t="shared" si="69"/>
        <v>2499.1938821776212</v>
      </c>
      <c r="M200" s="2">
        <f t="shared" si="70"/>
        <v>31.673811353987215</v>
      </c>
      <c r="N200" s="2">
        <f t="shared" si="90"/>
        <v>127.05361379270127</v>
      </c>
      <c r="O200" s="2">
        <f t="shared" si="71"/>
        <v>86.607780363122885</v>
      </c>
      <c r="P200" s="5">
        <f t="shared" si="72"/>
        <v>0.35297540587222032</v>
      </c>
      <c r="Q200" s="4">
        <f t="shared" si="91"/>
        <v>0.24929484812345221</v>
      </c>
      <c r="R200" s="4">
        <f t="shared" si="73"/>
        <v>0.23974674546886093</v>
      </c>
      <c r="S200" s="4">
        <f t="shared" si="93"/>
        <v>0</v>
      </c>
      <c r="T200" s="4">
        <f t="shared" si="94"/>
        <v>0</v>
      </c>
      <c r="U200" s="5">
        <f t="shared" si="95"/>
        <v>-0.50533726793406719</v>
      </c>
      <c r="V200" s="5">
        <f t="shared" si="96"/>
        <v>30.503519409883342</v>
      </c>
      <c r="W200" s="5">
        <f t="shared" si="97"/>
        <v>2.1915718947980363</v>
      </c>
      <c r="X200" s="5">
        <f t="shared" si="74"/>
        <v>0.99967373439865737</v>
      </c>
      <c r="Y200" s="5">
        <f t="shared" si="75"/>
        <v>12.460756437795492</v>
      </c>
      <c r="Z200" s="5">
        <f t="shared" si="76"/>
        <v>-0.98517996343870451</v>
      </c>
      <c r="AA200" s="5">
        <f t="shared" si="77"/>
        <v>16.585511448620657</v>
      </c>
      <c r="AB200" s="5">
        <f t="shared" si="78"/>
        <v>11.955419169861425</v>
      </c>
      <c r="AC200" s="5">
        <f t="shared" si="78"/>
        <v>29.518339446444639</v>
      </c>
      <c r="AD200" s="5">
        <f t="shared" si="79"/>
        <v>-13.396916656581304</v>
      </c>
      <c r="AE200">
        <f t="shared" si="92"/>
        <v>0</v>
      </c>
    </row>
    <row r="201" spans="1:31" x14ac:dyDescent="0.2">
      <c r="A201">
        <f t="shared" si="80"/>
        <v>0.16800000000000012</v>
      </c>
      <c r="B201" s="5">
        <f t="shared" si="81"/>
        <v>0.18028422714674039</v>
      </c>
      <c r="C201" s="5">
        <f t="shared" si="82"/>
        <v>33.289570717878128</v>
      </c>
      <c r="D201" s="5">
        <f t="shared" si="83"/>
        <v>4.6549944642954815</v>
      </c>
      <c r="E201" s="2">
        <f t="shared" si="84"/>
        <v>33.290058891254105</v>
      </c>
      <c r="F201" s="2">
        <f t="shared" si="85"/>
        <v>0.31029010353713549</v>
      </c>
      <c r="G201" s="3">
        <f t="shared" si="86"/>
        <v>2.1110939682286625</v>
      </c>
      <c r="H201" s="3">
        <f t="shared" si="87"/>
        <v>-126.68014179906488</v>
      </c>
      <c r="I201" s="3">
        <f t="shared" si="88"/>
        <v>-9.1170457850883988</v>
      </c>
      <c r="J201" s="2">
        <f t="shared" si="68"/>
        <v>127.02533435429829</v>
      </c>
      <c r="K201" s="2">
        <f t="shared" si="89"/>
        <v>86.588503308996792</v>
      </c>
      <c r="L201" s="6">
        <f t="shared" si="69"/>
        <v>2499.1842484659437</v>
      </c>
      <c r="M201" s="2">
        <f t="shared" si="70"/>
        <v>31.673689260071853</v>
      </c>
      <c r="N201" s="2">
        <f t="shared" si="90"/>
        <v>127.02533435429829</v>
      </c>
      <c r="O201" s="2">
        <f t="shared" si="71"/>
        <v>86.588503308996792</v>
      </c>
      <c r="P201" s="5">
        <f t="shared" si="72"/>
        <v>0.35297511848802787</v>
      </c>
      <c r="Q201" s="4">
        <f t="shared" si="91"/>
        <v>0.24934938704217688</v>
      </c>
      <c r="R201" s="4">
        <f t="shared" si="73"/>
        <v>0.23977299904339847</v>
      </c>
      <c r="S201" s="4">
        <f t="shared" si="93"/>
        <v>0</v>
      </c>
      <c r="T201" s="4">
        <f t="shared" si="94"/>
        <v>0</v>
      </c>
      <c r="U201" s="5">
        <f t="shared" si="95"/>
        <v>-0.50810183067348658</v>
      </c>
      <c r="V201" s="5">
        <f t="shared" si="96"/>
        <v>30.489600617867858</v>
      </c>
      <c r="W201" s="5">
        <f t="shared" si="97"/>
        <v>2.1943067070691638</v>
      </c>
      <c r="X201" s="5">
        <f t="shared" si="74"/>
        <v>0.99966988092870535</v>
      </c>
      <c r="Y201" s="5">
        <f t="shared" si="75"/>
        <v>12.4565242863673</v>
      </c>
      <c r="Z201" s="5">
        <f t="shared" si="76"/>
        <v>-0.98564961242886895</v>
      </c>
      <c r="AA201" s="5">
        <f t="shared" si="77"/>
        <v>16.579836222821019</v>
      </c>
      <c r="AB201" s="5">
        <f t="shared" si="78"/>
        <v>11.948422455693812</v>
      </c>
      <c r="AC201" s="5">
        <f t="shared" si="78"/>
        <v>29.503951005438989</v>
      </c>
      <c r="AD201" s="5">
        <f t="shared" si="79"/>
        <v>-13.399857070109817</v>
      </c>
      <c r="AE201">
        <f t="shared" si="92"/>
        <v>0</v>
      </c>
    </row>
    <row r="202" spans="1:31" x14ac:dyDescent="0.2">
      <c r="A202">
        <f t="shared" si="80"/>
        <v>0.16900000000000012</v>
      </c>
      <c r="B202" s="5">
        <f t="shared" si="81"/>
        <v>0.18240129532619692</v>
      </c>
      <c r="C202" s="5">
        <f t="shared" si="82"/>
        <v>33.16290532805457</v>
      </c>
      <c r="D202" s="5">
        <f t="shared" si="83"/>
        <v>4.6458707185818584</v>
      </c>
      <c r="E202" s="2">
        <f t="shared" si="84"/>
        <v>33.163406942442556</v>
      </c>
      <c r="F202" s="2">
        <f t="shared" si="85"/>
        <v>0.3151327941009292</v>
      </c>
      <c r="G202" s="3">
        <f t="shared" si="86"/>
        <v>2.1230423906843563</v>
      </c>
      <c r="H202" s="3">
        <f t="shared" si="87"/>
        <v>-126.65063784805945</v>
      </c>
      <c r="I202" s="3">
        <f t="shared" si="88"/>
        <v>-9.1304456421585094</v>
      </c>
      <c r="J202" s="2">
        <f t="shared" si="68"/>
        <v>126.99707246207434</v>
      </c>
      <c r="K202" s="2">
        <f t="shared" si="89"/>
        <v>86.569238215456267</v>
      </c>
      <c r="L202" s="6">
        <f t="shared" si="69"/>
        <v>2499.1745556593328</v>
      </c>
      <c r="M202" s="2">
        <f t="shared" si="70"/>
        <v>31.673566417210292</v>
      </c>
      <c r="N202" s="2">
        <f t="shared" si="90"/>
        <v>126.99707246207434</v>
      </c>
      <c r="O202" s="2">
        <f t="shared" si="71"/>
        <v>86.569238215456267</v>
      </c>
      <c r="P202" s="5">
        <f t="shared" si="72"/>
        <v>0.352974829381002</v>
      </c>
      <c r="Q202" s="4">
        <f t="shared" si="91"/>
        <v>0.24940390989460878</v>
      </c>
      <c r="R202" s="4">
        <f t="shared" si="73"/>
        <v>0.23979923915115403</v>
      </c>
      <c r="S202" s="4">
        <f t="shared" si="93"/>
        <v>0</v>
      </c>
      <c r="T202" s="4">
        <f t="shared" si="94"/>
        <v>0</v>
      </c>
      <c r="U202" s="5">
        <f t="shared" si="95"/>
        <v>-0.51086349219038107</v>
      </c>
      <c r="V202" s="5">
        <f t="shared" si="96"/>
        <v>30.475692535909591</v>
      </c>
      <c r="W202" s="5">
        <f t="shared" si="97"/>
        <v>2.1970410795725956</v>
      </c>
      <c r="X202" s="5">
        <f t="shared" si="74"/>
        <v>0.99966600382087056</v>
      </c>
      <c r="Y202" s="5">
        <f t="shared" si="75"/>
        <v>12.452294611952931</v>
      </c>
      <c r="Z202" s="5">
        <f t="shared" si="76"/>
        <v>-0.98612023262523185</v>
      </c>
      <c r="AA202" s="5">
        <f t="shared" si="77"/>
        <v>16.574164253340143</v>
      </c>
      <c r="AB202" s="5">
        <f t="shared" si="78"/>
        <v>11.94143111976255</v>
      </c>
      <c r="AC202" s="5">
        <f t="shared" si="78"/>
        <v>29.489572303284358</v>
      </c>
      <c r="AD202" s="5">
        <f t="shared" si="79"/>
        <v>-13.40279466708726</v>
      </c>
      <c r="AE202">
        <f t="shared" si="92"/>
        <v>0</v>
      </c>
    </row>
    <row r="203" spans="1:31" x14ac:dyDescent="0.2">
      <c r="A203">
        <f t="shared" si="80"/>
        <v>0.17000000000000012</v>
      </c>
      <c r="B203" s="5">
        <f t="shared" si="81"/>
        <v>0.18453030843244117</v>
      </c>
      <c r="C203" s="5">
        <f t="shared" si="82"/>
        <v>33.036269434992661</v>
      </c>
      <c r="D203" s="5">
        <f t="shared" si="83"/>
        <v>4.6367335715423659</v>
      </c>
      <c r="E203" s="2">
        <f t="shared" si="84"/>
        <v>33.03678479537863</v>
      </c>
      <c r="F203" s="2">
        <f t="shared" si="85"/>
        <v>0.32003304523791404</v>
      </c>
      <c r="G203" s="3">
        <f t="shared" si="86"/>
        <v>2.1349838218041191</v>
      </c>
      <c r="H203" s="3">
        <f t="shared" si="87"/>
        <v>-126.62114827575616</v>
      </c>
      <c r="I203" s="3">
        <f t="shared" si="88"/>
        <v>-9.1438484368255963</v>
      </c>
      <c r="J203" s="2">
        <f t="shared" si="68"/>
        <v>126.96882810684689</v>
      </c>
      <c r="K203" s="2">
        <f t="shared" si="89"/>
        <v>86.54998507624191</v>
      </c>
      <c r="L203" s="6">
        <f t="shared" si="69"/>
        <v>2499.164803723927</v>
      </c>
      <c r="M203" s="2">
        <f t="shared" si="70"/>
        <v>31.673442824973378</v>
      </c>
      <c r="N203" s="2">
        <f t="shared" si="90"/>
        <v>126.96882810684689</v>
      </c>
      <c r="O203" s="2">
        <f t="shared" si="71"/>
        <v>86.54998507624191</v>
      </c>
      <c r="P203" s="5">
        <f t="shared" si="72"/>
        <v>0.35297453855015182</v>
      </c>
      <c r="Q203" s="4">
        <f t="shared" si="91"/>
        <v>0.24945841666207649</v>
      </c>
      <c r="R203" s="4">
        <f t="shared" si="73"/>
        <v>0.23982546579008859</v>
      </c>
      <c r="S203" s="4">
        <f t="shared" si="93"/>
        <v>0</v>
      </c>
      <c r="T203" s="4">
        <f t="shared" si="94"/>
        <v>0</v>
      </c>
      <c r="U203" s="5">
        <f t="shared" si="95"/>
        <v>-0.51362225602240108</v>
      </c>
      <c r="V203" s="5">
        <f t="shared" si="96"/>
        <v>30.461795154299637</v>
      </c>
      <c r="W203" s="5">
        <f t="shared" si="97"/>
        <v>2.199775012290544</v>
      </c>
      <c r="X203" s="5">
        <f t="shared" si="74"/>
        <v>0.99966210306160797</v>
      </c>
      <c r="Y203" s="5">
        <f t="shared" si="75"/>
        <v>12.448067412844795</v>
      </c>
      <c r="Z203" s="5">
        <f t="shared" si="76"/>
        <v>-0.98659182282983404</v>
      </c>
      <c r="AA203" s="5">
        <f t="shared" si="77"/>
        <v>16.568495537960903</v>
      </c>
      <c r="AB203" s="5">
        <f t="shared" si="78"/>
        <v>11.934445156822393</v>
      </c>
      <c r="AC203" s="5">
        <f t="shared" si="78"/>
        <v>29.475203331469803</v>
      </c>
      <c r="AD203" s="5">
        <f t="shared" si="79"/>
        <v>-13.405729449748552</v>
      </c>
      <c r="AE203">
        <f t="shared" si="92"/>
        <v>0</v>
      </c>
    </row>
    <row r="204" spans="1:31" x14ac:dyDescent="0.2">
      <c r="A204">
        <f t="shared" si="80"/>
        <v>0.17100000000000012</v>
      </c>
      <c r="B204" s="5">
        <f t="shared" si="81"/>
        <v>0.18667125947682373</v>
      </c>
      <c r="C204" s="5">
        <f t="shared" si="82"/>
        <v>32.909663024318576</v>
      </c>
      <c r="D204" s="5">
        <f t="shared" si="83"/>
        <v>4.6275830202408157</v>
      </c>
      <c r="E204" s="2">
        <f t="shared" si="84"/>
        <v>32.910192441450654</v>
      </c>
      <c r="F204" s="2">
        <f t="shared" si="85"/>
        <v>0.32499149603956118</v>
      </c>
      <c r="G204" s="3">
        <f t="shared" si="86"/>
        <v>2.1469182669609412</v>
      </c>
      <c r="H204" s="3">
        <f t="shared" si="87"/>
        <v>-126.59167307242468</v>
      </c>
      <c r="I204" s="3">
        <f t="shared" si="88"/>
        <v>-9.1572541662753455</v>
      </c>
      <c r="J204" s="2">
        <f t="shared" si="68"/>
        <v>126.94060127944263</v>
      </c>
      <c r="K204" s="2">
        <f t="shared" si="89"/>
        <v>86.530743885100634</v>
      </c>
      <c r="L204" s="6">
        <f t="shared" si="69"/>
        <v>2499.1549926258799</v>
      </c>
      <c r="M204" s="2">
        <f t="shared" si="70"/>
        <v>31.673318482932157</v>
      </c>
      <c r="N204" s="2">
        <f t="shared" si="90"/>
        <v>126.94060127944263</v>
      </c>
      <c r="O204" s="2">
        <f t="shared" si="71"/>
        <v>86.530743885100634</v>
      </c>
      <c r="P204" s="5">
        <f t="shared" si="72"/>
        <v>0.3529742459944869</v>
      </c>
      <c r="Q204" s="4">
        <f t="shared" si="91"/>
        <v>0.24951290732590445</v>
      </c>
      <c r="R204" s="4">
        <f t="shared" si="73"/>
        <v>0.23985167895816326</v>
      </c>
      <c r="S204" s="4">
        <f t="shared" si="93"/>
        <v>0</v>
      </c>
      <c r="T204" s="4">
        <f t="shared" si="94"/>
        <v>0</v>
      </c>
      <c r="U204" s="5">
        <f t="shared" si="95"/>
        <v>-0.51637812570263886</v>
      </c>
      <c r="V204" s="5">
        <f t="shared" si="96"/>
        <v>30.447908463340273</v>
      </c>
      <c r="W204" s="5">
        <f t="shared" si="97"/>
        <v>2.2025085052061604</v>
      </c>
      <c r="X204" s="5">
        <f t="shared" si="74"/>
        <v>0.99965817863737938</v>
      </c>
      <c r="Y204" s="5">
        <f t="shared" si="75"/>
        <v>12.443842687336883</v>
      </c>
      <c r="Z204" s="5">
        <f t="shared" si="76"/>
        <v>-0.98706438184614897</v>
      </c>
      <c r="AA204" s="5">
        <f t="shared" si="77"/>
        <v>16.562830074468199</v>
      </c>
      <c r="AB204" s="5">
        <f t="shared" si="78"/>
        <v>11.927464561634244</v>
      </c>
      <c r="AC204" s="5">
        <f t="shared" si="78"/>
        <v>29.460844081494123</v>
      </c>
      <c r="AD204" s="5">
        <f t="shared" si="79"/>
        <v>-13.40866142032564</v>
      </c>
      <c r="AE204">
        <f t="shared" si="92"/>
        <v>0</v>
      </c>
    </row>
    <row r="205" spans="1:31" x14ac:dyDescent="0.2">
      <c r="A205">
        <f t="shared" si="80"/>
        <v>0.17200000000000013</v>
      </c>
      <c r="B205" s="5">
        <f t="shared" si="81"/>
        <v>0.18882414147606549</v>
      </c>
      <c r="C205" s="5">
        <f t="shared" si="82"/>
        <v>32.783086081668188</v>
      </c>
      <c r="D205" s="5">
        <f t="shared" si="83"/>
        <v>4.6184190617438299</v>
      </c>
      <c r="E205" s="2">
        <f t="shared" si="84"/>
        <v>32.783629872155259</v>
      </c>
      <c r="F205" s="2">
        <f t="shared" si="85"/>
        <v>0.33000879516891723</v>
      </c>
      <c r="G205" s="3">
        <f t="shared" si="86"/>
        <v>2.1588457315225753</v>
      </c>
      <c r="H205" s="3">
        <f t="shared" si="87"/>
        <v>-126.56221222834318</v>
      </c>
      <c r="I205" s="3">
        <f t="shared" si="88"/>
        <v>-9.1706628276956703</v>
      </c>
      <c r="J205" s="2">
        <f t="shared" si="68"/>
        <v>126.91239197069754</v>
      </c>
      <c r="K205" s="2">
        <f t="shared" si="89"/>
        <v>86.511514635785645</v>
      </c>
      <c r="L205" s="6">
        <f t="shared" si="69"/>
        <v>2499.1451223313616</v>
      </c>
      <c r="M205" s="2">
        <f t="shared" si="70"/>
        <v>31.673193390657882</v>
      </c>
      <c r="N205" s="2">
        <f t="shared" si="90"/>
        <v>126.91239197069754</v>
      </c>
      <c r="O205" s="2">
        <f t="shared" si="71"/>
        <v>86.511514635785645</v>
      </c>
      <c r="P205" s="5">
        <f t="shared" si="72"/>
        <v>0.35297395171301726</v>
      </c>
      <c r="Q205" s="4">
        <f t="shared" si="91"/>
        <v>0.24956738186741306</v>
      </c>
      <c r="R205" s="4">
        <f t="shared" si="73"/>
        <v>0.23987787865333945</v>
      </c>
      <c r="S205" s="4">
        <f t="shared" si="93"/>
        <v>0</v>
      </c>
      <c r="T205" s="4">
        <f t="shared" si="94"/>
        <v>0</v>
      </c>
      <c r="U205" s="5">
        <f t="shared" si="95"/>
        <v>-0.51913110475963531</v>
      </c>
      <c r="V205" s="5">
        <f t="shared" si="96"/>
        <v>30.434032453344923</v>
      </c>
      <c r="W205" s="5">
        <f t="shared" si="97"/>
        <v>2.2052415583035327</v>
      </c>
      <c r="X205" s="5">
        <f t="shared" si="74"/>
        <v>0.99965423053465274</v>
      </c>
      <c r="Y205" s="5">
        <f t="shared" si="75"/>
        <v>12.439620433724773</v>
      </c>
      <c r="Z205" s="5">
        <f t="shared" si="76"/>
        <v>-0.98753790847907996</v>
      </c>
      <c r="AA205" s="5">
        <f t="shared" si="77"/>
        <v>16.557167860648999</v>
      </c>
      <c r="AB205" s="5">
        <f t="shared" si="78"/>
        <v>11.920489328965138</v>
      </c>
      <c r="AC205" s="5">
        <f t="shared" si="78"/>
        <v>29.446494544865843</v>
      </c>
      <c r="AD205" s="5">
        <f t="shared" si="79"/>
        <v>-13.411590581047466</v>
      </c>
      <c r="AE205">
        <f t="shared" si="92"/>
        <v>0</v>
      </c>
    </row>
    <row r="206" spans="1:31" x14ac:dyDescent="0.2">
      <c r="A206">
        <f t="shared" si="80"/>
        <v>0.17300000000000013</v>
      </c>
      <c r="B206" s="5">
        <f t="shared" si="81"/>
        <v>0.19098894745225256</v>
      </c>
      <c r="C206" s="5">
        <f t="shared" si="82"/>
        <v>32.65653859268712</v>
      </c>
      <c r="D206" s="5">
        <f t="shared" si="83"/>
        <v>4.6092416931208433</v>
      </c>
      <c r="E206" s="2">
        <f t="shared" si="84"/>
        <v>32.657097079099238</v>
      </c>
      <c r="F206" s="2">
        <f t="shared" si="85"/>
        <v>0.33508560104034119</v>
      </c>
      <c r="G206" s="3">
        <f t="shared" si="86"/>
        <v>2.1707662208515406</v>
      </c>
      <c r="H206" s="3">
        <f t="shared" si="87"/>
        <v>-126.53276573379831</v>
      </c>
      <c r="I206" s="3">
        <f t="shared" si="88"/>
        <v>-9.1840744182767171</v>
      </c>
      <c r="J206" s="2">
        <f t="shared" si="68"/>
        <v>126.88420017145681</v>
      </c>
      <c r="K206" s="2">
        <f t="shared" si="89"/>
        <v>86.492297322056444</v>
      </c>
      <c r="L206" s="6">
        <f t="shared" si="69"/>
        <v>2499.1351928065606</v>
      </c>
      <c r="M206" s="2">
        <f t="shared" si="70"/>
        <v>31.673067547722031</v>
      </c>
      <c r="N206" s="2">
        <f t="shared" si="90"/>
        <v>126.88420017145681</v>
      </c>
      <c r="O206" s="2">
        <f t="shared" si="71"/>
        <v>86.492297322056444</v>
      </c>
      <c r="P206" s="5">
        <f t="shared" si="72"/>
        <v>0.35297365570475348</v>
      </c>
      <c r="Q206" s="4">
        <f t="shared" si="91"/>
        <v>0.24962184026791884</v>
      </c>
      <c r="R206" s="4">
        <f t="shared" si="73"/>
        <v>0.2399040648735791</v>
      </c>
      <c r="S206" s="4">
        <f t="shared" si="93"/>
        <v>0</v>
      </c>
      <c r="T206" s="4">
        <f t="shared" si="94"/>
        <v>0</v>
      </c>
      <c r="U206" s="5">
        <f t="shared" si="95"/>
        <v>-0.5218811967173872</v>
      </c>
      <c r="V206" s="5">
        <f t="shared" si="96"/>
        <v>30.420167114638197</v>
      </c>
      <c r="W206" s="5">
        <f t="shared" si="97"/>
        <v>2.2079741715676851</v>
      </c>
      <c r="X206" s="5">
        <f t="shared" si="74"/>
        <v>0.99965025873990332</v>
      </c>
      <c r="Y206" s="5">
        <f t="shared" si="75"/>
        <v>12.435400650305633</v>
      </c>
      <c r="Z206" s="5">
        <f t="shared" si="76"/>
        <v>-0.98801240153495973</v>
      </c>
      <c r="AA206" s="5">
        <f t="shared" si="77"/>
        <v>16.551508894292283</v>
      </c>
      <c r="AB206" s="5">
        <f t="shared" si="78"/>
        <v>11.913519453588245</v>
      </c>
      <c r="AC206" s="5">
        <f t="shared" si="78"/>
        <v>29.432154713103237</v>
      </c>
      <c r="AD206" s="5">
        <f t="shared" si="79"/>
        <v>-13.414516934140032</v>
      </c>
      <c r="AE206">
        <f t="shared" si="92"/>
        <v>0</v>
      </c>
    </row>
    <row r="207" spans="1:31" x14ac:dyDescent="0.2">
      <c r="A207">
        <f t="shared" si="80"/>
        <v>0.17400000000000013</v>
      </c>
      <c r="B207" s="5">
        <f t="shared" si="81"/>
        <v>0.19316567043283089</v>
      </c>
      <c r="C207" s="5">
        <f t="shared" si="82"/>
        <v>32.53002054303068</v>
      </c>
      <c r="D207" s="5">
        <f t="shared" si="83"/>
        <v>4.6000509114441002</v>
      </c>
      <c r="E207" s="2">
        <f t="shared" si="84"/>
        <v>32.530594054001412</v>
      </c>
      <c r="F207" s="2">
        <f t="shared" si="85"/>
        <v>0.34022258200330557</v>
      </c>
      <c r="G207" s="3">
        <f t="shared" si="86"/>
        <v>2.182679740305129</v>
      </c>
      <c r="H207" s="3">
        <f t="shared" si="87"/>
        <v>-126.50333357908521</v>
      </c>
      <c r="I207" s="3">
        <f t="shared" si="88"/>
        <v>-9.197488935210858</v>
      </c>
      <c r="J207" s="2">
        <f t="shared" si="68"/>
        <v>126.85602587257482</v>
      </c>
      <c r="K207" s="2">
        <f t="shared" si="89"/>
        <v>86.473091937678802</v>
      </c>
      <c r="L207" s="6">
        <f t="shared" si="69"/>
        <v>2499.1252040176814</v>
      </c>
      <c r="M207" s="2">
        <f t="shared" si="70"/>
        <v>31.672940953696308</v>
      </c>
      <c r="N207" s="2">
        <f t="shared" si="90"/>
        <v>126.85602587257482</v>
      </c>
      <c r="O207" s="2">
        <f t="shared" si="71"/>
        <v>86.473091937678802</v>
      </c>
      <c r="P207" s="5">
        <f t="shared" si="72"/>
        <v>0.35297335796870666</v>
      </c>
      <c r="Q207" s="4">
        <f t="shared" si="91"/>
        <v>0.24967628250873439</v>
      </c>
      <c r="R207" s="4">
        <f t="shared" si="73"/>
        <v>0.23993023761684418</v>
      </c>
      <c r="S207" s="4">
        <f t="shared" si="93"/>
        <v>0</v>
      </c>
      <c r="T207" s="4">
        <f t="shared" si="94"/>
        <v>0</v>
      </c>
      <c r="U207" s="5">
        <f t="shared" si="95"/>
        <v>-0.52462840509535358</v>
      </c>
      <c r="V207" s="5">
        <f t="shared" si="96"/>
        <v>30.406312437555826</v>
      </c>
      <c r="W207" s="5">
        <f t="shared" si="97"/>
        <v>2.2107063449845756</v>
      </c>
      <c r="X207" s="5">
        <f t="shared" si="74"/>
        <v>0.99964626323961348</v>
      </c>
      <c r="Y207" s="5">
        <f t="shared" si="75"/>
        <v>12.431183335378202</v>
      </c>
      <c r="Z207" s="5">
        <f t="shared" si="76"/>
        <v>-0.98848785982154808</v>
      </c>
      <c r="AA207" s="5">
        <f t="shared" si="77"/>
        <v>16.545853173189084</v>
      </c>
      <c r="AB207" s="5">
        <f t="shared" si="78"/>
        <v>11.906554930282848</v>
      </c>
      <c r="AC207" s="5">
        <f t="shared" si="78"/>
        <v>29.41782457773428</v>
      </c>
      <c r="AD207" s="5">
        <f t="shared" si="79"/>
        <v>-13.41744048182634</v>
      </c>
      <c r="AE207">
        <f t="shared" si="92"/>
        <v>0</v>
      </c>
    </row>
    <row r="208" spans="1:31" x14ac:dyDescent="0.2">
      <c r="A208">
        <f t="shared" si="80"/>
        <v>0.17500000000000013</v>
      </c>
      <c r="B208" s="5">
        <f t="shared" si="81"/>
        <v>0.19535430345060115</v>
      </c>
      <c r="C208" s="5">
        <f t="shared" si="82"/>
        <v>32.403531918363882</v>
      </c>
      <c r="D208" s="5">
        <f t="shared" si="83"/>
        <v>4.5908467137886486</v>
      </c>
      <c r="E208" s="2">
        <f t="shared" si="84"/>
        <v>32.404120788694506</v>
      </c>
      <c r="F208" s="2">
        <f t="shared" si="85"/>
        <v>0.34542041653036737</v>
      </c>
      <c r="G208" s="3">
        <f t="shared" si="86"/>
        <v>2.1945862952354118</v>
      </c>
      <c r="H208" s="3">
        <f t="shared" si="87"/>
        <v>-126.47391575450747</v>
      </c>
      <c r="I208" s="3">
        <f t="shared" si="88"/>
        <v>-9.2109063756926837</v>
      </c>
      <c r="J208" s="2">
        <f t="shared" si="68"/>
        <v>126.82786906491516</v>
      </c>
      <c r="K208" s="2">
        <f t="shared" si="89"/>
        <v>86.453898476424783</v>
      </c>
      <c r="L208" s="6">
        <f t="shared" si="69"/>
        <v>2499.1151559309465</v>
      </c>
      <c r="M208" s="2">
        <f t="shared" si="70"/>
        <v>31.672813608152619</v>
      </c>
      <c r="N208" s="2">
        <f t="shared" si="90"/>
        <v>126.82786906491516</v>
      </c>
      <c r="O208" s="2">
        <f t="shared" si="71"/>
        <v>86.453898476424783</v>
      </c>
      <c r="P208" s="5">
        <f t="shared" si="72"/>
        <v>0.35297305850388838</v>
      </c>
      <c r="Q208" s="4">
        <f t="shared" si="91"/>
        <v>0.2497307085711683</v>
      </c>
      <c r="R208" s="4">
        <f t="shared" si="73"/>
        <v>0.23995639688109713</v>
      </c>
      <c r="S208" s="4">
        <f t="shared" si="93"/>
        <v>0</v>
      </c>
      <c r="T208" s="4">
        <f t="shared" si="94"/>
        <v>0</v>
      </c>
      <c r="U208" s="5">
        <f t="shared" si="95"/>
        <v>-0.52737273340846247</v>
      </c>
      <c r="V208" s="5">
        <f t="shared" si="96"/>
        <v>30.392468412444664</v>
      </c>
      <c r="W208" s="5">
        <f t="shared" si="97"/>
        <v>2.2134380785410928</v>
      </c>
      <c r="X208" s="5">
        <f t="shared" si="74"/>
        <v>0.9996422440202718</v>
      </c>
      <c r="Y208" s="5">
        <f t="shared" si="75"/>
        <v>12.426968487242807</v>
      </c>
      <c r="Z208" s="5">
        <f t="shared" si="76"/>
        <v>-0.98896428214802878</v>
      </c>
      <c r="AA208" s="5">
        <f t="shared" si="77"/>
        <v>16.540200695132462</v>
      </c>
      <c r="AB208" s="5">
        <f t="shared" si="78"/>
        <v>11.899595753834344</v>
      </c>
      <c r="AC208" s="5">
        <f t="shared" si="78"/>
        <v>29.403504130296636</v>
      </c>
      <c r="AD208" s="5">
        <f t="shared" si="79"/>
        <v>-13.420361226326445</v>
      </c>
      <c r="AE208">
        <f t="shared" si="92"/>
        <v>0</v>
      </c>
    </row>
    <row r="209" spans="1:31" x14ac:dyDescent="0.2">
      <c r="A209">
        <f t="shared" si="80"/>
        <v>0.17600000000000013</v>
      </c>
      <c r="B209" s="5">
        <f t="shared" si="81"/>
        <v>0.19755483954371347</v>
      </c>
      <c r="C209" s="5">
        <f t="shared" si="82"/>
        <v>32.277072704361437</v>
      </c>
      <c r="D209" s="5">
        <f t="shared" si="83"/>
        <v>4.5816290972323426</v>
      </c>
      <c r="E209" s="2">
        <f t="shared" si="84"/>
        <v>32.277677275127175</v>
      </c>
      <c r="F209" s="2">
        <f t="shared" si="85"/>
        <v>0.35067979340942279</v>
      </c>
      <c r="G209" s="3">
        <f t="shared" si="86"/>
        <v>2.2064858909892462</v>
      </c>
      <c r="H209" s="3">
        <f t="shared" si="87"/>
        <v>-126.44451225037717</v>
      </c>
      <c r="I209" s="3">
        <f t="shared" si="88"/>
        <v>-9.2243267369190107</v>
      </c>
      <c r="J209" s="2">
        <f t="shared" si="68"/>
        <v>126.79972973935061</v>
      </c>
      <c r="K209" s="2">
        <f t="shared" si="89"/>
        <v>86.434716932072661</v>
      </c>
      <c r="L209" s="6">
        <f t="shared" si="69"/>
        <v>2499.1050485125947</v>
      </c>
      <c r="M209" s="2">
        <f t="shared" si="70"/>
        <v>31.672685510663097</v>
      </c>
      <c r="N209" s="2">
        <f t="shared" si="90"/>
        <v>126.79972973935061</v>
      </c>
      <c r="O209" s="2">
        <f t="shared" si="71"/>
        <v>86.434716932072661</v>
      </c>
      <c r="P209" s="5">
        <f t="shared" si="72"/>
        <v>0.3529727573093106</v>
      </c>
      <c r="Q209" s="4">
        <f t="shared" si="91"/>
        <v>0.24978511843652534</v>
      </c>
      <c r="R209" s="4">
        <f t="shared" si="73"/>
        <v>0.23998254266430055</v>
      </c>
      <c r="S209" s="4">
        <f t="shared" si="93"/>
        <v>0</v>
      </c>
      <c r="T209" s="4">
        <f t="shared" si="94"/>
        <v>0</v>
      </c>
      <c r="U209" s="5">
        <f t="shared" si="95"/>
        <v>-0.53011418516711772</v>
      </c>
      <c r="V209" s="5">
        <f t="shared" si="96"/>
        <v>30.378635029662657</v>
      </c>
      <c r="W209" s="5">
        <f t="shared" si="97"/>
        <v>2.2161693722250551</v>
      </c>
      <c r="X209" s="5">
        <f t="shared" si="74"/>
        <v>0.9996382010683742</v>
      </c>
      <c r="Y209" s="5">
        <f t="shared" si="75"/>
        <v>12.422756104201339</v>
      </c>
      <c r="Z209" s="5">
        <f t="shared" si="76"/>
        <v>-0.98944166732501015</v>
      </c>
      <c r="AA209" s="5">
        <f t="shared" si="77"/>
        <v>16.534551457917502</v>
      </c>
      <c r="AB209" s="5">
        <f t="shared" si="78"/>
        <v>11.892641919034221</v>
      </c>
      <c r="AC209" s="5">
        <f t="shared" si="78"/>
        <v>29.389193362337647</v>
      </c>
      <c r="AD209" s="5">
        <f t="shared" si="79"/>
        <v>-13.423279169857445</v>
      </c>
      <c r="AE209">
        <f t="shared" si="92"/>
        <v>0</v>
      </c>
    </row>
    <row r="210" spans="1:31" x14ac:dyDescent="0.2">
      <c r="A210">
        <f t="shared" si="80"/>
        <v>0.17700000000000013</v>
      </c>
      <c r="B210" s="5">
        <f t="shared" si="81"/>
        <v>0.19976727175566222</v>
      </c>
      <c r="C210" s="5">
        <f t="shared" si="82"/>
        <v>32.150642886707736</v>
      </c>
      <c r="D210" s="5">
        <f t="shared" si="83"/>
        <v>4.5723980588558391</v>
      </c>
      <c r="E210" s="2">
        <f t="shared" si="84"/>
        <v>32.151263505365939</v>
      </c>
      <c r="F210" s="2">
        <f t="shared" si="85"/>
        <v>0.35600141194035639</v>
      </c>
      <c r="G210" s="3">
        <f t="shared" si="86"/>
        <v>2.2183785329082806</v>
      </c>
      <c r="H210" s="3">
        <f t="shared" si="87"/>
        <v>-126.41512305701484</v>
      </c>
      <c r="I210" s="3">
        <f t="shared" si="88"/>
        <v>-9.237750016088869</v>
      </c>
      <c r="J210" s="2">
        <f t="shared" si="68"/>
        <v>126.77160788676312</v>
      </c>
      <c r="K210" s="2">
        <f t="shared" si="89"/>
        <v>86.415547298407034</v>
      </c>
      <c r="L210" s="6">
        <f t="shared" si="69"/>
        <v>2499.0948817288827</v>
      </c>
      <c r="M210" s="2">
        <f t="shared" si="70"/>
        <v>31.67255666080008</v>
      </c>
      <c r="N210" s="2">
        <f t="shared" si="90"/>
        <v>126.77160788676312</v>
      </c>
      <c r="O210" s="2">
        <f t="shared" si="71"/>
        <v>86.415547298407034</v>
      </c>
      <c r="P210" s="5">
        <f t="shared" si="72"/>
        <v>0.352972454383986</v>
      </c>
      <c r="Q210" s="4">
        <f t="shared" si="91"/>
        <v>0.24983951208610627</v>
      </c>
      <c r="R210" s="4">
        <f t="shared" si="73"/>
        <v>0.2400086749644175</v>
      </c>
      <c r="S210" s="4">
        <f t="shared" si="93"/>
        <v>0</v>
      </c>
      <c r="T210" s="4">
        <f t="shared" si="94"/>
        <v>0</v>
      </c>
      <c r="U210" s="5">
        <f t="shared" si="95"/>
        <v>-0.53285276387720615</v>
      </c>
      <c r="V210" s="5">
        <f t="shared" si="96"/>
        <v>30.36481227957886</v>
      </c>
      <c r="W210" s="5">
        <f t="shared" si="97"/>
        <v>2.2189002260252111</v>
      </c>
      <c r="X210" s="5">
        <f t="shared" si="74"/>
        <v>0.99963413437042303</v>
      </c>
      <c r="Y210" s="5">
        <f t="shared" si="75"/>
        <v>12.418546184557268</v>
      </c>
      <c r="Z210" s="5">
        <f t="shared" si="76"/>
        <v>-0.98992001416452158</v>
      </c>
      <c r="AA210" s="5">
        <f t="shared" si="77"/>
        <v>16.528905459341331</v>
      </c>
      <c r="AB210" s="5">
        <f t="shared" si="78"/>
        <v>11.885693420680061</v>
      </c>
      <c r="AC210" s="5">
        <f t="shared" si="78"/>
        <v>29.374892265414339</v>
      </c>
      <c r="AD210" s="5">
        <f t="shared" si="79"/>
        <v>-13.426194314633456</v>
      </c>
      <c r="AE210">
        <f t="shared" si="92"/>
        <v>0</v>
      </c>
    </row>
    <row r="211" spans="1:31" x14ac:dyDescent="0.2">
      <c r="A211">
        <f t="shared" si="80"/>
        <v>0.17800000000000013</v>
      </c>
      <c r="B211" s="5">
        <f t="shared" si="81"/>
        <v>0.20199159313528087</v>
      </c>
      <c r="C211" s="5">
        <f t="shared" si="82"/>
        <v>32.024242451096853</v>
      </c>
      <c r="D211" s="5">
        <f t="shared" si="83"/>
        <v>4.5631535957425928</v>
      </c>
      <c r="E211" s="2">
        <f t="shared" si="84"/>
        <v>32.024879471597252</v>
      </c>
      <c r="F211" s="2">
        <f t="shared" si="85"/>
        <v>0.36138598213620532</v>
      </c>
      <c r="G211" s="3">
        <f t="shared" si="86"/>
        <v>2.2302642263289605</v>
      </c>
      <c r="H211" s="3">
        <f t="shared" si="87"/>
        <v>-126.38574816474943</v>
      </c>
      <c r="I211" s="3">
        <f t="shared" si="88"/>
        <v>-9.2511762104035018</v>
      </c>
      <c r="J211" s="2">
        <f t="shared" si="68"/>
        <v>126.74350349804381</v>
      </c>
      <c r="K211" s="2">
        <f t="shared" si="89"/>
        <v>86.396389569218684</v>
      </c>
      <c r="L211" s="6">
        <f t="shared" si="69"/>
        <v>2499.0846555460839</v>
      </c>
      <c r="M211" s="2">
        <f t="shared" si="70"/>
        <v>31.672427058136133</v>
      </c>
      <c r="N211" s="2">
        <f t="shared" si="90"/>
        <v>126.74350349804381</v>
      </c>
      <c r="O211" s="2">
        <f t="shared" si="71"/>
        <v>86.396389569218684</v>
      </c>
      <c r="P211" s="5">
        <f t="shared" si="72"/>
        <v>0.35297214972692764</v>
      </c>
      <c r="Q211" s="4">
        <f t="shared" si="91"/>
        <v>0.24989388950120803</v>
      </c>
      <c r="R211" s="4">
        <f t="shared" si="73"/>
        <v>0.24003479377941117</v>
      </c>
      <c r="S211" s="4">
        <f t="shared" si="93"/>
        <v>0</v>
      </c>
      <c r="T211" s="4">
        <f t="shared" si="94"/>
        <v>0</v>
      </c>
      <c r="U211" s="5">
        <f t="shared" si="95"/>
        <v>-0.53558847304010382</v>
      </c>
      <c r="V211" s="5">
        <f t="shared" si="96"/>
        <v>30.351000152573391</v>
      </c>
      <c r="W211" s="5">
        <f t="shared" si="97"/>
        <v>2.2216306399312336</v>
      </c>
      <c r="X211" s="5">
        <f t="shared" si="74"/>
        <v>0.99963004391292776</v>
      </c>
      <c r="Y211" s="5">
        <f t="shared" si="75"/>
        <v>12.414338726615652</v>
      </c>
      <c r="Z211" s="5">
        <f t="shared" si="76"/>
        <v>-0.99039932148001297</v>
      </c>
      <c r="AA211" s="5">
        <f t="shared" si="77"/>
        <v>16.52326269720308</v>
      </c>
      <c r="AB211" s="5">
        <f t="shared" si="78"/>
        <v>11.878750253575548</v>
      </c>
      <c r="AC211" s="5">
        <f t="shared" si="78"/>
        <v>29.360600831093379</v>
      </c>
      <c r="AD211" s="5">
        <f t="shared" si="79"/>
        <v>-13.429106662865685</v>
      </c>
      <c r="AE211">
        <f t="shared" si="92"/>
        <v>0</v>
      </c>
    </row>
    <row r="212" spans="1:31" x14ac:dyDescent="0.2">
      <c r="A212">
        <f t="shared" si="80"/>
        <v>0.17900000000000013</v>
      </c>
      <c r="B212" s="5">
        <f t="shared" si="81"/>
        <v>0.20422779673673663</v>
      </c>
      <c r="C212" s="5">
        <f t="shared" si="82"/>
        <v>31.89787138323252</v>
      </c>
      <c r="D212" s="5">
        <f t="shared" si="83"/>
        <v>4.5538957049788582</v>
      </c>
      <c r="E212" s="2">
        <f t="shared" si="84"/>
        <v>31.898525166129609</v>
      </c>
      <c r="F212" s="2">
        <f t="shared" si="85"/>
        <v>0.36683422492895745</v>
      </c>
      <c r="G212" s="3">
        <f t="shared" si="86"/>
        <v>2.242142976582536</v>
      </c>
      <c r="H212" s="3">
        <f t="shared" si="87"/>
        <v>-126.35638756391833</v>
      </c>
      <c r="I212" s="3">
        <f t="shared" si="88"/>
        <v>-9.2646053170663674</v>
      </c>
      <c r="J212" s="2">
        <f t="shared" si="68"/>
        <v>126.71541656409291</v>
      </c>
      <c r="K212" s="2">
        <f t="shared" si="89"/>
        <v>86.377243738304628</v>
      </c>
      <c r="L212" s="6">
        <f t="shared" si="69"/>
        <v>2499.0743699304894</v>
      </c>
      <c r="M212" s="2">
        <f t="shared" si="70"/>
        <v>31.672296702244044</v>
      </c>
      <c r="N212" s="2">
        <f t="shared" si="90"/>
        <v>126.71541656409291</v>
      </c>
      <c r="O212" s="2">
        <f t="shared" si="71"/>
        <v>86.377243738304628</v>
      </c>
      <c r="P212" s="5">
        <f t="shared" si="72"/>
        <v>0.35297184333714904</v>
      </c>
      <c r="Q212" s="4">
        <f t="shared" si="91"/>
        <v>0.24994825066312382</v>
      </c>
      <c r="R212" s="4">
        <f t="shared" si="73"/>
        <v>0.24006089910724532</v>
      </c>
      <c r="S212" s="4">
        <f t="shared" si="93"/>
        <v>0</v>
      </c>
      <c r="T212" s="4">
        <f t="shared" si="94"/>
        <v>0</v>
      </c>
      <c r="U212" s="5">
        <f t="shared" si="95"/>
        <v>-0.53832131615268308</v>
      </c>
      <c r="V212" s="5">
        <f t="shared" si="96"/>
        <v>30.337198639037425</v>
      </c>
      <c r="W212" s="5">
        <f t="shared" si="97"/>
        <v>2.224360613933722</v>
      </c>
      <c r="X212" s="5">
        <f t="shared" si="74"/>
        <v>0.99962592968240493</v>
      </c>
      <c r="Y212" s="5">
        <f t="shared" si="75"/>
        <v>12.410133728683094</v>
      </c>
      <c r="Z212" s="5">
        <f t="shared" si="76"/>
        <v>-0.99087958808635246</v>
      </c>
      <c r="AA212" s="5">
        <f t="shared" si="77"/>
        <v>16.517623169303924</v>
      </c>
      <c r="AB212" s="5">
        <f t="shared" si="78"/>
        <v>11.871812412530412</v>
      </c>
      <c r="AC212" s="5">
        <f t="shared" si="78"/>
        <v>29.346319050951074</v>
      </c>
      <c r="AD212" s="5">
        <f t="shared" si="79"/>
        <v>-13.432016216762353</v>
      </c>
      <c r="AE212">
        <f t="shared" si="92"/>
        <v>0</v>
      </c>
    </row>
    <row r="213" spans="1:31" x14ac:dyDescent="0.2">
      <c r="A213">
        <f t="shared" si="80"/>
        <v>0.18000000000000013</v>
      </c>
      <c r="B213" s="5">
        <f t="shared" si="81"/>
        <v>0.20647587561952543</v>
      </c>
      <c r="C213" s="5">
        <f t="shared" si="82"/>
        <v>31.771529668828126</v>
      </c>
      <c r="D213" s="5">
        <f t="shared" si="83"/>
        <v>4.5446243836536828</v>
      </c>
      <c r="E213" s="2">
        <f t="shared" si="84"/>
        <v>31.772200581395662</v>
      </c>
      <c r="F213" s="2">
        <f t="shared" si="85"/>
        <v>0.37234687238011099</v>
      </c>
      <c r="G213" s="3">
        <f t="shared" si="86"/>
        <v>2.2540147889950664</v>
      </c>
      <c r="H213" s="3">
        <f t="shared" si="87"/>
        <v>-126.32704124486739</v>
      </c>
      <c r="I213" s="3">
        <f t="shared" si="88"/>
        <v>-9.2780373332831303</v>
      </c>
      <c r="J213" s="2">
        <f t="shared" si="68"/>
        <v>126.68734707581982</v>
      </c>
      <c r="K213" s="2">
        <f t="shared" si="89"/>
        <v>86.358109799468167</v>
      </c>
      <c r="L213" s="6">
        <f t="shared" si="69"/>
        <v>2499.0640248484083</v>
      </c>
      <c r="M213" s="2">
        <f t="shared" si="70"/>
        <v>31.672165592696842</v>
      </c>
      <c r="N213" s="2">
        <f t="shared" si="90"/>
        <v>126.68734707581982</v>
      </c>
      <c r="O213" s="2">
        <f t="shared" si="71"/>
        <v>86.358109799468167</v>
      </c>
      <c r="P213" s="5">
        <f t="shared" si="72"/>
        <v>0.35297153521366442</v>
      </c>
      <c r="Q213" s="4">
        <f t="shared" si="91"/>
        <v>0.25000259555314308</v>
      </c>
      <c r="R213" s="4">
        <f t="shared" si="73"/>
        <v>0.24008699094588401</v>
      </c>
      <c r="S213" s="4">
        <f t="shared" si="93"/>
        <v>0</v>
      </c>
      <c r="T213" s="4">
        <f t="shared" si="94"/>
        <v>0</v>
      </c>
      <c r="U213" s="5">
        <f t="shared" si="95"/>
        <v>-0.541051296707319</v>
      </c>
      <c r="V213" s="5">
        <f t="shared" si="96"/>
        <v>30.323407729373191</v>
      </c>
      <c r="W213" s="5">
        <f t="shared" si="97"/>
        <v>2.2270901480241982</v>
      </c>
      <c r="X213" s="5">
        <f t="shared" si="74"/>
        <v>0.99962179166537879</v>
      </c>
      <c r="Y213" s="5">
        <f t="shared" si="75"/>
        <v>12.405931189067793</v>
      </c>
      <c r="Z213" s="5">
        <f t="shared" si="76"/>
        <v>-0.99136081279982569</v>
      </c>
      <c r="AA213" s="5">
        <f t="shared" si="77"/>
        <v>16.511986873447057</v>
      </c>
      <c r="AB213" s="5">
        <f t="shared" si="78"/>
        <v>11.864879892360474</v>
      </c>
      <c r="AC213" s="5">
        <f t="shared" si="78"/>
        <v>29.332046916573365</v>
      </c>
      <c r="AD213" s="5">
        <f t="shared" si="79"/>
        <v>-13.434922978528743</v>
      </c>
      <c r="AE213">
        <f t="shared" si="92"/>
        <v>0</v>
      </c>
    </row>
    <row r="214" spans="1:31" x14ac:dyDescent="0.2">
      <c r="A214">
        <f t="shared" si="80"/>
        <v>0.18100000000000013</v>
      </c>
      <c r="B214" s="5">
        <f t="shared" si="81"/>
        <v>0.20873582284846667</v>
      </c>
      <c r="C214" s="5">
        <f t="shared" si="82"/>
        <v>31.645217293606716</v>
      </c>
      <c r="D214" s="5">
        <f t="shared" si="83"/>
        <v>4.5353396288589103</v>
      </c>
      <c r="E214" s="2">
        <f t="shared" si="84"/>
        <v>31.64590570995442</v>
      </c>
      <c r="F214" s="2">
        <f t="shared" si="85"/>
        <v>0.37792466789612222</v>
      </c>
      <c r="G214" s="3">
        <f t="shared" si="86"/>
        <v>2.2658796688874268</v>
      </c>
      <c r="H214" s="3">
        <f t="shared" si="87"/>
        <v>-126.29770919795081</v>
      </c>
      <c r="I214" s="3">
        <f t="shared" si="88"/>
        <v>-9.2914722562616596</v>
      </c>
      <c r="J214" s="2">
        <f t="shared" si="68"/>
        <v>126.65929502414305</v>
      </c>
      <c r="K214" s="2">
        <f t="shared" si="89"/>
        <v>86.338987746518768</v>
      </c>
      <c r="L214" s="6">
        <f t="shared" si="69"/>
        <v>2499.053620266166</v>
      </c>
      <c r="M214" s="2">
        <f t="shared" si="70"/>
        <v>31.672033729067731</v>
      </c>
      <c r="N214" s="2">
        <f t="shared" si="90"/>
        <v>126.65929502414305</v>
      </c>
      <c r="O214" s="2">
        <f t="shared" si="71"/>
        <v>86.338987746518768</v>
      </c>
      <c r="P214" s="5">
        <f t="shared" si="72"/>
        <v>0.35297122535548825</v>
      </c>
      <c r="Q214" s="4">
        <f t="shared" si="91"/>
        <v>0.2500569241525511</v>
      </c>
      <c r="R214" s="4">
        <f t="shared" si="73"/>
        <v>0.24011306929329132</v>
      </c>
      <c r="S214" s="4">
        <f t="shared" si="93"/>
        <v>0</v>
      </c>
      <c r="T214" s="4">
        <f t="shared" si="94"/>
        <v>0</v>
      </c>
      <c r="U214" s="5">
        <f t="shared" si="95"/>
        <v>-0.54377841819189632</v>
      </c>
      <c r="V214" s="5">
        <f t="shared" si="96"/>
        <v>30.309627413993915</v>
      </c>
      <c r="W214" s="5">
        <f t="shared" si="97"/>
        <v>2.229819242195104</v>
      </c>
      <c r="X214" s="5">
        <f t="shared" si="74"/>
        <v>0.99961762984837887</v>
      </c>
      <c r="Y214" s="5">
        <f t="shared" si="75"/>
        <v>12.401731106079493</v>
      </c>
      <c r="Z214" s="5">
        <f t="shared" si="76"/>
        <v>-0.9918429944381314</v>
      </c>
      <c r="AA214" s="5">
        <f t="shared" si="77"/>
        <v>16.506353807437673</v>
      </c>
      <c r="AB214" s="5">
        <f t="shared" si="78"/>
        <v>11.857952687887597</v>
      </c>
      <c r="AC214" s="5">
        <f t="shared" si="78"/>
        <v>29.317784419555785</v>
      </c>
      <c r="AD214" s="5">
        <f t="shared" si="79"/>
        <v>-13.437826950367224</v>
      </c>
      <c r="AE214">
        <f t="shared" si="92"/>
        <v>0</v>
      </c>
    </row>
    <row r="215" spans="1:31" x14ac:dyDescent="0.2">
      <c r="A215">
        <f t="shared" si="80"/>
        <v>0.18200000000000013</v>
      </c>
      <c r="B215" s="5">
        <f t="shared" si="81"/>
        <v>0.21100763149369803</v>
      </c>
      <c r="C215" s="5">
        <f t="shared" si="82"/>
        <v>31.518934243300976</v>
      </c>
      <c r="D215" s="5">
        <f t="shared" si="83"/>
        <v>4.5260414376891731</v>
      </c>
      <c r="E215" s="2">
        <f t="shared" si="84"/>
        <v>31.519640544493516</v>
      </c>
      <c r="F215" s="2">
        <f t="shared" si="85"/>
        <v>0.38356836644887482</v>
      </c>
      <c r="G215" s="3">
        <f t="shared" si="86"/>
        <v>2.2777376215753145</v>
      </c>
      <c r="H215" s="3">
        <f t="shared" si="87"/>
        <v>-126.26839141353125</v>
      </c>
      <c r="I215" s="3">
        <f t="shared" si="88"/>
        <v>-9.3049100832120271</v>
      </c>
      <c r="J215" s="2">
        <f t="shared" si="68"/>
        <v>126.63126039999023</v>
      </c>
      <c r="K215" s="2">
        <f t="shared" si="89"/>
        <v>86.319877573272137</v>
      </c>
      <c r="L215" s="6">
        <f t="shared" si="69"/>
        <v>2499.0431561501064</v>
      </c>
      <c r="M215" s="2">
        <f t="shared" si="70"/>
        <v>31.671901110930161</v>
      </c>
      <c r="N215" s="2">
        <f t="shared" si="90"/>
        <v>126.63126039999023</v>
      </c>
      <c r="O215" s="2">
        <f t="shared" si="71"/>
        <v>86.319877573272137</v>
      </c>
      <c r="P215" s="5">
        <f t="shared" si="72"/>
        <v>0.35297091376163575</v>
      </c>
      <c r="Q215" s="4">
        <f t="shared" si="91"/>
        <v>0.25011123644262967</v>
      </c>
      <c r="R215" s="4">
        <f t="shared" si="73"/>
        <v>0.24013913414743199</v>
      </c>
      <c r="S215" s="4">
        <f t="shared" si="93"/>
        <v>0</v>
      </c>
      <c r="T215" s="4">
        <f t="shared" si="94"/>
        <v>0</v>
      </c>
      <c r="U215" s="5">
        <f t="shared" si="95"/>
        <v>-0.54650268408981639</v>
      </c>
      <c r="V215" s="5">
        <f t="shared" si="96"/>
        <v>30.295857683323881</v>
      </c>
      <c r="W215" s="5">
        <f t="shared" si="97"/>
        <v>2.2325478964398036</v>
      </c>
      <c r="X215" s="5">
        <f t="shared" si="74"/>
        <v>0.99961344421794274</v>
      </c>
      <c r="Y215" s="5">
        <f t="shared" si="75"/>
        <v>12.397533478029517</v>
      </c>
      <c r="Z215" s="5">
        <f t="shared" si="76"/>
        <v>-0.99232613182038332</v>
      </c>
      <c r="AA215" s="5">
        <f t="shared" si="77"/>
        <v>16.500723969083008</v>
      </c>
      <c r="AB215" s="5">
        <f t="shared" si="78"/>
        <v>11.851030793939701</v>
      </c>
      <c r="AC215" s="5">
        <f t="shared" si="78"/>
        <v>29.303531551503497</v>
      </c>
      <c r="AD215" s="5">
        <f t="shared" si="79"/>
        <v>-13.440728134477187</v>
      </c>
      <c r="AE215">
        <f t="shared" si="92"/>
        <v>0</v>
      </c>
    </row>
    <row r="216" spans="1:31" x14ac:dyDescent="0.2">
      <c r="A216">
        <f t="shared" si="80"/>
        <v>0.18300000000000013</v>
      </c>
      <c r="B216" s="5">
        <f t="shared" si="81"/>
        <v>0.21329129463067031</v>
      </c>
      <c r="C216" s="5">
        <f t="shared" si="82"/>
        <v>31.392680503653217</v>
      </c>
      <c r="D216" s="5">
        <f t="shared" si="83"/>
        <v>4.5167298072418944</v>
      </c>
      <c r="E216" s="2">
        <f t="shared" si="84"/>
        <v>31.393405077831456</v>
      </c>
      <c r="F216" s="2">
        <f t="shared" si="85"/>
        <v>0.3892787348013092</v>
      </c>
      <c r="G216" s="3">
        <f t="shared" si="86"/>
        <v>2.2895886523692544</v>
      </c>
      <c r="H216" s="3">
        <f t="shared" si="87"/>
        <v>-126.23908788197974</v>
      </c>
      <c r="I216" s="3">
        <f t="shared" si="88"/>
        <v>-9.3183508113465034</v>
      </c>
      <c r="J216" s="2">
        <f t="shared" si="68"/>
        <v>126.60324319429809</v>
      </c>
      <c r="K216" s="2">
        <f t="shared" si="89"/>
        <v>86.300779273550162</v>
      </c>
      <c r="L216" s="6">
        <f t="shared" si="69"/>
        <v>2499.0326324665893</v>
      </c>
      <c r="M216" s="2">
        <f t="shared" si="70"/>
        <v>31.671767737857817</v>
      </c>
      <c r="N216" s="2">
        <f t="shared" si="90"/>
        <v>126.60324319429809</v>
      </c>
      <c r="O216" s="2">
        <f t="shared" si="71"/>
        <v>86.300779273550162</v>
      </c>
      <c r="P216" s="5">
        <f t="shared" si="72"/>
        <v>0.35297060043112255</v>
      </c>
      <c r="Q216" s="4">
        <f t="shared" si="91"/>
        <v>0.25016553240465672</v>
      </c>
      <c r="R216" s="4">
        <f t="shared" si="73"/>
        <v>0.24016518550627097</v>
      </c>
      <c r="S216" s="4">
        <f t="shared" si="93"/>
        <v>0</v>
      </c>
      <c r="T216" s="4">
        <f t="shared" si="94"/>
        <v>0</v>
      </c>
      <c r="U216" s="5">
        <f t="shared" si="95"/>
        <v>-0.54922409788000315</v>
      </c>
      <c r="V216" s="5">
        <f t="shared" si="96"/>
        <v>30.282098527798333</v>
      </c>
      <c r="W216" s="5">
        <f t="shared" si="97"/>
        <v>2.2352761107525763</v>
      </c>
      <c r="X216" s="5">
        <f t="shared" si="74"/>
        <v>0.99960923476061503</v>
      </c>
      <c r="Y216" s="5">
        <f t="shared" si="75"/>
        <v>12.393338303230742</v>
      </c>
      <c r="Z216" s="5">
        <f t="shared" si="76"/>
        <v>-0.99281022376710559</v>
      </c>
      <c r="AA216" s="5">
        <f t="shared" si="77"/>
        <v>16.495097356192289</v>
      </c>
      <c r="AB216" s="5">
        <f t="shared" si="78"/>
        <v>11.844114205350738</v>
      </c>
      <c r="AC216" s="5">
        <f t="shared" si="78"/>
        <v>29.289288304031228</v>
      </c>
      <c r="AD216" s="5">
        <f t="shared" si="79"/>
        <v>-13.443626533055134</v>
      </c>
      <c r="AE216">
        <f t="shared" si="92"/>
        <v>0</v>
      </c>
    </row>
    <row r="217" spans="1:31" x14ac:dyDescent="0.2">
      <c r="A217">
        <f t="shared" si="80"/>
        <v>0.18400000000000014</v>
      </c>
      <c r="B217" s="5">
        <f t="shared" si="81"/>
        <v>0.21558680534014224</v>
      </c>
      <c r="C217" s="5">
        <f t="shared" si="82"/>
        <v>31.26645606041539</v>
      </c>
      <c r="D217" s="5">
        <f t="shared" si="83"/>
        <v>4.507404734617281</v>
      </c>
      <c r="E217" s="2">
        <f t="shared" si="84"/>
        <v>31.267199302920034</v>
      </c>
      <c r="F217" s="2">
        <f t="shared" si="85"/>
        <v>0.3950565517383508</v>
      </c>
      <c r="G217" s="3">
        <f t="shared" si="86"/>
        <v>2.3014327665746053</v>
      </c>
      <c r="H217" s="3">
        <f t="shared" si="87"/>
        <v>-126.20979859367571</v>
      </c>
      <c r="I217" s="3">
        <f t="shared" si="88"/>
        <v>-9.3317944378795588</v>
      </c>
      <c r="J217" s="2">
        <f t="shared" si="68"/>
        <v>126.57524339801245</v>
      </c>
      <c r="K217" s="2">
        <f t="shared" si="89"/>
        <v>86.281692841180941</v>
      </c>
      <c r="L217" s="6">
        <f t="shared" si="69"/>
        <v>2499.0220491819937</v>
      </c>
      <c r="M217" s="2">
        <f t="shared" si="70"/>
        <v>31.671633609424571</v>
      </c>
      <c r="N217" s="2">
        <f t="shared" si="90"/>
        <v>126.57524339801245</v>
      </c>
      <c r="O217" s="2">
        <f t="shared" si="71"/>
        <v>86.281692841180941</v>
      </c>
      <c r="P217" s="5">
        <f t="shared" si="72"/>
        <v>0.35297028536296471</v>
      </c>
      <c r="Q217" s="4">
        <f t="shared" si="91"/>
        <v>0.2502198120199064</v>
      </c>
      <c r="R217" s="4">
        <f t="shared" si="73"/>
        <v>0.24019122336777357</v>
      </c>
      <c r="S217" s="4">
        <f t="shared" si="93"/>
        <v>0</v>
      </c>
      <c r="T217" s="4">
        <f t="shared" si="94"/>
        <v>0</v>
      </c>
      <c r="U217" s="5">
        <f t="shared" si="95"/>
        <v>-0.55194266303691042</v>
      </c>
      <c r="V217" s="5">
        <f t="shared" si="96"/>
        <v>30.268349937863505</v>
      </c>
      <c r="W217" s="5">
        <f t="shared" si="97"/>
        <v>2.2380038851286188</v>
      </c>
      <c r="X217" s="5">
        <f t="shared" si="74"/>
        <v>0.99960500146294673</v>
      </c>
      <c r="Y217" s="5">
        <f t="shared" si="75"/>
        <v>12.389145579997615</v>
      </c>
      <c r="Z217" s="5">
        <f t="shared" si="76"/>
        <v>-0.9932952691002328</v>
      </c>
      <c r="AA217" s="5">
        <f t="shared" si="77"/>
        <v>16.489473966576753</v>
      </c>
      <c r="AB217" s="5">
        <f t="shared" si="78"/>
        <v>11.837202916960704</v>
      </c>
      <c r="AC217" s="5">
        <f t="shared" si="78"/>
        <v>29.275054668763271</v>
      </c>
      <c r="AD217" s="5">
        <f t="shared" si="79"/>
        <v>-13.446522148294626</v>
      </c>
      <c r="AE217">
        <f t="shared" si="92"/>
        <v>0</v>
      </c>
    </row>
    <row r="218" spans="1:31" x14ac:dyDescent="0.2">
      <c r="A218">
        <f t="shared" si="80"/>
        <v>0.18500000000000014</v>
      </c>
      <c r="B218" s="5">
        <f t="shared" si="81"/>
        <v>0.21789415670817533</v>
      </c>
      <c r="C218" s="5">
        <f t="shared" si="82"/>
        <v>31.140260899349052</v>
      </c>
      <c r="D218" s="5">
        <f t="shared" si="83"/>
        <v>4.4980662169183274</v>
      </c>
      <c r="E218" s="2">
        <f t="shared" si="84"/>
        <v>31.141023212846665</v>
      </c>
      <c r="F218" s="2">
        <f t="shared" si="85"/>
        <v>0.40090260830328533</v>
      </c>
      <c r="G218" s="3">
        <f t="shared" si="86"/>
        <v>2.3132699694915662</v>
      </c>
      <c r="H218" s="3">
        <f t="shared" si="87"/>
        <v>-126.18052353900696</v>
      </c>
      <c r="I218" s="3">
        <f t="shared" si="88"/>
        <v>-9.3452409600278532</v>
      </c>
      <c r="J218" s="2">
        <f t="shared" si="68"/>
        <v>126.54726100208815</v>
      </c>
      <c r="K218" s="2">
        <f t="shared" si="89"/>
        <v>86.26261826999874</v>
      </c>
      <c r="L218" s="6">
        <f t="shared" si="69"/>
        <v>2499.0114062627158</v>
      </c>
      <c r="M218" s="2">
        <f t="shared" si="70"/>
        <v>31.671498725204557</v>
      </c>
      <c r="N218" s="2">
        <f t="shared" si="90"/>
        <v>126.54726100208815</v>
      </c>
      <c r="O218" s="2">
        <f t="shared" si="71"/>
        <v>86.26261826999874</v>
      </c>
      <c r="P218" s="5">
        <f t="shared" si="72"/>
        <v>0.35296996855617901</v>
      </c>
      <c r="Q218" s="4">
        <f t="shared" si="91"/>
        <v>0.25027407526964923</v>
      </c>
      <c r="R218" s="4">
        <f t="shared" si="73"/>
        <v>0.24021724772990546</v>
      </c>
      <c r="S218" s="4">
        <f t="shared" si="93"/>
        <v>0</v>
      </c>
      <c r="T218" s="4">
        <f t="shared" si="94"/>
        <v>0</v>
      </c>
      <c r="U218" s="5">
        <f t="shared" si="95"/>
        <v>-0.55465838303052839</v>
      </c>
      <c r="V218" s="5">
        <f t="shared" si="96"/>
        <v>30.254611903976599</v>
      </c>
      <c r="W218" s="5">
        <f t="shared" si="97"/>
        <v>2.2407312195640419</v>
      </c>
      <c r="X218" s="5">
        <f t="shared" si="74"/>
        <v>0.9996007443114967</v>
      </c>
      <c r="Y218" s="5">
        <f t="shared" si="75"/>
        <v>12.384955306646138</v>
      </c>
      <c r="Z218" s="5">
        <f t="shared" si="76"/>
        <v>-0.99378126664310751</v>
      </c>
      <c r="AA218" s="5">
        <f t="shared" si="77"/>
        <v>16.483853798049672</v>
      </c>
      <c r="AB218" s="5">
        <f t="shared" si="78"/>
        <v>11.830296923615609</v>
      </c>
      <c r="AC218" s="5">
        <f t="shared" si="78"/>
        <v>29.260830637333491</v>
      </c>
      <c r="AD218" s="5">
        <f t="shared" si="79"/>
        <v>-13.449414982386287</v>
      </c>
      <c r="AE218">
        <f t="shared" si="92"/>
        <v>0</v>
      </c>
    </row>
    <row r="219" spans="1:31" x14ac:dyDescent="0.2">
      <c r="A219">
        <f t="shared" si="80"/>
        <v>0.18600000000000014</v>
      </c>
      <c r="B219" s="5">
        <f t="shared" si="81"/>
        <v>0.22021334182612873</v>
      </c>
      <c r="C219" s="5">
        <f t="shared" si="82"/>
        <v>31.014095006225364</v>
      </c>
      <c r="D219" s="5">
        <f t="shared" si="83"/>
        <v>4.4887142512508085</v>
      </c>
      <c r="E219" s="2">
        <f t="shared" si="84"/>
        <v>31.014876800836905</v>
      </c>
      <c r="F219" s="2">
        <f t="shared" si="85"/>
        <v>0.40681770803973011</v>
      </c>
      <c r="G219" s="3">
        <f t="shared" si="86"/>
        <v>2.3251002664151819</v>
      </c>
      <c r="H219" s="3">
        <f t="shared" si="87"/>
        <v>-126.15126270836963</v>
      </c>
      <c r="I219" s="3">
        <f t="shared" si="88"/>
        <v>-9.358690375010239</v>
      </c>
      <c r="J219" s="2">
        <f t="shared" si="68"/>
        <v>126.51929599748919</v>
      </c>
      <c r="K219" s="2">
        <f t="shared" si="89"/>
        <v>86.243555553844033</v>
      </c>
      <c r="L219" s="6">
        <f t="shared" si="69"/>
        <v>2499.0007036751695</v>
      </c>
      <c r="M219" s="2">
        <f t="shared" si="70"/>
        <v>31.671363084772111</v>
      </c>
      <c r="N219" s="2">
        <f t="shared" si="90"/>
        <v>126.51929599748919</v>
      </c>
      <c r="O219" s="2">
        <f t="shared" si="71"/>
        <v>86.243555553844033</v>
      </c>
      <c r="P219" s="5">
        <f t="shared" si="72"/>
        <v>0.35296965000978253</v>
      </c>
      <c r="Q219" s="4">
        <f t="shared" si="91"/>
        <v>0.25032832213515188</v>
      </c>
      <c r="R219" s="4">
        <f t="shared" si="73"/>
        <v>0.24024325859063261</v>
      </c>
      <c r="S219" s="4">
        <f t="shared" si="93"/>
        <v>0</v>
      </c>
      <c r="T219" s="4">
        <f t="shared" si="94"/>
        <v>0</v>
      </c>
      <c r="U219" s="5">
        <f t="shared" si="95"/>
        <v>-0.55737126132639014</v>
      </c>
      <c r="V219" s="5">
        <f t="shared" si="96"/>
        <v>30.240884416605766</v>
      </c>
      <c r="W219" s="5">
        <f t="shared" si="97"/>
        <v>2.24345811405587</v>
      </c>
      <c r="X219" s="5">
        <f t="shared" si="74"/>
        <v>0.99959646329283036</v>
      </c>
      <c r="Y219" s="5">
        <f t="shared" si="75"/>
        <v>12.380767481493868</v>
      </c>
      <c r="Z219" s="5">
        <f t="shared" si="76"/>
        <v>-0.99426821522047926</v>
      </c>
      <c r="AA219" s="5">
        <f t="shared" si="77"/>
        <v>16.478236848426302</v>
      </c>
      <c r="AB219" s="5">
        <f t="shared" si="78"/>
        <v>11.823396220167478</v>
      </c>
      <c r="AC219" s="5">
        <f t="shared" si="78"/>
        <v>29.246616201385287</v>
      </c>
      <c r="AD219" s="5">
        <f t="shared" si="79"/>
        <v>-13.452305037517828</v>
      </c>
      <c r="AE219">
        <f t="shared" si="92"/>
        <v>0</v>
      </c>
    </row>
    <row r="220" spans="1:31" x14ac:dyDescent="0.2">
      <c r="A220">
        <f t="shared" si="80"/>
        <v>0.18700000000000014</v>
      </c>
      <c r="B220" s="5">
        <f t="shared" si="81"/>
        <v>0.22254435379065401</v>
      </c>
      <c r="C220" s="5">
        <f t="shared" si="82"/>
        <v>30.887958366825096</v>
      </c>
      <c r="D220" s="5">
        <f t="shared" si="83"/>
        <v>4.4793488347232797</v>
      </c>
      <c r="E220" s="2">
        <f t="shared" si="84"/>
        <v>30.888760060256942</v>
      </c>
      <c r="F220" s="2">
        <f t="shared" si="85"/>
        <v>0.41280266723935621</v>
      </c>
      <c r="G220" s="3">
        <f t="shared" si="86"/>
        <v>2.3369236626353493</v>
      </c>
      <c r="H220" s="3">
        <f t="shared" si="87"/>
        <v>-126.12201609216824</v>
      </c>
      <c r="I220" s="3">
        <f t="shared" si="88"/>
        <v>-9.372142680047757</v>
      </c>
      <c r="J220" s="2">
        <f t="shared" si="68"/>
        <v>126.49134837518849</v>
      </c>
      <c r="K220" s="2">
        <f t="shared" si="89"/>
        <v>86.224504686563392</v>
      </c>
      <c r="L220" s="6">
        <f t="shared" si="69"/>
        <v>2498.9899413857856</v>
      </c>
      <c r="M220" s="2">
        <f t="shared" si="70"/>
        <v>31.671226687701793</v>
      </c>
      <c r="N220" s="2">
        <f t="shared" si="90"/>
        <v>126.49134837518849</v>
      </c>
      <c r="O220" s="2">
        <f t="shared" si="71"/>
        <v>86.224504686563392</v>
      </c>
      <c r="P220" s="5">
        <f t="shared" si="72"/>
        <v>0.35296932972279305</v>
      </c>
      <c r="Q220" s="4">
        <f t="shared" si="91"/>
        <v>0.25038255259767761</v>
      </c>
      <c r="R220" s="4">
        <f t="shared" si="73"/>
        <v>0.24026925594792148</v>
      </c>
      <c r="S220" s="4">
        <f t="shared" si="93"/>
        <v>0</v>
      </c>
      <c r="T220" s="4">
        <f t="shared" si="94"/>
        <v>0</v>
      </c>
      <c r="U220" s="5">
        <f t="shared" si="95"/>
        <v>-0.56008130138557854</v>
      </c>
      <c r="V220" s="5">
        <f t="shared" si="96"/>
        <v>30.227167466230078</v>
      </c>
      <c r="W220" s="5">
        <f t="shared" si="97"/>
        <v>2.2461845686020356</v>
      </c>
      <c r="X220" s="5">
        <f t="shared" si="74"/>
        <v>0.99959215839352034</v>
      </c>
      <c r="Y220" s="5">
        <f t="shared" si="75"/>
        <v>12.376582102859921</v>
      </c>
      <c r="Z220" s="5">
        <f t="shared" si="76"/>
        <v>-0.99475611365850092</v>
      </c>
      <c r="AA220" s="5">
        <f t="shared" si="77"/>
        <v>16.472623115523891</v>
      </c>
      <c r="AB220" s="5">
        <f t="shared" si="78"/>
        <v>11.816500801474342</v>
      </c>
      <c r="AC220" s="5">
        <f t="shared" si="78"/>
        <v>29.232411352571578</v>
      </c>
      <c r="AD220" s="5">
        <f t="shared" si="79"/>
        <v>-13.455192315874072</v>
      </c>
      <c r="AE220">
        <f t="shared" si="92"/>
        <v>0</v>
      </c>
    </row>
    <row r="221" spans="1:31" x14ac:dyDescent="0.2">
      <c r="A221">
        <f t="shared" si="80"/>
        <v>0.18800000000000014</v>
      </c>
      <c r="B221" s="5">
        <f t="shared" si="81"/>
        <v>0.2248871857036901</v>
      </c>
      <c r="C221" s="5">
        <f t="shared" si="82"/>
        <v>30.761850966938603</v>
      </c>
      <c r="D221" s="5">
        <f t="shared" si="83"/>
        <v>4.4699699644470741</v>
      </c>
      <c r="E221" s="2">
        <f t="shared" si="84"/>
        <v>30.762672984616199</v>
      </c>
      <c r="F221" s="2">
        <f t="shared" si="85"/>
        <v>0.4188583151955233</v>
      </c>
      <c r="G221" s="3">
        <f t="shared" si="86"/>
        <v>2.3487401634368239</v>
      </c>
      <c r="H221" s="3">
        <f t="shared" si="87"/>
        <v>-126.09278368081567</v>
      </c>
      <c r="I221" s="3">
        <f t="shared" si="88"/>
        <v>-9.3855978723636309</v>
      </c>
      <c r="J221" s="2">
        <f t="shared" si="68"/>
        <v>126.46341812616814</v>
      </c>
      <c r="K221" s="2">
        <f t="shared" si="89"/>
        <v>86.20546566200963</v>
      </c>
      <c r="L221" s="6">
        <f t="shared" si="69"/>
        <v>2498.9791193610145</v>
      </c>
      <c r="M221" s="2">
        <f t="shared" si="70"/>
        <v>31.671089533568409</v>
      </c>
      <c r="N221" s="2">
        <f t="shared" si="90"/>
        <v>126.46341812616814</v>
      </c>
      <c r="O221" s="2">
        <f t="shared" si="71"/>
        <v>86.20546566200963</v>
      </c>
      <c r="P221" s="5">
        <f t="shared" si="72"/>
        <v>0.35296900769422879</v>
      </c>
      <c r="Q221" s="4">
        <f t="shared" si="91"/>
        <v>0.25043676663848569</v>
      </c>
      <c r="R221" s="4">
        <f t="shared" si="73"/>
        <v>0.24029523979973874</v>
      </c>
      <c r="S221" s="4">
        <f t="shared" si="93"/>
        <v>0</v>
      </c>
      <c r="T221" s="4">
        <f t="shared" si="94"/>
        <v>0</v>
      </c>
      <c r="U221" s="5">
        <f t="shared" si="95"/>
        <v>-0.5627885066647329</v>
      </c>
      <c r="V221" s="5">
        <f t="shared" si="96"/>
        <v>30.213461043339553</v>
      </c>
      <c r="W221" s="5">
        <f t="shared" si="97"/>
        <v>2.248910583201384</v>
      </c>
      <c r="X221" s="5">
        <f t="shared" si="74"/>
        <v>0.99958782960014669</v>
      </c>
      <c r="Y221" s="5">
        <f t="shared" si="75"/>
        <v>12.372399169064963</v>
      </c>
      <c r="Z221" s="5">
        <f t="shared" si="76"/>
        <v>-0.99524496078473024</v>
      </c>
      <c r="AA221" s="5">
        <f t="shared" si="77"/>
        <v>16.467012597161716</v>
      </c>
      <c r="AB221" s="5">
        <f t="shared" si="78"/>
        <v>11.80961066240023</v>
      </c>
      <c r="AC221" s="5">
        <f t="shared" si="78"/>
        <v>29.218216082554822</v>
      </c>
      <c r="AD221" s="5">
        <f t="shared" si="79"/>
        <v>-13.458076819636901</v>
      </c>
      <c r="AE221">
        <f t="shared" si="92"/>
        <v>0</v>
      </c>
    </row>
    <row r="222" spans="1:31" x14ac:dyDescent="0.2">
      <c r="A222">
        <f t="shared" si="80"/>
        <v>0.18900000000000014</v>
      </c>
      <c r="B222" s="5">
        <f t="shared" si="81"/>
        <v>0.22724183067245812</v>
      </c>
      <c r="C222" s="5">
        <f t="shared" si="82"/>
        <v>30.635772792365831</v>
      </c>
      <c r="D222" s="5">
        <f t="shared" si="83"/>
        <v>4.4605776375363</v>
      </c>
      <c r="E222" s="2">
        <f t="shared" si="84"/>
        <v>30.636615567569958</v>
      </c>
      <c r="F222" s="2">
        <f t="shared" si="85"/>
        <v>0.42498549446298978</v>
      </c>
      <c r="G222" s="3">
        <f t="shared" si="86"/>
        <v>2.3605497740992241</v>
      </c>
      <c r="H222" s="3">
        <f t="shared" si="87"/>
        <v>-126.06356546473312</v>
      </c>
      <c r="I222" s="3">
        <f t="shared" si="88"/>
        <v>-9.3990559491832677</v>
      </c>
      <c r="J222" s="2">
        <f t="shared" si="68"/>
        <v>126.43550524141915</v>
      </c>
      <c r="K222" s="2">
        <f t="shared" si="89"/>
        <v>86.18643847404168</v>
      </c>
      <c r="L222" s="6">
        <f t="shared" si="69"/>
        <v>2498.9682375673224</v>
      </c>
      <c r="M222" s="2">
        <f t="shared" si="70"/>
        <v>31.670951621946969</v>
      </c>
      <c r="N222" s="2">
        <f t="shared" si="90"/>
        <v>126.43550524141915</v>
      </c>
      <c r="O222" s="2">
        <f t="shared" si="71"/>
        <v>86.18643847404168</v>
      </c>
      <c r="P222" s="5">
        <f t="shared" si="72"/>
        <v>0.35296868392310843</v>
      </c>
      <c r="Q222" s="4">
        <f t="shared" si="91"/>
        <v>0.25049096423883194</v>
      </c>
      <c r="R222" s="4">
        <f t="shared" si="73"/>
        <v>0.24032121014405164</v>
      </c>
      <c r="S222" s="4">
        <f t="shared" si="93"/>
        <v>0</v>
      </c>
      <c r="T222" s="4">
        <f t="shared" si="94"/>
        <v>0</v>
      </c>
      <c r="U222" s="5">
        <f t="shared" si="95"/>
        <v>-0.56549288061605496</v>
      </c>
      <c r="V222" s="5">
        <f t="shared" si="96"/>
        <v>30.19976513843508</v>
      </c>
      <c r="W222" s="5">
        <f t="shared" si="97"/>
        <v>2.2516361578536652</v>
      </c>
      <c r="X222" s="5">
        <f t="shared" si="74"/>
        <v>0.99958347689929605</v>
      </c>
      <c r="Y222" s="5">
        <f t="shared" si="75"/>
        <v>12.368218678431226</v>
      </c>
      <c r="Z222" s="5">
        <f t="shared" si="76"/>
        <v>-0.99573475542812573</v>
      </c>
      <c r="AA222" s="5">
        <f t="shared" si="77"/>
        <v>16.46140529116105</v>
      </c>
      <c r="AB222" s="5">
        <f t="shared" si="78"/>
        <v>11.802725797815171</v>
      </c>
      <c r="AC222" s="5">
        <f t="shared" si="78"/>
        <v>29.204030383006955</v>
      </c>
      <c r="AD222" s="5">
        <f t="shared" si="79"/>
        <v>-13.460958550985286</v>
      </c>
      <c r="AE222">
        <f t="shared" si="92"/>
        <v>0</v>
      </c>
    </row>
    <row r="223" spans="1:31" x14ac:dyDescent="0.2">
      <c r="A223">
        <f t="shared" si="80"/>
        <v>0.19000000000000014</v>
      </c>
      <c r="B223" s="5">
        <f t="shared" si="81"/>
        <v>0.22960828180945625</v>
      </c>
      <c r="C223" s="5">
        <f t="shared" si="82"/>
        <v>30.50972382891629</v>
      </c>
      <c r="D223" s="5">
        <f t="shared" si="83"/>
        <v>4.4511718511078415</v>
      </c>
      <c r="E223" s="2">
        <f t="shared" si="84"/>
        <v>30.510587802922085</v>
      </c>
      <c r="F223" s="2">
        <f t="shared" si="85"/>
        <v>0.43118506112387128</v>
      </c>
      <c r="G223" s="3">
        <f t="shared" si="86"/>
        <v>2.3723524998970391</v>
      </c>
      <c r="H223" s="3">
        <f t="shared" si="87"/>
        <v>-126.0343614343501</v>
      </c>
      <c r="I223" s="3">
        <f t="shared" si="88"/>
        <v>-9.4125169077342523</v>
      </c>
      <c r="J223" s="2">
        <f t="shared" si="68"/>
        <v>126.40760971194157</v>
      </c>
      <c r="K223" s="2">
        <f t="shared" si="89"/>
        <v>86.167423116524589</v>
      </c>
      <c r="L223" s="6">
        <f t="shared" si="69"/>
        <v>2498.9572959711945</v>
      </c>
      <c r="M223" s="2">
        <f t="shared" si="70"/>
        <v>31.670812952412707</v>
      </c>
      <c r="N223" s="2">
        <f t="shared" si="90"/>
        <v>126.40760971194157</v>
      </c>
      <c r="O223" s="2">
        <f t="shared" si="71"/>
        <v>86.167423116524589</v>
      </c>
      <c r="P223" s="5">
        <f t="shared" si="72"/>
        <v>0.35296835840845131</v>
      </c>
      <c r="Q223" s="4">
        <f t="shared" si="91"/>
        <v>0.25054514537996841</v>
      </c>
      <c r="R223" s="4">
        <f t="shared" si="73"/>
        <v>0.24034716697882741</v>
      </c>
      <c r="S223" s="4">
        <f t="shared" si="93"/>
        <v>0</v>
      </c>
      <c r="T223" s="4">
        <f t="shared" si="94"/>
        <v>0</v>
      </c>
      <c r="U223" s="5">
        <f t="shared" si="95"/>
        <v>-0.56819442668731646</v>
      </c>
      <c r="V223" s="5">
        <f t="shared" si="96"/>
        <v>30.186079742028458</v>
      </c>
      <c r="W223" s="5">
        <f t="shared" si="97"/>
        <v>2.254361292559536</v>
      </c>
      <c r="X223" s="5">
        <f t="shared" si="74"/>
        <v>0.99957910027756225</v>
      </c>
      <c r="Y223" s="5">
        <f t="shared" si="75"/>
        <v>12.364040629282462</v>
      </c>
      <c r="Z223" s="5">
        <f t="shared" si="76"/>
        <v>-0.99622549641904412</v>
      </c>
      <c r="AA223" s="5">
        <f t="shared" si="77"/>
        <v>16.455801195345121</v>
      </c>
      <c r="AB223" s="5">
        <f t="shared" si="78"/>
        <v>11.795846202595145</v>
      </c>
      <c r="AC223" s="5">
        <f t="shared" si="78"/>
        <v>29.189854245609414</v>
      </c>
      <c r="AD223" s="5">
        <f t="shared" si="79"/>
        <v>-13.463837512095342</v>
      </c>
      <c r="AE223">
        <f t="shared" si="92"/>
        <v>0</v>
      </c>
    </row>
    <row r="224" spans="1:31" x14ac:dyDescent="0.2">
      <c r="A224">
        <f t="shared" si="80"/>
        <v>0.19100000000000014</v>
      </c>
      <c r="B224" s="5">
        <f t="shared" si="81"/>
        <v>0.23198653223245458</v>
      </c>
      <c r="C224" s="5">
        <f t="shared" si="82"/>
        <v>30.383704062409063</v>
      </c>
      <c r="D224" s="5">
        <f t="shared" si="83"/>
        <v>4.4417526022813512</v>
      </c>
      <c r="E224" s="2">
        <f t="shared" si="84"/>
        <v>30.384589684627802</v>
      </c>
      <c r="F224" s="2">
        <f t="shared" si="85"/>
        <v>0.4374578850600212</v>
      </c>
      <c r="G224" s="3">
        <f t="shared" si="86"/>
        <v>2.3841483460996344</v>
      </c>
      <c r="H224" s="3">
        <f t="shared" si="87"/>
        <v>-126.00517158010449</v>
      </c>
      <c r="I224" s="3">
        <f t="shared" si="88"/>
        <v>-9.4259807452463473</v>
      </c>
      <c r="J224" s="2">
        <f t="shared" si="68"/>
        <v>126.3797315287445</v>
      </c>
      <c r="K224" s="2">
        <f t="shared" si="89"/>
        <v>86.148419583329584</v>
      </c>
      <c r="L224" s="6">
        <f t="shared" si="69"/>
        <v>2498.9462945391347</v>
      </c>
      <c r="M224" s="2">
        <f t="shared" si="70"/>
        <v>31.670673524541115</v>
      </c>
      <c r="N224" s="2">
        <f t="shared" si="90"/>
        <v>126.3797315287445</v>
      </c>
      <c r="O224" s="2">
        <f t="shared" si="71"/>
        <v>86.148419583329584</v>
      </c>
      <c r="P224" s="5">
        <f t="shared" si="72"/>
        <v>0.35296803114927716</v>
      </c>
      <c r="Q224" s="4">
        <f t="shared" si="91"/>
        <v>0.25059931004314379</v>
      </c>
      <c r="R224" s="4">
        <f t="shared" si="73"/>
        <v>0.2403731103020342</v>
      </c>
      <c r="S224" s="4">
        <f t="shared" si="93"/>
        <v>0</v>
      </c>
      <c r="T224" s="4">
        <f t="shared" si="94"/>
        <v>0</v>
      </c>
      <c r="U224" s="5">
        <f t="shared" si="95"/>
        <v>-0.57089314832186511</v>
      </c>
      <c r="V224" s="5">
        <f t="shared" si="96"/>
        <v>30.172404844642347</v>
      </c>
      <c r="W224" s="5">
        <f t="shared" si="97"/>
        <v>2.2570859873205573</v>
      </c>
      <c r="X224" s="5">
        <f t="shared" si="74"/>
        <v>0.99957469972154722</v>
      </c>
      <c r="Y224" s="5">
        <f t="shared" si="75"/>
        <v>12.359865019944012</v>
      </c>
      <c r="Z224" s="5">
        <f t="shared" si="76"/>
        <v>-0.99671718258924358</v>
      </c>
      <c r="AA224" s="5">
        <f t="shared" si="77"/>
        <v>16.450200307539216</v>
      </c>
      <c r="AB224" s="5">
        <f t="shared" si="78"/>
        <v>11.788971871622147</v>
      </c>
      <c r="AC224" s="5">
        <f t="shared" si="78"/>
        <v>29.175687662053104</v>
      </c>
      <c r="AD224" s="5">
        <f t="shared" si="79"/>
        <v>-13.466713705140226</v>
      </c>
      <c r="AE224">
        <f t="shared" si="92"/>
        <v>0</v>
      </c>
    </row>
    <row r="225" spans="1:31" x14ac:dyDescent="0.2">
      <c r="A225">
        <f t="shared" si="80"/>
        <v>0.19200000000000014</v>
      </c>
      <c r="B225" s="5">
        <f t="shared" si="81"/>
        <v>0.23437657506449</v>
      </c>
      <c r="C225" s="5">
        <f t="shared" si="82"/>
        <v>30.257713478672791</v>
      </c>
      <c r="D225" s="5">
        <f t="shared" si="83"/>
        <v>4.4323198881792525</v>
      </c>
      <c r="E225" s="2">
        <f t="shared" si="84"/>
        <v>30.258621206796519</v>
      </c>
      <c r="F225" s="2">
        <f t="shared" si="85"/>
        <v>0.44380485023201616</v>
      </c>
      <c r="G225" s="3">
        <f t="shared" si="86"/>
        <v>2.3959373179712564</v>
      </c>
      <c r="H225" s="3">
        <f t="shared" si="87"/>
        <v>-125.97599589244244</v>
      </c>
      <c r="I225" s="3">
        <f t="shared" si="88"/>
        <v>-9.4394474589514878</v>
      </c>
      <c r="J225" s="2">
        <f t="shared" ref="J225:J288" si="98">SQRT(G225^2+H225^2+I225^2)</f>
        <v>126.35187068284596</v>
      </c>
      <c r="K225" s="2">
        <f t="shared" si="89"/>
        <v>86.129427868333977</v>
      </c>
      <c r="L225" s="6">
        <f t="shared" ref="L225:L288" si="99">SQRT(spin^2-flag*((30/PI())*(wx*G225+wy*H225+wz*I225)/J225)^2)*EXP(-A225/(tau*146.7/N225))</f>
        <v>2498.9352332376625</v>
      </c>
      <c r="M225" s="2">
        <f t="shared" ref="M225:M288" si="100">(L225*PI()/30)*(circ/(2*PI()))/12</f>
        <v>31.670533337907873</v>
      </c>
      <c r="N225" s="2">
        <f t="shared" si="90"/>
        <v>126.35187068284596</v>
      </c>
      <c r="O225" s="2">
        <f t="shared" ref="O225:O288" si="101">J225/1.467</f>
        <v>86.129427868333977</v>
      </c>
      <c r="P225" s="5">
        <f t="shared" ref="P225:P288" si="102">cd0+(cdspin*L225/1000)*EXP(-A225/(tau*146.7/N225))</f>
        <v>0.35296770214460638</v>
      </c>
      <c r="Q225" s="4">
        <f t="shared" si="91"/>
        <v>0.25065345820960283</v>
      </c>
      <c r="R225" s="4">
        <f t="shared" ref="R225:R288" si="103">cl2_*Q225/(cl0+cl1_*Q225)</f>
        <v>0.24039904011164012</v>
      </c>
      <c r="S225" s="4">
        <f t="shared" si="93"/>
        <v>0</v>
      </c>
      <c r="T225" s="4">
        <f t="shared" si="94"/>
        <v>0</v>
      </c>
      <c r="U225" s="5">
        <f t="shared" si="95"/>
        <v>-0.57358904895863128</v>
      </c>
      <c r="V225" s="5">
        <f t="shared" si="96"/>
        <v>30.158740436810284</v>
      </c>
      <c r="W225" s="5">
        <f t="shared" si="97"/>
        <v>2.2598102421391926</v>
      </c>
      <c r="X225" s="5">
        <f t="shared" ref="X225:X288" si="104">M225/romega</f>
        <v>0.99957027521785868</v>
      </c>
      <c r="Y225" s="5">
        <f t="shared" ref="Y225:Y288" si="105">const*($R225/omega)*N225*(wy*I225-wz*(H225-T225))</f>
        <v>12.355691848742726</v>
      </c>
      <c r="Z225" s="5">
        <f t="shared" ref="Z225:Z288" si="106">const*($R225/omega)*N225*(wz*(G225-S225)-wx*I225)</f>
        <v>-0.99720981277187515</v>
      </c>
      <c r="AA225" s="5">
        <f t="shared" ref="AA225:AA288" si="107">const*($R225/omega)*N225*(wx*(H225-T225)-wy*(G225-S225))</f>
        <v>16.44460262557056</v>
      </c>
      <c r="AB225" s="5">
        <f t="shared" ref="AB225:AC288" si="108">U225+Y225</f>
        <v>11.782102799784095</v>
      </c>
      <c r="AC225" s="5">
        <f t="shared" si="108"/>
        <v>29.161530624038409</v>
      </c>
      <c r="AD225" s="5">
        <f t="shared" ref="AD225:AD288" si="109">W225+AA225-32.174</f>
        <v>-13.469587132290247</v>
      </c>
      <c r="AE225">
        <f t="shared" si="92"/>
        <v>0</v>
      </c>
    </row>
    <row r="226" spans="1:31" x14ac:dyDescent="0.2">
      <c r="A226">
        <f t="shared" ref="A226:A289" si="110">A225+dt</f>
        <v>0.19300000000000014</v>
      </c>
      <c r="B226" s="5">
        <f t="shared" ref="B226:B289" si="111">B225+G225*dt+0.5*AB225*dt*dt</f>
        <v>0.23677840343386114</v>
      </c>
      <c r="C226" s="5">
        <f t="shared" ref="C226:C289" si="112">C225+H225*dt+0.5*AC225*dt*dt</f>
        <v>30.131752063545662</v>
      </c>
      <c r="D226" s="5">
        <f t="shared" ref="D226:D289" si="113">D225+I225*dt+0.5*AD225*dt*dt</f>
        <v>4.4228737059267349</v>
      </c>
      <c r="E226" s="2">
        <f t="shared" ref="E226:E289" si="114">SQRT(B226^2+C226^2)</f>
        <v>30.132682363694755</v>
      </c>
      <c r="F226" s="2">
        <f t="shared" ref="F226:F289" si="115">ATAN2(C226,B226)*180/PI()</f>
        <v>0.45022685496493403</v>
      </c>
      <c r="G226" s="3">
        <f t="shared" ref="G226:G289" si="116">G225+AB225*dt</f>
        <v>2.4077194207710404</v>
      </c>
      <c r="H226" s="3">
        <f t="shared" ref="H226:H289" si="117">H225+AC225*dt</f>
        <v>-125.9468343618184</v>
      </c>
      <c r="I226" s="3">
        <f t="shared" ref="I226:I289" si="118">I225+AD225*dt</f>
        <v>-9.4529170460837779</v>
      </c>
      <c r="J226" s="2">
        <f t="shared" si="98"/>
        <v>126.32402716527297</v>
      </c>
      <c r="K226" s="2">
        <f t="shared" ref="K226:K289" si="119">J226/1.467</f>
        <v>86.110447965421244</v>
      </c>
      <c r="L226" s="6">
        <f t="shared" si="99"/>
        <v>2498.9241120333177</v>
      </c>
      <c r="M226" s="2">
        <f t="shared" si="100"/>
        <v>31.670392392088917</v>
      </c>
      <c r="N226" s="2">
        <f t="shared" ref="N226:N289" si="120">IF(D226&gt;=hwind,SQRT((G226-vxw)^2+(H226-vyw)^2+I226^2),J226)</f>
        <v>126.32402716527297</v>
      </c>
      <c r="O226" s="2">
        <f t="shared" si="101"/>
        <v>86.110447965421244</v>
      </c>
      <c r="P226" s="5">
        <f t="shared" si="102"/>
        <v>0.35296737139345974</v>
      </c>
      <c r="Q226" s="4">
        <f t="shared" ref="Q226:Q289" si="121">(M226/N226)</f>
        <v>0.25070758986058711</v>
      </c>
      <c r="R226" s="4">
        <f t="shared" si="103"/>
        <v>0.24042495640561379</v>
      </c>
      <c r="S226" s="4">
        <f t="shared" si="93"/>
        <v>0</v>
      </c>
      <c r="T226" s="4">
        <f t="shared" si="94"/>
        <v>0</v>
      </c>
      <c r="U226" s="5">
        <f t="shared" si="95"/>
        <v>-0.57628213203213485</v>
      </c>
      <c r="V226" s="5">
        <f t="shared" si="96"/>
        <v>30.145086509076616</v>
      </c>
      <c r="W226" s="5">
        <f t="shared" si="97"/>
        <v>2.2625340570188053</v>
      </c>
      <c r="X226" s="5">
        <f t="shared" si="104"/>
        <v>0.99956582675311256</v>
      </c>
      <c r="Y226" s="5">
        <f t="shared" si="105"/>
        <v>12.351521114007015</v>
      </c>
      <c r="Z226" s="5">
        <f t="shared" si="106"/>
        <v>-0.99770338580148632</v>
      </c>
      <c r="AA226" s="5">
        <f t="shared" si="107"/>
        <v>16.439008147268389</v>
      </c>
      <c r="AB226" s="5">
        <f t="shared" si="108"/>
        <v>11.77523898197488</v>
      </c>
      <c r="AC226" s="5">
        <f t="shared" si="108"/>
        <v>29.14738312327513</v>
      </c>
      <c r="AD226" s="5">
        <f t="shared" si="109"/>
        <v>-13.472457795712806</v>
      </c>
      <c r="AE226">
        <f t="shared" ref="AE226:AE289" si="122">IF(($C226-17/12)*($C227-17/12)&lt;0,1,0)</f>
        <v>0</v>
      </c>
    </row>
    <row r="227" spans="1:31" x14ac:dyDescent="0.2">
      <c r="A227">
        <f t="shared" si="110"/>
        <v>0.19400000000000014</v>
      </c>
      <c r="B227" s="5">
        <f t="shared" si="111"/>
        <v>0.23919201047412317</v>
      </c>
      <c r="C227" s="5">
        <f t="shared" si="112"/>
        <v>30.005819802875404</v>
      </c>
      <c r="D227" s="5">
        <f t="shared" si="113"/>
        <v>4.4134140526517527</v>
      </c>
      <c r="E227" s="2">
        <f t="shared" si="114"/>
        <v>30.006773149749115</v>
      </c>
      <c r="F227" s="2">
        <f t="shared" si="115"/>
        <v>0.45672481224111688</v>
      </c>
      <c r="G227" s="3">
        <f t="shared" si="116"/>
        <v>2.4194946597530151</v>
      </c>
      <c r="H227" s="3">
        <f t="shared" si="117"/>
        <v>-125.91768697869513</v>
      </c>
      <c r="I227" s="3">
        <f t="shared" si="118"/>
        <v>-9.4663895038794905</v>
      </c>
      <c r="J227" s="2">
        <f t="shared" si="98"/>
        <v>126.29620096706148</v>
      </c>
      <c r="K227" s="2">
        <f t="shared" si="119"/>
        <v>86.091479868480889</v>
      </c>
      <c r="L227" s="6">
        <f t="shared" si="99"/>
        <v>2498.9129308926576</v>
      </c>
      <c r="M227" s="2">
        <f t="shared" si="100"/>
        <v>31.67025068666042</v>
      </c>
      <c r="N227" s="2">
        <f t="shared" si="120"/>
        <v>126.29620096706148</v>
      </c>
      <c r="O227" s="2">
        <f t="shared" si="101"/>
        <v>86.091479868480889</v>
      </c>
      <c r="P227" s="5">
        <f t="shared" si="102"/>
        <v>0.3529670388948587</v>
      </c>
      <c r="Q227" s="4">
        <f t="shared" si="121"/>
        <v>0.25076170497733452</v>
      </c>
      <c r="R227" s="4">
        <f t="shared" si="103"/>
        <v>0.2404508591819243</v>
      </c>
      <c r="S227" s="4">
        <f t="shared" ref="S227:S290" si="123">IF(D227&gt;=hwind,vxw,0)</f>
        <v>0</v>
      </c>
      <c r="T227" s="4">
        <f t="shared" ref="T227:T290" si="124">IF(D227&gt;=hwind,vyw,0)</f>
        <v>0</v>
      </c>
      <c r="U227" s="5">
        <f t="shared" ref="U227:U290" si="125">-const*$P227*$N227*(G227-S227)</f>
        <v>-0.57897240097249114</v>
      </c>
      <c r="V227" s="5">
        <f t="shared" ref="V227:V290" si="126">-const*$P227*$N227*(H227-T227)</f>
        <v>30.131443051996534</v>
      </c>
      <c r="W227" s="5">
        <f t="shared" ref="W227:W290" si="127">-const*$P227*$N227*I227</f>
        <v>2.2652574319636574</v>
      </c>
      <c r="X227" s="5">
        <f t="shared" si="104"/>
        <v>0.99956135431393223</v>
      </c>
      <c r="Y227" s="5">
        <f t="shared" si="105"/>
        <v>12.347352814066838</v>
      </c>
      <c r="Z227" s="5">
        <f t="shared" si="106"/>
        <v>-0.9981979005140178</v>
      </c>
      <c r="AA227" s="5">
        <f t="shared" si="107"/>
        <v>16.433416870463923</v>
      </c>
      <c r="AB227" s="5">
        <f t="shared" si="108"/>
        <v>11.768380413094347</v>
      </c>
      <c r="AC227" s="5">
        <f t="shared" si="108"/>
        <v>29.133245151482516</v>
      </c>
      <c r="AD227" s="5">
        <f t="shared" si="109"/>
        <v>-13.475325697572419</v>
      </c>
      <c r="AE227">
        <f t="shared" si="122"/>
        <v>0</v>
      </c>
    </row>
    <row r="228" spans="1:31" x14ac:dyDescent="0.2">
      <c r="A228">
        <f t="shared" si="110"/>
        <v>0.19500000000000015</v>
      </c>
      <c r="B228" s="5">
        <f t="shared" si="111"/>
        <v>0.24161738932408275</v>
      </c>
      <c r="C228" s="5">
        <f t="shared" si="112"/>
        <v>29.879916682519283</v>
      </c>
      <c r="D228" s="5">
        <f t="shared" si="113"/>
        <v>4.4039409254850241</v>
      </c>
      <c r="E228" s="2">
        <f t="shared" si="114"/>
        <v>29.880893559549353</v>
      </c>
      <c r="F228" s="2">
        <f t="shared" si="115"/>
        <v>0.46329965000012036</v>
      </c>
      <c r="G228" s="3">
        <f t="shared" si="116"/>
        <v>2.4312630401661095</v>
      </c>
      <c r="H228" s="3">
        <f t="shared" si="117"/>
        <v>-125.88855373354365</v>
      </c>
      <c r="I228" s="3">
        <f t="shared" si="118"/>
        <v>-9.4798648295770622</v>
      </c>
      <c r="J228" s="2">
        <f t="shared" si="98"/>
        <v>126.26839207925646</v>
      </c>
      <c r="K228" s="2">
        <f t="shared" si="119"/>
        <v>86.072523571408624</v>
      </c>
      <c r="L228" s="6">
        <f t="shared" si="99"/>
        <v>2498.9016897822571</v>
      </c>
      <c r="M228" s="2">
        <f t="shared" si="100"/>
        <v>31.670108221198742</v>
      </c>
      <c r="N228" s="2">
        <f t="shared" si="120"/>
        <v>126.26839207925646</v>
      </c>
      <c r="O228" s="2">
        <f t="shared" si="101"/>
        <v>86.072523571408624</v>
      </c>
      <c r="P228" s="5">
        <f t="shared" si="102"/>
        <v>0.35296670464782515</v>
      </c>
      <c r="Q228" s="4">
        <f t="shared" si="121"/>
        <v>0.25081580354107913</v>
      </c>
      <c r="R228" s="4">
        <f t="shared" si="103"/>
        <v>0.24047674843854105</v>
      </c>
      <c r="S228" s="4">
        <f t="shared" si="123"/>
        <v>0</v>
      </c>
      <c r="T228" s="4">
        <f t="shared" si="124"/>
        <v>0</v>
      </c>
      <c r="U228" s="5">
        <f t="shared" si="125"/>
        <v>-0.58165985920541852</v>
      </c>
      <c r="V228" s="5">
        <f t="shared" si="126"/>
        <v>30.117810056136047</v>
      </c>
      <c r="W228" s="5">
        <f t="shared" si="127"/>
        <v>2.2679803669789096</v>
      </c>
      <c r="X228" s="5">
        <f t="shared" si="104"/>
        <v>0.99955685788694693</v>
      </c>
      <c r="Y228" s="5">
        <f t="shared" si="105"/>
        <v>12.343186947253677</v>
      </c>
      <c r="Z228" s="5">
        <f t="shared" si="106"/>
        <v>-0.9986933557468004</v>
      </c>
      <c r="AA228" s="5">
        <f t="shared" si="107"/>
        <v>16.427828792990361</v>
      </c>
      <c r="AB228" s="5">
        <f t="shared" si="108"/>
        <v>11.761527088048259</v>
      </c>
      <c r="AC228" s="5">
        <f t="shared" si="108"/>
        <v>29.119116700389245</v>
      </c>
      <c r="AD228" s="5">
        <f t="shared" si="109"/>
        <v>-13.478190840030727</v>
      </c>
      <c r="AE228">
        <f t="shared" si="122"/>
        <v>0</v>
      </c>
    </row>
    <row r="229" spans="1:31" x14ac:dyDescent="0.2">
      <c r="A229">
        <f t="shared" si="110"/>
        <v>0.19600000000000015</v>
      </c>
      <c r="B229" s="5">
        <f t="shared" si="111"/>
        <v>0.24405453312779288</v>
      </c>
      <c r="C229" s="5">
        <f t="shared" si="112"/>
        <v>29.754042688344093</v>
      </c>
      <c r="D229" s="5">
        <f t="shared" si="113"/>
        <v>4.3944543215600271</v>
      </c>
      <c r="E229" s="2">
        <f t="shared" si="114"/>
        <v>29.755043587851503</v>
      </c>
      <c r="F229" s="2">
        <f t="shared" si="115"/>
        <v>0.46995231144605376</v>
      </c>
      <c r="G229" s="3">
        <f t="shared" si="116"/>
        <v>2.4430245672541577</v>
      </c>
      <c r="H229" s="3">
        <f t="shared" si="117"/>
        <v>-125.85943461684326</v>
      </c>
      <c r="I229" s="3">
        <f t="shared" si="118"/>
        <v>-9.4933430204170932</v>
      </c>
      <c r="J229" s="2">
        <f t="shared" si="98"/>
        <v>126.24060049291175</v>
      </c>
      <c r="K229" s="2">
        <f t="shared" si="119"/>
        <v>86.05357906810616</v>
      </c>
      <c r="L229" s="6">
        <f t="shared" si="99"/>
        <v>2498.8903886687099</v>
      </c>
      <c r="M229" s="2">
        <f t="shared" si="100"/>
        <v>31.66996499528052</v>
      </c>
      <c r="N229" s="2">
        <f t="shared" si="120"/>
        <v>126.24060049291175</v>
      </c>
      <c r="O229" s="2">
        <f t="shared" si="101"/>
        <v>86.05357906810616</v>
      </c>
      <c r="P229" s="5">
        <f t="shared" si="102"/>
        <v>0.35296636865138148</v>
      </c>
      <c r="Q229" s="4">
        <f t="shared" si="121"/>
        <v>0.25086988553305201</v>
      </c>
      <c r="R229" s="4">
        <f t="shared" si="103"/>
        <v>0.24050262417343385</v>
      </c>
      <c r="S229" s="4">
        <f t="shared" si="123"/>
        <v>0</v>
      </c>
      <c r="T229" s="4">
        <f t="shared" si="124"/>
        <v>0</v>
      </c>
      <c r="U229" s="5">
        <f t="shared" si="125"/>
        <v>-0.58434451015224353</v>
      </c>
      <c r="V229" s="5">
        <f t="shared" si="126"/>
        <v>30.104187512071952</v>
      </c>
      <c r="W229" s="5">
        <f t="shared" si="127"/>
        <v>2.2707028620706171</v>
      </c>
      <c r="X229" s="5">
        <f t="shared" si="104"/>
        <v>0.99955233745879479</v>
      </c>
      <c r="Y229" s="5">
        <f t="shared" si="105"/>
        <v>12.339023511900569</v>
      </c>
      <c r="Z229" s="5">
        <f t="shared" si="106"/>
        <v>-0.99918975033855595</v>
      </c>
      <c r="AA229" s="5">
        <f t="shared" si="107"/>
        <v>16.422243912682887</v>
      </c>
      <c r="AB229" s="5">
        <f t="shared" si="108"/>
        <v>11.754679001748325</v>
      </c>
      <c r="AC229" s="5">
        <f t="shared" si="108"/>
        <v>29.104997761733397</v>
      </c>
      <c r="AD229" s="5">
        <f t="shared" si="109"/>
        <v>-13.481053225246495</v>
      </c>
      <c r="AE229">
        <f t="shared" si="122"/>
        <v>0</v>
      </c>
    </row>
    <row r="230" spans="1:31" x14ac:dyDescent="0.2">
      <c r="A230">
        <f t="shared" si="110"/>
        <v>0.19700000000000015</v>
      </c>
      <c r="B230" s="5">
        <f t="shared" si="111"/>
        <v>0.24650343503454791</v>
      </c>
      <c r="C230" s="5">
        <f t="shared" si="112"/>
        <v>29.628197806226133</v>
      </c>
      <c r="D230" s="5">
        <f t="shared" si="113"/>
        <v>4.3849542380129973</v>
      </c>
      <c r="E230" s="2">
        <f t="shared" si="114"/>
        <v>29.629223229581076</v>
      </c>
      <c r="F230" s="2">
        <f t="shared" si="115"/>
        <v>0.47668375536252799</v>
      </c>
      <c r="G230" s="3">
        <f t="shared" si="116"/>
        <v>2.4547792462559062</v>
      </c>
      <c r="H230" s="3">
        <f t="shared" si="117"/>
        <v>-125.83032961908152</v>
      </c>
      <c r="I230" s="3">
        <f t="shared" si="118"/>
        <v>-9.5068240736423402</v>
      </c>
      <c r="J230" s="2">
        <f t="shared" si="98"/>
        <v>126.21282619909017</v>
      </c>
      <c r="K230" s="2">
        <f t="shared" si="119"/>
        <v>86.034646352481374</v>
      </c>
      <c r="L230" s="6">
        <f t="shared" si="99"/>
        <v>2498.8790275186266</v>
      </c>
      <c r="M230" s="2">
        <f t="shared" si="100"/>
        <v>31.669821008482597</v>
      </c>
      <c r="N230" s="2">
        <f t="shared" si="120"/>
        <v>126.21282619909017</v>
      </c>
      <c r="O230" s="2">
        <f t="shared" si="101"/>
        <v>86.034646352481374</v>
      </c>
      <c r="P230" s="5">
        <f t="shared" si="102"/>
        <v>0.3529660309045507</v>
      </c>
      <c r="Q230" s="4">
        <f t="shared" si="121"/>
        <v>0.25092395093448033</v>
      </c>
      <c r="R230" s="4">
        <f t="shared" si="103"/>
        <v>0.24052848638457291</v>
      </c>
      <c r="S230" s="4">
        <f t="shared" si="123"/>
        <v>0</v>
      </c>
      <c r="T230" s="4">
        <f t="shared" si="124"/>
        <v>0</v>
      </c>
      <c r="U230" s="5">
        <f t="shared" si="125"/>
        <v>-0.58702635722990892</v>
      </c>
      <c r="V230" s="5">
        <f t="shared" si="126"/>
        <v>30.090575410391821</v>
      </c>
      <c r="W230" s="5">
        <f t="shared" si="127"/>
        <v>2.273424917245729</v>
      </c>
      <c r="X230" s="5">
        <f t="shared" si="104"/>
        <v>0.99954779301612018</v>
      </c>
      <c r="Y230" s="5">
        <f t="shared" si="105"/>
        <v>12.33486250634208</v>
      </c>
      <c r="Z230" s="5">
        <f t="shared" si="106"/>
        <v>-0.99968708312939369</v>
      </c>
      <c r="AA230" s="5">
        <f t="shared" si="107"/>
        <v>16.416662227378669</v>
      </c>
      <c r="AB230" s="5">
        <f t="shared" si="108"/>
        <v>11.747836149112171</v>
      </c>
      <c r="AC230" s="5">
        <f t="shared" si="108"/>
        <v>29.090888327262427</v>
      </c>
      <c r="AD230" s="5">
        <f t="shared" si="109"/>
        <v>-13.4839128553756</v>
      </c>
      <c r="AE230">
        <f t="shared" si="122"/>
        <v>0</v>
      </c>
    </row>
    <row r="231" spans="1:31" x14ac:dyDescent="0.2">
      <c r="A231">
        <f t="shared" si="110"/>
        <v>0.19800000000000015</v>
      </c>
      <c r="B231" s="5">
        <f t="shared" si="111"/>
        <v>0.24896408819887836</v>
      </c>
      <c r="C231" s="5">
        <f t="shared" si="112"/>
        <v>29.502382022051215</v>
      </c>
      <c r="D231" s="5">
        <f t="shared" si="113"/>
        <v>4.3754406719829273</v>
      </c>
      <c r="E231" s="2">
        <f t="shared" si="114"/>
        <v>29.503432479836366</v>
      </c>
      <c r="F231" s="2">
        <f t="shared" si="115"/>
        <v>0.4834949564354275</v>
      </c>
      <c r="G231" s="3">
        <f t="shared" si="116"/>
        <v>2.4665270824050185</v>
      </c>
      <c r="H231" s="3">
        <f t="shared" si="117"/>
        <v>-125.80123873075426</v>
      </c>
      <c r="I231" s="3">
        <f t="shared" si="118"/>
        <v>-9.5203079864977163</v>
      </c>
      <c r="J231" s="2">
        <f t="shared" si="98"/>
        <v>126.18506918886338</v>
      </c>
      <c r="K231" s="2">
        <f t="shared" si="119"/>
        <v>86.015725418448113</v>
      </c>
      <c r="L231" s="6">
        <f t="shared" si="99"/>
        <v>2498.8676062986383</v>
      </c>
      <c r="M231" s="2">
        <f t="shared" si="100"/>
        <v>31.669676260382047</v>
      </c>
      <c r="N231" s="2">
        <f t="shared" si="120"/>
        <v>126.18506918886338</v>
      </c>
      <c r="O231" s="2">
        <f t="shared" si="101"/>
        <v>86.015725418448113</v>
      </c>
      <c r="P231" s="5">
        <f t="shared" si="102"/>
        <v>0.35296569140635636</v>
      </c>
      <c r="Q231" s="4">
        <f t="shared" si="121"/>
        <v>0.25097799972658807</v>
      </c>
      <c r="R231" s="4">
        <f t="shared" si="103"/>
        <v>0.24055433506992902</v>
      </c>
      <c r="S231" s="4">
        <f t="shared" si="123"/>
        <v>0</v>
      </c>
      <c r="T231" s="4">
        <f t="shared" si="124"/>
        <v>0</v>
      </c>
      <c r="U231" s="5">
        <f t="shared" si="125"/>
        <v>-0.58970540385097903</v>
      </c>
      <c r="V231" s="5">
        <f t="shared" si="126"/>
        <v>30.076973741694005</v>
      </c>
      <c r="W231" s="5">
        <f t="shared" si="127"/>
        <v>2.2761465325120867</v>
      </c>
      <c r="X231" s="5">
        <f t="shared" si="104"/>
        <v>0.99954322454557509</v>
      </c>
      <c r="Y231" s="5">
        <f t="shared" si="105"/>
        <v>12.330703928914312</v>
      </c>
      <c r="Z231" s="5">
        <f t="shared" si="106"/>
        <v>-1.0001853529608093</v>
      </c>
      <c r="AA231" s="5">
        <f t="shared" si="107"/>
        <v>16.411083734916847</v>
      </c>
      <c r="AB231" s="5">
        <f t="shared" si="108"/>
        <v>11.740998525063333</v>
      </c>
      <c r="AC231" s="5">
        <f t="shared" si="108"/>
        <v>29.076788388733195</v>
      </c>
      <c r="AD231" s="5">
        <f t="shared" si="109"/>
        <v>-13.486769732571066</v>
      </c>
      <c r="AE231">
        <f t="shared" si="122"/>
        <v>0</v>
      </c>
    </row>
    <row r="232" spans="1:31" x14ac:dyDescent="0.2">
      <c r="A232">
        <f t="shared" si="110"/>
        <v>0.19900000000000015</v>
      </c>
      <c r="B232" s="5">
        <f t="shared" si="111"/>
        <v>0.25143648578054589</v>
      </c>
      <c r="C232" s="5">
        <f t="shared" si="112"/>
        <v>29.376595321714653</v>
      </c>
      <c r="D232" s="5">
        <f t="shared" si="113"/>
        <v>4.365913620611563</v>
      </c>
      <c r="E232" s="2">
        <f t="shared" si="114"/>
        <v>29.377671333891815</v>
      </c>
      <c r="F232" s="2">
        <f t="shared" si="115"/>
        <v>0.49038690558373521</v>
      </c>
      <c r="G232" s="3">
        <f t="shared" si="116"/>
        <v>2.4782680809300817</v>
      </c>
      <c r="H232" s="3">
        <f t="shared" si="117"/>
        <v>-125.77216194236553</v>
      </c>
      <c r="I232" s="3">
        <f t="shared" si="118"/>
        <v>-9.5337947562302876</v>
      </c>
      <c r="J232" s="2">
        <f t="shared" si="98"/>
        <v>126.15732945331199</v>
      </c>
      <c r="K232" s="2">
        <f t="shared" si="119"/>
        <v>85.996816259926362</v>
      </c>
      <c r="L232" s="6">
        <f t="shared" si="99"/>
        <v>2498.8561249753934</v>
      </c>
      <c r="M232" s="2">
        <f t="shared" si="100"/>
        <v>31.669530750556206</v>
      </c>
      <c r="N232" s="2">
        <f t="shared" si="120"/>
        <v>126.15732945331199</v>
      </c>
      <c r="O232" s="2">
        <f t="shared" si="101"/>
        <v>85.996816259926362</v>
      </c>
      <c r="P232" s="5">
        <f t="shared" si="102"/>
        <v>0.35296535015582253</v>
      </c>
      <c r="Q232" s="4">
        <f t="shared" si="121"/>
        <v>0.2510320318905957</v>
      </c>
      <c r="R232" s="4">
        <f t="shared" si="103"/>
        <v>0.24058017022747311</v>
      </c>
      <c r="S232" s="4">
        <f t="shared" si="123"/>
        <v>0</v>
      </c>
      <c r="T232" s="4">
        <f t="shared" si="124"/>
        <v>0</v>
      </c>
      <c r="U232" s="5">
        <f t="shared" si="125"/>
        <v>-0.59238165342364668</v>
      </c>
      <c r="V232" s="5">
        <f t="shared" si="126"/>
        <v>30.06338249658759</v>
      </c>
      <c r="W232" s="5">
        <f t="shared" si="127"/>
        <v>2.2788677078784216</v>
      </c>
      <c r="X232" s="5">
        <f t="shared" si="104"/>
        <v>0.99953863203381932</v>
      </c>
      <c r="Y232" s="5">
        <f t="shared" si="105"/>
        <v>12.326547777954898</v>
      </c>
      <c r="Z232" s="5">
        <f t="shared" si="106"/>
        <v>-1.0006845586756827</v>
      </c>
      <c r="AA232" s="5">
        <f t="shared" si="107"/>
        <v>16.405508433138522</v>
      </c>
      <c r="AB232" s="5">
        <f t="shared" si="108"/>
        <v>11.734166124531251</v>
      </c>
      <c r="AC232" s="5">
        <f t="shared" si="108"/>
        <v>29.062697937911906</v>
      </c>
      <c r="AD232" s="5">
        <f t="shared" si="109"/>
        <v>-13.489623858983055</v>
      </c>
      <c r="AE232">
        <f t="shared" si="122"/>
        <v>0</v>
      </c>
    </row>
    <row r="233" spans="1:31" x14ac:dyDescent="0.2">
      <c r="A233">
        <f t="shared" si="110"/>
        <v>0.20000000000000015</v>
      </c>
      <c r="B233" s="5">
        <f t="shared" si="111"/>
        <v>0.25392062094453827</v>
      </c>
      <c r="C233" s="5">
        <f t="shared" si="112"/>
        <v>29.250837691121259</v>
      </c>
      <c r="D233" s="5">
        <f t="shared" si="113"/>
        <v>4.3563730810434036</v>
      </c>
      <c r="E233" s="2">
        <f t="shared" si="114"/>
        <v>29.251939787201479</v>
      </c>
      <c r="F233" s="2">
        <f t="shared" si="115"/>
        <v>0.49736061029864814</v>
      </c>
      <c r="G233" s="3">
        <f t="shared" si="116"/>
        <v>2.4900022470546128</v>
      </c>
      <c r="H233" s="3">
        <f t="shared" si="117"/>
        <v>-125.74309924442761</v>
      </c>
      <c r="I233" s="3">
        <f t="shared" si="118"/>
        <v>-9.5472843800892715</v>
      </c>
      <c r="J233" s="2">
        <f t="shared" si="98"/>
        <v>126.12960698352551</v>
      </c>
      <c r="K233" s="2">
        <f t="shared" si="119"/>
        <v>85.977918870842188</v>
      </c>
      <c r="L233" s="6">
        <f t="shared" si="99"/>
        <v>2498.844583515558</v>
      </c>
      <c r="M233" s="2">
        <f t="shared" si="100"/>
        <v>31.66938447858259</v>
      </c>
      <c r="N233" s="2">
        <f t="shared" si="120"/>
        <v>126.12960698352551</v>
      </c>
      <c r="O233" s="2">
        <f t="shared" si="101"/>
        <v>85.977918870842188</v>
      </c>
      <c r="P233" s="5">
        <f t="shared" si="102"/>
        <v>0.35296500715197376</v>
      </c>
      <c r="Q233" s="4">
        <f t="shared" si="121"/>
        <v>0.25108604740772011</v>
      </c>
      <c r="R233" s="4">
        <f t="shared" si="103"/>
        <v>0.24060599185517675</v>
      </c>
      <c r="S233" s="4">
        <f t="shared" si="123"/>
        <v>0</v>
      </c>
      <c r="T233" s="4">
        <f t="shared" si="124"/>
        <v>0</v>
      </c>
      <c r="U233" s="5">
        <f t="shared" si="125"/>
        <v>-0.59505510935174</v>
      </c>
      <c r="V233" s="5">
        <f t="shared" si="126"/>
        <v>30.049801665692414</v>
      </c>
      <c r="W233" s="5">
        <f t="shared" si="127"/>
        <v>2.2815884433543552</v>
      </c>
      <c r="X233" s="5">
        <f t="shared" si="104"/>
        <v>0.99953401546751897</v>
      </c>
      <c r="Y233" s="5">
        <f t="shared" si="105"/>
        <v>12.322394051803004</v>
      </c>
      <c r="Z233" s="5">
        <f t="shared" si="106"/>
        <v>-1.0011846991182778</v>
      </c>
      <c r="AA233" s="5">
        <f t="shared" si="107"/>
        <v>16.399936319886788</v>
      </c>
      <c r="AB233" s="5">
        <f t="shared" si="108"/>
        <v>11.727338942451263</v>
      </c>
      <c r="AC233" s="5">
        <f t="shared" si="108"/>
        <v>29.048616966574137</v>
      </c>
      <c r="AD233" s="5">
        <f t="shared" si="109"/>
        <v>-13.492475236758857</v>
      </c>
      <c r="AE233">
        <f t="shared" si="122"/>
        <v>0</v>
      </c>
    </row>
    <row r="234" spans="1:31" x14ac:dyDescent="0.2">
      <c r="A234">
        <f t="shared" si="110"/>
        <v>0.20100000000000015</v>
      </c>
      <c r="B234" s="5">
        <f t="shared" si="111"/>
        <v>0.25641648686106411</v>
      </c>
      <c r="C234" s="5">
        <f t="shared" si="112"/>
        <v>29.125109116185314</v>
      </c>
      <c r="D234" s="5">
        <f t="shared" si="113"/>
        <v>4.3468190504256956</v>
      </c>
      <c r="E234" s="2">
        <f t="shared" si="114"/>
        <v>29.126237835402549</v>
      </c>
      <c r="F234" s="2">
        <f t="shared" si="115"/>
        <v>0.50441709499122334</v>
      </c>
      <c r="G234" s="3">
        <f t="shared" si="116"/>
        <v>2.5017295859970643</v>
      </c>
      <c r="H234" s="3">
        <f t="shared" si="117"/>
        <v>-125.71405062746103</v>
      </c>
      <c r="I234" s="3">
        <f t="shared" si="118"/>
        <v>-9.5607768553260311</v>
      </c>
      <c r="J234" s="2">
        <f t="shared" si="98"/>
        <v>126.10190177060228</v>
      </c>
      <c r="K234" s="2">
        <f t="shared" si="119"/>
        <v>85.959033245127657</v>
      </c>
      <c r="L234" s="6">
        <f t="shared" si="99"/>
        <v>2498.8329818858174</v>
      </c>
      <c r="M234" s="2">
        <f t="shared" si="100"/>
        <v>31.669237444039002</v>
      </c>
      <c r="N234" s="2">
        <f t="shared" si="120"/>
        <v>126.10190177060228</v>
      </c>
      <c r="O234" s="2">
        <f t="shared" si="101"/>
        <v>85.959033245127657</v>
      </c>
      <c r="P234" s="5">
        <f t="shared" si="102"/>
        <v>0.35296466239383517</v>
      </c>
      <c r="Q234" s="4">
        <f t="shared" si="121"/>
        <v>0.25114004625917502</v>
      </c>
      <c r="R234" s="4">
        <f t="shared" si="103"/>
        <v>0.24063179995101186</v>
      </c>
      <c r="S234" s="4">
        <f t="shared" si="123"/>
        <v>0</v>
      </c>
      <c r="T234" s="4">
        <f t="shared" si="124"/>
        <v>0</v>
      </c>
      <c r="U234" s="5">
        <f t="shared" si="125"/>
        <v>-0.59772577503472835</v>
      </c>
      <c r="V234" s="5">
        <f t="shared" si="126"/>
        <v>30.036231239639022</v>
      </c>
      <c r="W234" s="5">
        <f t="shared" si="127"/>
        <v>2.2843087389503935</v>
      </c>
      <c r="X234" s="5">
        <f t="shared" si="104"/>
        <v>0.99952937483334858</v>
      </c>
      <c r="Y234" s="5">
        <f t="shared" si="105"/>
        <v>12.318242748799332</v>
      </c>
      <c r="Z234" s="5">
        <f t="shared" si="106"/>
        <v>-1.0016857731342392</v>
      </c>
      <c r="AA234" s="5">
        <f t="shared" si="107"/>
        <v>16.394367393006711</v>
      </c>
      <c r="AB234" s="5">
        <f t="shared" si="108"/>
        <v>11.720516973764603</v>
      </c>
      <c r="AC234" s="5">
        <f t="shared" si="108"/>
        <v>29.034545466504785</v>
      </c>
      <c r="AD234" s="5">
        <f t="shared" si="109"/>
        <v>-13.495323868042895</v>
      </c>
      <c r="AE234">
        <f t="shared" si="122"/>
        <v>0</v>
      </c>
    </row>
    <row r="235" spans="1:31" x14ac:dyDescent="0.2">
      <c r="A235">
        <f t="shared" si="110"/>
        <v>0.20200000000000015</v>
      </c>
      <c r="B235" s="5">
        <f t="shared" si="111"/>
        <v>0.25892407670554801</v>
      </c>
      <c r="C235" s="5">
        <f t="shared" si="112"/>
        <v>28.999409582830584</v>
      </c>
      <c r="D235" s="5">
        <f t="shared" si="113"/>
        <v>4.3372515259084352</v>
      </c>
      <c r="E235" s="2">
        <f t="shared" si="114"/>
        <v>29.000565474319018</v>
      </c>
      <c r="F235" s="2">
        <f t="shared" si="115"/>
        <v>0.51155740134880756</v>
      </c>
      <c r="G235" s="3">
        <f t="shared" si="116"/>
        <v>2.5134501029708289</v>
      </c>
      <c r="H235" s="3">
        <f t="shared" si="117"/>
        <v>-125.68501608199453</v>
      </c>
      <c r="I235" s="3">
        <f t="shared" si="118"/>
        <v>-9.5742721791940735</v>
      </c>
      <c r="J235" s="2">
        <f t="shared" si="98"/>
        <v>126.07421380564956</v>
      </c>
      <c r="K235" s="2">
        <f t="shared" si="119"/>
        <v>85.940159376720899</v>
      </c>
      <c r="L235" s="6">
        <f t="shared" si="99"/>
        <v>2498.8213200528749</v>
      </c>
      <c r="M235" s="2">
        <f t="shared" si="100"/>
        <v>31.669089646503448</v>
      </c>
      <c r="N235" s="2">
        <f t="shared" si="120"/>
        <v>126.07421380564956</v>
      </c>
      <c r="O235" s="2">
        <f t="shared" si="101"/>
        <v>85.940159376720899</v>
      </c>
      <c r="P235" s="5">
        <f t="shared" si="102"/>
        <v>0.35296431588043242</v>
      </c>
      <c r="Q235" s="4">
        <f t="shared" si="121"/>
        <v>0.25119402842617061</v>
      </c>
      <c r="R235" s="4">
        <f t="shared" si="103"/>
        <v>0.24065759451295066</v>
      </c>
      <c r="S235" s="4">
        <f t="shared" si="123"/>
        <v>0</v>
      </c>
      <c r="T235" s="4">
        <f t="shared" si="124"/>
        <v>0</v>
      </c>
      <c r="U235" s="5">
        <f t="shared" si="125"/>
        <v>-0.60039365386772925</v>
      </c>
      <c r="V235" s="5">
        <f t="shared" si="126"/>
        <v>30.02267120906868</v>
      </c>
      <c r="W235" s="5">
        <f t="shared" si="127"/>
        <v>2.2870285946779312</v>
      </c>
      <c r="X235" s="5">
        <f t="shared" si="104"/>
        <v>0.9995247101179896</v>
      </c>
      <c r="Y235" s="5">
        <f t="shared" si="105"/>
        <v>12.314093867286099</v>
      </c>
      <c r="Z235" s="5">
        <f t="shared" si="106"/>
        <v>-1.0021877795705914</v>
      </c>
      <c r="AA235" s="5">
        <f t="shared" si="107"/>
        <v>16.388801650345297</v>
      </c>
      <c r="AB235" s="5">
        <f t="shared" si="108"/>
        <v>11.71370021341837</v>
      </c>
      <c r="AC235" s="5">
        <f t="shared" si="108"/>
        <v>29.020483429498089</v>
      </c>
      <c r="AD235" s="5">
        <f t="shared" si="109"/>
        <v>-13.498169754976772</v>
      </c>
      <c r="AE235">
        <f t="shared" si="122"/>
        <v>0</v>
      </c>
    </row>
    <row r="236" spans="1:31" x14ac:dyDescent="0.2">
      <c r="A236">
        <f t="shared" si="110"/>
        <v>0.20300000000000015</v>
      </c>
      <c r="B236" s="5">
        <f t="shared" si="111"/>
        <v>0.26144338365862557</v>
      </c>
      <c r="C236" s="5">
        <f t="shared" si="112"/>
        <v>28.873739076990304</v>
      </c>
      <c r="D236" s="5">
        <f t="shared" si="113"/>
        <v>4.3276705046443631</v>
      </c>
      <c r="E236" s="2">
        <f t="shared" si="114"/>
        <v>28.874922699965374</v>
      </c>
      <c r="F236" s="2">
        <f t="shared" si="115"/>
        <v>0.51878258870051031</v>
      </c>
      <c r="G236" s="3">
        <f t="shared" si="116"/>
        <v>2.5251638031842472</v>
      </c>
      <c r="H236" s="3">
        <f t="shared" si="117"/>
        <v>-125.65599559856504</v>
      </c>
      <c r="I236" s="3">
        <f t="shared" si="118"/>
        <v>-9.58777034894905</v>
      </c>
      <c r="J236" s="2">
        <f t="shared" si="98"/>
        <v>126.0465430797834</v>
      </c>
      <c r="K236" s="2">
        <f t="shared" si="119"/>
        <v>85.921297259566046</v>
      </c>
      <c r="L236" s="6">
        <f t="shared" si="99"/>
        <v>2498.8095979834543</v>
      </c>
      <c r="M236" s="2">
        <f t="shared" si="100"/>
        <v>31.668941085554195</v>
      </c>
      <c r="N236" s="2">
        <f t="shared" si="120"/>
        <v>126.0465430797834</v>
      </c>
      <c r="O236" s="2">
        <f t="shared" si="101"/>
        <v>85.921297259566046</v>
      </c>
      <c r="P236" s="5">
        <f t="shared" si="102"/>
        <v>0.3529639676107918</v>
      </c>
      <c r="Q236" s="4">
        <f t="shared" si="121"/>
        <v>0.25124799388991392</v>
      </c>
      <c r="R236" s="4">
        <f t="shared" si="103"/>
        <v>0.24068337553896607</v>
      </c>
      <c r="S236" s="4">
        <f t="shared" si="123"/>
        <v>0</v>
      </c>
      <c r="T236" s="4">
        <f t="shared" si="124"/>
        <v>0</v>
      </c>
      <c r="U236" s="5">
        <f t="shared" si="125"/>
        <v>-0.60305874924151459</v>
      </c>
      <c r="V236" s="5">
        <f t="shared" si="126"/>
        <v>30.009121564633329</v>
      </c>
      <c r="W236" s="5">
        <f t="shared" si="127"/>
        <v>2.2897480105492445</v>
      </c>
      <c r="X236" s="5">
        <f t="shared" si="104"/>
        <v>0.99952002130813133</v>
      </c>
      <c r="Y236" s="5">
        <f t="shared" si="105"/>
        <v>12.309947405607053</v>
      </c>
      <c r="Z236" s="5">
        <f t="shared" si="106"/>
        <v>-1.0026907172757369</v>
      </c>
      <c r="AA236" s="5">
        <f t="shared" si="107"/>
        <v>16.383239089751534</v>
      </c>
      <c r="AB236" s="5">
        <f t="shared" si="108"/>
        <v>11.706888656365539</v>
      </c>
      <c r="AC236" s="5">
        <f t="shared" si="108"/>
        <v>29.006430847357592</v>
      </c>
      <c r="AD236" s="5">
        <f t="shared" si="109"/>
        <v>-13.501012899699219</v>
      </c>
      <c r="AE236">
        <f t="shared" si="122"/>
        <v>0</v>
      </c>
    </row>
    <row r="237" spans="1:31" x14ac:dyDescent="0.2">
      <c r="A237">
        <f t="shared" si="110"/>
        <v>0.20400000000000015</v>
      </c>
      <c r="B237" s="5">
        <f t="shared" si="111"/>
        <v>0.263974400906138</v>
      </c>
      <c r="C237" s="5">
        <f t="shared" si="112"/>
        <v>28.748097584607166</v>
      </c>
      <c r="D237" s="5">
        <f t="shared" si="113"/>
        <v>4.3180759837889644</v>
      </c>
      <c r="E237" s="2">
        <f t="shared" si="114"/>
        <v>28.749309508550464</v>
      </c>
      <c r="F237" s="2">
        <f t="shared" si="115"/>
        <v>0.52609373439198803</v>
      </c>
      <c r="G237" s="3">
        <f t="shared" si="116"/>
        <v>2.5368706918406128</v>
      </c>
      <c r="H237" s="3">
        <f t="shared" si="117"/>
        <v>-125.62698916771768</v>
      </c>
      <c r="I237" s="3">
        <f t="shared" si="118"/>
        <v>-9.6012713618487489</v>
      </c>
      <c r="J237" s="2">
        <f t="shared" si="98"/>
        <v>126.01888958412874</v>
      </c>
      <c r="K237" s="2">
        <f t="shared" si="119"/>
        <v>85.902446887613323</v>
      </c>
      <c r="L237" s="6">
        <f t="shared" si="99"/>
        <v>2498.7978156442946</v>
      </c>
      <c r="M237" s="2">
        <f t="shared" si="100"/>
        <v>31.668791760769707</v>
      </c>
      <c r="N237" s="2">
        <f t="shared" si="120"/>
        <v>126.01888958412874</v>
      </c>
      <c r="O237" s="2">
        <f t="shared" si="101"/>
        <v>85.902446887613323</v>
      </c>
      <c r="P237" s="5">
        <f t="shared" si="102"/>
        <v>0.35296361758394001</v>
      </c>
      <c r="Q237" s="4">
        <f t="shared" si="121"/>
        <v>0.25130194263160832</v>
      </c>
      <c r="R237" s="4">
        <f t="shared" si="103"/>
        <v>0.24070914302703125</v>
      </c>
      <c r="S237" s="4">
        <f t="shared" si="123"/>
        <v>0</v>
      </c>
      <c r="T237" s="4">
        <f t="shared" si="124"/>
        <v>0</v>
      </c>
      <c r="U237" s="5">
        <f t="shared" si="125"/>
        <v>-0.60572106454251717</v>
      </c>
      <c r="V237" s="5">
        <f t="shared" si="126"/>
        <v>29.995582296995583</v>
      </c>
      <c r="W237" s="5">
        <f t="shared" si="127"/>
        <v>2.2924669865774923</v>
      </c>
      <c r="X237" s="5">
        <f t="shared" si="104"/>
        <v>0.99951530839046954</v>
      </c>
      <c r="Y237" s="5">
        <f t="shared" si="105"/>
        <v>12.305803362107465</v>
      </c>
      <c r="Z237" s="5">
        <f t="shared" si="106"/>
        <v>-1.0031945850994548</v>
      </c>
      <c r="AA237" s="5">
        <f t="shared" si="107"/>
        <v>16.377679709076371</v>
      </c>
      <c r="AB237" s="5">
        <f t="shared" si="108"/>
        <v>11.700082297564947</v>
      </c>
      <c r="AC237" s="5">
        <f t="shared" si="108"/>
        <v>28.992387711896129</v>
      </c>
      <c r="AD237" s="5">
        <f t="shared" si="109"/>
        <v>-13.503853304346137</v>
      </c>
      <c r="AE237">
        <f t="shared" si="122"/>
        <v>0</v>
      </c>
    </row>
    <row r="238" spans="1:31" x14ac:dyDescent="0.2">
      <c r="A238">
        <f t="shared" si="110"/>
        <v>0.20500000000000015</v>
      </c>
      <c r="B238" s="5">
        <f t="shared" si="111"/>
        <v>0.26651712163912739</v>
      </c>
      <c r="C238" s="5">
        <f t="shared" si="112"/>
        <v>28.622485091633305</v>
      </c>
      <c r="D238" s="5">
        <f t="shared" si="113"/>
        <v>4.3084679605004634</v>
      </c>
      <c r="E238" s="2">
        <f t="shared" si="114"/>
        <v>28.623725896481361</v>
      </c>
      <c r="F238" s="2">
        <f t="shared" si="115"/>
        <v>0.53349193416981855</v>
      </c>
      <c r="G238" s="3">
        <f t="shared" si="116"/>
        <v>2.5485707741381778</v>
      </c>
      <c r="H238" s="3">
        <f t="shared" si="117"/>
        <v>-125.59799678000579</v>
      </c>
      <c r="I238" s="3">
        <f t="shared" si="118"/>
        <v>-9.6147752151530952</v>
      </c>
      <c r="J238" s="2">
        <f t="shared" si="98"/>
        <v>125.99125330981931</v>
      </c>
      <c r="K238" s="2">
        <f t="shared" si="119"/>
        <v>85.883608254818881</v>
      </c>
      <c r="L238" s="6">
        <f t="shared" si="99"/>
        <v>2498.7859730021564</v>
      </c>
      <c r="M238" s="2">
        <f t="shared" si="100"/>
        <v>31.668641671728718</v>
      </c>
      <c r="N238" s="2">
        <f t="shared" si="120"/>
        <v>125.99125330981931</v>
      </c>
      <c r="O238" s="2">
        <f t="shared" si="101"/>
        <v>85.883608254818881</v>
      </c>
      <c r="P238" s="5">
        <f t="shared" si="102"/>
        <v>0.35296326579890447</v>
      </c>
      <c r="Q238" s="4">
        <f t="shared" si="121"/>
        <v>0.25135587463245418</v>
      </c>
      <c r="R238" s="4">
        <f t="shared" si="103"/>
        <v>0.24073489697511991</v>
      </c>
      <c r="S238" s="4">
        <f t="shared" si="123"/>
        <v>0</v>
      </c>
      <c r="T238" s="4">
        <f t="shared" si="124"/>
        <v>0</v>
      </c>
      <c r="U238" s="5">
        <f t="shared" si="125"/>
        <v>-0.60838060315283693</v>
      </c>
      <c r="V238" s="5">
        <f t="shared" si="126"/>
        <v>29.982053396828732</v>
      </c>
      <c r="W238" s="5">
        <f t="shared" si="127"/>
        <v>2.2951855227767135</v>
      </c>
      <c r="X238" s="5">
        <f t="shared" si="104"/>
        <v>0.99951057135170829</v>
      </c>
      <c r="Y238" s="5">
        <f t="shared" si="105"/>
        <v>12.301661735134127</v>
      </c>
      <c r="Z238" s="5">
        <f t="shared" si="106"/>
        <v>-1.003699381892899</v>
      </c>
      <c r="AA238" s="5">
        <f t="shared" si="107"/>
        <v>16.37212350617272</v>
      </c>
      <c r="AB238" s="5">
        <f t="shared" si="108"/>
        <v>11.693281131981291</v>
      </c>
      <c r="AC238" s="5">
        <f t="shared" si="108"/>
        <v>28.978354014935832</v>
      </c>
      <c r="AD238" s="5">
        <f t="shared" si="109"/>
        <v>-13.506690971050567</v>
      </c>
      <c r="AE238">
        <f t="shared" si="122"/>
        <v>0</v>
      </c>
    </row>
    <row r="239" spans="1:31" x14ac:dyDescent="0.2">
      <c r="A239">
        <f t="shared" si="110"/>
        <v>0.20600000000000016</v>
      </c>
      <c r="B239" s="5">
        <f t="shared" si="111"/>
        <v>0.26907153905383152</v>
      </c>
      <c r="C239" s="5">
        <f t="shared" si="112"/>
        <v>28.496901584030308</v>
      </c>
      <c r="D239" s="5">
        <f t="shared" si="113"/>
        <v>4.2988464319398245</v>
      </c>
      <c r="E239" s="2">
        <f t="shared" si="114"/>
        <v>28.498171860367428</v>
      </c>
      <c r="F239" s="2">
        <f t="shared" si="115"/>
        <v>0.54097830257575197</v>
      </c>
      <c r="G239" s="3">
        <f t="shared" si="116"/>
        <v>2.5602640552701592</v>
      </c>
      <c r="H239" s="3">
        <f t="shared" si="117"/>
        <v>-125.56901842599085</v>
      </c>
      <c r="I239" s="3">
        <f t="shared" si="118"/>
        <v>-9.6282819061241458</v>
      </c>
      <c r="J239" s="2">
        <f t="shared" si="98"/>
        <v>125.96363424799769</v>
      </c>
      <c r="K239" s="2">
        <f t="shared" si="119"/>
        <v>85.864781355144984</v>
      </c>
      <c r="L239" s="6">
        <f t="shared" si="99"/>
        <v>2498.7740700238169</v>
      </c>
      <c r="M239" s="2">
        <f t="shared" si="100"/>
        <v>31.668490818010184</v>
      </c>
      <c r="N239" s="2">
        <f t="shared" si="120"/>
        <v>125.96363424799769</v>
      </c>
      <c r="O239" s="2">
        <f t="shared" si="101"/>
        <v>85.864781355144984</v>
      </c>
      <c r="P239" s="5">
        <f t="shared" si="102"/>
        <v>0.35296291225471282</v>
      </c>
      <c r="Q239" s="4">
        <f t="shared" si="121"/>
        <v>0.25140978987364826</v>
      </c>
      <c r="R239" s="4">
        <f t="shared" si="103"/>
        <v>0.24076063738120612</v>
      </c>
      <c r="S239" s="4">
        <f t="shared" si="123"/>
        <v>0</v>
      </c>
      <c r="T239" s="4">
        <f t="shared" si="124"/>
        <v>0</v>
      </c>
      <c r="U239" s="5">
        <f t="shared" si="125"/>
        <v>-0.6110373684502477</v>
      </c>
      <c r="V239" s="5">
        <f t="shared" si="126"/>
        <v>29.968534854816699</v>
      </c>
      <c r="W239" s="5">
        <f t="shared" si="127"/>
        <v>2.2979036191618265</v>
      </c>
      <c r="X239" s="5">
        <f t="shared" si="104"/>
        <v>0.999505810178559</v>
      </c>
      <c r="Y239" s="5">
        <f t="shared" si="105"/>
        <v>12.297522523035358</v>
      </c>
      <c r="Z239" s="5">
        <f t="shared" si="106"/>
        <v>-1.0042051065085962</v>
      </c>
      <c r="AA239" s="5">
        <f t="shared" si="107"/>
        <v>16.366570478895447</v>
      </c>
      <c r="AB239" s="5">
        <f t="shared" si="108"/>
        <v>11.68648515458511</v>
      </c>
      <c r="AC239" s="5">
        <f t="shared" si="108"/>
        <v>28.964329748308103</v>
      </c>
      <c r="AD239" s="5">
        <f t="shared" si="109"/>
        <v>-13.509525901942727</v>
      </c>
      <c r="AE239">
        <f t="shared" si="122"/>
        <v>0</v>
      </c>
    </row>
    <row r="240" spans="1:31" x14ac:dyDescent="0.2">
      <c r="A240">
        <f t="shared" si="110"/>
        <v>0.20700000000000016</v>
      </c>
      <c r="B240" s="5">
        <f t="shared" si="111"/>
        <v>0.27163764635167897</v>
      </c>
      <c r="C240" s="5">
        <f t="shared" si="112"/>
        <v>28.371347047769191</v>
      </c>
      <c r="D240" s="5">
        <f t="shared" si="113"/>
        <v>4.2892113952707493</v>
      </c>
      <c r="E240" s="2">
        <f t="shared" si="114"/>
        <v>28.372647397024426</v>
      </c>
      <c r="F240" s="2">
        <f t="shared" si="115"/>
        <v>0.54855397335113509</v>
      </c>
      <c r="G240" s="3">
        <f t="shared" si="116"/>
        <v>2.5719505404247442</v>
      </c>
      <c r="H240" s="3">
        <f t="shared" si="117"/>
        <v>-125.54005409624254</v>
      </c>
      <c r="I240" s="3">
        <f t="shared" si="118"/>
        <v>-9.6417914320260891</v>
      </c>
      <c r="J240" s="2">
        <f t="shared" si="98"/>
        <v>125.93603238981521</v>
      </c>
      <c r="K240" s="2">
        <f t="shared" si="119"/>
        <v>85.845966182559778</v>
      </c>
      <c r="L240" s="6">
        <f t="shared" si="99"/>
        <v>2498.7621066760739</v>
      </c>
      <c r="M240" s="2">
        <f t="shared" si="100"/>
        <v>31.668339199193301</v>
      </c>
      <c r="N240" s="2">
        <f t="shared" si="120"/>
        <v>125.93603238981521</v>
      </c>
      <c r="O240" s="2">
        <f t="shared" si="101"/>
        <v>85.845966182559778</v>
      </c>
      <c r="P240" s="5">
        <f t="shared" si="102"/>
        <v>0.35296255695039369</v>
      </c>
      <c r="Q240" s="4">
        <f t="shared" si="121"/>
        <v>0.25146368833638438</v>
      </c>
      <c r="R240" s="4">
        <f t="shared" si="103"/>
        <v>0.24078636424326449</v>
      </c>
      <c r="S240" s="4">
        <f t="shared" si="123"/>
        <v>0</v>
      </c>
      <c r="T240" s="4">
        <f t="shared" si="124"/>
        <v>0</v>
      </c>
      <c r="U240" s="5">
        <f t="shared" si="125"/>
        <v>-0.61369136380820366</v>
      </c>
      <c r="V240" s="5">
        <f t="shared" si="126"/>
        <v>29.955026661654049</v>
      </c>
      <c r="W240" s="5">
        <f t="shared" si="127"/>
        <v>2.3006212757486262</v>
      </c>
      <c r="X240" s="5">
        <f t="shared" si="104"/>
        <v>0.99950102485774039</v>
      </c>
      <c r="Y240" s="5">
        <f t="shared" si="105"/>
        <v>12.293385724160984</v>
      </c>
      <c r="Z240" s="5">
        <f t="shared" si="106"/>
        <v>-1.004711757800445</v>
      </c>
      <c r="AA240" s="5">
        <f t="shared" si="107"/>
        <v>16.361020625101368</v>
      </c>
      <c r="AB240" s="5">
        <f t="shared" si="108"/>
        <v>11.67969436035278</v>
      </c>
      <c r="AC240" s="5">
        <f t="shared" si="108"/>
        <v>28.950314903853602</v>
      </c>
      <c r="AD240" s="5">
        <f t="shared" si="109"/>
        <v>-13.512358099150006</v>
      </c>
      <c r="AE240">
        <f t="shared" si="122"/>
        <v>0</v>
      </c>
    </row>
    <row r="241" spans="1:31" x14ac:dyDescent="0.2">
      <c r="A241">
        <f t="shared" si="110"/>
        <v>0.20800000000000016</v>
      </c>
      <c r="B241" s="5">
        <f t="shared" si="111"/>
        <v>0.27421543673928389</v>
      </c>
      <c r="C241" s="5">
        <f t="shared" si="112"/>
        <v>28.245821468830403</v>
      </c>
      <c r="D241" s="5">
        <f t="shared" si="113"/>
        <v>4.2795628476596734</v>
      </c>
      <c r="E241" s="2">
        <f t="shared" si="114"/>
        <v>28.247152503478766</v>
      </c>
      <c r="F241" s="2">
        <f t="shared" si="115"/>
        <v>0.55622009985181875</v>
      </c>
      <c r="G241" s="3">
        <f t="shared" si="116"/>
        <v>2.583630234785097</v>
      </c>
      <c r="H241" s="3">
        <f t="shared" si="117"/>
        <v>-125.51110378133869</v>
      </c>
      <c r="I241" s="3">
        <f t="shared" si="118"/>
        <v>-9.6553037901252399</v>
      </c>
      <c r="J241" s="2">
        <f t="shared" si="98"/>
        <v>125.90844772643206</v>
      </c>
      <c r="K241" s="2">
        <f t="shared" si="119"/>
        <v>85.827162731037532</v>
      </c>
      <c r="L241" s="6">
        <f t="shared" si="99"/>
        <v>2498.7500829257428</v>
      </c>
      <c r="M241" s="2">
        <f t="shared" si="100"/>
        <v>31.668186814857506</v>
      </c>
      <c r="N241" s="2">
        <f t="shared" si="120"/>
        <v>125.90844772643206</v>
      </c>
      <c r="O241" s="2">
        <f t="shared" si="101"/>
        <v>85.827162731037532</v>
      </c>
      <c r="P241" s="5">
        <f t="shared" si="102"/>
        <v>0.3529621998849759</v>
      </c>
      <c r="Q241" s="4">
        <f t="shared" si="121"/>
        <v>0.25151757000185287</v>
      </c>
      <c r="R241" s="4">
        <f t="shared" si="103"/>
        <v>0.24081207755927003</v>
      </c>
      <c r="S241" s="4">
        <f t="shared" si="123"/>
        <v>0</v>
      </c>
      <c r="T241" s="4">
        <f t="shared" si="124"/>
        <v>0</v>
      </c>
      <c r="U241" s="5">
        <f t="shared" si="125"/>
        <v>-0.61634259259584523</v>
      </c>
      <c r="V241" s="5">
        <f t="shared" si="126"/>
        <v>29.941528808045945</v>
      </c>
      <c r="W241" s="5">
        <f t="shared" si="127"/>
        <v>2.3033384925537828</v>
      </c>
      <c r="X241" s="5">
        <f t="shared" si="104"/>
        <v>0.99949621537597877</v>
      </c>
      <c r="Y241" s="5">
        <f t="shared" si="105"/>
        <v>12.289251336862357</v>
      </c>
      <c r="Z241" s="5">
        <f t="shared" si="106"/>
        <v>-1.0052193346237142</v>
      </c>
      <c r="AA241" s="5">
        <f t="shared" si="107"/>
        <v>16.355473942649255</v>
      </c>
      <c r="AB241" s="5">
        <f t="shared" si="108"/>
        <v>11.672908744266511</v>
      </c>
      <c r="AC241" s="5">
        <f t="shared" si="108"/>
        <v>28.936309473422231</v>
      </c>
      <c r="AD241" s="5">
        <f t="shared" si="109"/>
        <v>-13.51518756479696</v>
      </c>
      <c r="AE241">
        <f t="shared" si="122"/>
        <v>0</v>
      </c>
    </row>
    <row r="242" spans="1:31" x14ac:dyDescent="0.2">
      <c r="A242">
        <f t="shared" si="110"/>
        <v>0.20900000000000016</v>
      </c>
      <c r="B242" s="5">
        <f t="shared" si="111"/>
        <v>0.27680490342844111</v>
      </c>
      <c r="C242" s="5">
        <f t="shared" si="112"/>
        <v>28.120324833203803</v>
      </c>
      <c r="D242" s="5">
        <f t="shared" si="113"/>
        <v>4.2699007862757661</v>
      </c>
      <c r="E242" s="2">
        <f t="shared" si="114"/>
        <v>28.121687176971808</v>
      </c>
      <c r="F242" s="2">
        <f t="shared" si="115"/>
        <v>0.56397785547386314</v>
      </c>
      <c r="G242" s="3">
        <f t="shared" si="116"/>
        <v>2.5953031435293634</v>
      </c>
      <c r="H242" s="3">
        <f t="shared" si="117"/>
        <v>-125.48216747186527</v>
      </c>
      <c r="I242" s="3">
        <f t="shared" si="118"/>
        <v>-9.6688189776900373</v>
      </c>
      <c r="J242" s="2">
        <f t="shared" si="98"/>
        <v>125.88088024901714</v>
      </c>
      <c r="K242" s="2">
        <f t="shared" si="119"/>
        <v>85.808370994558373</v>
      </c>
      <c r="L242" s="6">
        <f t="shared" si="99"/>
        <v>2498.7379987396589</v>
      </c>
      <c r="M242" s="2">
        <f t="shared" si="100"/>
        <v>31.668033664582481</v>
      </c>
      <c r="N242" s="2">
        <f t="shared" si="120"/>
        <v>125.88088024901714</v>
      </c>
      <c r="O242" s="2">
        <f t="shared" si="101"/>
        <v>85.808370994558373</v>
      </c>
      <c r="P242" s="5">
        <f t="shared" si="102"/>
        <v>0.35296184105748907</v>
      </c>
      <c r="Q242" s="4">
        <f t="shared" si="121"/>
        <v>0.25157143485124095</v>
      </c>
      <c r="R242" s="4">
        <f t="shared" si="103"/>
        <v>0.24083777732719824</v>
      </c>
      <c r="S242" s="4">
        <f t="shared" si="123"/>
        <v>0</v>
      </c>
      <c r="T242" s="4">
        <f t="shared" si="124"/>
        <v>0</v>
      </c>
      <c r="U242" s="5">
        <f t="shared" si="125"/>
        <v>-0.61899105817800626</v>
      </c>
      <c r="V242" s="5">
        <f t="shared" si="126"/>
        <v>29.928041284708168</v>
      </c>
      <c r="W242" s="5">
        <f t="shared" si="127"/>
        <v>2.3060552695948413</v>
      </c>
      <c r="X242" s="5">
        <f t="shared" si="104"/>
        <v>0.99949138172000829</v>
      </c>
      <c r="Y242" s="5">
        <f t="shared" si="105"/>
        <v>12.285119359492331</v>
      </c>
      <c r="Z242" s="5">
        <f t="shared" si="106"/>
        <v>-1.0057278358350394</v>
      </c>
      <c r="AA242" s="5">
        <f t="shared" si="107"/>
        <v>16.34993042939983</v>
      </c>
      <c r="AB242" s="5">
        <f t="shared" si="108"/>
        <v>11.666128301314325</v>
      </c>
      <c r="AC242" s="5">
        <f t="shared" si="108"/>
        <v>28.92231344887313</v>
      </c>
      <c r="AD242" s="5">
        <f t="shared" si="109"/>
        <v>-13.51801430100533</v>
      </c>
      <c r="AE242">
        <f t="shared" si="122"/>
        <v>0</v>
      </c>
    </row>
    <row r="243" spans="1:31" x14ac:dyDescent="0.2">
      <c r="A243">
        <f t="shared" si="110"/>
        <v>0.21000000000000016</v>
      </c>
      <c r="B243" s="5">
        <f t="shared" si="111"/>
        <v>0.2794060396361211</v>
      </c>
      <c r="C243" s="5">
        <f t="shared" si="112"/>
        <v>27.994857126888661</v>
      </c>
      <c r="D243" s="5">
        <f t="shared" si="113"/>
        <v>4.260225208290926</v>
      </c>
      <c r="E243" s="2">
        <f t="shared" si="114"/>
        <v>27.996251414964362</v>
      </c>
      <c r="F243" s="2">
        <f t="shared" si="115"/>
        <v>0.57182843409037309</v>
      </c>
      <c r="G243" s="3">
        <f t="shared" si="116"/>
        <v>2.6069692718306778</v>
      </c>
      <c r="H243" s="3">
        <f t="shared" si="117"/>
        <v>-125.45324515841639</v>
      </c>
      <c r="I243" s="3">
        <f t="shared" si="118"/>
        <v>-9.6823369919910434</v>
      </c>
      <c r="J243" s="2">
        <f t="shared" si="98"/>
        <v>125.85332994874818</v>
      </c>
      <c r="K243" s="2">
        <f t="shared" si="119"/>
        <v>85.789590967108509</v>
      </c>
      <c r="L243" s="6">
        <f t="shared" si="99"/>
        <v>2498.7258540846747</v>
      </c>
      <c r="M243" s="2">
        <f t="shared" si="100"/>
        <v>31.667879747948135</v>
      </c>
      <c r="N243" s="2">
        <f t="shared" si="120"/>
        <v>125.85332994874818</v>
      </c>
      <c r="O243" s="2">
        <f t="shared" si="101"/>
        <v>85.789590967108509</v>
      </c>
      <c r="P243" s="5">
        <f t="shared" si="102"/>
        <v>0.35296148046696313</v>
      </c>
      <c r="Q243" s="4">
        <f t="shared" si="121"/>
        <v>0.2516252828657326</v>
      </c>
      <c r="R243" s="4">
        <f t="shared" si="103"/>
        <v>0.24086346354502519</v>
      </c>
      <c r="S243" s="4">
        <f t="shared" si="123"/>
        <v>0</v>
      </c>
      <c r="T243" s="4">
        <f t="shared" si="124"/>
        <v>0</v>
      </c>
      <c r="U243" s="5">
        <f t="shared" si="125"/>
        <v>-0.62163676391521938</v>
      </c>
      <c r="V243" s="5">
        <f t="shared" si="126"/>
        <v>29.914564082367072</v>
      </c>
      <c r="W243" s="5">
        <f t="shared" si="127"/>
        <v>2.3087716068902164</v>
      </c>
      <c r="X243" s="5">
        <f t="shared" si="104"/>
        <v>0.99948652387657022</v>
      </c>
      <c r="Y243" s="5">
        <f t="shared" si="105"/>
        <v>12.280989790405293</v>
      </c>
      <c r="Z243" s="5">
        <f t="shared" si="106"/>
        <v>-1.0062372602924248</v>
      </c>
      <c r="AA243" s="5">
        <f t="shared" si="107"/>
        <v>16.344390083215774</v>
      </c>
      <c r="AB243" s="5">
        <f t="shared" si="108"/>
        <v>11.659353026490074</v>
      </c>
      <c r="AC243" s="5">
        <f t="shared" si="108"/>
        <v>28.908326822074645</v>
      </c>
      <c r="AD243" s="5">
        <f t="shared" si="109"/>
        <v>-13.52083830989401</v>
      </c>
      <c r="AE243">
        <f t="shared" si="122"/>
        <v>0</v>
      </c>
    </row>
    <row r="244" spans="1:31" x14ac:dyDescent="0.2">
      <c r="A244">
        <f t="shared" si="110"/>
        <v>0.21100000000000016</v>
      </c>
      <c r="B244" s="5">
        <f t="shared" si="111"/>
        <v>0.28201883858446503</v>
      </c>
      <c r="C244" s="5">
        <f t="shared" si="112"/>
        <v>27.869418335893656</v>
      </c>
      <c r="D244" s="5">
        <f t="shared" si="113"/>
        <v>4.2505361108797795</v>
      </c>
      <c r="E244" s="2">
        <f t="shared" si="114"/>
        <v>27.870845215141255</v>
      </c>
      <c r="F244" s="2">
        <f t="shared" si="115"/>
        <v>0.57977305049980266</v>
      </c>
      <c r="G244" s="3">
        <f t="shared" si="116"/>
        <v>2.618628624857168</v>
      </c>
      <c r="H244" s="3">
        <f t="shared" si="117"/>
        <v>-125.42433683159432</v>
      </c>
      <c r="I244" s="3">
        <f t="shared" si="118"/>
        <v>-9.6958578303009375</v>
      </c>
      <c r="J244" s="2">
        <f t="shared" si="98"/>
        <v>125.8257968168116</v>
      </c>
      <c r="K244" s="2">
        <f t="shared" si="119"/>
        <v>85.770822642680031</v>
      </c>
      <c r="L244" s="6">
        <f t="shared" si="99"/>
        <v>2498.7136489276627</v>
      </c>
      <c r="M244" s="2">
        <f t="shared" si="100"/>
        <v>31.667725064534608</v>
      </c>
      <c r="N244" s="2">
        <f t="shared" si="120"/>
        <v>125.8257968168116</v>
      </c>
      <c r="O244" s="2">
        <f t="shared" si="101"/>
        <v>85.770822642680031</v>
      </c>
      <c r="P244" s="5">
        <f t="shared" si="102"/>
        <v>0.35296111811242881</v>
      </c>
      <c r="Q244" s="4">
        <f t="shared" si="121"/>
        <v>0.25167911402650844</v>
      </c>
      <c r="R244" s="4">
        <f t="shared" si="103"/>
        <v>0.24088913621072708</v>
      </c>
      <c r="S244" s="4">
        <f t="shared" si="123"/>
        <v>0</v>
      </c>
      <c r="T244" s="4">
        <f t="shared" si="124"/>
        <v>0</v>
      </c>
      <c r="U244" s="5">
        <f t="shared" si="125"/>
        <v>-0.62427971316372355</v>
      </c>
      <c r="V244" s="5">
        <f t="shared" si="126"/>
        <v>29.90109719175959</v>
      </c>
      <c r="W244" s="5">
        <f t="shared" si="127"/>
        <v>2.3114875044591963</v>
      </c>
      <c r="X244" s="5">
        <f t="shared" si="104"/>
        <v>0.99948164183241328</v>
      </c>
      <c r="Y244" s="5">
        <f t="shared" si="105"/>
        <v>12.276862627957108</v>
      </c>
      <c r="Z244" s="5">
        <f t="shared" si="106"/>
        <v>-1.0067476068552368</v>
      </c>
      <c r="AA244" s="5">
        <f t="shared" si="107"/>
        <v>16.338852901961683</v>
      </c>
      <c r="AB244" s="5">
        <f t="shared" si="108"/>
        <v>11.652582914793385</v>
      </c>
      <c r="AC244" s="5">
        <f t="shared" si="108"/>
        <v>28.894349584904354</v>
      </c>
      <c r="AD244" s="5">
        <f t="shared" si="109"/>
        <v>-13.523659593579119</v>
      </c>
      <c r="AE244">
        <f t="shared" si="122"/>
        <v>0</v>
      </c>
    </row>
    <row r="245" spans="1:31" x14ac:dyDescent="0.2">
      <c r="A245">
        <f t="shared" si="110"/>
        <v>0.21200000000000016</v>
      </c>
      <c r="B245" s="5">
        <f t="shared" si="111"/>
        <v>0.2846432935007796</v>
      </c>
      <c r="C245" s="5">
        <f t="shared" si="112"/>
        <v>27.744008446236855</v>
      </c>
      <c r="D245" s="5">
        <f t="shared" si="113"/>
        <v>4.2408334912196821</v>
      </c>
      <c r="E245" s="2">
        <f t="shared" si="114"/>
        <v>27.745468575416002</v>
      </c>
      <c r="F245" s="2">
        <f t="shared" si="115"/>
        <v>0.5878129408860806</v>
      </c>
      <c r="G245" s="3">
        <f t="shared" si="116"/>
        <v>2.6302812077719615</v>
      </c>
      <c r="H245" s="3">
        <f t="shared" si="117"/>
        <v>-125.39544248200941</v>
      </c>
      <c r="I245" s="3">
        <f t="shared" si="118"/>
        <v>-9.7093814898945165</v>
      </c>
      <c r="J245" s="2">
        <f t="shared" si="98"/>
        <v>125.79828084440263</v>
      </c>
      <c r="K245" s="2">
        <f t="shared" si="119"/>
        <v>85.752066015271041</v>
      </c>
      <c r="L245" s="6">
        <f t="shared" si="99"/>
        <v>2498.7013832355151</v>
      </c>
      <c r="M245" s="2">
        <f t="shared" si="100"/>
        <v>31.667569613922325</v>
      </c>
      <c r="N245" s="2">
        <f t="shared" si="120"/>
        <v>125.79828084440263</v>
      </c>
      <c r="O245" s="2">
        <f t="shared" si="101"/>
        <v>85.752066015271041</v>
      </c>
      <c r="P245" s="5">
        <f t="shared" si="102"/>
        <v>0.35296075399291721</v>
      </c>
      <c r="Q245" s="4">
        <f t="shared" si="121"/>
        <v>0.25173292831474625</v>
      </c>
      <c r="R245" s="4">
        <f t="shared" si="103"/>
        <v>0.24091479532228105</v>
      </c>
      <c r="S245" s="4">
        <f t="shared" si="123"/>
        <v>0</v>
      </c>
      <c r="T245" s="4">
        <f t="shared" si="124"/>
        <v>0</v>
      </c>
      <c r="U245" s="5">
        <f t="shared" si="125"/>
        <v>-0.62691990927546926</v>
      </c>
      <c r="V245" s="5">
        <f t="shared" si="126"/>
        <v>29.887640603633205</v>
      </c>
      <c r="W245" s="5">
        <f t="shared" si="127"/>
        <v>2.3142029623219349</v>
      </c>
      <c r="X245" s="5">
        <f t="shared" si="104"/>
        <v>0.99947673557429484</v>
      </c>
      <c r="Y245" s="5">
        <f t="shared" si="105"/>
        <v>12.272737870505191</v>
      </c>
      <c r="Z245" s="5">
        <f t="shared" si="106"/>
        <v>-1.0072588743842086</v>
      </c>
      <c r="AA245" s="5">
        <f t="shared" si="107"/>
        <v>16.333318883504138</v>
      </c>
      <c r="AB245" s="5">
        <f t="shared" si="108"/>
        <v>11.645817961229721</v>
      </c>
      <c r="AC245" s="5">
        <f t="shared" si="108"/>
        <v>28.880381729248995</v>
      </c>
      <c r="AD245" s="5">
        <f t="shared" si="109"/>
        <v>-13.526478154173926</v>
      </c>
      <c r="AE245">
        <f t="shared" si="122"/>
        <v>0</v>
      </c>
    </row>
    <row r="246" spans="1:31" x14ac:dyDescent="0.2">
      <c r="A246">
        <f t="shared" si="110"/>
        <v>0.21300000000000016</v>
      </c>
      <c r="B246" s="5">
        <f t="shared" si="111"/>
        <v>0.28727939761753218</v>
      </c>
      <c r="C246" s="5">
        <f t="shared" si="112"/>
        <v>27.618627443945709</v>
      </c>
      <c r="D246" s="5">
        <f t="shared" si="113"/>
        <v>4.2311173464907101</v>
      </c>
      <c r="E246" s="2">
        <f t="shared" si="114"/>
        <v>27.62012149393566</v>
      </c>
      <c r="F246" s="2">
        <f t="shared" si="115"/>
        <v>0.59594936329092496</v>
      </c>
      <c r="G246" s="3">
        <f t="shared" si="116"/>
        <v>2.641927025733191</v>
      </c>
      <c r="H246" s="3">
        <f t="shared" si="117"/>
        <v>-125.36656210028016</v>
      </c>
      <c r="I246" s="3">
        <f t="shared" si="118"/>
        <v>-9.7229079680486912</v>
      </c>
      <c r="J246" s="2">
        <f t="shared" si="98"/>
        <v>125.77078202272516</v>
      </c>
      <c r="K246" s="2">
        <f t="shared" si="119"/>
        <v>85.733321078885581</v>
      </c>
      <c r="L246" s="6">
        <f t="shared" si="99"/>
        <v>2498.6890569751426</v>
      </c>
      <c r="M246" s="2">
        <f t="shared" si="100"/>
        <v>31.667413395691906</v>
      </c>
      <c r="N246" s="2">
        <f t="shared" si="120"/>
        <v>125.77078202272516</v>
      </c>
      <c r="O246" s="2">
        <f t="shared" si="101"/>
        <v>85.733321078885581</v>
      </c>
      <c r="P246" s="5">
        <f t="shared" si="102"/>
        <v>0.35296038810746017</v>
      </c>
      <c r="Q246" s="4">
        <f t="shared" si="121"/>
        <v>0.25178672571162047</v>
      </c>
      <c r="R246" s="4">
        <f t="shared" si="103"/>
        <v>0.24094044087766442</v>
      </c>
      <c r="S246" s="4">
        <f t="shared" si="123"/>
        <v>0</v>
      </c>
      <c r="T246" s="4">
        <f t="shared" si="124"/>
        <v>0</v>
      </c>
      <c r="U246" s="5">
        <f t="shared" si="125"/>
        <v>-0.62955735559812598</v>
      </c>
      <c r="V246" s="5">
        <f t="shared" si="126"/>
        <v>29.874194308745956</v>
      </c>
      <c r="W246" s="5">
        <f t="shared" si="127"/>
        <v>2.3169179804994573</v>
      </c>
      <c r="X246" s="5">
        <f t="shared" si="104"/>
        <v>0.99947180508897882</v>
      </c>
      <c r="Y246" s="5">
        <f t="shared" si="105"/>
        <v>12.268615516408426</v>
      </c>
      <c r="Z246" s="5">
        <f t="shared" si="106"/>
        <v>-1.0077710617414322</v>
      </c>
      <c r="AA246" s="5">
        <f t="shared" si="107"/>
        <v>16.327788025711619</v>
      </c>
      <c r="AB246" s="5">
        <f t="shared" si="108"/>
        <v>11.639058160810301</v>
      </c>
      <c r="AC246" s="5">
        <f t="shared" si="108"/>
        <v>28.866423247004523</v>
      </c>
      <c r="AD246" s="5">
        <f t="shared" si="109"/>
        <v>-13.529293993788922</v>
      </c>
      <c r="AE246">
        <f t="shared" si="122"/>
        <v>0</v>
      </c>
    </row>
    <row r="247" spans="1:31" x14ac:dyDescent="0.2">
      <c r="A247">
        <f t="shared" si="110"/>
        <v>0.21400000000000016</v>
      </c>
      <c r="B247" s="5">
        <f t="shared" si="111"/>
        <v>0.28992714417234577</v>
      </c>
      <c r="C247" s="5">
        <f t="shared" si="112"/>
        <v>27.493275315057055</v>
      </c>
      <c r="D247" s="5">
        <f t="shared" si="113"/>
        <v>4.2213876738756646</v>
      </c>
      <c r="E247" s="2">
        <f t="shared" si="114"/>
        <v>27.494803969085748</v>
      </c>
      <c r="F247" s="2">
        <f t="shared" si="115"/>
        <v>0.60418359809872157</v>
      </c>
      <c r="G247" s="3">
        <f t="shared" si="116"/>
        <v>2.6535660838940012</v>
      </c>
      <c r="H247" s="3">
        <f t="shared" si="117"/>
        <v>-125.33769567703315</v>
      </c>
      <c r="I247" s="3">
        <f t="shared" si="118"/>
        <v>-9.7364372620424806</v>
      </c>
      <c r="J247" s="2">
        <f t="shared" si="98"/>
        <v>125.74330034299186</v>
      </c>
      <c r="K247" s="2">
        <f t="shared" si="119"/>
        <v>85.714587827533634</v>
      </c>
      <c r="L247" s="6">
        <f t="shared" si="99"/>
        <v>2498.6766701134743</v>
      </c>
      <c r="M247" s="2">
        <f t="shared" si="100"/>
        <v>31.667256409424237</v>
      </c>
      <c r="N247" s="2">
        <f t="shared" si="120"/>
        <v>125.74330034299186</v>
      </c>
      <c r="O247" s="2">
        <f t="shared" si="101"/>
        <v>85.714587827533634</v>
      </c>
      <c r="P247" s="5">
        <f t="shared" si="102"/>
        <v>0.3529600204550899</v>
      </c>
      <c r="Q247" s="4">
        <f t="shared" si="121"/>
        <v>0.25184050619830234</v>
      </c>
      <c r="R247" s="4">
        <f t="shared" si="103"/>
        <v>0.24096607287485516</v>
      </c>
      <c r="S247" s="4">
        <f t="shared" si="123"/>
        <v>0</v>
      </c>
      <c r="T247" s="4">
        <f t="shared" si="124"/>
        <v>0</v>
      </c>
      <c r="U247" s="5">
        <f t="shared" si="125"/>
        <v>-0.63219205547508761</v>
      </c>
      <c r="V247" s="5">
        <f t="shared" si="126"/>
        <v>29.860758297866383</v>
      </c>
      <c r="W247" s="5">
        <f t="shared" si="127"/>
        <v>2.3196325590136495</v>
      </c>
      <c r="X247" s="5">
        <f t="shared" si="104"/>
        <v>0.99946685036323724</v>
      </c>
      <c r="Y247" s="5">
        <f t="shared" si="105"/>
        <v>12.264495564027232</v>
      </c>
      <c r="Z247" s="5">
        <f t="shared" si="106"/>
        <v>-1.0082841677903618</v>
      </c>
      <c r="AA247" s="5">
        <f t="shared" si="107"/>
        <v>16.322260326454586</v>
      </c>
      <c r="AB247" s="5">
        <f t="shared" si="108"/>
        <v>11.632303508552145</v>
      </c>
      <c r="AC247" s="5">
        <f t="shared" si="108"/>
        <v>28.852474130076022</v>
      </c>
      <c r="AD247" s="5">
        <f t="shared" si="109"/>
        <v>-13.532107114531765</v>
      </c>
      <c r="AE247">
        <f t="shared" si="122"/>
        <v>0</v>
      </c>
    </row>
    <row r="248" spans="1:31" x14ac:dyDescent="0.2">
      <c r="A248">
        <f t="shared" si="110"/>
        <v>0.21500000000000016</v>
      </c>
      <c r="B248" s="5">
        <f t="shared" si="111"/>
        <v>0.29258652640799404</v>
      </c>
      <c r="C248" s="5">
        <f t="shared" si="112"/>
        <v>27.367952045617088</v>
      </c>
      <c r="D248" s="5">
        <f t="shared" si="113"/>
        <v>4.2116444705600644</v>
      </c>
      <c r="E248" s="2">
        <f t="shared" si="114"/>
        <v>27.369515999495352</v>
      </c>
      <c r="F248" s="2">
        <f t="shared" si="115"/>
        <v>0.61251694853435967</v>
      </c>
      <c r="G248" s="3">
        <f t="shared" si="116"/>
        <v>2.6651983874025533</v>
      </c>
      <c r="H248" s="3">
        <f t="shared" si="117"/>
        <v>-125.30884320290308</v>
      </c>
      <c r="I248" s="3">
        <f t="shared" si="118"/>
        <v>-9.7499693691570126</v>
      </c>
      <c r="J248" s="2">
        <f t="shared" si="98"/>
        <v>125.71583579642407</v>
      </c>
      <c r="K248" s="2">
        <f t="shared" si="119"/>
        <v>85.695866255231124</v>
      </c>
      <c r="L248" s="6">
        <f t="shared" si="99"/>
        <v>2498.6642226174595</v>
      </c>
      <c r="M248" s="2">
        <f t="shared" si="100"/>
        <v>31.667098654700439</v>
      </c>
      <c r="N248" s="2">
        <f t="shared" si="120"/>
        <v>125.71583579642407</v>
      </c>
      <c r="O248" s="2">
        <f t="shared" si="101"/>
        <v>85.695866255231124</v>
      </c>
      <c r="P248" s="5">
        <f t="shared" si="102"/>
        <v>0.35295965103483923</v>
      </c>
      <c r="Q248" s="4">
        <f t="shared" si="121"/>
        <v>0.25189426975596019</v>
      </c>
      <c r="R248" s="4">
        <f t="shared" si="103"/>
        <v>0.24099169131183157</v>
      </c>
      <c r="S248" s="4">
        <f t="shared" si="123"/>
        <v>0</v>
      </c>
      <c r="T248" s="4">
        <f t="shared" si="124"/>
        <v>0</v>
      </c>
      <c r="U248" s="5">
        <f t="shared" si="125"/>
        <v>-0.63482401224547946</v>
      </c>
      <c r="V248" s="5">
        <f t="shared" si="126"/>
        <v>29.847332561773559</v>
      </c>
      <c r="W248" s="5">
        <f t="shared" si="127"/>
        <v>2.3223466978872644</v>
      </c>
      <c r="X248" s="5">
        <f t="shared" si="104"/>
        <v>0.99946187138384968</v>
      </c>
      <c r="Y248" s="5">
        <f t="shared" si="105"/>
        <v>12.260378011723509</v>
      </c>
      <c r="Z248" s="5">
        <f t="shared" si="106"/>
        <v>-1.008798191395808</v>
      </c>
      <c r="AA248" s="5">
        <f t="shared" si="107"/>
        <v>16.316735783605395</v>
      </c>
      <c r="AB248" s="5">
        <f t="shared" si="108"/>
        <v>11.625553999478029</v>
      </c>
      <c r="AC248" s="5">
        <f t="shared" si="108"/>
        <v>28.838534370377751</v>
      </c>
      <c r="AD248" s="5">
        <f t="shared" si="109"/>
        <v>-13.534917518507338</v>
      </c>
      <c r="AE248">
        <f t="shared" si="122"/>
        <v>0</v>
      </c>
    </row>
    <row r="249" spans="1:31" x14ac:dyDescent="0.2">
      <c r="A249">
        <f t="shared" si="110"/>
        <v>0.21600000000000016</v>
      </c>
      <c r="B249" s="5">
        <f t="shared" si="111"/>
        <v>0.29525753757239631</v>
      </c>
      <c r="C249" s="5">
        <f t="shared" si="112"/>
        <v>27.242657621681371</v>
      </c>
      <c r="D249" s="5">
        <f t="shared" si="113"/>
        <v>4.2018877337321481</v>
      </c>
      <c r="E249" s="2">
        <f t="shared" si="114"/>
        <v>27.244257584042316</v>
      </c>
      <c r="F249" s="2">
        <f t="shared" si="115"/>
        <v>0.62095074117443028</v>
      </c>
      <c r="G249" s="3">
        <f t="shared" si="116"/>
        <v>2.6768239414020312</v>
      </c>
      <c r="H249" s="3">
        <f t="shared" si="117"/>
        <v>-125.2800046685327</v>
      </c>
      <c r="I249" s="3">
        <f t="shared" si="118"/>
        <v>-9.7635042866755199</v>
      </c>
      <c r="J249" s="2">
        <f t="shared" si="98"/>
        <v>125.68838837425184</v>
      </c>
      <c r="K249" s="2">
        <f t="shared" si="119"/>
        <v>85.677156355999884</v>
      </c>
      <c r="L249" s="6">
        <f t="shared" si="99"/>
        <v>2498.6517144540662</v>
      </c>
      <c r="M249" s="2">
        <f t="shared" si="100"/>
        <v>31.666940131101878</v>
      </c>
      <c r="N249" s="2">
        <f t="shared" si="120"/>
        <v>125.68838837425184</v>
      </c>
      <c r="O249" s="2">
        <f t="shared" si="101"/>
        <v>85.677156355999884</v>
      </c>
      <c r="P249" s="5">
        <f t="shared" si="102"/>
        <v>0.35295927984574166</v>
      </c>
      <c r="Q249" s="4">
        <f t="shared" si="121"/>
        <v>0.25194801636575903</v>
      </c>
      <c r="R249" s="4">
        <f t="shared" si="103"/>
        <v>0.24101729618657253</v>
      </c>
      <c r="S249" s="4">
        <f t="shared" si="123"/>
        <v>0</v>
      </c>
      <c r="T249" s="4">
        <f t="shared" si="124"/>
        <v>0</v>
      </c>
      <c r="U249" s="5">
        <f t="shared" si="125"/>
        <v>-0.63745322924416392</v>
      </c>
      <c r="V249" s="5">
        <f t="shared" si="126"/>
        <v>29.833917091257042</v>
      </c>
      <c r="W249" s="5">
        <f t="shared" si="127"/>
        <v>2.3250603971439152</v>
      </c>
      <c r="X249" s="5">
        <f t="shared" si="104"/>
        <v>0.99945686813760337</v>
      </c>
      <c r="Y249" s="5">
        <f t="shared" si="105"/>
        <v>12.256262857860664</v>
      </c>
      <c r="Z249" s="5">
        <f t="shared" si="106"/>
        <v>-1.0093131314239394</v>
      </c>
      <c r="AA249" s="5">
        <f t="shared" si="107"/>
        <v>16.311214395038352</v>
      </c>
      <c r="AB249" s="5">
        <f t="shared" si="108"/>
        <v>11.6188096286165</v>
      </c>
      <c r="AC249" s="5">
        <f t="shared" si="108"/>
        <v>28.824603959833102</v>
      </c>
      <c r="AD249" s="5">
        <f t="shared" si="109"/>
        <v>-13.537725207817733</v>
      </c>
      <c r="AE249">
        <f t="shared" si="122"/>
        <v>0</v>
      </c>
    </row>
    <row r="250" spans="1:31" x14ac:dyDescent="0.2">
      <c r="A250">
        <f t="shared" si="110"/>
        <v>0.21700000000000016</v>
      </c>
      <c r="B250" s="5">
        <f t="shared" si="111"/>
        <v>0.29794017091861263</v>
      </c>
      <c r="C250" s="5">
        <f t="shared" si="112"/>
        <v>27.117392029314818</v>
      </c>
      <c r="D250" s="5">
        <f t="shared" si="113"/>
        <v>4.1921174605828684</v>
      </c>
      <c r="E250" s="2">
        <f t="shared" si="114"/>
        <v>27.119028721858637</v>
      </c>
      <c r="F250" s="2">
        <f t="shared" si="115"/>
        <v>0.62948632647220459</v>
      </c>
      <c r="G250" s="3">
        <f t="shared" si="116"/>
        <v>2.6884427510306477</v>
      </c>
      <c r="H250" s="3">
        <f t="shared" si="117"/>
        <v>-125.25118006457286</v>
      </c>
      <c r="I250" s="3">
        <f t="shared" si="118"/>
        <v>-9.7770420118833385</v>
      </c>
      <c r="J250" s="2">
        <f t="shared" si="98"/>
        <v>125.66095806771391</v>
      </c>
      <c r="K250" s="2">
        <f t="shared" si="119"/>
        <v>85.658458123867689</v>
      </c>
      <c r="L250" s="6">
        <f t="shared" si="99"/>
        <v>2498.6391455902813</v>
      </c>
      <c r="M250" s="2">
        <f t="shared" si="100"/>
        <v>31.666780838210162</v>
      </c>
      <c r="N250" s="2">
        <f t="shared" si="120"/>
        <v>125.66095806771391</v>
      </c>
      <c r="O250" s="2">
        <f t="shared" si="101"/>
        <v>85.658458123867689</v>
      </c>
      <c r="P250" s="5">
        <f t="shared" si="102"/>
        <v>0.35295890688683107</v>
      </c>
      <c r="Q250" s="4">
        <f t="shared" si="121"/>
        <v>0.25200174600886094</v>
      </c>
      <c r="R250" s="4">
        <f t="shared" si="103"/>
        <v>0.24104288749705749</v>
      </c>
      <c r="S250" s="4">
        <f t="shared" si="123"/>
        <v>0</v>
      </c>
      <c r="T250" s="4">
        <f t="shared" si="124"/>
        <v>0</v>
      </c>
      <c r="U250" s="5">
        <f t="shared" si="125"/>
        <v>-0.64007970980174744</v>
      </c>
      <c r="V250" s="5">
        <f t="shared" si="126"/>
        <v>29.820511877116882</v>
      </c>
      <c r="W250" s="5">
        <f t="shared" si="127"/>
        <v>2.3277736568080782</v>
      </c>
      <c r="X250" s="5">
        <f t="shared" si="104"/>
        <v>0.99945184061129311</v>
      </c>
      <c r="Y250" s="5">
        <f t="shared" si="105"/>
        <v>12.252150100803618</v>
      </c>
      <c r="Z250" s="5">
        <f t="shared" si="106"/>
        <v>-1.0098289867422803</v>
      </c>
      <c r="AA250" s="5">
        <f t="shared" si="107"/>
        <v>16.305696158629708</v>
      </c>
      <c r="AB250" s="5">
        <f t="shared" si="108"/>
        <v>11.61207039100187</v>
      </c>
      <c r="AC250" s="5">
        <f t="shared" si="108"/>
        <v>28.810682890374601</v>
      </c>
      <c r="AD250" s="5">
        <f t="shared" si="109"/>
        <v>-13.540530184562215</v>
      </c>
      <c r="AE250">
        <f t="shared" si="122"/>
        <v>0</v>
      </c>
    </row>
    <row r="251" spans="1:31" x14ac:dyDescent="0.2">
      <c r="A251">
        <f t="shared" si="110"/>
        <v>0.21800000000000017</v>
      </c>
      <c r="B251" s="5">
        <f t="shared" si="111"/>
        <v>0.30063441970483878</v>
      </c>
      <c r="C251" s="5">
        <f t="shared" si="112"/>
        <v>26.99215525459169</v>
      </c>
      <c r="D251" s="5">
        <f t="shared" si="113"/>
        <v>4.1823336483058924</v>
      </c>
      <c r="E251" s="2">
        <f t="shared" si="114"/>
        <v>26.993829412335941</v>
      </c>
      <c r="F251" s="2">
        <f t="shared" si="115"/>
        <v>0.6381250792968336</v>
      </c>
      <c r="G251" s="3">
        <f t="shared" si="116"/>
        <v>2.7000548214216495</v>
      </c>
      <c r="H251" s="3">
        <f t="shared" si="117"/>
        <v>-125.22236938168248</v>
      </c>
      <c r="I251" s="3">
        <f t="shared" si="118"/>
        <v>-9.7905825420679005</v>
      </c>
      <c r="J251" s="2">
        <f t="shared" si="98"/>
        <v>125.63354486805765</v>
      </c>
      <c r="K251" s="2">
        <f t="shared" si="119"/>
        <v>85.639771552868197</v>
      </c>
      <c r="L251" s="6">
        <f t="shared" si="99"/>
        <v>2498.6265159931122</v>
      </c>
      <c r="M251" s="2">
        <f t="shared" si="100"/>
        <v>31.666620775607146</v>
      </c>
      <c r="N251" s="2">
        <f t="shared" si="120"/>
        <v>125.63354486805765</v>
      </c>
      <c r="O251" s="2">
        <f t="shared" si="101"/>
        <v>85.639771552868197</v>
      </c>
      <c r="P251" s="5">
        <f t="shared" si="102"/>
        <v>0.35295853215714218</v>
      </c>
      <c r="Q251" s="4">
        <f t="shared" si="121"/>
        <v>0.25205545866642493</v>
      </c>
      <c r="R251" s="4">
        <f t="shared" si="103"/>
        <v>0.24106846524126635</v>
      </c>
      <c r="S251" s="4">
        <f t="shared" si="123"/>
        <v>0</v>
      </c>
      <c r="T251" s="4">
        <f t="shared" si="124"/>
        <v>0</v>
      </c>
      <c r="U251" s="5">
        <f t="shared" si="125"/>
        <v>-0.64270345724458655</v>
      </c>
      <c r="V251" s="5">
        <f t="shared" si="126"/>
        <v>29.807116910163597</v>
      </c>
      <c r="W251" s="5">
        <f t="shared" si="127"/>
        <v>2.3304864769050866</v>
      </c>
      <c r="X251" s="5">
        <f t="shared" si="104"/>
        <v>0.99944678879172189</v>
      </c>
      <c r="Y251" s="5">
        <f t="shared" si="105"/>
        <v>12.248039738918777</v>
      </c>
      <c r="Z251" s="5">
        <f t="shared" si="106"/>
        <v>-1.0103457562197076</v>
      </c>
      <c r="AA251" s="5">
        <f t="shared" si="107"/>
        <v>16.300181072257626</v>
      </c>
      <c r="AB251" s="5">
        <f t="shared" si="108"/>
        <v>11.605336281674191</v>
      </c>
      <c r="AC251" s="5">
        <f t="shared" si="108"/>
        <v>28.79677115394389</v>
      </c>
      <c r="AD251" s="5">
        <f t="shared" si="109"/>
        <v>-13.543332450837287</v>
      </c>
      <c r="AE251">
        <f t="shared" si="122"/>
        <v>0</v>
      </c>
    </row>
    <row r="252" spans="1:31" x14ac:dyDescent="0.2">
      <c r="A252">
        <f t="shared" si="110"/>
        <v>0.21900000000000017</v>
      </c>
      <c r="B252" s="5">
        <f t="shared" si="111"/>
        <v>0.30334027719440126</v>
      </c>
      <c r="C252" s="5">
        <f t="shared" si="112"/>
        <v>26.866947283595586</v>
      </c>
      <c r="D252" s="5">
        <f t="shared" si="113"/>
        <v>4.1725362940975996</v>
      </c>
      <c r="E252" s="2">
        <f t="shared" si="114"/>
        <v>26.868659655131154</v>
      </c>
      <c r="F252" s="2">
        <f t="shared" si="115"/>
        <v>0.64686839948721175</v>
      </c>
      <c r="G252" s="3">
        <f t="shared" si="116"/>
        <v>2.7116601577033239</v>
      </c>
      <c r="H252" s="3">
        <f t="shared" si="117"/>
        <v>-125.19357261052853</v>
      </c>
      <c r="I252" s="3">
        <f t="shared" si="118"/>
        <v>-9.8041258745187374</v>
      </c>
      <c r="J252" s="2">
        <f t="shared" si="98"/>
        <v>125.60614876653914</v>
      </c>
      <c r="K252" s="2">
        <f t="shared" si="119"/>
        <v>85.621096637040992</v>
      </c>
      <c r="L252" s="6">
        <f t="shared" si="99"/>
        <v>2498.6138256295844</v>
      </c>
      <c r="M252" s="2">
        <f t="shared" si="100"/>
        <v>31.666459942874937</v>
      </c>
      <c r="N252" s="2">
        <f t="shared" si="120"/>
        <v>125.60614876653914</v>
      </c>
      <c r="O252" s="2">
        <f t="shared" si="101"/>
        <v>85.621096637040992</v>
      </c>
      <c r="P252" s="5">
        <f t="shared" si="102"/>
        <v>0.35295815565570998</v>
      </c>
      <c r="Q252" s="4">
        <f t="shared" si="121"/>
        <v>0.25210915431960707</v>
      </c>
      <c r="R252" s="4">
        <f t="shared" si="103"/>
        <v>0.24109402941717936</v>
      </c>
      <c r="S252" s="4">
        <f t="shared" si="123"/>
        <v>0</v>
      </c>
      <c r="T252" s="4">
        <f t="shared" si="124"/>
        <v>0</v>
      </c>
      <c r="U252" s="5">
        <f t="shared" si="125"/>
        <v>-0.64532447489479383</v>
      </c>
      <c r="V252" s="5">
        <f t="shared" si="126"/>
        <v>29.793732181218136</v>
      </c>
      <c r="W252" s="5">
        <f t="shared" si="127"/>
        <v>2.3331988574611309</v>
      </c>
      <c r="X252" s="5">
        <f t="shared" si="104"/>
        <v>0.99944171266570014</v>
      </c>
      <c r="Y252" s="5">
        <f t="shared" si="105"/>
        <v>12.243931770574031</v>
      </c>
      <c r="Z252" s="5">
        <f t="shared" si="106"/>
        <v>-1.0108634387264497</v>
      </c>
      <c r="AA252" s="5">
        <f t="shared" si="107"/>
        <v>16.294669133802191</v>
      </c>
      <c r="AB252" s="5">
        <f t="shared" si="108"/>
        <v>11.598607295679237</v>
      </c>
      <c r="AC252" s="5">
        <f t="shared" si="108"/>
        <v>28.782868742491686</v>
      </c>
      <c r="AD252" s="5">
        <f t="shared" si="109"/>
        <v>-13.546132008736677</v>
      </c>
      <c r="AE252">
        <f t="shared" si="122"/>
        <v>0</v>
      </c>
    </row>
    <row r="253" spans="1:31" x14ac:dyDescent="0.2">
      <c r="A253">
        <f t="shared" si="110"/>
        <v>0.22000000000000017</v>
      </c>
      <c r="B253" s="5">
        <f t="shared" si="111"/>
        <v>0.30605773665575242</v>
      </c>
      <c r="C253" s="5">
        <f t="shared" si="112"/>
        <v>26.741768102419428</v>
      </c>
      <c r="D253" s="5">
        <f t="shared" si="113"/>
        <v>4.1627253951570768</v>
      </c>
      <c r="E253" s="2">
        <f t="shared" si="114"/>
        <v>26.743519450172297</v>
      </c>
      <c r="F253" s="2">
        <f t="shared" si="115"/>
        <v>0.65571771242097987</v>
      </c>
      <c r="G253" s="3">
        <f t="shared" si="116"/>
        <v>2.7232587649990032</v>
      </c>
      <c r="H253" s="3">
        <f t="shared" si="117"/>
        <v>-125.16478974178604</v>
      </c>
      <c r="I253" s="3">
        <f t="shared" si="118"/>
        <v>-9.8176720065274736</v>
      </c>
      <c r="J253" s="2">
        <f t="shared" si="98"/>
        <v>125.57876975442308</v>
      </c>
      <c r="K253" s="2">
        <f t="shared" si="119"/>
        <v>85.602433370431541</v>
      </c>
      <c r="L253" s="6">
        <f t="shared" si="99"/>
        <v>2498.6010744667437</v>
      </c>
      <c r="M253" s="2">
        <f t="shared" si="100"/>
        <v>31.66629833959588</v>
      </c>
      <c r="N253" s="2">
        <f t="shared" si="120"/>
        <v>125.57876975442308</v>
      </c>
      <c r="O253" s="2">
        <f t="shared" si="101"/>
        <v>85.602433370431541</v>
      </c>
      <c r="P253" s="5">
        <f t="shared" si="102"/>
        <v>0.35295777738157014</v>
      </c>
      <c r="Q253" s="4">
        <f t="shared" si="121"/>
        <v>0.25216283294956027</v>
      </c>
      <c r="R253" s="4">
        <f t="shared" si="103"/>
        <v>0.24111958002277764</v>
      </c>
      <c r="S253" s="4">
        <f t="shared" si="123"/>
        <v>0</v>
      </c>
      <c r="T253" s="4">
        <f t="shared" si="124"/>
        <v>0</v>
      </c>
      <c r="U253" s="5">
        <f t="shared" si="125"/>
        <v>-0.6479427660702447</v>
      </c>
      <c r="V253" s="5">
        <f t="shared" si="126"/>
        <v>29.780357681111919</v>
      </c>
      <c r="W253" s="5">
        <f t="shared" si="127"/>
        <v>2.3359107985032588</v>
      </c>
      <c r="X253" s="5">
        <f t="shared" si="104"/>
        <v>0.99943661222004621</v>
      </c>
      <c r="Y253" s="5">
        <f t="shared" si="105"/>
        <v>12.239826194138791</v>
      </c>
      <c r="Z253" s="5">
        <f t="shared" si="106"/>
        <v>-1.0113820331340877</v>
      </c>
      <c r="AA253" s="5">
        <f t="shared" si="107"/>
        <v>16.289160341145433</v>
      </c>
      <c r="AB253" s="5">
        <f t="shared" si="108"/>
        <v>11.591883428068547</v>
      </c>
      <c r="AC253" s="5">
        <f t="shared" si="108"/>
        <v>28.768975647977832</v>
      </c>
      <c r="AD253" s="5">
        <f t="shared" si="109"/>
        <v>-13.548928860351307</v>
      </c>
      <c r="AE253">
        <f t="shared" si="122"/>
        <v>0</v>
      </c>
    </row>
    <row r="254" spans="1:31" x14ac:dyDescent="0.2">
      <c r="A254">
        <f t="shared" si="110"/>
        <v>0.22100000000000017</v>
      </c>
      <c r="B254" s="5">
        <f t="shared" si="111"/>
        <v>0.30878679136246545</v>
      </c>
      <c r="C254" s="5">
        <f t="shared" si="112"/>
        <v>26.616617697165466</v>
      </c>
      <c r="D254" s="5">
        <f t="shared" si="113"/>
        <v>4.1529009486861188</v>
      </c>
      <c r="E254" s="2">
        <f t="shared" si="114"/>
        <v>26.618408797664483</v>
      </c>
      <c r="F254" s="2">
        <f t="shared" si="115"/>
        <v>0.66467446959914567</v>
      </c>
      <c r="G254" s="3">
        <f t="shared" si="116"/>
        <v>2.7348506484270718</v>
      </c>
      <c r="H254" s="3">
        <f t="shared" si="117"/>
        <v>-125.13602076613806</v>
      </c>
      <c r="I254" s="3">
        <f t="shared" si="118"/>
        <v>-9.8312209353878242</v>
      </c>
      <c r="J254" s="2">
        <f t="shared" si="98"/>
        <v>125.5514078229828</v>
      </c>
      <c r="K254" s="2">
        <f t="shared" si="119"/>
        <v>85.583781747091194</v>
      </c>
      <c r="L254" s="6">
        <f t="shared" si="99"/>
        <v>2498.5882624716546</v>
      </c>
      <c r="M254" s="2">
        <f t="shared" si="100"/>
        <v>31.666135965352566</v>
      </c>
      <c r="N254" s="2">
        <f t="shared" si="120"/>
        <v>125.5514078229828</v>
      </c>
      <c r="O254" s="2">
        <f t="shared" si="101"/>
        <v>85.583781747091194</v>
      </c>
      <c r="P254" s="5">
        <f t="shared" si="102"/>
        <v>0.35295739733375897</v>
      </c>
      <c r="Q254" s="4">
        <f t="shared" si="121"/>
        <v>0.25221649453743461</v>
      </c>
      <c r="R254" s="4">
        <f t="shared" si="103"/>
        <v>0.2411451170560425</v>
      </c>
      <c r="S254" s="4">
        <f t="shared" si="123"/>
        <v>0</v>
      </c>
      <c r="T254" s="4">
        <f t="shared" si="124"/>
        <v>0</v>
      </c>
      <c r="U254" s="5">
        <f t="shared" si="125"/>
        <v>-0.65055833408458319</v>
      </c>
      <c r="V254" s="5">
        <f t="shared" si="126"/>
        <v>29.766993400686768</v>
      </c>
      <c r="W254" s="5">
        <f t="shared" si="127"/>
        <v>2.3386223000593707</v>
      </c>
      <c r="X254" s="5">
        <f t="shared" si="104"/>
        <v>0.99943148744158583</v>
      </c>
      <c r="Y254" s="5">
        <f t="shared" si="105"/>
        <v>12.235723007983944</v>
      </c>
      <c r="Z254" s="5">
        <f t="shared" si="106"/>
        <v>-1.0119015383155487</v>
      </c>
      <c r="AA254" s="5">
        <f t="shared" si="107"/>
        <v>16.283654692171282</v>
      </c>
      <c r="AB254" s="5">
        <f t="shared" si="108"/>
        <v>11.585164673899362</v>
      </c>
      <c r="AC254" s="5">
        <f t="shared" si="108"/>
        <v>28.75509186237122</v>
      </c>
      <c r="AD254" s="5">
        <f t="shared" si="109"/>
        <v>-13.551723007769347</v>
      </c>
      <c r="AE254">
        <f t="shared" si="122"/>
        <v>0</v>
      </c>
    </row>
    <row r="255" spans="1:31" x14ac:dyDescent="0.2">
      <c r="A255">
        <f t="shared" si="110"/>
        <v>0.22200000000000017</v>
      </c>
      <c r="B255" s="5">
        <f t="shared" si="111"/>
        <v>0.31152743459322946</v>
      </c>
      <c r="C255" s="5">
        <f t="shared" si="112"/>
        <v>26.491496053945259</v>
      </c>
      <c r="D255" s="5">
        <f t="shared" si="113"/>
        <v>4.1430629518892275</v>
      </c>
      <c r="E255" s="2">
        <f t="shared" si="114"/>
        <v>26.493327698096014</v>
      </c>
      <c r="F255" s="2">
        <f t="shared" si="115"/>
        <v>0.67374014924682779</v>
      </c>
      <c r="G255" s="3">
        <f t="shared" si="116"/>
        <v>2.7464358131009714</v>
      </c>
      <c r="H255" s="3">
        <f t="shared" si="117"/>
        <v>-125.10726567427569</v>
      </c>
      <c r="I255" s="3">
        <f t="shared" si="118"/>
        <v>-9.844772658395593</v>
      </c>
      <c r="J255" s="2">
        <f t="shared" si="98"/>
        <v>125.52406296350027</v>
      </c>
      <c r="K255" s="2">
        <f t="shared" si="119"/>
        <v>85.565141761077214</v>
      </c>
      <c r="L255" s="6">
        <f t="shared" si="99"/>
        <v>2498.5753896114029</v>
      </c>
      <c r="M255" s="2">
        <f t="shared" si="100"/>
        <v>31.665972819727845</v>
      </c>
      <c r="N255" s="2">
        <f t="shared" si="120"/>
        <v>125.52406296350027</v>
      </c>
      <c r="O255" s="2">
        <f t="shared" si="101"/>
        <v>85.565141761077214</v>
      </c>
      <c r="P255" s="5">
        <f t="shared" si="102"/>
        <v>0.35295701551131331</v>
      </c>
      <c r="Q255" s="4">
        <f t="shared" si="121"/>
        <v>0.25227013906437712</v>
      </c>
      <c r="R255" s="4">
        <f t="shared" si="103"/>
        <v>0.24117064051495604</v>
      </c>
      <c r="S255" s="4">
        <f t="shared" si="123"/>
        <v>0</v>
      </c>
      <c r="T255" s="4">
        <f t="shared" si="124"/>
        <v>0</v>
      </c>
      <c r="U255" s="5">
        <f t="shared" si="125"/>
        <v>-0.65317118224722881</v>
      </c>
      <c r="V255" s="5">
        <f t="shared" si="126"/>
        <v>29.753639330794925</v>
      </c>
      <c r="W255" s="5">
        <f t="shared" si="127"/>
        <v>2.3413333621582204</v>
      </c>
      <c r="X255" s="5">
        <f t="shared" si="104"/>
        <v>0.99942633831715322</v>
      </c>
      <c r="Y255" s="5">
        <f t="shared" si="105"/>
        <v>12.231622210481872</v>
      </c>
      <c r="Z255" s="5">
        <f t="shared" si="106"/>
        <v>-1.0124219531451095</v>
      </c>
      <c r="AA255" s="5">
        <f t="shared" si="107"/>
        <v>16.278152184765613</v>
      </c>
      <c r="AB255" s="5">
        <f t="shared" si="108"/>
        <v>11.578451028234642</v>
      </c>
      <c r="AC255" s="5">
        <f t="shared" si="108"/>
        <v>28.741217377649814</v>
      </c>
      <c r="AD255" s="5">
        <f t="shared" si="109"/>
        <v>-13.554514453076166</v>
      </c>
      <c r="AE255">
        <f t="shared" si="122"/>
        <v>0</v>
      </c>
    </row>
    <row r="256" spans="1:31" x14ac:dyDescent="0.2">
      <c r="A256">
        <f t="shared" si="110"/>
        <v>0.22300000000000017</v>
      </c>
      <c r="B256" s="5">
        <f t="shared" si="111"/>
        <v>0.31427965963184457</v>
      </c>
      <c r="C256" s="5">
        <f t="shared" si="112"/>
        <v>26.36640315887967</v>
      </c>
      <c r="D256" s="5">
        <f t="shared" si="113"/>
        <v>4.1332114019736057</v>
      </c>
      <c r="E256" s="2">
        <f t="shared" si="114"/>
        <v>26.368276152244729</v>
      </c>
      <c r="F256" s="2">
        <f t="shared" si="115"/>
        <v>0.68291625693064306</v>
      </c>
      <c r="G256" s="3">
        <f t="shared" si="116"/>
        <v>2.7580142641292062</v>
      </c>
      <c r="H256" s="3">
        <f t="shared" si="117"/>
        <v>-125.07852445689805</v>
      </c>
      <c r="I256" s="3">
        <f t="shared" si="118"/>
        <v>-9.8583271728486697</v>
      </c>
      <c r="J256" s="2">
        <f t="shared" si="98"/>
        <v>125.49673516726604</v>
      </c>
      <c r="K256" s="2">
        <f t="shared" si="119"/>
        <v>85.546513406452647</v>
      </c>
      <c r="L256" s="6">
        <f t="shared" si="99"/>
        <v>2498.5624558530917</v>
      </c>
      <c r="M256" s="2">
        <f t="shared" si="100"/>
        <v>31.665808902304807</v>
      </c>
      <c r="N256" s="2">
        <f t="shared" si="120"/>
        <v>125.49673516726604</v>
      </c>
      <c r="O256" s="2">
        <f t="shared" si="101"/>
        <v>85.546513406452647</v>
      </c>
      <c r="P256" s="5">
        <f t="shared" si="102"/>
        <v>0.35295663191327048</v>
      </c>
      <c r="Q256" s="4">
        <f t="shared" si="121"/>
        <v>0.25232376651153204</v>
      </c>
      <c r="R256" s="4">
        <f t="shared" si="103"/>
        <v>0.24119615039750067</v>
      </c>
      <c r="S256" s="4">
        <f t="shared" si="123"/>
        <v>0</v>
      </c>
      <c r="T256" s="4">
        <f t="shared" si="124"/>
        <v>0</v>
      </c>
      <c r="U256" s="5">
        <f t="shared" si="125"/>
        <v>-0.65578131386338201</v>
      </c>
      <c r="V256" s="5">
        <f t="shared" si="126"/>
        <v>29.740295462299002</v>
      </c>
      <c r="W256" s="5">
        <f t="shared" si="127"/>
        <v>2.344043984829411</v>
      </c>
      <c r="X256" s="5">
        <f t="shared" si="104"/>
        <v>0.99942116483359011</v>
      </c>
      <c r="Y256" s="5">
        <f t="shared" si="105"/>
        <v>12.227523800006436</v>
      </c>
      <c r="Z256" s="5">
        <f t="shared" si="106"/>
        <v>-1.0129432764983897</v>
      </c>
      <c r="AA256" s="5">
        <f t="shared" si="107"/>
        <v>16.27265281681618</v>
      </c>
      <c r="AB256" s="5">
        <f t="shared" si="108"/>
        <v>11.571742486143053</v>
      </c>
      <c r="AC256" s="5">
        <f t="shared" si="108"/>
        <v>28.727352185800612</v>
      </c>
      <c r="AD256" s="5">
        <f t="shared" si="109"/>
        <v>-13.557303198354408</v>
      </c>
      <c r="AE256">
        <f t="shared" si="122"/>
        <v>0</v>
      </c>
    </row>
    <row r="257" spans="1:31" x14ac:dyDescent="0.2">
      <c r="A257">
        <f t="shared" si="110"/>
        <v>0.22400000000000017</v>
      </c>
      <c r="B257" s="5">
        <f t="shared" si="111"/>
        <v>0.31704345976721682</v>
      </c>
      <c r="C257" s="5">
        <f t="shared" si="112"/>
        <v>26.241338998098865</v>
      </c>
      <c r="D257" s="5">
        <f t="shared" si="113"/>
        <v>4.1233462961491583</v>
      </c>
      <c r="E257" s="2">
        <f t="shared" si="114"/>
        <v>26.243254161184463</v>
      </c>
      <c r="F257" s="2">
        <f t="shared" si="115"/>
        <v>0.69220432619327577</v>
      </c>
      <c r="G257" s="3">
        <f t="shared" si="116"/>
        <v>2.7695860066153495</v>
      </c>
      <c r="H257" s="3">
        <f t="shared" si="117"/>
        <v>-125.04979710471225</v>
      </c>
      <c r="I257" s="3">
        <f t="shared" si="118"/>
        <v>-9.8718844760470237</v>
      </c>
      <c r="J257" s="2">
        <f t="shared" si="98"/>
        <v>125.46942442557932</v>
      </c>
      <c r="K257" s="2">
        <f t="shared" si="119"/>
        <v>85.527896677286506</v>
      </c>
      <c r="L257" s="6">
        <f t="shared" si="99"/>
        <v>2498.5494611638446</v>
      </c>
      <c r="M257" s="2">
        <f t="shared" si="100"/>
        <v>31.665644212666781</v>
      </c>
      <c r="N257" s="2">
        <f t="shared" si="120"/>
        <v>125.46942442557932</v>
      </c>
      <c r="O257" s="2">
        <f t="shared" si="101"/>
        <v>85.527896677286506</v>
      </c>
      <c r="P257" s="5">
        <f t="shared" si="102"/>
        <v>0.35295624653866853</v>
      </c>
      <c r="Q257" s="4">
        <f t="shared" si="121"/>
        <v>0.2523773768600403</v>
      </c>
      <c r="R257" s="4">
        <f t="shared" si="103"/>
        <v>0.24122164670165946</v>
      </c>
      <c r="S257" s="4">
        <f t="shared" si="123"/>
        <v>0</v>
      </c>
      <c r="T257" s="4">
        <f t="shared" si="124"/>
        <v>0</v>
      </c>
      <c r="U257" s="5">
        <f t="shared" si="125"/>
        <v>-0.65838873223403149</v>
      </c>
      <c r="V257" s="5">
        <f t="shared" si="126"/>
        <v>29.726961786072039</v>
      </c>
      <c r="W257" s="5">
        <f t="shared" si="127"/>
        <v>2.3467541681033977</v>
      </c>
      <c r="X257" s="5">
        <f t="shared" si="104"/>
        <v>0.99941596697774571</v>
      </c>
      <c r="Y257" s="5">
        <f t="shared" si="105"/>
        <v>12.223427774933008</v>
      </c>
      <c r="Z257" s="5">
        <f t="shared" si="106"/>
        <v>-1.0134655072523557</v>
      </c>
      <c r="AA257" s="5">
        <f t="shared" si="107"/>
        <v>16.267156586212696</v>
      </c>
      <c r="AB257" s="5">
        <f t="shared" si="108"/>
        <v>11.565039042698976</v>
      </c>
      <c r="AC257" s="5">
        <f t="shared" si="108"/>
        <v>28.713496278819683</v>
      </c>
      <c r="AD257" s="5">
        <f t="shared" si="109"/>
        <v>-13.560089245683905</v>
      </c>
      <c r="AE257">
        <f t="shared" si="122"/>
        <v>0</v>
      </c>
    </row>
    <row r="258" spans="1:31" x14ac:dyDescent="0.2">
      <c r="A258">
        <f t="shared" si="110"/>
        <v>0.22500000000000017</v>
      </c>
      <c r="B258" s="5">
        <f t="shared" si="111"/>
        <v>0.31981882829335351</v>
      </c>
      <c r="C258" s="5">
        <f t="shared" si="112"/>
        <v>26.116303557742292</v>
      </c>
      <c r="D258" s="5">
        <f t="shared" si="113"/>
        <v>4.1134676316284891</v>
      </c>
      <c r="E258" s="2">
        <f t="shared" si="114"/>
        <v>26.118261726291696</v>
      </c>
      <c r="F258" s="2">
        <f t="shared" si="115"/>
        <v>0.70160591920579163</v>
      </c>
      <c r="G258" s="3">
        <f t="shared" si="116"/>
        <v>2.7811510456580484</v>
      </c>
      <c r="H258" s="3">
        <f t="shared" si="117"/>
        <v>-125.02108360843343</v>
      </c>
      <c r="I258" s="3">
        <f t="shared" si="118"/>
        <v>-9.8854445652927083</v>
      </c>
      <c r="J258" s="2">
        <f t="shared" si="98"/>
        <v>125.44213072974782</v>
      </c>
      <c r="K258" s="2">
        <f t="shared" si="119"/>
        <v>85.509291567653591</v>
      </c>
      <c r="L258" s="6">
        <f t="shared" si="99"/>
        <v>2498.5364055108062</v>
      </c>
      <c r="M258" s="2">
        <f t="shared" si="100"/>
        <v>31.665478750397366</v>
      </c>
      <c r="N258" s="2">
        <f t="shared" si="120"/>
        <v>125.44213072974782</v>
      </c>
      <c r="O258" s="2">
        <f t="shared" si="101"/>
        <v>85.509291567653591</v>
      </c>
      <c r="P258" s="5">
        <f t="shared" si="102"/>
        <v>0.35295585938654606</v>
      </c>
      <c r="Q258" s="4">
        <f t="shared" si="121"/>
        <v>0.25243097009104054</v>
      </c>
      <c r="R258" s="4">
        <f t="shared" si="103"/>
        <v>0.24124712942541604</v>
      </c>
      <c r="S258" s="4">
        <f t="shared" si="123"/>
        <v>0</v>
      </c>
      <c r="T258" s="4">
        <f t="shared" si="124"/>
        <v>0</v>
      </c>
      <c r="U258" s="5">
        <f t="shared" si="125"/>
        <v>-0.660993440655959</v>
      </c>
      <c r="V258" s="5">
        <f t="shared" si="126"/>
        <v>29.713638292997391</v>
      </c>
      <c r="W258" s="5">
        <f t="shared" si="127"/>
        <v>2.3494639120114806</v>
      </c>
      <c r="X258" s="5">
        <f t="shared" si="104"/>
        <v>0.99941074473647762</v>
      </c>
      <c r="Y258" s="5">
        <f t="shared" si="105"/>
        <v>12.219334133638409</v>
      </c>
      <c r="Z258" s="5">
        <f t="shared" si="106"/>
        <v>-1.0139886442853137</v>
      </c>
      <c r="AA258" s="5">
        <f t="shared" si="107"/>
        <v>16.261663490846743</v>
      </c>
      <c r="AB258" s="5">
        <f t="shared" si="108"/>
        <v>11.558340692982449</v>
      </c>
      <c r="AC258" s="5">
        <f t="shared" si="108"/>
        <v>28.699649648712079</v>
      </c>
      <c r="AD258" s="5">
        <f t="shared" si="109"/>
        <v>-13.562872597141777</v>
      </c>
      <c r="AE258">
        <f t="shared" si="122"/>
        <v>0</v>
      </c>
    </row>
    <row r="259" spans="1:31" x14ac:dyDescent="0.2">
      <c r="A259">
        <f t="shared" si="110"/>
        <v>0.22600000000000017</v>
      </c>
      <c r="B259" s="5">
        <f t="shared" si="111"/>
        <v>0.32260575850935808</v>
      </c>
      <c r="C259" s="5">
        <f t="shared" si="112"/>
        <v>25.991296823958681</v>
      </c>
      <c r="D259" s="5">
        <f t="shared" si="113"/>
        <v>4.1035754056268976</v>
      </c>
      <c r="E259" s="2">
        <f t="shared" si="114"/>
        <v>25.993298849252437</v>
      </c>
      <c r="F259" s="2">
        <f t="shared" si="115"/>
        <v>0.71112262743827492</v>
      </c>
      <c r="G259" s="3">
        <f t="shared" si="116"/>
        <v>2.7927093863510306</v>
      </c>
      <c r="H259" s="3">
        <f t="shared" si="117"/>
        <v>-124.99238395878471</v>
      </c>
      <c r="I259" s="3">
        <f t="shared" si="118"/>
        <v>-9.8990074378898498</v>
      </c>
      <c r="J259" s="2">
        <f t="shared" si="98"/>
        <v>125.4148540710879</v>
      </c>
      <c r="K259" s="2">
        <f t="shared" si="119"/>
        <v>85.490698071634554</v>
      </c>
      <c r="L259" s="6">
        <f t="shared" si="99"/>
        <v>2498.5232888611381</v>
      </c>
      <c r="M259" s="2">
        <f t="shared" si="100"/>
        <v>31.665312515080398</v>
      </c>
      <c r="N259" s="2">
        <f t="shared" si="120"/>
        <v>125.4148540710879</v>
      </c>
      <c r="O259" s="2">
        <f t="shared" si="101"/>
        <v>85.490698071634554</v>
      </c>
      <c r="P259" s="5">
        <f t="shared" si="102"/>
        <v>0.35295547045594211</v>
      </c>
      <c r="Q259" s="4">
        <f t="shared" si="121"/>
        <v>0.25248454618566796</v>
      </c>
      <c r="R259" s="4">
        <f t="shared" si="103"/>
        <v>0.24127259856675445</v>
      </c>
      <c r="S259" s="4">
        <f t="shared" si="123"/>
        <v>0</v>
      </c>
      <c r="T259" s="4">
        <f t="shared" si="124"/>
        <v>0</v>
      </c>
      <c r="U259" s="5">
        <f t="shared" si="125"/>
        <v>-0.66359544242174673</v>
      </c>
      <c r="V259" s="5">
        <f t="shared" si="126"/>
        <v>29.700324973968794</v>
      </c>
      <c r="W259" s="5">
        <f t="shared" si="127"/>
        <v>2.3521732165858062</v>
      </c>
      <c r="X259" s="5">
        <f t="shared" si="104"/>
        <v>0.99940549809665136</v>
      </c>
      <c r="Y259" s="5">
        <f t="shared" si="105"/>
        <v>12.215242874500976</v>
      </c>
      <c r="Z259" s="5">
        <f t="shared" si="106"/>
        <v>-1.0145126864769121</v>
      </c>
      <c r="AA259" s="5">
        <f t="shared" si="107"/>
        <v>16.25617352861185</v>
      </c>
      <c r="AB259" s="5">
        <f t="shared" si="108"/>
        <v>11.55164743207923</v>
      </c>
      <c r="AC259" s="5">
        <f t="shared" si="108"/>
        <v>28.685812287491881</v>
      </c>
      <c r="AD259" s="5">
        <f t="shared" si="109"/>
        <v>-13.565653254802342</v>
      </c>
      <c r="AE259">
        <f t="shared" si="122"/>
        <v>0</v>
      </c>
    </row>
    <row r="260" spans="1:31" x14ac:dyDescent="0.2">
      <c r="A260">
        <f t="shared" si="110"/>
        <v>0.22700000000000017</v>
      </c>
      <c r="B260" s="5">
        <f t="shared" si="111"/>
        <v>0.32540424371942511</v>
      </c>
      <c r="C260" s="5">
        <f t="shared" si="112"/>
        <v>25.866318782906042</v>
      </c>
      <c r="D260" s="5">
        <f t="shared" si="113"/>
        <v>4.0936696153623799</v>
      </c>
      <c r="E260" s="2">
        <f t="shared" si="114"/>
        <v>25.868365532069252</v>
      </c>
      <c r="F260" s="2">
        <f t="shared" si="115"/>
        <v>0.7207560723493931</v>
      </c>
      <c r="G260" s="3">
        <f t="shared" si="116"/>
        <v>2.80426103378311</v>
      </c>
      <c r="H260" s="3">
        <f t="shared" si="117"/>
        <v>-124.96369814649722</v>
      </c>
      <c r="I260" s="3">
        <f t="shared" si="118"/>
        <v>-9.9125730911446528</v>
      </c>
      <c r="J260" s="2">
        <f t="shared" si="98"/>
        <v>125.38759444092447</v>
      </c>
      <c r="K260" s="2">
        <f t="shared" si="119"/>
        <v>85.472116183315933</v>
      </c>
      <c r="L260" s="6">
        <f t="shared" si="99"/>
        <v>2498.5101111820245</v>
      </c>
      <c r="M260" s="2">
        <f t="shared" si="100"/>
        <v>31.665145506299964</v>
      </c>
      <c r="N260" s="2">
        <f t="shared" si="120"/>
        <v>125.38759444092447</v>
      </c>
      <c r="O260" s="2">
        <f t="shared" si="101"/>
        <v>85.472116183315933</v>
      </c>
      <c r="P260" s="5">
        <f t="shared" si="102"/>
        <v>0.35295507974589646</v>
      </c>
      <c r="Q260" s="4">
        <f t="shared" si="121"/>
        <v>0.25253810512505515</v>
      </c>
      <c r="R260" s="4">
        <f t="shared" si="103"/>
        <v>0.24129805412365948</v>
      </c>
      <c r="S260" s="4">
        <f t="shared" si="123"/>
        <v>0</v>
      </c>
      <c r="T260" s="4">
        <f t="shared" si="124"/>
        <v>0</v>
      </c>
      <c r="U260" s="5">
        <f t="shared" si="125"/>
        <v>-0.66619474081978347</v>
      </c>
      <c r="V260" s="5">
        <f t="shared" si="126"/>
        <v>29.687021819890319</v>
      </c>
      <c r="W260" s="5">
        <f t="shared" si="127"/>
        <v>2.3548820818593672</v>
      </c>
      <c r="X260" s="5">
        <f t="shared" si="104"/>
        <v>0.99940022704513976</v>
      </c>
      <c r="Y260" s="5">
        <f t="shared" si="105"/>
        <v>12.211153995900514</v>
      </c>
      <c r="Z260" s="5">
        <f t="shared" si="106"/>
        <v>-1.0150376327081383</v>
      </c>
      <c r="AA260" s="5">
        <f t="shared" si="107"/>
        <v>16.250686697403435</v>
      </c>
      <c r="AB260" s="5">
        <f t="shared" si="108"/>
        <v>11.54495925508073</v>
      </c>
      <c r="AC260" s="5">
        <f t="shared" si="108"/>
        <v>28.671984187182179</v>
      </c>
      <c r="AD260" s="5">
        <f t="shared" si="109"/>
        <v>-13.568431220737196</v>
      </c>
      <c r="AE260">
        <f t="shared" si="122"/>
        <v>0</v>
      </c>
    </row>
    <row r="261" spans="1:31" x14ac:dyDescent="0.2">
      <c r="A261">
        <f t="shared" si="110"/>
        <v>0.22800000000000017</v>
      </c>
      <c r="B261" s="5">
        <f t="shared" si="111"/>
        <v>0.32821427723283575</v>
      </c>
      <c r="C261" s="5">
        <f t="shared" si="112"/>
        <v>25.741369420751639</v>
      </c>
      <c r="D261" s="5">
        <f t="shared" si="113"/>
        <v>4.0837502580556251</v>
      </c>
      <c r="E261" s="2">
        <f t="shared" si="114"/>
        <v>25.743461777068504</v>
      </c>
      <c r="F261" s="2">
        <f t="shared" si="115"/>
        <v>0.73050790609551541</v>
      </c>
      <c r="G261" s="3">
        <f t="shared" si="116"/>
        <v>2.8158059930381909</v>
      </c>
      <c r="H261" s="3">
        <f t="shared" si="117"/>
        <v>-124.93502616231004</v>
      </c>
      <c r="I261" s="3">
        <f t="shared" si="118"/>
        <v>-9.9261415223653895</v>
      </c>
      <c r="J261" s="2">
        <f t="shared" si="98"/>
        <v>125.36035183059096</v>
      </c>
      <c r="K261" s="2">
        <f t="shared" si="119"/>
        <v>85.453545896790018</v>
      </c>
      <c r="L261" s="6">
        <f t="shared" si="99"/>
        <v>2498.4968724406676</v>
      </c>
      <c r="M261" s="2">
        <f t="shared" si="100"/>
        <v>31.664977723640405</v>
      </c>
      <c r="N261" s="2">
        <f t="shared" si="120"/>
        <v>125.36035183059096</v>
      </c>
      <c r="O261" s="2">
        <f t="shared" si="101"/>
        <v>85.453545896790018</v>
      </c>
      <c r="P261" s="5">
        <f t="shared" si="102"/>
        <v>0.35295468725544932</v>
      </c>
      <c r="Q261" s="4">
        <f t="shared" si="121"/>
        <v>0.25259164689033192</v>
      </c>
      <c r="R261" s="4">
        <f t="shared" si="103"/>
        <v>0.24132349609411621</v>
      </c>
      <c r="S261" s="4">
        <f t="shared" si="123"/>
        <v>0</v>
      </c>
      <c r="T261" s="4">
        <f t="shared" si="124"/>
        <v>0</v>
      </c>
      <c r="U261" s="5">
        <f t="shared" si="125"/>
        <v>-0.66879133913426958</v>
      </c>
      <c r="V261" s="5">
        <f t="shared" si="126"/>
        <v>29.673728821676338</v>
      </c>
      <c r="W261" s="5">
        <f t="shared" si="127"/>
        <v>2.3575905078659969</v>
      </c>
      <c r="X261" s="5">
        <f t="shared" si="104"/>
        <v>0.9993949315688242</v>
      </c>
      <c r="Y261" s="5">
        <f t="shared" si="105"/>
        <v>12.207067496218304</v>
      </c>
      <c r="Z261" s="5">
        <f t="shared" si="106"/>
        <v>-1.0155634818613168</v>
      </c>
      <c r="AA261" s="5">
        <f t="shared" si="107"/>
        <v>16.24520299511882</v>
      </c>
      <c r="AB261" s="5">
        <f t="shared" si="108"/>
        <v>11.538276157084034</v>
      </c>
      <c r="AC261" s="5">
        <f t="shared" si="108"/>
        <v>28.658165339815021</v>
      </c>
      <c r="AD261" s="5">
        <f t="shared" si="109"/>
        <v>-13.571206497015183</v>
      </c>
      <c r="AE261">
        <f t="shared" si="122"/>
        <v>0</v>
      </c>
    </row>
    <row r="262" spans="1:31" x14ac:dyDescent="0.2">
      <c r="A262">
        <f t="shared" si="110"/>
        <v>0.22900000000000018</v>
      </c>
      <c r="B262" s="5">
        <f t="shared" si="111"/>
        <v>0.3310358523639525</v>
      </c>
      <c r="C262" s="5">
        <f t="shared" si="112"/>
        <v>25.616448723672001</v>
      </c>
      <c r="D262" s="5">
        <f t="shared" si="113"/>
        <v>4.0738173309300114</v>
      </c>
      <c r="E262" s="2">
        <f t="shared" si="114"/>
        <v>25.618587586907815</v>
      </c>
      <c r="F262" s="2">
        <f t="shared" si="115"/>
        <v>0.74037981226003291</v>
      </c>
      <c r="G262" s="3">
        <f t="shared" si="116"/>
        <v>2.827344269195275</v>
      </c>
      <c r="H262" s="3">
        <f t="shared" si="117"/>
        <v>-124.90636799697022</v>
      </c>
      <c r="I262" s="3">
        <f t="shared" si="118"/>
        <v>-9.9397127288624052</v>
      </c>
      <c r="J262" s="2">
        <f t="shared" si="98"/>
        <v>125.33312623142936</v>
      </c>
      <c r="K262" s="2">
        <f t="shared" si="119"/>
        <v>85.434987206154986</v>
      </c>
      <c r="L262" s="6">
        <f t="shared" si="99"/>
        <v>2498.4835726042902</v>
      </c>
      <c r="M262" s="2">
        <f t="shared" si="100"/>
        <v>31.664809166686315</v>
      </c>
      <c r="N262" s="2">
        <f t="shared" si="120"/>
        <v>125.33312623142936</v>
      </c>
      <c r="O262" s="2">
        <f t="shared" si="101"/>
        <v>85.434987206154986</v>
      </c>
      <c r="P262" s="5">
        <f t="shared" si="102"/>
        <v>0.35295429298364162</v>
      </c>
      <c r="Q262" s="4">
        <f t="shared" si="121"/>
        <v>0.25264517146262516</v>
      </c>
      <c r="R262" s="4">
        <f t="shared" si="103"/>
        <v>0.24134892447611056</v>
      </c>
      <c r="S262" s="4">
        <f t="shared" si="123"/>
        <v>0</v>
      </c>
      <c r="T262" s="4">
        <f t="shared" si="124"/>
        <v>0</v>
      </c>
      <c r="U262" s="5">
        <f t="shared" si="125"/>
        <v>-0.67138524064522453</v>
      </c>
      <c r="V262" s="5">
        <f t="shared" si="126"/>
        <v>29.660445970251555</v>
      </c>
      <c r="W262" s="5">
        <f t="shared" si="127"/>
        <v>2.3602984946403711</v>
      </c>
      <c r="X262" s="5">
        <f t="shared" si="104"/>
        <v>0.99938961165459372</v>
      </c>
      <c r="Y262" s="5">
        <f t="shared" si="105"/>
        <v>12.20298337383711</v>
      </c>
      <c r="Z262" s="5">
        <f t="shared" si="106"/>
        <v>-1.0160902328201085</v>
      </c>
      <c r="AA262" s="5">
        <f t="shared" si="107"/>
        <v>16.239722419657234</v>
      </c>
      <c r="AB262" s="5">
        <f t="shared" si="108"/>
        <v>11.531598133191885</v>
      </c>
      <c r="AC262" s="5">
        <f t="shared" si="108"/>
        <v>28.644355737431447</v>
      </c>
      <c r="AD262" s="5">
        <f t="shared" si="109"/>
        <v>-13.573979085702394</v>
      </c>
      <c r="AE262">
        <f t="shared" si="122"/>
        <v>0</v>
      </c>
    </row>
    <row r="263" spans="1:31" x14ac:dyDescent="0.2">
      <c r="A263">
        <f t="shared" si="110"/>
        <v>0.23000000000000018</v>
      </c>
      <c r="B263" s="5">
        <f t="shared" si="111"/>
        <v>0.33386896243221437</v>
      </c>
      <c r="C263" s="5">
        <f t="shared" si="112"/>
        <v>25.491556677852898</v>
      </c>
      <c r="D263" s="5">
        <f t="shared" si="113"/>
        <v>4.0638708312116059</v>
      </c>
      <c r="E263" s="2">
        <f t="shared" si="114"/>
        <v>25.493742964583728</v>
      </c>
      <c r="F263" s="2">
        <f t="shared" si="115"/>
        <v>0.75037350660355528</v>
      </c>
      <c r="G263" s="3">
        <f t="shared" si="116"/>
        <v>2.8388758673284671</v>
      </c>
      <c r="H263" s="3">
        <f t="shared" si="117"/>
        <v>-124.87772364123279</v>
      </c>
      <c r="I263" s="3">
        <f t="shared" si="118"/>
        <v>-9.9532867079481075</v>
      </c>
      <c r="J263" s="2">
        <f t="shared" si="98"/>
        <v>125.30591763479021</v>
      </c>
      <c r="K263" s="2">
        <f t="shared" si="119"/>
        <v>85.416440105514795</v>
      </c>
      <c r="L263" s="6">
        <f t="shared" si="99"/>
        <v>2498.4702116401354</v>
      </c>
      <c r="M263" s="2">
        <f t="shared" si="100"/>
        <v>31.664639835022552</v>
      </c>
      <c r="N263" s="2">
        <f t="shared" si="120"/>
        <v>125.30591763479021</v>
      </c>
      <c r="O263" s="2">
        <f t="shared" si="101"/>
        <v>85.416440105514795</v>
      </c>
      <c r="P263" s="5">
        <f t="shared" si="102"/>
        <v>0.35295389692951484</v>
      </c>
      <c r="Q263" s="4">
        <f t="shared" si="121"/>
        <v>0.25269867882305913</v>
      </c>
      <c r="R263" s="4">
        <f t="shared" si="103"/>
        <v>0.24137433926762886</v>
      </c>
      <c r="S263" s="4">
        <f t="shared" si="123"/>
        <v>0</v>
      </c>
      <c r="T263" s="4">
        <f t="shared" si="124"/>
        <v>0</v>
      </c>
      <c r="U263" s="5">
        <f t="shared" si="125"/>
        <v>-0.67397644862849282</v>
      </c>
      <c r="V263" s="5">
        <f t="shared" si="126"/>
        <v>29.647173256550964</v>
      </c>
      <c r="W263" s="5">
        <f t="shared" si="127"/>
        <v>2.3630060422180055</v>
      </c>
      <c r="X263" s="5">
        <f t="shared" si="104"/>
        <v>0.99938426728934593</v>
      </c>
      <c r="Y263" s="5">
        <f t="shared" si="105"/>
        <v>12.198901627141177</v>
      </c>
      <c r="Z263" s="5">
        <f t="shared" si="106"/>
        <v>-1.0166178844695084</v>
      </c>
      <c r="AA263" s="5">
        <f t="shared" si="107"/>
        <v>16.234244968919818</v>
      </c>
      <c r="AB263" s="5">
        <f t="shared" si="108"/>
        <v>11.524925178512685</v>
      </c>
      <c r="AC263" s="5">
        <f t="shared" si="108"/>
        <v>28.630555372081457</v>
      </c>
      <c r="AD263" s="5">
        <f t="shared" si="109"/>
        <v>-13.576748988862178</v>
      </c>
      <c r="AE263">
        <f t="shared" si="122"/>
        <v>0</v>
      </c>
    </row>
    <row r="264" spans="1:31" x14ac:dyDescent="0.2">
      <c r="A264">
        <f t="shared" si="110"/>
        <v>0.23100000000000018</v>
      </c>
      <c r="B264" s="5">
        <f t="shared" si="111"/>
        <v>0.33671360076213208</v>
      </c>
      <c r="C264" s="5">
        <f t="shared" si="112"/>
        <v>25.36669326948935</v>
      </c>
      <c r="D264" s="5">
        <f t="shared" si="113"/>
        <v>4.053910756129163</v>
      </c>
      <c r="E264" s="2">
        <f t="shared" si="114"/>
        <v>25.368927913439592</v>
      </c>
      <c r="F264" s="2">
        <f t="shared" si="115"/>
        <v>0.76049073783568399</v>
      </c>
      <c r="G264" s="3">
        <f t="shared" si="116"/>
        <v>2.8504007925069796</v>
      </c>
      <c r="H264" s="3">
        <f t="shared" si="117"/>
        <v>-124.84909308586072</v>
      </c>
      <c r="I264" s="3">
        <f t="shared" si="118"/>
        <v>-9.9668634569369701</v>
      </c>
      <c r="J264" s="2">
        <f t="shared" si="98"/>
        <v>125.27872603203252</v>
      </c>
      <c r="K264" s="2">
        <f t="shared" si="119"/>
        <v>85.397904588979216</v>
      </c>
      <c r="L264" s="6">
        <f t="shared" si="99"/>
        <v>2498.4567895154651</v>
      </c>
      <c r="M264" s="2">
        <f t="shared" si="100"/>
        <v>31.664469728234192</v>
      </c>
      <c r="N264" s="2">
        <f t="shared" si="120"/>
        <v>125.27872603203252</v>
      </c>
      <c r="O264" s="2">
        <f t="shared" si="101"/>
        <v>85.397904588979216</v>
      </c>
      <c r="P264" s="5">
        <f t="shared" si="102"/>
        <v>0.35295349909211093</v>
      </c>
      <c r="Q264" s="4">
        <f t="shared" si="121"/>
        <v>0.25275216895275499</v>
      </c>
      <c r="R264" s="4">
        <f t="shared" si="103"/>
        <v>0.24139974046665799</v>
      </c>
      <c r="S264" s="4">
        <f t="shared" si="123"/>
        <v>0</v>
      </c>
      <c r="T264" s="4">
        <f t="shared" si="124"/>
        <v>0</v>
      </c>
      <c r="U264" s="5">
        <f t="shared" si="125"/>
        <v>-0.67656496635574925</v>
      </c>
      <c r="V264" s="5">
        <f t="shared" si="126"/>
        <v>29.633910671519828</v>
      </c>
      <c r="W264" s="5">
        <f t="shared" si="127"/>
        <v>2.3657131506352527</v>
      </c>
      <c r="X264" s="5">
        <f t="shared" si="104"/>
        <v>0.99937889845998518</v>
      </c>
      <c r="Y264" s="5">
        <f t="shared" si="105"/>
        <v>12.194822254516211</v>
      </c>
      <c r="Z264" s="5">
        <f t="shared" si="106"/>
        <v>-1.0171464356958446</v>
      </c>
      <c r="AA264" s="5">
        <f t="shared" si="107"/>
        <v>16.228770640809593</v>
      </c>
      <c r="AB264" s="5">
        <f t="shared" si="108"/>
        <v>11.518257288160461</v>
      </c>
      <c r="AC264" s="5">
        <f t="shared" si="108"/>
        <v>28.616764235823982</v>
      </c>
      <c r="AD264" s="5">
        <f t="shared" si="109"/>
        <v>-13.579516208555155</v>
      </c>
      <c r="AE264">
        <f t="shared" si="122"/>
        <v>0</v>
      </c>
    </row>
    <row r="265" spans="1:31" x14ac:dyDescent="0.2">
      <c r="A265">
        <f t="shared" si="110"/>
        <v>0.23200000000000018</v>
      </c>
      <c r="B265" s="5">
        <f t="shared" si="111"/>
        <v>0.33956976068328315</v>
      </c>
      <c r="C265" s="5">
        <f t="shared" si="112"/>
        <v>25.241858484785606</v>
      </c>
      <c r="D265" s="5">
        <f t="shared" si="113"/>
        <v>4.0439371029141222</v>
      </c>
      <c r="E265" s="2">
        <f t="shared" si="114"/>
        <v>25.244142437173689</v>
      </c>
      <c r="F265" s="2">
        <f t="shared" si="115"/>
        <v>0.77073328840909028</v>
      </c>
      <c r="G265" s="3">
        <f t="shared" si="116"/>
        <v>2.8619190497951399</v>
      </c>
      <c r="H265" s="3">
        <f t="shared" si="117"/>
        <v>-124.82047632162489</v>
      </c>
      <c r="I265" s="3">
        <f t="shared" si="118"/>
        <v>-9.9804429731455251</v>
      </c>
      <c r="J265" s="2">
        <f t="shared" si="98"/>
        <v>125.25155141452386</v>
      </c>
      <c r="K265" s="2">
        <f t="shared" si="119"/>
        <v>85.379380650663833</v>
      </c>
      <c r="L265" s="6">
        <f t="shared" si="99"/>
        <v>2498.4433061975628</v>
      </c>
      <c r="M265" s="2">
        <f t="shared" si="100"/>
        <v>31.664298845906611</v>
      </c>
      <c r="N265" s="2">
        <f t="shared" si="120"/>
        <v>125.25155141452386</v>
      </c>
      <c r="O265" s="2">
        <f t="shared" si="101"/>
        <v>85.379380650663833</v>
      </c>
      <c r="P265" s="5">
        <f t="shared" si="102"/>
        <v>0.35295309947047271</v>
      </c>
      <c r="Q265" s="4">
        <f t="shared" si="121"/>
        <v>0.25280564183283161</v>
      </c>
      <c r="R265" s="4">
        <f t="shared" si="103"/>
        <v>0.24142512807118549</v>
      </c>
      <c r="S265" s="4">
        <f t="shared" si="123"/>
        <v>0</v>
      </c>
      <c r="T265" s="4">
        <f t="shared" si="124"/>
        <v>0</v>
      </c>
      <c r="U265" s="5">
        <f t="shared" si="125"/>
        <v>-0.6791507970945061</v>
      </c>
      <c r="V265" s="5">
        <f t="shared" si="126"/>
        <v>29.620658206113678</v>
      </c>
      <c r="W265" s="5">
        <f t="shared" si="127"/>
        <v>2.3684198199293025</v>
      </c>
      <c r="X265" s="5">
        <f t="shared" si="104"/>
        <v>0.99937350515342516</v>
      </c>
      <c r="Y265" s="5">
        <f t="shared" si="105"/>
        <v>12.190745254349398</v>
      </c>
      <c r="Z265" s="5">
        <f t="shared" si="106"/>
        <v>-1.017675885386776</v>
      </c>
      <c r="AA265" s="5">
        <f t="shared" si="107"/>
        <v>16.223299433231485</v>
      </c>
      <c r="AB265" s="5">
        <f t="shared" si="108"/>
        <v>11.511594457254892</v>
      </c>
      <c r="AC265" s="5">
        <f t="shared" si="108"/>
        <v>28.602982320726902</v>
      </c>
      <c r="AD265" s="5">
        <f t="shared" si="109"/>
        <v>-13.58228074683921</v>
      </c>
      <c r="AE265">
        <f t="shared" si="122"/>
        <v>0</v>
      </c>
    </row>
    <row r="266" spans="1:31" x14ac:dyDescent="0.2">
      <c r="A266">
        <f t="shared" si="110"/>
        <v>0.23300000000000018</v>
      </c>
      <c r="B266" s="5">
        <f t="shared" si="111"/>
        <v>0.34243743553030692</v>
      </c>
      <c r="C266" s="5">
        <f t="shared" si="112"/>
        <v>25.117052309955142</v>
      </c>
      <c r="D266" s="5">
        <f t="shared" si="113"/>
        <v>4.0339498688006028</v>
      </c>
      <c r="E266" s="2">
        <f t="shared" si="114"/>
        <v>25.119386539847575</v>
      </c>
      <c r="F266" s="2">
        <f t="shared" si="115"/>
        <v>0.78110297533664996</v>
      </c>
      <c r="G266" s="3">
        <f t="shared" si="116"/>
        <v>2.8734306442523949</v>
      </c>
      <c r="H266" s="3">
        <f t="shared" si="117"/>
        <v>-124.79187333930417</v>
      </c>
      <c r="I266" s="3">
        <f t="shared" si="118"/>
        <v>-9.9940252538923637</v>
      </c>
      <c r="J266" s="2">
        <f t="shared" si="98"/>
        <v>125.22439377364022</v>
      </c>
      <c r="K266" s="2">
        <f t="shared" si="119"/>
        <v>85.360868284689985</v>
      </c>
      <c r="L266" s="6">
        <f t="shared" si="99"/>
        <v>2498.429761653731</v>
      </c>
      <c r="M266" s="2">
        <f t="shared" si="100"/>
        <v>31.664127187625411</v>
      </c>
      <c r="N266" s="2">
        <f t="shared" si="120"/>
        <v>125.22439377364022</v>
      </c>
      <c r="O266" s="2">
        <f t="shared" si="101"/>
        <v>85.360868284689985</v>
      </c>
      <c r="P266" s="5">
        <f t="shared" si="102"/>
        <v>0.35295269806364316</v>
      </c>
      <c r="Q266" s="4">
        <f t="shared" si="121"/>
        <v>0.25285909744440482</v>
      </c>
      <c r="R266" s="4">
        <f t="shared" si="103"/>
        <v>0.24145050207919955</v>
      </c>
      <c r="S266" s="4">
        <f t="shared" si="123"/>
        <v>0</v>
      </c>
      <c r="T266" s="4">
        <f t="shared" si="124"/>
        <v>0</v>
      </c>
      <c r="U266" s="5">
        <f t="shared" si="125"/>
        <v>-0.68173394410811849</v>
      </c>
      <c r="V266" s="5">
        <f t="shared" si="126"/>
        <v>29.607415851298285</v>
      </c>
      <c r="W266" s="5">
        <f t="shared" si="127"/>
        <v>2.3711260501381783</v>
      </c>
      <c r="X266" s="5">
        <f t="shared" si="104"/>
        <v>0.99936808735658689</v>
      </c>
      <c r="Y266" s="5">
        <f t="shared" si="105"/>
        <v>12.186670625029404</v>
      </c>
      <c r="Z266" s="5">
        <f t="shared" si="106"/>
        <v>-1.0182062324312908</v>
      </c>
      <c r="AA266" s="5">
        <f t="shared" si="107"/>
        <v>16.217831344092314</v>
      </c>
      <c r="AB266" s="5">
        <f t="shared" si="108"/>
        <v>11.504936680921285</v>
      </c>
      <c r="AC266" s="5">
        <f t="shared" si="108"/>
        <v>28.589209618866995</v>
      </c>
      <c r="AD266" s="5">
        <f t="shared" si="109"/>
        <v>-13.585042605769509</v>
      </c>
      <c r="AE266">
        <f t="shared" si="122"/>
        <v>0</v>
      </c>
    </row>
    <row r="267" spans="1:31" x14ac:dyDescent="0.2">
      <c r="A267">
        <f t="shared" si="110"/>
        <v>0.23400000000000018</v>
      </c>
      <c r="B267" s="5">
        <f t="shared" si="111"/>
        <v>0.34531661864289975</v>
      </c>
      <c r="C267" s="5">
        <f t="shared" si="112"/>
        <v>24.992274731220647</v>
      </c>
      <c r="D267" s="5">
        <f t="shared" si="113"/>
        <v>4.0239490510254079</v>
      </c>
      <c r="E267" s="2">
        <f t="shared" si="114"/>
        <v>24.99466022589467</v>
      </c>
      <c r="F267" s="2">
        <f t="shared" si="115"/>
        <v>0.79160165103242275</v>
      </c>
      <c r="G267" s="3">
        <f t="shared" si="116"/>
        <v>2.8849355809333161</v>
      </c>
      <c r="H267" s="3">
        <f t="shared" si="117"/>
        <v>-124.7632841296853</v>
      </c>
      <c r="I267" s="3">
        <f t="shared" si="118"/>
        <v>-10.007610296498132</v>
      </c>
      <c r="J267" s="2">
        <f t="shared" si="98"/>
        <v>125.19725310076613</v>
      </c>
      <c r="K267" s="2">
        <f t="shared" si="119"/>
        <v>85.342367485184823</v>
      </c>
      <c r="L267" s="6">
        <f t="shared" si="99"/>
        <v>2498.4161558512928</v>
      </c>
      <c r="M267" s="2">
        <f t="shared" si="100"/>
        <v>31.663954752976451</v>
      </c>
      <c r="N267" s="2">
        <f t="shared" si="120"/>
        <v>125.19725310076613</v>
      </c>
      <c r="O267" s="2">
        <f t="shared" si="101"/>
        <v>85.342367485184823</v>
      </c>
      <c r="P267" s="5">
        <f t="shared" si="102"/>
        <v>0.35295229487066626</v>
      </c>
      <c r="Q267" s="4">
        <f t="shared" si="121"/>
        <v>0.2529125357685878</v>
      </c>
      <c r="R267" s="4">
        <f t="shared" si="103"/>
        <v>0.24147586248868866</v>
      </c>
      <c r="S267" s="4">
        <f t="shared" si="123"/>
        <v>0</v>
      </c>
      <c r="T267" s="4">
        <f t="shared" si="124"/>
        <v>0</v>
      </c>
      <c r="U267" s="5">
        <f t="shared" si="125"/>
        <v>-0.68431441065579146</v>
      </c>
      <c r="V267" s="5">
        <f t="shared" si="126"/>
        <v>29.594183598049675</v>
      </c>
      <c r="W267" s="5">
        <f t="shared" si="127"/>
        <v>2.3738318413007384</v>
      </c>
      <c r="X267" s="5">
        <f t="shared" si="104"/>
        <v>0.9993626450563996</v>
      </c>
      <c r="Y267" s="5">
        <f t="shared" si="105"/>
        <v>12.18259836494634</v>
      </c>
      <c r="Z267" s="5">
        <f t="shared" si="106"/>
        <v>-1.0187374757197065</v>
      </c>
      <c r="AA267" s="5">
        <f t="shared" si="107"/>
        <v>16.212366371300792</v>
      </c>
      <c r="AB267" s="5">
        <f t="shared" si="108"/>
        <v>11.49828395429055</v>
      </c>
      <c r="AC267" s="5">
        <f t="shared" si="108"/>
        <v>28.575446122329968</v>
      </c>
      <c r="AD267" s="5">
        <f t="shared" si="109"/>
        <v>-13.587801787398469</v>
      </c>
      <c r="AE267">
        <f t="shared" si="122"/>
        <v>0</v>
      </c>
    </row>
    <row r="268" spans="1:31" x14ac:dyDescent="0.2">
      <c r="A268">
        <f t="shared" si="110"/>
        <v>0.23500000000000018</v>
      </c>
      <c r="B268" s="5">
        <f t="shared" si="111"/>
        <v>0.34820730336581024</v>
      </c>
      <c r="C268" s="5">
        <f t="shared" si="112"/>
        <v>24.867525734814024</v>
      </c>
      <c r="D268" s="5">
        <f t="shared" si="113"/>
        <v>4.0139346468280159</v>
      </c>
      <c r="E268" s="2">
        <f t="shared" si="114"/>
        <v>24.869963500129128</v>
      </c>
      <c r="F268" s="2">
        <f t="shared" si="115"/>
        <v>0.80223120417728877</v>
      </c>
      <c r="G268" s="3">
        <f t="shared" si="116"/>
        <v>2.8964338648876069</v>
      </c>
      <c r="H268" s="3">
        <f t="shared" si="117"/>
        <v>-124.73470868356297</v>
      </c>
      <c r="I268" s="3">
        <f t="shared" si="118"/>
        <v>-10.021198098285531</v>
      </c>
      <c r="J268" s="2">
        <f t="shared" si="98"/>
        <v>125.17012938729459</v>
      </c>
      <c r="K268" s="2">
        <f t="shared" si="119"/>
        <v>85.32387824628124</v>
      </c>
      <c r="L268" s="6">
        <f t="shared" si="99"/>
        <v>2498.4024887575906</v>
      </c>
      <c r="M268" s="2">
        <f t="shared" si="100"/>
        <v>31.663781541545848</v>
      </c>
      <c r="N268" s="2">
        <f t="shared" si="120"/>
        <v>125.17012938729459</v>
      </c>
      <c r="O268" s="2">
        <f t="shared" si="101"/>
        <v>85.32387824628124</v>
      </c>
      <c r="P268" s="5">
        <f t="shared" si="102"/>
        <v>0.35295188989058635</v>
      </c>
      <c r="Q268" s="4">
        <f t="shared" si="121"/>
        <v>0.25296595678649098</v>
      </c>
      <c r="R268" s="4">
        <f t="shared" si="103"/>
        <v>0.24150120929764218</v>
      </c>
      <c r="S268" s="4">
        <f t="shared" si="123"/>
        <v>0</v>
      </c>
      <c r="T268" s="4">
        <f t="shared" si="124"/>
        <v>0</v>
      </c>
      <c r="U268" s="5">
        <f t="shared" si="125"/>
        <v>-0.686892199992585</v>
      </c>
      <c r="V268" s="5">
        <f t="shared" si="126"/>
        <v>29.580961437354091</v>
      </c>
      <c r="W268" s="5">
        <f t="shared" si="127"/>
        <v>2.3765371934566728</v>
      </c>
      <c r="X268" s="5">
        <f t="shared" si="104"/>
        <v>0.99935717823980041</v>
      </c>
      <c r="Y268" s="5">
        <f t="shared" si="105"/>
        <v>12.178528472491811</v>
      </c>
      <c r="Z268" s="5">
        <f t="shared" si="106"/>
        <v>-1.0192696141436659</v>
      </c>
      <c r="AA268" s="5">
        <f t="shared" si="107"/>
        <v>16.206904512767515</v>
      </c>
      <c r="AB268" s="5">
        <f t="shared" si="108"/>
        <v>11.491636272499226</v>
      </c>
      <c r="AC268" s="5">
        <f t="shared" si="108"/>
        <v>28.561691823210424</v>
      </c>
      <c r="AD268" s="5">
        <f t="shared" si="109"/>
        <v>-13.59055829377581</v>
      </c>
      <c r="AE268">
        <f t="shared" si="122"/>
        <v>0</v>
      </c>
    </row>
    <row r="269" spans="1:31" x14ac:dyDescent="0.2">
      <c r="A269">
        <f t="shared" si="110"/>
        <v>0.23600000000000018</v>
      </c>
      <c r="B269" s="5">
        <f t="shared" si="111"/>
        <v>0.35110948304883405</v>
      </c>
      <c r="C269" s="5">
        <f t="shared" si="112"/>
        <v>24.742805306976372</v>
      </c>
      <c r="D269" s="5">
        <f t="shared" si="113"/>
        <v>4.0039066534505841</v>
      </c>
      <c r="E269" s="2">
        <f t="shared" si="114"/>
        <v>24.745296367754921</v>
      </c>
      <c r="F269" s="2">
        <f t="shared" si="115"/>
        <v>0.81299356061008921</v>
      </c>
      <c r="G269" s="3">
        <f t="shared" si="116"/>
        <v>2.907925501160106</v>
      </c>
      <c r="H269" s="3">
        <f t="shared" si="117"/>
        <v>-124.70614699173976</v>
      </c>
      <c r="I269" s="3">
        <f t="shared" si="118"/>
        <v>-10.034788656579307</v>
      </c>
      <c r="J269" s="2">
        <f t="shared" si="98"/>
        <v>125.14302262462702</v>
      </c>
      <c r="K269" s="2">
        <f t="shared" si="119"/>
        <v>85.305400562117939</v>
      </c>
      <c r="L269" s="6">
        <f t="shared" si="99"/>
        <v>2498.3887603399894</v>
      </c>
      <c r="M269" s="2">
        <f t="shared" si="100"/>
        <v>31.663607552920002</v>
      </c>
      <c r="N269" s="2">
        <f t="shared" si="120"/>
        <v>125.14302262462702</v>
      </c>
      <c r="O269" s="2">
        <f t="shared" si="101"/>
        <v>85.305400562117939</v>
      </c>
      <c r="P269" s="5">
        <f t="shared" si="102"/>
        <v>0.35295148312244851</v>
      </c>
      <c r="Q269" s="4">
        <f t="shared" si="121"/>
        <v>0.25301936047922252</v>
      </c>
      <c r="R269" s="4">
        <f t="shared" si="103"/>
        <v>0.24152654250405001</v>
      </c>
      <c r="S269" s="4">
        <f t="shared" si="123"/>
        <v>0</v>
      </c>
      <c r="T269" s="4">
        <f t="shared" si="124"/>
        <v>0</v>
      </c>
      <c r="U269" s="5">
        <f t="shared" si="125"/>
        <v>-0.68946731536942085</v>
      </c>
      <c r="V269" s="5">
        <f t="shared" si="126"/>
        <v>29.567749360207976</v>
      </c>
      <c r="W269" s="5">
        <f t="shared" si="127"/>
        <v>2.3792421066465006</v>
      </c>
      <c r="X269" s="5">
        <f t="shared" si="104"/>
        <v>0.99935168689373532</v>
      </c>
      <c r="Y269" s="5">
        <f t="shared" si="105"/>
        <v>12.174460946058868</v>
      </c>
      <c r="Z269" s="5">
        <f t="shared" si="106"/>
        <v>-1.0198026465961372</v>
      </c>
      <c r="AA269" s="5">
        <f t="shared" si="107"/>
        <v>16.201445766404976</v>
      </c>
      <c r="AB269" s="5">
        <f t="shared" si="108"/>
        <v>11.484993630689448</v>
      </c>
      <c r="AC269" s="5">
        <f t="shared" si="108"/>
        <v>28.547946713611839</v>
      </c>
      <c r="AD269" s="5">
        <f t="shared" si="109"/>
        <v>-13.593312126948522</v>
      </c>
      <c r="AE269">
        <f t="shared" si="122"/>
        <v>0</v>
      </c>
    </row>
    <row r="270" spans="1:31" x14ac:dyDescent="0.2">
      <c r="A270">
        <f t="shared" si="110"/>
        <v>0.23700000000000018</v>
      </c>
      <c r="B270" s="5">
        <f t="shared" si="111"/>
        <v>0.35402315104680948</v>
      </c>
      <c r="C270" s="5">
        <f t="shared" si="112"/>
        <v>24.618113433957987</v>
      </c>
      <c r="D270" s="5">
        <f t="shared" si="113"/>
        <v>3.9938650681379415</v>
      </c>
      <c r="E270" s="2">
        <f t="shared" si="114"/>
        <v>24.620658834375245</v>
      </c>
      <c r="F270" s="2">
        <f t="shared" si="115"/>
        <v>0.82389068424515477</v>
      </c>
      <c r="G270" s="3">
        <f t="shared" si="116"/>
        <v>2.9194104947907955</v>
      </c>
      <c r="H270" s="3">
        <f t="shared" si="117"/>
        <v>-124.67759904502614</v>
      </c>
      <c r="I270" s="3">
        <f t="shared" si="118"/>
        <v>-10.048381968706256</v>
      </c>
      <c r="J270" s="2">
        <f t="shared" si="98"/>
        <v>125.11593280417334</v>
      </c>
      <c r="K270" s="2">
        <f t="shared" si="119"/>
        <v>85.286934426839352</v>
      </c>
      <c r="L270" s="6">
        <f t="shared" si="99"/>
        <v>2498.3749705658724</v>
      </c>
      <c r="M270" s="2">
        <f t="shared" si="100"/>
        <v>31.663432786685537</v>
      </c>
      <c r="N270" s="2">
        <f t="shared" si="120"/>
        <v>125.11593280417334</v>
      </c>
      <c r="O270" s="2">
        <f t="shared" si="101"/>
        <v>85.286934426839352</v>
      </c>
      <c r="P270" s="5">
        <f t="shared" si="102"/>
        <v>0.35295107456529823</v>
      </c>
      <c r="Q270" s="4">
        <f t="shared" si="121"/>
        <v>0.25307274682788744</v>
      </c>
      <c r="R270" s="4">
        <f t="shared" si="103"/>
        <v>0.24155186210590246</v>
      </c>
      <c r="S270" s="4">
        <f t="shared" si="123"/>
        <v>0</v>
      </c>
      <c r="T270" s="4">
        <f t="shared" si="124"/>
        <v>0</v>
      </c>
      <c r="U270" s="5">
        <f t="shared" si="125"/>
        <v>-0.69203976003308831</v>
      </c>
      <c r="V270" s="5">
        <f t="shared" si="126"/>
        <v>29.554547357617977</v>
      </c>
      <c r="W270" s="5">
        <f t="shared" si="127"/>
        <v>2.3819465809115696</v>
      </c>
      <c r="X270" s="5">
        <f t="shared" si="104"/>
        <v>0.99934617100515777</v>
      </c>
      <c r="Y270" s="5">
        <f t="shared" si="105"/>
        <v>12.17039578404203</v>
      </c>
      <c r="Z270" s="5">
        <f t="shared" si="106"/>
        <v>-1.0203365719714117</v>
      </c>
      <c r="AA270" s="5">
        <f t="shared" si="107"/>
        <v>16.195990130127541</v>
      </c>
      <c r="AB270" s="5">
        <f t="shared" si="108"/>
        <v>11.478356024008942</v>
      </c>
      <c r="AC270" s="5">
        <f t="shared" si="108"/>
        <v>28.534210785646565</v>
      </c>
      <c r="AD270" s="5">
        <f t="shared" si="109"/>
        <v>-13.596063288960888</v>
      </c>
      <c r="AE270">
        <f t="shared" si="122"/>
        <v>0</v>
      </c>
    </row>
    <row r="271" spans="1:31" x14ac:dyDescent="0.2">
      <c r="A271">
        <f t="shared" si="110"/>
        <v>0.23800000000000018</v>
      </c>
      <c r="B271" s="5">
        <f t="shared" si="111"/>
        <v>0.35694830071961225</v>
      </c>
      <c r="C271" s="5">
        <f t="shared" si="112"/>
        <v>24.493450102018354</v>
      </c>
      <c r="D271" s="5">
        <f t="shared" si="113"/>
        <v>3.983809888137591</v>
      </c>
      <c r="E271" s="2">
        <f t="shared" si="114"/>
        <v>24.496050906002164</v>
      </c>
      <c r="F271" s="2">
        <f t="shared" si="115"/>
        <v>0.83492457801713094</v>
      </c>
      <c r="G271" s="3">
        <f t="shared" si="116"/>
        <v>2.9308888508148043</v>
      </c>
      <c r="H271" s="3">
        <f t="shared" si="117"/>
        <v>-124.64906483424049</v>
      </c>
      <c r="I271" s="3">
        <f t="shared" si="118"/>
        <v>-10.061978031995217</v>
      </c>
      <c r="J271" s="2">
        <f t="shared" si="98"/>
        <v>125.08885991735184</v>
      </c>
      <c r="K271" s="2">
        <f t="shared" si="119"/>
        <v>85.268479834595666</v>
      </c>
      <c r="L271" s="6">
        <f t="shared" si="99"/>
        <v>2498.3611194026425</v>
      </c>
      <c r="M271" s="2">
        <f t="shared" si="100"/>
        <v>31.663257242429324</v>
      </c>
      <c r="N271" s="2">
        <f t="shared" si="120"/>
        <v>125.08885991735184</v>
      </c>
      <c r="O271" s="2">
        <f t="shared" si="101"/>
        <v>85.268479834595666</v>
      </c>
      <c r="P271" s="5">
        <f t="shared" si="102"/>
        <v>0.35295066421818166</v>
      </c>
      <c r="Q271" s="4">
        <f t="shared" si="121"/>
        <v>0.25312611581358829</v>
      </c>
      <c r="R271" s="4">
        <f t="shared" si="103"/>
        <v>0.24157716810119073</v>
      </c>
      <c r="S271" s="4">
        <f t="shared" si="123"/>
        <v>0</v>
      </c>
      <c r="T271" s="4">
        <f t="shared" si="124"/>
        <v>0</v>
      </c>
      <c r="U271" s="5">
        <f t="shared" si="125"/>
        <v>-0.6946095372262503</v>
      </c>
      <c r="V271" s="5">
        <f t="shared" si="126"/>
        <v>29.541355420600897</v>
      </c>
      <c r="W271" s="5">
        <f t="shared" si="127"/>
        <v>2.3846506162940537</v>
      </c>
      <c r="X271" s="5">
        <f t="shared" si="104"/>
        <v>0.99934063056102884</v>
      </c>
      <c r="Y271" s="5">
        <f t="shared" si="105"/>
        <v>12.166332984837286</v>
      </c>
      <c r="Z271" s="5">
        <f t="shared" si="106"/>
        <v>-1.0208713891651022</v>
      </c>
      <c r="AA271" s="5">
        <f t="shared" si="107"/>
        <v>16.190537601851467</v>
      </c>
      <c r="AB271" s="5">
        <f t="shared" si="108"/>
        <v>11.471723447611035</v>
      </c>
      <c r="AC271" s="5">
        <f t="shared" si="108"/>
        <v>28.520484031435796</v>
      </c>
      <c r="AD271" s="5">
        <f t="shared" si="109"/>
        <v>-13.598811781854479</v>
      </c>
      <c r="AE271">
        <f t="shared" si="122"/>
        <v>0</v>
      </c>
    </row>
    <row r="272" spans="1:31" x14ac:dyDescent="0.2">
      <c r="A272">
        <f t="shared" si="110"/>
        <v>0.23900000000000018</v>
      </c>
      <c r="B272" s="5">
        <f t="shared" si="111"/>
        <v>0.35988492543215089</v>
      </c>
      <c r="C272" s="5">
        <f t="shared" si="112"/>
        <v>24.368815297426128</v>
      </c>
      <c r="D272" s="5">
        <f t="shared" si="113"/>
        <v>3.9737411106997049</v>
      </c>
      <c r="E272" s="2">
        <f t="shared" si="114"/>
        <v>24.371472589066567</v>
      </c>
      <c r="F272" s="2">
        <f t="shared" si="115"/>
        <v>0.84609728485405877</v>
      </c>
      <c r="G272" s="3">
        <f t="shared" si="116"/>
        <v>2.9423605742624153</v>
      </c>
      <c r="H272" s="3">
        <f t="shared" si="117"/>
        <v>-124.62054435020906</v>
      </c>
      <c r="I272" s="3">
        <f t="shared" si="118"/>
        <v>-10.075576843777071</v>
      </c>
      <c r="J272" s="2">
        <f t="shared" si="98"/>
        <v>125.06180395558931</v>
      </c>
      <c r="K272" s="2">
        <f t="shared" si="119"/>
        <v>85.25003677954281</v>
      </c>
      <c r="L272" s="6">
        <f t="shared" si="99"/>
        <v>2498.3472068177261</v>
      </c>
      <c r="M272" s="2">
        <f t="shared" si="100"/>
        <v>31.663080919738537</v>
      </c>
      <c r="N272" s="2">
        <f t="shared" si="120"/>
        <v>125.06180395558931</v>
      </c>
      <c r="O272" s="2">
        <f t="shared" si="101"/>
        <v>85.25003677954281</v>
      </c>
      <c r="P272" s="5">
        <f t="shared" si="102"/>
        <v>0.35295025208014574</v>
      </c>
      <c r="Q272" s="4">
        <f t="shared" si="121"/>
        <v>0.25317946741742514</v>
      </c>
      <c r="R272" s="4">
        <f t="shared" si="103"/>
        <v>0.24160246048790632</v>
      </c>
      <c r="S272" s="4">
        <f t="shared" si="123"/>
        <v>0</v>
      </c>
      <c r="T272" s="4">
        <f t="shared" si="124"/>
        <v>0</v>
      </c>
      <c r="U272" s="5">
        <f t="shared" si="125"/>
        <v>-0.69717665018745012</v>
      </c>
      <c r="V272" s="5">
        <f t="shared" si="126"/>
        <v>29.528173540183747</v>
      </c>
      <c r="W272" s="5">
        <f t="shared" si="127"/>
        <v>2.3873542128369549</v>
      </c>
      <c r="X272" s="5">
        <f t="shared" si="104"/>
        <v>0.99933506554831875</v>
      </c>
      <c r="Y272" s="5">
        <f t="shared" si="105"/>
        <v>12.162272546842079</v>
      </c>
      <c r="Z272" s="5">
        <f t="shared" si="106"/>
        <v>-1.0214070970741425</v>
      </c>
      <c r="AA272" s="5">
        <f t="shared" si="107"/>
        <v>16.18508817949489</v>
      </c>
      <c r="AB272" s="5">
        <f t="shared" si="108"/>
        <v>11.465095896654629</v>
      </c>
      <c r="AC272" s="5">
        <f t="shared" si="108"/>
        <v>28.506766443109605</v>
      </c>
      <c r="AD272" s="5">
        <f t="shared" si="109"/>
        <v>-13.601557607668155</v>
      </c>
      <c r="AE272">
        <f t="shared" si="122"/>
        <v>0</v>
      </c>
    </row>
    <row r="273" spans="1:31" x14ac:dyDescent="0.2">
      <c r="A273">
        <f t="shared" si="110"/>
        <v>0.24000000000000019</v>
      </c>
      <c r="B273" s="5">
        <f t="shared" si="111"/>
        <v>0.36283301855436162</v>
      </c>
      <c r="C273" s="5">
        <f t="shared" si="112"/>
        <v>24.24420900645914</v>
      </c>
      <c r="D273" s="5">
        <f t="shared" si="113"/>
        <v>3.963658733077124</v>
      </c>
      <c r="E273" s="2">
        <f t="shared" si="114"/>
        <v>24.246923890428405</v>
      </c>
      <c r="F273" s="2">
        <f t="shared" si="115"/>
        <v>0.85741088867969439</v>
      </c>
      <c r="G273" s="3">
        <f t="shared" si="116"/>
        <v>2.9538256701590697</v>
      </c>
      <c r="H273" s="3">
        <f t="shared" si="117"/>
        <v>-124.59203758376594</v>
      </c>
      <c r="I273" s="3">
        <f t="shared" si="118"/>
        <v>-10.089178401384739</v>
      </c>
      <c r="J273" s="2">
        <f t="shared" si="98"/>
        <v>125.03476491032086</v>
      </c>
      <c r="K273" s="2">
        <f t="shared" si="119"/>
        <v>85.231605255842439</v>
      </c>
      <c r="L273" s="6">
        <f t="shared" si="99"/>
        <v>2498.333232778567</v>
      </c>
      <c r="M273" s="2">
        <f t="shared" si="100"/>
        <v>31.662903818200586</v>
      </c>
      <c r="N273" s="2">
        <f t="shared" si="120"/>
        <v>125.03476491032086</v>
      </c>
      <c r="O273" s="2">
        <f t="shared" si="101"/>
        <v>85.231605255842439</v>
      </c>
      <c r="P273" s="5">
        <f t="shared" si="102"/>
        <v>0.35294983815023773</v>
      </c>
      <c r="Q273" s="4">
        <f t="shared" si="121"/>
        <v>0.25323280162049561</v>
      </c>
      <c r="R273" s="4">
        <f t="shared" si="103"/>
        <v>0.24162773926404171</v>
      </c>
      <c r="S273" s="4">
        <f t="shared" si="123"/>
        <v>0</v>
      </c>
      <c r="T273" s="4">
        <f t="shared" si="124"/>
        <v>0</v>
      </c>
      <c r="U273" s="5">
        <f t="shared" si="125"/>
        <v>-0.69974110215111585</v>
      </c>
      <c r="V273" s="5">
        <f t="shared" si="126"/>
        <v>29.515001707403634</v>
      </c>
      <c r="W273" s="5">
        <f t="shared" si="127"/>
        <v>2.3900573705840955</v>
      </c>
      <c r="X273" s="5">
        <f t="shared" si="104"/>
        <v>0.9993294759540059</v>
      </c>
      <c r="Y273" s="5">
        <f t="shared" si="105"/>
        <v>12.158214468455306</v>
      </c>
      <c r="Z273" s="5">
        <f t="shared" si="106"/>
        <v>-1.0219436945967837</v>
      </c>
      <c r="AA273" s="5">
        <f t="shared" si="107"/>
        <v>16.179641860977821</v>
      </c>
      <c r="AB273" s="5">
        <f t="shared" si="108"/>
        <v>11.45847336630419</v>
      </c>
      <c r="AC273" s="5">
        <f t="shared" si="108"/>
        <v>28.493058012806852</v>
      </c>
      <c r="AD273" s="5">
        <f t="shared" si="109"/>
        <v>-13.604300768438083</v>
      </c>
      <c r="AE273">
        <f t="shared" si="122"/>
        <v>0</v>
      </c>
    </row>
    <row r="274" spans="1:31" x14ac:dyDescent="0.2">
      <c r="A274">
        <f t="shared" si="110"/>
        <v>0.24100000000000019</v>
      </c>
      <c r="B274" s="5">
        <f t="shared" si="111"/>
        <v>0.36579257346120381</v>
      </c>
      <c r="C274" s="5">
        <f t="shared" si="112"/>
        <v>24.119631215404379</v>
      </c>
      <c r="D274" s="5">
        <f t="shared" si="113"/>
        <v>3.9535627525253552</v>
      </c>
      <c r="E274" s="2">
        <f t="shared" si="114"/>
        <v>24.12240481738727</v>
      </c>
      <c r="F274" s="2">
        <f t="shared" si="115"/>
        <v>0.86886751544610363</v>
      </c>
      <c r="G274" s="3">
        <f t="shared" si="116"/>
        <v>2.9652841435253738</v>
      </c>
      <c r="H274" s="3">
        <f t="shared" si="117"/>
        <v>-124.56354452575313</v>
      </c>
      <c r="I274" s="3">
        <f t="shared" si="118"/>
        <v>-10.102782702153178</v>
      </c>
      <c r="J274" s="2">
        <f t="shared" si="98"/>
        <v>125.00774277299007</v>
      </c>
      <c r="K274" s="2">
        <f t="shared" si="119"/>
        <v>85.213185257661934</v>
      </c>
      <c r="L274" s="6">
        <f t="shared" si="99"/>
        <v>2498.3191972526315</v>
      </c>
      <c r="M274" s="2">
        <f t="shared" si="100"/>
        <v>31.662725937403142</v>
      </c>
      <c r="N274" s="2">
        <f t="shared" si="120"/>
        <v>125.00774277299007</v>
      </c>
      <c r="O274" s="2">
        <f t="shared" si="101"/>
        <v>85.213185257661934</v>
      </c>
      <c r="P274" s="5">
        <f t="shared" si="102"/>
        <v>0.35294942242750571</v>
      </c>
      <c r="Q274" s="4">
        <f t="shared" si="121"/>
        <v>0.25328611840389442</v>
      </c>
      <c r="R274" s="4">
        <f t="shared" si="103"/>
        <v>0.24165300442758969</v>
      </c>
      <c r="S274" s="4">
        <f t="shared" si="123"/>
        <v>0</v>
      </c>
      <c r="T274" s="4">
        <f t="shared" si="124"/>
        <v>0</v>
      </c>
      <c r="U274" s="5">
        <f t="shared" si="125"/>
        <v>-0.70230289634756859</v>
      </c>
      <c r="V274" s="5">
        <f t="shared" si="126"/>
        <v>29.501839913307847</v>
      </c>
      <c r="W274" s="5">
        <f t="shared" si="127"/>
        <v>2.3927600895801233</v>
      </c>
      <c r="X274" s="5">
        <f t="shared" si="104"/>
        <v>0.99932386176507637</v>
      </c>
      <c r="Y274" s="5">
        <f t="shared" si="105"/>
        <v>12.154158748077331</v>
      </c>
      <c r="Z274" s="5">
        <f t="shared" si="106"/>
        <v>-1.0224811806325955</v>
      </c>
      <c r="AA274" s="5">
        <f t="shared" si="107"/>
        <v>16.174198644222145</v>
      </c>
      <c r="AB274" s="5">
        <f t="shared" si="108"/>
        <v>11.451855851729762</v>
      </c>
      <c r="AC274" s="5">
        <f t="shared" si="108"/>
        <v>28.479358732675252</v>
      </c>
      <c r="AD274" s="5">
        <f t="shared" si="109"/>
        <v>-13.607041266197733</v>
      </c>
      <c r="AE274">
        <f t="shared" si="122"/>
        <v>0</v>
      </c>
    </row>
    <row r="275" spans="1:31" x14ac:dyDescent="0.2">
      <c r="A275">
        <f t="shared" si="110"/>
        <v>0.24200000000000019</v>
      </c>
      <c r="B275" s="5">
        <f t="shared" si="111"/>
        <v>0.36876358353265504</v>
      </c>
      <c r="C275" s="5">
        <f t="shared" si="112"/>
        <v>23.995081910557992</v>
      </c>
      <c r="D275" s="5">
        <f t="shared" si="113"/>
        <v>3.9434531663025689</v>
      </c>
      <c r="E275" s="2">
        <f t="shared" si="114"/>
        <v>23.997915377693271</v>
      </c>
      <c r="F275" s="2">
        <f t="shared" si="115"/>
        <v>0.88046933419759488</v>
      </c>
      <c r="G275" s="3">
        <f t="shared" si="116"/>
        <v>2.9767359993771034</v>
      </c>
      <c r="H275" s="3">
        <f t="shared" si="117"/>
        <v>-124.53506516702045</v>
      </c>
      <c r="I275" s="3">
        <f t="shared" si="118"/>
        <v>-10.116389743419376</v>
      </c>
      <c r="J275" s="2">
        <f t="shared" si="98"/>
        <v>124.98073753504889</v>
      </c>
      <c r="K275" s="2">
        <f t="shared" si="119"/>
        <v>85.194776779174418</v>
      </c>
      <c r="L275" s="6">
        <f t="shared" si="99"/>
        <v>2498.3051002074053</v>
      </c>
      <c r="M275" s="2">
        <f t="shared" si="100"/>
        <v>31.662547276934124</v>
      </c>
      <c r="N275" s="2">
        <f t="shared" si="120"/>
        <v>124.98073753504889</v>
      </c>
      <c r="O275" s="2">
        <f t="shared" si="101"/>
        <v>85.194776779174418</v>
      </c>
      <c r="P275" s="5">
        <f t="shared" si="102"/>
        <v>0.35294900491099818</v>
      </c>
      <c r="Q275" s="4">
        <f t="shared" si="121"/>
        <v>0.25333941774871394</v>
      </c>
      <c r="R275" s="4">
        <f t="shared" si="103"/>
        <v>0.24167825597654366</v>
      </c>
      <c r="S275" s="4">
        <f t="shared" si="123"/>
        <v>0</v>
      </c>
      <c r="T275" s="4">
        <f t="shared" si="124"/>
        <v>0</v>
      </c>
      <c r="U275" s="5">
        <f t="shared" si="125"/>
        <v>-0.70486203600302677</v>
      </c>
      <c r="V275" s="5">
        <f t="shared" si="126"/>
        <v>29.48868814895377</v>
      </c>
      <c r="W275" s="5">
        <f t="shared" si="127"/>
        <v>2.3954623698705038</v>
      </c>
      <c r="X275" s="5">
        <f t="shared" si="104"/>
        <v>0.99931822296852435</v>
      </c>
      <c r="Y275" s="5">
        <f t="shared" si="105"/>
        <v>12.150105384109951</v>
      </c>
      <c r="Z275" s="5">
        <f t="shared" si="106"/>
        <v>-1.0230195540824614</v>
      </c>
      <c r="AA275" s="5">
        <f t="shared" si="107"/>
        <v>16.168758527151613</v>
      </c>
      <c r="AB275" s="5">
        <f t="shared" si="108"/>
        <v>11.445243348106924</v>
      </c>
      <c r="AC275" s="5">
        <f t="shared" si="108"/>
        <v>28.46566859487131</v>
      </c>
      <c r="AD275" s="5">
        <f t="shared" si="109"/>
        <v>-13.609779102977882</v>
      </c>
      <c r="AE275">
        <f t="shared" si="122"/>
        <v>0</v>
      </c>
    </row>
    <row r="276" spans="1:31" x14ac:dyDescent="0.2">
      <c r="A276">
        <f t="shared" si="110"/>
        <v>0.24300000000000019</v>
      </c>
      <c r="B276" s="5">
        <f t="shared" si="111"/>
        <v>0.37174604215370616</v>
      </c>
      <c r="C276" s="5">
        <f t="shared" si="112"/>
        <v>23.870561078225268</v>
      </c>
      <c r="D276" s="5">
        <f t="shared" si="113"/>
        <v>3.9333299716695982</v>
      </c>
      <c r="E276" s="2">
        <f t="shared" si="114"/>
        <v>23.873455579558232</v>
      </c>
      <c r="F276" s="2">
        <f t="shared" si="115"/>
        <v>0.89221855816711171</v>
      </c>
      <c r="G276" s="3">
        <f t="shared" si="116"/>
        <v>2.9881812427252101</v>
      </c>
      <c r="H276" s="3">
        <f t="shared" si="117"/>
        <v>-124.50659949842557</v>
      </c>
      <c r="I276" s="3">
        <f t="shared" si="118"/>
        <v>-10.129999522522354</v>
      </c>
      <c r="J276" s="2">
        <f t="shared" si="98"/>
        <v>124.95374918795764</v>
      </c>
      <c r="K276" s="2">
        <f t="shared" si="119"/>
        <v>85.176379814558715</v>
      </c>
      <c r="L276" s="6">
        <f t="shared" si="99"/>
        <v>2498.2909416103957</v>
      </c>
      <c r="M276" s="2">
        <f t="shared" si="100"/>
        <v>31.662367836381748</v>
      </c>
      <c r="N276" s="2">
        <f t="shared" si="120"/>
        <v>124.95374918795764</v>
      </c>
      <c r="O276" s="2">
        <f t="shared" si="101"/>
        <v>85.176379814558715</v>
      </c>
      <c r="P276" s="5">
        <f t="shared" si="102"/>
        <v>0.35294858559976439</v>
      </c>
      <c r="Q276" s="4">
        <f t="shared" si="121"/>
        <v>0.25339269963604416</v>
      </c>
      <c r="R276" s="4">
        <f t="shared" si="103"/>
        <v>0.24170349390889809</v>
      </c>
      <c r="S276" s="4">
        <f t="shared" si="123"/>
        <v>0</v>
      </c>
      <c r="T276" s="4">
        <f t="shared" si="124"/>
        <v>0</v>
      </c>
      <c r="U276" s="5">
        <f t="shared" si="125"/>
        <v>-0.70741852433961294</v>
      </c>
      <c r="V276" s="5">
        <f t="shared" si="126"/>
        <v>29.475546405408913</v>
      </c>
      <c r="W276" s="5">
        <f t="shared" si="127"/>
        <v>2.3981642115015238</v>
      </c>
      <c r="X276" s="5">
        <f t="shared" si="104"/>
        <v>0.99931255955135323</v>
      </c>
      <c r="Y276" s="5">
        <f t="shared" si="105"/>
        <v>12.146054374956455</v>
      </c>
      <c r="Z276" s="5">
        <f t="shared" si="106"/>
        <v>-1.0235588138485807</v>
      </c>
      <c r="AA276" s="5">
        <f t="shared" si="107"/>
        <v>16.16332150769189</v>
      </c>
      <c r="AB276" s="5">
        <f t="shared" si="108"/>
        <v>11.438635850616842</v>
      </c>
      <c r="AC276" s="5">
        <f t="shared" si="108"/>
        <v>28.451987591560332</v>
      </c>
      <c r="AD276" s="5">
        <f t="shared" si="109"/>
        <v>-13.612514280806586</v>
      </c>
      <c r="AE276">
        <f t="shared" si="122"/>
        <v>0</v>
      </c>
    </row>
    <row r="277" spans="1:31" x14ac:dyDescent="0.2">
      <c r="A277">
        <f t="shared" si="110"/>
        <v>0.24400000000000019</v>
      </c>
      <c r="B277" s="5">
        <f t="shared" si="111"/>
        <v>0.37473994271435668</v>
      </c>
      <c r="C277" s="5">
        <f t="shared" si="112"/>
        <v>23.746068704720638</v>
      </c>
      <c r="D277" s="5">
        <f t="shared" si="113"/>
        <v>3.9231931658899355</v>
      </c>
      <c r="E277" s="2">
        <f t="shared" si="114"/>
        <v>23.749025431667263</v>
      </c>
      <c r="F277" s="2">
        <f t="shared" si="115"/>
        <v>0.9041174459062411</v>
      </c>
      <c r="G277" s="3">
        <f t="shared" si="116"/>
        <v>2.9996198785758268</v>
      </c>
      <c r="H277" s="3">
        <f t="shared" si="117"/>
        <v>-124.47814751083401</v>
      </c>
      <c r="I277" s="3">
        <f t="shared" si="118"/>
        <v>-10.143612036803161</v>
      </c>
      <c r="J277" s="2">
        <f t="shared" si="98"/>
        <v>124.92677772318503</v>
      </c>
      <c r="K277" s="2">
        <f t="shared" si="119"/>
        <v>85.157994357999328</v>
      </c>
      <c r="L277" s="6">
        <f t="shared" si="99"/>
        <v>2498.2767214291293</v>
      </c>
      <c r="M277" s="2">
        <f t="shared" si="100"/>
        <v>31.662187615334449</v>
      </c>
      <c r="N277" s="2">
        <f t="shared" si="120"/>
        <v>124.92677772318503</v>
      </c>
      <c r="O277" s="2">
        <f t="shared" si="101"/>
        <v>85.157994357999328</v>
      </c>
      <c r="P277" s="5">
        <f t="shared" si="102"/>
        <v>0.3529481644928541</v>
      </c>
      <c r="Q277" s="4">
        <f t="shared" si="121"/>
        <v>0.25344596404697228</v>
      </c>
      <c r="R277" s="4">
        <f t="shared" si="103"/>
        <v>0.24172871822264738</v>
      </c>
      <c r="S277" s="4">
        <f t="shared" si="123"/>
        <v>0</v>
      </c>
      <c r="T277" s="4">
        <f t="shared" si="124"/>
        <v>0</v>
      </c>
      <c r="U277" s="5">
        <f t="shared" si="125"/>
        <v>-0.70997236457535973</v>
      </c>
      <c r="V277" s="5">
        <f t="shared" si="126"/>
        <v>29.462414673750871</v>
      </c>
      <c r="W277" s="5">
        <f t="shared" si="127"/>
        <v>2.4008656145202871</v>
      </c>
      <c r="X277" s="5">
        <f t="shared" si="104"/>
        <v>0.99930687150057351</v>
      </c>
      <c r="Y277" s="5">
        <f t="shared" si="105"/>
        <v>12.142005719021535</v>
      </c>
      <c r="Z277" s="5">
        <f t="shared" si="106"/>
        <v>-1.0240989588344627</v>
      </c>
      <c r="AA277" s="5">
        <f t="shared" si="107"/>
        <v>16.157887583770439</v>
      </c>
      <c r="AB277" s="5">
        <f t="shared" si="108"/>
        <v>11.432033354446176</v>
      </c>
      <c r="AC277" s="5">
        <f t="shared" si="108"/>
        <v>28.43831571491641</v>
      </c>
      <c r="AD277" s="5">
        <f t="shared" si="109"/>
        <v>-13.615246801709272</v>
      </c>
      <c r="AE277">
        <f t="shared" si="122"/>
        <v>0</v>
      </c>
    </row>
    <row r="278" spans="1:31" x14ac:dyDescent="0.2">
      <c r="A278">
        <f t="shared" si="110"/>
        <v>0.24500000000000019</v>
      </c>
      <c r="B278" s="5">
        <f t="shared" si="111"/>
        <v>0.37774527860960971</v>
      </c>
      <c r="C278" s="5">
        <f t="shared" si="112"/>
        <v>23.621604776367661</v>
      </c>
      <c r="D278" s="5">
        <f t="shared" si="113"/>
        <v>3.9130427462297313</v>
      </c>
      <c r="E278" s="2">
        <f t="shared" si="114"/>
        <v>23.624624943190682</v>
      </c>
      <c r="F278" s="2">
        <f t="shared" si="115"/>
        <v>0.91616830245004832</v>
      </c>
      <c r="G278" s="3">
        <f t="shared" si="116"/>
        <v>3.0110519119302728</v>
      </c>
      <c r="H278" s="3">
        <f t="shared" si="117"/>
        <v>-124.44970919511908</v>
      </c>
      <c r="I278" s="3">
        <f t="shared" si="118"/>
        <v>-10.15722728360487</v>
      </c>
      <c r="J278" s="2">
        <f t="shared" si="98"/>
        <v>124.89982313220804</v>
      </c>
      <c r="K278" s="2">
        <f t="shared" si="119"/>
        <v>85.139620403686465</v>
      </c>
      <c r="L278" s="6">
        <f t="shared" si="99"/>
        <v>2498.2624396311553</v>
      </c>
      <c r="M278" s="2">
        <f t="shared" si="100"/>
        <v>31.662006613380964</v>
      </c>
      <c r="N278" s="2">
        <f t="shared" si="120"/>
        <v>124.89982313220804</v>
      </c>
      <c r="O278" s="2">
        <f t="shared" si="101"/>
        <v>85.139620403686465</v>
      </c>
      <c r="P278" s="5">
        <f t="shared" si="102"/>
        <v>0.35294774158931774</v>
      </c>
      <c r="Q278" s="4">
        <f t="shared" si="121"/>
        <v>0.25349921096258343</v>
      </c>
      <c r="R278" s="4">
        <f t="shared" si="103"/>
        <v>0.2417539289157872</v>
      </c>
      <c r="S278" s="4">
        <f t="shared" si="123"/>
        <v>0</v>
      </c>
      <c r="T278" s="4">
        <f t="shared" si="124"/>
        <v>0</v>
      </c>
      <c r="U278" s="5">
        <f t="shared" si="125"/>
        <v>-0.71252355992421545</v>
      </c>
      <c r="V278" s="5">
        <f t="shared" si="126"/>
        <v>29.44929294506731</v>
      </c>
      <c r="W278" s="5">
        <f t="shared" si="127"/>
        <v>2.4035665789747118</v>
      </c>
      <c r="X278" s="5">
        <f t="shared" si="104"/>
        <v>0.99930115880320491</v>
      </c>
      <c r="Y278" s="5">
        <f t="shared" si="105"/>
        <v>12.13795941471137</v>
      </c>
      <c r="Z278" s="5">
        <f t="shared" si="106"/>
        <v>-1.0246399879449295</v>
      </c>
      <c r="AA278" s="5">
        <f t="shared" si="107"/>
        <v>16.152456753316642</v>
      </c>
      <c r="AB278" s="5">
        <f t="shared" si="108"/>
        <v>11.425435854787153</v>
      </c>
      <c r="AC278" s="5">
        <f t="shared" si="108"/>
        <v>28.42465295712238</v>
      </c>
      <c r="AD278" s="5">
        <f t="shared" si="109"/>
        <v>-13.617976667708646</v>
      </c>
      <c r="AE278">
        <f t="shared" si="122"/>
        <v>0</v>
      </c>
    </row>
    <row r="279" spans="1:31" x14ac:dyDescent="0.2">
      <c r="A279">
        <f t="shared" si="110"/>
        <v>0.24600000000000019</v>
      </c>
      <c r="B279" s="5">
        <f t="shared" si="111"/>
        <v>0.38076204323946738</v>
      </c>
      <c r="C279" s="5">
        <f t="shared" si="112"/>
        <v>23.497169279499023</v>
      </c>
      <c r="D279" s="5">
        <f t="shared" si="113"/>
        <v>3.9028787099577924</v>
      </c>
      <c r="E279" s="2">
        <f t="shared" si="114"/>
        <v>23.500254123796289</v>
      </c>
      <c r="F279" s="2">
        <f t="shared" si="115"/>
        <v>0.92837348051799207</v>
      </c>
      <c r="G279" s="3">
        <f t="shared" si="116"/>
        <v>3.0224773477850597</v>
      </c>
      <c r="H279" s="3">
        <f t="shared" si="117"/>
        <v>-124.42128454216196</v>
      </c>
      <c r="I279" s="3">
        <f t="shared" si="118"/>
        <v>-10.170845260272579</v>
      </c>
      <c r="J279" s="2">
        <f t="shared" si="98"/>
        <v>124.87288540651214</v>
      </c>
      <c r="K279" s="2">
        <f t="shared" si="119"/>
        <v>85.121257945816041</v>
      </c>
      <c r="L279" s="6">
        <f t="shared" si="99"/>
        <v>2498.2480961840415</v>
      </c>
      <c r="M279" s="2">
        <f t="shared" si="100"/>
        <v>31.661824830110248</v>
      </c>
      <c r="N279" s="2">
        <f t="shared" si="120"/>
        <v>124.87288540651214</v>
      </c>
      <c r="O279" s="2">
        <f t="shared" si="101"/>
        <v>85.121257945816041</v>
      </c>
      <c r="P279" s="5">
        <f t="shared" si="102"/>
        <v>0.3529473168882063</v>
      </c>
      <c r="Q279" s="4">
        <f t="shared" si="121"/>
        <v>0.25355244036395974</v>
      </c>
      <c r="R279" s="4">
        <f t="shared" si="103"/>
        <v>0.24177912598631351</v>
      </c>
      <c r="S279" s="4">
        <f t="shared" si="123"/>
        <v>0</v>
      </c>
      <c r="T279" s="4">
        <f t="shared" si="124"/>
        <v>0</v>
      </c>
      <c r="U279" s="5">
        <f t="shared" si="125"/>
        <v>-0.71507211359605105</v>
      </c>
      <c r="V279" s="5">
        <f t="shared" si="126"/>
        <v>29.436181210455988</v>
      </c>
      <c r="W279" s="5">
        <f t="shared" si="127"/>
        <v>2.4062671049135336</v>
      </c>
      <c r="X279" s="5">
        <f t="shared" si="104"/>
        <v>0.99929542144627448</v>
      </c>
      <c r="Y279" s="5">
        <f t="shared" si="105"/>
        <v>12.133915460433572</v>
      </c>
      <c r="Z279" s="5">
        <f t="shared" si="106"/>
        <v>-1.0251819000861118</v>
      </c>
      <c r="AA279" s="5">
        <f t="shared" si="107"/>
        <v>16.147029014261737</v>
      </c>
      <c r="AB279" s="5">
        <f t="shared" si="108"/>
        <v>11.418843346837521</v>
      </c>
      <c r="AC279" s="5">
        <f t="shared" si="108"/>
        <v>28.410999310369878</v>
      </c>
      <c r="AD279" s="5">
        <f t="shared" si="109"/>
        <v>-13.620703880824728</v>
      </c>
      <c r="AE279">
        <f t="shared" si="122"/>
        <v>0</v>
      </c>
    </row>
    <row r="280" spans="1:31" x14ac:dyDescent="0.2">
      <c r="A280">
        <f t="shared" si="110"/>
        <v>0.24700000000000019</v>
      </c>
      <c r="B280" s="5">
        <f t="shared" si="111"/>
        <v>0.38379023000892587</v>
      </c>
      <c r="C280" s="5">
        <f t="shared" si="112"/>
        <v>23.372762200456517</v>
      </c>
      <c r="D280" s="5">
        <f t="shared" si="113"/>
        <v>3.8927010543455793</v>
      </c>
      <c r="E280" s="2">
        <f t="shared" si="114"/>
        <v>23.375912983662033</v>
      </c>
      <c r="F280" s="2">
        <f t="shared" si="115"/>
        <v>0.94073538175223115</v>
      </c>
      <c r="G280" s="3">
        <f t="shared" si="116"/>
        <v>3.0338961911318973</v>
      </c>
      <c r="H280" s="3">
        <f t="shared" si="117"/>
        <v>-124.39287354285159</v>
      </c>
      <c r="I280" s="3">
        <f t="shared" si="118"/>
        <v>-10.184465964153404</v>
      </c>
      <c r="J280" s="2">
        <f t="shared" si="98"/>
        <v>124.845964537591</v>
      </c>
      <c r="K280" s="2">
        <f t="shared" si="119"/>
        <v>85.10290697858963</v>
      </c>
      <c r="L280" s="6">
        <f t="shared" si="99"/>
        <v>2498.233691055379</v>
      </c>
      <c r="M280" s="2">
        <f t="shared" si="100"/>
        <v>31.661642265111578</v>
      </c>
      <c r="N280" s="2">
        <f t="shared" si="120"/>
        <v>124.845964537591</v>
      </c>
      <c r="O280" s="2">
        <f t="shared" si="101"/>
        <v>85.10290697858963</v>
      </c>
      <c r="P280" s="5">
        <f t="shared" si="102"/>
        <v>0.35294689038857141</v>
      </c>
      <c r="Q280" s="4">
        <f t="shared" si="121"/>
        <v>0.25360565223218157</v>
      </c>
      <c r="R280" s="4">
        <f t="shared" si="103"/>
        <v>0.24180430943222306</v>
      </c>
      <c r="S280" s="4">
        <f t="shared" si="123"/>
        <v>0</v>
      </c>
      <c r="T280" s="4">
        <f t="shared" si="124"/>
        <v>0</v>
      </c>
      <c r="U280" s="5">
        <f t="shared" si="125"/>
        <v>-0.71761802879666492</v>
      </c>
      <c r="V280" s="5">
        <f t="shared" si="126"/>
        <v>29.423079461024692</v>
      </c>
      <c r="W280" s="5">
        <f t="shared" si="127"/>
        <v>2.4089671923862985</v>
      </c>
      <c r="X280" s="5">
        <f t="shared" si="104"/>
        <v>0.99928965941681891</v>
      </c>
      <c r="Y280" s="5">
        <f t="shared" si="105"/>
        <v>12.129873854597202</v>
      </c>
      <c r="Z280" s="5">
        <f t="shared" si="106"/>
        <v>-1.0257246941654479</v>
      </c>
      <c r="AA280" s="5">
        <f t="shared" si="107"/>
        <v>16.141604364538807</v>
      </c>
      <c r="AB280" s="5">
        <f t="shared" si="108"/>
        <v>11.412255825800537</v>
      </c>
      <c r="AC280" s="5">
        <f t="shared" si="108"/>
        <v>28.397354766859245</v>
      </c>
      <c r="AD280" s="5">
        <f t="shared" si="109"/>
        <v>-13.623428443074893</v>
      </c>
      <c r="AE280">
        <f t="shared" si="122"/>
        <v>0</v>
      </c>
    </row>
    <row r="281" spans="1:31" x14ac:dyDescent="0.2">
      <c r="A281">
        <f t="shared" si="110"/>
        <v>0.24800000000000019</v>
      </c>
      <c r="B281" s="5">
        <f t="shared" si="111"/>
        <v>0.38682983232797069</v>
      </c>
      <c r="C281" s="5">
        <f t="shared" si="112"/>
        <v>23.248383525591048</v>
      </c>
      <c r="D281" s="5">
        <f t="shared" si="113"/>
        <v>3.8825097766672045</v>
      </c>
      <c r="E281" s="2">
        <f t="shared" si="114"/>
        <v>23.251601533489087</v>
      </c>
      <c r="F281" s="2">
        <f t="shared" si="115"/>
        <v>0.95325645799469017</v>
      </c>
      <c r="G281" s="3">
        <f t="shared" si="116"/>
        <v>3.0453084469576979</v>
      </c>
      <c r="H281" s="3">
        <f t="shared" si="117"/>
        <v>-124.36447618808474</v>
      </c>
      <c r="I281" s="3">
        <f t="shared" si="118"/>
        <v>-10.198089392596479</v>
      </c>
      <c r="J281" s="2">
        <f t="shared" si="98"/>
        <v>124.81906051694668</v>
      </c>
      <c r="K281" s="2">
        <f t="shared" si="119"/>
        <v>85.084567496214504</v>
      </c>
      <c r="L281" s="6">
        <f t="shared" si="99"/>
        <v>2498.2192242127776</v>
      </c>
      <c r="M281" s="2">
        <f t="shared" si="100"/>
        <v>31.661458917974439</v>
      </c>
      <c r="N281" s="2">
        <f t="shared" si="120"/>
        <v>124.81906051694668</v>
      </c>
      <c r="O281" s="2">
        <f t="shared" si="101"/>
        <v>85.084567496214504</v>
      </c>
      <c r="P281" s="5">
        <f t="shared" si="102"/>
        <v>0.35294646208946534</v>
      </c>
      <c r="Q281" s="4">
        <f t="shared" si="121"/>
        <v>0.25365884654832638</v>
      </c>
      <c r="R281" s="4">
        <f t="shared" si="103"/>
        <v>0.24182947925151307</v>
      </c>
      <c r="S281" s="4">
        <f t="shared" si="123"/>
        <v>0</v>
      </c>
      <c r="T281" s="4">
        <f t="shared" si="124"/>
        <v>0</v>
      </c>
      <c r="U281" s="5">
        <f t="shared" si="125"/>
        <v>-0.72016130872778983</v>
      </c>
      <c r="V281" s="5">
        <f t="shared" si="126"/>
        <v>29.409987687891263</v>
      </c>
      <c r="W281" s="5">
        <f t="shared" si="127"/>
        <v>2.4116668414433655</v>
      </c>
      <c r="X281" s="5">
        <f t="shared" si="104"/>
        <v>0.9992838727018819</v>
      </c>
      <c r="Y281" s="5">
        <f t="shared" si="105"/>
        <v>12.125834595612751</v>
      </c>
      <c r="Z281" s="5">
        <f t="shared" si="106"/>
        <v>-1.0262683690916814</v>
      </c>
      <c r="AA281" s="5">
        <f t="shared" si="107"/>
        <v>16.136182802082804</v>
      </c>
      <c r="AB281" s="5">
        <f t="shared" si="108"/>
        <v>11.405673286884962</v>
      </c>
      <c r="AC281" s="5">
        <f t="shared" si="108"/>
        <v>28.383719318799582</v>
      </c>
      <c r="AD281" s="5">
        <f t="shared" si="109"/>
        <v>-13.626150356473829</v>
      </c>
      <c r="AE281">
        <f t="shared" si="122"/>
        <v>0</v>
      </c>
    </row>
    <row r="282" spans="1:31" x14ac:dyDescent="0.2">
      <c r="A282">
        <f t="shared" si="110"/>
        <v>0.24900000000000019</v>
      </c>
      <c r="B282" s="5">
        <f t="shared" si="111"/>
        <v>0.38988084361157183</v>
      </c>
      <c r="C282" s="5">
        <f t="shared" si="112"/>
        <v>23.124033241262623</v>
      </c>
      <c r="D282" s="5">
        <f t="shared" si="113"/>
        <v>3.8723048741994299</v>
      </c>
      <c r="E282" s="2">
        <f t="shared" si="114"/>
        <v>23.127319784515326</v>
      </c>
      <c r="F282" s="2">
        <f t="shared" si="115"/>
        <v>0.96593921260429805</v>
      </c>
      <c r="G282" s="3">
        <f t="shared" si="116"/>
        <v>3.0567141202445827</v>
      </c>
      <c r="H282" s="3">
        <f t="shared" si="117"/>
        <v>-124.33609246876594</v>
      </c>
      <c r="I282" s="3">
        <f t="shared" si="118"/>
        <v>-10.211715542952954</v>
      </c>
      <c r="J282" s="2">
        <f t="shared" si="98"/>
        <v>124.79217333608949</v>
      </c>
      <c r="K282" s="2">
        <f t="shared" si="119"/>
        <v>85.066239492903534</v>
      </c>
      <c r="L282" s="6">
        <f t="shared" si="99"/>
        <v>2498.2046956238696</v>
      </c>
      <c r="M282" s="2">
        <f t="shared" si="100"/>
        <v>31.661274788288619</v>
      </c>
      <c r="N282" s="2">
        <f t="shared" si="120"/>
        <v>124.79217333608949</v>
      </c>
      <c r="O282" s="2">
        <f t="shared" si="101"/>
        <v>85.066239492903534</v>
      </c>
      <c r="P282" s="5">
        <f t="shared" si="102"/>
        <v>0.3529460319899409</v>
      </c>
      <c r="Q282" s="4">
        <f t="shared" si="121"/>
        <v>0.25371202329346948</v>
      </c>
      <c r="R282" s="4">
        <f t="shared" si="103"/>
        <v>0.24185463544218172</v>
      </c>
      <c r="S282" s="4">
        <f t="shared" si="123"/>
        <v>0</v>
      </c>
      <c r="T282" s="4">
        <f t="shared" si="124"/>
        <v>0</v>
      </c>
      <c r="U282" s="5">
        <f t="shared" si="125"/>
        <v>-0.72270195658709802</v>
      </c>
      <c r="V282" s="5">
        <f t="shared" si="126"/>
        <v>29.39690588218355</v>
      </c>
      <c r="W282" s="5">
        <f t="shared" si="127"/>
        <v>2.4143660521359016</v>
      </c>
      <c r="X282" s="5">
        <f t="shared" si="104"/>
        <v>0.99927806128851637</v>
      </c>
      <c r="Y282" s="5">
        <f t="shared" si="105"/>
        <v>12.121797681892176</v>
      </c>
      <c r="Z282" s="5">
        <f t="shared" si="106"/>
        <v>-1.0268129237748622</v>
      </c>
      <c r="AA282" s="5">
        <f t="shared" si="107"/>
        <v>16.130764324830537</v>
      </c>
      <c r="AB282" s="5">
        <f t="shared" si="108"/>
        <v>11.399095725305077</v>
      </c>
      <c r="AC282" s="5">
        <f t="shared" si="108"/>
        <v>28.370092958408687</v>
      </c>
      <c r="AD282" s="5">
        <f t="shared" si="109"/>
        <v>-13.628869623033562</v>
      </c>
      <c r="AE282">
        <f t="shared" si="122"/>
        <v>0</v>
      </c>
    </row>
    <row r="283" spans="1:31" x14ac:dyDescent="0.2">
      <c r="A283">
        <f t="shared" si="110"/>
        <v>0.25000000000000017</v>
      </c>
      <c r="B283" s="5">
        <f t="shared" si="111"/>
        <v>0.3929432572796791</v>
      </c>
      <c r="C283" s="5">
        <f t="shared" si="112"/>
        <v>22.999711333840335</v>
      </c>
      <c r="D283" s="5">
        <f t="shared" si="113"/>
        <v>3.8620863442216655</v>
      </c>
      <c r="E283" s="2">
        <f t="shared" si="114"/>
        <v>23.003067748529219</v>
      </c>
      <c r="F283" s="2">
        <f t="shared" si="115"/>
        <v>0.97878620181588949</v>
      </c>
      <c r="G283" s="3">
        <f t="shared" si="116"/>
        <v>3.0681132159698876</v>
      </c>
      <c r="H283" s="3">
        <f t="shared" si="117"/>
        <v>-124.30772237580753</v>
      </c>
      <c r="I283" s="3">
        <f t="shared" si="118"/>
        <v>-10.225344412575987</v>
      </c>
      <c r="J283" s="2">
        <f t="shared" si="98"/>
        <v>124.76530298653809</v>
      </c>
      <c r="K283" s="2">
        <f t="shared" si="119"/>
        <v>85.047922962875305</v>
      </c>
      <c r="L283" s="6">
        <f t="shared" si="99"/>
        <v>2498.1901052563071</v>
      </c>
      <c r="M283" s="2">
        <f t="shared" si="100"/>
        <v>31.661089875644169</v>
      </c>
      <c r="N283" s="2">
        <f t="shared" si="120"/>
        <v>124.76530298653809</v>
      </c>
      <c r="O283" s="2">
        <f t="shared" si="101"/>
        <v>85.047922962875305</v>
      </c>
      <c r="P283" s="5">
        <f t="shared" si="102"/>
        <v>0.35294560008905151</v>
      </c>
      <c r="Q283" s="4">
        <f t="shared" si="121"/>
        <v>0.25376518244868396</v>
      </c>
      <c r="R283" s="4">
        <f t="shared" si="103"/>
        <v>0.24187977800222768</v>
      </c>
      <c r="S283" s="4">
        <f t="shared" si="123"/>
        <v>0</v>
      </c>
      <c r="T283" s="4">
        <f t="shared" si="124"/>
        <v>0</v>
      </c>
      <c r="U283" s="5">
        <f t="shared" si="125"/>
        <v>-0.72523997556820763</v>
      </c>
      <c r="V283" s="5">
        <f t="shared" si="126"/>
        <v>29.383834035039406</v>
      </c>
      <c r="W283" s="5">
        <f t="shared" si="127"/>
        <v>2.417064824515883</v>
      </c>
      <c r="X283" s="5">
        <f t="shared" si="104"/>
        <v>0.999272225163784</v>
      </c>
      <c r="Y283" s="5">
        <f t="shared" si="105"/>
        <v>12.117763111848861</v>
      </c>
      <c r="Z283" s="5">
        <f t="shared" si="106"/>
        <v>-1.027358357126342</v>
      </c>
      <c r="AA283" s="5">
        <f t="shared" si="107"/>
        <v>16.125348930720687</v>
      </c>
      <c r="AB283" s="5">
        <f t="shared" si="108"/>
        <v>11.392523136280653</v>
      </c>
      <c r="AC283" s="5">
        <f t="shared" si="108"/>
        <v>28.356475677913064</v>
      </c>
      <c r="AD283" s="5">
        <f t="shared" si="109"/>
        <v>-13.63158624476343</v>
      </c>
      <c r="AE283">
        <f t="shared" si="122"/>
        <v>0</v>
      </c>
    </row>
    <row r="284" spans="1:31" x14ac:dyDescent="0.2">
      <c r="A284">
        <f t="shared" si="110"/>
        <v>0.25100000000000017</v>
      </c>
      <c r="B284" s="5">
        <f t="shared" si="111"/>
        <v>0.39601706675721715</v>
      </c>
      <c r="C284" s="5">
        <f t="shared" si="112"/>
        <v>22.875417789702368</v>
      </c>
      <c r="D284" s="5">
        <f t="shared" si="113"/>
        <v>3.8518541840159672</v>
      </c>
      <c r="E284" s="2">
        <f t="shared" si="114"/>
        <v>22.878845437884198</v>
      </c>
      <c r="F284" s="2">
        <f t="shared" si="115"/>
        <v>0.99180003614230416</v>
      </c>
      <c r="G284" s="3">
        <f t="shared" si="116"/>
        <v>3.0795057391061684</v>
      </c>
      <c r="H284" s="3">
        <f t="shared" si="117"/>
        <v>-124.27936590012962</v>
      </c>
      <c r="I284" s="3">
        <f t="shared" si="118"/>
        <v>-10.23897599882075</v>
      </c>
      <c r="J284" s="2">
        <f t="shared" si="98"/>
        <v>124.73844945981938</v>
      </c>
      <c r="K284" s="2">
        <f t="shared" si="119"/>
        <v>85.02961790035404</v>
      </c>
      <c r="L284" s="6">
        <f t="shared" si="99"/>
        <v>2498.1754530777644</v>
      </c>
      <c r="M284" s="2">
        <f t="shared" si="100"/>
        <v>31.660904179631387</v>
      </c>
      <c r="N284" s="2">
        <f t="shared" si="120"/>
        <v>124.73844945981938</v>
      </c>
      <c r="O284" s="2">
        <f t="shared" si="101"/>
        <v>85.02961790035404</v>
      </c>
      <c r="P284" s="5">
        <f t="shared" si="102"/>
        <v>0.35294516638585138</v>
      </c>
      <c r="Q284" s="4">
        <f t="shared" si="121"/>
        <v>0.25381832399504023</v>
      </c>
      <c r="R284" s="4">
        <f t="shared" si="103"/>
        <v>0.24190490692965022</v>
      </c>
      <c r="S284" s="4">
        <f t="shared" si="123"/>
        <v>0</v>
      </c>
      <c r="T284" s="4">
        <f t="shared" si="124"/>
        <v>0</v>
      </c>
      <c r="U284" s="5">
        <f t="shared" si="125"/>
        <v>-0.72777536886068961</v>
      </c>
      <c r="V284" s="5">
        <f t="shared" si="126"/>
        <v>29.370772137606721</v>
      </c>
      <c r="W284" s="5">
        <f t="shared" si="127"/>
        <v>2.4197631586360933</v>
      </c>
      <c r="X284" s="5">
        <f t="shared" si="104"/>
        <v>0.99926636431475357</v>
      </c>
      <c r="Y284" s="5">
        <f t="shared" si="105"/>
        <v>12.113730883897629</v>
      </c>
      <c r="Z284" s="5">
        <f t="shared" si="106"/>
        <v>-1.0279046680587745</v>
      </c>
      <c r="AA284" s="5">
        <f t="shared" si="107"/>
        <v>16.119936617693753</v>
      </c>
      <c r="AB284" s="5">
        <f t="shared" si="108"/>
        <v>11.38595551503694</v>
      </c>
      <c r="AC284" s="5">
        <f t="shared" si="108"/>
        <v>28.342867469547947</v>
      </c>
      <c r="AD284" s="5">
        <f t="shared" si="109"/>
        <v>-13.634300223670152</v>
      </c>
      <c r="AE284">
        <f t="shared" si="122"/>
        <v>0</v>
      </c>
    </row>
    <row r="285" spans="1:31" x14ac:dyDescent="0.2">
      <c r="A285">
        <f t="shared" si="110"/>
        <v>0.25200000000000017</v>
      </c>
      <c r="B285" s="5">
        <f t="shared" si="111"/>
        <v>0.39910226547408084</v>
      </c>
      <c r="C285" s="5">
        <f t="shared" si="112"/>
        <v>22.751152595235972</v>
      </c>
      <c r="D285" s="5">
        <f t="shared" si="113"/>
        <v>3.8416083908670347</v>
      </c>
      <c r="E285" s="2">
        <f t="shared" si="114"/>
        <v>22.754652865513439</v>
      </c>
      <c r="F285" s="2">
        <f t="shared" si="115"/>
        <v>1.0049833818213005</v>
      </c>
      <c r="G285" s="3">
        <f t="shared" si="116"/>
        <v>3.0908916946212055</v>
      </c>
      <c r="H285" s="3">
        <f t="shared" si="117"/>
        <v>-124.25102303266007</v>
      </c>
      <c r="I285" s="3">
        <f t="shared" si="118"/>
        <v>-10.25261029904442</v>
      </c>
      <c r="J285" s="2">
        <f t="shared" si="98"/>
        <v>124.71161274746861</v>
      </c>
      <c r="K285" s="2">
        <f t="shared" si="119"/>
        <v>85.011324299569594</v>
      </c>
      <c r="L285" s="6">
        <f t="shared" si="99"/>
        <v>2498.1607390559357</v>
      </c>
      <c r="M285" s="2">
        <f t="shared" si="100"/>
        <v>31.660717699840848</v>
      </c>
      <c r="N285" s="2">
        <f t="shared" si="120"/>
        <v>124.71161274746861</v>
      </c>
      <c r="O285" s="2">
        <f t="shared" si="101"/>
        <v>85.011324299569594</v>
      </c>
      <c r="P285" s="5">
        <f t="shared" si="102"/>
        <v>0.35294473087939515</v>
      </c>
      <c r="Q285" s="4">
        <f t="shared" si="121"/>
        <v>0.25387144791360655</v>
      </c>
      <c r="R285" s="4">
        <f t="shared" si="103"/>
        <v>0.2419300222224493</v>
      </c>
      <c r="S285" s="4">
        <f t="shared" si="123"/>
        <v>0</v>
      </c>
      <c r="T285" s="4">
        <f t="shared" si="124"/>
        <v>0</v>
      </c>
      <c r="U285" s="5">
        <f t="shared" si="125"/>
        <v>-0.73030813965007169</v>
      </c>
      <c r="V285" s="5">
        <f t="shared" si="126"/>
        <v>29.35772018104333</v>
      </c>
      <c r="W285" s="5">
        <f t="shared" si="127"/>
        <v>2.4224610545501211</v>
      </c>
      <c r="X285" s="5">
        <f t="shared" si="104"/>
        <v>0.99926047872850343</v>
      </c>
      <c r="Y285" s="5">
        <f t="shared" si="105"/>
        <v>12.109700996454739</v>
      </c>
      <c r="Z285" s="5">
        <f t="shared" si="106"/>
        <v>-1.0284518554861124</v>
      </c>
      <c r="AA285" s="5">
        <f t="shared" si="107"/>
        <v>16.11452738369211</v>
      </c>
      <c r="AB285" s="5">
        <f t="shared" si="108"/>
        <v>11.379392856804667</v>
      </c>
      <c r="AC285" s="5">
        <f t="shared" si="108"/>
        <v>28.329268325557219</v>
      </c>
      <c r="AD285" s="5">
        <f t="shared" si="109"/>
        <v>-13.637011561757767</v>
      </c>
      <c r="AE285">
        <f t="shared" si="122"/>
        <v>0</v>
      </c>
    </row>
    <row r="286" spans="1:31" x14ac:dyDescent="0.2">
      <c r="A286">
        <f t="shared" si="110"/>
        <v>0.25300000000000017</v>
      </c>
      <c r="B286" s="5">
        <f t="shared" si="111"/>
        <v>0.40219884686513041</v>
      </c>
      <c r="C286" s="5">
        <f t="shared" si="112"/>
        <v>22.626915736837475</v>
      </c>
      <c r="D286" s="5">
        <f t="shared" si="113"/>
        <v>3.8313489620622092</v>
      </c>
      <c r="E286" s="2">
        <f t="shared" si="114"/>
        <v>22.63049004494518</v>
      </c>
      <c r="F286" s="2">
        <f t="shared" si="115"/>
        <v>1.0183389623089578</v>
      </c>
      <c r="G286" s="3">
        <f t="shared" si="116"/>
        <v>3.1022710874780102</v>
      </c>
      <c r="H286" s="3">
        <f t="shared" si="117"/>
        <v>-124.22269376433451</v>
      </c>
      <c r="I286" s="3">
        <f t="shared" si="118"/>
        <v>-10.266247310606177</v>
      </c>
      <c r="J286" s="2">
        <f t="shared" si="98"/>
        <v>124.68479284102919</v>
      </c>
      <c r="K286" s="2">
        <f t="shared" si="119"/>
        <v>84.993042154757461</v>
      </c>
      <c r="L286" s="6">
        <f t="shared" si="99"/>
        <v>2498.1459631585367</v>
      </c>
      <c r="M286" s="2">
        <f t="shared" si="100"/>
        <v>31.660530435863404</v>
      </c>
      <c r="N286" s="2">
        <f t="shared" si="120"/>
        <v>124.68479284102919</v>
      </c>
      <c r="O286" s="2">
        <f t="shared" si="101"/>
        <v>84.993042154757461</v>
      </c>
      <c r="P286" s="5">
        <f t="shared" si="102"/>
        <v>0.35294429356873802</v>
      </c>
      <c r="Q286" s="4">
        <f t="shared" si="121"/>
        <v>0.25392455418544901</v>
      </c>
      <c r="R286" s="4">
        <f t="shared" si="103"/>
        <v>0.24195512387862581</v>
      </c>
      <c r="S286" s="4">
        <f t="shared" si="123"/>
        <v>0</v>
      </c>
      <c r="T286" s="4">
        <f t="shared" si="124"/>
        <v>0</v>
      </c>
      <c r="U286" s="5">
        <f t="shared" si="125"/>
        <v>-0.73283829111784549</v>
      </c>
      <c r="V286" s="5">
        <f t="shared" si="126"/>
        <v>29.344678156517045</v>
      </c>
      <c r="W286" s="5">
        <f t="shared" si="127"/>
        <v>2.4251585123123567</v>
      </c>
      <c r="X286" s="5">
        <f t="shared" si="104"/>
        <v>0.9992545683921199</v>
      </c>
      <c r="Y286" s="5">
        <f t="shared" si="105"/>
        <v>12.105673447937898</v>
      </c>
      <c r="Z286" s="5">
        <f t="shared" si="106"/>
        <v>-1.0289999183236094</v>
      </c>
      <c r="AA286" s="5">
        <f t="shared" si="107"/>
        <v>16.10912122665998</v>
      </c>
      <c r="AB286" s="5">
        <f t="shared" si="108"/>
        <v>11.372835156820052</v>
      </c>
      <c r="AC286" s="5">
        <f t="shared" si="108"/>
        <v>28.315678238193435</v>
      </c>
      <c r="AD286" s="5">
        <f t="shared" si="109"/>
        <v>-13.639720261027662</v>
      </c>
      <c r="AE286">
        <f t="shared" si="122"/>
        <v>0</v>
      </c>
    </row>
    <row r="287" spans="1:31" x14ac:dyDescent="0.2">
      <c r="A287">
        <f t="shared" si="110"/>
        <v>0.25400000000000017</v>
      </c>
      <c r="B287" s="5">
        <f t="shared" si="111"/>
        <v>0.40530680437018685</v>
      </c>
      <c r="C287" s="5">
        <f t="shared" si="112"/>
        <v>22.502707200912258</v>
      </c>
      <c r="D287" s="5">
        <f t="shared" si="113"/>
        <v>3.8210758948914725</v>
      </c>
      <c r="E287" s="2">
        <f t="shared" si="114"/>
        <v>22.506356990318473</v>
      </c>
      <c r="F287" s="2">
        <f t="shared" si="115"/>
        <v>1.0318695598213188</v>
      </c>
      <c r="G287" s="3">
        <f t="shared" si="116"/>
        <v>3.11364392263483</v>
      </c>
      <c r="H287" s="3">
        <f t="shared" si="117"/>
        <v>-124.19437808609632</v>
      </c>
      <c r="I287" s="3">
        <f t="shared" si="118"/>
        <v>-10.279887030867204</v>
      </c>
      <c r="J287" s="2">
        <f t="shared" si="98"/>
        <v>124.65798973205285</v>
      </c>
      <c r="K287" s="2">
        <f t="shared" si="119"/>
        <v>84.974771460158721</v>
      </c>
      <c r="L287" s="6">
        <f t="shared" si="99"/>
        <v>2498.1311253533058</v>
      </c>
      <c r="M287" s="2">
        <f t="shared" si="100"/>
        <v>31.660342387290157</v>
      </c>
      <c r="N287" s="2">
        <f t="shared" si="120"/>
        <v>124.65798973205285</v>
      </c>
      <c r="O287" s="2">
        <f t="shared" si="101"/>
        <v>84.974771460158721</v>
      </c>
      <c r="P287" s="5">
        <f t="shared" si="102"/>
        <v>0.35294385445293608</v>
      </c>
      <c r="Q287" s="4">
        <f t="shared" si="121"/>
        <v>0.25397764279163126</v>
      </c>
      <c r="R287" s="4">
        <f t="shared" si="103"/>
        <v>0.24198021189618091</v>
      </c>
      <c r="S287" s="4">
        <f t="shared" si="123"/>
        <v>0</v>
      </c>
      <c r="T287" s="4">
        <f t="shared" si="124"/>
        <v>0</v>
      </c>
      <c r="U287" s="5">
        <f t="shared" si="125"/>
        <v>-0.73536582644147241</v>
      </c>
      <c r="V287" s="5">
        <f t="shared" si="126"/>
        <v>29.331646055205635</v>
      </c>
      <c r="W287" s="5">
        <f t="shared" si="127"/>
        <v>2.4278555319779946</v>
      </c>
      <c r="X287" s="5">
        <f t="shared" si="104"/>
        <v>0.99924863329269764</v>
      </c>
      <c r="Y287" s="5">
        <f t="shared" si="105"/>
        <v>12.101648236766222</v>
      </c>
      <c r="Z287" s="5">
        <f t="shared" si="106"/>
        <v>-1.0295488554878123</v>
      </c>
      <c r="AA287" s="5">
        <f t="shared" si="107"/>
        <v>16.103718144543414</v>
      </c>
      <c r="AB287" s="5">
        <f t="shared" si="108"/>
        <v>11.36628241032475</v>
      </c>
      <c r="AC287" s="5">
        <f t="shared" si="108"/>
        <v>28.302097199717821</v>
      </c>
      <c r="AD287" s="5">
        <f t="shared" si="109"/>
        <v>-13.642426323478592</v>
      </c>
      <c r="AE287">
        <f t="shared" si="122"/>
        <v>0</v>
      </c>
    </row>
    <row r="288" spans="1:31" x14ac:dyDescent="0.2">
      <c r="A288">
        <f t="shared" si="110"/>
        <v>0.25500000000000017</v>
      </c>
      <c r="B288" s="5">
        <f t="shared" si="111"/>
        <v>0.40842613143402684</v>
      </c>
      <c r="C288" s="5">
        <f t="shared" si="112"/>
        <v>22.378526973874763</v>
      </c>
      <c r="D288" s="5">
        <f t="shared" si="113"/>
        <v>3.8107891866474435</v>
      </c>
      <c r="E288" s="2">
        <f t="shared" si="114"/>
        <v>22.382253716399482</v>
      </c>
      <c r="F288" s="2">
        <f t="shared" si="115"/>
        <v>1.0455780169260973</v>
      </c>
      <c r="G288" s="3">
        <f t="shared" si="116"/>
        <v>3.1250102050451547</v>
      </c>
      <c r="H288" s="3">
        <f t="shared" si="117"/>
        <v>-124.16607598889661</v>
      </c>
      <c r="I288" s="3">
        <f t="shared" si="118"/>
        <v>-10.293529457190683</v>
      </c>
      <c r="J288" s="2">
        <f t="shared" si="98"/>
        <v>124.63120341209955</v>
      </c>
      <c r="K288" s="2">
        <f t="shared" si="119"/>
        <v>84.956512210020136</v>
      </c>
      <c r="L288" s="6">
        <f t="shared" si="99"/>
        <v>2498.1162256080006</v>
      </c>
      <c r="M288" s="2">
        <f t="shared" si="100"/>
        <v>31.660153553712505</v>
      </c>
      <c r="N288" s="2">
        <f t="shared" si="120"/>
        <v>124.63120341209955</v>
      </c>
      <c r="O288" s="2">
        <f t="shared" si="101"/>
        <v>84.956512210020136</v>
      </c>
      <c r="P288" s="5">
        <f t="shared" si="102"/>
        <v>0.35294341353104586</v>
      </c>
      <c r="Q288" s="4">
        <f t="shared" si="121"/>
        <v>0.25403071371321484</v>
      </c>
      <c r="R288" s="4">
        <f t="shared" si="103"/>
        <v>0.24200528627311674</v>
      </c>
      <c r="S288" s="4">
        <f t="shared" si="123"/>
        <v>0</v>
      </c>
      <c r="T288" s="4">
        <f t="shared" si="124"/>
        <v>0</v>
      </c>
      <c r="U288" s="5">
        <f t="shared" si="125"/>
        <v>-0.73789074879438987</v>
      </c>
      <c r="V288" s="5">
        <f t="shared" si="126"/>
        <v>29.318623868296825</v>
      </c>
      <c r="W288" s="5">
        <f t="shared" si="127"/>
        <v>2.430552113603031</v>
      </c>
      <c r="X288" s="5">
        <f t="shared" si="104"/>
        <v>0.99924267341734063</v>
      </c>
      <c r="Y288" s="5">
        <f t="shared" si="105"/>
        <v>12.097625361360285</v>
      </c>
      <c r="Z288" s="5">
        <f t="shared" si="106"/>
        <v>-1.0300986658965661</v>
      </c>
      <c r="AA288" s="5">
        <f t="shared" si="107"/>
        <v>16.098318135290331</v>
      </c>
      <c r="AB288" s="5">
        <f t="shared" si="108"/>
        <v>11.359734612565894</v>
      </c>
      <c r="AC288" s="5">
        <f t="shared" si="108"/>
        <v>28.288525202400258</v>
      </c>
      <c r="AD288" s="5">
        <f t="shared" si="109"/>
        <v>-13.645129751106637</v>
      </c>
      <c r="AE288">
        <f t="shared" si="122"/>
        <v>0</v>
      </c>
    </row>
    <row r="289" spans="1:31" x14ac:dyDescent="0.2">
      <c r="A289">
        <f t="shared" si="110"/>
        <v>0.25600000000000017</v>
      </c>
      <c r="B289" s="5">
        <f t="shared" si="111"/>
        <v>0.41155682150637823</v>
      </c>
      <c r="C289" s="5">
        <f t="shared" si="112"/>
        <v>22.254375042148467</v>
      </c>
      <c r="D289" s="5">
        <f t="shared" si="113"/>
        <v>3.8004888346253769</v>
      </c>
      <c r="E289" s="2">
        <f t="shared" si="114"/>
        <v>22.258180238598325</v>
      </c>
      <c r="F289" s="2">
        <f t="shared" si="115"/>
        <v>1.0594672381863608</v>
      </c>
      <c r="G289" s="3">
        <f t="shared" si="116"/>
        <v>3.1363699396577207</v>
      </c>
      <c r="H289" s="3">
        <f t="shared" si="117"/>
        <v>-124.13778746369421</v>
      </c>
      <c r="I289" s="3">
        <f t="shared" si="118"/>
        <v>-10.307174586941789</v>
      </c>
      <c r="J289" s="2">
        <f t="shared" ref="J289:J352" si="128">SQRT(G289^2+H289^2+I289^2)</f>
        <v>124.60443387273746</v>
      </c>
      <c r="K289" s="2">
        <f t="shared" si="119"/>
        <v>84.938264398594043</v>
      </c>
      <c r="L289" s="6">
        <f t="shared" ref="L289:L352" si="129">SQRT(spin^2-flag*((30/PI())*(wx*G289+wy*H289+wz*I289)/J289)^2)*EXP(-A289/(tau*146.7/N289))</f>
        <v>2498.1012638904008</v>
      </c>
      <c r="M289" s="2">
        <f t="shared" ref="M289:M352" si="130">(L289*PI()/30)*(circ/(2*PI()))/12</f>
        <v>31.659963934722089</v>
      </c>
      <c r="N289" s="2">
        <f t="shared" si="120"/>
        <v>124.60443387273746</v>
      </c>
      <c r="O289" s="2">
        <f t="shared" ref="O289:O352" si="131">J289/1.467</f>
        <v>84.938264398594043</v>
      </c>
      <c r="P289" s="5">
        <f t="shared" ref="P289:P352" si="132">cd0+(cdspin*L289/1000)*EXP(-A289/(tau*146.7/N289))</f>
        <v>0.35294297080212444</v>
      </c>
      <c r="Q289" s="4">
        <f t="shared" si="121"/>
        <v>0.25408376693125895</v>
      </c>
      <c r="R289" s="4">
        <f t="shared" ref="R289:R352" si="133">cl2_*Q289/(cl0+cl1_*Q289)</f>
        <v>0.24203034700743609</v>
      </c>
      <c r="S289" s="4">
        <f t="shared" si="123"/>
        <v>0</v>
      </c>
      <c r="T289" s="4">
        <f t="shared" si="124"/>
        <v>0</v>
      </c>
      <c r="U289" s="5">
        <f t="shared" si="125"/>
        <v>-0.74041306134601559</v>
      </c>
      <c r="V289" s="5">
        <f t="shared" si="126"/>
        <v>29.305611586988228</v>
      </c>
      <c r="W289" s="5">
        <f t="shared" si="127"/>
        <v>2.4332482572442569</v>
      </c>
      <c r="X289" s="5">
        <f t="shared" ref="X289:X352" si="134">M289/romega</f>
        <v>0.99923668875316041</v>
      </c>
      <c r="Y289" s="5">
        <f t="shared" ref="Y289:Y352" si="135">const*($R289/omega)*N289*(wy*I289-wz*(H289-T289))</f>
        <v>12.093604820142078</v>
      </c>
      <c r="Z289" s="5">
        <f t="shared" ref="Z289:Z352" si="136">const*($R289/omega)*N289*(wz*(G289-S289)-wx*I289)</f>
        <v>-1.0306493484690091</v>
      </c>
      <c r="AA289" s="5">
        <f t="shared" ref="AA289:AA352" si="137">const*($R289/omega)*N289*(wx*(H289-T289)-wy*(G289-S289))</f>
        <v>16.092921196850476</v>
      </c>
      <c r="AB289" s="5">
        <f t="shared" ref="AB289:AC352" si="138">U289+Y289</f>
        <v>11.353191758796061</v>
      </c>
      <c r="AC289" s="5">
        <f t="shared" si="138"/>
        <v>28.274962238519219</v>
      </c>
      <c r="AD289" s="5">
        <f t="shared" ref="AD289:AD352" si="139">W289+AA289-32.174</f>
        <v>-13.647830545905265</v>
      </c>
      <c r="AE289">
        <f t="shared" si="122"/>
        <v>0</v>
      </c>
    </row>
    <row r="290" spans="1:31" x14ac:dyDescent="0.2">
      <c r="A290">
        <f t="shared" ref="A290:A353" si="140">A289+dt</f>
        <v>0.25700000000000017</v>
      </c>
      <c r="B290" s="5">
        <f t="shared" ref="B290:B353" si="141">B289+G289*dt+0.5*AB289*dt*dt</f>
        <v>0.41469886804191536</v>
      </c>
      <c r="C290" s="5">
        <f t="shared" ref="C290:C353" si="142">C289+H289*dt+0.5*AC289*dt*dt</f>
        <v>22.130251392165892</v>
      </c>
      <c r="D290" s="5">
        <f t="shared" ref="D290:D353" si="143">D289+I289*dt+0.5*AD289*dt*dt</f>
        <v>3.7901748361231622</v>
      </c>
      <c r="E290" s="2">
        <f t="shared" ref="E290:E353" si="144">SQRT(B290^2+C290^2)</f>
        <v>22.134136572986435</v>
      </c>
      <c r="F290" s="2">
        <f t="shared" ref="F290:F353" si="145">ATAN2(C290,B290)*180/PI()</f>
        <v>1.0735401918581684</v>
      </c>
      <c r="G290" s="3">
        <f t="shared" ref="G290:G353" si="146">G289+AB289*dt</f>
        <v>3.1477231314165168</v>
      </c>
      <c r="H290" s="3">
        <f t="shared" ref="H290:H353" si="147">H289+AC289*dt</f>
        <v>-124.1095125014557</v>
      </c>
      <c r="I290" s="3">
        <f t="shared" ref="I290:I353" si="148">I289+AD289*dt</f>
        <v>-10.320822417487694</v>
      </c>
      <c r="J290" s="2">
        <f t="shared" si="128"/>
        <v>124.57768110554298</v>
      </c>
      <c r="K290" s="2">
        <f t="shared" ref="K290:K353" si="149">J290/1.467</f>
        <v>84.920028020138361</v>
      </c>
      <c r="L290" s="6">
        <f t="shared" si="129"/>
        <v>2498.0862401683084</v>
      </c>
      <c r="M290" s="2">
        <f t="shared" si="130"/>
        <v>31.659773529910851</v>
      </c>
      <c r="N290" s="2">
        <f t="shared" ref="N290:N353" si="150">IF(D290&gt;=hwind,SQRT((G290-vxw)^2+(H290-vyw)^2+I290^2),J290)</f>
        <v>124.57768110554298</v>
      </c>
      <c r="O290" s="2">
        <f t="shared" si="131"/>
        <v>84.920028020138361</v>
      </c>
      <c r="P290" s="5">
        <f t="shared" si="132"/>
        <v>0.35294252626522982</v>
      </c>
      <c r="Q290" s="4">
        <f t="shared" ref="Q290:Q353" si="151">(M290/N290)</f>
        <v>0.25413680242682068</v>
      </c>
      <c r="R290" s="4">
        <f t="shared" si="133"/>
        <v>0.24205539409714227</v>
      </c>
      <c r="S290" s="4">
        <f t="shared" si="123"/>
        <v>0</v>
      </c>
      <c r="T290" s="4">
        <f t="shared" si="124"/>
        <v>0</v>
      </c>
      <c r="U290" s="5">
        <f t="shared" si="125"/>
        <v>-0.74293276726175617</v>
      </c>
      <c r="V290" s="5">
        <f t="shared" si="126"/>
        <v>29.292609202487427</v>
      </c>
      <c r="W290" s="5">
        <f t="shared" si="127"/>
        <v>2.4359439629592661</v>
      </c>
      <c r="X290" s="5">
        <f t="shared" si="134"/>
        <v>0.99923067928727793</v>
      </c>
      <c r="Y290" s="5">
        <f t="shared" si="135"/>
        <v>12.089586611535019</v>
      </c>
      <c r="Z290" s="5">
        <f t="shared" si="136"/>
        <v>-1.0312009021255706</v>
      </c>
      <c r="AA290" s="5">
        <f t="shared" si="137"/>
        <v>16.087527327175437</v>
      </c>
      <c r="AB290" s="5">
        <f t="shared" si="138"/>
        <v>11.346653844273263</v>
      </c>
      <c r="AC290" s="5">
        <f t="shared" si="138"/>
        <v>28.261408300361857</v>
      </c>
      <c r="AD290" s="5">
        <f t="shared" si="139"/>
        <v>-13.650528709865299</v>
      </c>
      <c r="AE290">
        <f t="shared" ref="AE290:AE353" si="152">IF(($C290-17/12)*($C291-17/12)&lt;0,1,0)</f>
        <v>0</v>
      </c>
    </row>
    <row r="291" spans="1:31" x14ac:dyDescent="0.2">
      <c r="A291">
        <f t="shared" si="140"/>
        <v>0.25800000000000017</v>
      </c>
      <c r="B291" s="5">
        <f t="shared" si="141"/>
        <v>0.41785226450025403</v>
      </c>
      <c r="C291" s="5">
        <f t="shared" si="142"/>
        <v>22.006156010368588</v>
      </c>
      <c r="D291" s="5">
        <f t="shared" si="143"/>
        <v>3.7798471884413196</v>
      </c>
      <c r="E291" s="2">
        <f t="shared" si="144"/>
        <v>22.010122736314525</v>
      </c>
      <c r="F291" s="2">
        <f t="shared" si="145"/>
        <v>1.0877999116442483</v>
      </c>
      <c r="G291" s="3">
        <f t="shared" si="146"/>
        <v>3.1590697852607903</v>
      </c>
      <c r="H291" s="3">
        <f t="shared" si="147"/>
        <v>-124.08125109315533</v>
      </c>
      <c r="I291" s="3">
        <f t="shared" si="148"/>
        <v>-10.334472946197559</v>
      </c>
      <c r="J291" s="2">
        <f t="shared" si="128"/>
        <v>124.55094510210068</v>
      </c>
      <c r="K291" s="2">
        <f t="shared" si="149"/>
        <v>84.901803068916621</v>
      </c>
      <c r="L291" s="6">
        <f t="shared" si="129"/>
        <v>2498.0711544095448</v>
      </c>
      <c r="M291" s="2">
        <f t="shared" si="130"/>
        <v>31.659582338870965</v>
      </c>
      <c r="N291" s="2">
        <f t="shared" si="150"/>
        <v>124.55094510210068</v>
      </c>
      <c r="O291" s="2">
        <f t="shared" si="131"/>
        <v>84.901803068916621</v>
      </c>
      <c r="P291" s="5">
        <f t="shared" si="132"/>
        <v>0.35294207991942028</v>
      </c>
      <c r="Q291" s="4">
        <f t="shared" si="151"/>
        <v>0.25418982018095498</v>
      </c>
      <c r="R291" s="4">
        <f t="shared" si="133"/>
        <v>0.24208042754023962</v>
      </c>
      <c r="S291" s="4">
        <f t="shared" ref="S291:S354" si="153">IF(D291&gt;=hwind,vxw,0)</f>
        <v>0</v>
      </c>
      <c r="T291" s="4">
        <f t="shared" ref="T291:T354" si="154">IF(D291&gt;=hwind,vyw,0)</f>
        <v>0</v>
      </c>
      <c r="U291" s="5">
        <f t="shared" ref="U291:U354" si="155">-const*$P291*$N291*(G291-S291)</f>
        <v>-0.74544986970300964</v>
      </c>
      <c r="V291" s="5">
        <f t="shared" ref="V291:V354" si="156">-const*$P291*$N291*(H291-T291)</f>
        <v>29.279616706011836</v>
      </c>
      <c r="W291" s="5">
        <f t="shared" ref="W291:W354" si="157">-const*$P291*$N291*I291</f>
        <v>2.4386392308064431</v>
      </c>
      <c r="X291" s="5">
        <f t="shared" si="134"/>
        <v>0.99922464500682184</v>
      </c>
      <c r="Y291" s="5">
        <f t="shared" si="135"/>
        <v>12.085570733963959</v>
      </c>
      <c r="Z291" s="5">
        <f t="shared" si="136"/>
        <v>-1.0317533257879725</v>
      </c>
      <c r="AA291" s="5">
        <f t="shared" si="137"/>
        <v>16.082136524218637</v>
      </c>
      <c r="AB291" s="5">
        <f t="shared" si="138"/>
        <v>11.34012086426095</v>
      </c>
      <c r="AC291" s="5">
        <f t="shared" si="138"/>
        <v>28.247863380223865</v>
      </c>
      <c r="AD291" s="5">
        <f t="shared" si="139"/>
        <v>-13.653224244974918</v>
      </c>
      <c r="AE291">
        <f t="shared" si="152"/>
        <v>0</v>
      </c>
    </row>
    <row r="292" spans="1:31" x14ac:dyDescent="0.2">
      <c r="A292">
        <f t="shared" si="140"/>
        <v>0.25900000000000017</v>
      </c>
      <c r="B292" s="5">
        <f t="shared" si="141"/>
        <v>0.42101700434594697</v>
      </c>
      <c r="C292" s="5">
        <f t="shared" si="142"/>
        <v>21.882088883207125</v>
      </c>
      <c r="D292" s="5">
        <f t="shared" si="143"/>
        <v>3.7695058888829993</v>
      </c>
      <c r="E292" s="2">
        <f t="shared" si="144"/>
        <v>21.886138746031133</v>
      </c>
      <c r="F292" s="2">
        <f t="shared" si="145"/>
        <v>1.1022494985058791</v>
      </c>
      <c r="G292" s="3">
        <f t="shared" si="146"/>
        <v>3.1704099061250512</v>
      </c>
      <c r="H292" s="3">
        <f t="shared" si="147"/>
        <v>-124.0530032297751</v>
      </c>
      <c r="I292" s="3">
        <f t="shared" si="148"/>
        <v>-10.348126170442534</v>
      </c>
      <c r="J292" s="2">
        <f t="shared" si="128"/>
        <v>124.52422585400339</v>
      </c>
      <c r="K292" s="2">
        <f t="shared" si="149"/>
        <v>84.883589539197942</v>
      </c>
      <c r="L292" s="6">
        <f t="shared" si="129"/>
        <v>2498.0560065819545</v>
      </c>
      <c r="M292" s="2">
        <f t="shared" si="130"/>
        <v>31.659390361194905</v>
      </c>
      <c r="N292" s="2">
        <f t="shared" si="150"/>
        <v>124.52422585400339</v>
      </c>
      <c r="O292" s="2">
        <f t="shared" si="131"/>
        <v>84.883589539197942</v>
      </c>
      <c r="P292" s="5">
        <f t="shared" si="132"/>
        <v>0.35294163176375487</v>
      </c>
      <c r="Q292" s="4">
        <f t="shared" si="151"/>
        <v>0.25424282017471439</v>
      </c>
      <c r="R292" s="4">
        <f t="shared" si="133"/>
        <v>0.24210544733473283</v>
      </c>
      <c r="S292" s="4">
        <f t="shared" si="153"/>
        <v>0</v>
      </c>
      <c r="T292" s="4">
        <f t="shared" si="154"/>
        <v>0</v>
      </c>
      <c r="U292" s="5">
        <f t="shared" si="155"/>
        <v>-0.74796437182717435</v>
      </c>
      <c r="V292" s="5">
        <f t="shared" si="156"/>
        <v>29.266634088788813</v>
      </c>
      <c r="W292" s="5">
        <f t="shared" si="157"/>
        <v>2.4413340608449703</v>
      </c>
      <c r="X292" s="5">
        <f t="shared" si="134"/>
        <v>0.99921858589892965</v>
      </c>
      <c r="Y292" s="5">
        <f t="shared" si="135"/>
        <v>12.081557185855166</v>
      </c>
      <c r="Z292" s="5">
        <f t="shared" si="136"/>
        <v>-1.0323066183792242</v>
      </c>
      <c r="AA292" s="5">
        <f t="shared" si="137"/>
        <v>16.07674878593533</v>
      </c>
      <c r="AB292" s="5">
        <f t="shared" si="138"/>
        <v>11.333592814027991</v>
      </c>
      <c r="AC292" s="5">
        <f t="shared" si="138"/>
        <v>28.234327470409589</v>
      </c>
      <c r="AD292" s="5">
        <f t="shared" si="139"/>
        <v>-13.655917153219701</v>
      </c>
      <c r="AE292">
        <f t="shared" si="152"/>
        <v>0</v>
      </c>
    </row>
    <row r="293" spans="1:31" x14ac:dyDescent="0.2">
      <c r="A293">
        <f t="shared" si="140"/>
        <v>0.26000000000000018</v>
      </c>
      <c r="B293" s="5">
        <f t="shared" si="141"/>
        <v>0.42419308104847903</v>
      </c>
      <c r="C293" s="5">
        <f t="shared" si="142"/>
        <v>21.758049997141086</v>
      </c>
      <c r="D293" s="5">
        <f t="shared" si="143"/>
        <v>3.75915093475398</v>
      </c>
      <c r="E293" s="2">
        <f t="shared" si="144"/>
        <v>21.762184620301809</v>
      </c>
      <c r="F293" s="2">
        <f t="shared" si="145"/>
        <v>1.1168921225352364</v>
      </c>
      <c r="G293" s="3">
        <f t="shared" si="146"/>
        <v>3.1817434989390794</v>
      </c>
      <c r="H293" s="3">
        <f t="shared" si="147"/>
        <v>-124.02476890230469</v>
      </c>
      <c r="I293" s="3">
        <f t="shared" si="148"/>
        <v>-10.361782087595753</v>
      </c>
      <c r="J293" s="2">
        <f t="shared" si="128"/>
        <v>124.49752335285206</v>
      </c>
      <c r="K293" s="2">
        <f t="shared" si="149"/>
        <v>84.865387425257026</v>
      </c>
      <c r="L293" s="6">
        <f t="shared" si="129"/>
        <v>2498.0407966534021</v>
      </c>
      <c r="M293" s="2">
        <f t="shared" si="130"/>
        <v>31.659197596475408</v>
      </c>
      <c r="N293" s="2">
        <f t="shared" si="150"/>
        <v>124.49752335285206</v>
      </c>
      <c r="O293" s="2">
        <f t="shared" si="131"/>
        <v>84.865387425257026</v>
      </c>
      <c r="P293" s="5">
        <f t="shared" si="132"/>
        <v>0.35294118179729339</v>
      </c>
      <c r="Q293" s="4">
        <f t="shared" si="151"/>
        <v>0.25429580238914962</v>
      </c>
      <c r="R293" s="4">
        <f t="shared" si="133"/>
        <v>0.24213045347862741</v>
      </c>
      <c r="S293" s="4">
        <f t="shared" si="153"/>
        <v>0</v>
      </c>
      <c r="T293" s="4">
        <f t="shared" si="154"/>
        <v>0</v>
      </c>
      <c r="U293" s="5">
        <f t="shared" si="155"/>
        <v>-0.75047627678765316</v>
      </c>
      <c r="V293" s="5">
        <f t="shared" si="156"/>
        <v>29.253661342055558</v>
      </c>
      <c r="W293" s="5">
        <f t="shared" si="157"/>
        <v>2.4440284531348229</v>
      </c>
      <c r="X293" s="5">
        <f t="shared" si="134"/>
        <v>0.99921250195074784</v>
      </c>
      <c r="Y293" s="5">
        <f t="shared" si="135"/>
        <v>12.077545965636334</v>
      </c>
      <c r="Z293" s="5">
        <f t="shared" si="136"/>
        <v>-1.0328607788236235</v>
      </c>
      <c r="AA293" s="5">
        <f t="shared" si="137"/>
        <v>16.071364110282612</v>
      </c>
      <c r="AB293" s="5">
        <f t="shared" si="138"/>
        <v>11.327069688848681</v>
      </c>
      <c r="AC293" s="5">
        <f t="shared" si="138"/>
        <v>28.220800563231936</v>
      </c>
      <c r="AD293" s="5">
        <f t="shared" si="139"/>
        <v>-13.658607436582564</v>
      </c>
      <c r="AE293">
        <f t="shared" si="152"/>
        <v>0</v>
      </c>
    </row>
    <row r="294" spans="1:31" x14ac:dyDescent="0.2">
      <c r="A294">
        <f t="shared" si="140"/>
        <v>0.26100000000000018</v>
      </c>
      <c r="B294" s="5">
        <f t="shared" si="141"/>
        <v>0.42738048808226253</v>
      </c>
      <c r="C294" s="5">
        <f t="shared" si="142"/>
        <v>21.634039338639063</v>
      </c>
      <c r="D294" s="5">
        <f t="shared" si="143"/>
        <v>3.7487823233626663</v>
      </c>
      <c r="E294" s="2">
        <f t="shared" si="144"/>
        <v>21.638260378028914</v>
      </c>
      <c r="F294" s="2">
        <f t="shared" si="145"/>
        <v>1.1317310248905761</v>
      </c>
      <c r="G294" s="3">
        <f t="shared" si="146"/>
        <v>3.1930705686279279</v>
      </c>
      <c r="H294" s="3">
        <f t="shared" si="147"/>
        <v>-123.99654810174145</v>
      </c>
      <c r="I294" s="3">
        <f t="shared" si="148"/>
        <v>-10.375440695032335</v>
      </c>
      <c r="J294" s="2">
        <f t="shared" si="128"/>
        <v>124.47083759025587</v>
      </c>
      <c r="K294" s="2">
        <f t="shared" si="149"/>
        <v>84.847196721374132</v>
      </c>
      <c r="L294" s="6">
        <f t="shared" si="129"/>
        <v>2498.0255245917765</v>
      </c>
      <c r="M294" s="2">
        <f t="shared" si="130"/>
        <v>31.659004044305494</v>
      </c>
      <c r="N294" s="2">
        <f t="shared" si="150"/>
        <v>124.47083759025587</v>
      </c>
      <c r="O294" s="2">
        <f t="shared" si="131"/>
        <v>84.847196721374132</v>
      </c>
      <c r="P294" s="5">
        <f t="shared" si="132"/>
        <v>0.35294073001909609</v>
      </c>
      <c r="Q294" s="4">
        <f t="shared" si="151"/>
        <v>0.2543487668053091</v>
      </c>
      <c r="R294" s="4">
        <f t="shared" si="133"/>
        <v>0.24215544596992977</v>
      </c>
      <c r="S294" s="4">
        <f t="shared" si="153"/>
        <v>0</v>
      </c>
      <c r="T294" s="4">
        <f t="shared" si="154"/>
        <v>0</v>
      </c>
      <c r="U294" s="5">
        <f t="shared" si="155"/>
        <v>-0.75298558773386004</v>
      </c>
      <c r="V294" s="5">
        <f t="shared" si="156"/>
        <v>29.24069845705915</v>
      </c>
      <c r="W294" s="5">
        <f t="shared" si="157"/>
        <v>2.4467224077367669</v>
      </c>
      <c r="X294" s="5">
        <f t="shared" si="134"/>
        <v>0.99920639314943127</v>
      </c>
      <c r="Y294" s="5">
        <f t="shared" si="135"/>
        <v>12.073537071736592</v>
      </c>
      <c r="Z294" s="5">
        <f t="shared" si="136"/>
        <v>-1.0334158060467549</v>
      </c>
      <c r="AA294" s="5">
        <f t="shared" si="137"/>
        <v>16.065982495219416</v>
      </c>
      <c r="AB294" s="5">
        <f t="shared" si="138"/>
        <v>11.320551484002731</v>
      </c>
      <c r="AC294" s="5">
        <f t="shared" si="138"/>
        <v>28.207282651012395</v>
      </c>
      <c r="AD294" s="5">
        <f t="shared" si="139"/>
        <v>-13.661295097043816</v>
      </c>
      <c r="AE294">
        <f t="shared" si="152"/>
        <v>0</v>
      </c>
    </row>
    <row r="295" spans="1:31" x14ac:dyDescent="0.2">
      <c r="A295">
        <f t="shared" si="140"/>
        <v>0.26200000000000018</v>
      </c>
      <c r="B295" s="5">
        <f t="shared" si="141"/>
        <v>0.43057921892663248</v>
      </c>
      <c r="C295" s="5">
        <f t="shared" si="142"/>
        <v>21.51005689417865</v>
      </c>
      <c r="D295" s="5">
        <f t="shared" si="143"/>
        <v>3.7384000520200855</v>
      </c>
      <c r="E295" s="2">
        <f t="shared" si="144"/>
        <v>21.514366038872119</v>
      </c>
      <c r="F295" s="2">
        <f t="shared" si="145"/>
        <v>1.146769519796718</v>
      </c>
      <c r="G295" s="3">
        <f t="shared" si="146"/>
        <v>3.2043911201119308</v>
      </c>
      <c r="H295" s="3">
        <f t="shared" si="147"/>
        <v>-123.96834081909044</v>
      </c>
      <c r="I295" s="3">
        <f t="shared" si="148"/>
        <v>-10.38910199012938</v>
      </c>
      <c r="J295" s="2">
        <f t="shared" si="128"/>
        <v>124.4441685578321</v>
      </c>
      <c r="K295" s="2">
        <f t="shared" si="149"/>
        <v>84.829017421835104</v>
      </c>
      <c r="L295" s="6">
        <f t="shared" si="129"/>
        <v>2498.0101903649856</v>
      </c>
      <c r="M295" s="2">
        <f t="shared" si="130"/>
        <v>31.658809704278465</v>
      </c>
      <c r="N295" s="2">
        <f t="shared" si="150"/>
        <v>124.4441685578321</v>
      </c>
      <c r="O295" s="2">
        <f t="shared" si="131"/>
        <v>84.829017421835104</v>
      </c>
      <c r="P295" s="5">
        <f t="shared" si="132"/>
        <v>0.35294027642822395</v>
      </c>
      <c r="Q295" s="4">
        <f t="shared" si="151"/>
        <v>0.25440171340423945</v>
      </c>
      <c r="R295" s="4">
        <f t="shared" si="133"/>
        <v>0.24218042480664698</v>
      </c>
      <c r="S295" s="4">
        <f t="shared" si="153"/>
        <v>0</v>
      </c>
      <c r="T295" s="4">
        <f t="shared" si="154"/>
        <v>0</v>
      </c>
      <c r="U295" s="5">
        <f t="shared" si="155"/>
        <v>-0.75549230781122489</v>
      </c>
      <c r="V295" s="5">
        <f t="shared" si="156"/>
        <v>29.227745425056487</v>
      </c>
      <c r="W295" s="5">
        <f t="shared" si="157"/>
        <v>2.4494159247123584</v>
      </c>
      <c r="X295" s="5">
        <f t="shared" si="134"/>
        <v>0.99920025948214408</v>
      </c>
      <c r="Y295" s="5">
        <f t="shared" si="135"/>
        <v>12.069530502586476</v>
      </c>
      <c r="Z295" s="5">
        <f t="shared" si="136"/>
        <v>-1.0339716989754875</v>
      </c>
      <c r="AA295" s="5">
        <f t="shared" si="137"/>
        <v>16.0606039387065</v>
      </c>
      <c r="AB295" s="5">
        <f t="shared" si="138"/>
        <v>11.31403819477525</v>
      </c>
      <c r="AC295" s="5">
        <f t="shared" si="138"/>
        <v>28.193773726080998</v>
      </c>
      <c r="AD295" s="5">
        <f t="shared" si="139"/>
        <v>-13.663980136581142</v>
      </c>
      <c r="AE295">
        <f t="shared" si="152"/>
        <v>0</v>
      </c>
    </row>
    <row r="296" spans="1:31" x14ac:dyDescent="0.2">
      <c r="A296">
        <f t="shared" si="140"/>
        <v>0.26300000000000018</v>
      </c>
      <c r="B296" s="5">
        <f t="shared" si="141"/>
        <v>0.43378926706584181</v>
      </c>
      <c r="C296" s="5">
        <f t="shared" si="142"/>
        <v>21.386102650246421</v>
      </c>
      <c r="D296" s="5">
        <f t="shared" si="143"/>
        <v>3.728004118039888</v>
      </c>
      <c r="E296" s="2">
        <f t="shared" si="144"/>
        <v>21.390501623269582</v>
      </c>
      <c r="F296" s="2">
        <f t="shared" si="145"/>
        <v>1.1620109966134196</v>
      </c>
      <c r="G296" s="3">
        <f t="shared" si="146"/>
        <v>3.2157051583067062</v>
      </c>
      <c r="H296" s="3">
        <f t="shared" si="147"/>
        <v>-123.94014704536436</v>
      </c>
      <c r="I296" s="3">
        <f t="shared" si="148"/>
        <v>-10.402765970265961</v>
      </c>
      <c r="J296" s="2">
        <f t="shared" si="128"/>
        <v>124.41751624720621</v>
      </c>
      <c r="K296" s="2">
        <f t="shared" si="149"/>
        <v>84.810849520931285</v>
      </c>
      <c r="L296" s="6">
        <f t="shared" si="129"/>
        <v>2497.9947939409594</v>
      </c>
      <c r="M296" s="2">
        <f t="shared" si="130"/>
        <v>31.658614575987851</v>
      </c>
      <c r="N296" s="2">
        <f t="shared" si="150"/>
        <v>124.41751624720621</v>
      </c>
      <c r="O296" s="2">
        <f t="shared" si="131"/>
        <v>84.810849520931285</v>
      </c>
      <c r="P296" s="5">
        <f t="shared" si="132"/>
        <v>0.35293982102373861</v>
      </c>
      <c r="Q296" s="4">
        <f t="shared" si="151"/>
        <v>0.2544546421669846</v>
      </c>
      <c r="R296" s="4">
        <f t="shared" si="133"/>
        <v>0.2422053899867864</v>
      </c>
      <c r="S296" s="4">
        <f t="shared" si="153"/>
        <v>0</v>
      </c>
      <c r="T296" s="4">
        <f t="shared" si="154"/>
        <v>0</v>
      </c>
      <c r="U296" s="5">
        <f t="shared" si="155"/>
        <v>-0.75799644016120082</v>
      </c>
      <c r="V296" s="5">
        <f t="shared" si="156"/>
        <v>29.214802237314316</v>
      </c>
      <c r="W296" s="5">
        <f t="shared" si="157"/>
        <v>2.4521090041239413</v>
      </c>
      <c r="X296" s="5">
        <f t="shared" si="134"/>
        <v>0.99919410093605743</v>
      </c>
      <c r="Y296" s="5">
        <f t="shared" si="135"/>
        <v>12.065526256617925</v>
      </c>
      <c r="Z296" s="5">
        <f t="shared" si="136"/>
        <v>-1.0345284565379718</v>
      </c>
      <c r="AA296" s="5">
        <f t="shared" si="137"/>
        <v>16.055228438706408</v>
      </c>
      <c r="AB296" s="5">
        <f t="shared" si="138"/>
        <v>11.307529816456725</v>
      </c>
      <c r="AC296" s="5">
        <f t="shared" si="138"/>
        <v>28.180273780776346</v>
      </c>
      <c r="AD296" s="5">
        <f t="shared" si="139"/>
        <v>-13.666662557169651</v>
      </c>
      <c r="AE296">
        <f t="shared" si="152"/>
        <v>0</v>
      </c>
    </row>
    <row r="297" spans="1:31" x14ac:dyDescent="0.2">
      <c r="A297">
        <f t="shared" si="140"/>
        <v>0.26400000000000018</v>
      </c>
      <c r="B297" s="5">
        <f t="shared" si="141"/>
        <v>0.43701062598905677</v>
      </c>
      <c r="C297" s="5">
        <f t="shared" si="142"/>
        <v>21.262176593337948</v>
      </c>
      <c r="D297" s="5">
        <f t="shared" si="143"/>
        <v>3.7175945187383435</v>
      </c>
      <c r="E297" s="2">
        <f t="shared" si="144"/>
        <v>21.266667152459867</v>
      </c>
      <c r="F297" s="2">
        <f t="shared" si="145"/>
        <v>1.1774589219743334</v>
      </c>
      <c r="G297" s="3">
        <f t="shared" si="146"/>
        <v>3.2270126881231631</v>
      </c>
      <c r="H297" s="3">
        <f t="shared" si="147"/>
        <v>-123.91196677158358</v>
      </c>
      <c r="I297" s="3">
        <f t="shared" si="148"/>
        <v>-10.416432632823129</v>
      </c>
      <c r="J297" s="2">
        <f t="shared" si="128"/>
        <v>124.39088065001181</v>
      </c>
      <c r="K297" s="2">
        <f t="shared" si="149"/>
        <v>84.792693012959646</v>
      </c>
      <c r="L297" s="6">
        <f t="shared" si="129"/>
        <v>2497.9793352876509</v>
      </c>
      <c r="M297" s="2">
        <f t="shared" si="130"/>
        <v>31.658418659027515</v>
      </c>
      <c r="N297" s="2">
        <f t="shared" si="150"/>
        <v>124.39088065001181</v>
      </c>
      <c r="O297" s="2">
        <f t="shared" si="131"/>
        <v>84.792693012959646</v>
      </c>
      <c r="P297" s="5">
        <f t="shared" si="132"/>
        <v>0.35293936380470226</v>
      </c>
      <c r="Q297" s="4">
        <f t="shared" si="151"/>
        <v>0.25450755307458711</v>
      </c>
      <c r="R297" s="4">
        <f t="shared" si="133"/>
        <v>0.24223034150835679</v>
      </c>
      <c r="S297" s="4">
        <f t="shared" si="153"/>
        <v>0</v>
      </c>
      <c r="T297" s="4">
        <f t="shared" si="154"/>
        <v>0</v>
      </c>
      <c r="U297" s="5">
        <f t="shared" si="155"/>
        <v>-0.76049798792126866</v>
      </c>
      <c r="V297" s="5">
        <f t="shared" si="156"/>
        <v>29.201868885109203</v>
      </c>
      <c r="W297" s="5">
        <f t="shared" si="157"/>
        <v>2.4548016460346473</v>
      </c>
      <c r="X297" s="5">
        <f t="shared" si="134"/>
        <v>0.9991879174983529</v>
      </c>
      <c r="Y297" s="5">
        <f t="shared" si="135"/>
        <v>12.06152433226433</v>
      </c>
      <c r="Z297" s="5">
        <f t="shared" si="136"/>
        <v>-1.0350860776636424</v>
      </c>
      <c r="AA297" s="5">
        <f t="shared" si="137"/>
        <v>16.049855993183581</v>
      </c>
      <c r="AB297" s="5">
        <f t="shared" si="138"/>
        <v>11.301026344343061</v>
      </c>
      <c r="AC297" s="5">
        <f t="shared" si="138"/>
        <v>28.166782807445561</v>
      </c>
      <c r="AD297" s="5">
        <f t="shared" si="139"/>
        <v>-13.669342360781773</v>
      </c>
      <c r="AE297">
        <f t="shared" si="152"/>
        <v>0</v>
      </c>
    </row>
    <row r="298" spans="1:31" x14ac:dyDescent="0.2">
      <c r="A298">
        <f t="shared" si="140"/>
        <v>0.26500000000000018</v>
      </c>
      <c r="B298" s="5">
        <f t="shared" si="141"/>
        <v>0.44024328919035211</v>
      </c>
      <c r="C298" s="5">
        <f t="shared" si="142"/>
        <v>21.138278709957767</v>
      </c>
      <c r="D298" s="5">
        <f t="shared" si="143"/>
        <v>3.7071712514343398</v>
      </c>
      <c r="E298" s="2">
        <f t="shared" si="144"/>
        <v>21.1428626485046</v>
      </c>
      <c r="F298" s="2">
        <f t="shared" si="145"/>
        <v>1.1931168419993792</v>
      </c>
      <c r="G298" s="3">
        <f t="shared" si="146"/>
        <v>3.2383137144675063</v>
      </c>
      <c r="H298" s="3">
        <f t="shared" si="147"/>
        <v>-123.88379998877613</v>
      </c>
      <c r="I298" s="3">
        <f t="shared" si="148"/>
        <v>-10.430101975183911</v>
      </c>
      <c r="J298" s="2">
        <f t="shared" si="128"/>
        <v>124.3642617578906</v>
      </c>
      <c r="K298" s="2">
        <f t="shared" si="149"/>
        <v>84.774547892222628</v>
      </c>
      <c r="L298" s="6">
        <f t="shared" si="129"/>
        <v>2497.9638143730331</v>
      </c>
      <c r="M298" s="2">
        <f t="shared" si="130"/>
        <v>31.658221952991564</v>
      </c>
      <c r="N298" s="2">
        <f t="shared" si="150"/>
        <v>124.3642617578906</v>
      </c>
      <c r="O298" s="2">
        <f t="shared" si="131"/>
        <v>84.774547892222628</v>
      </c>
      <c r="P298" s="5">
        <f t="shared" si="132"/>
        <v>0.35293890477017775</v>
      </c>
      <c r="Q298" s="4">
        <f t="shared" si="151"/>
        <v>0.2545604461080872</v>
      </c>
      <c r="R298" s="4">
        <f t="shared" si="133"/>
        <v>0.24225527936936728</v>
      </c>
      <c r="S298" s="4">
        <f t="shared" si="153"/>
        <v>0</v>
      </c>
      <c r="T298" s="4">
        <f t="shared" si="154"/>
        <v>0</v>
      </c>
      <c r="U298" s="5">
        <f t="shared" si="155"/>
        <v>-0.76299695422494329</v>
      </c>
      <c r="V298" s="5">
        <f t="shared" si="156"/>
        <v>29.188945359727505</v>
      </c>
      <c r="W298" s="5">
        <f t="shared" si="157"/>
        <v>2.4574938505083934</v>
      </c>
      <c r="X298" s="5">
        <f t="shared" si="134"/>
        <v>0.99918170915621995</v>
      </c>
      <c r="Y298" s="5">
        <f t="shared" si="135"/>
        <v>12.057524727960471</v>
      </c>
      <c r="Z298" s="5">
        <f t="shared" si="136"/>
        <v>-1.0356445612832124</v>
      </c>
      <c r="AA298" s="5">
        <f t="shared" si="137"/>
        <v>16.044486600104214</v>
      </c>
      <c r="AB298" s="5">
        <f t="shared" si="138"/>
        <v>11.294527773735528</v>
      </c>
      <c r="AC298" s="5">
        <f t="shared" si="138"/>
        <v>28.153300798444292</v>
      </c>
      <c r="AD298" s="5">
        <f t="shared" si="139"/>
        <v>-13.672019549387393</v>
      </c>
      <c r="AE298">
        <f t="shared" si="152"/>
        <v>0</v>
      </c>
    </row>
    <row r="299" spans="1:31" x14ac:dyDescent="0.2">
      <c r="A299">
        <f t="shared" si="140"/>
        <v>0.26600000000000018</v>
      </c>
      <c r="B299" s="5">
        <f t="shared" si="141"/>
        <v>0.44348725016870649</v>
      </c>
      <c r="C299" s="5">
        <f t="shared" si="142"/>
        <v>21.01440898661939</v>
      </c>
      <c r="D299" s="5">
        <f t="shared" si="143"/>
        <v>3.6967343134493813</v>
      </c>
      <c r="E299" s="2">
        <f t="shared" si="144"/>
        <v>21.019088134311914</v>
      </c>
      <c r="F299" s="2">
        <f t="shared" si="145"/>
        <v>1.2089883845834755</v>
      </c>
      <c r="G299" s="3">
        <f t="shared" si="146"/>
        <v>3.249608242241242</v>
      </c>
      <c r="H299" s="3">
        <f t="shared" si="147"/>
        <v>-123.85564668797768</v>
      </c>
      <c r="I299" s="3">
        <f t="shared" si="148"/>
        <v>-10.443773994733299</v>
      </c>
      <c r="J299" s="2">
        <f t="shared" si="128"/>
        <v>124.33765956249243</v>
      </c>
      <c r="K299" s="2">
        <f t="shared" si="149"/>
        <v>84.756414153028246</v>
      </c>
      <c r="L299" s="6">
        <f t="shared" si="129"/>
        <v>2497.9482311651032</v>
      </c>
      <c r="M299" s="2">
        <f t="shared" si="130"/>
        <v>31.658024457474397</v>
      </c>
      <c r="N299" s="2">
        <f t="shared" si="150"/>
        <v>124.33765956249243</v>
      </c>
      <c r="O299" s="2">
        <f t="shared" si="131"/>
        <v>84.756414153028246</v>
      </c>
      <c r="P299" s="5">
        <f t="shared" si="132"/>
        <v>0.35293844391922857</v>
      </c>
      <c r="Q299" s="4">
        <f t="shared" si="151"/>
        <v>0.25461332124852321</v>
      </c>
      <c r="R299" s="4">
        <f t="shared" si="133"/>
        <v>0.24228020356782776</v>
      </c>
      <c r="S299" s="4">
        <f t="shared" si="153"/>
        <v>0</v>
      </c>
      <c r="T299" s="4">
        <f t="shared" si="154"/>
        <v>0</v>
      </c>
      <c r="U299" s="5">
        <f t="shared" si="155"/>
        <v>-0.76549334220177989</v>
      </c>
      <c r="V299" s="5">
        <f t="shared" si="156"/>
        <v>29.176031652465376</v>
      </c>
      <c r="W299" s="5">
        <f t="shared" si="157"/>
        <v>2.4601856176098802</v>
      </c>
      <c r="X299" s="5">
        <f t="shared" si="134"/>
        <v>0.9991754758968574</v>
      </c>
      <c r="Y299" s="5">
        <f t="shared" si="135"/>
        <v>12.053527442142542</v>
      </c>
      <c r="Z299" s="5">
        <f t="shared" si="136"/>
        <v>-1.0362039063286741</v>
      </c>
      <c r="AA299" s="5">
        <f t="shared" si="137"/>
        <v>16.039120257436366</v>
      </c>
      <c r="AB299" s="5">
        <f t="shared" si="138"/>
        <v>11.288034099940763</v>
      </c>
      <c r="AC299" s="5">
        <f t="shared" si="138"/>
        <v>28.139827746136703</v>
      </c>
      <c r="AD299" s="5">
        <f t="shared" si="139"/>
        <v>-13.674694124953753</v>
      </c>
      <c r="AE299">
        <f t="shared" si="152"/>
        <v>0</v>
      </c>
    </row>
    <row r="300" spans="1:31" x14ac:dyDescent="0.2">
      <c r="A300">
        <f t="shared" si="140"/>
        <v>0.26700000000000018</v>
      </c>
      <c r="B300" s="5">
        <f t="shared" si="141"/>
        <v>0.44674250242799768</v>
      </c>
      <c r="C300" s="5">
        <f t="shared" si="142"/>
        <v>20.890567409845286</v>
      </c>
      <c r="D300" s="5">
        <f t="shared" si="143"/>
        <v>3.6862837021075858</v>
      </c>
      <c r="E300" s="2">
        <f t="shared" si="144"/>
        <v>20.895343633660719</v>
      </c>
      <c r="F300" s="2">
        <f t="shared" si="145"/>
        <v>1.2250772617647281</v>
      </c>
      <c r="G300" s="3">
        <f t="shared" si="146"/>
        <v>3.2608962763411826</v>
      </c>
      <c r="H300" s="3">
        <f t="shared" si="147"/>
        <v>-123.82750686023155</v>
      </c>
      <c r="I300" s="3">
        <f t="shared" si="148"/>
        <v>-10.457448688858252</v>
      </c>
      <c r="J300" s="2">
        <f t="shared" si="128"/>
        <v>124.31107405547525</v>
      </c>
      <c r="K300" s="2">
        <f t="shared" si="149"/>
        <v>84.73829178969001</v>
      </c>
      <c r="L300" s="6">
        <f t="shared" si="129"/>
        <v>2497.9325856318774</v>
      </c>
      <c r="M300" s="2">
        <f t="shared" si="130"/>
        <v>31.657826172070671</v>
      </c>
      <c r="N300" s="2">
        <f t="shared" si="150"/>
        <v>124.31107405547525</v>
      </c>
      <c r="O300" s="2">
        <f t="shared" si="131"/>
        <v>84.73829178969001</v>
      </c>
      <c r="P300" s="5">
        <f t="shared" si="132"/>
        <v>0.35293798125091896</v>
      </c>
      <c r="Q300" s="4">
        <f t="shared" si="151"/>
        <v>0.25466617847693118</v>
      </c>
      <c r="R300" s="4">
        <f t="shared" si="133"/>
        <v>0.24230511410174879</v>
      </c>
      <c r="S300" s="4">
        <f t="shared" si="153"/>
        <v>0</v>
      </c>
      <c r="T300" s="4">
        <f t="shared" si="154"/>
        <v>0</v>
      </c>
      <c r="U300" s="5">
        <f t="shared" si="155"/>
        <v>-0.76798715497737902</v>
      </c>
      <c r="V300" s="5">
        <f t="shared" si="156"/>
        <v>29.163127754628757</v>
      </c>
      <c r="W300" s="5">
        <f t="shared" si="157"/>
        <v>2.4628769474045913</v>
      </c>
      <c r="X300" s="5">
        <f t="shared" si="134"/>
        <v>0.99916921770747169</v>
      </c>
      <c r="Y300" s="5">
        <f t="shared" si="135"/>
        <v>12.049532473248156</v>
      </c>
      <c r="Z300" s="5">
        <f t="shared" si="136"/>
        <v>-1.0367641117332962</v>
      </c>
      <c r="AA300" s="5">
        <f t="shared" si="137"/>
        <v>16.033756963149887</v>
      </c>
      <c r="AB300" s="5">
        <f t="shared" si="138"/>
        <v>11.281545318270778</v>
      </c>
      <c r="AC300" s="5">
        <f t="shared" si="138"/>
        <v>28.126363642895463</v>
      </c>
      <c r="AD300" s="5">
        <f t="shared" si="139"/>
        <v>-13.67736608944552</v>
      </c>
      <c r="AE300">
        <f t="shared" si="152"/>
        <v>0</v>
      </c>
    </row>
    <row r="301" spans="1:31" x14ac:dyDescent="0.2">
      <c r="A301">
        <f t="shared" si="140"/>
        <v>0.26800000000000018</v>
      </c>
      <c r="B301" s="5">
        <f t="shared" si="141"/>
        <v>0.450009039476998</v>
      </c>
      <c r="C301" s="5">
        <f t="shared" si="142"/>
        <v>20.766753966166878</v>
      </c>
      <c r="D301" s="5">
        <f t="shared" si="143"/>
        <v>3.6758194147356829</v>
      </c>
      <c r="E301" s="2">
        <f t="shared" si="144"/>
        <v>20.771629171225804</v>
      </c>
      <c r="F301" s="2">
        <f t="shared" si="145"/>
        <v>1.2413872721753005</v>
      </c>
      <c r="G301" s="3">
        <f t="shared" si="146"/>
        <v>3.2721778216594535</v>
      </c>
      <c r="H301" s="3">
        <f t="shared" si="147"/>
        <v>-123.79938049658865</v>
      </c>
      <c r="I301" s="3">
        <f t="shared" si="148"/>
        <v>-10.471126054947698</v>
      </c>
      <c r="J301" s="2">
        <f t="shared" si="128"/>
        <v>124.28450522850505</v>
      </c>
      <c r="K301" s="2">
        <f t="shared" si="149"/>
        <v>84.720180796526961</v>
      </c>
      <c r="L301" s="6">
        <f t="shared" si="129"/>
        <v>2497.9168777413956</v>
      </c>
      <c r="M301" s="2">
        <f t="shared" si="130"/>
        <v>31.657627096375325</v>
      </c>
      <c r="N301" s="2">
        <f t="shared" si="150"/>
        <v>124.28450522850505</v>
      </c>
      <c r="O301" s="2">
        <f t="shared" si="131"/>
        <v>84.720180796526961</v>
      </c>
      <c r="P301" s="5">
        <f t="shared" si="132"/>
        <v>0.35293751676431362</v>
      </c>
      <c r="Q301" s="4">
        <f t="shared" si="151"/>
        <v>0.25471901777434558</v>
      </c>
      <c r="R301" s="4">
        <f t="shared" si="133"/>
        <v>0.24233001096914189</v>
      </c>
      <c r="S301" s="4">
        <f t="shared" si="153"/>
        <v>0</v>
      </c>
      <c r="T301" s="4">
        <f t="shared" si="154"/>
        <v>0</v>
      </c>
      <c r="U301" s="5">
        <f t="shared" si="155"/>
        <v>-0.77047839567339227</v>
      </c>
      <c r="V301" s="5">
        <f t="shared" si="156"/>
        <v>29.150233657533324</v>
      </c>
      <c r="W301" s="5">
        <f t="shared" si="157"/>
        <v>2.4655678399587906</v>
      </c>
      <c r="X301" s="5">
        <f t="shared" si="134"/>
        <v>0.99916293457527861</v>
      </c>
      <c r="Y301" s="5">
        <f t="shared" si="135"/>
        <v>12.045539819716337</v>
      </c>
      <c r="Z301" s="5">
        <f t="shared" si="136"/>
        <v>-1.0373251764316238</v>
      </c>
      <c r="AA301" s="5">
        <f t="shared" si="137"/>
        <v>16.028396715216459</v>
      </c>
      <c r="AB301" s="5">
        <f t="shared" si="138"/>
        <v>11.275061424042946</v>
      </c>
      <c r="AC301" s="5">
        <f t="shared" si="138"/>
        <v>28.112908481101702</v>
      </c>
      <c r="AD301" s="5">
        <f t="shared" si="139"/>
        <v>-13.68003544482475</v>
      </c>
      <c r="AE301">
        <f t="shared" si="152"/>
        <v>0</v>
      </c>
    </row>
    <row r="302" spans="1:31" x14ac:dyDescent="0.2">
      <c r="A302">
        <f t="shared" si="140"/>
        <v>0.26900000000000018</v>
      </c>
      <c r="B302" s="5">
        <f t="shared" si="141"/>
        <v>0.45328685482936948</v>
      </c>
      <c r="C302" s="5">
        <f t="shared" si="142"/>
        <v>20.642968642124529</v>
      </c>
      <c r="D302" s="5">
        <f t="shared" si="143"/>
        <v>3.6653414486630127</v>
      </c>
      <c r="E302" s="2">
        <f t="shared" si="144"/>
        <v>20.647944772603829</v>
      </c>
      <c r="F302" s="2">
        <f t="shared" si="145"/>
        <v>1.2579223035783604</v>
      </c>
      <c r="G302" s="3">
        <f t="shared" si="146"/>
        <v>3.2834528830834966</v>
      </c>
      <c r="H302" s="3">
        <f t="shared" si="147"/>
        <v>-123.77126758810755</v>
      </c>
      <c r="I302" s="3">
        <f t="shared" si="148"/>
        <v>-10.484806090392523</v>
      </c>
      <c r="J302" s="2">
        <f t="shared" si="128"/>
        <v>124.25795307325598</v>
      </c>
      <c r="K302" s="2">
        <f t="shared" si="149"/>
        <v>84.702081167863653</v>
      </c>
      <c r="L302" s="6">
        <f t="shared" si="129"/>
        <v>2497.9011074617201</v>
      </c>
      <c r="M302" s="2">
        <f t="shared" si="130"/>
        <v>31.657427229983607</v>
      </c>
      <c r="N302" s="2">
        <f t="shared" si="150"/>
        <v>124.25795307325598</v>
      </c>
      <c r="O302" s="2">
        <f t="shared" si="131"/>
        <v>84.702081167863653</v>
      </c>
      <c r="P302" s="5">
        <f t="shared" si="132"/>
        <v>0.35293705045847806</v>
      </c>
      <c r="Q302" s="4">
        <f t="shared" si="151"/>
        <v>0.2547718391217989</v>
      </c>
      <c r="R302" s="4">
        <f t="shared" si="133"/>
        <v>0.2423548941680192</v>
      </c>
      <c r="S302" s="4">
        <f t="shared" si="153"/>
        <v>0</v>
      </c>
      <c r="T302" s="4">
        <f t="shared" si="154"/>
        <v>0</v>
      </c>
      <c r="U302" s="5">
        <f t="shared" si="155"/>
        <v>-0.7729670674075293</v>
      </c>
      <c r="V302" s="5">
        <f t="shared" si="156"/>
        <v>29.13734935250454</v>
      </c>
      <c r="W302" s="5">
        <f t="shared" si="157"/>
        <v>2.4682582953395222</v>
      </c>
      <c r="X302" s="5">
        <f t="shared" si="134"/>
        <v>0.9991566264875037</v>
      </c>
      <c r="Y302" s="5">
        <f t="shared" si="135"/>
        <v>12.041549479987506</v>
      </c>
      <c r="Z302" s="5">
        <f t="shared" si="136"/>
        <v>-1.037887099359476</v>
      </c>
      <c r="AA302" s="5">
        <f t="shared" si="137"/>
        <v>16.023039511609568</v>
      </c>
      <c r="AB302" s="5">
        <f t="shared" si="138"/>
        <v>11.268582412579976</v>
      </c>
      <c r="AC302" s="5">
        <f t="shared" si="138"/>
        <v>28.099462253145063</v>
      </c>
      <c r="AD302" s="5">
        <f t="shared" si="139"/>
        <v>-13.682702193050908</v>
      </c>
      <c r="AE302">
        <f t="shared" si="152"/>
        <v>0</v>
      </c>
    </row>
    <row r="303" spans="1:31" x14ac:dyDescent="0.2">
      <c r="A303">
        <f t="shared" si="140"/>
        <v>0.27000000000000018</v>
      </c>
      <c r="B303" s="5">
        <f t="shared" si="141"/>
        <v>0.45657594200365931</v>
      </c>
      <c r="C303" s="5">
        <f t="shared" si="142"/>
        <v>20.519211424267549</v>
      </c>
      <c r="D303" s="5">
        <f t="shared" si="143"/>
        <v>3.6548498012215234</v>
      </c>
      <c r="E303" s="2">
        <f t="shared" si="144"/>
        <v>20.524290464340258</v>
      </c>
      <c r="F303" s="2">
        <f t="shared" si="145"/>
        <v>1.2746863354946307</v>
      </c>
      <c r="G303" s="3">
        <f t="shared" si="146"/>
        <v>3.2947214654960764</v>
      </c>
      <c r="H303" s="3">
        <f t="shared" si="147"/>
        <v>-123.74316812585441</v>
      </c>
      <c r="I303" s="3">
        <f t="shared" si="148"/>
        <v>-10.498488792585574</v>
      </c>
      <c r="J303" s="2">
        <f t="shared" si="128"/>
        <v>124.2314175814102</v>
      </c>
      <c r="K303" s="2">
        <f t="shared" si="149"/>
        <v>84.683992898030127</v>
      </c>
      <c r="L303" s="6">
        <f t="shared" si="129"/>
        <v>2497.885274760934</v>
      </c>
      <c r="M303" s="2">
        <f t="shared" si="130"/>
        <v>31.657226572490998</v>
      </c>
      <c r="N303" s="2">
        <f t="shared" si="150"/>
        <v>124.2314175814102</v>
      </c>
      <c r="O303" s="2">
        <f t="shared" si="131"/>
        <v>84.683992898030127</v>
      </c>
      <c r="P303" s="5">
        <f t="shared" si="132"/>
        <v>0.35293658233247832</v>
      </c>
      <c r="Q303" s="4">
        <f t="shared" si="151"/>
        <v>0.25482464250032144</v>
      </c>
      <c r="R303" s="4">
        <f t="shared" si="133"/>
        <v>0.24237976369639355</v>
      </c>
      <c r="S303" s="4">
        <f t="shared" si="153"/>
        <v>0</v>
      </c>
      <c r="T303" s="4">
        <f t="shared" si="154"/>
        <v>0</v>
      </c>
      <c r="U303" s="5">
        <f t="shared" si="155"/>
        <v>-0.775453173293562</v>
      </c>
      <c r="V303" s="5">
        <f t="shared" si="156"/>
        <v>29.124474830877574</v>
      </c>
      <c r="W303" s="5">
        <f t="shared" si="157"/>
        <v>2.470948313614608</v>
      </c>
      <c r="X303" s="5">
        <f t="shared" si="134"/>
        <v>0.99915029343137951</v>
      </c>
      <c r="Y303" s="5">
        <f t="shared" si="135"/>
        <v>12.0375614525035</v>
      </c>
      <c r="Z303" s="5">
        <f t="shared" si="136"/>
        <v>-1.0384498794539436</v>
      </c>
      <c r="AA303" s="5">
        <f t="shared" si="137"/>
        <v>16.017685350304507</v>
      </c>
      <c r="AB303" s="5">
        <f t="shared" si="138"/>
        <v>11.262108279209938</v>
      </c>
      <c r="AC303" s="5">
        <f t="shared" si="138"/>
        <v>28.086024951423632</v>
      </c>
      <c r="AD303" s="5">
        <f t="shared" si="139"/>
        <v>-13.685366336080882</v>
      </c>
      <c r="AE303">
        <f t="shared" si="152"/>
        <v>0</v>
      </c>
    </row>
    <row r="304" spans="1:31" x14ac:dyDescent="0.2">
      <c r="A304">
        <f t="shared" si="140"/>
        <v>0.27100000000000019</v>
      </c>
      <c r="B304" s="5">
        <f t="shared" si="141"/>
        <v>0.45987629452329498</v>
      </c>
      <c r="C304" s="5">
        <f t="shared" si="142"/>
        <v>20.395482299154171</v>
      </c>
      <c r="D304" s="5">
        <f t="shared" si="143"/>
        <v>3.6443444697457696</v>
      </c>
      <c r="E304" s="2">
        <f t="shared" si="144"/>
        <v>20.400666273957221</v>
      </c>
      <c r="F304" s="2">
        <f t="shared" si="145"/>
        <v>1.291683441922274</v>
      </c>
      <c r="G304" s="3">
        <f t="shared" si="146"/>
        <v>3.3059835737752863</v>
      </c>
      <c r="H304" s="3">
        <f t="shared" si="147"/>
        <v>-123.71508210090299</v>
      </c>
      <c r="I304" s="3">
        <f t="shared" si="148"/>
        <v>-10.512174158921654</v>
      </c>
      <c r="J304" s="2">
        <f t="shared" si="128"/>
        <v>124.20489874465797</v>
      </c>
      <c r="K304" s="2">
        <f t="shared" si="149"/>
        <v>84.665915981361934</v>
      </c>
      <c r="L304" s="6">
        <f t="shared" si="129"/>
        <v>2497.8693796071439</v>
      </c>
      <c r="M304" s="2">
        <f t="shared" si="130"/>
        <v>31.657025123493316</v>
      </c>
      <c r="N304" s="2">
        <f t="shared" si="150"/>
        <v>124.20489874465797</v>
      </c>
      <c r="O304" s="2">
        <f t="shared" si="131"/>
        <v>84.665915981361934</v>
      </c>
      <c r="P304" s="5">
        <f t="shared" si="132"/>
        <v>0.35293611238538108</v>
      </c>
      <c r="Q304" s="4">
        <f t="shared" si="151"/>
        <v>0.25487742789094203</v>
      </c>
      <c r="R304" s="4">
        <f t="shared" si="133"/>
        <v>0.24240461955227877</v>
      </c>
      <c r="S304" s="4">
        <f t="shared" si="153"/>
        <v>0</v>
      </c>
      <c r="T304" s="4">
        <f t="shared" si="154"/>
        <v>0</v>
      </c>
      <c r="U304" s="5">
        <f t="shared" si="155"/>
        <v>-0.77793671644133089</v>
      </c>
      <c r="V304" s="5">
        <f t="shared" si="156"/>
        <v>29.111610083997327</v>
      </c>
      <c r="W304" s="5">
        <f t="shared" si="157"/>
        <v>2.4736378948526445</v>
      </c>
      <c r="X304" s="5">
        <f t="shared" si="134"/>
        <v>0.99914393539414947</v>
      </c>
      <c r="Y304" s="5">
        <f t="shared" si="135"/>
        <v>12.033575735707561</v>
      </c>
      <c r="Z304" s="5">
        <f t="shared" si="136"/>
        <v>-1.0390135156533897</v>
      </c>
      <c r="AA304" s="5">
        <f t="shared" si="137"/>
        <v>16.012334229278395</v>
      </c>
      <c r="AB304" s="5">
        <f t="shared" si="138"/>
        <v>11.25563901926623</v>
      </c>
      <c r="AC304" s="5">
        <f t="shared" si="138"/>
        <v>28.072596568343936</v>
      </c>
      <c r="AD304" s="5">
        <f t="shared" si="139"/>
        <v>-13.688027875868961</v>
      </c>
      <c r="AE304">
        <f t="shared" si="152"/>
        <v>0</v>
      </c>
    </row>
    <row r="305" spans="1:31" x14ac:dyDescent="0.2">
      <c r="A305">
        <f t="shared" si="140"/>
        <v>0.27200000000000019</v>
      </c>
      <c r="B305" s="5">
        <f t="shared" si="141"/>
        <v>0.46318790591657988</v>
      </c>
      <c r="C305" s="5">
        <f t="shared" si="142"/>
        <v>20.271781253351552</v>
      </c>
      <c r="D305" s="5">
        <f t="shared" si="143"/>
        <v>3.63382545157291</v>
      </c>
      <c r="E305" s="2">
        <f t="shared" si="144"/>
        <v>20.277072229982384</v>
      </c>
      <c r="F305" s="2">
        <f t="shared" si="145"/>
        <v>1.3089177941539811</v>
      </c>
      <c r="G305" s="3">
        <f t="shared" si="146"/>
        <v>3.3172392127945525</v>
      </c>
      <c r="H305" s="3">
        <f t="shared" si="147"/>
        <v>-123.68700950433464</v>
      </c>
      <c r="I305" s="3">
        <f t="shared" si="148"/>
        <v>-10.525862186797523</v>
      </c>
      <c r="J305" s="2">
        <f t="shared" si="128"/>
        <v>124.17839655469756</v>
      </c>
      <c r="K305" s="2">
        <f t="shared" si="149"/>
        <v>84.6478504122001</v>
      </c>
      <c r="L305" s="6">
        <f t="shared" si="129"/>
        <v>2497.8534219684771</v>
      </c>
      <c r="M305" s="2">
        <f t="shared" si="130"/>
        <v>31.656822882586596</v>
      </c>
      <c r="N305" s="2">
        <f t="shared" si="150"/>
        <v>124.17839655469756</v>
      </c>
      <c r="O305" s="2">
        <f t="shared" si="131"/>
        <v>84.6478504122001</v>
      </c>
      <c r="P305" s="5">
        <f t="shared" si="132"/>
        <v>0.35293564061625382</v>
      </c>
      <c r="Q305" s="4">
        <f t="shared" si="151"/>
        <v>0.25493019527468724</v>
      </c>
      <c r="R305" s="4">
        <f t="shared" si="133"/>
        <v>0.24242946173368918</v>
      </c>
      <c r="S305" s="4">
        <f t="shared" si="153"/>
        <v>0</v>
      </c>
      <c r="T305" s="4">
        <f t="shared" si="154"/>
        <v>0</v>
      </c>
      <c r="U305" s="5">
        <f t="shared" si="155"/>
        <v>-0.7804176999567517</v>
      </c>
      <c r="V305" s="5">
        <f t="shared" si="156"/>
        <v>29.098755103218416</v>
      </c>
      <c r="W305" s="5">
        <f t="shared" si="157"/>
        <v>2.4763270391230066</v>
      </c>
      <c r="X305" s="5">
        <f t="shared" si="134"/>
        <v>0.99913755236306401</v>
      </c>
      <c r="Y305" s="5">
        <f t="shared" si="135"/>
        <v>12.029592328044318</v>
      </c>
      <c r="Z305" s="5">
        <f t="shared" si="136"/>
        <v>-1.0395780068974456</v>
      </c>
      <c r="AA305" s="5">
        <f t="shared" si="137"/>
        <v>16.006986146510126</v>
      </c>
      <c r="AB305" s="5">
        <f t="shared" si="138"/>
        <v>11.249174628087566</v>
      </c>
      <c r="AC305" s="5">
        <f t="shared" si="138"/>
        <v>28.059177096320969</v>
      </c>
      <c r="AD305" s="5">
        <f t="shared" si="139"/>
        <v>-13.690686814366867</v>
      </c>
      <c r="AE305">
        <f t="shared" si="152"/>
        <v>0</v>
      </c>
    </row>
    <row r="306" spans="1:31" x14ac:dyDescent="0.2">
      <c r="A306">
        <f t="shared" si="140"/>
        <v>0.27300000000000019</v>
      </c>
      <c r="B306" s="5">
        <f t="shared" si="141"/>
        <v>0.46651076971668848</v>
      </c>
      <c r="C306" s="5">
        <f t="shared" si="142"/>
        <v>20.148108273435767</v>
      </c>
      <c r="D306" s="5">
        <f t="shared" si="143"/>
        <v>3.6232927440427054</v>
      </c>
      <c r="E306" s="2">
        <f t="shared" si="144"/>
        <v>20.153508361978876</v>
      </c>
      <c r="F306" s="2">
        <f t="shared" si="145"/>
        <v>1.3263936636953466</v>
      </c>
      <c r="G306" s="3">
        <f t="shared" si="146"/>
        <v>3.3284883874226399</v>
      </c>
      <c r="H306" s="3">
        <f t="shared" si="147"/>
        <v>-123.65895032723832</v>
      </c>
      <c r="I306" s="3">
        <f t="shared" si="148"/>
        <v>-10.539552873611891</v>
      </c>
      <c r="J306" s="2">
        <f t="shared" si="128"/>
        <v>124.15191100323531</v>
      </c>
      <c r="K306" s="2">
        <f t="shared" si="149"/>
        <v>84.629796184891148</v>
      </c>
      <c r="L306" s="6">
        <f t="shared" si="129"/>
        <v>2497.8374018130835</v>
      </c>
      <c r="M306" s="2">
        <f t="shared" si="130"/>
        <v>31.656619849367203</v>
      </c>
      <c r="N306" s="2">
        <f t="shared" si="150"/>
        <v>124.15191100323531</v>
      </c>
      <c r="O306" s="2">
        <f t="shared" si="131"/>
        <v>84.629796184891148</v>
      </c>
      <c r="P306" s="5">
        <f t="shared" si="132"/>
        <v>0.3529351670241645</v>
      </c>
      <c r="Q306" s="4">
        <f t="shared" si="151"/>
        <v>0.25498294463258203</v>
      </c>
      <c r="R306" s="4">
        <f t="shared" si="133"/>
        <v>0.24245429023864007</v>
      </c>
      <c r="S306" s="4">
        <f t="shared" si="153"/>
        <v>0</v>
      </c>
      <c r="T306" s="4">
        <f t="shared" si="154"/>
        <v>0</v>
      </c>
      <c r="U306" s="5">
        <f t="shared" si="155"/>
        <v>-0.78289612694181943</v>
      </c>
      <c r="V306" s="5">
        <f t="shared" si="156"/>
        <v>29.085909879905149</v>
      </c>
      <c r="W306" s="5">
        <f t="shared" si="157"/>
        <v>2.4790157464958407</v>
      </c>
      <c r="X306" s="5">
        <f t="shared" si="134"/>
        <v>0.99913114432538364</v>
      </c>
      <c r="Y306" s="5">
        <f t="shared" si="135"/>
        <v>12.025611227959828</v>
      </c>
      <c r="Z306" s="5">
        <f t="shared" si="136"/>
        <v>-1.040143352127012</v>
      </c>
      <c r="AA306" s="5">
        <f t="shared" si="137"/>
        <v>16.001641099980439</v>
      </c>
      <c r="AB306" s="5">
        <f t="shared" si="138"/>
        <v>11.242715101018009</v>
      </c>
      <c r="AC306" s="5">
        <f t="shared" si="138"/>
        <v>28.045766527778138</v>
      </c>
      <c r="AD306" s="5">
        <f t="shared" si="139"/>
        <v>-13.69334315352372</v>
      </c>
      <c r="AE306">
        <f t="shared" si="152"/>
        <v>0</v>
      </c>
    </row>
    <row r="307" spans="1:31" x14ac:dyDescent="0.2">
      <c r="A307">
        <f t="shared" si="140"/>
        <v>0.27400000000000019</v>
      </c>
      <c r="B307" s="5">
        <f t="shared" si="141"/>
        <v>0.46984487946166159</v>
      </c>
      <c r="C307" s="5">
        <f t="shared" si="142"/>
        <v>20.024463345991791</v>
      </c>
      <c r="D307" s="5">
        <f t="shared" si="143"/>
        <v>3.6127463444975167</v>
      </c>
      <c r="E307" s="2">
        <f t="shared" si="144"/>
        <v>20.029974700576261</v>
      </c>
      <c r="F307" s="2">
        <f t="shared" si="145"/>
        <v>1.344115425288795</v>
      </c>
      <c r="G307" s="3">
        <f t="shared" si="146"/>
        <v>3.339731102523658</v>
      </c>
      <c r="H307" s="3">
        <f t="shared" si="147"/>
        <v>-123.63090456071053</v>
      </c>
      <c r="I307" s="3">
        <f t="shared" si="148"/>
        <v>-10.553246216765414</v>
      </c>
      <c r="J307" s="2">
        <f t="shared" si="128"/>
        <v>124.12544208198557</v>
      </c>
      <c r="K307" s="2">
        <f t="shared" si="149"/>
        <v>84.611753293787018</v>
      </c>
      <c r="L307" s="6">
        <f t="shared" si="129"/>
        <v>2497.8213191091359</v>
      </c>
      <c r="M307" s="2">
        <f t="shared" si="130"/>
        <v>31.65641602343176</v>
      </c>
      <c r="N307" s="2">
        <f t="shared" si="150"/>
        <v>124.12544208198557</v>
      </c>
      <c r="O307" s="2">
        <f t="shared" si="131"/>
        <v>84.611753293787018</v>
      </c>
      <c r="P307" s="5">
        <f t="shared" si="132"/>
        <v>0.35293469160818175</v>
      </c>
      <c r="Q307" s="4">
        <f t="shared" si="151"/>
        <v>0.25503567594564952</v>
      </c>
      <c r="R307" s="4">
        <f t="shared" si="133"/>
        <v>0.2424791050651475</v>
      </c>
      <c r="S307" s="4">
        <f t="shared" si="153"/>
        <v>0</v>
      </c>
      <c r="T307" s="4">
        <f t="shared" si="154"/>
        <v>0</v>
      </c>
      <c r="U307" s="5">
        <f t="shared" si="155"/>
        <v>-0.78537200049461542</v>
      </c>
      <c r="V307" s="5">
        <f t="shared" si="156"/>
        <v>29.073074405431505</v>
      </c>
      <c r="W307" s="5">
        <f t="shared" si="157"/>
        <v>2.4817040170420643</v>
      </c>
      <c r="X307" s="5">
        <f t="shared" si="134"/>
        <v>0.9991247112683771</v>
      </c>
      <c r="Y307" s="5">
        <f t="shared" si="135"/>
        <v>12.021632433901525</v>
      </c>
      <c r="Z307" s="5">
        <f t="shared" si="136"/>
        <v>-1.0407095502842554</v>
      </c>
      <c r="AA307" s="5">
        <f t="shared" si="137"/>
        <v>15.99629908767184</v>
      </c>
      <c r="AB307" s="5">
        <f t="shared" si="138"/>
        <v>11.23626043340691</v>
      </c>
      <c r="AC307" s="5">
        <f t="shared" si="138"/>
        <v>28.03236485514725</v>
      </c>
      <c r="AD307" s="5">
        <f t="shared" si="139"/>
        <v>-13.695996895286093</v>
      </c>
      <c r="AE307">
        <f t="shared" si="152"/>
        <v>0</v>
      </c>
    </row>
    <row r="308" spans="1:31" x14ac:dyDescent="0.2">
      <c r="A308">
        <f t="shared" si="140"/>
        <v>0.27500000000000019</v>
      </c>
      <c r="B308" s="5">
        <f t="shared" si="141"/>
        <v>0.47319022869440197</v>
      </c>
      <c r="C308" s="5">
        <f t="shared" si="142"/>
        <v>19.900846457613508</v>
      </c>
      <c r="D308" s="5">
        <f t="shared" si="143"/>
        <v>3.6021862502823034</v>
      </c>
      <c r="E308" s="2">
        <f t="shared" si="144"/>
        <v>19.9064712775027</v>
      </c>
      <c r="F308" s="2">
        <f t="shared" si="145"/>
        <v>1.3620875600475364</v>
      </c>
      <c r="G308" s="3">
        <f t="shared" si="146"/>
        <v>3.3509673629570651</v>
      </c>
      <c r="H308" s="3">
        <f t="shared" si="147"/>
        <v>-123.60287219585538</v>
      </c>
      <c r="I308" s="3">
        <f t="shared" si="148"/>
        <v>-10.566942213660701</v>
      </c>
      <c r="J308" s="2">
        <f t="shared" si="128"/>
        <v>124.0989897826707</v>
      </c>
      <c r="K308" s="2">
        <f t="shared" si="149"/>
        <v>84.593721733245189</v>
      </c>
      <c r="L308" s="6">
        <f t="shared" si="129"/>
        <v>2497.8051738248296</v>
      </c>
      <c r="M308" s="2">
        <f t="shared" si="130"/>
        <v>31.656211404377178</v>
      </c>
      <c r="N308" s="2">
        <f t="shared" si="150"/>
        <v>124.0989897826707</v>
      </c>
      <c r="O308" s="2">
        <f t="shared" si="131"/>
        <v>84.593721733245189</v>
      </c>
      <c r="P308" s="5">
        <f t="shared" si="132"/>
        <v>0.35293421436737504</v>
      </c>
      <c r="Q308" s="4">
        <f t="shared" si="151"/>
        <v>0.25508838919491095</v>
      </c>
      <c r="R308" s="4">
        <f t="shared" si="133"/>
        <v>0.24250390621122817</v>
      </c>
      <c r="S308" s="4">
        <f t="shared" si="153"/>
        <v>0</v>
      </c>
      <c r="T308" s="4">
        <f t="shared" si="154"/>
        <v>0</v>
      </c>
      <c r="U308" s="5">
        <f t="shared" si="155"/>
        <v>-0.78784532370931259</v>
      </c>
      <c r="V308" s="5">
        <f t="shared" si="156"/>
        <v>29.060248671181157</v>
      </c>
      <c r="W308" s="5">
        <f t="shared" si="157"/>
        <v>2.4843918508333682</v>
      </c>
      <c r="X308" s="5">
        <f t="shared" si="134"/>
        <v>0.99911825317932257</v>
      </c>
      <c r="Y308" s="5">
        <f t="shared" si="135"/>
        <v>12.017655944318244</v>
      </c>
      <c r="Z308" s="5">
        <f t="shared" si="136"/>
        <v>-1.0412766003126077</v>
      </c>
      <c r="AA308" s="5">
        <f t="shared" si="137"/>
        <v>15.99096010756865</v>
      </c>
      <c r="AB308" s="5">
        <f t="shared" si="138"/>
        <v>11.229810620608932</v>
      </c>
      <c r="AC308" s="5">
        <f t="shared" si="138"/>
        <v>28.01897207086855</v>
      </c>
      <c r="AD308" s="5">
        <f t="shared" si="139"/>
        <v>-13.698648041597981</v>
      </c>
      <c r="AE308">
        <f t="shared" si="152"/>
        <v>0</v>
      </c>
    </row>
    <row r="309" spans="1:31" x14ac:dyDescent="0.2">
      <c r="A309">
        <f t="shared" si="140"/>
        <v>0.27600000000000019</v>
      </c>
      <c r="B309" s="5">
        <f t="shared" si="141"/>
        <v>0.47654681096266938</v>
      </c>
      <c r="C309" s="5">
        <f t="shared" si="142"/>
        <v>19.777257594903688</v>
      </c>
      <c r="D309" s="5">
        <f t="shared" si="143"/>
        <v>3.5916124587446219</v>
      </c>
      <c r="E309" s="2">
        <f t="shared" si="144"/>
        <v>19.782998125618228</v>
      </c>
      <c r="F309" s="2">
        <f t="shared" si="145"/>
        <v>1.3803146587042427</v>
      </c>
      <c r="G309" s="3">
        <f t="shared" si="146"/>
        <v>3.3621971735776741</v>
      </c>
      <c r="H309" s="3">
        <f t="shared" si="147"/>
        <v>-123.57485322378452</v>
      </c>
      <c r="I309" s="3">
        <f t="shared" si="148"/>
        <v>-10.5806408617023</v>
      </c>
      <c r="J309" s="2">
        <f t="shared" si="128"/>
        <v>124.07255409702108</v>
      </c>
      <c r="K309" s="2">
        <f t="shared" si="149"/>
        <v>84.575701497628543</v>
      </c>
      <c r="L309" s="6">
        <f t="shared" si="129"/>
        <v>2497.788965928381</v>
      </c>
      <c r="M309" s="2">
        <f t="shared" si="130"/>
        <v>31.656005991800665</v>
      </c>
      <c r="N309" s="2">
        <f t="shared" si="150"/>
        <v>124.07255409702108</v>
      </c>
      <c r="O309" s="2">
        <f t="shared" si="131"/>
        <v>84.575701497628543</v>
      </c>
      <c r="P309" s="5">
        <f t="shared" si="132"/>
        <v>0.35293373530081418</v>
      </c>
      <c r="Q309" s="4">
        <f t="shared" si="151"/>
        <v>0.25514108436138583</v>
      </c>
      <c r="R309" s="4">
        <f t="shared" si="133"/>
        <v>0.24252869367489965</v>
      </c>
      <c r="S309" s="4">
        <f t="shared" si="153"/>
        <v>0</v>
      </c>
      <c r="T309" s="4">
        <f t="shared" si="154"/>
        <v>0</v>
      </c>
      <c r="U309" s="5">
        <f t="shared" si="155"/>
        <v>-0.79031609967618088</v>
      </c>
      <c r="V309" s="5">
        <f t="shared" si="156"/>
        <v>29.047432668547412</v>
      </c>
      <c r="W309" s="5">
        <f t="shared" si="157"/>
        <v>2.4870792479422104</v>
      </c>
      <c r="X309" s="5">
        <f t="shared" si="134"/>
        <v>0.999111770045507</v>
      </c>
      <c r="Y309" s="5">
        <f t="shared" si="135"/>
        <v>12.01368175766023</v>
      </c>
      <c r="Z309" s="5">
        <f t="shared" si="136"/>
        <v>-1.0418445011567641</v>
      </c>
      <c r="AA309" s="5">
        <f t="shared" si="137"/>
        <v>15.985624157656993</v>
      </c>
      <c r="AB309" s="5">
        <f t="shared" si="138"/>
        <v>11.223365657984049</v>
      </c>
      <c r="AC309" s="5">
        <f t="shared" si="138"/>
        <v>28.005588167390648</v>
      </c>
      <c r="AD309" s="5">
        <f t="shared" si="139"/>
        <v>-13.701296594400795</v>
      </c>
      <c r="AE309">
        <f t="shared" si="152"/>
        <v>0</v>
      </c>
    </row>
    <row r="310" spans="1:31" x14ac:dyDescent="0.2">
      <c r="A310">
        <f t="shared" si="140"/>
        <v>0.27700000000000019</v>
      </c>
      <c r="B310" s="5">
        <f t="shared" si="141"/>
        <v>0.47991461981907602</v>
      </c>
      <c r="C310" s="5">
        <f t="shared" si="142"/>
        <v>19.65369674447399</v>
      </c>
      <c r="D310" s="5">
        <f t="shared" si="143"/>
        <v>3.5810249672346224</v>
      </c>
      <c r="E310" s="2">
        <f t="shared" si="144"/>
        <v>19.659555278949306</v>
      </c>
      <c r="F310" s="2">
        <f t="shared" si="145"/>
        <v>1.3988014249793697</v>
      </c>
      <c r="G310" s="3">
        <f t="shared" si="146"/>
        <v>3.3734205392356582</v>
      </c>
      <c r="H310" s="3">
        <f t="shared" si="147"/>
        <v>-123.54684763561713</v>
      </c>
      <c r="I310" s="3">
        <f t="shared" si="148"/>
        <v>-10.594342158296701</v>
      </c>
      <c r="J310" s="2">
        <f t="shared" si="128"/>
        <v>124.04613501677508</v>
      </c>
      <c r="K310" s="2">
        <f t="shared" si="149"/>
        <v>84.557692581305432</v>
      </c>
      <c r="L310" s="6">
        <f t="shared" si="129"/>
        <v>2497.7726953880297</v>
      </c>
      <c r="M310" s="2">
        <f t="shared" si="130"/>
        <v>31.655799785299678</v>
      </c>
      <c r="N310" s="2">
        <f t="shared" si="150"/>
        <v>124.04613501677508</v>
      </c>
      <c r="O310" s="2">
        <f t="shared" si="131"/>
        <v>84.557692581305432</v>
      </c>
      <c r="P310" s="5">
        <f t="shared" si="132"/>
        <v>0.35293325440756995</v>
      </c>
      <c r="Q310" s="4">
        <f t="shared" si="151"/>
        <v>0.25519376142609185</v>
      </c>
      <c r="R310" s="4">
        <f t="shared" si="133"/>
        <v>0.24255346745418027</v>
      </c>
      <c r="S310" s="4">
        <f t="shared" si="153"/>
        <v>0</v>
      </c>
      <c r="T310" s="4">
        <f t="shared" si="154"/>
        <v>0</v>
      </c>
      <c r="U310" s="5">
        <f t="shared" si="155"/>
        <v>-0.79278433148159355</v>
      </c>
      <c r="V310" s="5">
        <f t="shared" si="156"/>
        <v>29.034626388933233</v>
      </c>
      <c r="W310" s="5">
        <f t="shared" si="157"/>
        <v>2.4897662084418166</v>
      </c>
      <c r="X310" s="5">
        <f t="shared" si="134"/>
        <v>0.99910526185422577</v>
      </c>
      <c r="Y310" s="5">
        <f t="shared" si="135"/>
        <v>12.009709872379096</v>
      </c>
      <c r="Z310" s="5">
        <f t="shared" si="136"/>
        <v>-1.0424132517626812</v>
      </c>
      <c r="AA310" s="5">
        <f t="shared" si="137"/>
        <v>15.980291235924771</v>
      </c>
      <c r="AB310" s="5">
        <f t="shared" si="138"/>
        <v>11.216925540897503</v>
      </c>
      <c r="AC310" s="5">
        <f t="shared" si="138"/>
        <v>27.992213137170552</v>
      </c>
      <c r="AD310" s="5">
        <f t="shared" si="139"/>
        <v>-13.703942555633411</v>
      </c>
      <c r="AE310">
        <f t="shared" si="152"/>
        <v>0</v>
      </c>
    </row>
    <row r="311" spans="1:31" x14ac:dyDescent="0.2">
      <c r="A311">
        <f t="shared" si="140"/>
        <v>0.27800000000000019</v>
      </c>
      <c r="B311" s="5">
        <f t="shared" si="141"/>
        <v>0.48329364882108211</v>
      </c>
      <c r="C311" s="5">
        <f t="shared" si="142"/>
        <v>19.530163892944941</v>
      </c>
      <c r="D311" s="5">
        <f t="shared" si="143"/>
        <v>3.5704237731050479</v>
      </c>
      <c r="E311" s="2">
        <f t="shared" si="144"/>
        <v>19.536142772724638</v>
      </c>
      <c r="F311" s="2">
        <f t="shared" si="145"/>
        <v>1.4175526790742892</v>
      </c>
      <c r="G311" s="3">
        <f t="shared" si="146"/>
        <v>3.3846374647765556</v>
      </c>
      <c r="H311" s="3">
        <f t="shared" si="147"/>
        <v>-123.51885542247996</v>
      </c>
      <c r="I311" s="3">
        <f t="shared" si="148"/>
        <v>-10.608046100852334</v>
      </c>
      <c r="J311" s="2">
        <f t="shared" si="128"/>
        <v>124.01973253367903</v>
      </c>
      <c r="K311" s="2">
        <f t="shared" si="149"/>
        <v>84.539694978649649</v>
      </c>
      <c r="L311" s="6">
        <f t="shared" si="129"/>
        <v>2497.7563621720383</v>
      </c>
      <c r="M311" s="2">
        <f t="shared" si="130"/>
        <v>31.65559278447201</v>
      </c>
      <c r="N311" s="2">
        <f t="shared" si="150"/>
        <v>124.01973253367903</v>
      </c>
      <c r="O311" s="2">
        <f t="shared" si="131"/>
        <v>84.539694978649649</v>
      </c>
      <c r="P311" s="5">
        <f t="shared" si="132"/>
        <v>0.35293277168671366</v>
      </c>
      <c r="Q311" s="4">
        <f t="shared" si="151"/>
        <v>0.25524642037004519</v>
      </c>
      <c r="R311" s="4">
        <f t="shared" si="133"/>
        <v>0.2425782275470893</v>
      </c>
      <c r="S311" s="4">
        <f t="shared" si="153"/>
        <v>0</v>
      </c>
      <c r="T311" s="4">
        <f t="shared" si="154"/>
        <v>0</v>
      </c>
      <c r="U311" s="5">
        <f t="shared" si="155"/>
        <v>-0.79525002220803209</v>
      </c>
      <c r="V311" s="5">
        <f t="shared" si="156"/>
        <v>29.021829823751201</v>
      </c>
      <c r="W311" s="5">
        <f t="shared" si="157"/>
        <v>2.4924527324061785</v>
      </c>
      <c r="X311" s="5">
        <f t="shared" si="134"/>
        <v>0.99909872859278437</v>
      </c>
      <c r="Y311" s="5">
        <f t="shared" si="135"/>
        <v>12.005740286927878</v>
      </c>
      <c r="Z311" s="5">
        <f t="shared" si="136"/>
        <v>-1.0429828510775783</v>
      </c>
      <c r="AA311" s="5">
        <f t="shared" si="137"/>
        <v>15.974961340361697</v>
      </c>
      <c r="AB311" s="5">
        <f t="shared" si="138"/>
        <v>11.210490264719846</v>
      </c>
      <c r="AC311" s="5">
        <f t="shared" si="138"/>
        <v>27.978846972673622</v>
      </c>
      <c r="AD311" s="5">
        <f t="shared" si="139"/>
        <v>-13.706585927232126</v>
      </c>
      <c r="AE311">
        <f t="shared" si="152"/>
        <v>0</v>
      </c>
    </row>
    <row r="312" spans="1:31" x14ac:dyDescent="0.2">
      <c r="A312">
        <f t="shared" si="140"/>
        <v>0.27900000000000019</v>
      </c>
      <c r="B312" s="5">
        <f t="shared" si="141"/>
        <v>0.48668389153099106</v>
      </c>
      <c r="C312" s="5">
        <f t="shared" si="142"/>
        <v>19.406659026945949</v>
      </c>
      <c r="D312" s="5">
        <f t="shared" si="143"/>
        <v>3.5598088737112317</v>
      </c>
      <c r="E312" s="2">
        <f t="shared" si="144"/>
        <v>19.412760643412323</v>
      </c>
      <c r="F312" s="2">
        <f t="shared" si="145"/>
        <v>1.4365733612946525</v>
      </c>
      <c r="G312" s="3">
        <f t="shared" si="146"/>
        <v>3.3958479550412752</v>
      </c>
      <c r="H312" s="3">
        <f t="shared" si="147"/>
        <v>-123.49087657550729</v>
      </c>
      <c r="I312" s="3">
        <f t="shared" si="148"/>
        <v>-10.621752686779567</v>
      </c>
      <c r="J312" s="2">
        <f t="shared" si="128"/>
        <v>123.99334663948724</v>
      </c>
      <c r="K312" s="2">
        <f t="shared" si="149"/>
        <v>84.521708684040377</v>
      </c>
      <c r="L312" s="6">
        <f t="shared" si="129"/>
        <v>2497.739966248691</v>
      </c>
      <c r="M312" s="2">
        <f t="shared" si="130"/>
        <v>31.655384988915703</v>
      </c>
      <c r="N312" s="2">
        <f t="shared" si="150"/>
        <v>123.99334663948724</v>
      </c>
      <c r="O312" s="2">
        <f t="shared" si="131"/>
        <v>84.521708684040377</v>
      </c>
      <c r="P312" s="5">
        <f t="shared" si="132"/>
        <v>0.35293228713731717</v>
      </c>
      <c r="Q312" s="4">
        <f t="shared" si="151"/>
        <v>0.25529906117426021</v>
      </c>
      <c r="R312" s="4">
        <f t="shared" si="133"/>
        <v>0.24260297395164668</v>
      </c>
      <c r="S312" s="4">
        <f t="shared" si="153"/>
        <v>0</v>
      </c>
      <c r="T312" s="4">
        <f t="shared" si="154"/>
        <v>0</v>
      </c>
      <c r="U312" s="5">
        <f t="shared" si="155"/>
        <v>-0.79771317493409266</v>
      </c>
      <c r="V312" s="5">
        <f t="shared" si="156"/>
        <v>29.009042964423518</v>
      </c>
      <c r="W312" s="5">
        <f t="shared" si="157"/>
        <v>2.4951388199100539</v>
      </c>
      <c r="X312" s="5">
        <f t="shared" si="134"/>
        <v>0.99909217024849672</v>
      </c>
      <c r="Y312" s="5">
        <f t="shared" si="135"/>
        <v>12.001772999760986</v>
      </c>
      <c r="Z312" s="5">
        <f t="shared" si="136"/>
        <v>-1.043553298049932</v>
      </c>
      <c r="AA312" s="5">
        <f t="shared" si="137"/>
        <v>15.969634468959265</v>
      </c>
      <c r="AB312" s="5">
        <f t="shared" si="138"/>
        <v>11.204059824826894</v>
      </c>
      <c r="AC312" s="5">
        <f t="shared" si="138"/>
        <v>27.965489666373585</v>
      </c>
      <c r="AD312" s="5">
        <f t="shared" si="139"/>
        <v>-13.709226711130679</v>
      </c>
      <c r="AE312">
        <f t="shared" si="152"/>
        <v>0</v>
      </c>
    </row>
    <row r="313" spans="1:31" x14ac:dyDescent="0.2">
      <c r="A313">
        <f t="shared" si="140"/>
        <v>0.28000000000000019</v>
      </c>
      <c r="B313" s="5">
        <f t="shared" si="141"/>
        <v>0.49008534151594474</v>
      </c>
      <c r="C313" s="5">
        <f t="shared" si="142"/>
        <v>19.283182133115275</v>
      </c>
      <c r="D313" s="5">
        <f t="shared" si="143"/>
        <v>3.5491802664110965</v>
      </c>
      <c r="E313" s="2">
        <f t="shared" si="144"/>
        <v>19.289408928758419</v>
      </c>
      <c r="F313" s="2">
        <f t="shared" si="145"/>
        <v>1.4558685358096823</v>
      </c>
      <c r="G313" s="3">
        <f t="shared" si="146"/>
        <v>3.4070520148661023</v>
      </c>
      <c r="H313" s="3">
        <f t="shared" si="147"/>
        <v>-123.46291108584091</v>
      </c>
      <c r="I313" s="3">
        <f t="shared" si="148"/>
        <v>-10.635461913490698</v>
      </c>
      <c r="J313" s="2">
        <f t="shared" si="128"/>
        <v>123.96697732596199</v>
      </c>
      <c r="K313" s="2">
        <f t="shared" si="149"/>
        <v>84.503733691862294</v>
      </c>
      <c r="L313" s="6">
        <f t="shared" si="129"/>
        <v>2497.723507586295</v>
      </c>
      <c r="M313" s="2">
        <f t="shared" si="130"/>
        <v>31.655176398229088</v>
      </c>
      <c r="N313" s="2">
        <f t="shared" si="150"/>
        <v>123.96697732596199</v>
      </c>
      <c r="O313" s="2">
        <f t="shared" si="131"/>
        <v>84.503733691862294</v>
      </c>
      <c r="P313" s="5">
        <f t="shared" si="132"/>
        <v>0.3529318007584531</v>
      </c>
      <c r="Q313" s="4">
        <f t="shared" si="151"/>
        <v>0.25535168381974938</v>
      </c>
      <c r="R313" s="4">
        <f t="shared" si="133"/>
        <v>0.24262770666587302</v>
      </c>
      <c r="S313" s="4">
        <f t="shared" si="153"/>
        <v>0</v>
      </c>
      <c r="T313" s="4">
        <f t="shared" si="154"/>
        <v>0</v>
      </c>
      <c r="U313" s="5">
        <f t="shared" si="155"/>
        <v>-0.80017379273449118</v>
      </c>
      <c r="V313" s="5">
        <f t="shared" si="156"/>
        <v>28.996265802381977</v>
      </c>
      <c r="W313" s="5">
        <f t="shared" si="157"/>
        <v>2.4978244710289617</v>
      </c>
      <c r="X313" s="5">
        <f t="shared" si="134"/>
        <v>0.9990855868086852</v>
      </c>
      <c r="Y313" s="5">
        <f t="shared" si="135"/>
        <v>11.997808009334211</v>
      </c>
      <c r="Z313" s="5">
        <f t="shared" si="136"/>
        <v>-1.0441245916294761</v>
      </c>
      <c r="AA313" s="5">
        <f t="shared" si="137"/>
        <v>15.964310619710751</v>
      </c>
      <c r="AB313" s="5">
        <f t="shared" si="138"/>
        <v>11.19763421659972</v>
      </c>
      <c r="AC313" s="5">
        <f t="shared" si="138"/>
        <v>27.952141210752501</v>
      </c>
      <c r="AD313" s="5">
        <f t="shared" si="139"/>
        <v>-13.711864909260285</v>
      </c>
      <c r="AE313">
        <f t="shared" si="152"/>
        <v>0</v>
      </c>
    </row>
    <row r="314" spans="1:31" x14ac:dyDescent="0.2">
      <c r="A314">
        <f t="shared" si="140"/>
        <v>0.28100000000000019</v>
      </c>
      <c r="B314" s="5">
        <f t="shared" si="141"/>
        <v>0.49349799234791919</v>
      </c>
      <c r="C314" s="5">
        <f t="shared" si="142"/>
        <v>19.159733198100039</v>
      </c>
      <c r="D314" s="5">
        <f t="shared" si="143"/>
        <v>3.5385379485651511</v>
      </c>
      <c r="E314" s="2">
        <f t="shared" si="144"/>
        <v>19.166087667826947</v>
      </c>
      <c r="F314" s="2">
        <f t="shared" si="145"/>
        <v>1.4754433945533685</v>
      </c>
      <c r="G314" s="3">
        <f t="shared" si="146"/>
        <v>3.4182496490827021</v>
      </c>
      <c r="H314" s="3">
        <f t="shared" si="147"/>
        <v>-123.43495894463017</v>
      </c>
      <c r="I314" s="3">
        <f t="shared" si="148"/>
        <v>-10.649173778399957</v>
      </c>
      <c r="J314" s="2">
        <f t="shared" si="128"/>
        <v>123.9406245848735</v>
      </c>
      <c r="K314" s="2">
        <f t="shared" si="149"/>
        <v>84.485769996505454</v>
      </c>
      <c r="L314" s="6">
        <f t="shared" si="129"/>
        <v>2497.70698615318</v>
      </c>
      <c r="M314" s="2">
        <f t="shared" si="130"/>
        <v>31.65496701201079</v>
      </c>
      <c r="N314" s="2">
        <f t="shared" si="150"/>
        <v>123.9406245848735</v>
      </c>
      <c r="O314" s="2">
        <f t="shared" si="131"/>
        <v>84.485769996505454</v>
      </c>
      <c r="P314" s="5">
        <f t="shared" si="132"/>
        <v>0.35293131254919485</v>
      </c>
      <c r="Q314" s="4">
        <f t="shared" si="151"/>
        <v>0.25540428828752376</v>
      </c>
      <c r="R314" s="4">
        <f t="shared" si="133"/>
        <v>0.24265242568779008</v>
      </c>
      <c r="S314" s="4">
        <f t="shared" si="153"/>
        <v>0</v>
      </c>
      <c r="T314" s="4">
        <f t="shared" si="154"/>
        <v>0</v>
      </c>
      <c r="U314" s="5">
        <f t="shared" si="155"/>
        <v>-0.80263187868006947</v>
      </c>
      <c r="V314" s="5">
        <f t="shared" si="156"/>
        <v>28.983498329067995</v>
      </c>
      <c r="W314" s="5">
        <f t="shared" si="157"/>
        <v>2.5005096858391851</v>
      </c>
      <c r="X314" s="5">
        <f t="shared" si="134"/>
        <v>0.99907897826068193</v>
      </c>
      <c r="Y314" s="5">
        <f t="shared" si="135"/>
        <v>11.993845314104755</v>
      </c>
      <c r="Z314" s="5">
        <f t="shared" si="136"/>
        <v>-1.044696730767203</v>
      </c>
      <c r="AA314" s="5">
        <f t="shared" si="137"/>
        <v>15.958989790611241</v>
      </c>
      <c r="AB314" s="5">
        <f t="shared" si="138"/>
        <v>11.191213435424686</v>
      </c>
      <c r="AC314" s="5">
        <f t="shared" si="138"/>
        <v>27.938801598300792</v>
      </c>
      <c r="AD314" s="5">
        <f t="shared" si="139"/>
        <v>-13.714500523549574</v>
      </c>
      <c r="AE314">
        <f t="shared" si="152"/>
        <v>0</v>
      </c>
    </row>
    <row r="315" spans="1:31" x14ac:dyDescent="0.2">
      <c r="A315">
        <f t="shared" si="140"/>
        <v>0.28200000000000019</v>
      </c>
      <c r="B315" s="5">
        <f t="shared" si="141"/>
        <v>0.49692183760371961</v>
      </c>
      <c r="C315" s="5">
        <f t="shared" si="142"/>
        <v>19.036312208556208</v>
      </c>
      <c r="D315" s="5">
        <f t="shared" si="143"/>
        <v>3.5278819175364893</v>
      </c>
      <c r="E315" s="2">
        <f t="shared" si="144"/>
        <v>19.042796901041445</v>
      </c>
      <c r="F315" s="2">
        <f t="shared" si="145"/>
        <v>1.4953032612738431</v>
      </c>
      <c r="G315" s="3">
        <f t="shared" si="146"/>
        <v>3.4294408625181267</v>
      </c>
      <c r="H315" s="3">
        <f t="shared" si="147"/>
        <v>-123.40702014303187</v>
      </c>
      <c r="I315" s="3">
        <f t="shared" si="148"/>
        <v>-10.662888278923507</v>
      </c>
      <c r="J315" s="2">
        <f t="shared" si="128"/>
        <v>123.91428840799993</v>
      </c>
      <c r="K315" s="2">
        <f t="shared" si="149"/>
        <v>84.467817592365321</v>
      </c>
      <c r="L315" s="6">
        <f t="shared" si="129"/>
        <v>2497.6904019176986</v>
      </c>
      <c r="M315" s="2">
        <f t="shared" si="130"/>
        <v>31.654756829859718</v>
      </c>
      <c r="N315" s="2">
        <f t="shared" si="150"/>
        <v>123.91428840799993</v>
      </c>
      <c r="O315" s="2">
        <f t="shared" si="131"/>
        <v>84.467817592365321</v>
      </c>
      <c r="P315" s="5">
        <f t="shared" si="132"/>
        <v>0.35293082250861629</v>
      </c>
      <c r="Q315" s="4">
        <f t="shared" si="151"/>
        <v>0.25545687455859273</v>
      </c>
      <c r="R315" s="4">
        <f t="shared" si="133"/>
        <v>0.24267713101542024</v>
      </c>
      <c r="S315" s="4">
        <f t="shared" si="153"/>
        <v>0</v>
      </c>
      <c r="T315" s="4">
        <f t="shared" si="154"/>
        <v>0</v>
      </c>
      <c r="U315" s="5">
        <f t="shared" si="155"/>
        <v>-0.80508743583780007</v>
      </c>
      <c r="V315" s="5">
        <f t="shared" si="156"/>
        <v>28.970740535932517</v>
      </c>
      <c r="W315" s="5">
        <f t="shared" si="157"/>
        <v>2.5031944644177648</v>
      </c>
      <c r="X315" s="5">
        <f t="shared" si="134"/>
        <v>0.99907234459182803</v>
      </c>
      <c r="Y315" s="5">
        <f t="shared" si="135"/>
        <v>11.98988491253119</v>
      </c>
      <c r="Z315" s="5">
        <f t="shared" si="136"/>
        <v>-1.0452697144153578</v>
      </c>
      <c r="AA315" s="5">
        <f t="shared" si="137"/>
        <v>15.953671979657587</v>
      </c>
      <c r="AB315" s="5">
        <f t="shared" si="138"/>
        <v>11.18479747669339</v>
      </c>
      <c r="AC315" s="5">
        <f t="shared" si="138"/>
        <v>27.925470821517159</v>
      </c>
      <c r="AD315" s="5">
        <f t="shared" si="139"/>
        <v>-13.717133555924647</v>
      </c>
      <c r="AE315">
        <f t="shared" si="152"/>
        <v>0</v>
      </c>
    </row>
    <row r="316" spans="1:31" x14ac:dyDescent="0.2">
      <c r="A316">
        <f t="shared" si="140"/>
        <v>0.2830000000000002</v>
      </c>
      <c r="B316" s="5">
        <f t="shared" si="141"/>
        <v>0.50035687086497604</v>
      </c>
      <c r="C316" s="5">
        <f t="shared" si="142"/>
        <v>18.912919151148589</v>
      </c>
      <c r="D316" s="5">
        <f t="shared" si="143"/>
        <v>3.5172121706907875</v>
      </c>
      <c r="E316" s="2">
        <f t="shared" si="144"/>
        <v>18.919536670228077</v>
      </c>
      <c r="F316" s="2">
        <f t="shared" si="145"/>
        <v>1.5154535957375461</v>
      </c>
      <c r="G316" s="3">
        <f t="shared" si="146"/>
        <v>3.44062565999482</v>
      </c>
      <c r="H316" s="3">
        <f t="shared" si="147"/>
        <v>-123.37909467221036</v>
      </c>
      <c r="I316" s="3">
        <f t="shared" si="148"/>
        <v>-10.676605412479432</v>
      </c>
      <c r="J316" s="2">
        <f t="shared" si="128"/>
        <v>123.88796878712738</v>
      </c>
      <c r="K316" s="2">
        <f t="shared" si="149"/>
        <v>84.449876473842792</v>
      </c>
      <c r="L316" s="6">
        <f t="shared" si="129"/>
        <v>2497.6737548482265</v>
      </c>
      <c r="M316" s="2">
        <f t="shared" si="130"/>
        <v>31.654545851375087</v>
      </c>
      <c r="N316" s="2">
        <f t="shared" si="150"/>
        <v>123.88796878712738</v>
      </c>
      <c r="O316" s="2">
        <f t="shared" si="131"/>
        <v>84.449876473842792</v>
      </c>
      <c r="P316" s="5">
        <f t="shared" si="132"/>
        <v>0.35293033063579204</v>
      </c>
      <c r="Q316" s="4">
        <f t="shared" si="151"/>
        <v>0.25550944261396402</v>
      </c>
      <c r="R316" s="4">
        <f t="shared" si="133"/>
        <v>0.24270182264678664</v>
      </c>
      <c r="S316" s="4">
        <f t="shared" si="153"/>
        <v>0</v>
      </c>
      <c r="T316" s="4">
        <f t="shared" si="154"/>
        <v>0</v>
      </c>
      <c r="U316" s="5">
        <f t="shared" si="155"/>
        <v>-0.80754046727079321</v>
      </c>
      <c r="V316" s="5">
        <f t="shared" si="156"/>
        <v>28.957992414436095</v>
      </c>
      <c r="W316" s="5">
        <f t="shared" si="157"/>
        <v>2.5058788068425035</v>
      </c>
      <c r="X316" s="5">
        <f t="shared" si="134"/>
        <v>0.99906568578947386</v>
      </c>
      <c r="Y316" s="5">
        <f t="shared" si="135"/>
        <v>11.98592680307347</v>
      </c>
      <c r="Z316" s="5">
        <f t="shared" si="136"/>
        <v>-1.0458435415274394</v>
      </c>
      <c r="AA316" s="5">
        <f t="shared" si="137"/>
        <v>15.948357184848428</v>
      </c>
      <c r="AB316" s="5">
        <f t="shared" si="138"/>
        <v>11.178386335802676</v>
      </c>
      <c r="AC316" s="5">
        <f t="shared" si="138"/>
        <v>27.912148872908656</v>
      </c>
      <c r="AD316" s="5">
        <f t="shared" si="139"/>
        <v>-13.719764008309067</v>
      </c>
      <c r="AE316">
        <f t="shared" si="152"/>
        <v>0</v>
      </c>
    </row>
    <row r="317" spans="1:31" x14ac:dyDescent="0.2">
      <c r="A317">
        <f t="shared" si="140"/>
        <v>0.2840000000000002</v>
      </c>
      <c r="B317" s="5">
        <f t="shared" si="141"/>
        <v>0.50380308571813881</v>
      </c>
      <c r="C317" s="5">
        <f t="shared" si="142"/>
        <v>18.789554012550816</v>
      </c>
      <c r="D317" s="5">
        <f t="shared" si="143"/>
        <v>3.5065287053963039</v>
      </c>
      <c r="E317" s="2">
        <f t="shared" si="144"/>
        <v>18.796307018660436</v>
      </c>
      <c r="F317" s="2">
        <f t="shared" si="145"/>
        <v>1.5358999980951111</v>
      </c>
      <c r="G317" s="3">
        <f t="shared" si="146"/>
        <v>3.4518040463306225</v>
      </c>
      <c r="H317" s="3">
        <f t="shared" si="147"/>
        <v>-123.35118252333744</v>
      </c>
      <c r="I317" s="3">
        <f t="shared" si="148"/>
        <v>-10.690325176487741</v>
      </c>
      <c r="J317" s="2">
        <f t="shared" si="128"/>
        <v>123.86166571404981</v>
      </c>
      <c r="K317" s="2">
        <f t="shared" si="149"/>
        <v>84.431946635344104</v>
      </c>
      <c r="L317" s="6">
        <f t="shared" si="129"/>
        <v>2497.6570449131609</v>
      </c>
      <c r="M317" s="2">
        <f t="shared" si="130"/>
        <v>31.654334076156378</v>
      </c>
      <c r="N317" s="2">
        <f t="shared" si="150"/>
        <v>123.86166571404981</v>
      </c>
      <c r="O317" s="2">
        <f t="shared" si="131"/>
        <v>84.431946635344104</v>
      </c>
      <c r="P317" s="5">
        <f t="shared" si="132"/>
        <v>0.35292983692979735</v>
      </c>
      <c r="Q317" s="4">
        <f t="shared" si="151"/>
        <v>0.25556199243464384</v>
      </c>
      <c r="R317" s="4">
        <f t="shared" si="133"/>
        <v>0.24272650057991338</v>
      </c>
      <c r="S317" s="4">
        <f t="shared" si="153"/>
        <v>0</v>
      </c>
      <c r="T317" s="4">
        <f t="shared" si="154"/>
        <v>0</v>
      </c>
      <c r="U317" s="5">
        <f t="shared" si="155"/>
        <v>-0.8099909760383005</v>
      </c>
      <c r="V317" s="5">
        <f t="shared" si="156"/>
        <v>28.945253956048784</v>
      </c>
      <c r="W317" s="5">
        <f t="shared" si="157"/>
        <v>2.508562713191957</v>
      </c>
      <c r="X317" s="5">
        <f t="shared" si="134"/>
        <v>0.99905900184097851</v>
      </c>
      <c r="Y317" s="5">
        <f t="shared" si="135"/>
        <v>11.981970984192939</v>
      </c>
      <c r="Z317" s="5">
        <f t="shared" si="136"/>
        <v>-1.0464182110581977</v>
      </c>
      <c r="AA317" s="5">
        <f t="shared" si="137"/>
        <v>15.943045404184179</v>
      </c>
      <c r="AB317" s="5">
        <f t="shared" si="138"/>
        <v>11.171980008154639</v>
      </c>
      <c r="AC317" s="5">
        <f t="shared" si="138"/>
        <v>27.898835744990585</v>
      </c>
      <c r="AD317" s="5">
        <f t="shared" si="139"/>
        <v>-13.722391882623864</v>
      </c>
      <c r="AE317">
        <f t="shared" si="152"/>
        <v>0</v>
      </c>
    </row>
    <row r="318" spans="1:31" x14ac:dyDescent="0.2">
      <c r="A318">
        <f t="shared" si="140"/>
        <v>0.2850000000000002</v>
      </c>
      <c r="B318" s="5">
        <f t="shared" si="141"/>
        <v>0.50726047575447353</v>
      </c>
      <c r="C318" s="5">
        <f t="shared" si="142"/>
        <v>18.666216779445353</v>
      </c>
      <c r="D318" s="5">
        <f t="shared" si="143"/>
        <v>3.4958315190238749</v>
      </c>
      <c r="E318" s="2">
        <f t="shared" si="144"/>
        <v>18.673107991106082</v>
      </c>
      <c r="F318" s="2">
        <f t="shared" si="145"/>
        <v>1.5566482134162636</v>
      </c>
      <c r="G318" s="3">
        <f t="shared" si="146"/>
        <v>3.4629760263387772</v>
      </c>
      <c r="H318" s="3">
        <f t="shared" si="147"/>
        <v>-123.32328368759245</v>
      </c>
      <c r="I318" s="3">
        <f t="shared" si="148"/>
        <v>-10.704047568370365</v>
      </c>
      <c r="J318" s="2">
        <f t="shared" si="128"/>
        <v>123.83537918056915</v>
      </c>
      <c r="K318" s="2">
        <f t="shared" si="149"/>
        <v>84.414028071280939</v>
      </c>
      <c r="L318" s="6">
        <f t="shared" si="129"/>
        <v>2497.6402720809233</v>
      </c>
      <c r="M318" s="2">
        <f t="shared" si="130"/>
        <v>31.654121503803371</v>
      </c>
      <c r="N318" s="2">
        <f t="shared" si="150"/>
        <v>123.83537918056915</v>
      </c>
      <c r="O318" s="2">
        <f t="shared" si="131"/>
        <v>84.414028071280939</v>
      </c>
      <c r="P318" s="5">
        <f t="shared" si="132"/>
        <v>0.35292934138970822</v>
      </c>
      <c r="Q318" s="4">
        <f t="shared" si="151"/>
        <v>0.25561452400163664</v>
      </c>
      <c r="R318" s="4">
        <f t="shared" si="133"/>
        <v>0.24275116481282527</v>
      </c>
      <c r="S318" s="4">
        <f t="shared" si="153"/>
        <v>0</v>
      </c>
      <c r="T318" s="4">
        <f t="shared" si="154"/>
        <v>0</v>
      </c>
      <c r="U318" s="5">
        <f t="shared" si="155"/>
        <v>-0.81243896519572301</v>
      </c>
      <c r="V318" s="5">
        <f t="shared" si="156"/>
        <v>28.932525152250221</v>
      </c>
      <c r="W318" s="5">
        <f t="shared" si="157"/>
        <v>2.5112461835454418</v>
      </c>
      <c r="X318" s="5">
        <f t="shared" si="134"/>
        <v>0.99905229273371055</v>
      </c>
      <c r="Y318" s="5">
        <f t="shared" si="135"/>
        <v>11.978017454352317</v>
      </c>
      <c r="Z318" s="5">
        <f t="shared" si="136"/>
        <v>-1.0469937219636338</v>
      </c>
      <c r="AA318" s="5">
        <f t="shared" si="137"/>
        <v>15.937736635667036</v>
      </c>
      <c r="AB318" s="5">
        <f t="shared" si="138"/>
        <v>11.165578489156594</v>
      </c>
      <c r="AC318" s="5">
        <f t="shared" si="138"/>
        <v>27.885531430286587</v>
      </c>
      <c r="AD318" s="5">
        <f t="shared" si="139"/>
        <v>-13.725017180787521</v>
      </c>
      <c r="AE318">
        <f t="shared" si="152"/>
        <v>0</v>
      </c>
    </row>
    <row r="319" spans="1:31" x14ac:dyDescent="0.2">
      <c r="A319">
        <f t="shared" si="140"/>
        <v>0.2860000000000002</v>
      </c>
      <c r="B319" s="5">
        <f t="shared" si="141"/>
        <v>0.51072903457005692</v>
      </c>
      <c r="C319" s="5">
        <f t="shared" si="142"/>
        <v>18.542907438523475</v>
      </c>
      <c r="D319" s="5">
        <f t="shared" si="143"/>
        <v>3.4851206089469144</v>
      </c>
      <c r="E319" s="2">
        <f t="shared" si="144"/>
        <v>18.549939633874878</v>
      </c>
      <c r="F319" s="2">
        <f t="shared" si="145"/>
        <v>1.5777041364014097</v>
      </c>
      <c r="G319" s="3">
        <f t="shared" si="146"/>
        <v>3.4741416048279339</v>
      </c>
      <c r="H319" s="3">
        <f t="shared" si="147"/>
        <v>-123.29539815616216</v>
      </c>
      <c r="I319" s="3">
        <f t="shared" si="148"/>
        <v>-10.717772585551153</v>
      </c>
      <c r="J319" s="2">
        <f t="shared" si="128"/>
        <v>123.80910917849521</v>
      </c>
      <c r="K319" s="2">
        <f t="shared" si="149"/>
        <v>84.396120776070347</v>
      </c>
      <c r="L319" s="6">
        <f t="shared" si="129"/>
        <v>2497.6234363199569</v>
      </c>
      <c r="M319" s="2">
        <f t="shared" si="130"/>
        <v>31.653908133916119</v>
      </c>
      <c r="N319" s="2">
        <f t="shared" si="150"/>
        <v>123.80910917849521</v>
      </c>
      <c r="O319" s="2">
        <f t="shared" si="131"/>
        <v>84.396120776070347</v>
      </c>
      <c r="P319" s="5">
        <f t="shared" si="132"/>
        <v>0.35292884401460123</v>
      </c>
      <c r="Q319" s="4">
        <f t="shared" si="151"/>
        <v>0.25566703729594548</v>
      </c>
      <c r="R319" s="4">
        <f t="shared" si="133"/>
        <v>0.24277581534354803</v>
      </c>
      <c r="S319" s="4">
        <f t="shared" si="153"/>
        <v>0</v>
      </c>
      <c r="T319" s="4">
        <f t="shared" si="154"/>
        <v>0</v>
      </c>
      <c r="U319" s="5">
        <f t="shared" si="155"/>
        <v>-0.81488443779461439</v>
      </c>
      <c r="V319" s="5">
        <f t="shared" si="156"/>
        <v>28.919805994529536</v>
      </c>
      <c r="W319" s="5">
        <f t="shared" si="157"/>
        <v>2.5139292179830255</v>
      </c>
      <c r="X319" s="5">
        <f t="shared" si="134"/>
        <v>0.99904555845504683</v>
      </c>
      <c r="Y319" s="5">
        <f t="shared" si="135"/>
        <v>11.974066212015707</v>
      </c>
      <c r="Z319" s="5">
        <f t="shared" si="136"/>
        <v>-1.0475700732009974</v>
      </c>
      <c r="AA319" s="5">
        <f t="shared" si="137"/>
        <v>15.932430877300975</v>
      </c>
      <c r="AB319" s="5">
        <f t="shared" si="138"/>
        <v>11.159181774221093</v>
      </c>
      <c r="AC319" s="5">
        <f t="shared" si="138"/>
        <v>27.872235921328539</v>
      </c>
      <c r="AD319" s="5">
        <f t="shared" si="139"/>
        <v>-13.727639904716</v>
      </c>
      <c r="AE319">
        <f t="shared" si="152"/>
        <v>0</v>
      </c>
    </row>
    <row r="320" spans="1:31" x14ac:dyDescent="0.2">
      <c r="A320">
        <f t="shared" si="140"/>
        <v>0.2870000000000002</v>
      </c>
      <c r="B320" s="5">
        <f t="shared" si="141"/>
        <v>0.51420875576577196</v>
      </c>
      <c r="C320" s="5">
        <f t="shared" si="142"/>
        <v>18.419625976485271</v>
      </c>
      <c r="D320" s="5">
        <f t="shared" si="143"/>
        <v>3.4743959725414109</v>
      </c>
      <c r="E320" s="2">
        <f t="shared" si="144"/>
        <v>18.426801994869244</v>
      </c>
      <c r="F320" s="2">
        <f t="shared" si="145"/>
        <v>1.5990738162779865</v>
      </c>
      <c r="G320" s="3">
        <f t="shared" si="146"/>
        <v>3.485300786602155</v>
      </c>
      <c r="H320" s="3">
        <f t="shared" si="147"/>
        <v>-123.26752592024084</v>
      </c>
      <c r="I320" s="3">
        <f t="shared" si="148"/>
        <v>-10.731500225455868</v>
      </c>
      <c r="J320" s="2">
        <f t="shared" si="128"/>
        <v>123.78285569964564</v>
      </c>
      <c r="K320" s="2">
        <f t="shared" si="149"/>
        <v>84.378224744134712</v>
      </c>
      <c r="L320" s="6">
        <f t="shared" si="129"/>
        <v>2497.6065375987291</v>
      </c>
      <c r="M320" s="2">
        <f t="shared" si="130"/>
        <v>31.653693966095005</v>
      </c>
      <c r="N320" s="2">
        <f t="shared" si="150"/>
        <v>123.78285569964564</v>
      </c>
      <c r="O320" s="2">
        <f t="shared" si="131"/>
        <v>84.378224744134712</v>
      </c>
      <c r="P320" s="5">
        <f t="shared" si="132"/>
        <v>0.35292834480355373</v>
      </c>
      <c r="Q320" s="4">
        <f t="shared" si="151"/>
        <v>0.25571953229857197</v>
      </c>
      <c r="R320" s="4">
        <f t="shared" si="133"/>
        <v>0.24280045217010826</v>
      </c>
      <c r="S320" s="4">
        <f t="shared" si="153"/>
        <v>0</v>
      </c>
      <c r="T320" s="4">
        <f t="shared" si="154"/>
        <v>0</v>
      </c>
      <c r="U320" s="5">
        <f t="shared" si="155"/>
        <v>-0.81732739688268852</v>
      </c>
      <c r="V320" s="5">
        <f t="shared" si="156"/>
        <v>28.907096474385387</v>
      </c>
      <c r="W320" s="5">
        <f t="shared" si="157"/>
        <v>2.5166118165855309</v>
      </c>
      <c r="X320" s="5">
        <f t="shared" si="134"/>
        <v>0.99903879899237513</v>
      </c>
      <c r="Y320" s="5">
        <f t="shared" si="135"/>
        <v>11.970117255648594</v>
      </c>
      <c r="Z320" s="5">
        <f t="shared" si="136"/>
        <v>-1.048147263728785</v>
      </c>
      <c r="AA320" s="5">
        <f t="shared" si="137"/>
        <v>15.927128127091752</v>
      </c>
      <c r="AB320" s="5">
        <f t="shared" si="138"/>
        <v>11.152789858765905</v>
      </c>
      <c r="AC320" s="5">
        <f t="shared" si="138"/>
        <v>27.858949210656601</v>
      </c>
      <c r="AD320" s="5">
        <f t="shared" si="139"/>
        <v>-13.730260056322717</v>
      </c>
      <c r="AE320">
        <f t="shared" si="152"/>
        <v>0</v>
      </c>
    </row>
    <row r="321" spans="1:31" x14ac:dyDescent="0.2">
      <c r="A321">
        <f t="shared" si="140"/>
        <v>0.2880000000000002</v>
      </c>
      <c r="B321" s="5">
        <f t="shared" si="141"/>
        <v>0.51769963294730348</v>
      </c>
      <c r="C321" s="5">
        <f t="shared" si="142"/>
        <v>18.296372380039635</v>
      </c>
      <c r="D321" s="5">
        <f t="shared" si="143"/>
        <v>3.4636576071859269</v>
      </c>
      <c r="E321" s="2">
        <f t="shared" si="144"/>
        <v>18.303695123636402</v>
      </c>
      <c r="F321" s="2">
        <f t="shared" si="145"/>
        <v>1.6207634618900693</v>
      </c>
      <c r="G321" s="3">
        <f t="shared" si="146"/>
        <v>3.496453576460921</v>
      </c>
      <c r="H321" s="3">
        <f t="shared" si="147"/>
        <v>-123.23966697103019</v>
      </c>
      <c r="I321" s="3">
        <f t="shared" si="148"/>
        <v>-10.74523048551219</v>
      </c>
      <c r="J321" s="2">
        <f t="shared" si="128"/>
        <v>123.75661873584603</v>
      </c>
      <c r="K321" s="2">
        <f t="shared" si="149"/>
        <v>84.360339969901858</v>
      </c>
      <c r="L321" s="6">
        <f t="shared" si="129"/>
        <v>2497.5895758857305</v>
      </c>
      <c r="M321" s="2">
        <f t="shared" si="130"/>
        <v>31.653478999940685</v>
      </c>
      <c r="N321" s="2">
        <f t="shared" si="150"/>
        <v>123.75661873584603</v>
      </c>
      <c r="O321" s="2">
        <f t="shared" si="131"/>
        <v>84.360339969901858</v>
      </c>
      <c r="P321" s="5">
        <f t="shared" si="132"/>
        <v>0.35292784375564362</v>
      </c>
      <c r="Q321" s="4">
        <f t="shared" si="151"/>
        <v>0.25577200899051611</v>
      </c>
      <c r="R321" s="4">
        <f t="shared" si="133"/>
        <v>0.24282507529053343</v>
      </c>
      <c r="S321" s="4">
        <f t="shared" si="153"/>
        <v>0</v>
      </c>
      <c r="T321" s="4">
        <f t="shared" si="154"/>
        <v>0</v>
      </c>
      <c r="U321" s="5">
        <f t="shared" si="155"/>
        <v>-0.81976784550382342</v>
      </c>
      <c r="V321" s="5">
        <f t="shared" si="156"/>
        <v>28.894396583325921</v>
      </c>
      <c r="W321" s="5">
        <f t="shared" si="157"/>
        <v>2.5192939794345306</v>
      </c>
      <c r="X321" s="5">
        <f t="shared" si="134"/>
        <v>0.99903201433309119</v>
      </c>
      <c r="Y321" s="5">
        <f t="shared" si="135"/>
        <v>11.966170583717828</v>
      </c>
      <c r="Z321" s="5">
        <f t="shared" si="136"/>
        <v>-1.0487252925067405</v>
      </c>
      <c r="AA321" s="5">
        <f t="shared" si="137"/>
        <v>15.921828383046879</v>
      </c>
      <c r="AB321" s="5">
        <f t="shared" si="138"/>
        <v>11.146402738214004</v>
      </c>
      <c r="AC321" s="5">
        <f t="shared" si="138"/>
        <v>27.84567129081918</v>
      </c>
      <c r="AD321" s="5">
        <f t="shared" si="139"/>
        <v>-13.732877637518591</v>
      </c>
      <c r="AE321">
        <f t="shared" si="152"/>
        <v>0</v>
      </c>
    </row>
    <row r="322" spans="1:31" x14ac:dyDescent="0.2">
      <c r="A322">
        <f t="shared" si="140"/>
        <v>0.2890000000000002</v>
      </c>
      <c r="B322" s="5">
        <f t="shared" si="141"/>
        <v>0.52120165972513344</v>
      </c>
      <c r="C322" s="5">
        <f t="shared" si="142"/>
        <v>18.173146635904249</v>
      </c>
      <c r="D322" s="5">
        <f t="shared" si="143"/>
        <v>3.452905510261596</v>
      </c>
      <c r="E322" s="2">
        <f t="shared" si="144"/>
        <v>18.180619071422683</v>
      </c>
      <c r="F322" s="2">
        <f t="shared" si="145"/>
        <v>1.6427794469901771</v>
      </c>
      <c r="G322" s="3">
        <f t="shared" si="146"/>
        <v>3.507599979199135</v>
      </c>
      <c r="H322" s="3">
        <f t="shared" si="147"/>
        <v>-123.21182129973937</v>
      </c>
      <c r="I322" s="3">
        <f t="shared" si="148"/>
        <v>-10.758963363149709</v>
      </c>
      <c r="J322" s="2">
        <f t="shared" si="128"/>
        <v>123.73039827892975</v>
      </c>
      <c r="K322" s="2">
        <f t="shared" si="149"/>
        <v>84.342466447804867</v>
      </c>
      <c r="L322" s="6">
        <f t="shared" si="129"/>
        <v>2497.5725511494716</v>
      </c>
      <c r="M322" s="2">
        <f t="shared" si="130"/>
        <v>31.653263235054066</v>
      </c>
      <c r="N322" s="2">
        <f t="shared" si="150"/>
        <v>123.73039827892975</v>
      </c>
      <c r="O322" s="2">
        <f t="shared" si="131"/>
        <v>84.342466447804867</v>
      </c>
      <c r="P322" s="5">
        <f t="shared" si="132"/>
        <v>0.35292734086994959</v>
      </c>
      <c r="Q322" s="4">
        <f t="shared" si="151"/>
        <v>0.25582446735277625</v>
      </c>
      <c r="R322" s="4">
        <f t="shared" si="133"/>
        <v>0.24284968470285156</v>
      </c>
      <c r="S322" s="4">
        <f t="shared" si="153"/>
        <v>0</v>
      </c>
      <c r="T322" s="4">
        <f t="shared" si="154"/>
        <v>0</v>
      </c>
      <c r="U322" s="5">
        <f t="shared" si="155"/>
        <v>-0.82220578669806799</v>
      </c>
      <c r="V322" s="5">
        <f t="shared" si="156"/>
        <v>28.881706312868758</v>
      </c>
      <c r="W322" s="5">
        <f t="shared" si="157"/>
        <v>2.5219757066123485</v>
      </c>
      <c r="X322" s="5">
        <f t="shared" si="134"/>
        <v>0.9990252044645993</v>
      </c>
      <c r="Y322" s="5">
        <f t="shared" si="135"/>
        <v>11.962226194691633</v>
      </c>
      <c r="Z322" s="5">
        <f t="shared" si="136"/>
        <v>-1.0493041584958489</v>
      </c>
      <c r="AA322" s="5">
        <f t="shared" si="137"/>
        <v>15.916531643175631</v>
      </c>
      <c r="AB322" s="5">
        <f t="shared" si="138"/>
        <v>11.140020407993564</v>
      </c>
      <c r="AC322" s="5">
        <f t="shared" si="138"/>
        <v>27.832402154372907</v>
      </c>
      <c r="AD322" s="5">
        <f t="shared" si="139"/>
        <v>-13.73549265021202</v>
      </c>
      <c r="AE322">
        <f t="shared" si="152"/>
        <v>0</v>
      </c>
    </row>
    <row r="323" spans="1:31" x14ac:dyDescent="0.2">
      <c r="A323">
        <f t="shared" si="140"/>
        <v>0.2900000000000002</v>
      </c>
      <c r="B323" s="5">
        <f t="shared" si="141"/>
        <v>0.52471482971453653</v>
      </c>
      <c r="C323" s="5">
        <f t="shared" si="142"/>
        <v>18.049948730805585</v>
      </c>
      <c r="D323" s="5">
        <f t="shared" si="143"/>
        <v>3.4421396791521213</v>
      </c>
      <c r="E323" s="2">
        <f t="shared" si="144"/>
        <v>18.057573891230032</v>
      </c>
      <c r="F323" s="2">
        <f t="shared" si="145"/>
        <v>1.6651283157427053</v>
      </c>
      <c r="G323" s="3">
        <f t="shared" si="146"/>
        <v>3.5187399996071287</v>
      </c>
      <c r="H323" s="3">
        <f t="shared" si="147"/>
        <v>-123.183988897585</v>
      </c>
      <c r="I323" s="3">
        <f t="shared" si="148"/>
        <v>-10.772698855799922</v>
      </c>
      <c r="J323" s="2">
        <f t="shared" si="128"/>
        <v>123.7041943207381</v>
      </c>
      <c r="K323" s="2">
        <f t="shared" si="149"/>
        <v>84.324604172282264</v>
      </c>
      <c r="L323" s="6">
        <f t="shared" si="129"/>
        <v>2497.5554633584902</v>
      </c>
      <c r="M323" s="2">
        <f t="shared" si="130"/>
        <v>31.653046671036421</v>
      </c>
      <c r="N323" s="2">
        <f t="shared" si="150"/>
        <v>123.7041943207381</v>
      </c>
      <c r="O323" s="2">
        <f t="shared" si="131"/>
        <v>84.324604172282264</v>
      </c>
      <c r="P323" s="5">
        <f t="shared" si="132"/>
        <v>0.35292683614555093</v>
      </c>
      <c r="Q323" s="4">
        <f t="shared" si="151"/>
        <v>0.25587690736634966</v>
      </c>
      <c r="R323" s="4">
        <f t="shared" si="133"/>
        <v>0.24287428040509199</v>
      </c>
      <c r="S323" s="4">
        <f t="shared" si="153"/>
        <v>0</v>
      </c>
      <c r="T323" s="4">
        <f t="shared" si="154"/>
        <v>0</v>
      </c>
      <c r="U323" s="5">
        <f t="shared" si="155"/>
        <v>-0.82464122350164726</v>
      </c>
      <c r="V323" s="5">
        <f t="shared" si="156"/>
        <v>28.869025654541009</v>
      </c>
      <c r="W323" s="5">
        <f t="shared" si="157"/>
        <v>2.5246569982020577</v>
      </c>
      <c r="X323" s="5">
        <f t="shared" si="134"/>
        <v>0.99901836937431487</v>
      </c>
      <c r="Y323" s="5">
        <f t="shared" si="135"/>
        <v>11.958284087039617</v>
      </c>
      <c r="Z323" s="5">
        <f t="shared" si="136"/>
        <v>-1.049883860658342</v>
      </c>
      <c r="AA323" s="5">
        <f t="shared" si="137"/>
        <v>15.911237905489086</v>
      </c>
      <c r="AB323" s="5">
        <f t="shared" si="138"/>
        <v>11.13364286353797</v>
      </c>
      <c r="AC323" s="5">
        <f t="shared" si="138"/>
        <v>27.819141793882668</v>
      </c>
      <c r="AD323" s="5">
        <f t="shared" si="139"/>
        <v>-13.738105096308857</v>
      </c>
      <c r="AE323">
        <f t="shared" si="152"/>
        <v>0</v>
      </c>
    </row>
    <row r="324" spans="1:31" x14ac:dyDescent="0.2">
      <c r="A324">
        <f t="shared" si="140"/>
        <v>0.2910000000000002</v>
      </c>
      <c r="B324" s="5">
        <f t="shared" si="141"/>
        <v>0.52823913653557553</v>
      </c>
      <c r="C324" s="5">
        <f t="shared" si="142"/>
        <v>17.926778651478898</v>
      </c>
      <c r="D324" s="5">
        <f t="shared" si="143"/>
        <v>3.431360111243773</v>
      </c>
      <c r="E324" s="2">
        <f t="shared" si="144"/>
        <v>17.934559637874788</v>
      </c>
      <c r="F324" s="2">
        <f t="shared" si="145"/>
        <v>1.6878167884489013</v>
      </c>
      <c r="G324" s="3">
        <f t="shared" si="146"/>
        <v>3.5298736424706667</v>
      </c>
      <c r="H324" s="3">
        <f t="shared" si="147"/>
        <v>-123.15616975579111</v>
      </c>
      <c r="I324" s="3">
        <f t="shared" si="148"/>
        <v>-10.78643696089623</v>
      </c>
      <c r="J324" s="2">
        <f t="shared" si="128"/>
        <v>123.67800685312015</v>
      </c>
      <c r="K324" s="2">
        <f t="shared" si="149"/>
        <v>84.306753137777875</v>
      </c>
      <c r="L324" s="6">
        <f t="shared" si="129"/>
        <v>2497.5383124813447</v>
      </c>
      <c r="M324" s="2">
        <f t="shared" si="130"/>
        <v>31.652829307489267</v>
      </c>
      <c r="N324" s="2">
        <f t="shared" si="150"/>
        <v>123.67800685312015</v>
      </c>
      <c r="O324" s="2">
        <f t="shared" si="131"/>
        <v>84.306753137777875</v>
      </c>
      <c r="P324" s="5">
        <f t="shared" si="132"/>
        <v>0.35292632958152764</v>
      </c>
      <c r="Q324" s="4">
        <f t="shared" si="151"/>
        <v>0.25592932901223198</v>
      </c>
      <c r="R324" s="4">
        <f t="shared" si="133"/>
        <v>0.24289886239528458</v>
      </c>
      <c r="S324" s="4">
        <f t="shared" si="153"/>
        <v>0</v>
      </c>
      <c r="T324" s="4">
        <f t="shared" si="154"/>
        <v>0</v>
      </c>
      <c r="U324" s="5">
        <f t="shared" si="155"/>
        <v>-0.82707415894696723</v>
      </c>
      <c r="V324" s="5">
        <f t="shared" si="156"/>
        <v>28.856354599879225</v>
      </c>
      <c r="W324" s="5">
        <f t="shared" si="157"/>
        <v>2.5273378542874756</v>
      </c>
      <c r="X324" s="5">
        <f t="shared" si="134"/>
        <v>0.99901150904966129</v>
      </c>
      <c r="Y324" s="5">
        <f t="shared" si="135"/>
        <v>11.954344259232753</v>
      </c>
      <c r="Z324" s="5">
        <f t="shared" si="136"/>
        <v>-1.0504643979576906</v>
      </c>
      <c r="AA324" s="5">
        <f t="shared" si="137"/>
        <v>15.905947168000051</v>
      </c>
      <c r="AB324" s="5">
        <f t="shared" si="138"/>
        <v>11.127270100285786</v>
      </c>
      <c r="AC324" s="5">
        <f t="shared" si="138"/>
        <v>27.805890201921535</v>
      </c>
      <c r="AD324" s="5">
        <f t="shared" si="139"/>
        <v>-13.740714977712472</v>
      </c>
      <c r="AE324">
        <f t="shared" si="152"/>
        <v>0</v>
      </c>
    </row>
    <row r="325" spans="1:31" x14ac:dyDescent="0.2">
      <c r="A325">
        <f t="shared" si="140"/>
        <v>0.2920000000000002</v>
      </c>
      <c r="B325" s="5">
        <f t="shared" si="141"/>
        <v>0.53177457381309634</v>
      </c>
      <c r="C325" s="5">
        <f t="shared" si="142"/>
        <v>17.803636384668209</v>
      </c>
      <c r="D325" s="5">
        <f t="shared" si="143"/>
        <v>3.420566803925388</v>
      </c>
      <c r="E325" s="2">
        <f t="shared" si="144"/>
        <v>17.811576368048836</v>
      </c>
      <c r="F325" s="2">
        <f t="shared" si="145"/>
        <v>1.7108517675038464</v>
      </c>
      <c r="G325" s="3">
        <f t="shared" si="146"/>
        <v>3.5410009125709525</v>
      </c>
      <c r="H325" s="3">
        <f t="shared" si="147"/>
        <v>-123.12836386558919</v>
      </c>
      <c r="I325" s="3">
        <f t="shared" si="148"/>
        <v>-10.800177675873943</v>
      </c>
      <c r="J325" s="2">
        <f t="shared" si="128"/>
        <v>123.65183586793285</v>
      </c>
      <c r="K325" s="2">
        <f t="shared" si="149"/>
        <v>84.288913338740855</v>
      </c>
      <c r="L325" s="6">
        <f t="shared" si="129"/>
        <v>2497.5210984866185</v>
      </c>
      <c r="M325" s="2">
        <f t="shared" si="130"/>
        <v>31.652611144014433</v>
      </c>
      <c r="N325" s="2">
        <f t="shared" si="150"/>
        <v>123.65183586793285</v>
      </c>
      <c r="O325" s="2">
        <f t="shared" si="131"/>
        <v>84.288913338740855</v>
      </c>
      <c r="P325" s="5">
        <f t="shared" si="132"/>
        <v>0.35292582117696036</v>
      </c>
      <c r="Q325" s="4">
        <f t="shared" si="151"/>
        <v>0.25598173227141741</v>
      </c>
      <c r="R325" s="4">
        <f t="shared" si="133"/>
        <v>0.24292343067146008</v>
      </c>
      <c r="S325" s="4">
        <f t="shared" si="153"/>
        <v>0</v>
      </c>
      <c r="T325" s="4">
        <f t="shared" si="154"/>
        <v>0</v>
      </c>
      <c r="U325" s="5">
        <f t="shared" si="155"/>
        <v>-0.82950459606262172</v>
      </c>
      <c r="V325" s="5">
        <f t="shared" si="156"/>
        <v>28.843693140429416</v>
      </c>
      <c r="W325" s="5">
        <f t="shared" si="157"/>
        <v>2.5300182749531697</v>
      </c>
      <c r="X325" s="5">
        <f t="shared" si="134"/>
        <v>0.99900462347807162</v>
      </c>
      <c r="Y325" s="5">
        <f t="shared" si="135"/>
        <v>11.950406709743378</v>
      </c>
      <c r="Z325" s="5">
        <f t="shared" si="136"/>
        <v>-1.0510457693586055</v>
      </c>
      <c r="AA325" s="5">
        <f t="shared" si="137"/>
        <v>15.900659428723111</v>
      </c>
      <c r="AB325" s="5">
        <f t="shared" si="138"/>
        <v>11.120902113680756</v>
      </c>
      <c r="AC325" s="5">
        <f t="shared" si="138"/>
        <v>27.79264737107081</v>
      </c>
      <c r="AD325" s="5">
        <f t="shared" si="139"/>
        <v>-13.743322296323718</v>
      </c>
      <c r="AE325">
        <f t="shared" si="152"/>
        <v>0</v>
      </c>
    </row>
    <row r="326" spans="1:31" x14ac:dyDescent="0.2">
      <c r="A326">
        <f t="shared" si="140"/>
        <v>0.2930000000000002</v>
      </c>
      <c r="B326" s="5">
        <f t="shared" si="141"/>
        <v>0.53532113517672408</v>
      </c>
      <c r="C326" s="5">
        <f t="shared" si="142"/>
        <v>17.680521917126306</v>
      </c>
      <c r="D326" s="5">
        <f t="shared" si="143"/>
        <v>3.4097597545883658</v>
      </c>
      <c r="E326" s="2">
        <f t="shared" si="144"/>
        <v>17.688624140383293</v>
      </c>
      <c r="F326" s="2">
        <f t="shared" si="145"/>
        <v>1.7342403435964744</v>
      </c>
      <c r="G326" s="3">
        <f t="shared" si="146"/>
        <v>3.5521218146846332</v>
      </c>
      <c r="H326" s="3">
        <f t="shared" si="147"/>
        <v>-123.10057121821812</v>
      </c>
      <c r="I326" s="3">
        <f t="shared" si="148"/>
        <v>-10.813920998170268</v>
      </c>
      <c r="J326" s="2">
        <f t="shared" si="128"/>
        <v>123.62568135704093</v>
      </c>
      <c r="K326" s="2">
        <f t="shared" si="149"/>
        <v>84.271084769625716</v>
      </c>
      <c r="L326" s="6">
        <f t="shared" si="129"/>
        <v>2497.5038213429152</v>
      </c>
      <c r="M326" s="2">
        <f t="shared" si="130"/>
        <v>31.652392180214033</v>
      </c>
      <c r="N326" s="2">
        <f t="shared" si="150"/>
        <v>123.62568135704093</v>
      </c>
      <c r="O326" s="2">
        <f t="shared" si="131"/>
        <v>84.271084769625716</v>
      </c>
      <c r="P326" s="5">
        <f t="shared" si="132"/>
        <v>0.35292531093093049</v>
      </c>
      <c r="Q326" s="4">
        <f t="shared" si="151"/>
        <v>0.25603411712489876</v>
      </c>
      <c r="R326" s="4">
        <f t="shared" si="133"/>
        <v>0.24294798523165029</v>
      </c>
      <c r="S326" s="4">
        <f t="shared" si="153"/>
        <v>0</v>
      </c>
      <c r="T326" s="4">
        <f t="shared" si="154"/>
        <v>0</v>
      </c>
      <c r="U326" s="5">
        <f t="shared" si="155"/>
        <v>-0.83193253787339705</v>
      </c>
      <c r="V326" s="5">
        <f t="shared" si="156"/>
        <v>28.831041267747011</v>
      </c>
      <c r="W326" s="5">
        <f t="shared" si="157"/>
        <v>2.532698260284449</v>
      </c>
      <c r="X326" s="5">
        <f t="shared" si="134"/>
        <v>0.99899771264698789</v>
      </c>
      <c r="Y326" s="5">
        <f t="shared" si="135"/>
        <v>11.946471437045204</v>
      </c>
      <c r="Z326" s="5">
        <f t="shared" si="136"/>
        <v>-1.0516279738270378</v>
      </c>
      <c r="AA326" s="5">
        <f t="shared" si="137"/>
        <v>15.895374685674616</v>
      </c>
      <c r="AB326" s="5">
        <f t="shared" si="138"/>
        <v>11.114538899171807</v>
      </c>
      <c r="AC326" s="5">
        <f t="shared" si="138"/>
        <v>27.779413293919973</v>
      </c>
      <c r="AD326" s="5">
        <f t="shared" si="139"/>
        <v>-13.745927054040934</v>
      </c>
      <c r="AE326">
        <f t="shared" si="152"/>
        <v>0</v>
      </c>
    </row>
    <row r="327" spans="1:31" x14ac:dyDescent="0.2">
      <c r="A327">
        <f t="shared" si="140"/>
        <v>0.29400000000000021</v>
      </c>
      <c r="B327" s="5">
        <f t="shared" si="141"/>
        <v>0.53887881426085837</v>
      </c>
      <c r="C327" s="5">
        <f t="shared" si="142"/>
        <v>17.557435235614737</v>
      </c>
      <c r="D327" s="5">
        <f t="shared" si="143"/>
        <v>3.3989389606266682</v>
      </c>
      <c r="E327" s="2">
        <f t="shared" si="144"/>
        <v>17.565703015514782</v>
      </c>
      <c r="F327" s="2">
        <f t="shared" si="145"/>
        <v>1.7579898021642468</v>
      </c>
      <c r="G327" s="3">
        <f t="shared" si="146"/>
        <v>3.5632363535838052</v>
      </c>
      <c r="H327" s="3">
        <f t="shared" si="147"/>
        <v>-123.07279180492421</v>
      </c>
      <c r="I327" s="3">
        <f t="shared" si="148"/>
        <v>-10.827666925224309</v>
      </c>
      <c r="J327" s="2">
        <f t="shared" si="128"/>
        <v>123.59954331231697</v>
      </c>
      <c r="K327" s="2">
        <f t="shared" si="149"/>
        <v>84.253267424892272</v>
      </c>
      <c r="L327" s="6">
        <f t="shared" si="129"/>
        <v>2497.486481018866</v>
      </c>
      <c r="M327" s="2">
        <f t="shared" si="130"/>
        <v>31.652172415690487</v>
      </c>
      <c r="N327" s="2">
        <f t="shared" si="150"/>
        <v>123.59954331231697</v>
      </c>
      <c r="O327" s="2">
        <f t="shared" si="131"/>
        <v>84.253267424892272</v>
      </c>
      <c r="P327" s="5">
        <f t="shared" si="132"/>
        <v>0.35292479884252015</v>
      </c>
      <c r="Q327" s="4">
        <f t="shared" si="151"/>
        <v>0.25608648355366759</v>
      </c>
      <c r="R327" s="4">
        <f t="shared" si="133"/>
        <v>0.2429725260738877</v>
      </c>
      <c r="S327" s="4">
        <f t="shared" si="153"/>
        <v>0</v>
      </c>
      <c r="T327" s="4">
        <f t="shared" si="154"/>
        <v>0</v>
      </c>
      <c r="U327" s="5">
        <f t="shared" si="155"/>
        <v>-0.83435798740027778</v>
      </c>
      <c r="V327" s="5">
        <f t="shared" si="156"/>
        <v>28.818398973396878</v>
      </c>
      <c r="W327" s="5">
        <f t="shared" si="157"/>
        <v>2.5353778103673665</v>
      </c>
      <c r="X327" s="5">
        <f t="shared" si="134"/>
        <v>0.99899077654386204</v>
      </c>
      <c r="Y327" s="5">
        <f t="shared" si="135"/>
        <v>11.942538439613303</v>
      </c>
      <c r="Z327" s="5">
        <f t="shared" si="136"/>
        <v>-1.0522110103301738</v>
      </c>
      <c r="AA327" s="5">
        <f t="shared" si="137"/>
        <v>15.890092936872664</v>
      </c>
      <c r="AB327" s="5">
        <f t="shared" si="138"/>
        <v>11.108180452213025</v>
      </c>
      <c r="AC327" s="5">
        <f t="shared" si="138"/>
        <v>27.766187963066706</v>
      </c>
      <c r="AD327" s="5">
        <f t="shared" si="139"/>
        <v>-13.748529252759969</v>
      </c>
      <c r="AE327">
        <f t="shared" si="152"/>
        <v>0</v>
      </c>
    </row>
    <row r="328" spans="1:31" x14ac:dyDescent="0.2">
      <c r="A328">
        <f t="shared" si="140"/>
        <v>0.29500000000000021</v>
      </c>
      <c r="B328" s="5">
        <f t="shared" si="141"/>
        <v>0.54244760470466824</v>
      </c>
      <c r="C328" s="5">
        <f t="shared" si="142"/>
        <v>17.434376326903795</v>
      </c>
      <c r="D328" s="5">
        <f t="shared" si="143"/>
        <v>3.3881044194368175</v>
      </c>
      <c r="E328" s="2">
        <f t="shared" si="144"/>
        <v>17.442813056154481</v>
      </c>
      <c r="F328" s="2">
        <f t="shared" si="145"/>
        <v>1.7821076301147596</v>
      </c>
      <c r="G328" s="3">
        <f t="shared" si="146"/>
        <v>3.574344534036018</v>
      </c>
      <c r="H328" s="3">
        <f t="shared" si="147"/>
        <v>-123.04502561696114</v>
      </c>
      <c r="I328" s="3">
        <f t="shared" si="148"/>
        <v>-10.841415454477069</v>
      </c>
      <c r="J328" s="2">
        <f t="shared" si="128"/>
        <v>123.57342172564128</v>
      </c>
      <c r="K328" s="2">
        <f t="shared" si="149"/>
        <v>84.235461299005635</v>
      </c>
      <c r="L328" s="6">
        <f t="shared" si="129"/>
        <v>2497.469077483122</v>
      </c>
      <c r="M328" s="2">
        <f t="shared" si="130"/>
        <v>31.651951850046512</v>
      </c>
      <c r="N328" s="2">
        <f t="shared" si="150"/>
        <v>123.57342172564128</v>
      </c>
      <c r="O328" s="2">
        <f t="shared" si="131"/>
        <v>84.235461299005635</v>
      </c>
      <c r="P328" s="5">
        <f t="shared" si="132"/>
        <v>0.35292428491081185</v>
      </c>
      <c r="Q328" s="4">
        <f t="shared" si="151"/>
        <v>0.25613883153871414</v>
      </c>
      <c r="R328" s="4">
        <f t="shared" si="133"/>
        <v>0.2429970531962059</v>
      </c>
      <c r="S328" s="4">
        <f t="shared" si="153"/>
        <v>0</v>
      </c>
      <c r="T328" s="4">
        <f t="shared" si="154"/>
        <v>0</v>
      </c>
      <c r="U328" s="5">
        <f t="shared" si="155"/>
        <v>-0.83678094766045152</v>
      </c>
      <c r="V328" s="5">
        <f t="shared" si="156"/>
        <v>28.805766248953255</v>
      </c>
      <c r="W328" s="5">
        <f t="shared" si="157"/>
        <v>2.5380569252887164</v>
      </c>
      <c r="X328" s="5">
        <f t="shared" si="134"/>
        <v>0.99898381515615498</v>
      </c>
      <c r="Y328" s="5">
        <f t="shared" si="135"/>
        <v>11.938607715924121</v>
      </c>
      <c r="Z328" s="5">
        <f t="shared" si="136"/>
        <v>-1.0527948778364364</v>
      </c>
      <c r="AA328" s="5">
        <f t="shared" si="137"/>
        <v>15.884814180337127</v>
      </c>
      <c r="AB328" s="5">
        <f t="shared" si="138"/>
        <v>11.10182676826367</v>
      </c>
      <c r="AC328" s="5">
        <f t="shared" si="138"/>
        <v>27.752971371116818</v>
      </c>
      <c r="AD328" s="5">
        <f t="shared" si="139"/>
        <v>-13.751128894374155</v>
      </c>
      <c r="AE328">
        <f t="shared" si="152"/>
        <v>0</v>
      </c>
    </row>
    <row r="329" spans="1:31" x14ac:dyDescent="0.2">
      <c r="A329">
        <f t="shared" si="140"/>
        <v>0.29600000000000021</v>
      </c>
      <c r="B329" s="5">
        <f t="shared" si="141"/>
        <v>0.54602750015208845</v>
      </c>
      <c r="C329" s="5">
        <f t="shared" si="142"/>
        <v>17.31134517777252</v>
      </c>
      <c r="D329" s="5">
        <f t="shared" si="143"/>
        <v>3.3772561284178932</v>
      </c>
      <c r="E329" s="2">
        <f t="shared" si="144"/>
        <v>17.319954327160051</v>
      </c>
      <c r="F329" s="2">
        <f t="shared" si="145"/>
        <v>1.8066015228272259</v>
      </c>
      <c r="G329" s="3">
        <f t="shared" si="146"/>
        <v>3.5854463608042817</v>
      </c>
      <c r="H329" s="3">
        <f t="shared" si="147"/>
        <v>-123.01727264559003</v>
      </c>
      <c r="I329" s="3">
        <f t="shared" si="148"/>
        <v>-10.855166583371442</v>
      </c>
      <c r="J329" s="2">
        <f t="shared" si="128"/>
        <v>123.54731658890201</v>
      </c>
      <c r="K329" s="2">
        <f t="shared" si="149"/>
        <v>84.217666386436264</v>
      </c>
      <c r="L329" s="6">
        <f t="shared" si="129"/>
        <v>2497.4516107043592</v>
      </c>
      <c r="M329" s="2">
        <f t="shared" si="130"/>
        <v>31.651730482885103</v>
      </c>
      <c r="N329" s="2">
        <f t="shared" si="150"/>
        <v>123.54731658890201</v>
      </c>
      <c r="O329" s="2">
        <f t="shared" si="131"/>
        <v>84.217666386436264</v>
      </c>
      <c r="P329" s="5">
        <f t="shared" si="132"/>
        <v>0.35292376913488921</v>
      </c>
      <c r="Q329" s="4">
        <f t="shared" si="151"/>
        <v>0.25619116106102713</v>
      </c>
      <c r="R329" s="4">
        <f t="shared" si="133"/>
        <v>0.24302156659663907</v>
      </c>
      <c r="S329" s="4">
        <f t="shared" si="153"/>
        <v>0</v>
      </c>
      <c r="T329" s="4">
        <f t="shared" si="154"/>
        <v>0</v>
      </c>
      <c r="U329" s="5">
        <f t="shared" si="155"/>
        <v>-0.83920142166731604</v>
      </c>
      <c r="V329" s="5">
        <f t="shared" si="156"/>
        <v>28.793143085999809</v>
      </c>
      <c r="W329" s="5">
        <f t="shared" si="157"/>
        <v>2.5407356051360335</v>
      </c>
      <c r="X329" s="5">
        <f t="shared" si="134"/>
        <v>0.99897682847133695</v>
      </c>
      <c r="Y329" s="5">
        <f t="shared" si="135"/>
        <v>11.934679264455452</v>
      </c>
      <c r="Z329" s="5">
        <f t="shared" si="136"/>
        <v>-1.053379575315482</v>
      </c>
      <c r="AA329" s="5">
        <f t="shared" si="137"/>
        <v>15.879538414089604</v>
      </c>
      <c r="AB329" s="5">
        <f t="shared" si="138"/>
        <v>11.095477842788137</v>
      </c>
      <c r="AC329" s="5">
        <f t="shared" si="138"/>
        <v>27.739763510684327</v>
      </c>
      <c r="AD329" s="5">
        <f t="shared" si="139"/>
        <v>-13.753725980774362</v>
      </c>
      <c r="AE329">
        <f t="shared" si="152"/>
        <v>0</v>
      </c>
    </row>
    <row r="330" spans="1:31" x14ac:dyDescent="0.2">
      <c r="A330">
        <f t="shared" si="140"/>
        <v>0.29700000000000021</v>
      </c>
      <c r="B330" s="5">
        <f t="shared" si="141"/>
        <v>0.54961849425181408</v>
      </c>
      <c r="C330" s="5">
        <f t="shared" si="142"/>
        <v>17.188341775008684</v>
      </c>
      <c r="D330" s="5">
        <f t="shared" si="143"/>
        <v>3.3663940849715317</v>
      </c>
      <c r="E330" s="2">
        <f t="shared" si="144"/>
        <v>17.197126895610566</v>
      </c>
      <c r="F330" s="2">
        <f t="shared" si="145"/>
        <v>1.8314793914475029</v>
      </c>
      <c r="G330" s="3">
        <f t="shared" si="146"/>
        <v>3.5965418386470698</v>
      </c>
      <c r="H330" s="3">
        <f t="shared" si="147"/>
        <v>-122.98953288207935</v>
      </c>
      <c r="I330" s="3">
        <f t="shared" si="148"/>
        <v>-10.868920309352216</v>
      </c>
      <c r="J330" s="2">
        <f t="shared" si="128"/>
        <v>123.52122789399506</v>
      </c>
      <c r="K330" s="2">
        <f t="shared" si="149"/>
        <v>84.199882681659886</v>
      </c>
      <c r="L330" s="6">
        <f t="shared" si="129"/>
        <v>2497.4340806512773</v>
      </c>
      <c r="M330" s="2">
        <f t="shared" si="130"/>
        <v>31.65150831380959</v>
      </c>
      <c r="N330" s="2">
        <f t="shared" si="150"/>
        <v>123.52122789399506</v>
      </c>
      <c r="O330" s="2">
        <f t="shared" si="131"/>
        <v>84.199882681659886</v>
      </c>
      <c r="P330" s="5">
        <f t="shared" si="132"/>
        <v>0.35292325151383619</v>
      </c>
      <c r="Q330" s="4">
        <f t="shared" si="151"/>
        <v>0.25624347210159426</v>
      </c>
      <c r="R330" s="4">
        <f t="shared" si="133"/>
        <v>0.24304606627322253</v>
      </c>
      <c r="S330" s="4">
        <f t="shared" si="153"/>
        <v>0</v>
      </c>
      <c r="T330" s="4">
        <f t="shared" si="154"/>
        <v>0</v>
      </c>
      <c r="U330" s="5">
        <f t="shared" si="155"/>
        <v>-0.8416194124304831</v>
      </c>
      <c r="V330" s="5">
        <f t="shared" si="156"/>
        <v>28.780529476129562</v>
      </c>
      <c r="W330" s="5">
        <f t="shared" si="157"/>
        <v>2.5434138499975907</v>
      </c>
      <c r="X330" s="5">
        <f t="shared" si="134"/>
        <v>0.9989698164768881</v>
      </c>
      <c r="Y330" s="5">
        <f t="shared" si="135"/>
        <v>11.930753083686465</v>
      </c>
      <c r="Z330" s="5">
        <f t="shared" si="136"/>
        <v>-1.0539651017382008</v>
      </c>
      <c r="AA330" s="5">
        <f t="shared" si="137"/>
        <v>15.874265636153471</v>
      </c>
      <c r="AB330" s="5">
        <f t="shared" si="138"/>
        <v>11.089133671255983</v>
      </c>
      <c r="AC330" s="5">
        <f t="shared" si="138"/>
        <v>27.726564374391362</v>
      </c>
      <c r="AD330" s="5">
        <f t="shared" si="139"/>
        <v>-13.756320513848937</v>
      </c>
      <c r="AE330">
        <f t="shared" si="152"/>
        <v>0</v>
      </c>
    </row>
    <row r="331" spans="1:31" x14ac:dyDescent="0.2">
      <c r="A331">
        <f t="shared" si="140"/>
        <v>0.29800000000000021</v>
      </c>
      <c r="B331" s="5">
        <f t="shared" si="141"/>
        <v>0.55322058065729685</v>
      </c>
      <c r="C331" s="5">
        <f t="shared" si="142"/>
        <v>17.065366105408792</v>
      </c>
      <c r="D331" s="5">
        <f t="shared" si="143"/>
        <v>3.3555182865019226</v>
      </c>
      <c r="E331" s="2">
        <f t="shared" si="144"/>
        <v>17.074330830884648</v>
      </c>
      <c r="F331" s="2">
        <f t="shared" si="145"/>
        <v>1.8567493704911013</v>
      </c>
      <c r="G331" s="3">
        <f t="shared" si="146"/>
        <v>3.6076309723183257</v>
      </c>
      <c r="H331" s="3">
        <f t="shared" si="147"/>
        <v>-122.96180631770495</v>
      </c>
      <c r="I331" s="3">
        <f t="shared" si="148"/>
        <v>-10.882676629866065</v>
      </c>
      <c r="J331" s="2">
        <f t="shared" si="128"/>
        <v>123.49515563282412</v>
      </c>
      <c r="K331" s="2">
        <f t="shared" si="149"/>
        <v>84.182110179157547</v>
      </c>
      <c r="L331" s="6">
        <f t="shared" si="129"/>
        <v>2497.416487292599</v>
      </c>
      <c r="M331" s="2">
        <f t="shared" si="130"/>
        <v>31.651285342423563</v>
      </c>
      <c r="N331" s="2">
        <f t="shared" si="150"/>
        <v>123.49515563282412</v>
      </c>
      <c r="O331" s="2">
        <f t="shared" si="131"/>
        <v>84.182110179157547</v>
      </c>
      <c r="P331" s="5">
        <f t="shared" si="132"/>
        <v>0.35292273204673763</v>
      </c>
      <c r="Q331" s="4">
        <f t="shared" si="151"/>
        <v>0.25629576464140169</v>
      </c>
      <c r="R331" s="4">
        <f t="shared" si="133"/>
        <v>0.24307055222399235</v>
      </c>
      <c r="S331" s="4">
        <f t="shared" si="153"/>
        <v>0</v>
      </c>
      <c r="T331" s="4">
        <f t="shared" si="154"/>
        <v>0</v>
      </c>
      <c r="U331" s="5">
        <f t="shared" si="155"/>
        <v>-0.84403492295578508</v>
      </c>
      <c r="V331" s="5">
        <f t="shared" si="156"/>
        <v>28.767925410944915</v>
      </c>
      <c r="W331" s="5">
        <f t="shared" si="157"/>
        <v>2.5460916599623986</v>
      </c>
      <c r="X331" s="5">
        <f t="shared" si="134"/>
        <v>0.99896277916029741</v>
      </c>
      <c r="Y331" s="5">
        <f t="shared" si="135"/>
        <v>11.92682917209768</v>
      </c>
      <c r="Z331" s="5">
        <f t="shared" si="136"/>
        <v>-1.0545514560767135</v>
      </c>
      <c r="AA331" s="5">
        <f t="shared" si="137"/>
        <v>15.868995844553854</v>
      </c>
      <c r="AB331" s="5">
        <f t="shared" si="138"/>
        <v>11.082794249141894</v>
      </c>
      <c r="AC331" s="5">
        <f t="shared" si="138"/>
        <v>27.713373954868203</v>
      </c>
      <c r="AD331" s="5">
        <f t="shared" si="139"/>
        <v>-13.758912495483745</v>
      </c>
      <c r="AE331">
        <f t="shared" si="152"/>
        <v>0</v>
      </c>
    </row>
    <row r="332" spans="1:31" x14ac:dyDescent="0.2">
      <c r="A332">
        <f t="shared" si="140"/>
        <v>0.29900000000000021</v>
      </c>
      <c r="B332" s="5">
        <f t="shared" si="141"/>
        <v>0.55683375302673976</v>
      </c>
      <c r="C332" s="5">
        <f t="shared" si="142"/>
        <v>16.942418155778064</v>
      </c>
      <c r="D332" s="5">
        <f t="shared" si="143"/>
        <v>3.3446287304158089</v>
      </c>
      <c r="E332" s="2">
        <f t="shared" si="144"/>
        <v>16.951566204741908</v>
      </c>
      <c r="F332" s="2">
        <f t="shared" si="145"/>
        <v>1.8824198257694211</v>
      </c>
      <c r="G332" s="3">
        <f t="shared" si="146"/>
        <v>3.6187137665674678</v>
      </c>
      <c r="H332" s="3">
        <f t="shared" si="147"/>
        <v>-122.93409294375009</v>
      </c>
      <c r="I332" s="3">
        <f t="shared" si="148"/>
        <v>-10.896435542361548</v>
      </c>
      <c r="J332" s="2">
        <f t="shared" si="128"/>
        <v>123.46909979730057</v>
      </c>
      <c r="K332" s="2">
        <f t="shared" si="149"/>
        <v>84.16434887341552</v>
      </c>
      <c r="L332" s="6">
        <f t="shared" si="129"/>
        <v>2497.3988305970706</v>
      </c>
      <c r="M332" s="2">
        <f t="shared" si="130"/>
        <v>31.651061568330928</v>
      </c>
      <c r="N332" s="2">
        <f t="shared" si="150"/>
        <v>123.46909979730057</v>
      </c>
      <c r="O332" s="2">
        <f t="shared" si="131"/>
        <v>84.16434887341552</v>
      </c>
      <c r="P332" s="5">
        <f t="shared" si="132"/>
        <v>0.35292221073267904</v>
      </c>
      <c r="Q332" s="4">
        <f t="shared" si="151"/>
        <v>0.25634803866143457</v>
      </c>
      <c r="R332" s="4">
        <f t="shared" si="133"/>
        <v>0.24309502444698564</v>
      </c>
      <c r="S332" s="4">
        <f t="shared" si="153"/>
        <v>0</v>
      </c>
      <c r="T332" s="4">
        <f t="shared" si="154"/>
        <v>0</v>
      </c>
      <c r="U332" s="5">
        <f t="shared" si="155"/>
        <v>-0.84644795624528013</v>
      </c>
      <c r="V332" s="5">
        <f t="shared" si="156"/>
        <v>28.755330882057624</v>
      </c>
      <c r="W332" s="5">
        <f t="shared" si="157"/>
        <v>2.5487690351202037</v>
      </c>
      <c r="X332" s="5">
        <f t="shared" si="134"/>
        <v>0.99895571650906334</v>
      </c>
      <c r="Y332" s="5">
        <f t="shared" si="135"/>
        <v>11.922907528170976</v>
      </c>
      <c r="Z332" s="5">
        <f t="shared" si="136"/>
        <v>-1.0551386373043703</v>
      </c>
      <c r="AA332" s="5">
        <f t="shared" si="137"/>
        <v>15.863729037317606</v>
      </c>
      <c r="AB332" s="5">
        <f t="shared" si="138"/>
        <v>11.076459571925696</v>
      </c>
      <c r="AC332" s="5">
        <f t="shared" si="138"/>
        <v>27.700192244753254</v>
      </c>
      <c r="AD332" s="5">
        <f t="shared" si="139"/>
        <v>-13.76150192756219</v>
      </c>
      <c r="AE332">
        <f t="shared" si="152"/>
        <v>0</v>
      </c>
    </row>
    <row r="333" spans="1:31" x14ac:dyDescent="0.2">
      <c r="A333">
        <f t="shared" si="140"/>
        <v>0.30000000000000021</v>
      </c>
      <c r="B333" s="5">
        <f t="shared" si="141"/>
        <v>0.56045800502309318</v>
      </c>
      <c r="C333" s="5">
        <f t="shared" si="142"/>
        <v>16.819497912930434</v>
      </c>
      <c r="D333" s="5">
        <f t="shared" si="143"/>
        <v>3.3337254141224837</v>
      </c>
      <c r="E333" s="2">
        <f t="shared" si="144"/>
        <v>16.828833091407905</v>
      </c>
      <c r="F333" s="2">
        <f t="shared" si="145"/>
        <v>1.9084993626553401</v>
      </c>
      <c r="G333" s="3">
        <f t="shared" si="146"/>
        <v>3.6297902261393933</v>
      </c>
      <c r="H333" s="3">
        <f t="shared" si="147"/>
        <v>-122.90639275150534</v>
      </c>
      <c r="I333" s="3">
        <f t="shared" si="148"/>
        <v>-10.910197044289109</v>
      </c>
      <c r="J333" s="2">
        <f t="shared" si="128"/>
        <v>123.44306037934362</v>
      </c>
      <c r="K333" s="2">
        <f t="shared" si="149"/>
        <v>84.146598758925435</v>
      </c>
      <c r="L333" s="6">
        <f t="shared" si="129"/>
        <v>2497.3811105334621</v>
      </c>
      <c r="M333" s="2">
        <f t="shared" si="130"/>
        <v>31.650836991135893</v>
      </c>
      <c r="N333" s="2">
        <f t="shared" si="150"/>
        <v>123.44306037934362</v>
      </c>
      <c r="O333" s="2">
        <f t="shared" si="131"/>
        <v>84.146598758925435</v>
      </c>
      <c r="P333" s="5">
        <f t="shared" si="132"/>
        <v>0.35292168757074649</v>
      </c>
      <c r="Q333" s="4">
        <f t="shared" si="151"/>
        <v>0.25640029414267662</v>
      </c>
      <c r="R333" s="4">
        <f t="shared" si="133"/>
        <v>0.24311948294024016</v>
      </c>
      <c r="S333" s="4">
        <f t="shared" si="153"/>
        <v>0</v>
      </c>
      <c r="T333" s="4">
        <f t="shared" si="154"/>
        <v>0</v>
      </c>
      <c r="U333" s="5">
        <f t="shared" si="155"/>
        <v>-0.84885851529725675</v>
      </c>
      <c r="V333" s="5">
        <f t="shared" si="156"/>
        <v>28.742745881088776</v>
      </c>
      <c r="W333" s="5">
        <f t="shared" si="157"/>
        <v>2.5514459755614864</v>
      </c>
      <c r="X333" s="5">
        <f t="shared" si="134"/>
        <v>0.99894862851069421</v>
      </c>
      <c r="Y333" s="5">
        <f t="shared" si="135"/>
        <v>11.918988150389593</v>
      </c>
      <c r="Z333" s="5">
        <f t="shared" si="136"/>
        <v>-1.0557266443957511</v>
      </c>
      <c r="AA333" s="5">
        <f t="shared" si="137"/>
        <v>15.858465212473348</v>
      </c>
      <c r="AB333" s="5">
        <f t="shared" si="138"/>
        <v>11.070129635092336</v>
      </c>
      <c r="AC333" s="5">
        <f t="shared" si="138"/>
        <v>27.687019236693025</v>
      </c>
      <c r="AD333" s="5">
        <f t="shared" si="139"/>
        <v>-13.764088811965166</v>
      </c>
      <c r="AE333">
        <f t="shared" si="152"/>
        <v>0</v>
      </c>
    </row>
    <row r="334" spans="1:31" x14ac:dyDescent="0.2">
      <c r="A334">
        <f t="shared" si="140"/>
        <v>0.30100000000000021</v>
      </c>
      <c r="B334" s="5">
        <f t="shared" si="141"/>
        <v>0.56409333031405018</v>
      </c>
      <c r="C334" s="5">
        <f t="shared" si="142"/>
        <v>16.696605363688544</v>
      </c>
      <c r="D334" s="5">
        <f t="shared" si="143"/>
        <v>3.3228083350337885</v>
      </c>
      <c r="E334" s="2">
        <f t="shared" si="144"/>
        <v>16.706131567662748</v>
      </c>
      <c r="F334" s="2">
        <f t="shared" si="145"/>
        <v>1.9349968347051945</v>
      </c>
      <c r="G334" s="3">
        <f t="shared" si="146"/>
        <v>3.6408603557744854</v>
      </c>
      <c r="H334" s="3">
        <f t="shared" si="147"/>
        <v>-122.87870573226864</v>
      </c>
      <c r="I334" s="3">
        <f t="shared" si="148"/>
        <v>-10.923961133101075</v>
      </c>
      <c r="J334" s="2">
        <f t="shared" si="128"/>
        <v>123.41703737088014</v>
      </c>
      <c r="K334" s="2">
        <f t="shared" si="149"/>
        <v>84.12885983018414</v>
      </c>
      <c r="L334" s="6">
        <f t="shared" si="129"/>
        <v>2497.3633270705677</v>
      </c>
      <c r="M334" s="2">
        <f t="shared" si="130"/>
        <v>31.650611610442954</v>
      </c>
      <c r="N334" s="2">
        <f t="shared" si="150"/>
        <v>123.41703737088014</v>
      </c>
      <c r="O334" s="2">
        <f t="shared" si="131"/>
        <v>84.12885983018414</v>
      </c>
      <c r="P334" s="5">
        <f t="shared" si="132"/>
        <v>0.35292116256002692</v>
      </c>
      <c r="Q334" s="4">
        <f t="shared" si="151"/>
        <v>0.25645253106611049</v>
      </c>
      <c r="R334" s="4">
        <f t="shared" si="133"/>
        <v>0.2431439277017948</v>
      </c>
      <c r="S334" s="4">
        <f t="shared" si="153"/>
        <v>0</v>
      </c>
      <c r="T334" s="4">
        <f t="shared" si="154"/>
        <v>0</v>
      </c>
      <c r="U334" s="5">
        <f t="shared" si="155"/>
        <v>-0.85126660310624125</v>
      </c>
      <c r="V334" s="5">
        <f t="shared" si="156"/>
        <v>28.7301703996688</v>
      </c>
      <c r="W334" s="5">
        <f t="shared" si="157"/>
        <v>2.5541224813774619</v>
      </c>
      <c r="X334" s="5">
        <f t="shared" si="134"/>
        <v>0.99894151515270724</v>
      </c>
      <c r="Y334" s="5">
        <f t="shared" si="135"/>
        <v>11.915071037238112</v>
      </c>
      <c r="Z334" s="5">
        <f t="shared" si="136"/>
        <v>-1.0563154763266613</v>
      </c>
      <c r="AA334" s="5">
        <f t="shared" si="137"/>
        <v>15.853204368051429</v>
      </c>
      <c r="AB334" s="5">
        <f t="shared" si="138"/>
        <v>11.063804434131871</v>
      </c>
      <c r="AC334" s="5">
        <f t="shared" si="138"/>
        <v>27.673854923342141</v>
      </c>
      <c r="AD334" s="5">
        <f t="shared" si="139"/>
        <v>-13.766673150571108</v>
      </c>
      <c r="AE334">
        <f t="shared" si="152"/>
        <v>0</v>
      </c>
    </row>
    <row r="335" spans="1:31" x14ac:dyDescent="0.2">
      <c r="A335">
        <f t="shared" si="140"/>
        <v>0.30200000000000021</v>
      </c>
      <c r="B335" s="5">
        <f t="shared" si="141"/>
        <v>0.56773972257204175</v>
      </c>
      <c r="C335" s="5">
        <f t="shared" si="142"/>
        <v>16.573740494883737</v>
      </c>
      <c r="D335" s="5">
        <f t="shared" si="143"/>
        <v>3.311877490564112</v>
      </c>
      <c r="E335" s="2">
        <f t="shared" si="144"/>
        <v>16.583461712933619</v>
      </c>
      <c r="F335" s="2">
        <f t="shared" si="145"/>
        <v>1.9619213526551773</v>
      </c>
      <c r="G335" s="3">
        <f t="shared" si="146"/>
        <v>3.6519241602086172</v>
      </c>
      <c r="H335" s="3">
        <f t="shared" si="147"/>
        <v>-122.85103187734531</v>
      </c>
      <c r="I335" s="3">
        <f t="shared" si="148"/>
        <v>-10.937727806251646</v>
      </c>
      <c r="J335" s="2">
        <f t="shared" si="128"/>
        <v>123.39103076384474</v>
      </c>
      <c r="K335" s="2">
        <f t="shared" si="149"/>
        <v>84.111132081693754</v>
      </c>
      <c r="L335" s="6">
        <f t="shared" si="129"/>
        <v>2497.345480177205</v>
      </c>
      <c r="M335" s="2">
        <f t="shared" si="130"/>
        <v>31.650385425856935</v>
      </c>
      <c r="N335" s="2">
        <f t="shared" si="150"/>
        <v>123.39103076384474</v>
      </c>
      <c r="O335" s="2">
        <f t="shared" si="131"/>
        <v>84.111132081693754</v>
      </c>
      <c r="P335" s="5">
        <f t="shared" si="132"/>
        <v>0.35292063569960791</v>
      </c>
      <c r="Q335" s="4">
        <f t="shared" si="151"/>
        <v>0.25650474941271773</v>
      </c>
      <c r="R335" s="4">
        <f t="shared" si="133"/>
        <v>0.24316835872968948</v>
      </c>
      <c r="S335" s="4">
        <f t="shared" si="153"/>
        <v>0</v>
      </c>
      <c r="T335" s="4">
        <f t="shared" si="154"/>
        <v>0</v>
      </c>
      <c r="U335" s="5">
        <f t="shared" si="155"/>
        <v>-0.85367222266300102</v>
      </c>
      <c r="V335" s="5">
        <f t="shared" si="156"/>
        <v>28.717604429437433</v>
      </c>
      <c r="W335" s="5">
        <f t="shared" si="157"/>
        <v>2.5567985526600752</v>
      </c>
      <c r="X335" s="5">
        <f t="shared" si="134"/>
        <v>0.99893437642263017</v>
      </c>
      <c r="Y335" s="5">
        <f t="shared" si="135"/>
        <v>11.911156187202494</v>
      </c>
      <c r="Z335" s="5">
        <f t="shared" si="136"/>
        <v>-1.0569051320741329</v>
      </c>
      <c r="AA335" s="5">
        <f t="shared" si="137"/>
        <v>15.847946502083966</v>
      </c>
      <c r="AB335" s="5">
        <f t="shared" si="138"/>
        <v>11.057483964539493</v>
      </c>
      <c r="AC335" s="5">
        <f t="shared" si="138"/>
        <v>27.660699297363301</v>
      </c>
      <c r="AD335" s="5">
        <f t="shared" si="139"/>
        <v>-13.769254945255959</v>
      </c>
      <c r="AE335">
        <f t="shared" si="152"/>
        <v>0</v>
      </c>
    </row>
    <row r="336" spans="1:31" x14ac:dyDescent="0.2">
      <c r="A336">
        <f t="shared" si="140"/>
        <v>0.30300000000000021</v>
      </c>
      <c r="B336" s="5">
        <f t="shared" si="141"/>
        <v>0.57139717547423263</v>
      </c>
      <c r="C336" s="5">
        <f t="shared" si="142"/>
        <v>16.450903293356038</v>
      </c>
      <c r="D336" s="5">
        <f t="shared" si="143"/>
        <v>3.3009328781303879</v>
      </c>
      <c r="E336" s="2">
        <f t="shared" si="144"/>
        <v>16.460823609391252</v>
      </c>
      <c r="F336" s="2">
        <f t="shared" si="145"/>
        <v>1.9892822938112249</v>
      </c>
      <c r="G336" s="3">
        <f t="shared" si="146"/>
        <v>3.6629816441731569</v>
      </c>
      <c r="H336" s="3">
        <f t="shared" si="147"/>
        <v>-122.82337117804795</v>
      </c>
      <c r="I336" s="3">
        <f t="shared" si="148"/>
        <v>-10.951497061196902</v>
      </c>
      <c r="J336" s="2">
        <f t="shared" si="128"/>
        <v>123.36504055017974</v>
      </c>
      <c r="K336" s="2">
        <f t="shared" si="149"/>
        <v>84.093415507961652</v>
      </c>
      <c r="L336" s="6">
        <f t="shared" si="129"/>
        <v>2497.3275698222151</v>
      </c>
      <c r="M336" s="2">
        <f t="shared" si="130"/>
        <v>31.650158436982935</v>
      </c>
      <c r="N336" s="2">
        <f t="shared" si="150"/>
        <v>123.36504055017974</v>
      </c>
      <c r="O336" s="2">
        <f t="shared" si="131"/>
        <v>84.093415507961652</v>
      </c>
      <c r="P336" s="5">
        <f t="shared" si="132"/>
        <v>0.35292010698857762</v>
      </c>
      <c r="Q336" s="4">
        <f t="shared" si="151"/>
        <v>0.25655694916347854</v>
      </c>
      <c r="R336" s="4">
        <f t="shared" si="133"/>
        <v>0.24319277602196457</v>
      </c>
      <c r="S336" s="4">
        <f t="shared" si="153"/>
        <v>0</v>
      </c>
      <c r="T336" s="4">
        <f t="shared" si="154"/>
        <v>0</v>
      </c>
      <c r="U336" s="5">
        <f t="shared" si="155"/>
        <v>-0.85607537695455138</v>
      </c>
      <c r="V336" s="5">
        <f t="shared" si="156"/>
        <v>28.705047962043704</v>
      </c>
      <c r="W336" s="5">
        <f t="shared" si="157"/>
        <v>2.5594741895020015</v>
      </c>
      <c r="X336" s="5">
        <f t="shared" si="134"/>
        <v>0.99892721230799919</v>
      </c>
      <c r="Y336" s="5">
        <f t="shared" si="135"/>
        <v>11.907243598770011</v>
      </c>
      <c r="Z336" s="5">
        <f t="shared" si="136"/>
        <v>-1.0574956106164204</v>
      </c>
      <c r="AA336" s="5">
        <f t="shared" si="137"/>
        <v>15.842691612604773</v>
      </c>
      <c r="AB336" s="5">
        <f t="shared" si="138"/>
        <v>11.051168221815459</v>
      </c>
      <c r="AC336" s="5">
        <f t="shared" si="138"/>
        <v>27.647552351427283</v>
      </c>
      <c r="AD336" s="5">
        <f t="shared" si="139"/>
        <v>-13.771834197893227</v>
      </c>
      <c r="AE336">
        <f t="shared" si="152"/>
        <v>0</v>
      </c>
    </row>
    <row r="337" spans="1:31" x14ac:dyDescent="0.2">
      <c r="A337">
        <f t="shared" si="140"/>
        <v>0.30400000000000021</v>
      </c>
      <c r="B337" s="5">
        <f t="shared" si="141"/>
        <v>0.57506568270251668</v>
      </c>
      <c r="C337" s="5">
        <f t="shared" si="142"/>
        <v>16.328093745954167</v>
      </c>
      <c r="D337" s="5">
        <f t="shared" si="143"/>
        <v>3.2899744951520922</v>
      </c>
      <c r="E337" s="2">
        <f t="shared" si="144"/>
        <v>16.338217342050807</v>
      </c>
      <c r="F337" s="2">
        <f t="shared" si="145"/>
        <v>2.0170893118525881</v>
      </c>
      <c r="G337" s="3">
        <f t="shared" si="146"/>
        <v>3.6740328123949721</v>
      </c>
      <c r="H337" s="3">
        <f t="shared" si="147"/>
        <v>-122.79572362569652</v>
      </c>
      <c r="I337" s="3">
        <f t="shared" si="148"/>
        <v>-10.965268895394795</v>
      </c>
      <c r="J337" s="2">
        <f t="shared" si="128"/>
        <v>123.33906672183518</v>
      </c>
      <c r="K337" s="2">
        <f t="shared" si="149"/>
        <v>84.075710103500455</v>
      </c>
      <c r="L337" s="6">
        <f t="shared" si="129"/>
        <v>2497.3095959744633</v>
      </c>
      <c r="M337" s="2">
        <f t="shared" si="130"/>
        <v>31.649930643426355</v>
      </c>
      <c r="N337" s="2">
        <f t="shared" si="150"/>
        <v>123.33906672183518</v>
      </c>
      <c r="O337" s="2">
        <f t="shared" si="131"/>
        <v>84.075710103500455</v>
      </c>
      <c r="P337" s="5">
        <f t="shared" si="132"/>
        <v>0.35291957642602512</v>
      </c>
      <c r="Q337" s="4">
        <f t="shared" si="151"/>
        <v>0.2566091302993721</v>
      </c>
      <c r="R337" s="4">
        <f t="shared" si="133"/>
        <v>0.24321717957666183</v>
      </c>
      <c r="S337" s="4">
        <f t="shared" si="153"/>
        <v>0</v>
      </c>
      <c r="T337" s="4">
        <f t="shared" si="154"/>
        <v>0</v>
      </c>
      <c r="U337" s="5">
        <f t="shared" si="155"/>
        <v>-0.85847606896416051</v>
      </c>
      <c r="V337" s="5">
        <f t="shared" si="156"/>
        <v>28.692500989145955</v>
      </c>
      <c r="W337" s="5">
        <f t="shared" si="157"/>
        <v>2.562149391996646</v>
      </c>
      <c r="X337" s="5">
        <f t="shared" si="134"/>
        <v>0.99892002279636027</v>
      </c>
      <c r="Y337" s="5">
        <f t="shared" si="135"/>
        <v>11.903333270429327</v>
      </c>
      <c r="Z337" s="5">
        <f t="shared" si="136"/>
        <v>-1.0580869109330036</v>
      </c>
      <c r="AA337" s="5">
        <f t="shared" si="137"/>
        <v>15.837439697649446</v>
      </c>
      <c r="AB337" s="5">
        <f t="shared" si="138"/>
        <v>11.044857201465167</v>
      </c>
      <c r="AC337" s="5">
        <f t="shared" si="138"/>
        <v>27.634414078212952</v>
      </c>
      <c r="AD337" s="5">
        <f t="shared" si="139"/>
        <v>-13.774410910353907</v>
      </c>
      <c r="AE337">
        <f t="shared" si="152"/>
        <v>0</v>
      </c>
    </row>
    <row r="338" spans="1:31" x14ac:dyDescent="0.2">
      <c r="A338">
        <f t="shared" si="140"/>
        <v>0.30500000000000022</v>
      </c>
      <c r="B338" s="5">
        <f t="shared" si="141"/>
        <v>0.5787452379435124</v>
      </c>
      <c r="C338" s="5">
        <f t="shared" si="142"/>
        <v>16.205311839535511</v>
      </c>
      <c r="D338" s="5">
        <f t="shared" si="143"/>
        <v>3.2790023390512419</v>
      </c>
      <c r="E338" s="2">
        <f t="shared" si="144"/>
        <v>16.215642998877104</v>
      </c>
      <c r="F338" s="2">
        <f t="shared" si="145"/>
        <v>2.045352347070466</v>
      </c>
      <c r="G338" s="3">
        <f t="shared" si="146"/>
        <v>3.6850776695964371</v>
      </c>
      <c r="H338" s="3">
        <f t="shared" si="147"/>
        <v>-122.76808921161832</v>
      </c>
      <c r="I338" s="3">
        <f t="shared" si="148"/>
        <v>-10.979043306305149</v>
      </c>
      <c r="J338" s="2">
        <f t="shared" si="128"/>
        <v>123.31310927076876</v>
      </c>
      <c r="K338" s="2">
        <f t="shared" si="149"/>
        <v>84.058015862828057</v>
      </c>
      <c r="L338" s="6">
        <f t="shared" si="129"/>
        <v>2497.2915586028389</v>
      </c>
      <c r="M338" s="2">
        <f t="shared" si="130"/>
        <v>31.649702044792928</v>
      </c>
      <c r="N338" s="2">
        <f t="shared" si="150"/>
        <v>123.31310927076876</v>
      </c>
      <c r="O338" s="2">
        <f t="shared" si="131"/>
        <v>84.058015862828057</v>
      </c>
      <c r="P338" s="5">
        <f t="shared" si="132"/>
        <v>0.35291904401103996</v>
      </c>
      <c r="Q338" s="4">
        <f t="shared" si="151"/>
        <v>0.25666129280137662</v>
      </c>
      <c r="R338" s="4">
        <f t="shared" si="133"/>
        <v>0.24324156939182381</v>
      </c>
      <c r="S338" s="4">
        <f t="shared" si="153"/>
        <v>0</v>
      </c>
      <c r="T338" s="4">
        <f t="shared" si="154"/>
        <v>0</v>
      </c>
      <c r="U338" s="5">
        <f t="shared" si="155"/>
        <v>-0.86087430167135481</v>
      </c>
      <c r="V338" s="5">
        <f t="shared" si="156"/>
        <v>28.679963502411788</v>
      </c>
      <c r="W338" s="5">
        <f t="shared" si="157"/>
        <v>2.5648241602381412</v>
      </c>
      <c r="X338" s="5">
        <f t="shared" si="134"/>
        <v>0.9989128078752697</v>
      </c>
      <c r="Y338" s="5">
        <f t="shared" si="135"/>
        <v>11.899425200670427</v>
      </c>
      <c r="Z338" s="5">
        <f t="shared" si="136"/>
        <v>-1.0586790320045816</v>
      </c>
      <c r="AA338" s="5">
        <f t="shared" si="137"/>
        <v>15.832190755255292</v>
      </c>
      <c r="AB338" s="5">
        <f t="shared" si="138"/>
        <v>11.038550898999071</v>
      </c>
      <c r="AC338" s="5">
        <f t="shared" si="138"/>
        <v>27.621284470407208</v>
      </c>
      <c r="AD338" s="5">
        <f t="shared" si="139"/>
        <v>-13.776985084506567</v>
      </c>
      <c r="AE338">
        <f t="shared" si="152"/>
        <v>0</v>
      </c>
    </row>
    <row r="339" spans="1:31" x14ac:dyDescent="0.2">
      <c r="A339">
        <f t="shared" si="140"/>
        <v>0.30600000000000022</v>
      </c>
      <c r="B339" s="5">
        <f t="shared" si="141"/>
        <v>0.58243583488855832</v>
      </c>
      <c r="C339" s="5">
        <f t="shared" si="142"/>
        <v>16.08255756096613</v>
      </c>
      <c r="D339" s="5">
        <f t="shared" si="143"/>
        <v>3.2680164072523947</v>
      </c>
      <c r="E339" s="2">
        <f t="shared" si="144"/>
        <v>16.093100670894692</v>
      </c>
      <c r="F339" s="2">
        <f t="shared" si="145"/>
        <v>2.0740816370643436</v>
      </c>
      <c r="G339" s="3">
        <f t="shared" si="146"/>
        <v>3.6961162204954361</v>
      </c>
      <c r="H339" s="3">
        <f t="shared" si="147"/>
        <v>-122.7404679271479</v>
      </c>
      <c r="I339" s="3">
        <f t="shared" si="148"/>
        <v>-10.992820291389656</v>
      </c>
      <c r="J339" s="2">
        <f t="shared" si="128"/>
        <v>123.28716818894584</v>
      </c>
      <c r="K339" s="2">
        <f t="shared" si="149"/>
        <v>84.040332780467509</v>
      </c>
      <c r="L339" s="6">
        <f t="shared" si="129"/>
        <v>2497.2734576762555</v>
      </c>
      <c r="M339" s="2">
        <f t="shared" si="130"/>
        <v>31.649472640688657</v>
      </c>
      <c r="N339" s="2">
        <f t="shared" si="150"/>
        <v>123.28716818894584</v>
      </c>
      <c r="O339" s="2">
        <f t="shared" si="131"/>
        <v>84.040332780467509</v>
      </c>
      <c r="P339" s="5">
        <f t="shared" si="132"/>
        <v>0.35291850974271255</v>
      </c>
      <c r="Q339" s="4">
        <f t="shared" si="151"/>
        <v>0.25671343665046892</v>
      </c>
      <c r="R339" s="4">
        <f t="shared" si="133"/>
        <v>0.24326594546549382</v>
      </c>
      <c r="S339" s="4">
        <f t="shared" si="153"/>
        <v>0</v>
      </c>
      <c r="T339" s="4">
        <f t="shared" si="154"/>
        <v>0</v>
      </c>
      <c r="U339" s="5">
        <f t="shared" si="155"/>
        <v>-0.86327007805192435</v>
      </c>
      <c r="V339" s="5">
        <f t="shared" si="156"/>
        <v>28.667435493518063</v>
      </c>
      <c r="W339" s="5">
        <f t="shared" si="157"/>
        <v>2.5674984943213435</v>
      </c>
      <c r="X339" s="5">
        <f t="shared" si="134"/>
        <v>0.99890556753229243</v>
      </c>
      <c r="Y339" s="5">
        <f t="shared" si="135"/>
        <v>11.89551938798464</v>
      </c>
      <c r="Z339" s="5">
        <f t="shared" si="136"/>
        <v>-1.0592719728130722</v>
      </c>
      <c r="AA339" s="5">
        <f t="shared" si="137"/>
        <v>15.826944783461345</v>
      </c>
      <c r="AB339" s="5">
        <f t="shared" si="138"/>
        <v>11.032249309932716</v>
      </c>
      <c r="AC339" s="5">
        <f t="shared" si="138"/>
        <v>27.608163520704991</v>
      </c>
      <c r="AD339" s="5">
        <f t="shared" si="139"/>
        <v>-13.779556722217311</v>
      </c>
      <c r="AE339">
        <f t="shared" si="152"/>
        <v>0</v>
      </c>
    </row>
    <row r="340" spans="1:31" x14ac:dyDescent="0.2">
      <c r="A340">
        <f t="shared" si="140"/>
        <v>0.30700000000000022</v>
      </c>
      <c r="B340" s="5">
        <f t="shared" si="141"/>
        <v>0.58613746723370874</v>
      </c>
      <c r="C340" s="5">
        <f t="shared" si="142"/>
        <v>15.959830897120742</v>
      </c>
      <c r="D340" s="5">
        <f t="shared" si="143"/>
        <v>3.2570166971826437</v>
      </c>
      <c r="E340" s="2">
        <f t="shared" si="144"/>
        <v>15.97059045230279</v>
      </c>
      <c r="F340" s="2">
        <f t="shared" si="145"/>
        <v>2.1032877279200566</v>
      </c>
      <c r="G340" s="3">
        <f t="shared" si="146"/>
        <v>3.7071484698053689</v>
      </c>
      <c r="H340" s="3">
        <f t="shared" si="147"/>
        <v>-122.71285976362719</v>
      </c>
      <c r="I340" s="3">
        <f t="shared" si="148"/>
        <v>-11.006599848111874</v>
      </c>
      <c r="J340" s="2">
        <f t="shared" si="128"/>
        <v>123.26124346833952</v>
      </c>
      <c r="K340" s="2">
        <f t="shared" si="149"/>
        <v>84.022660850947176</v>
      </c>
      <c r="L340" s="6">
        <f t="shared" si="129"/>
        <v>2497.2552931636496</v>
      </c>
      <c r="M340" s="2">
        <f t="shared" si="130"/>
        <v>31.649242430719863</v>
      </c>
      <c r="N340" s="2">
        <f t="shared" si="150"/>
        <v>123.26124346833952</v>
      </c>
      <c r="O340" s="2">
        <f t="shared" si="131"/>
        <v>84.022660850947176</v>
      </c>
      <c r="P340" s="5">
        <f t="shared" si="132"/>
        <v>0.35291797362013388</v>
      </c>
      <c r="Q340" s="4">
        <f t="shared" si="151"/>
        <v>0.25676556182762494</v>
      </c>
      <c r="R340" s="4">
        <f t="shared" si="133"/>
        <v>0.24329030779571637</v>
      </c>
      <c r="S340" s="4">
        <f t="shared" si="153"/>
        <v>0</v>
      </c>
      <c r="T340" s="4">
        <f t="shared" si="154"/>
        <v>0</v>
      </c>
      <c r="U340" s="5">
        <f t="shared" si="155"/>
        <v>-0.86566340107792894</v>
      </c>
      <c r="V340" s="5">
        <f t="shared" si="156"/>
        <v>28.654916954150906</v>
      </c>
      <c r="W340" s="5">
        <f t="shared" si="157"/>
        <v>2.5701723943418364</v>
      </c>
      <c r="X340" s="5">
        <f t="shared" si="134"/>
        <v>0.99889830175500316</v>
      </c>
      <c r="Y340" s="5">
        <f t="shared" si="135"/>
        <v>11.891615830864664</v>
      </c>
      <c r="Z340" s="5">
        <f t="shared" si="136"/>
        <v>-1.0598657323416145</v>
      </c>
      <c r="AA340" s="5">
        <f t="shared" si="137"/>
        <v>15.821701780308404</v>
      </c>
      <c r="AB340" s="5">
        <f t="shared" si="138"/>
        <v>11.025952429786734</v>
      </c>
      <c r="AC340" s="5">
        <f t="shared" si="138"/>
        <v>27.595051221809292</v>
      </c>
      <c r="AD340" s="5">
        <f t="shared" si="139"/>
        <v>-13.782125825349759</v>
      </c>
      <c r="AE340">
        <f t="shared" si="152"/>
        <v>0</v>
      </c>
    </row>
    <row r="341" spans="1:31" x14ac:dyDescent="0.2">
      <c r="A341">
        <f t="shared" si="140"/>
        <v>0.30800000000000022</v>
      </c>
      <c r="B341" s="5">
        <f t="shared" si="141"/>
        <v>0.58985012867972897</v>
      </c>
      <c r="C341" s="5">
        <f t="shared" si="142"/>
        <v>15.837131834882726</v>
      </c>
      <c r="D341" s="5">
        <f t="shared" si="143"/>
        <v>3.2460032062716193</v>
      </c>
      <c r="E341" s="2">
        <f t="shared" si="144"/>
        <v>15.84811244059555</v>
      </c>
      <c r="F341" s="2">
        <f t="shared" si="145"/>
        <v>2.1329814858950167</v>
      </c>
      <c r="G341" s="3">
        <f t="shared" si="146"/>
        <v>3.7181744222351556</v>
      </c>
      <c r="H341" s="3">
        <f t="shared" si="147"/>
        <v>-122.68526471240538</v>
      </c>
      <c r="I341" s="3">
        <f t="shared" si="148"/>
        <v>-11.020381973937223</v>
      </c>
      <c r="J341" s="2">
        <f t="shared" si="128"/>
        <v>123.23533510093048</v>
      </c>
      <c r="K341" s="2">
        <f t="shared" si="149"/>
        <v>84.005000068800598</v>
      </c>
      <c r="L341" s="6">
        <f t="shared" si="129"/>
        <v>2497.2370650339831</v>
      </c>
      <c r="M341" s="2">
        <f t="shared" si="130"/>
        <v>31.649011414493188</v>
      </c>
      <c r="N341" s="2">
        <f t="shared" si="150"/>
        <v>123.23533510093048</v>
      </c>
      <c r="O341" s="2">
        <f t="shared" si="131"/>
        <v>84.005000068800598</v>
      </c>
      <c r="P341" s="5">
        <f t="shared" si="132"/>
        <v>0.35291743564239586</v>
      </c>
      <c r="Q341" s="4">
        <f t="shared" si="151"/>
        <v>0.25681766831381969</v>
      </c>
      <c r="R341" s="4">
        <f t="shared" si="133"/>
        <v>0.24331465638053668</v>
      </c>
      <c r="S341" s="4">
        <f t="shared" si="153"/>
        <v>0</v>
      </c>
      <c r="T341" s="4">
        <f t="shared" si="154"/>
        <v>0</v>
      </c>
      <c r="U341" s="5">
        <f t="shared" si="155"/>
        <v>-0.86805427371770261</v>
      </c>
      <c r="V341" s="5">
        <f t="shared" si="156"/>
        <v>28.642407876005695</v>
      </c>
      <c r="W341" s="5">
        <f t="shared" si="157"/>
        <v>2.572845860395927</v>
      </c>
      <c r="X341" s="5">
        <f t="shared" si="134"/>
        <v>0.99889101053098694</v>
      </c>
      <c r="Y341" s="5">
        <f t="shared" si="135"/>
        <v>11.887714527804512</v>
      </c>
      <c r="Z341" s="5">
        <f t="shared" si="136"/>
        <v>-1.0604603095745622</v>
      </c>
      <c r="AA341" s="5">
        <f t="shared" si="137"/>
        <v>15.816461743838953</v>
      </c>
      <c r="AB341" s="5">
        <f t="shared" si="138"/>
        <v>11.019660254086808</v>
      </c>
      <c r="AC341" s="5">
        <f t="shared" si="138"/>
        <v>27.581947566431133</v>
      </c>
      <c r="AD341" s="5">
        <f t="shared" si="139"/>
        <v>-13.78469239576512</v>
      </c>
      <c r="AE341">
        <f t="shared" si="152"/>
        <v>0</v>
      </c>
    </row>
    <row r="342" spans="1:31" x14ac:dyDescent="0.2">
      <c r="A342">
        <f t="shared" si="140"/>
        <v>0.30900000000000022</v>
      </c>
      <c r="B342" s="5">
        <f t="shared" si="141"/>
        <v>0.59357381293209122</v>
      </c>
      <c r="C342" s="5">
        <f t="shared" si="142"/>
        <v>15.714460361144104</v>
      </c>
      <c r="D342" s="5">
        <f t="shared" si="143"/>
        <v>3.2349759319514844</v>
      </c>
      <c r="E342" s="2">
        <f t="shared" si="144"/>
        <v>15.725666736687765</v>
      </c>
      <c r="F342" s="2">
        <f t="shared" si="145"/>
        <v>2.1631741096376094</v>
      </c>
      <c r="G342" s="3">
        <f t="shared" si="146"/>
        <v>3.7291940824892422</v>
      </c>
      <c r="H342" s="3">
        <f t="shared" si="147"/>
        <v>-122.65768276483895</v>
      </c>
      <c r="I342" s="3">
        <f t="shared" si="148"/>
        <v>-11.034166666332988</v>
      </c>
      <c r="J342" s="2">
        <f t="shared" si="128"/>
        <v>123.20944307870707</v>
      </c>
      <c r="K342" s="2">
        <f t="shared" si="149"/>
        <v>83.987350428566501</v>
      </c>
      <c r="L342" s="6">
        <f t="shared" si="129"/>
        <v>2497.2187732562411</v>
      </c>
      <c r="M342" s="2">
        <f t="shared" si="130"/>
        <v>31.648779591615554</v>
      </c>
      <c r="N342" s="2">
        <f t="shared" si="150"/>
        <v>123.20944307870707</v>
      </c>
      <c r="O342" s="2">
        <f t="shared" si="131"/>
        <v>83.987350428566501</v>
      </c>
      <c r="P342" s="5">
        <f t="shared" si="132"/>
        <v>0.35291689580859087</v>
      </c>
      <c r="Q342" s="4">
        <f t="shared" si="151"/>
        <v>0.25686975609002705</v>
      </c>
      <c r="R342" s="4">
        <f t="shared" si="133"/>
        <v>0.24333899121800112</v>
      </c>
      <c r="S342" s="4">
        <f t="shared" si="153"/>
        <v>0</v>
      </c>
      <c r="T342" s="4">
        <f t="shared" si="154"/>
        <v>0</v>
      </c>
      <c r="U342" s="5">
        <f t="shared" si="155"/>
        <v>-0.87044269893585902</v>
      </c>
      <c r="V342" s="5">
        <f t="shared" si="156"/>
        <v>28.629908250787</v>
      </c>
      <c r="W342" s="5">
        <f t="shared" si="157"/>
        <v>2.575518892580642</v>
      </c>
      <c r="X342" s="5">
        <f t="shared" si="134"/>
        <v>0.99888369384783782</v>
      </c>
      <c r="Y342" s="5">
        <f t="shared" si="135"/>
        <v>11.883815477299562</v>
      </c>
      <c r="Z342" s="5">
        <f t="shared" si="136"/>
        <v>-1.0610557034974857</v>
      </c>
      <c r="AA342" s="5">
        <f t="shared" si="137"/>
        <v>15.811224672097246</v>
      </c>
      <c r="AB342" s="5">
        <f t="shared" si="138"/>
        <v>11.013372778363703</v>
      </c>
      <c r="AC342" s="5">
        <f t="shared" si="138"/>
        <v>27.568852547289517</v>
      </c>
      <c r="AD342" s="5">
        <f t="shared" si="139"/>
        <v>-13.78725643532211</v>
      </c>
      <c r="AE342">
        <f t="shared" si="152"/>
        <v>0</v>
      </c>
    </row>
    <row r="343" spans="1:31" x14ac:dyDescent="0.2">
      <c r="A343">
        <f t="shared" si="140"/>
        <v>0.31000000000000022</v>
      </c>
      <c r="B343" s="5">
        <f t="shared" si="141"/>
        <v>0.59730851370096971</v>
      </c>
      <c r="C343" s="5">
        <f t="shared" si="142"/>
        <v>15.591816462805539</v>
      </c>
      <c r="D343" s="5">
        <f t="shared" si="143"/>
        <v>3.2239348716569336</v>
      </c>
      <c r="E343" s="2">
        <f t="shared" si="144"/>
        <v>15.603253445046436</v>
      </c>
      <c r="F343" s="2">
        <f t="shared" si="145"/>
        <v>2.1938771429694057</v>
      </c>
      <c r="G343" s="3">
        <f t="shared" si="146"/>
        <v>3.7402074552676061</v>
      </c>
      <c r="H343" s="3">
        <f t="shared" si="147"/>
        <v>-122.63011391229166</v>
      </c>
      <c r="I343" s="3">
        <f t="shared" si="148"/>
        <v>-11.047953922768309</v>
      </c>
      <c r="J343" s="2">
        <f t="shared" si="128"/>
        <v>123.18356739366529</v>
      </c>
      <c r="K343" s="2">
        <f t="shared" si="149"/>
        <v>83.969711924788868</v>
      </c>
      <c r="L343" s="6">
        <f t="shared" si="129"/>
        <v>2497.2004177994331</v>
      </c>
      <c r="M343" s="2">
        <f t="shared" si="130"/>
        <v>31.648546961694205</v>
      </c>
      <c r="N343" s="2">
        <f t="shared" si="150"/>
        <v>123.18356739366529</v>
      </c>
      <c r="O343" s="2">
        <f t="shared" si="131"/>
        <v>83.969711924788868</v>
      </c>
      <c r="P343" s="5">
        <f t="shared" si="132"/>
        <v>0.35291635411781197</v>
      </c>
      <c r="Q343" s="4">
        <f t="shared" si="151"/>
        <v>0.25692182513721984</v>
      </c>
      <c r="R343" s="4">
        <f t="shared" si="133"/>
        <v>0.2433633123061569</v>
      </c>
      <c r="S343" s="4">
        <f t="shared" si="153"/>
        <v>0</v>
      </c>
      <c r="T343" s="4">
        <f t="shared" si="154"/>
        <v>0</v>
      </c>
      <c r="U343" s="5">
        <f t="shared" si="155"/>
        <v>-0.87282867969329747</v>
      </c>
      <c r="V343" s="5">
        <f t="shared" si="156"/>
        <v>28.617418070208622</v>
      </c>
      <c r="W343" s="5">
        <f t="shared" si="157"/>
        <v>2.5781914909937287</v>
      </c>
      <c r="X343" s="5">
        <f t="shared" si="134"/>
        <v>0.99887635169315969</v>
      </c>
      <c r="Y343" s="5">
        <f t="shared" si="135"/>
        <v>11.879918677846518</v>
      </c>
      <c r="Z343" s="5">
        <f t="shared" si="136"/>
        <v>-1.0616519130971684</v>
      </c>
      <c r="AA343" s="5">
        <f t="shared" si="137"/>
        <v>15.805990563129237</v>
      </c>
      <c r="AB343" s="5">
        <f t="shared" si="138"/>
        <v>11.007089998153221</v>
      </c>
      <c r="AC343" s="5">
        <f t="shared" si="138"/>
        <v>27.555766157111453</v>
      </c>
      <c r="AD343" s="5">
        <f t="shared" si="139"/>
        <v>-13.789817945877033</v>
      </c>
      <c r="AE343">
        <f t="shared" si="152"/>
        <v>0</v>
      </c>
    </row>
    <row r="344" spans="1:31" x14ac:dyDescent="0.2">
      <c r="A344">
        <f t="shared" si="140"/>
        <v>0.31100000000000022</v>
      </c>
      <c r="B344" s="5">
        <f t="shared" si="141"/>
        <v>0.60105422470123637</v>
      </c>
      <c r="C344" s="5">
        <f t="shared" si="142"/>
        <v>15.469200126776325</v>
      </c>
      <c r="D344" s="5">
        <f t="shared" si="143"/>
        <v>3.2128800228251921</v>
      </c>
      <c r="E344" s="2">
        <f t="shared" si="144"/>
        <v>15.480872673828433</v>
      </c>
      <c r="F344" s="2">
        <f t="shared" si="145"/>
        <v>2.2251024882606036</v>
      </c>
      <c r="G344" s="3">
        <f t="shared" si="146"/>
        <v>3.7512145452657593</v>
      </c>
      <c r="H344" s="3">
        <f t="shared" si="147"/>
        <v>-122.60255814613456</v>
      </c>
      <c r="I344" s="3">
        <f t="shared" si="148"/>
        <v>-11.061743740714187</v>
      </c>
      <c r="J344" s="2">
        <f t="shared" si="128"/>
        <v>123.15770803780877</v>
      </c>
      <c r="K344" s="2">
        <f t="shared" si="149"/>
        <v>83.952084552016885</v>
      </c>
      <c r="L344" s="6">
        <f t="shared" si="129"/>
        <v>2497.1819986325941</v>
      </c>
      <c r="M344" s="2">
        <f t="shared" si="130"/>
        <v>31.64831352433669</v>
      </c>
      <c r="N344" s="2">
        <f t="shared" si="150"/>
        <v>123.15770803780877</v>
      </c>
      <c r="O344" s="2">
        <f t="shared" si="131"/>
        <v>83.952084552016885</v>
      </c>
      <c r="P344" s="5">
        <f t="shared" si="132"/>
        <v>0.35291581056915328</v>
      </c>
      <c r="Q344" s="4">
        <f t="shared" si="151"/>
        <v>0.25697387543636996</v>
      </c>
      <c r="R344" s="4">
        <f t="shared" si="133"/>
        <v>0.24338761964305214</v>
      </c>
      <c r="S344" s="4">
        <f t="shared" si="153"/>
        <v>0</v>
      </c>
      <c r="T344" s="4">
        <f t="shared" si="154"/>
        <v>0</v>
      </c>
      <c r="U344" s="5">
        <f t="shared" si="155"/>
        <v>-0.87521221894720835</v>
      </c>
      <c r="V344" s="5">
        <f t="shared" si="156"/>
        <v>28.604937325993582</v>
      </c>
      <c r="W344" s="5">
        <f t="shared" si="157"/>
        <v>2.5808636557336571</v>
      </c>
      <c r="X344" s="5">
        <f t="shared" si="134"/>
        <v>0.99886898405456614</v>
      </c>
      <c r="Y344" s="5">
        <f t="shared" si="135"/>
        <v>11.876024127943428</v>
      </c>
      <c r="Z344" s="5">
        <f t="shared" si="136"/>
        <v>-1.0622489373616075</v>
      </c>
      <c r="AA344" s="5">
        <f t="shared" si="137"/>
        <v>15.800759414982609</v>
      </c>
      <c r="AB344" s="5">
        <f t="shared" si="138"/>
        <v>11.000811908996219</v>
      </c>
      <c r="AC344" s="5">
        <f t="shared" si="138"/>
        <v>27.542688388631973</v>
      </c>
      <c r="AD344" s="5">
        <f t="shared" si="139"/>
        <v>-13.792376929283733</v>
      </c>
      <c r="AE344">
        <f t="shared" si="152"/>
        <v>0</v>
      </c>
    </row>
    <row r="345" spans="1:31" x14ac:dyDescent="0.2">
      <c r="A345">
        <f t="shared" si="140"/>
        <v>0.31200000000000022</v>
      </c>
      <c r="B345" s="5">
        <f t="shared" si="141"/>
        <v>0.60481093965245658</v>
      </c>
      <c r="C345" s="5">
        <f t="shared" si="142"/>
        <v>15.346611339974386</v>
      </c>
      <c r="D345" s="5">
        <f t="shared" si="143"/>
        <v>3.2018113828960133</v>
      </c>
      <c r="E345" s="2">
        <f t="shared" si="144"/>
        <v>15.358524535024635</v>
      </c>
      <c r="F345" s="2">
        <f t="shared" si="145"/>
        <v>2.2568624204310113</v>
      </c>
      <c r="G345" s="3">
        <f t="shared" si="146"/>
        <v>3.7622153571747554</v>
      </c>
      <c r="H345" s="3">
        <f t="shared" si="147"/>
        <v>-122.57501545774592</v>
      </c>
      <c r="I345" s="3">
        <f t="shared" si="148"/>
        <v>-11.07553611764347</v>
      </c>
      <c r="J345" s="2">
        <f t="shared" si="128"/>
        <v>123.1318650031487</v>
      </c>
      <c r="K345" s="2">
        <f t="shared" si="149"/>
        <v>83.934468304804838</v>
      </c>
      <c r="L345" s="6">
        <f t="shared" si="129"/>
        <v>2497.1635157247811</v>
      </c>
      <c r="M345" s="2">
        <f t="shared" si="130"/>
        <v>31.648079279150867</v>
      </c>
      <c r="N345" s="2">
        <f t="shared" si="150"/>
        <v>123.1318650031487</v>
      </c>
      <c r="O345" s="2">
        <f t="shared" si="131"/>
        <v>83.934468304804838</v>
      </c>
      <c r="P345" s="5">
        <f t="shared" si="132"/>
        <v>0.35291526516170924</v>
      </c>
      <c r="Q345" s="4">
        <f t="shared" si="151"/>
        <v>0.25702590696844857</v>
      </c>
      <c r="R345" s="4">
        <f t="shared" si="133"/>
        <v>0.24341191322673605</v>
      </c>
      <c r="S345" s="4">
        <f t="shared" si="153"/>
        <v>0</v>
      </c>
      <c r="T345" s="4">
        <f t="shared" si="154"/>
        <v>0</v>
      </c>
      <c r="U345" s="5">
        <f t="shared" si="155"/>
        <v>-0.8775933196510769</v>
      </c>
      <c r="V345" s="5">
        <f t="shared" si="156"/>
        <v>28.592466009874038</v>
      </c>
      <c r="W345" s="5">
        <f t="shared" si="157"/>
        <v>2.5835353868996092</v>
      </c>
      <c r="X345" s="5">
        <f t="shared" si="134"/>
        <v>0.99886159091968074</v>
      </c>
      <c r="Y345" s="5">
        <f t="shared" si="135"/>
        <v>11.872131826089664</v>
      </c>
      <c r="Z345" s="5">
        <f t="shared" si="136"/>
        <v>-1.0628467752800101</v>
      </c>
      <c r="AA345" s="5">
        <f t="shared" si="137"/>
        <v>15.795531225706751</v>
      </c>
      <c r="AB345" s="5">
        <f t="shared" si="138"/>
        <v>10.994538506438587</v>
      </c>
      <c r="AC345" s="5">
        <f t="shared" si="138"/>
        <v>27.529619234594026</v>
      </c>
      <c r="AD345" s="5">
        <f t="shared" si="139"/>
        <v>-13.794933387393638</v>
      </c>
      <c r="AE345">
        <f t="shared" si="152"/>
        <v>0</v>
      </c>
    </row>
    <row r="346" spans="1:31" x14ac:dyDescent="0.2">
      <c r="A346">
        <f t="shared" si="140"/>
        <v>0.31300000000000022</v>
      </c>
      <c r="B346" s="5">
        <f t="shared" si="141"/>
        <v>0.60857865227888464</v>
      </c>
      <c r="C346" s="5">
        <f t="shared" si="142"/>
        <v>15.224050089326257</v>
      </c>
      <c r="D346" s="5">
        <f t="shared" si="143"/>
        <v>3.1907289493116759</v>
      </c>
      <c r="E346" s="2">
        <f t="shared" si="144"/>
        <v>15.236209144610886</v>
      </c>
      <c r="F346" s="2">
        <f t="shared" si="145"/>
        <v>2.2891696016108862</v>
      </c>
      <c r="G346" s="3">
        <f t="shared" si="146"/>
        <v>3.7732098956811941</v>
      </c>
      <c r="H346" s="3">
        <f t="shared" si="147"/>
        <v>-122.54748583851132</v>
      </c>
      <c r="I346" s="3">
        <f t="shared" si="148"/>
        <v>-11.089331051030863</v>
      </c>
      <c r="J346" s="2">
        <f t="shared" si="128"/>
        <v>123.10603828170395</v>
      </c>
      <c r="K346" s="2">
        <f t="shared" si="149"/>
        <v>83.916863177712301</v>
      </c>
      <c r="L346" s="6">
        <f t="shared" si="129"/>
        <v>2497.1449690450768</v>
      </c>
      <c r="M346" s="2">
        <f t="shared" si="130"/>
        <v>31.647844225744894</v>
      </c>
      <c r="N346" s="2">
        <f t="shared" si="150"/>
        <v>123.10603828170395</v>
      </c>
      <c r="O346" s="2">
        <f t="shared" si="131"/>
        <v>83.916863177712301</v>
      </c>
      <c r="P346" s="5">
        <f t="shared" si="132"/>
        <v>0.35291471789457524</v>
      </c>
      <c r="Q346" s="4">
        <f t="shared" si="151"/>
        <v>0.25707791971442562</v>
      </c>
      <c r="R346" s="4">
        <f t="shared" si="133"/>
        <v>0.24343619305525874</v>
      </c>
      <c r="S346" s="4">
        <f t="shared" si="153"/>
        <v>0</v>
      </c>
      <c r="T346" s="4">
        <f t="shared" si="154"/>
        <v>0</v>
      </c>
      <c r="U346" s="5">
        <f t="shared" si="155"/>
        <v>-0.87997198475469152</v>
      </c>
      <c r="V346" s="5">
        <f t="shared" si="156"/>
        <v>28.580004113591389</v>
      </c>
      <c r="W346" s="5">
        <f t="shared" si="157"/>
        <v>2.5862066845914886</v>
      </c>
      <c r="X346" s="5">
        <f t="shared" si="134"/>
        <v>0.99885417227613615</v>
      </c>
      <c r="Y346" s="5">
        <f t="shared" si="135"/>
        <v>11.868241770785954</v>
      </c>
      <c r="Z346" s="5">
        <f t="shared" si="136"/>
        <v>-1.063445425842795</v>
      </c>
      <c r="AA346" s="5">
        <f t="shared" si="137"/>
        <v>15.790305993352808</v>
      </c>
      <c r="AB346" s="5">
        <f t="shared" si="138"/>
        <v>10.988269786031262</v>
      </c>
      <c r="AC346" s="5">
        <f t="shared" si="138"/>
        <v>27.516558687748596</v>
      </c>
      <c r="AD346" s="5">
        <f t="shared" si="139"/>
        <v>-13.797487322055701</v>
      </c>
      <c r="AE346">
        <f t="shared" si="152"/>
        <v>0</v>
      </c>
    </row>
    <row r="347" spans="1:31" x14ac:dyDescent="0.2">
      <c r="A347">
        <f t="shared" si="140"/>
        <v>0.31400000000000022</v>
      </c>
      <c r="B347" s="5">
        <f t="shared" si="141"/>
        <v>0.61235735630945887</v>
      </c>
      <c r="C347" s="5">
        <f t="shared" si="142"/>
        <v>15.101516361767089</v>
      </c>
      <c r="D347" s="5">
        <f t="shared" si="143"/>
        <v>3.179632719516984</v>
      </c>
      <c r="E347" s="2">
        <f t="shared" si="144"/>
        <v>15.11392662270614</v>
      </c>
      <c r="F347" s="2">
        <f t="shared" si="145"/>
        <v>2.3220370964981316</v>
      </c>
      <c r="G347" s="3">
        <f t="shared" si="146"/>
        <v>3.7841981654672252</v>
      </c>
      <c r="H347" s="3">
        <f t="shared" si="147"/>
        <v>-122.51996927982357</v>
      </c>
      <c r="I347" s="3">
        <f t="shared" si="148"/>
        <v>-11.103128538352918</v>
      </c>
      <c r="J347" s="2">
        <f t="shared" si="128"/>
        <v>123.0802278655009</v>
      </c>
      <c r="K347" s="2">
        <f t="shared" si="149"/>
        <v>83.899269165303949</v>
      </c>
      <c r="L347" s="6">
        <f t="shared" si="129"/>
        <v>2497.1263585625884</v>
      </c>
      <c r="M347" s="2">
        <f t="shared" si="130"/>
        <v>31.647608363727247</v>
      </c>
      <c r="N347" s="2">
        <f t="shared" si="150"/>
        <v>123.0802278655009</v>
      </c>
      <c r="O347" s="2">
        <f t="shared" si="131"/>
        <v>83.899269165303949</v>
      </c>
      <c r="P347" s="5">
        <f t="shared" si="132"/>
        <v>0.35291416876684722</v>
      </c>
      <c r="Q347" s="4">
        <f t="shared" si="151"/>
        <v>0.25712991365527038</v>
      </c>
      <c r="R347" s="4">
        <f t="shared" si="133"/>
        <v>0.24346045912667127</v>
      </c>
      <c r="S347" s="4">
        <f t="shared" si="153"/>
        <v>0</v>
      </c>
      <c r="T347" s="4">
        <f t="shared" si="154"/>
        <v>0</v>
      </c>
      <c r="U347" s="5">
        <f t="shared" si="155"/>
        <v>-0.88234821720414547</v>
      </c>
      <c r="V347" s="5">
        <f t="shared" si="156"/>
        <v>28.567551628896137</v>
      </c>
      <c r="W347" s="5">
        <f t="shared" si="157"/>
        <v>2.5888775489099096</v>
      </c>
      <c r="X347" s="5">
        <f t="shared" si="134"/>
        <v>0.99884672811157549</v>
      </c>
      <c r="Y347" s="5">
        <f t="shared" si="135"/>
        <v>11.864353960534343</v>
      </c>
      <c r="Z347" s="5">
        <f t="shared" si="136"/>
        <v>-1.0640448880415874</v>
      </c>
      <c r="AA347" s="5">
        <f t="shared" si="137"/>
        <v>15.785083715973606</v>
      </c>
      <c r="AB347" s="5">
        <f t="shared" si="138"/>
        <v>10.982005743330198</v>
      </c>
      <c r="AC347" s="5">
        <f t="shared" si="138"/>
        <v>27.503506740854551</v>
      </c>
      <c r="AD347" s="5">
        <f t="shared" si="139"/>
        <v>-13.800038735116484</v>
      </c>
      <c r="AE347">
        <f t="shared" si="152"/>
        <v>0</v>
      </c>
    </row>
    <row r="348" spans="1:31" x14ac:dyDescent="0.2">
      <c r="A348">
        <f t="shared" si="140"/>
        <v>0.31500000000000022</v>
      </c>
      <c r="B348" s="5">
        <f t="shared" si="141"/>
        <v>0.61614704547779775</v>
      </c>
      <c r="C348" s="5">
        <f t="shared" si="142"/>
        <v>14.979010144240636</v>
      </c>
      <c r="D348" s="5">
        <f t="shared" si="143"/>
        <v>3.1685226909592639</v>
      </c>
      <c r="E348" s="2">
        <f t="shared" si="144"/>
        <v>14.991677093738209</v>
      </c>
      <c r="F348" s="2">
        <f t="shared" si="145"/>
        <v>2.355478388450662</v>
      </c>
      <c r="G348" s="3">
        <f t="shared" si="146"/>
        <v>3.7951801712105553</v>
      </c>
      <c r="H348" s="3">
        <f t="shared" si="147"/>
        <v>-122.49246577308271</v>
      </c>
      <c r="I348" s="3">
        <f t="shared" si="148"/>
        <v>-11.116928577088034</v>
      </c>
      <c r="J348" s="2">
        <f t="shared" si="128"/>
        <v>123.05443374657358</v>
      </c>
      <c r="K348" s="2">
        <f t="shared" si="149"/>
        <v>83.881686262149671</v>
      </c>
      <c r="L348" s="6">
        <f t="shared" si="129"/>
        <v>2497.1076842464472</v>
      </c>
      <c r="M348" s="2">
        <f t="shared" si="130"/>
        <v>31.647371692706709</v>
      </c>
      <c r="N348" s="2">
        <f t="shared" si="150"/>
        <v>123.05443374657358</v>
      </c>
      <c r="O348" s="2">
        <f t="shared" si="131"/>
        <v>83.881686262149671</v>
      </c>
      <c r="P348" s="5">
        <f t="shared" si="132"/>
        <v>0.35291361777762198</v>
      </c>
      <c r="Q348" s="4">
        <f t="shared" si="151"/>
        <v>0.25718188877195108</v>
      </c>
      <c r="R348" s="4">
        <f t="shared" si="133"/>
        <v>0.24348471143902567</v>
      </c>
      <c r="S348" s="4">
        <f t="shared" si="153"/>
        <v>0</v>
      </c>
      <c r="T348" s="4">
        <f t="shared" si="154"/>
        <v>0</v>
      </c>
      <c r="U348" s="5">
        <f t="shared" si="155"/>
        <v>-0.88472201994184541</v>
      </c>
      <c r="V348" s="5">
        <f t="shared" si="156"/>
        <v>28.55510854754797</v>
      </c>
      <c r="W348" s="5">
        <f t="shared" si="157"/>
        <v>2.5915479799562027</v>
      </c>
      <c r="X348" s="5">
        <f t="shared" si="134"/>
        <v>0.99883925841365118</v>
      </c>
      <c r="Y348" s="5">
        <f t="shared" si="135"/>
        <v>11.860468393838222</v>
      </c>
      <c r="Z348" s="5">
        <f t="shared" si="136"/>
        <v>-1.0646451608692205</v>
      </c>
      <c r="AA348" s="5">
        <f t="shared" si="137"/>
        <v>15.779864391623706</v>
      </c>
      <c r="AB348" s="5">
        <f t="shared" si="138"/>
        <v>10.975746373896376</v>
      </c>
      <c r="AC348" s="5">
        <f t="shared" si="138"/>
        <v>27.490463386678751</v>
      </c>
      <c r="AD348" s="5">
        <f t="shared" si="139"/>
        <v>-13.802587628420092</v>
      </c>
      <c r="AE348">
        <f t="shared" si="152"/>
        <v>0</v>
      </c>
    </row>
    <row r="349" spans="1:31" x14ac:dyDescent="0.2">
      <c r="A349">
        <f t="shared" si="140"/>
        <v>0.31600000000000023</v>
      </c>
      <c r="B349" s="5">
        <f t="shared" si="141"/>
        <v>0.61994771352219535</v>
      </c>
      <c r="C349" s="5">
        <f t="shared" si="142"/>
        <v>14.856531423699247</v>
      </c>
      <c r="D349" s="5">
        <f t="shared" si="143"/>
        <v>3.1573988610883617</v>
      </c>
      <c r="E349" s="2">
        <f t="shared" si="144"/>
        <v>14.86946068661754</v>
      </c>
      <c r="F349" s="2">
        <f t="shared" si="145"/>
        <v>2.3895073963552211</v>
      </c>
      <c r="G349" s="3">
        <f t="shared" si="146"/>
        <v>3.8061559175844515</v>
      </c>
      <c r="H349" s="3">
        <f t="shared" si="147"/>
        <v>-122.46497530969603</v>
      </c>
      <c r="I349" s="3">
        <f t="shared" si="148"/>
        <v>-11.130731164716455</v>
      </c>
      <c r="J349" s="2">
        <f t="shared" si="128"/>
        <v>123.02865591696354</v>
      </c>
      <c r="K349" s="2">
        <f t="shared" si="149"/>
        <v>83.864114462824503</v>
      </c>
      <c r="L349" s="6">
        <f t="shared" si="129"/>
        <v>2497.0889460658095</v>
      </c>
      <c r="M349" s="2">
        <f t="shared" si="130"/>
        <v>31.647134212292382</v>
      </c>
      <c r="N349" s="2">
        <f t="shared" si="150"/>
        <v>123.02865591696354</v>
      </c>
      <c r="O349" s="2">
        <f t="shared" si="131"/>
        <v>83.864114462824503</v>
      </c>
      <c r="P349" s="5">
        <f t="shared" si="132"/>
        <v>0.352913064925997</v>
      </c>
      <c r="Q349" s="4">
        <f t="shared" si="151"/>
        <v>0.25723384504543534</v>
      </c>
      <c r="R349" s="4">
        <f t="shared" si="133"/>
        <v>0.24350894999037515</v>
      </c>
      <c r="S349" s="4">
        <f t="shared" si="153"/>
        <v>0</v>
      </c>
      <c r="T349" s="4">
        <f t="shared" si="154"/>
        <v>0</v>
      </c>
      <c r="U349" s="5">
        <f t="shared" si="155"/>
        <v>-0.88709339590651459</v>
      </c>
      <c r="V349" s="5">
        <f t="shared" si="156"/>
        <v>28.542674861315703</v>
      </c>
      <c r="W349" s="5">
        <f t="shared" si="157"/>
        <v>2.5942179778324093</v>
      </c>
      <c r="X349" s="5">
        <f t="shared" si="134"/>
        <v>0.99883176317002598</v>
      </c>
      <c r="Y349" s="5">
        <f t="shared" si="135"/>
        <v>11.856585069202294</v>
      </c>
      <c r="Z349" s="5">
        <f t="shared" si="136"/>
        <v>-1.0652462433197334</v>
      </c>
      <c r="AA349" s="5">
        <f t="shared" si="137"/>
        <v>15.774648018359375</v>
      </c>
      <c r="AB349" s="5">
        <f t="shared" si="138"/>
        <v>10.96949167329578</v>
      </c>
      <c r="AC349" s="5">
        <f t="shared" si="138"/>
        <v>27.477428617995969</v>
      </c>
      <c r="AD349" s="5">
        <f t="shared" si="139"/>
        <v>-13.805134003808213</v>
      </c>
      <c r="AE349">
        <f t="shared" si="152"/>
        <v>0</v>
      </c>
    </row>
    <row r="350" spans="1:31" x14ac:dyDescent="0.2">
      <c r="A350">
        <f t="shared" si="140"/>
        <v>0.31700000000000023</v>
      </c>
      <c r="B350" s="5">
        <f t="shared" si="141"/>
        <v>0.62375935418561645</v>
      </c>
      <c r="C350" s="5">
        <f t="shared" si="142"/>
        <v>14.734080187103858</v>
      </c>
      <c r="D350" s="5">
        <f t="shared" si="143"/>
        <v>3.1462612273566433</v>
      </c>
      <c r="E350" s="2">
        <f t="shared" si="144"/>
        <v>14.747277534919473</v>
      </c>
      <c r="F350" s="2">
        <f t="shared" si="145"/>
        <v>2.4241384923166374</v>
      </c>
      <c r="G350" s="3">
        <f t="shared" si="146"/>
        <v>3.8171254092577471</v>
      </c>
      <c r="H350" s="3">
        <f t="shared" si="147"/>
        <v>-122.43749788107803</v>
      </c>
      <c r="I350" s="3">
        <f t="shared" si="148"/>
        <v>-11.144536298720263</v>
      </c>
      <c r="J350" s="2">
        <f t="shared" si="128"/>
        <v>123.00289436871996</v>
      </c>
      <c r="K350" s="2">
        <f t="shared" si="149"/>
        <v>83.846553761908623</v>
      </c>
      <c r="L350" s="6">
        <f t="shared" si="129"/>
        <v>2497.0701439898558</v>
      </c>
      <c r="M350" s="2">
        <f t="shared" si="130"/>
        <v>31.646895922093652</v>
      </c>
      <c r="N350" s="2">
        <f t="shared" si="150"/>
        <v>123.00289436871996</v>
      </c>
      <c r="O350" s="2">
        <f t="shared" si="131"/>
        <v>83.846553761908623</v>
      </c>
      <c r="P350" s="5">
        <f t="shared" si="132"/>
        <v>0.3529125102110704</v>
      </c>
      <c r="Q350" s="4">
        <f t="shared" si="151"/>
        <v>0.25728578245668959</v>
      </c>
      <c r="R350" s="4">
        <f t="shared" si="133"/>
        <v>0.24353317477877351</v>
      </c>
      <c r="S350" s="4">
        <f t="shared" si="153"/>
        <v>0</v>
      </c>
      <c r="T350" s="4">
        <f t="shared" si="154"/>
        <v>0</v>
      </c>
      <c r="U350" s="5">
        <f t="shared" si="155"/>
        <v>-0.88946234803320012</v>
      </c>
      <c r="V350" s="5">
        <f t="shared" si="156"/>
        <v>28.53025056197729</v>
      </c>
      <c r="W350" s="5">
        <f t="shared" si="157"/>
        <v>2.5968875426412836</v>
      </c>
      <c r="X350" s="5">
        <f t="shared" si="134"/>
        <v>0.99882424236837142</v>
      </c>
      <c r="Y350" s="5">
        <f t="shared" si="135"/>
        <v>11.852703985132599</v>
      </c>
      <c r="Z350" s="5">
        <f t="shared" si="136"/>
        <v>-1.0658481343883681</v>
      </c>
      <c r="AA350" s="5">
        <f t="shared" si="137"/>
        <v>15.769434594238589</v>
      </c>
      <c r="AB350" s="5">
        <f t="shared" si="138"/>
        <v>10.963241637099399</v>
      </c>
      <c r="AC350" s="5">
        <f t="shared" si="138"/>
        <v>27.464402427588922</v>
      </c>
      <c r="AD350" s="5">
        <f t="shared" si="139"/>
        <v>-13.807677863120126</v>
      </c>
      <c r="AE350">
        <f t="shared" si="152"/>
        <v>0</v>
      </c>
    </row>
    <row r="351" spans="1:31" x14ac:dyDescent="0.2">
      <c r="A351">
        <f t="shared" si="140"/>
        <v>0.31800000000000023</v>
      </c>
      <c r="B351" s="5">
        <f t="shared" si="141"/>
        <v>0.62758196121569276</v>
      </c>
      <c r="C351" s="5">
        <f t="shared" si="142"/>
        <v>14.611656421423994</v>
      </c>
      <c r="D351" s="5">
        <f t="shared" si="143"/>
        <v>3.1351097872189913</v>
      </c>
      <c r="E351" s="2">
        <f t="shared" si="144"/>
        <v>14.625127777075466</v>
      </c>
      <c r="F351" s="2">
        <f t="shared" si="145"/>
        <v>2.4593865202143252</v>
      </c>
      <c r="G351" s="3">
        <f t="shared" si="146"/>
        <v>3.8280886508948466</v>
      </c>
      <c r="H351" s="3">
        <f t="shared" si="147"/>
        <v>-122.41003347865045</v>
      </c>
      <c r="I351" s="3">
        <f t="shared" si="148"/>
        <v>-11.158343976583383</v>
      </c>
      <c r="J351" s="2">
        <f t="shared" si="128"/>
        <v>122.97714909389951</v>
      </c>
      <c r="K351" s="2">
        <f t="shared" si="149"/>
        <v>83.829004153987398</v>
      </c>
      <c r="L351" s="6">
        <f t="shared" si="129"/>
        <v>2497.0512779877904</v>
      </c>
      <c r="M351" s="2">
        <f t="shared" si="130"/>
        <v>31.64665682172026</v>
      </c>
      <c r="N351" s="2">
        <f t="shared" si="150"/>
        <v>122.97714909389951</v>
      </c>
      <c r="O351" s="2">
        <f t="shared" si="131"/>
        <v>83.829004153987398</v>
      </c>
      <c r="P351" s="5">
        <f t="shared" si="132"/>
        <v>0.35291195363194111</v>
      </c>
      <c r="Q351" s="4">
        <f t="shared" si="151"/>
        <v>0.25733770098667985</v>
      </c>
      <c r="R351" s="4">
        <f t="shared" si="133"/>
        <v>0.24355738580227584</v>
      </c>
      <c r="S351" s="4">
        <f t="shared" si="153"/>
        <v>0</v>
      </c>
      <c r="T351" s="4">
        <f t="shared" si="154"/>
        <v>0</v>
      </c>
      <c r="U351" s="5">
        <f t="shared" si="155"/>
        <v>-0.89182887925327592</v>
      </c>
      <c r="V351" s="5">
        <f t="shared" si="156"/>
        <v>28.517835641319781</v>
      </c>
      <c r="W351" s="5">
        <f t="shared" si="157"/>
        <v>2.5995566744862861</v>
      </c>
      <c r="X351" s="5">
        <f t="shared" si="134"/>
        <v>0.99881669599637057</v>
      </c>
      <c r="Y351" s="5">
        <f t="shared" si="135"/>
        <v>11.848825140136517</v>
      </c>
      <c r="Z351" s="5">
        <f t="shared" si="136"/>
        <v>-1.0664508330715703</v>
      </c>
      <c r="AA351" s="5">
        <f t="shared" si="137"/>
        <v>15.764224117321037</v>
      </c>
      <c r="AB351" s="5">
        <f t="shared" si="138"/>
        <v>10.956996260883241</v>
      </c>
      <c r="AC351" s="5">
        <f t="shared" si="138"/>
        <v>27.451384808248211</v>
      </c>
      <c r="AD351" s="5">
        <f t="shared" si="139"/>
        <v>-13.810219208192677</v>
      </c>
      <c r="AE351">
        <f t="shared" si="152"/>
        <v>0</v>
      </c>
    </row>
    <row r="352" spans="1:31" x14ac:dyDescent="0.2">
      <c r="A352">
        <f t="shared" si="140"/>
        <v>0.31900000000000023</v>
      </c>
      <c r="B352" s="5">
        <f t="shared" si="141"/>
        <v>0.63141552836471815</v>
      </c>
      <c r="C352" s="5">
        <f t="shared" si="142"/>
        <v>14.489260113637748</v>
      </c>
      <c r="D352" s="5">
        <f t="shared" si="143"/>
        <v>3.1239445381328039</v>
      </c>
      <c r="E352" s="2">
        <f t="shared" si="144"/>
        <v>14.503011556573822</v>
      </c>
      <c r="F352" s="2">
        <f t="shared" si="145"/>
        <v>2.4952668151759396</v>
      </c>
      <c r="G352" s="3">
        <f t="shared" si="146"/>
        <v>3.8390456471557299</v>
      </c>
      <c r="H352" s="3">
        <f t="shared" si="147"/>
        <v>-122.3825820938422</v>
      </c>
      <c r="I352" s="3">
        <f t="shared" si="148"/>
        <v>-11.172154195791576</v>
      </c>
      <c r="J352" s="2">
        <f t="shared" si="128"/>
        <v>122.95142008456638</v>
      </c>
      <c r="K352" s="2">
        <f t="shared" si="149"/>
        <v>83.811465633651238</v>
      </c>
      <c r="L352" s="6">
        <f t="shared" si="129"/>
        <v>2497.0323480288444</v>
      </c>
      <c r="M352" s="2">
        <f t="shared" si="130"/>
        <v>31.646416910782225</v>
      </c>
      <c r="N352" s="2">
        <f t="shared" si="150"/>
        <v>122.95142008456638</v>
      </c>
      <c r="O352" s="2">
        <f t="shared" si="131"/>
        <v>83.811465633651238</v>
      </c>
      <c r="P352" s="5">
        <f t="shared" si="132"/>
        <v>0.35291139518770875</v>
      </c>
      <c r="Q352" s="4">
        <f t="shared" si="151"/>
        <v>0.25738960061637123</v>
      </c>
      <c r="R352" s="4">
        <f t="shared" si="133"/>
        <v>0.24358158305893834</v>
      </c>
      <c r="S352" s="4">
        <f t="shared" si="153"/>
        <v>0</v>
      </c>
      <c r="T352" s="4">
        <f t="shared" si="154"/>
        <v>0</v>
      </c>
      <c r="U352" s="5">
        <f t="shared" si="155"/>
        <v>-0.89419299249444939</v>
      </c>
      <c r="V352" s="5">
        <f t="shared" si="156"/>
        <v>28.505430091139321</v>
      </c>
      <c r="W352" s="5">
        <f t="shared" si="157"/>
        <v>2.6022253734715863</v>
      </c>
      <c r="X352" s="5">
        <f t="shared" si="134"/>
        <v>0.99880912404171474</v>
      </c>
      <c r="Y352" s="5">
        <f t="shared" si="135"/>
        <v>11.844948532722736</v>
      </c>
      <c r="Z352" s="5">
        <f t="shared" si="136"/>
        <v>-1.0670543383669866</v>
      </c>
      <c r="AA352" s="5">
        <f t="shared" si="137"/>
        <v>15.759016585668117</v>
      </c>
      <c r="AB352" s="5">
        <f t="shared" si="138"/>
        <v>10.950755540228286</v>
      </c>
      <c r="AC352" s="5">
        <f t="shared" si="138"/>
        <v>27.438375752772334</v>
      </c>
      <c r="AD352" s="5">
        <f t="shared" si="139"/>
        <v>-13.812758040860295</v>
      </c>
      <c r="AE352">
        <f t="shared" si="152"/>
        <v>0</v>
      </c>
    </row>
    <row r="353" spans="1:31" x14ac:dyDescent="0.2">
      <c r="A353">
        <f t="shared" si="140"/>
        <v>0.32000000000000023</v>
      </c>
      <c r="B353" s="5">
        <f t="shared" si="141"/>
        <v>0.63526004938964398</v>
      </c>
      <c r="C353" s="5">
        <f t="shared" si="142"/>
        <v>14.366891250731783</v>
      </c>
      <c r="D353" s="5">
        <f t="shared" si="143"/>
        <v>3.1127654775579923</v>
      </c>
      <c r="E353" s="2">
        <f t="shared" si="144"/>
        <v>14.380929022170438</v>
      </c>
      <c r="F353" s="2">
        <f t="shared" si="145"/>
        <v>2.5317952240213737</v>
      </c>
      <c r="G353" s="3">
        <f t="shared" si="146"/>
        <v>3.8499964026959583</v>
      </c>
      <c r="H353" s="3">
        <f t="shared" si="147"/>
        <v>-122.35514371808944</v>
      </c>
      <c r="I353" s="3">
        <f t="shared" si="148"/>
        <v>-11.185966953832436</v>
      </c>
      <c r="J353" s="2">
        <f t="shared" ref="J353:J416" si="158">SQRT(G353^2+H353^2+I353^2)</f>
        <v>122.92570733279237</v>
      </c>
      <c r="K353" s="2">
        <f t="shared" si="149"/>
        <v>83.793938195495812</v>
      </c>
      <c r="L353" s="6">
        <f t="shared" ref="L353:L416" si="159">SQRT(spin^2-flag*((30/PI())*(wx*G353+wy*H353+wz*I353)/J353)^2)*EXP(-A353/(tau*146.7/N353))</f>
        <v>2497.0133540822712</v>
      </c>
      <c r="M353" s="2">
        <f t="shared" ref="M353:M416" si="160">(L353*PI()/30)*(circ/(2*PI()))/12</f>
        <v>31.646176188889893</v>
      </c>
      <c r="N353" s="2">
        <f t="shared" si="150"/>
        <v>122.92570733279237</v>
      </c>
      <c r="O353" s="2">
        <f t="shared" ref="O353:O416" si="161">J353/1.467</f>
        <v>83.793938195495812</v>
      </c>
      <c r="P353" s="5">
        <f t="shared" ref="P353:P416" si="162">cd0+(cdspin*L353/1000)*EXP(-A353/(tau*146.7/N353))</f>
        <v>0.35291083487747366</v>
      </c>
      <c r="Q353" s="4">
        <f t="shared" si="151"/>
        <v>0.25744148132672795</v>
      </c>
      <c r="R353" s="4">
        <f t="shared" ref="R353:R416" si="163">cl2_*Q353/(cl0+cl1_*Q353)</f>
        <v>0.24360576654681787</v>
      </c>
      <c r="S353" s="4">
        <f t="shared" si="153"/>
        <v>0</v>
      </c>
      <c r="T353" s="4">
        <f t="shared" si="154"/>
        <v>0</v>
      </c>
      <c r="U353" s="5">
        <f t="shared" si="155"/>
        <v>-0.89655469068076699</v>
      </c>
      <c r="V353" s="5">
        <f t="shared" si="156"/>
        <v>28.493033903241162</v>
      </c>
      <c r="W353" s="5">
        <f t="shared" si="157"/>
        <v>2.6048936397020621</v>
      </c>
      <c r="X353" s="5">
        <f t="shared" ref="X353:X416" si="164">M353/romega</f>
        <v>0.99880152649210596</v>
      </c>
      <c r="Y353" s="5">
        <f t="shared" ref="Y353:Y416" si="165">const*($R353/omega)*N353*(wy*I353-wz*(H353-T353))</f>
        <v>11.841074161401274</v>
      </c>
      <c r="Z353" s="5">
        <f t="shared" ref="Z353:Z416" si="166">const*($R353/omega)*N353*(wz*(G353-S353)-wx*I353)</f>
        <v>-1.0676586492734643</v>
      </c>
      <c r="AA353" s="5">
        <f t="shared" ref="AA353:AA416" si="167">const*($R353/omega)*N353*(wx*(H353-T353)-wy*(G353-S353))</f>
        <v>15.753811997342925</v>
      </c>
      <c r="AB353" s="5">
        <f t="shared" ref="AB353:AC416" si="168">U353+Y353</f>
        <v>10.944519470720506</v>
      </c>
      <c r="AC353" s="5">
        <f t="shared" si="168"/>
        <v>27.425375253967697</v>
      </c>
      <c r="AD353" s="5">
        <f t="shared" ref="AD353:AD416" si="169">W353+AA353-32.174</f>
        <v>-13.815294362955012</v>
      </c>
      <c r="AE353">
        <f t="shared" si="152"/>
        <v>0</v>
      </c>
    </row>
    <row r="354" spans="1:31" x14ac:dyDescent="0.2">
      <c r="A354">
        <f t="shared" ref="A354:A417" si="170">A353+dt</f>
        <v>0.32100000000000023</v>
      </c>
      <c r="B354" s="5">
        <f t="shared" ref="B354:B417" si="171">B353+G353*dt+0.5*AB353*dt*dt</f>
        <v>0.63911551805207534</v>
      </c>
      <c r="C354" s="5">
        <f t="shared" ref="C354:C417" si="172">C353+H353*dt+0.5*AC353*dt*dt</f>
        <v>14.244549819701321</v>
      </c>
      <c r="D354" s="5">
        <f t="shared" ref="D354:D417" si="173">D353+I353*dt+0.5*AD353*dt*dt</f>
        <v>3.1015726029569786</v>
      </c>
      <c r="E354" s="2">
        <f t="shared" ref="E354:E417" si="174">SQRT(B354^2+C354^2)</f>
        <v>14.258880328110196</v>
      </c>
      <c r="F354" s="2">
        <f t="shared" ref="F354:F417" si="175">ATAN2(C354,B354)*180/PI()</f>
        <v>2.5689881267338603</v>
      </c>
      <c r="G354" s="3">
        <f t="shared" ref="G354:G417" si="176">G353+AB353*dt</f>
        <v>3.8609409221666788</v>
      </c>
      <c r="H354" s="3">
        <f t="shared" ref="H354:H417" si="177">H353+AC353*dt</f>
        <v>-122.32771834283547</v>
      </c>
      <c r="I354" s="3">
        <f t="shared" ref="I354:I417" si="178">I353+AD353*dt</f>
        <v>-11.19978224819539</v>
      </c>
      <c r="J354" s="2">
        <f t="shared" si="158"/>
        <v>122.90001083065671</v>
      </c>
      <c r="K354" s="2">
        <f t="shared" ref="K354:K417" si="179">J354/1.467</f>
        <v>83.77642183412182</v>
      </c>
      <c r="L354" s="6">
        <f t="shared" si="159"/>
        <v>2496.994296117351</v>
      </c>
      <c r="M354" s="2">
        <f t="shared" si="160"/>
        <v>31.645934655653928</v>
      </c>
      <c r="N354" s="2">
        <f t="shared" ref="N354:N417" si="180">IF(D354&gt;=hwind,SQRT((G354-vxw)^2+(H354-vyw)^2+I354^2),J354)</f>
        <v>122.90001083065671</v>
      </c>
      <c r="O354" s="2">
        <f t="shared" si="161"/>
        <v>83.77642183412182</v>
      </c>
      <c r="P354" s="5">
        <f t="shared" si="162"/>
        <v>0.35291027270033681</v>
      </c>
      <c r="Q354" s="4">
        <f t="shared" ref="Q354:Q417" si="181">(M354/N354)</f>
        <v>0.2574933430987138</v>
      </c>
      <c r="R354" s="4">
        <f t="shared" si="163"/>
        <v>0.24362993626397253</v>
      </c>
      <c r="S354" s="4">
        <f t="shared" si="153"/>
        <v>0</v>
      </c>
      <c r="T354" s="4">
        <f t="shared" si="154"/>
        <v>0</v>
      </c>
      <c r="U354" s="5">
        <f t="shared" si="155"/>
        <v>-0.89891397673261864</v>
      </c>
      <c r="V354" s="5">
        <f t="shared" si="156"/>
        <v>28.48064706943962</v>
      </c>
      <c r="W354" s="5">
        <f t="shared" si="157"/>
        <v>2.6075614732832944</v>
      </c>
      <c r="X354" s="5">
        <f t="shared" si="164"/>
        <v>0.99879390333525631</v>
      </c>
      <c r="Y354" s="5">
        <f t="shared" si="165"/>
        <v>11.837202024683469</v>
      </c>
      <c r="Z354" s="5">
        <f t="shared" si="166"/>
        <v>-1.0682637647910482</v>
      </c>
      <c r="AA354" s="5">
        <f t="shared" si="167"/>
        <v>15.74861035041026</v>
      </c>
      <c r="AB354" s="5">
        <f t="shared" si="168"/>
        <v>10.93828804795085</v>
      </c>
      <c r="AC354" s="5">
        <f t="shared" si="168"/>
        <v>27.412383304648571</v>
      </c>
      <c r="AD354" s="5">
        <f t="shared" si="169"/>
        <v>-13.817828176306445</v>
      </c>
      <c r="AE354">
        <f t="shared" ref="AE354:AE417" si="182">IF(($C354-17/12)*($C355-17/12)&lt;0,1,0)</f>
        <v>0</v>
      </c>
    </row>
    <row r="355" spans="1:31" x14ac:dyDescent="0.2">
      <c r="A355">
        <f t="shared" si="170"/>
        <v>0.32200000000000023</v>
      </c>
      <c r="B355" s="5">
        <f t="shared" si="171"/>
        <v>0.64298192811826604</v>
      </c>
      <c r="C355" s="5">
        <f t="shared" si="172"/>
        <v>14.122235807550137</v>
      </c>
      <c r="D355" s="5">
        <f t="shared" si="173"/>
        <v>3.0903659117946951</v>
      </c>
      <c r="E355" s="2">
        <f t="shared" si="174"/>
        <v>14.136865634359618</v>
      </c>
      <c r="F355" s="2">
        <f t="shared" si="175"/>
        <v>2.6068624590187137</v>
      </c>
      <c r="G355" s="3">
        <f t="shared" si="176"/>
        <v>3.8718792102146296</v>
      </c>
      <c r="H355" s="3">
        <f t="shared" si="177"/>
        <v>-122.30030595953082</v>
      </c>
      <c r="I355" s="3">
        <f t="shared" si="178"/>
        <v>-11.213600076371696</v>
      </c>
      <c r="J355" s="2">
        <f t="shared" si="158"/>
        <v>122.87433057024622</v>
      </c>
      <c r="K355" s="2">
        <f t="shared" si="179"/>
        <v>83.758916544135118</v>
      </c>
      <c r="L355" s="6">
        <f t="shared" si="159"/>
        <v>2496.9751741033879</v>
      </c>
      <c r="M355" s="2">
        <f t="shared" si="160"/>
        <v>31.645692310685302</v>
      </c>
      <c r="N355" s="2">
        <f t="shared" si="180"/>
        <v>122.87433057024622</v>
      </c>
      <c r="O355" s="2">
        <f t="shared" si="161"/>
        <v>83.758916544135118</v>
      </c>
      <c r="P355" s="5">
        <f t="shared" si="162"/>
        <v>0.35290970865540017</v>
      </c>
      <c r="Q355" s="4">
        <f t="shared" si="181"/>
        <v>0.25754518591329151</v>
      </c>
      <c r="R355" s="4">
        <f t="shared" si="163"/>
        <v>0.24365409220846132</v>
      </c>
      <c r="S355" s="4">
        <f t="shared" ref="S355:S418" si="183">IF(D355&gt;=hwind,vxw,0)</f>
        <v>0</v>
      </c>
      <c r="T355" s="4">
        <f t="shared" ref="T355:T418" si="184">IF(D355&gt;=hwind,vyw,0)</f>
        <v>0</v>
      </c>
      <c r="U355" s="5">
        <f t="shared" ref="U355:U418" si="185">-const*$P355*$N355*(G355-S355)</f>
        <v>-0.90127085356674363</v>
      </c>
      <c r="V355" s="5">
        <f t="shared" ref="V355:V418" si="186">-const*$P355*$N355*(H355-T355)</f>
        <v>28.468269581558072</v>
      </c>
      <c r="W355" s="5">
        <f t="shared" ref="W355:W418" si="187">-const*$P355*$N355*I355</f>
        <v>2.6102288743215696</v>
      </c>
      <c r="X355" s="5">
        <f t="shared" si="164"/>
        <v>0.99878625455888737</v>
      </c>
      <c r="Y355" s="5">
        <f t="shared" si="165"/>
        <v>11.833332121081984</v>
      </c>
      <c r="Z355" s="5">
        <f t="shared" si="166"/>
        <v>-1.0688696839209808</v>
      </c>
      <c r="AA355" s="5">
        <f t="shared" si="167"/>
        <v>15.743411642936634</v>
      </c>
      <c r="AB355" s="5">
        <f t="shared" si="168"/>
        <v>10.932061267515241</v>
      </c>
      <c r="AC355" s="5">
        <f t="shared" si="168"/>
        <v>27.399399897637092</v>
      </c>
      <c r="AD355" s="5">
        <f t="shared" si="169"/>
        <v>-13.820359482741797</v>
      </c>
      <c r="AE355">
        <f t="shared" si="182"/>
        <v>0</v>
      </c>
    </row>
    <row r="356" spans="1:31" x14ac:dyDescent="0.2">
      <c r="A356">
        <f t="shared" si="170"/>
        <v>0.32300000000000023</v>
      </c>
      <c r="B356" s="5">
        <f t="shared" si="171"/>
        <v>0.64685927335911442</v>
      </c>
      <c r="C356" s="5">
        <f t="shared" si="172"/>
        <v>13.999949201290555</v>
      </c>
      <c r="D356" s="5">
        <f t="shared" si="173"/>
        <v>3.079145401538582</v>
      </c>
      <c r="E356" s="2">
        <f t="shared" si="174"/>
        <v>14.014885106851455</v>
      </c>
      <c r="F356" s="2">
        <f t="shared" si="175"/>
        <v>2.6454357360143979</v>
      </c>
      <c r="G356" s="3">
        <f t="shared" si="176"/>
        <v>3.882811271482145</v>
      </c>
      <c r="H356" s="3">
        <f t="shared" si="177"/>
        <v>-122.27290655963318</v>
      </c>
      <c r="I356" s="3">
        <f t="shared" si="178"/>
        <v>-11.227420435854437</v>
      </c>
      <c r="J356" s="2">
        <f t="shared" si="158"/>
        <v>122.84866654365516</v>
      </c>
      <c r="K356" s="2">
        <f t="shared" si="179"/>
        <v>83.741422320146654</v>
      </c>
      <c r="L356" s="6">
        <f t="shared" si="159"/>
        <v>2496.9559880097104</v>
      </c>
      <c r="M356" s="2">
        <f t="shared" si="160"/>
        <v>31.64544915359529</v>
      </c>
      <c r="N356" s="2">
        <f t="shared" si="180"/>
        <v>122.84866654365516</v>
      </c>
      <c r="O356" s="2">
        <f t="shared" si="161"/>
        <v>83.741422320146654</v>
      </c>
      <c r="P356" s="5">
        <f t="shared" si="162"/>
        <v>0.35290914274176621</v>
      </c>
      <c r="Q356" s="4">
        <f t="shared" si="181"/>
        <v>0.25759700975142336</v>
      </c>
      <c r="R356" s="4">
        <f t="shared" si="163"/>
        <v>0.24367823437834424</v>
      </c>
      <c r="S356" s="4">
        <f t="shared" si="183"/>
        <v>0</v>
      </c>
      <c r="T356" s="4">
        <f t="shared" si="184"/>
        <v>0</v>
      </c>
      <c r="U356" s="5">
        <f t="shared" si="185"/>
        <v>-0.90362532409623597</v>
      </c>
      <c r="V356" s="5">
        <f t="shared" si="186"/>
        <v>28.455901431428973</v>
      </c>
      <c r="W356" s="5">
        <f t="shared" si="187"/>
        <v>2.6128958429238769</v>
      </c>
      <c r="X356" s="5">
        <f t="shared" si="164"/>
        <v>0.9987785801507304</v>
      </c>
      <c r="Y356" s="5">
        <f t="shared" si="165"/>
        <v>11.829464449110798</v>
      </c>
      <c r="Z356" s="5">
        <f t="shared" si="166"/>
        <v>-1.0694764056657</v>
      </c>
      <c r="AA356" s="5">
        <f t="shared" si="167"/>
        <v>15.738215872990232</v>
      </c>
      <c r="AB356" s="5">
        <f t="shared" si="168"/>
        <v>10.925839125014562</v>
      </c>
      <c r="AC356" s="5">
        <f t="shared" si="168"/>
        <v>27.386425025763273</v>
      </c>
      <c r="AD356" s="5">
        <f t="shared" si="169"/>
        <v>-13.822888284085892</v>
      </c>
      <c r="AE356">
        <f t="shared" si="182"/>
        <v>0</v>
      </c>
    </row>
    <row r="357" spans="1:31" x14ac:dyDescent="0.2">
      <c r="A357">
        <f t="shared" si="170"/>
        <v>0.32400000000000023</v>
      </c>
      <c r="B357" s="5">
        <f t="shared" si="171"/>
        <v>0.65074754755015907</v>
      </c>
      <c r="C357" s="5">
        <f t="shared" si="172"/>
        <v>13.877689987943434</v>
      </c>
      <c r="D357" s="5">
        <f t="shared" si="173"/>
        <v>3.0679110696585856</v>
      </c>
      <c r="E357" s="2">
        <f t="shared" si="174"/>
        <v>13.892938917741919</v>
      </c>
      <c r="F357" s="2">
        <f t="shared" si="175"/>
        <v>2.6847260772249988</v>
      </c>
      <c r="G357" s="3">
        <f t="shared" si="176"/>
        <v>3.8937371106071597</v>
      </c>
      <c r="H357" s="3">
        <f t="shared" si="177"/>
        <v>-122.24552013460742</v>
      </c>
      <c r="I357" s="3">
        <f t="shared" si="178"/>
        <v>-11.241243324138523</v>
      </c>
      <c r="J357" s="2">
        <f t="shared" si="158"/>
        <v>122.8230187429853</v>
      </c>
      <c r="K357" s="2">
        <f t="shared" si="179"/>
        <v>83.723939156772516</v>
      </c>
      <c r="L357" s="6">
        <f t="shared" si="159"/>
        <v>2496.9367378056731</v>
      </c>
      <c r="M357" s="2">
        <f t="shared" si="160"/>
        <v>31.645205183995504</v>
      </c>
      <c r="N357" s="2">
        <f t="shared" si="180"/>
        <v>122.8230187429853</v>
      </c>
      <c r="O357" s="2">
        <f t="shared" si="161"/>
        <v>83.723939156772516</v>
      </c>
      <c r="P357" s="5">
        <f t="shared" si="162"/>
        <v>0.35290857495853817</v>
      </c>
      <c r="Q357" s="4">
        <f t="shared" si="181"/>
        <v>0.2576488145940708</v>
      </c>
      <c r="R357" s="4">
        <f t="shared" si="163"/>
        <v>0.24370236277168242</v>
      </c>
      <c r="S357" s="4">
        <f t="shared" si="183"/>
        <v>0</v>
      </c>
      <c r="T357" s="4">
        <f t="shared" si="184"/>
        <v>0</v>
      </c>
      <c r="U357" s="5">
        <f t="shared" si="185"/>
        <v>-0.90597739123054888</v>
      </c>
      <c r="V357" s="5">
        <f t="shared" si="186"/>
        <v>28.443542610893775</v>
      </c>
      <c r="W357" s="5">
        <f t="shared" si="187"/>
        <v>2.6155623791979057</v>
      </c>
      <c r="X357" s="5">
        <f t="shared" si="164"/>
        <v>0.99877088009852732</v>
      </c>
      <c r="Y357" s="5">
        <f t="shared" si="165"/>
        <v>11.825599007285202</v>
      </c>
      <c r="Z357" s="5">
        <f t="shared" si="166"/>
        <v>-1.070083929028838</v>
      </c>
      <c r="AA357" s="5">
        <f t="shared" si="167"/>
        <v>15.733023038640956</v>
      </c>
      <c r="AB357" s="5">
        <f t="shared" si="168"/>
        <v>10.919621616054654</v>
      </c>
      <c r="AC357" s="5">
        <f t="shared" si="168"/>
        <v>27.373458681864939</v>
      </c>
      <c r="AD357" s="5">
        <f t="shared" si="169"/>
        <v>-13.825414582161137</v>
      </c>
      <c r="AE357">
        <f t="shared" si="182"/>
        <v>0</v>
      </c>
    </row>
    <row r="358" spans="1:31" x14ac:dyDescent="0.2">
      <c r="A358">
        <f t="shared" si="170"/>
        <v>0.32500000000000023</v>
      </c>
      <c r="B358" s="5">
        <f t="shared" si="171"/>
        <v>0.65464674447157423</v>
      </c>
      <c r="C358" s="5">
        <f t="shared" si="172"/>
        <v>13.755458154538168</v>
      </c>
      <c r="D358" s="5">
        <f t="shared" si="173"/>
        <v>3.0566629136271559</v>
      </c>
      <c r="E358" s="2">
        <f t="shared" si="174"/>
        <v>13.77102724568134</v>
      </c>
      <c r="F358" s="2">
        <f t="shared" si="175"/>
        <v>2.7247522327479441</v>
      </c>
      <c r="G358" s="3">
        <f t="shared" si="176"/>
        <v>3.9046567322232142</v>
      </c>
      <c r="H358" s="3">
        <f t="shared" si="177"/>
        <v>-122.21814667592555</v>
      </c>
      <c r="I358" s="3">
        <f t="shared" si="178"/>
        <v>-11.255068738720684</v>
      </c>
      <c r="J358" s="2">
        <f t="shared" si="158"/>
        <v>122.79738716034588</v>
      </c>
      <c r="K358" s="2">
        <f t="shared" si="179"/>
        <v>83.706467048633854</v>
      </c>
      <c r="L358" s="6">
        <f t="shared" si="159"/>
        <v>2496.9174234606544</v>
      </c>
      <c r="M358" s="2">
        <f t="shared" si="160"/>
        <v>31.64496040149788</v>
      </c>
      <c r="N358" s="2">
        <f t="shared" si="180"/>
        <v>122.79738716034588</v>
      </c>
      <c r="O358" s="2">
        <f t="shared" si="161"/>
        <v>83.706467048633854</v>
      </c>
      <c r="P358" s="5">
        <f t="shared" si="162"/>
        <v>0.35290800530481997</v>
      </c>
      <c r="Q358" s="4">
        <f t="shared" si="181"/>
        <v>0.25770060042219506</v>
      </c>
      <c r="R358" s="4">
        <f t="shared" si="163"/>
        <v>0.24372647738653805</v>
      </c>
      <c r="S358" s="4">
        <f t="shared" si="183"/>
        <v>0</v>
      </c>
      <c r="T358" s="4">
        <f t="shared" si="184"/>
        <v>0</v>
      </c>
      <c r="U358" s="5">
        <f t="shared" si="185"/>
        <v>-0.90832705787549994</v>
      </c>
      <c r="V358" s="5">
        <f t="shared" si="186"/>
        <v>28.431193111802976</v>
      </c>
      <c r="W358" s="5">
        <f t="shared" si="187"/>
        <v>2.6182284832520453</v>
      </c>
      <c r="X358" s="5">
        <f t="shared" si="164"/>
        <v>0.99876315439003005</v>
      </c>
      <c r="Y358" s="5">
        <f t="shared" si="165"/>
        <v>11.821735794121823</v>
      </c>
      <c r="Z358" s="5">
        <f t="shared" si="166"/>
        <v>-1.070692253015221</v>
      </c>
      <c r="AA358" s="5">
        <f t="shared" si="167"/>
        <v>15.727833137960404</v>
      </c>
      <c r="AB358" s="5">
        <f t="shared" si="168"/>
        <v>10.913408736246323</v>
      </c>
      <c r="AC358" s="5">
        <f t="shared" si="168"/>
        <v>27.360500858787756</v>
      </c>
      <c r="AD358" s="5">
        <f t="shared" si="169"/>
        <v>-13.82793837878755</v>
      </c>
      <c r="AE358">
        <f t="shared" si="182"/>
        <v>0</v>
      </c>
    </row>
    <row r="359" spans="1:31" x14ac:dyDescent="0.2">
      <c r="A359">
        <f t="shared" si="170"/>
        <v>0.32600000000000023</v>
      </c>
      <c r="B359" s="5">
        <f t="shared" si="171"/>
        <v>0.65855685790816554</v>
      </c>
      <c r="C359" s="5">
        <f t="shared" si="172"/>
        <v>13.633253688112672</v>
      </c>
      <c r="D359" s="5">
        <f t="shared" si="173"/>
        <v>3.0454009309192456</v>
      </c>
      <c r="E359" s="2">
        <f t="shared" si="174"/>
        <v>13.649150276099082</v>
      </c>
      <c r="F359" s="2">
        <f t="shared" si="175"/>
        <v>2.7655336108759556</v>
      </c>
      <c r="G359" s="3">
        <f t="shared" si="176"/>
        <v>3.9155701409594603</v>
      </c>
      <c r="H359" s="3">
        <f t="shared" si="177"/>
        <v>-122.19078617506676</v>
      </c>
      <c r="I359" s="3">
        <f t="shared" si="178"/>
        <v>-11.268896677099471</v>
      </c>
      <c r="J359" s="2">
        <f t="shared" si="158"/>
        <v>122.7717717878536</v>
      </c>
      <c r="K359" s="2">
        <f t="shared" si="179"/>
        <v>83.689005990356904</v>
      </c>
      <c r="L359" s="6">
        <f t="shared" si="159"/>
        <v>2496.8980449440596</v>
      </c>
      <c r="M359" s="2">
        <f t="shared" si="160"/>
        <v>31.644714805714642</v>
      </c>
      <c r="N359" s="2">
        <f t="shared" si="180"/>
        <v>122.7717717878536</v>
      </c>
      <c r="O359" s="2">
        <f t="shared" si="161"/>
        <v>83.689005990356904</v>
      </c>
      <c r="P359" s="5">
        <f t="shared" si="162"/>
        <v>0.3529074337797164</v>
      </c>
      <c r="Q359" s="4">
        <f t="shared" si="181"/>
        <v>0.25775236721675632</v>
      </c>
      <c r="R359" s="4">
        <f t="shared" si="163"/>
        <v>0.24375057822097415</v>
      </c>
      <c r="S359" s="4">
        <f t="shared" si="183"/>
        <v>0</v>
      </c>
      <c r="T359" s="4">
        <f t="shared" si="184"/>
        <v>0</v>
      </c>
      <c r="U359" s="5">
        <f t="shared" si="185"/>
        <v>-0.91067432693327777</v>
      </c>
      <c r="V359" s="5">
        <f t="shared" si="186"/>
        <v>28.418852926016086</v>
      </c>
      <c r="W359" s="5">
        <f t="shared" si="187"/>
        <v>2.620894155195383</v>
      </c>
      <c r="X359" s="5">
        <f t="shared" si="164"/>
        <v>0.99875540301300014</v>
      </c>
      <c r="Y359" s="5">
        <f t="shared" si="165"/>
        <v>11.817874808138578</v>
      </c>
      <c r="Z359" s="5">
        <f t="shared" si="166"/>
        <v>-1.0713013766308652</v>
      </c>
      <c r="AA359" s="5">
        <f t="shared" si="167"/>
        <v>15.722646169021857</v>
      </c>
      <c r="AB359" s="5">
        <f t="shared" si="168"/>
        <v>10.907200481205301</v>
      </c>
      <c r="AC359" s="5">
        <f t="shared" si="168"/>
        <v>27.347551549385223</v>
      </c>
      <c r="AD359" s="5">
        <f t="shared" si="169"/>
        <v>-13.830459675782759</v>
      </c>
      <c r="AE359">
        <f t="shared" si="182"/>
        <v>0</v>
      </c>
    </row>
    <row r="360" spans="1:31" x14ac:dyDescent="0.2">
      <c r="A360">
        <f t="shared" si="170"/>
        <v>0.32700000000000023</v>
      </c>
      <c r="B360" s="5">
        <f t="shared" si="171"/>
        <v>0.66247788164936561</v>
      </c>
      <c r="C360" s="5">
        <f t="shared" si="172"/>
        <v>13.51107657571338</v>
      </c>
      <c r="D360" s="5">
        <f t="shared" si="173"/>
        <v>3.034125119012308</v>
      </c>
      <c r="E360" s="2">
        <f t="shared" si="174"/>
        <v>13.527308201503558</v>
      </c>
      <c r="F360" s="2">
        <f t="shared" si="175"/>
        <v>2.8070903071577535</v>
      </c>
      <c r="G360" s="3">
        <f t="shared" si="176"/>
        <v>3.9264773414406657</v>
      </c>
      <c r="H360" s="3">
        <f t="shared" si="177"/>
        <v>-122.16343862351738</v>
      </c>
      <c r="I360" s="3">
        <f t="shared" si="178"/>
        <v>-11.282727136775254</v>
      </c>
      <c r="J360" s="2">
        <f t="shared" si="158"/>
        <v>122.74617261763264</v>
      </c>
      <c r="K360" s="2">
        <f t="shared" si="179"/>
        <v>83.671555976573032</v>
      </c>
      <c r="L360" s="6">
        <f t="shared" si="159"/>
        <v>2496.8786022253162</v>
      </c>
      <c r="M360" s="2">
        <f t="shared" si="160"/>
        <v>31.644468396258347</v>
      </c>
      <c r="N360" s="2">
        <f t="shared" si="180"/>
        <v>122.74617261763264</v>
      </c>
      <c r="O360" s="2">
        <f t="shared" si="161"/>
        <v>83.671555976573032</v>
      </c>
      <c r="P360" s="5">
        <f t="shared" si="162"/>
        <v>0.35290686038233288</v>
      </c>
      <c r="Q360" s="4">
        <f t="shared" si="181"/>
        <v>0.25780411495871425</v>
      </c>
      <c r="R360" s="4">
        <f t="shared" si="163"/>
        <v>0.24377466527305491</v>
      </c>
      <c r="S360" s="4">
        <f t="shared" si="183"/>
        <v>0</v>
      </c>
      <c r="T360" s="4">
        <f t="shared" si="184"/>
        <v>0</v>
      </c>
      <c r="U360" s="5">
        <f t="shared" si="185"/>
        <v>-0.91301920130244607</v>
      </c>
      <c r="V360" s="5">
        <f t="shared" si="186"/>
        <v>28.406522045401623</v>
      </c>
      <c r="W360" s="5">
        <f t="shared" si="187"/>
        <v>2.623559395137705</v>
      </c>
      <c r="X360" s="5">
        <f t="shared" si="164"/>
        <v>0.99874762595520894</v>
      </c>
      <c r="Y360" s="5">
        <f t="shared" si="165"/>
        <v>11.814016047854709</v>
      </c>
      <c r="Z360" s="5">
        <f t="shared" si="166"/>
        <v>-1.0719112988829778</v>
      </c>
      <c r="AA360" s="5">
        <f t="shared" si="167"/>
        <v>15.717462129900289</v>
      </c>
      <c r="AB360" s="5">
        <f t="shared" si="168"/>
        <v>10.900996846552264</v>
      </c>
      <c r="AC360" s="5">
        <f t="shared" si="168"/>
        <v>27.334610746518646</v>
      </c>
      <c r="AD360" s="5">
        <f t="shared" si="169"/>
        <v>-13.832978474962005</v>
      </c>
      <c r="AE360">
        <f t="shared" si="182"/>
        <v>0</v>
      </c>
    </row>
    <row r="361" spans="1:31" x14ac:dyDescent="0.2">
      <c r="A361">
        <f t="shared" si="170"/>
        <v>0.32800000000000024</v>
      </c>
      <c r="B361" s="5">
        <f t="shared" si="171"/>
        <v>0.66640980948922957</v>
      </c>
      <c r="C361" s="5">
        <f t="shared" si="172"/>
        <v>13.388926804395236</v>
      </c>
      <c r="D361" s="5">
        <f t="shared" si="173"/>
        <v>3.0228354753862954</v>
      </c>
      <c r="E361" s="2">
        <f t="shared" si="174"/>
        <v>13.405501221798337</v>
      </c>
      <c r="F361" s="2">
        <f t="shared" si="175"/>
        <v>2.8494431350079994</v>
      </c>
      <c r="G361" s="3">
        <f t="shared" si="176"/>
        <v>3.9373783382872181</v>
      </c>
      <c r="H361" s="3">
        <f t="shared" si="177"/>
        <v>-122.13610401277086</v>
      </c>
      <c r="I361" s="3">
        <f t="shared" si="178"/>
        <v>-11.296560115250216</v>
      </c>
      <c r="J361" s="2">
        <f t="shared" si="158"/>
        <v>122.72058964181461</v>
      </c>
      <c r="K361" s="2">
        <f t="shared" si="179"/>
        <v>83.654117001918607</v>
      </c>
      <c r="L361" s="6">
        <f t="shared" si="159"/>
        <v>2496.8590952738805</v>
      </c>
      <c r="M361" s="2">
        <f t="shared" si="160"/>
        <v>31.64422117274189</v>
      </c>
      <c r="N361" s="2">
        <f t="shared" si="180"/>
        <v>122.72058964181461</v>
      </c>
      <c r="O361" s="2">
        <f t="shared" si="161"/>
        <v>83.654117001918607</v>
      </c>
      <c r="P361" s="5">
        <f t="shared" si="162"/>
        <v>0.35290628511177563</v>
      </c>
      <c r="Q361" s="4">
        <f t="shared" si="181"/>
        <v>0.25785584362902825</v>
      </c>
      <c r="R361" s="4">
        <f t="shared" si="163"/>
        <v>0.24379873854084555</v>
      </c>
      <c r="S361" s="4">
        <f t="shared" si="183"/>
        <v>0</v>
      </c>
      <c r="T361" s="4">
        <f t="shared" si="184"/>
        <v>0</v>
      </c>
      <c r="U361" s="5">
        <f t="shared" si="185"/>
        <v>-0.91536168387794914</v>
      </c>
      <c r="V361" s="5">
        <f t="shared" si="186"/>
        <v>28.394200461837087</v>
      </c>
      <c r="W361" s="5">
        <f t="shared" si="187"/>
        <v>2.6262242031894925</v>
      </c>
      <c r="X361" s="5">
        <f t="shared" si="164"/>
        <v>0.9987398232044391</v>
      </c>
      <c r="Y361" s="5">
        <f t="shared" si="165"/>
        <v>11.81015951179077</v>
      </c>
      <c r="Z361" s="5">
        <f t="shared" si="166"/>
        <v>-1.0725220187799542</v>
      </c>
      <c r="AA361" s="5">
        <f t="shared" si="167"/>
        <v>15.712281018672357</v>
      </c>
      <c r="AB361" s="5">
        <f t="shared" si="168"/>
        <v>10.894797827912821</v>
      </c>
      <c r="AC361" s="5">
        <f t="shared" si="168"/>
        <v>27.321678443057134</v>
      </c>
      <c r="AD361" s="5">
        <f t="shared" si="169"/>
        <v>-13.835494778138148</v>
      </c>
      <c r="AE361">
        <f t="shared" si="182"/>
        <v>0</v>
      </c>
    </row>
    <row r="362" spans="1:31" x14ac:dyDescent="0.2">
      <c r="A362">
        <f t="shared" si="170"/>
        <v>0.32900000000000024</v>
      </c>
      <c r="B362" s="5">
        <f t="shared" si="171"/>
        <v>0.67035263522643074</v>
      </c>
      <c r="C362" s="5">
        <f t="shared" si="172"/>
        <v>13.266804361221686</v>
      </c>
      <c r="D362" s="5">
        <f t="shared" si="173"/>
        <v>3.0115319975236559</v>
      </c>
      <c r="E362" s="2">
        <f t="shared" si="174"/>
        <v>13.283729544615312</v>
      </c>
      <c r="F362" s="2">
        <f t="shared" si="175"/>
        <v>2.8926136579634361</v>
      </c>
      <c r="G362" s="3">
        <f t="shared" si="176"/>
        <v>3.9482731361151311</v>
      </c>
      <c r="H362" s="3">
        <f t="shared" si="177"/>
        <v>-122.1087823343278</v>
      </c>
      <c r="I362" s="3">
        <f t="shared" si="178"/>
        <v>-11.310395610028355</v>
      </c>
      <c r="J362" s="2">
        <f t="shared" si="158"/>
        <v>122.69502285253857</v>
      </c>
      <c r="K362" s="2">
        <f t="shared" si="179"/>
        <v>83.636689061035156</v>
      </c>
      <c r="L362" s="6">
        <f t="shared" si="159"/>
        <v>2496.8395240592304</v>
      </c>
      <c r="M362" s="2">
        <f t="shared" si="160"/>
        <v>31.643973134778438</v>
      </c>
      <c r="N362" s="2">
        <f t="shared" si="180"/>
        <v>122.69502285253857</v>
      </c>
      <c r="O362" s="2">
        <f t="shared" si="161"/>
        <v>83.636689061035156</v>
      </c>
      <c r="P362" s="5">
        <f t="shared" si="162"/>
        <v>0.35290570796715159</v>
      </c>
      <c r="Q362" s="4">
        <f t="shared" si="181"/>
        <v>0.25790755320865666</v>
      </c>
      <c r="R362" s="4">
        <f t="shared" si="163"/>
        <v>0.24382279802241227</v>
      </c>
      <c r="S362" s="4">
        <f t="shared" si="183"/>
        <v>0</v>
      </c>
      <c r="T362" s="4">
        <f t="shared" si="184"/>
        <v>0</v>
      </c>
      <c r="U362" s="5">
        <f t="shared" si="185"/>
        <v>-0.91770177755111682</v>
      </c>
      <c r="V362" s="5">
        <f t="shared" si="186"/>
        <v>28.381888167208956</v>
      </c>
      <c r="W362" s="5">
        <f t="shared" si="187"/>
        <v>2.6288885794619206</v>
      </c>
      <c r="X362" s="5">
        <f t="shared" si="164"/>
        <v>0.9987319947484814</v>
      </c>
      <c r="Y362" s="5">
        <f t="shared" si="165"/>
        <v>11.806305198468616</v>
      </c>
      <c r="Z362" s="5">
        <f t="shared" si="166"/>
        <v>-1.073133535331378</v>
      </c>
      <c r="AA362" s="5">
        <f t="shared" si="167"/>
        <v>15.707102833416414</v>
      </c>
      <c r="AB362" s="5">
        <f t="shared" si="168"/>
        <v>10.8886034209175</v>
      </c>
      <c r="AC362" s="5">
        <f t="shared" si="168"/>
        <v>27.308754631877576</v>
      </c>
      <c r="AD362" s="5">
        <f t="shared" si="169"/>
        <v>-13.838008587121664</v>
      </c>
      <c r="AE362">
        <f t="shared" si="182"/>
        <v>0</v>
      </c>
    </row>
    <row r="363" spans="1:31" x14ac:dyDescent="0.2">
      <c r="A363">
        <f t="shared" si="170"/>
        <v>0.33000000000000024</v>
      </c>
      <c r="B363" s="5">
        <f t="shared" si="171"/>
        <v>0.67430635266425631</v>
      </c>
      <c r="C363" s="5">
        <f t="shared" si="172"/>
        <v>13.144709233264674</v>
      </c>
      <c r="D363" s="5">
        <f t="shared" si="173"/>
        <v>3.0002146829093341</v>
      </c>
      <c r="E363" s="2">
        <f t="shared" si="174"/>
        <v>13.161993385666054</v>
      </c>
      <c r="F363" s="2">
        <f t="shared" si="175"/>
        <v>2.9366242236891393</v>
      </c>
      <c r="G363" s="3">
        <f t="shared" si="176"/>
        <v>3.9591617395360488</v>
      </c>
      <c r="H363" s="3">
        <f t="shared" si="177"/>
        <v>-122.08147357969592</v>
      </c>
      <c r="I363" s="3">
        <f t="shared" si="178"/>
        <v>-11.324233618615477</v>
      </c>
      <c r="J363" s="2">
        <f t="shared" si="158"/>
        <v>122.66947224195097</v>
      </c>
      <c r="K363" s="2">
        <f t="shared" si="179"/>
        <v>83.619272148569166</v>
      </c>
      <c r="L363" s="6">
        <f t="shared" si="159"/>
        <v>2496.8198885508723</v>
      </c>
      <c r="M363" s="2">
        <f t="shared" si="160"/>
        <v>31.643724281981537</v>
      </c>
      <c r="N363" s="2">
        <f t="shared" si="180"/>
        <v>122.66947224195097</v>
      </c>
      <c r="O363" s="2">
        <f t="shared" si="161"/>
        <v>83.619272148569166</v>
      </c>
      <c r="P363" s="5">
        <f t="shared" si="162"/>
        <v>0.35290512894756837</v>
      </c>
      <c r="Q363" s="4">
        <f t="shared" si="181"/>
        <v>0.25795924367855799</v>
      </c>
      <c r="R363" s="4">
        <f t="shared" si="163"/>
        <v>0.24384684371582246</v>
      </c>
      <c r="S363" s="4">
        <f t="shared" si="183"/>
        <v>0</v>
      </c>
      <c r="T363" s="4">
        <f t="shared" si="184"/>
        <v>0</v>
      </c>
      <c r="U363" s="5">
        <f t="shared" si="185"/>
        <v>-0.92003948520966983</v>
      </c>
      <c r="V363" s="5">
        <f t="shared" si="186"/>
        <v>28.369585153412665</v>
      </c>
      <c r="W363" s="5">
        <f t="shared" si="187"/>
        <v>2.6315525240668576</v>
      </c>
      <c r="X363" s="5">
        <f t="shared" si="164"/>
        <v>0.99872414057513881</v>
      </c>
      <c r="Y363" s="5">
        <f t="shared" si="165"/>
        <v>11.802453106411424</v>
      </c>
      <c r="Z363" s="5">
        <f t="shared" si="166"/>
        <v>-1.0737458475480179</v>
      </c>
      <c r="AA363" s="5">
        <f t="shared" si="167"/>
        <v>15.701927572212499</v>
      </c>
      <c r="AB363" s="5">
        <f t="shared" si="168"/>
        <v>10.882413621201753</v>
      </c>
      <c r="AC363" s="5">
        <f t="shared" si="168"/>
        <v>27.295839305864646</v>
      </c>
      <c r="AD363" s="5">
        <f t="shared" si="169"/>
        <v>-13.840519903720644</v>
      </c>
      <c r="AE363">
        <f t="shared" si="182"/>
        <v>0</v>
      </c>
    </row>
    <row r="364" spans="1:31" x14ac:dyDescent="0.2">
      <c r="A364">
        <f t="shared" si="170"/>
        <v>0.33100000000000024</v>
      </c>
      <c r="B364" s="5">
        <f t="shared" si="171"/>
        <v>0.67827095561060291</v>
      </c>
      <c r="C364" s="5">
        <f t="shared" si="172"/>
        <v>13.022641407604631</v>
      </c>
      <c r="D364" s="5">
        <f t="shared" si="173"/>
        <v>2.9888835290307667</v>
      </c>
      <c r="E364" s="2">
        <f t="shared" si="174"/>
        <v>13.040292969112452</v>
      </c>
      <c r="F364" s="2">
        <f t="shared" si="175"/>
        <v>2.9814979998463613</v>
      </c>
      <c r="G364" s="3">
        <f t="shared" si="176"/>
        <v>3.9700441531572506</v>
      </c>
      <c r="H364" s="3">
        <f t="shared" si="177"/>
        <v>-122.05417774039006</v>
      </c>
      <c r="I364" s="3">
        <f t="shared" si="178"/>
        <v>-11.338074138519197</v>
      </c>
      <c r="J364" s="2">
        <f t="shared" si="158"/>
        <v>122.64393780220571</v>
      </c>
      <c r="K364" s="2">
        <f t="shared" si="179"/>
        <v>83.601866259172255</v>
      </c>
      <c r="L364" s="6">
        <f t="shared" si="159"/>
        <v>2496.8001887183345</v>
      </c>
      <c r="M364" s="2">
        <f t="shared" si="160"/>
        <v>31.643474613965001</v>
      </c>
      <c r="N364" s="2">
        <f t="shared" si="180"/>
        <v>122.64393780220571</v>
      </c>
      <c r="O364" s="2">
        <f t="shared" si="161"/>
        <v>83.601866259172255</v>
      </c>
      <c r="P364" s="5">
        <f t="shared" si="162"/>
        <v>0.35290454805213445</v>
      </c>
      <c r="Q364" s="4">
        <f t="shared" si="181"/>
        <v>0.25801091501968965</v>
      </c>
      <c r="R364" s="4">
        <f t="shared" si="163"/>
        <v>0.24387087561914447</v>
      </c>
      <c r="S364" s="4">
        <f t="shared" si="183"/>
        <v>0</v>
      </c>
      <c r="T364" s="4">
        <f t="shared" si="184"/>
        <v>0</v>
      </c>
      <c r="U364" s="5">
        <f t="shared" si="185"/>
        <v>-0.92237480973772545</v>
      </c>
      <c r="V364" s="5">
        <f t="shared" si="186"/>
        <v>28.357291412352616</v>
      </c>
      <c r="W364" s="5">
        <f t="shared" si="187"/>
        <v>2.6342160371168641</v>
      </c>
      <c r="X364" s="5">
        <f t="shared" si="164"/>
        <v>0.99871626067222274</v>
      </c>
      <c r="Y364" s="5">
        <f t="shared" si="165"/>
        <v>11.798603234143664</v>
      </c>
      <c r="Z364" s="5">
        <f t="shared" si="166"/>
        <v>-1.0743589544418282</v>
      </c>
      <c r="AA364" s="5">
        <f t="shared" si="167"/>
        <v>15.696755233142321</v>
      </c>
      <c r="AB364" s="5">
        <f t="shared" si="168"/>
        <v>10.876228424405939</v>
      </c>
      <c r="AC364" s="5">
        <f t="shared" si="168"/>
        <v>27.282932457910789</v>
      </c>
      <c r="AD364" s="5">
        <f t="shared" si="169"/>
        <v>-13.843028729740816</v>
      </c>
      <c r="AE364">
        <f t="shared" si="182"/>
        <v>0</v>
      </c>
    </row>
    <row r="365" spans="1:31" x14ac:dyDescent="0.2">
      <c r="A365">
        <f t="shared" si="170"/>
        <v>0.33200000000000024</v>
      </c>
      <c r="B365" s="5">
        <f t="shared" si="171"/>
        <v>0.68224643787797234</v>
      </c>
      <c r="C365" s="5">
        <f t="shared" si="172"/>
        <v>12.90060087133047</v>
      </c>
      <c r="D365" s="5">
        <f t="shared" si="173"/>
        <v>2.9775385333778828</v>
      </c>
      <c r="E365" s="2">
        <f t="shared" si="174"/>
        <v>12.918628527957976</v>
      </c>
      <c r="F365" s="2">
        <f t="shared" si="175"/>
        <v>3.027259011941585</v>
      </c>
      <c r="G365" s="3">
        <f t="shared" si="176"/>
        <v>3.9809203815816563</v>
      </c>
      <c r="H365" s="3">
        <f t="shared" si="177"/>
        <v>-122.02689480793215</v>
      </c>
      <c r="I365" s="3">
        <f t="shared" si="178"/>
        <v>-11.351917167248937</v>
      </c>
      <c r="J365" s="2">
        <f t="shared" si="158"/>
        <v>122.61841952546408</v>
      </c>
      <c r="K365" s="2">
        <f t="shared" si="179"/>
        <v>83.584471387501068</v>
      </c>
      <c r="L365" s="6">
        <f t="shared" si="159"/>
        <v>2496.7804245311745</v>
      </c>
      <c r="M365" s="2">
        <f t="shared" si="160"/>
        <v>31.643224130343004</v>
      </c>
      <c r="N365" s="2">
        <f t="shared" si="180"/>
        <v>122.61841952546408</v>
      </c>
      <c r="O365" s="2">
        <f t="shared" si="161"/>
        <v>83.584471387501068</v>
      </c>
      <c r="P365" s="5">
        <f t="shared" si="162"/>
        <v>0.35290396527995888</v>
      </c>
      <c r="Q365" s="4">
        <f t="shared" si="181"/>
        <v>0.25806256721300896</v>
      </c>
      <c r="R365" s="4">
        <f t="shared" si="163"/>
        <v>0.24389489373044773</v>
      </c>
      <c r="S365" s="4">
        <f t="shared" si="183"/>
        <v>0</v>
      </c>
      <c r="T365" s="4">
        <f t="shared" si="184"/>
        <v>0</v>
      </c>
      <c r="U365" s="5">
        <f t="shared" si="185"/>
        <v>-0.92470775401580207</v>
      </c>
      <c r="V365" s="5">
        <f t="shared" si="186"/>
        <v>28.345006935942138</v>
      </c>
      <c r="W365" s="5">
        <f t="shared" si="187"/>
        <v>2.6368791187251914</v>
      </c>
      <c r="X365" s="5">
        <f t="shared" si="164"/>
        <v>0.99870835502755595</v>
      </c>
      <c r="Y365" s="5">
        <f t="shared" si="165"/>
        <v>11.794755580191127</v>
      </c>
      <c r="Z365" s="5">
        <f t="shared" si="166"/>
        <v>-1.0749728550259459</v>
      </c>
      <c r="AA365" s="5">
        <f t="shared" si="167"/>
        <v>15.691585814289285</v>
      </c>
      <c r="AB365" s="5">
        <f t="shared" si="168"/>
        <v>10.870047826175325</v>
      </c>
      <c r="AC365" s="5">
        <f t="shared" si="168"/>
        <v>27.27003408091619</v>
      </c>
      <c r="AD365" s="5">
        <f t="shared" si="169"/>
        <v>-13.845535066985523</v>
      </c>
      <c r="AE365">
        <f t="shared" si="182"/>
        <v>0</v>
      </c>
    </row>
    <row r="366" spans="1:31" x14ac:dyDescent="0.2">
      <c r="A366">
        <f t="shared" si="170"/>
        <v>0.33300000000000024</v>
      </c>
      <c r="B366" s="5">
        <f t="shared" si="171"/>
        <v>0.68623279328346709</v>
      </c>
      <c r="C366" s="5">
        <f t="shared" si="172"/>
        <v>12.778587611539578</v>
      </c>
      <c r="D366" s="5">
        <f t="shared" si="173"/>
        <v>2.9661796934431002</v>
      </c>
      <c r="E366" s="2">
        <f t="shared" si="174"/>
        <v>12.797000304460823</v>
      </c>
      <c r="F366" s="2">
        <f t="shared" si="175"/>
        <v>3.0739321832852804</v>
      </c>
      <c r="G366" s="3">
        <f t="shared" si="176"/>
        <v>3.9917904294078315</v>
      </c>
      <c r="H366" s="3">
        <f t="shared" si="177"/>
        <v>-121.99962477385124</v>
      </c>
      <c r="I366" s="3">
        <f t="shared" si="178"/>
        <v>-11.365762702315923</v>
      </c>
      <c r="J366" s="2">
        <f t="shared" si="158"/>
        <v>122.59291740389476</v>
      </c>
      <c r="K366" s="2">
        <f t="shared" si="179"/>
        <v>83.567087528217286</v>
      </c>
      <c r="L366" s="6">
        <f t="shared" si="159"/>
        <v>2496.7605959589728</v>
      </c>
      <c r="M366" s="2">
        <f t="shared" si="160"/>
        <v>31.642972830730034</v>
      </c>
      <c r="N366" s="2">
        <f t="shared" si="180"/>
        <v>122.59291740389476</v>
      </c>
      <c r="O366" s="2">
        <f t="shared" si="161"/>
        <v>83.567087528217286</v>
      </c>
      <c r="P366" s="5">
        <f t="shared" si="162"/>
        <v>0.35290338063015164</v>
      </c>
      <c r="Q366" s="4">
        <f t="shared" si="181"/>
        <v>0.25811420023947274</v>
      </c>
      <c r="R366" s="4">
        <f t="shared" si="163"/>
        <v>0.2439188980478027</v>
      </c>
      <c r="S366" s="4">
        <f t="shared" si="183"/>
        <v>0</v>
      </c>
      <c r="T366" s="4">
        <f t="shared" si="184"/>
        <v>0</v>
      </c>
      <c r="U366" s="5">
        <f t="shared" si="185"/>
        <v>-0.92703832092082428</v>
      </c>
      <c r="V366" s="5">
        <f t="shared" si="186"/>
        <v>28.332731716103492</v>
      </c>
      <c r="W366" s="5">
        <f t="shared" si="187"/>
        <v>2.6395417690057785</v>
      </c>
      <c r="X366" s="5">
        <f t="shared" si="164"/>
        <v>0.99870042362897116</v>
      </c>
      <c r="Y366" s="5">
        <f t="shared" si="165"/>
        <v>11.790910143080882</v>
      </c>
      <c r="Z366" s="5">
        <f t="shared" si="166"/>
        <v>-1.0755875483146891</v>
      </c>
      <c r="AA366" s="5">
        <f t="shared" si="167"/>
        <v>15.686419313738451</v>
      </c>
      <c r="AB366" s="5">
        <f t="shared" si="168"/>
        <v>10.863871822160059</v>
      </c>
      <c r="AC366" s="5">
        <f t="shared" si="168"/>
        <v>27.257144167788802</v>
      </c>
      <c r="AD366" s="5">
        <f t="shared" si="169"/>
        <v>-13.848038917255771</v>
      </c>
      <c r="AE366">
        <f t="shared" si="182"/>
        <v>0</v>
      </c>
    </row>
    <row r="367" spans="1:31" x14ac:dyDescent="0.2">
      <c r="A367">
        <f t="shared" si="170"/>
        <v>0.33400000000000024</v>
      </c>
      <c r="B367" s="5">
        <f t="shared" si="171"/>
        <v>0.69023001564878594</v>
      </c>
      <c r="C367" s="5">
        <f t="shared" si="172"/>
        <v>12.656601615337811</v>
      </c>
      <c r="D367" s="5">
        <f t="shared" si="173"/>
        <v>2.9548070067213255</v>
      </c>
      <c r="E367" s="2">
        <f t="shared" si="174"/>
        <v>12.67540855057044</v>
      </c>
      <c r="F367" s="2">
        <f t="shared" si="175"/>
        <v>3.1215433771983867</v>
      </c>
      <c r="G367" s="3">
        <f t="shared" si="176"/>
        <v>4.0026543012299918</v>
      </c>
      <c r="H367" s="3">
        <f t="shared" si="177"/>
        <v>-121.97236762968345</v>
      </c>
      <c r="I367" s="3">
        <f t="shared" si="178"/>
        <v>-11.379610741233179</v>
      </c>
      <c r="J367" s="2">
        <f t="shared" si="158"/>
        <v>122.56743142967382</v>
      </c>
      <c r="K367" s="2">
        <f t="shared" si="179"/>
        <v>83.549714675987602</v>
      </c>
      <c r="L367" s="6">
        <f t="shared" si="159"/>
        <v>2496.7407029713354</v>
      </c>
      <c r="M367" s="2">
        <f t="shared" si="160"/>
        <v>31.642720714740879</v>
      </c>
      <c r="N367" s="2">
        <f t="shared" si="180"/>
        <v>122.56743142967382</v>
      </c>
      <c r="O367" s="2">
        <f t="shared" si="161"/>
        <v>83.549714675987602</v>
      </c>
      <c r="P367" s="5">
        <f t="shared" si="162"/>
        <v>0.35290279410182335</v>
      </c>
      <c r="Q367" s="4">
        <f t="shared" si="181"/>
        <v>0.25816581408003719</v>
      </c>
      <c r="R367" s="4">
        <f t="shared" si="163"/>
        <v>0.24394288856928084</v>
      </c>
      <c r="S367" s="4">
        <f t="shared" si="183"/>
        <v>0</v>
      </c>
      <c r="T367" s="4">
        <f t="shared" si="184"/>
        <v>0</v>
      </c>
      <c r="U367" s="5">
        <f t="shared" si="185"/>
        <v>-0.92936651332612907</v>
      </c>
      <c r="V367" s="5">
        <f t="shared" si="186"/>
        <v>28.320465744767862</v>
      </c>
      <c r="W367" s="5">
        <f t="shared" si="187"/>
        <v>2.6422039880732537</v>
      </c>
      <c r="X367" s="5">
        <f t="shared" si="164"/>
        <v>0.99869246646431031</v>
      </c>
      <c r="Y367" s="5">
        <f t="shared" si="165"/>
        <v>11.787066921341321</v>
      </c>
      <c r="Z367" s="5">
        <f t="shared" si="166"/>
        <v>-1.0762030333235568</v>
      </c>
      <c r="AA367" s="5">
        <f t="shared" si="167"/>
        <v>15.681255729576574</v>
      </c>
      <c r="AB367" s="5">
        <f t="shared" si="168"/>
        <v>10.857700408015191</v>
      </c>
      <c r="AC367" s="5">
        <f t="shared" si="168"/>
        <v>27.244262711444307</v>
      </c>
      <c r="AD367" s="5">
        <f t="shared" si="169"/>
        <v>-13.850540282350174</v>
      </c>
      <c r="AE367">
        <f t="shared" si="182"/>
        <v>0</v>
      </c>
    </row>
    <row r="368" spans="1:31" x14ac:dyDescent="0.2">
      <c r="A368">
        <f t="shared" si="170"/>
        <v>0.33500000000000024</v>
      </c>
      <c r="B368" s="5">
        <f t="shared" si="171"/>
        <v>0.69423809880022003</v>
      </c>
      <c r="C368" s="5">
        <f t="shared" si="172"/>
        <v>12.534642869839484</v>
      </c>
      <c r="D368" s="5">
        <f t="shared" si="173"/>
        <v>2.9434204707099507</v>
      </c>
      <c r="E368" s="2">
        <f t="shared" si="174"/>
        <v>12.553853528388945</v>
      </c>
      <c r="F368" s="2">
        <f t="shared" si="175"/>
        <v>3.1701194416150043</v>
      </c>
      <c r="G368" s="3">
        <f t="shared" si="176"/>
        <v>4.0135120016380066</v>
      </c>
      <c r="H368" s="3">
        <f t="shared" si="177"/>
        <v>-121.945123366972</v>
      </c>
      <c r="I368" s="3">
        <f t="shared" si="178"/>
        <v>-11.393461281515529</v>
      </c>
      <c r="J368" s="2">
        <f t="shared" si="158"/>
        <v>122.54196159498471</v>
      </c>
      <c r="K368" s="2">
        <f t="shared" si="179"/>
        <v>83.532352825483784</v>
      </c>
      <c r="L368" s="6">
        <f t="shared" si="159"/>
        <v>2496.7207455378943</v>
      </c>
      <c r="M368" s="2">
        <f t="shared" si="160"/>
        <v>31.642467781990675</v>
      </c>
      <c r="N368" s="2">
        <f t="shared" si="180"/>
        <v>122.54196159498471</v>
      </c>
      <c r="O368" s="2">
        <f t="shared" si="161"/>
        <v>83.532352825483784</v>
      </c>
      <c r="P368" s="5">
        <f t="shared" si="162"/>
        <v>0.35290220569408542</v>
      </c>
      <c r="Q368" s="4">
        <f t="shared" si="181"/>
        <v>0.25821740871565835</v>
      </c>
      <c r="R368" s="4">
        <f t="shared" si="163"/>
        <v>0.24396686529295494</v>
      </c>
      <c r="S368" s="4">
        <f t="shared" si="183"/>
        <v>0</v>
      </c>
      <c r="T368" s="4">
        <f t="shared" si="184"/>
        <v>0</v>
      </c>
      <c r="U368" s="5">
        <f t="shared" si="185"/>
        <v>-0.93169233410146968</v>
      </c>
      <c r="V368" s="5">
        <f t="shared" si="186"/>
        <v>28.308209013875324</v>
      </c>
      <c r="W368" s="5">
        <f t="shared" si="187"/>
        <v>2.6448657760429315</v>
      </c>
      <c r="X368" s="5">
        <f t="shared" si="164"/>
        <v>0.99868448352142658</v>
      </c>
      <c r="Y368" s="5">
        <f t="shared" si="165"/>
        <v>11.783225913502131</v>
      </c>
      <c r="Z368" s="5">
        <f t="shared" si="166"/>
        <v>-1.0768193090692282</v>
      </c>
      <c r="AA368" s="5">
        <f t="shared" si="167"/>
        <v>15.676095059892086</v>
      </c>
      <c r="AB368" s="5">
        <f t="shared" si="168"/>
        <v>10.851533579400661</v>
      </c>
      <c r="AC368" s="5">
        <f t="shared" si="168"/>
        <v>27.231389704806094</v>
      </c>
      <c r="AD368" s="5">
        <f t="shared" si="169"/>
        <v>-13.853039164064981</v>
      </c>
      <c r="AE368">
        <f t="shared" si="182"/>
        <v>0</v>
      </c>
    </row>
    <row r="369" spans="1:31" x14ac:dyDescent="0.2">
      <c r="A369">
        <f t="shared" si="170"/>
        <v>0.33600000000000024</v>
      </c>
      <c r="B369" s="5">
        <f t="shared" si="171"/>
        <v>0.69825703656864779</v>
      </c>
      <c r="C369" s="5">
        <f t="shared" si="172"/>
        <v>12.412711362167364</v>
      </c>
      <c r="D369" s="5">
        <f t="shared" si="173"/>
        <v>2.9320200829088532</v>
      </c>
      <c r="E369" s="2">
        <f t="shared" si="174"/>
        <v>12.432335510659147</v>
      </c>
      <c r="F369" s="2">
        <f t="shared" si="175"/>
        <v>3.2196882562409583</v>
      </c>
      <c r="G369" s="3">
        <f t="shared" si="176"/>
        <v>4.0243635352174074</v>
      </c>
      <c r="H369" s="3">
        <f t="shared" si="177"/>
        <v>-121.91789197726719</v>
      </c>
      <c r="I369" s="3">
        <f t="shared" si="178"/>
        <v>-11.407314320679594</v>
      </c>
      <c r="J369" s="2">
        <f t="shared" si="158"/>
        <v>122.51650789201821</v>
      </c>
      <c r="K369" s="2">
        <f t="shared" si="179"/>
        <v>83.515001971382546</v>
      </c>
      <c r="L369" s="6">
        <f t="shared" si="159"/>
        <v>2496.7007236283084</v>
      </c>
      <c r="M369" s="2">
        <f t="shared" si="160"/>
        <v>31.642214032094881</v>
      </c>
      <c r="N369" s="2">
        <f t="shared" si="180"/>
        <v>122.51650789201821</v>
      </c>
      <c r="O369" s="2">
        <f t="shared" si="161"/>
        <v>83.515001971382546</v>
      </c>
      <c r="P369" s="5">
        <f t="shared" si="162"/>
        <v>0.35290161540604992</v>
      </c>
      <c r="Q369" s="4">
        <f t="shared" si="181"/>
        <v>0.25826898412729188</v>
      </c>
      <c r="R369" s="4">
        <f t="shared" si="163"/>
        <v>0.24399082821689866</v>
      </c>
      <c r="S369" s="4">
        <f t="shared" si="183"/>
        <v>0</v>
      </c>
      <c r="T369" s="4">
        <f t="shared" si="184"/>
        <v>0</v>
      </c>
      <c r="U369" s="5">
        <f t="shared" si="185"/>
        <v>-0.93401578611302105</v>
      </c>
      <c r="V369" s="5">
        <f t="shared" si="186"/>
        <v>28.295961515374838</v>
      </c>
      <c r="W369" s="5">
        <f t="shared" si="187"/>
        <v>2.6475271330308092</v>
      </c>
      <c r="X369" s="5">
        <f t="shared" si="164"/>
        <v>0.99867647478818333</v>
      </c>
      <c r="Y369" s="5">
        <f t="shared" si="165"/>
        <v>11.779387118094299</v>
      </c>
      <c r="Z369" s="5">
        <f t="shared" si="166"/>
        <v>-1.0774363745695588</v>
      </c>
      <c r="AA369" s="5">
        <f t="shared" si="167"/>
        <v>15.670937302775076</v>
      </c>
      <c r="AB369" s="5">
        <f t="shared" si="168"/>
        <v>10.845371331981278</v>
      </c>
      <c r="AC369" s="5">
        <f t="shared" si="168"/>
        <v>27.21852514080528</v>
      </c>
      <c r="AD369" s="5">
        <f t="shared" si="169"/>
        <v>-13.855535564194113</v>
      </c>
      <c r="AE369">
        <f t="shared" si="182"/>
        <v>0</v>
      </c>
    </row>
    <row r="370" spans="1:31" x14ac:dyDescent="0.2">
      <c r="A370">
        <f t="shared" si="170"/>
        <v>0.33700000000000024</v>
      </c>
      <c r="B370" s="5">
        <f t="shared" si="171"/>
        <v>0.70228682278953114</v>
      </c>
      <c r="C370" s="5">
        <f t="shared" si="172"/>
        <v>12.290807079452668</v>
      </c>
      <c r="D370" s="5">
        <f t="shared" si="173"/>
        <v>2.9206058408203917</v>
      </c>
      <c r="E370" s="2">
        <f t="shared" si="174"/>
        <v>12.310854781280934</v>
      </c>
      <c r="F370" s="2">
        <f t="shared" si="175"/>
        <v>3.2702787824402413</v>
      </c>
      <c r="G370" s="3">
        <f t="shared" si="176"/>
        <v>4.0352089065493884</v>
      </c>
      <c r="H370" s="3">
        <f t="shared" si="177"/>
        <v>-121.89067345212638</v>
      </c>
      <c r="I370" s="3">
        <f t="shared" si="178"/>
        <v>-11.421169856243788</v>
      </c>
      <c r="J370" s="2">
        <f t="shared" si="158"/>
        <v>122.4910703129725</v>
      </c>
      <c r="K370" s="2">
        <f t="shared" si="179"/>
        <v>83.497662108365702</v>
      </c>
      <c r="L370" s="6">
        <f t="shared" si="159"/>
        <v>2496.6806372122596</v>
      </c>
      <c r="M370" s="2">
        <f t="shared" si="160"/>
        <v>31.641959464669259</v>
      </c>
      <c r="N370" s="2">
        <f t="shared" si="180"/>
        <v>122.4910703129725</v>
      </c>
      <c r="O370" s="2">
        <f t="shared" si="161"/>
        <v>83.497662108365702</v>
      </c>
      <c r="P370" s="5">
        <f t="shared" si="162"/>
        <v>0.35290102323682981</v>
      </c>
      <c r="Q370" s="4">
        <f t="shared" si="181"/>
        <v>0.25832054029589285</v>
      </c>
      <c r="R370" s="4">
        <f t="shared" si="163"/>
        <v>0.24401477733918672</v>
      </c>
      <c r="S370" s="4">
        <f t="shared" si="183"/>
        <v>0</v>
      </c>
      <c r="T370" s="4">
        <f t="shared" si="184"/>
        <v>0</v>
      </c>
      <c r="U370" s="5">
        <f t="shared" si="185"/>
        <v>-0.93633687222338591</v>
      </c>
      <c r="V370" s="5">
        <f t="shared" si="186"/>
        <v>28.283723241224273</v>
      </c>
      <c r="W370" s="5">
        <f t="shared" si="187"/>
        <v>2.6501880591535709</v>
      </c>
      <c r="X370" s="5">
        <f t="shared" si="164"/>
        <v>0.99866844025245338</v>
      </c>
      <c r="Y370" s="5">
        <f t="shared" si="165"/>
        <v>11.775550533650099</v>
      </c>
      <c r="Z370" s="5">
        <f t="shared" si="166"/>
        <v>-1.0780542288435804</v>
      </c>
      <c r="AA370" s="5">
        <f t="shared" si="167"/>
        <v>15.665782456317313</v>
      </c>
      <c r="AB370" s="5">
        <f t="shared" si="168"/>
        <v>10.839213661426713</v>
      </c>
      <c r="AC370" s="5">
        <f t="shared" si="168"/>
        <v>27.205669012380692</v>
      </c>
      <c r="AD370" s="5">
        <f t="shared" si="169"/>
        <v>-13.858029484529116</v>
      </c>
      <c r="AE370">
        <f t="shared" si="182"/>
        <v>0</v>
      </c>
    </row>
    <row r="371" spans="1:31" x14ac:dyDescent="0.2">
      <c r="A371">
        <f t="shared" si="170"/>
        <v>0.33800000000000024</v>
      </c>
      <c r="B371" s="5">
        <f t="shared" si="171"/>
        <v>0.7063274513029113</v>
      </c>
      <c r="C371" s="5">
        <f t="shared" si="172"/>
        <v>12.168930008835048</v>
      </c>
      <c r="D371" s="5">
        <f t="shared" si="173"/>
        <v>2.9091777419494056</v>
      </c>
      <c r="E371" s="2">
        <f t="shared" si="174"/>
        <v>12.189411635857994</v>
      </c>
      <c r="F371" s="2">
        <f t="shared" si="175"/>
        <v>3.321921116034559</v>
      </c>
      <c r="G371" s="3">
        <f t="shared" si="176"/>
        <v>4.0460481202108154</v>
      </c>
      <c r="H371" s="3">
        <f t="shared" si="177"/>
        <v>-121.863467783114</v>
      </c>
      <c r="I371" s="3">
        <f t="shared" si="178"/>
        <v>-11.435027885728317</v>
      </c>
      <c r="J371" s="2">
        <f t="shared" si="158"/>
        <v>122.46564885005309</v>
      </c>
      <c r="K371" s="2">
        <f t="shared" si="179"/>
        <v>83.480333231120028</v>
      </c>
      <c r="L371" s="6">
        <f t="shared" si="159"/>
        <v>2496.6604862594577</v>
      </c>
      <c r="M371" s="2">
        <f t="shared" si="160"/>
        <v>31.64170407932993</v>
      </c>
      <c r="N371" s="2">
        <f t="shared" si="180"/>
        <v>122.46564885005309</v>
      </c>
      <c r="O371" s="2">
        <f t="shared" si="161"/>
        <v>83.480333231120028</v>
      </c>
      <c r="P371" s="5">
        <f t="shared" si="162"/>
        <v>0.35290042918553866</v>
      </c>
      <c r="Q371" s="4">
        <f t="shared" si="181"/>
        <v>0.25837207720241639</v>
      </c>
      <c r="R371" s="4">
        <f t="shared" si="163"/>
        <v>0.24403871265789506</v>
      </c>
      <c r="S371" s="4">
        <f t="shared" si="183"/>
        <v>0</v>
      </c>
      <c r="T371" s="4">
        <f t="shared" si="184"/>
        <v>0</v>
      </c>
      <c r="U371" s="5">
        <f t="shared" si="185"/>
        <v>-0.93865559529159903</v>
      </c>
      <c r="V371" s="5">
        <f t="shared" si="186"/>
        <v>28.271494183390338</v>
      </c>
      <c r="W371" s="5">
        <f t="shared" si="187"/>
        <v>2.6528485545285823</v>
      </c>
      <c r="X371" s="5">
        <f t="shared" si="164"/>
        <v>0.99866037990212086</v>
      </c>
      <c r="Y371" s="5">
        <f t="shared" si="165"/>
        <v>11.77171615870312</v>
      </c>
      <c r="Z371" s="5">
        <f t="shared" si="166"/>
        <v>-1.078672870911501</v>
      </c>
      <c r="AA371" s="5">
        <f t="shared" si="167"/>
        <v>15.660630518612237</v>
      </c>
      <c r="AB371" s="5">
        <f t="shared" si="168"/>
        <v>10.83306056341152</v>
      </c>
      <c r="AC371" s="5">
        <f t="shared" si="168"/>
        <v>27.192821312478838</v>
      </c>
      <c r="AD371" s="5">
        <f t="shared" si="169"/>
        <v>-13.860520926859181</v>
      </c>
      <c r="AE371">
        <f t="shared" si="182"/>
        <v>0</v>
      </c>
    </row>
    <row r="372" spans="1:31" x14ac:dyDescent="0.2">
      <c r="A372">
        <f t="shared" si="170"/>
        <v>0.33900000000000025</v>
      </c>
      <c r="B372" s="5">
        <f t="shared" si="171"/>
        <v>0.71037891595340386</v>
      </c>
      <c r="C372" s="5">
        <f t="shared" si="172"/>
        <v>12.04708013746259</v>
      </c>
      <c r="D372" s="5">
        <f t="shared" si="173"/>
        <v>2.8977357838032138</v>
      </c>
      <c r="E372" s="2">
        <f t="shared" si="174"/>
        <v>12.068006382276932</v>
      </c>
      <c r="F372" s="2">
        <f t="shared" si="175"/>
        <v>3.374646543215722</v>
      </c>
      <c r="G372" s="3">
        <f t="shared" si="176"/>
        <v>4.0568811807742273</v>
      </c>
      <c r="H372" s="3">
        <f t="shared" si="177"/>
        <v>-121.83627496180152</v>
      </c>
      <c r="I372" s="3">
        <f t="shared" si="178"/>
        <v>-11.448888406655175</v>
      </c>
      <c r="J372" s="2">
        <f t="shared" si="158"/>
        <v>122.44024349547279</v>
      </c>
      <c r="K372" s="2">
        <f t="shared" si="179"/>
        <v>83.463015334337271</v>
      </c>
      <c r="L372" s="6">
        <f t="shared" si="159"/>
        <v>2496.6402707396373</v>
      </c>
      <c r="M372" s="2">
        <f t="shared" si="160"/>
        <v>31.64144787569332</v>
      </c>
      <c r="N372" s="2">
        <f t="shared" si="180"/>
        <v>122.44024349547279</v>
      </c>
      <c r="O372" s="2">
        <f t="shared" si="161"/>
        <v>83.463015334337271</v>
      </c>
      <c r="P372" s="5">
        <f t="shared" si="162"/>
        <v>0.35289983325129093</v>
      </c>
      <c r="Q372" s="4">
        <f t="shared" si="181"/>
        <v>0.25842359482781702</v>
      </c>
      <c r="R372" s="4">
        <f t="shared" si="163"/>
        <v>0.24406263417110069</v>
      </c>
      <c r="S372" s="4">
        <f t="shared" si="183"/>
        <v>0</v>
      </c>
      <c r="T372" s="4">
        <f t="shared" si="184"/>
        <v>0</v>
      </c>
      <c r="U372" s="5">
        <f t="shared" si="185"/>
        <v>-0.94097195817313239</v>
      </c>
      <c r="V372" s="5">
        <f t="shared" si="186"/>
        <v>28.259274333848609</v>
      </c>
      <c r="W372" s="5">
        <f t="shared" si="187"/>
        <v>2.6555086192738893</v>
      </c>
      <c r="X372" s="5">
        <f t="shared" si="164"/>
        <v>0.99865229372507969</v>
      </c>
      <c r="Y372" s="5">
        <f t="shared" si="165"/>
        <v>11.767883991788219</v>
      </c>
      <c r="Z372" s="5">
        <f t="shared" si="166"/>
        <v>-1.0792922997947012</v>
      </c>
      <c r="AA372" s="5">
        <f t="shared" si="167"/>
        <v>15.655481487754942</v>
      </c>
      <c r="AB372" s="5">
        <f t="shared" si="168"/>
        <v>10.826912033615086</v>
      </c>
      <c r="AC372" s="5">
        <f t="shared" si="168"/>
        <v>27.179982034053907</v>
      </c>
      <c r="AD372" s="5">
        <f t="shared" si="169"/>
        <v>-13.863009892971167</v>
      </c>
      <c r="AE372">
        <f t="shared" si="182"/>
        <v>0</v>
      </c>
    </row>
    <row r="373" spans="1:31" x14ac:dyDescent="0.2">
      <c r="A373">
        <f t="shared" si="170"/>
        <v>0.34000000000000025</v>
      </c>
      <c r="B373" s="5">
        <f t="shared" si="171"/>
        <v>0.71444121059019483</v>
      </c>
      <c r="C373" s="5">
        <f t="shared" si="172"/>
        <v>11.925257452491806</v>
      </c>
      <c r="D373" s="5">
        <f t="shared" si="173"/>
        <v>2.8862799638916123</v>
      </c>
      <c r="E373" s="2">
        <f t="shared" si="174"/>
        <v>11.946639341321097</v>
      </c>
      <c r="F373" s="2">
        <f t="shared" si="175"/>
        <v>3.4284875997863753</v>
      </c>
      <c r="G373" s="3">
        <f t="shared" si="176"/>
        <v>4.0677080928078428</v>
      </c>
      <c r="H373" s="3">
        <f t="shared" si="177"/>
        <v>-121.80909497976747</v>
      </c>
      <c r="I373" s="3">
        <f t="shared" si="178"/>
        <v>-11.462751416548146</v>
      </c>
      <c r="J373" s="2">
        <f t="shared" si="158"/>
        <v>122.41485424145176</v>
      </c>
      <c r="K373" s="2">
        <f t="shared" si="179"/>
        <v>83.445708412714211</v>
      </c>
      <c r="L373" s="6">
        <f t="shared" si="159"/>
        <v>2496.6199906225593</v>
      </c>
      <c r="M373" s="2">
        <f t="shared" si="160"/>
        <v>31.641190853376187</v>
      </c>
      <c r="N373" s="2">
        <f t="shared" si="180"/>
        <v>122.41485424145176</v>
      </c>
      <c r="O373" s="2">
        <f t="shared" si="161"/>
        <v>83.445708412714211</v>
      </c>
      <c r="P373" s="5">
        <f t="shared" si="162"/>
        <v>0.35289923543320179</v>
      </c>
      <c r="Q373" s="4">
        <f t="shared" si="181"/>
        <v>0.25847509315304923</v>
      </c>
      <c r="R373" s="4">
        <f t="shared" si="163"/>
        <v>0.24408654187688161</v>
      </c>
      <c r="S373" s="4">
        <f t="shared" si="183"/>
        <v>0</v>
      </c>
      <c r="T373" s="4">
        <f t="shared" si="184"/>
        <v>0</v>
      </c>
      <c r="U373" s="5">
        <f t="shared" si="185"/>
        <v>-0.94328596371990026</v>
      </c>
      <c r="V373" s="5">
        <f t="shared" si="186"/>
        <v>28.247063684583498</v>
      </c>
      <c r="W373" s="5">
        <f t="shared" si="187"/>
        <v>2.6581682535082183</v>
      </c>
      <c r="X373" s="5">
        <f t="shared" si="164"/>
        <v>0.99864418170923419</v>
      </c>
      <c r="Y373" s="5">
        <f t="shared" si="165"/>
        <v>11.764054031441571</v>
      </c>
      <c r="Z373" s="5">
        <f t="shared" si="166"/>
        <v>-1.0799125145157342</v>
      </c>
      <c r="AA373" s="5">
        <f t="shared" si="167"/>
        <v>15.650335361842195</v>
      </c>
      <c r="AB373" s="5">
        <f t="shared" si="168"/>
        <v>10.820768067721671</v>
      </c>
      <c r="AC373" s="5">
        <f t="shared" si="168"/>
        <v>27.167151170067765</v>
      </c>
      <c r="AD373" s="5">
        <f t="shared" si="169"/>
        <v>-13.865496384649585</v>
      </c>
      <c r="AE373">
        <f t="shared" si="182"/>
        <v>0</v>
      </c>
    </row>
    <row r="374" spans="1:31" x14ac:dyDescent="0.2">
      <c r="A374">
        <f t="shared" si="170"/>
        <v>0.34100000000000025</v>
      </c>
      <c r="B374" s="5">
        <f t="shared" si="171"/>
        <v>0.71851432906703661</v>
      </c>
      <c r="C374" s="5">
        <f t="shared" si="172"/>
        <v>11.803461941087624</v>
      </c>
      <c r="D374" s="5">
        <f t="shared" si="173"/>
        <v>2.874810279726872</v>
      </c>
      <c r="E374" s="2">
        <f t="shared" si="174"/>
        <v>11.825310847321465</v>
      </c>
      <c r="F374" s="2">
        <f t="shared" si="175"/>
        <v>3.4834781339616736</v>
      </c>
      <c r="G374" s="3">
        <f t="shared" si="176"/>
        <v>4.0785288608755641</v>
      </c>
      <c r="H374" s="3">
        <f t="shared" si="177"/>
        <v>-121.7819278285974</v>
      </c>
      <c r="I374" s="3">
        <f t="shared" si="178"/>
        <v>-11.476616912932796</v>
      </c>
      <c r="J374" s="2">
        <f t="shared" si="158"/>
        <v>122.38948108021749</v>
      </c>
      <c r="K374" s="2">
        <f t="shared" si="179"/>
        <v>83.428412460952615</v>
      </c>
      <c r="L374" s="6">
        <f t="shared" si="159"/>
        <v>2496.5996458780096</v>
      </c>
      <c r="M374" s="2">
        <f t="shared" si="160"/>
        <v>31.64093301199561</v>
      </c>
      <c r="N374" s="2">
        <f t="shared" si="180"/>
        <v>122.38948108021749</v>
      </c>
      <c r="O374" s="2">
        <f t="shared" si="161"/>
        <v>83.428412460952615</v>
      </c>
      <c r="P374" s="5">
        <f t="shared" si="162"/>
        <v>0.35289863573038704</v>
      </c>
      <c r="Q374" s="4">
        <f t="shared" si="181"/>
        <v>0.25852657215906699</v>
      </c>
      <c r="R374" s="4">
        <f t="shared" si="163"/>
        <v>0.24411043577331706</v>
      </c>
      <c r="S374" s="4">
        <f t="shared" si="183"/>
        <v>0</v>
      </c>
      <c r="T374" s="4">
        <f t="shared" si="184"/>
        <v>0</v>
      </c>
      <c r="U374" s="5">
        <f t="shared" si="185"/>
        <v>-0.94559761478026438</v>
      </c>
      <c r="V374" s="5">
        <f t="shared" si="186"/>
        <v>28.234862227588252</v>
      </c>
      <c r="W374" s="5">
        <f t="shared" si="187"/>
        <v>2.6608274573509743</v>
      </c>
      <c r="X374" s="5">
        <f t="shared" si="164"/>
        <v>0.99863604384249871</v>
      </c>
      <c r="Y374" s="5">
        <f t="shared" si="165"/>
        <v>11.760226276200632</v>
      </c>
      <c r="Z374" s="5">
        <f t="shared" si="166"/>
        <v>-1.0805335140983241</v>
      </c>
      <c r="AA374" s="5">
        <f t="shared" si="167"/>
        <v>15.645192138972433</v>
      </c>
      <c r="AB374" s="5">
        <f t="shared" si="168"/>
        <v>10.814628661420366</v>
      </c>
      <c r="AC374" s="5">
        <f t="shared" si="168"/>
        <v>27.154328713489928</v>
      </c>
      <c r="AD374" s="5">
        <f t="shared" si="169"/>
        <v>-13.86798040367659</v>
      </c>
      <c r="AE374">
        <f t="shared" si="182"/>
        <v>0</v>
      </c>
    </row>
    <row r="375" spans="1:31" x14ac:dyDescent="0.2">
      <c r="A375">
        <f t="shared" si="170"/>
        <v>0.34200000000000025</v>
      </c>
      <c r="B375" s="5">
        <f t="shared" si="171"/>
        <v>0.72259826524224291</v>
      </c>
      <c r="C375" s="5">
        <f t="shared" si="172"/>
        <v>11.681693590423384</v>
      </c>
      <c r="D375" s="5">
        <f t="shared" si="173"/>
        <v>2.8633267288237372</v>
      </c>
      <c r="E375" s="2">
        <f t="shared" si="174"/>
        <v>11.704021248847333</v>
      </c>
      <c r="F375" s="2">
        <f t="shared" si="175"/>
        <v>3.5396533729832553</v>
      </c>
      <c r="G375" s="3">
        <f t="shared" si="176"/>
        <v>4.0893434895369847</v>
      </c>
      <c r="H375" s="3">
        <f t="shared" si="177"/>
        <v>-121.75477349988391</v>
      </c>
      <c r="I375" s="3">
        <f t="shared" si="178"/>
        <v>-11.490484893336472</v>
      </c>
      <c r="J375" s="2">
        <f t="shared" si="158"/>
        <v>122.36412400400472</v>
      </c>
      <c r="K375" s="2">
        <f t="shared" si="179"/>
        <v>83.41112747375918</v>
      </c>
      <c r="L375" s="6">
        <f t="shared" si="159"/>
        <v>2496.5792364758013</v>
      </c>
      <c r="M375" s="2">
        <f t="shared" si="160"/>
        <v>31.640674351169007</v>
      </c>
      <c r="N375" s="2">
        <f t="shared" si="180"/>
        <v>122.36412400400472</v>
      </c>
      <c r="O375" s="2">
        <f t="shared" si="161"/>
        <v>83.41112747375918</v>
      </c>
      <c r="P375" s="5">
        <f t="shared" si="162"/>
        <v>0.35289803414196341</v>
      </c>
      <c r="Q375" s="4">
        <f t="shared" si="181"/>
        <v>0.25857803182682432</v>
      </c>
      <c r="R375" s="4">
        <f t="shared" si="163"/>
        <v>0.24413431585848733</v>
      </c>
      <c r="S375" s="4">
        <f t="shared" si="183"/>
        <v>0</v>
      </c>
      <c r="T375" s="4">
        <f t="shared" si="184"/>
        <v>0</v>
      </c>
      <c r="U375" s="5">
        <f t="shared" si="185"/>
        <v>-0.94790691419903961</v>
      </c>
      <c r="V375" s="5">
        <f t="shared" si="186"/>
        <v>28.22266995486493</v>
      </c>
      <c r="W375" s="5">
        <f t="shared" si="187"/>
        <v>2.663486230922238</v>
      </c>
      <c r="X375" s="5">
        <f t="shared" si="164"/>
        <v>0.99862788011279835</v>
      </c>
      <c r="Y375" s="5">
        <f t="shared" si="165"/>
        <v>11.756400724604134</v>
      </c>
      <c r="Z375" s="5">
        <f t="shared" si="166"/>
        <v>-1.0811552975673635</v>
      </c>
      <c r="AA375" s="5">
        <f t="shared" si="167"/>
        <v>15.640051817245734</v>
      </c>
      <c r="AB375" s="5">
        <f t="shared" si="168"/>
        <v>10.808493810405094</v>
      </c>
      <c r="AC375" s="5">
        <f t="shared" si="168"/>
        <v>27.141514657297567</v>
      </c>
      <c r="AD375" s="5">
        <f t="shared" si="169"/>
        <v>-13.870461951832027</v>
      </c>
      <c r="AE375">
        <f t="shared" si="182"/>
        <v>0</v>
      </c>
    </row>
    <row r="376" spans="1:31" x14ac:dyDescent="0.2">
      <c r="A376">
        <f t="shared" si="170"/>
        <v>0.34300000000000025</v>
      </c>
      <c r="B376" s="5">
        <f t="shared" si="171"/>
        <v>0.72669301297868505</v>
      </c>
      <c r="C376" s="5">
        <f t="shared" si="172"/>
        <v>11.559952387680829</v>
      </c>
      <c r="D376" s="5">
        <f t="shared" si="173"/>
        <v>2.8518293086994251</v>
      </c>
      <c r="E376" s="2">
        <f t="shared" si="174"/>
        <v>11.582770909439576</v>
      </c>
      <c r="F376" s="2">
        <f t="shared" si="175"/>
        <v>3.5970499938172424</v>
      </c>
      <c r="G376" s="3">
        <f t="shared" si="176"/>
        <v>4.1001519833473896</v>
      </c>
      <c r="H376" s="3">
        <f t="shared" si="177"/>
        <v>-121.72763198522661</v>
      </c>
      <c r="I376" s="3">
        <f t="shared" si="178"/>
        <v>-11.504355355288304</v>
      </c>
      <c r="J376" s="2">
        <f t="shared" si="158"/>
        <v>122.33878300505553</v>
      </c>
      <c r="K376" s="2">
        <f t="shared" si="179"/>
        <v>83.393853445845622</v>
      </c>
      <c r="L376" s="6">
        <f t="shared" si="159"/>
        <v>2496.5587623857718</v>
      </c>
      <c r="M376" s="2">
        <f t="shared" si="160"/>
        <v>31.640414870514125</v>
      </c>
      <c r="N376" s="2">
        <f t="shared" si="180"/>
        <v>122.33878300505553</v>
      </c>
      <c r="O376" s="2">
        <f t="shared" si="161"/>
        <v>83.393853445845622</v>
      </c>
      <c r="P376" s="5">
        <f t="shared" si="162"/>
        <v>0.35289743066704837</v>
      </c>
      <c r="Q376" s="4">
        <f t="shared" si="181"/>
        <v>0.25862947213727483</v>
      </c>
      <c r="R376" s="4">
        <f t="shared" si="163"/>
        <v>0.24415818213047377</v>
      </c>
      <c r="S376" s="4">
        <f t="shared" si="183"/>
        <v>0</v>
      </c>
      <c r="T376" s="4">
        <f t="shared" si="184"/>
        <v>0</v>
      </c>
      <c r="U376" s="5">
        <f t="shared" si="185"/>
        <v>-0.95021386481749848</v>
      </c>
      <c r="V376" s="5">
        <f t="shared" si="186"/>
        <v>28.21048685842441</v>
      </c>
      <c r="W376" s="5">
        <f t="shared" si="187"/>
        <v>2.6661445743427685</v>
      </c>
      <c r="X376" s="5">
        <f t="shared" si="164"/>
        <v>0.99861969050806876</v>
      </c>
      <c r="Y376" s="5">
        <f t="shared" si="165"/>
        <v>11.75257737519212</v>
      </c>
      <c r="Z376" s="5">
        <f t="shared" si="166"/>
        <v>-1.0817778639489146</v>
      </c>
      <c r="AA376" s="5">
        <f t="shared" si="167"/>
        <v>15.63491439476385</v>
      </c>
      <c r="AB376" s="5">
        <f t="shared" si="168"/>
        <v>10.802363510374621</v>
      </c>
      <c r="AC376" s="5">
        <f t="shared" si="168"/>
        <v>27.128708994475495</v>
      </c>
      <c r="AD376" s="5">
        <f t="shared" si="169"/>
        <v>-13.872941030893379</v>
      </c>
      <c r="AE376">
        <f t="shared" si="182"/>
        <v>0</v>
      </c>
    </row>
    <row r="377" spans="1:31" x14ac:dyDescent="0.2">
      <c r="A377">
        <f t="shared" si="170"/>
        <v>0.34400000000000025</v>
      </c>
      <c r="B377" s="5">
        <f t="shared" si="171"/>
        <v>0.73079856614378758</v>
      </c>
      <c r="C377" s="5">
        <f t="shared" si="172"/>
        <v>11.438238320050099</v>
      </c>
      <c r="D377" s="5">
        <f t="shared" si="173"/>
        <v>2.8403180168736215</v>
      </c>
      <c r="E377" s="2">
        <f t="shared" si="174"/>
        <v>11.461560208389619</v>
      </c>
      <c r="F377" s="2">
        <f t="shared" si="175"/>
        <v>3.6557061982302863</v>
      </c>
      <c r="G377" s="3">
        <f t="shared" si="176"/>
        <v>4.1109543468577643</v>
      </c>
      <c r="H377" s="3">
        <f t="shared" si="177"/>
        <v>-121.70050327623213</v>
      </c>
      <c r="I377" s="3">
        <f t="shared" si="178"/>
        <v>-11.518228296319197</v>
      </c>
      <c r="J377" s="2">
        <f t="shared" si="158"/>
        <v>122.31345807561922</v>
      </c>
      <c r="K377" s="2">
        <f t="shared" si="179"/>
        <v>83.376590371928572</v>
      </c>
      <c r="L377" s="6">
        <f t="shared" si="159"/>
        <v>2496.538223577787</v>
      </c>
      <c r="M377" s="2">
        <f t="shared" si="160"/>
        <v>31.640154569649038</v>
      </c>
      <c r="N377" s="2">
        <f t="shared" si="180"/>
        <v>122.31345807561922</v>
      </c>
      <c r="O377" s="2">
        <f t="shared" si="161"/>
        <v>83.376590371928572</v>
      </c>
      <c r="P377" s="5">
        <f t="shared" si="162"/>
        <v>0.35289682530475996</v>
      </c>
      <c r="Q377" s="4">
        <f t="shared" si="181"/>
        <v>0.25868089307137232</v>
      </c>
      <c r="R377" s="4">
        <f t="shared" si="163"/>
        <v>0.24418203458735896</v>
      </c>
      <c r="S377" s="4">
        <f t="shared" si="183"/>
        <v>0</v>
      </c>
      <c r="T377" s="4">
        <f t="shared" si="184"/>
        <v>0</v>
      </c>
      <c r="U377" s="5">
        <f t="shared" si="185"/>
        <v>-0.95251846947337548</v>
      </c>
      <c r="V377" s="5">
        <f t="shared" si="186"/>
        <v>28.198312930286342</v>
      </c>
      <c r="W377" s="5">
        <f t="shared" si="187"/>
        <v>2.6688024877339962</v>
      </c>
      <c r="X377" s="5">
        <f t="shared" si="164"/>
        <v>0.99861147501625558</v>
      </c>
      <c r="Y377" s="5">
        <f t="shared" si="165"/>
        <v>11.748756226505899</v>
      </c>
      <c r="Z377" s="5">
        <f t="shared" si="166"/>
        <v>-1.0824012122702056</v>
      </c>
      <c r="AA377" s="5">
        <f t="shared" si="167"/>
        <v>15.629779869630173</v>
      </c>
      <c r="AB377" s="5">
        <f t="shared" si="168"/>
        <v>10.796237757032523</v>
      </c>
      <c r="AC377" s="5">
        <f t="shared" si="168"/>
        <v>27.115911718016136</v>
      </c>
      <c r="AD377" s="5">
        <f t="shared" si="169"/>
        <v>-13.875417642635831</v>
      </c>
      <c r="AE377">
        <f t="shared" si="182"/>
        <v>0</v>
      </c>
    </row>
    <row r="378" spans="1:31" x14ac:dyDescent="0.2">
      <c r="A378">
        <f t="shared" si="170"/>
        <v>0.34500000000000025</v>
      </c>
      <c r="B378" s="5">
        <f t="shared" si="171"/>
        <v>0.73491491860952385</v>
      </c>
      <c r="C378" s="5">
        <f t="shared" si="172"/>
        <v>11.316551374729725</v>
      </c>
      <c r="D378" s="5">
        <f t="shared" si="173"/>
        <v>2.828792850868481</v>
      </c>
      <c r="E378" s="2">
        <f t="shared" si="174"/>
        <v>11.340389541567435</v>
      </c>
      <c r="F378" s="2">
        <f t="shared" si="175"/>
        <v>3.7156617925619968</v>
      </c>
      <c r="G378" s="3">
        <f t="shared" si="176"/>
        <v>4.121750584614797</v>
      </c>
      <c r="H378" s="3">
        <f t="shared" si="177"/>
        <v>-121.67338736451411</v>
      </c>
      <c r="I378" s="3">
        <f t="shared" si="178"/>
        <v>-11.532103713961833</v>
      </c>
      <c r="J378" s="2">
        <f t="shared" si="158"/>
        <v>122.28814920795247</v>
      </c>
      <c r="K378" s="2">
        <f t="shared" si="179"/>
        <v>83.359338246729692</v>
      </c>
      <c r="L378" s="6">
        <f t="shared" si="159"/>
        <v>2496.5176200217365</v>
      </c>
      <c r="M378" s="2">
        <f t="shared" si="160"/>
        <v>31.63989344819214</v>
      </c>
      <c r="N378" s="2">
        <f t="shared" si="180"/>
        <v>122.28814920795247</v>
      </c>
      <c r="O378" s="2">
        <f t="shared" si="161"/>
        <v>83.359338246729692</v>
      </c>
      <c r="P378" s="5">
        <f t="shared" si="162"/>
        <v>0.35289621805421734</v>
      </c>
      <c r="Q378" s="4">
        <f t="shared" si="181"/>
        <v>0.25873229461006986</v>
      </c>
      <c r="R378" s="4">
        <f t="shared" si="163"/>
        <v>0.24420587322722651</v>
      </c>
      <c r="S378" s="4">
        <f t="shared" si="183"/>
        <v>0</v>
      </c>
      <c r="T378" s="4">
        <f t="shared" si="184"/>
        <v>0</v>
      </c>
      <c r="U378" s="5">
        <f t="shared" si="185"/>
        <v>-0.95482073100087472</v>
      </c>
      <c r="V378" s="5">
        <f t="shared" si="186"/>
        <v>28.18614816247921</v>
      </c>
      <c r="W378" s="5">
        <f t="shared" si="187"/>
        <v>2.6714599712180291</v>
      </c>
      <c r="X378" s="5">
        <f t="shared" si="164"/>
        <v>0.998603233625315</v>
      </c>
      <c r="Y378" s="5">
        <f t="shared" si="165"/>
        <v>11.744937277088084</v>
      </c>
      <c r="Z378" s="5">
        <f t="shared" si="166"/>
        <v>-1.0830253415596303</v>
      </c>
      <c r="AA378" s="5">
        <f t="shared" si="167"/>
        <v>15.624648239949776</v>
      </c>
      <c r="AB378" s="5">
        <f t="shared" si="168"/>
        <v>10.790116546087209</v>
      </c>
      <c r="AC378" s="5">
        <f t="shared" si="168"/>
        <v>27.10312282091958</v>
      </c>
      <c r="AD378" s="5">
        <f t="shared" si="169"/>
        <v>-13.877891788832194</v>
      </c>
      <c r="AE378">
        <f t="shared" si="182"/>
        <v>0</v>
      </c>
    </row>
    <row r="379" spans="1:31" x14ac:dyDescent="0.2">
      <c r="A379">
        <f t="shared" si="170"/>
        <v>0.34600000000000025</v>
      </c>
      <c r="B379" s="5">
        <f t="shared" si="171"/>
        <v>0.7390420642524117</v>
      </c>
      <c r="C379" s="5">
        <f t="shared" si="172"/>
        <v>11.194891538926623</v>
      </c>
      <c r="D379" s="5">
        <f t="shared" si="173"/>
        <v>2.8172538082086249</v>
      </c>
      <c r="E379" s="2">
        <f t="shared" si="174"/>
        <v>11.219259322302223</v>
      </c>
      <c r="F379" s="2">
        <f t="shared" si="175"/>
        <v>3.7769582725387552</v>
      </c>
      <c r="G379" s="3">
        <f t="shared" si="176"/>
        <v>4.1325407011608846</v>
      </c>
      <c r="H379" s="3">
        <f t="shared" si="177"/>
        <v>-121.64628424169319</v>
      </c>
      <c r="I379" s="3">
        <f t="shared" si="178"/>
        <v>-11.545981605750665</v>
      </c>
      <c r="J379" s="2">
        <f t="shared" si="158"/>
        <v>122.26285639431912</v>
      </c>
      <c r="K379" s="2">
        <f t="shared" si="179"/>
        <v>83.342097064975533</v>
      </c>
      <c r="L379" s="6">
        <f t="shared" si="159"/>
        <v>2496.4969516875371</v>
      </c>
      <c r="M379" s="2">
        <f t="shared" si="160"/>
        <v>31.639631505762186</v>
      </c>
      <c r="N379" s="2">
        <f t="shared" si="180"/>
        <v>122.26285639431912</v>
      </c>
      <c r="O379" s="2">
        <f t="shared" si="161"/>
        <v>83.342097064975533</v>
      </c>
      <c r="P379" s="5">
        <f t="shared" si="162"/>
        <v>0.35289560891454003</v>
      </c>
      <c r="Q379" s="4">
        <f t="shared" si="181"/>
        <v>0.25878367673432096</v>
      </c>
      <c r="R379" s="4">
        <f t="shared" si="163"/>
        <v>0.24422969804816119</v>
      </c>
      <c r="S379" s="4">
        <f t="shared" si="183"/>
        <v>0</v>
      </c>
      <c r="T379" s="4">
        <f t="shared" si="184"/>
        <v>0</v>
      </c>
      <c r="U379" s="5">
        <f t="shared" si="185"/>
        <v>-0.95712065223067144</v>
      </c>
      <c r="V379" s="5">
        <f t="shared" si="186"/>
        <v>28.173992547040196</v>
      </c>
      <c r="W379" s="5">
        <f t="shared" si="187"/>
        <v>2.674117024917642</v>
      </c>
      <c r="X379" s="5">
        <f t="shared" si="164"/>
        <v>0.99859496632321409</v>
      </c>
      <c r="Y379" s="5">
        <f t="shared" si="165"/>
        <v>11.741120525482554</v>
      </c>
      <c r="Z379" s="5">
        <f t="shared" si="166"/>
        <v>-1.083650250846746</v>
      </c>
      <c r="AA379" s="5">
        <f t="shared" si="167"/>
        <v>15.619519503829361</v>
      </c>
      <c r="AB379" s="5">
        <f t="shared" si="168"/>
        <v>10.783999873251883</v>
      </c>
      <c r="AC379" s="5">
        <f t="shared" si="168"/>
        <v>27.090342296193452</v>
      </c>
      <c r="AD379" s="5">
        <f t="shared" si="169"/>
        <v>-13.880363471252998</v>
      </c>
      <c r="AE379">
        <f t="shared" si="182"/>
        <v>0</v>
      </c>
    </row>
    <row r="380" spans="1:31" x14ac:dyDescent="0.2">
      <c r="A380">
        <f t="shared" si="170"/>
        <v>0.34700000000000025</v>
      </c>
      <c r="B380" s="5">
        <f t="shared" si="171"/>
        <v>0.74317999695350923</v>
      </c>
      <c r="C380" s="5">
        <f t="shared" si="172"/>
        <v>11.073258799856077</v>
      </c>
      <c r="D380" s="5">
        <f t="shared" si="173"/>
        <v>2.8057008864211386</v>
      </c>
      <c r="E380" s="2">
        <f t="shared" si="174"/>
        <v>11.098169982319693</v>
      </c>
      <c r="F380" s="2">
        <f t="shared" si="175"/>
        <v>3.8396389135030318</v>
      </c>
      <c r="G380" s="3">
        <f t="shared" si="176"/>
        <v>4.1433247010341363</v>
      </c>
      <c r="H380" s="3">
        <f t="shared" si="177"/>
        <v>-121.619193899397</v>
      </c>
      <c r="I380" s="3">
        <f t="shared" si="178"/>
        <v>-11.559861969221918</v>
      </c>
      <c r="J380" s="2">
        <f t="shared" si="158"/>
        <v>122.23757962699028</v>
      </c>
      <c r="K380" s="2">
        <f t="shared" si="179"/>
        <v>83.324866821397592</v>
      </c>
      <c r="L380" s="6">
        <f t="shared" si="159"/>
        <v>2496.4762185451318</v>
      </c>
      <c r="M380" s="2">
        <f t="shared" si="160"/>
        <v>31.639368741978235</v>
      </c>
      <c r="N380" s="2">
        <f t="shared" si="180"/>
        <v>122.23757962699028</v>
      </c>
      <c r="O380" s="2">
        <f t="shared" si="161"/>
        <v>83.324866821397592</v>
      </c>
      <c r="P380" s="5">
        <f t="shared" si="162"/>
        <v>0.35289499788484857</v>
      </c>
      <c r="Q380" s="4">
        <f t="shared" si="181"/>
        <v>0.25883503942507874</v>
      </c>
      <c r="R380" s="4">
        <f t="shared" si="163"/>
        <v>0.24425350904824891</v>
      </c>
      <c r="S380" s="4">
        <f t="shared" si="183"/>
        <v>0</v>
      </c>
      <c r="T380" s="4">
        <f t="shared" si="184"/>
        <v>0</v>
      </c>
      <c r="U380" s="5">
        <f t="shared" si="185"/>
        <v>-0.95941823598991938</v>
      </c>
      <c r="V380" s="5">
        <f t="shared" si="186"/>
        <v>28.161846076015298</v>
      </c>
      <c r="W380" s="5">
        <f t="shared" si="187"/>
        <v>2.6767736489562841</v>
      </c>
      <c r="X380" s="5">
        <f t="shared" si="164"/>
        <v>0.99858667309792992</v>
      </c>
      <c r="Y380" s="5">
        <f t="shared" si="165"/>
        <v>11.737305970234486</v>
      </c>
      <c r="Z380" s="5">
        <f t="shared" si="166"/>
        <v>-1.0842759391622738</v>
      </c>
      <c r="AA380" s="5">
        <f t="shared" si="167"/>
        <v>15.614393659377285</v>
      </c>
      <c r="AB380" s="5">
        <f t="shared" si="168"/>
        <v>10.777887734244567</v>
      </c>
      <c r="AC380" s="5">
        <f t="shared" si="168"/>
        <v>27.077570136853023</v>
      </c>
      <c r="AD380" s="5">
        <f t="shared" si="169"/>
        <v>-13.88283269166643</v>
      </c>
      <c r="AE380">
        <f t="shared" si="182"/>
        <v>0</v>
      </c>
    </row>
    <row r="381" spans="1:31" x14ac:dyDescent="0.2">
      <c r="A381">
        <f t="shared" si="170"/>
        <v>0.34800000000000025</v>
      </c>
      <c r="B381" s="5">
        <f t="shared" si="171"/>
        <v>0.74732871059841055</v>
      </c>
      <c r="C381" s="5">
        <f t="shared" si="172"/>
        <v>10.95165314474175</v>
      </c>
      <c r="D381" s="5">
        <f t="shared" si="173"/>
        <v>2.794134083035571</v>
      </c>
      <c r="E381" s="2">
        <f t="shared" si="174"/>
        <v>10.977121972740239</v>
      </c>
      <c r="F381" s="2">
        <f t="shared" si="175"/>
        <v>3.9037488664642508</v>
      </c>
      <c r="G381" s="3">
        <f t="shared" si="176"/>
        <v>4.1541025887683807</v>
      </c>
      <c r="H381" s="3">
        <f t="shared" si="177"/>
        <v>-121.59211632926015</v>
      </c>
      <c r="I381" s="3">
        <f t="shared" si="178"/>
        <v>-11.573744801913584</v>
      </c>
      <c r="J381" s="2">
        <f t="shared" si="158"/>
        <v>122.21231889824432</v>
      </c>
      <c r="K381" s="2">
        <f t="shared" si="179"/>
        <v>83.307647510732323</v>
      </c>
      <c r="L381" s="6">
        <f t="shared" si="159"/>
        <v>2496.4554205644899</v>
      </c>
      <c r="M381" s="2">
        <f t="shared" si="160"/>
        <v>31.639105156459678</v>
      </c>
      <c r="N381" s="2">
        <f t="shared" si="180"/>
        <v>122.21231889824432</v>
      </c>
      <c r="O381" s="2">
        <f t="shared" si="161"/>
        <v>83.307647510732323</v>
      </c>
      <c r="P381" s="5">
        <f t="shared" si="162"/>
        <v>0.35289438496426428</v>
      </c>
      <c r="Q381" s="4">
        <f t="shared" si="181"/>
        <v>0.25888638266329633</v>
      </c>
      <c r="R381" s="4">
        <f t="shared" si="163"/>
        <v>0.24427730622557686</v>
      </c>
      <c r="S381" s="4">
        <f t="shared" si="183"/>
        <v>0</v>
      </c>
      <c r="T381" s="4">
        <f t="shared" si="184"/>
        <v>0</v>
      </c>
      <c r="U381" s="5">
        <f t="shared" si="185"/>
        <v>-0.96171348510225585</v>
      </c>
      <c r="V381" s="5">
        <f t="shared" si="186"/>
        <v>28.149708741459229</v>
      </c>
      <c r="W381" s="5">
        <f t="shared" si="187"/>
        <v>2.6794298434580712</v>
      </c>
      <c r="X381" s="5">
        <f t="shared" si="164"/>
        <v>0.99857835393744987</v>
      </c>
      <c r="Y381" s="5">
        <f t="shared" si="165"/>
        <v>11.733493609890321</v>
      </c>
      <c r="Z381" s="5">
        <f t="shared" si="166"/>
        <v>-1.0849024055380954</v>
      </c>
      <c r="AA381" s="5">
        <f t="shared" si="167"/>
        <v>15.609270704703567</v>
      </c>
      <c r="AB381" s="5">
        <f t="shared" si="168"/>
        <v>10.771780124788064</v>
      </c>
      <c r="AC381" s="5">
        <f t="shared" si="168"/>
        <v>27.064806335921133</v>
      </c>
      <c r="AD381" s="5">
        <f t="shared" si="169"/>
        <v>-13.88529945183836</v>
      </c>
      <c r="AE381">
        <f t="shared" si="182"/>
        <v>0</v>
      </c>
    </row>
    <row r="382" spans="1:31" x14ac:dyDescent="0.2">
      <c r="A382">
        <f t="shared" si="170"/>
        <v>0.34900000000000025</v>
      </c>
      <c r="B382" s="5">
        <f t="shared" si="171"/>
        <v>0.75148819907724129</v>
      </c>
      <c r="C382" s="5">
        <f t="shared" si="172"/>
        <v>10.830074560815657</v>
      </c>
      <c r="D382" s="5">
        <f t="shared" si="173"/>
        <v>2.7825533955839314</v>
      </c>
      <c r="E382" s="2">
        <f t="shared" si="174"/>
        <v>10.856115765142651</v>
      </c>
      <c r="F382" s="2">
        <f t="shared" si="175"/>
        <v>3.9693352604123118</v>
      </c>
      <c r="G382" s="3">
        <f t="shared" si="176"/>
        <v>4.1648743688931686</v>
      </c>
      <c r="H382" s="3">
        <f t="shared" si="177"/>
        <v>-121.56505152292424</v>
      </c>
      <c r="I382" s="3">
        <f t="shared" si="178"/>
        <v>-11.587630101365422</v>
      </c>
      <c r="J382" s="2">
        <f t="shared" si="158"/>
        <v>122.18707420036687</v>
      </c>
      <c r="K382" s="2">
        <f t="shared" si="179"/>
        <v>83.2904391277211</v>
      </c>
      <c r="L382" s="6">
        <f t="shared" si="159"/>
        <v>2496.4345577156064</v>
      </c>
      <c r="M382" s="2">
        <f t="shared" si="160"/>
        <v>31.638840748826265</v>
      </c>
      <c r="N382" s="2">
        <f t="shared" si="180"/>
        <v>122.18707420036687</v>
      </c>
      <c r="O382" s="2">
        <f t="shared" si="161"/>
        <v>83.2904391277211</v>
      </c>
      <c r="P382" s="5">
        <f t="shared" si="162"/>
        <v>0.35289377015190909</v>
      </c>
      <c r="Q382" s="4">
        <f t="shared" si="181"/>
        <v>0.2589377064299267</v>
      </c>
      <c r="R382" s="4">
        <f t="shared" si="163"/>
        <v>0.24430108957823296</v>
      </c>
      <c r="S382" s="4">
        <f t="shared" si="183"/>
        <v>0</v>
      </c>
      <c r="T382" s="4">
        <f t="shared" si="184"/>
        <v>0</v>
      </c>
      <c r="U382" s="5">
        <f t="shared" si="185"/>
        <v>-0.96400640238780577</v>
      </c>
      <c r="V382" s="5">
        <f t="shared" si="186"/>
        <v>28.137580535435454</v>
      </c>
      <c r="W382" s="5">
        <f t="shared" si="187"/>
        <v>2.6820856085477893</v>
      </c>
      <c r="X382" s="5">
        <f t="shared" si="164"/>
        <v>0.99857000882977265</v>
      </c>
      <c r="Y382" s="5">
        <f t="shared" si="165"/>
        <v>11.729683442997782</v>
      </c>
      <c r="Z382" s="5">
        <f t="shared" si="166"/>
        <v>-1.0855296490072517</v>
      </c>
      <c r="AA382" s="5">
        <f t="shared" si="167"/>
        <v>15.604150637919844</v>
      </c>
      <c r="AB382" s="5">
        <f t="shared" si="168"/>
        <v>10.765677040609976</v>
      </c>
      <c r="AC382" s="5">
        <f t="shared" si="168"/>
        <v>27.052050886428201</v>
      </c>
      <c r="AD382" s="5">
        <f t="shared" si="169"/>
        <v>-13.887763753532365</v>
      </c>
      <c r="AE382">
        <f t="shared" si="182"/>
        <v>0</v>
      </c>
    </row>
    <row r="383" spans="1:31" x14ac:dyDescent="0.2">
      <c r="A383">
        <f t="shared" si="170"/>
        <v>0.35000000000000026</v>
      </c>
      <c r="B383" s="5">
        <f t="shared" si="171"/>
        <v>0.75565845628465467</v>
      </c>
      <c r="C383" s="5">
        <f t="shared" si="172"/>
        <v>10.708523035318175</v>
      </c>
      <c r="D383" s="5">
        <f t="shared" si="173"/>
        <v>2.7709588216006895</v>
      </c>
      <c r="E383" s="2">
        <f t="shared" si="174"/>
        <v>10.735151852698428</v>
      </c>
      <c r="F383" s="2">
        <f t="shared" si="175"/>
        <v>4.0364473113732506</v>
      </c>
      <c r="G383" s="3">
        <f t="shared" si="176"/>
        <v>4.175640045933779</v>
      </c>
      <c r="H383" s="3">
        <f t="shared" si="177"/>
        <v>-121.53799947203781</v>
      </c>
      <c r="I383" s="3">
        <f t="shared" si="178"/>
        <v>-11.601517865118954</v>
      </c>
      <c r="J383" s="2">
        <f t="shared" si="158"/>
        <v>122.16184552565069</v>
      </c>
      <c r="K383" s="2">
        <f t="shared" si="179"/>
        <v>83.273241667110213</v>
      </c>
      <c r="L383" s="6">
        <f t="shared" si="159"/>
        <v>2496.4136299685033</v>
      </c>
      <c r="M383" s="2">
        <f t="shared" si="160"/>
        <v>31.638575518698044</v>
      </c>
      <c r="N383" s="2">
        <f t="shared" si="180"/>
        <v>122.16184552565069</v>
      </c>
      <c r="O383" s="2">
        <f t="shared" si="161"/>
        <v>83.273241667110213</v>
      </c>
      <c r="P383" s="5">
        <f t="shared" si="162"/>
        <v>0.35289315344690581</v>
      </c>
      <c r="Q383" s="4">
        <f t="shared" si="181"/>
        <v>0.2589890107059229</v>
      </c>
      <c r="R383" s="4">
        <f t="shared" si="163"/>
        <v>0.24432485910430674</v>
      </c>
      <c r="S383" s="4">
        <f t="shared" si="183"/>
        <v>0</v>
      </c>
      <c r="T383" s="4">
        <f t="shared" si="184"/>
        <v>0</v>
      </c>
      <c r="U383" s="5">
        <f t="shared" si="185"/>
        <v>-0.96629699066318708</v>
      </c>
      <c r="V383" s="5">
        <f t="shared" si="186"/>
        <v>28.125461450016147</v>
      </c>
      <c r="W383" s="5">
        <f t="shared" si="187"/>
        <v>2.6847409443508901</v>
      </c>
      <c r="X383" s="5">
        <f t="shared" si="164"/>
        <v>0.9985616377629063</v>
      </c>
      <c r="Y383" s="5">
        <f t="shared" si="165"/>
        <v>11.725875468105878</v>
      </c>
      <c r="Z383" s="5">
        <f t="shared" si="166"/>
        <v>-1.0861576686039438</v>
      </c>
      <c r="AA383" s="5">
        <f t="shared" si="167"/>
        <v>15.599033457139425</v>
      </c>
      <c r="AB383" s="5">
        <f t="shared" si="168"/>
        <v>10.759578477442691</v>
      </c>
      <c r="AC383" s="5">
        <f t="shared" si="168"/>
        <v>27.039303781412201</v>
      </c>
      <c r="AD383" s="5">
        <f t="shared" si="169"/>
        <v>-13.890225598509684</v>
      </c>
      <c r="AE383">
        <f t="shared" si="182"/>
        <v>0</v>
      </c>
    </row>
    <row r="384" spans="1:31" x14ac:dyDescent="0.2">
      <c r="A384">
        <f t="shared" si="170"/>
        <v>0.35100000000000026</v>
      </c>
      <c r="B384" s="5">
        <f t="shared" si="171"/>
        <v>0.75983947611982716</v>
      </c>
      <c r="C384" s="5">
        <f t="shared" si="172"/>
        <v>10.586998555498027</v>
      </c>
      <c r="D384" s="5">
        <f t="shared" si="173"/>
        <v>2.7593503586227714</v>
      </c>
      <c r="E384" s="2">
        <f t="shared" si="174"/>
        <v>10.614230751382191</v>
      </c>
      <c r="F384" s="2">
        <f t="shared" si="175"/>
        <v>4.1051364387288096</v>
      </c>
      <c r="G384" s="3">
        <f t="shared" si="176"/>
        <v>4.186399624411222</v>
      </c>
      <c r="H384" s="3">
        <f t="shared" si="177"/>
        <v>-121.5109601682564</v>
      </c>
      <c r="I384" s="3">
        <f t="shared" si="178"/>
        <v>-11.615408090717464</v>
      </c>
      <c r="J384" s="2">
        <f t="shared" si="158"/>
        <v>122.13663286639587</v>
      </c>
      <c r="K384" s="2">
        <f t="shared" si="179"/>
        <v>83.256055123650896</v>
      </c>
      <c r="L384" s="6">
        <f t="shared" si="159"/>
        <v>2496.3926372932292</v>
      </c>
      <c r="M384" s="2">
        <f t="shared" si="160"/>
        <v>31.638309465695439</v>
      </c>
      <c r="N384" s="2">
        <f t="shared" si="180"/>
        <v>122.13663286639587</v>
      </c>
      <c r="O384" s="2">
        <f t="shared" si="161"/>
        <v>83.256055123650896</v>
      </c>
      <c r="P384" s="5">
        <f t="shared" si="162"/>
        <v>0.35289253484837807</v>
      </c>
      <c r="Q384" s="4">
        <f t="shared" si="181"/>
        <v>0.259040295472238</v>
      </c>
      <c r="R384" s="4">
        <f t="shared" si="163"/>
        <v>0.24434861480188858</v>
      </c>
      <c r="S384" s="4">
        <f t="shared" si="183"/>
        <v>0</v>
      </c>
      <c r="T384" s="4">
        <f t="shared" si="184"/>
        <v>0</v>
      </c>
      <c r="U384" s="5">
        <f t="shared" si="185"/>
        <v>-0.96858525274151641</v>
      </c>
      <c r="V384" s="5">
        <f t="shared" si="186"/>
        <v>28.113351477282222</v>
      </c>
      <c r="W384" s="5">
        <f t="shared" si="187"/>
        <v>2.6873958509934917</v>
      </c>
      <c r="X384" s="5">
        <f t="shared" si="164"/>
        <v>0.99855324072487106</v>
      </c>
      <c r="Y384" s="5">
        <f t="shared" si="165"/>
        <v>11.722069683764884</v>
      </c>
      <c r="Z384" s="5">
        <f t="shared" si="166"/>
        <v>-1.0867864633635294</v>
      </c>
      <c r="AA384" s="5">
        <f t="shared" si="167"/>
        <v>15.593919160477251</v>
      </c>
      <c r="AB384" s="5">
        <f t="shared" si="168"/>
        <v>10.753484431023368</v>
      </c>
      <c r="AC384" s="5">
        <f t="shared" si="168"/>
        <v>27.026565013918692</v>
      </c>
      <c r="AD384" s="5">
        <f t="shared" si="169"/>
        <v>-13.892684988529258</v>
      </c>
      <c r="AE384">
        <f t="shared" si="182"/>
        <v>0</v>
      </c>
    </row>
    <row r="385" spans="1:31" x14ac:dyDescent="0.2">
      <c r="A385">
        <f t="shared" si="170"/>
        <v>0.35200000000000026</v>
      </c>
      <c r="B385" s="5">
        <f t="shared" si="171"/>
        <v>0.76403125248645387</v>
      </c>
      <c r="C385" s="5">
        <f t="shared" si="172"/>
        <v>10.465501108612278</v>
      </c>
      <c r="D385" s="5">
        <f t="shared" si="173"/>
        <v>2.7477280041895598</v>
      </c>
      <c r="E385" s="2">
        <f t="shared" si="174"/>
        <v>10.493353001264222</v>
      </c>
      <c r="F385" s="2">
        <f t="shared" si="175"/>
        <v>4.1754563893680778</v>
      </c>
      <c r="G385" s="3">
        <f t="shared" si="176"/>
        <v>4.1971531088422456</v>
      </c>
      <c r="H385" s="3">
        <f t="shared" si="177"/>
        <v>-121.48393360324249</v>
      </c>
      <c r="I385" s="3">
        <f t="shared" si="178"/>
        <v>-11.629300775705994</v>
      </c>
      <c r="J385" s="2">
        <f t="shared" si="158"/>
        <v>122.11143621490957</v>
      </c>
      <c r="K385" s="2">
        <f t="shared" si="179"/>
        <v>83.23887949209923</v>
      </c>
      <c r="L385" s="6">
        <f t="shared" si="159"/>
        <v>2496.3715796598581</v>
      </c>
      <c r="M385" s="2">
        <f t="shared" si="160"/>
        <v>31.63804258943917</v>
      </c>
      <c r="N385" s="2">
        <f t="shared" si="180"/>
        <v>122.11143621490957</v>
      </c>
      <c r="O385" s="2">
        <f t="shared" si="161"/>
        <v>83.23887949209923</v>
      </c>
      <c r="P385" s="5">
        <f t="shared" si="162"/>
        <v>0.35289191435545009</v>
      </c>
      <c r="Q385" s="4">
        <f t="shared" si="181"/>
        <v>0.25909156070982503</v>
      </c>
      <c r="R385" s="4">
        <f t="shared" si="163"/>
        <v>0.2443723566690702</v>
      </c>
      <c r="S385" s="4">
        <f t="shared" si="183"/>
        <v>0</v>
      </c>
      <c r="T385" s="4">
        <f t="shared" si="184"/>
        <v>0</v>
      </c>
      <c r="U385" s="5">
        <f t="shared" si="185"/>
        <v>-0.97087119143241218</v>
      </c>
      <c r="V385" s="5">
        <f t="shared" si="186"/>
        <v>28.101250609323245</v>
      </c>
      <c r="W385" s="5">
        <f t="shared" si="187"/>
        <v>2.6900503286023731</v>
      </c>
      <c r="X385" s="5">
        <f t="shared" si="164"/>
        <v>0.99854481770369607</v>
      </c>
      <c r="Y385" s="5">
        <f t="shared" si="165"/>
        <v>11.718266088526361</v>
      </c>
      <c r="Z385" s="5">
        <f t="shared" si="166"/>
        <v>-1.0874160323225219</v>
      </c>
      <c r="AA385" s="5">
        <f t="shared" si="167"/>
        <v>15.5888077460499</v>
      </c>
      <c r="AB385" s="5">
        <f t="shared" si="168"/>
        <v>10.747394897093949</v>
      </c>
      <c r="AC385" s="5">
        <f t="shared" si="168"/>
        <v>27.013834577000722</v>
      </c>
      <c r="AD385" s="5">
        <f t="shared" si="169"/>
        <v>-13.895141925347726</v>
      </c>
      <c r="AE385">
        <f t="shared" si="182"/>
        <v>0</v>
      </c>
    </row>
    <row r="386" spans="1:31" x14ac:dyDescent="0.2">
      <c r="A386">
        <f t="shared" si="170"/>
        <v>0.35300000000000026</v>
      </c>
      <c r="B386" s="5">
        <f t="shared" si="171"/>
        <v>0.76823377929274472</v>
      </c>
      <c r="C386" s="5">
        <f t="shared" si="172"/>
        <v>10.344030681926323</v>
      </c>
      <c r="D386" s="5">
        <f t="shared" si="173"/>
        <v>2.7360917558428914</v>
      </c>
      <c r="E386" s="2">
        <f t="shared" si="174"/>
        <v>10.372519167891644</v>
      </c>
      <c r="F386" s="2">
        <f t="shared" si="175"/>
        <v>4.2474633702905225</v>
      </c>
      <c r="G386" s="3">
        <f t="shared" si="176"/>
        <v>4.2079005037393395</v>
      </c>
      <c r="H386" s="3">
        <f t="shared" si="177"/>
        <v>-121.45691976866549</v>
      </c>
      <c r="I386" s="3">
        <f t="shared" si="178"/>
        <v>-11.643195917631342</v>
      </c>
      <c r="J386" s="2">
        <f t="shared" si="158"/>
        <v>122.08625556350626</v>
      </c>
      <c r="K386" s="2">
        <f t="shared" si="179"/>
        <v>83.221714767216255</v>
      </c>
      <c r="L386" s="6">
        <f t="shared" si="159"/>
        <v>2496.3504570384916</v>
      </c>
      <c r="M386" s="2">
        <f t="shared" si="160"/>
        <v>31.637774889550325</v>
      </c>
      <c r="N386" s="2">
        <f t="shared" si="180"/>
        <v>122.08625556350626</v>
      </c>
      <c r="O386" s="2">
        <f t="shared" si="161"/>
        <v>83.221714767216255</v>
      </c>
      <c r="P386" s="5">
        <f t="shared" si="162"/>
        <v>0.35289129196724711</v>
      </c>
      <c r="Q386" s="4">
        <f t="shared" si="181"/>
        <v>0.25914280639963716</v>
      </c>
      <c r="R386" s="4">
        <f t="shared" si="163"/>
        <v>0.24439608470394447</v>
      </c>
      <c r="S386" s="4">
        <f t="shared" si="183"/>
        <v>0</v>
      </c>
      <c r="T386" s="4">
        <f t="shared" si="184"/>
        <v>0</v>
      </c>
      <c r="U386" s="5">
        <f t="shared" si="185"/>
        <v>-0.97315480954200262</v>
      </c>
      <c r="V386" s="5">
        <f t="shared" si="186"/>
        <v>28.089158838237513</v>
      </c>
      <c r="W386" s="5">
        <f t="shared" si="187"/>
        <v>2.6927043773049801</v>
      </c>
      <c r="X386" s="5">
        <f t="shared" si="164"/>
        <v>0.99853636868742235</v>
      </c>
      <c r="Y386" s="5">
        <f t="shared" si="165"/>
        <v>11.714464680943131</v>
      </c>
      <c r="Z386" s="5">
        <f t="shared" si="166"/>
        <v>-1.08804637451859</v>
      </c>
      <c r="AA386" s="5">
        <f t="shared" si="167"/>
        <v>15.583699211975599</v>
      </c>
      <c r="AB386" s="5">
        <f t="shared" si="168"/>
        <v>10.741309871401128</v>
      </c>
      <c r="AC386" s="5">
        <f t="shared" si="168"/>
        <v>27.001112463718922</v>
      </c>
      <c r="AD386" s="5">
        <f t="shared" si="169"/>
        <v>-13.897596410719419</v>
      </c>
      <c r="AE386">
        <f t="shared" si="182"/>
        <v>0</v>
      </c>
    </row>
    <row r="387" spans="1:31" x14ac:dyDescent="0.2">
      <c r="A387">
        <f t="shared" si="170"/>
        <v>0.35400000000000026</v>
      </c>
      <c r="B387" s="5">
        <f t="shared" si="171"/>
        <v>0.7724470504514197</v>
      </c>
      <c r="C387" s="5">
        <f t="shared" si="172"/>
        <v>10.222587262713891</v>
      </c>
      <c r="D387" s="5">
        <f t="shared" si="173"/>
        <v>2.7244416111270549</v>
      </c>
      <c r="E387" s="2">
        <f t="shared" si="174"/>
        <v>10.251729843765458</v>
      </c>
      <c r="F387" s="2">
        <f t="shared" si="175"/>
        <v>4.3212161903359974</v>
      </c>
      <c r="G387" s="3">
        <f t="shared" si="176"/>
        <v>4.2186418136107404</v>
      </c>
      <c r="H387" s="3">
        <f t="shared" si="177"/>
        <v>-121.42991865620176</v>
      </c>
      <c r="I387" s="3">
        <f t="shared" si="178"/>
        <v>-11.657093514042062</v>
      </c>
      <c r="J387" s="2">
        <f t="shared" si="158"/>
        <v>122.06109090450749</v>
      </c>
      <c r="K387" s="2">
        <f t="shared" si="179"/>
        <v>83.204560943767888</v>
      </c>
      <c r="L387" s="6">
        <f t="shared" si="159"/>
        <v>2496.329269399258</v>
      </c>
      <c r="M387" s="2">
        <f t="shared" si="160"/>
        <v>31.63750636565031</v>
      </c>
      <c r="N387" s="2">
        <f t="shared" si="180"/>
        <v>122.06109090450749</v>
      </c>
      <c r="O387" s="2">
        <f t="shared" si="161"/>
        <v>83.204560943767888</v>
      </c>
      <c r="P387" s="5">
        <f t="shared" si="162"/>
        <v>0.3528906676828949</v>
      </c>
      <c r="Q387" s="4">
        <f t="shared" si="181"/>
        <v>0.25919403252262752</v>
      </c>
      <c r="R387" s="4">
        <f t="shared" si="163"/>
        <v>0.24441979890460527</v>
      </c>
      <c r="S387" s="4">
        <f t="shared" si="183"/>
        <v>0</v>
      </c>
      <c r="T387" s="4">
        <f t="shared" si="184"/>
        <v>0</v>
      </c>
      <c r="U387" s="5">
        <f t="shared" si="185"/>
        <v>-0.97543610987292728</v>
      </c>
      <c r="V387" s="5">
        <f t="shared" si="186"/>
        <v>28.077076156131969</v>
      </c>
      <c r="W387" s="5">
        <f t="shared" si="187"/>
        <v>2.6953579972294168</v>
      </c>
      <c r="X387" s="5">
        <f t="shared" si="164"/>
        <v>0.998527893664101</v>
      </c>
      <c r="Y387" s="5">
        <f t="shared" si="165"/>
        <v>11.710665459569292</v>
      </c>
      <c r="Z387" s="5">
        <f t="shared" si="166"/>
        <v>-1.0886774889905551</v>
      </c>
      <c r="AA387" s="5">
        <f t="shared" si="167"/>
        <v>15.578593556374202</v>
      </c>
      <c r="AB387" s="5">
        <f t="shared" si="168"/>
        <v>10.735229349696365</v>
      </c>
      <c r="AC387" s="5">
        <f t="shared" si="168"/>
        <v>26.988398667141414</v>
      </c>
      <c r="AD387" s="5">
        <f t="shared" si="169"/>
        <v>-13.900048446396383</v>
      </c>
      <c r="AE387">
        <f t="shared" si="182"/>
        <v>0</v>
      </c>
    </row>
    <row r="388" spans="1:31" x14ac:dyDescent="0.2">
      <c r="A388">
        <f t="shared" si="170"/>
        <v>0.35500000000000026</v>
      </c>
      <c r="B388" s="5">
        <f t="shared" si="171"/>
        <v>0.77667105987970531</v>
      </c>
      <c r="C388" s="5">
        <f t="shared" si="172"/>
        <v>10.101170838257023</v>
      </c>
      <c r="D388" s="5">
        <f t="shared" si="173"/>
        <v>2.7127775675887897</v>
      </c>
      <c r="E388" s="2">
        <f t="shared" si="174"/>
        <v>10.130985649921174</v>
      </c>
      <c r="F388" s="2">
        <f t="shared" si="175"/>
        <v>4.3967764117795216</v>
      </c>
      <c r="G388" s="3">
        <f t="shared" si="176"/>
        <v>4.2293770429604365</v>
      </c>
      <c r="H388" s="3">
        <f t="shared" si="177"/>
        <v>-121.40293025753462</v>
      </c>
      <c r="I388" s="3">
        <f t="shared" si="178"/>
        <v>-11.670993562488459</v>
      </c>
      <c r="J388" s="2">
        <f t="shared" si="158"/>
        <v>122.03594223024209</v>
      </c>
      <c r="K388" s="2">
        <f t="shared" si="179"/>
        <v>83.18741801652493</v>
      </c>
      <c r="L388" s="6">
        <f t="shared" si="159"/>
        <v>2496.3080167123112</v>
      </c>
      <c r="M388" s="2">
        <f t="shared" si="160"/>
        <v>31.637237017360889</v>
      </c>
      <c r="N388" s="2">
        <f t="shared" si="180"/>
        <v>122.03594223024209</v>
      </c>
      <c r="O388" s="2">
        <f t="shared" si="161"/>
        <v>83.18741801652493</v>
      </c>
      <c r="P388" s="5">
        <f t="shared" si="162"/>
        <v>0.35289004150152026</v>
      </c>
      <c r="Q388" s="4">
        <f t="shared" si="181"/>
        <v>0.2592452390597495</v>
      </c>
      <c r="R388" s="4">
        <f t="shared" si="163"/>
        <v>0.24444349926914785</v>
      </c>
      <c r="S388" s="4">
        <f t="shared" si="183"/>
        <v>0</v>
      </c>
      <c r="T388" s="4">
        <f t="shared" si="184"/>
        <v>0</v>
      </c>
      <c r="U388" s="5">
        <f t="shared" si="185"/>
        <v>-0.97771509522434563</v>
      </c>
      <c r="V388" s="5">
        <f t="shared" si="186"/>
        <v>28.065002555122252</v>
      </c>
      <c r="W388" s="5">
        <f t="shared" si="187"/>
        <v>2.6980111885044509</v>
      </c>
      <c r="X388" s="5">
        <f t="shared" si="164"/>
        <v>0.99851939262179412</v>
      </c>
      <c r="Y388" s="5">
        <f t="shared" si="165"/>
        <v>11.706868422960213</v>
      </c>
      <c r="Z388" s="5">
        <f t="shared" si="166"/>
        <v>-1.0893093747783906</v>
      </c>
      <c r="AA388" s="5">
        <f t="shared" si="167"/>
        <v>15.573490777367198</v>
      </c>
      <c r="AB388" s="5">
        <f t="shared" si="168"/>
        <v>10.729153327735867</v>
      </c>
      <c r="AC388" s="5">
        <f t="shared" si="168"/>
        <v>26.97569318034386</v>
      </c>
      <c r="AD388" s="5">
        <f t="shared" si="169"/>
        <v>-13.90249803412835</v>
      </c>
      <c r="AE388">
        <f t="shared" si="182"/>
        <v>0</v>
      </c>
    </row>
    <row r="389" spans="1:31" x14ac:dyDescent="0.2">
      <c r="A389">
        <f t="shared" si="170"/>
        <v>0.35600000000000026</v>
      </c>
      <c r="B389" s="5">
        <f t="shared" si="171"/>
        <v>0.78090580149932964</v>
      </c>
      <c r="C389" s="5">
        <f t="shared" si="172"/>
        <v>9.9797813958460786</v>
      </c>
      <c r="D389" s="5">
        <f t="shared" si="173"/>
        <v>2.7010996227772841</v>
      </c>
      <c r="E389" s="2">
        <f t="shared" si="174"/>
        <v>10.010287237621647</v>
      </c>
      <c r="F389" s="2">
        <f t="shared" si="175"/>
        <v>4.4742085125970874</v>
      </c>
      <c r="G389" s="3">
        <f t="shared" si="176"/>
        <v>4.2401061962881723</v>
      </c>
      <c r="H389" s="3">
        <f t="shared" si="177"/>
        <v>-121.37595456435427</v>
      </c>
      <c r="I389" s="3">
        <f t="shared" si="178"/>
        <v>-11.684896060522586</v>
      </c>
      <c r="J389" s="2">
        <f t="shared" si="158"/>
        <v>122.01080953304592</v>
      </c>
      <c r="K389" s="2">
        <f t="shared" si="179"/>
        <v>83.17028598026306</v>
      </c>
      <c r="L389" s="6">
        <f t="shared" si="159"/>
        <v>2496.2866989478316</v>
      </c>
      <c r="M389" s="2">
        <f t="shared" si="160"/>
        <v>31.636966844304116</v>
      </c>
      <c r="N389" s="2">
        <f t="shared" si="180"/>
        <v>122.01080953304592</v>
      </c>
      <c r="O389" s="2">
        <f t="shared" si="161"/>
        <v>83.17028598026306</v>
      </c>
      <c r="P389" s="5">
        <f t="shared" si="162"/>
        <v>0.3528894134222505</v>
      </c>
      <c r="Q389" s="4">
        <f t="shared" si="181"/>
        <v>0.25929642599195629</v>
      </c>
      <c r="R389" s="4">
        <f t="shared" si="163"/>
        <v>0.24446718579566831</v>
      </c>
      <c r="S389" s="4">
        <f t="shared" si="183"/>
        <v>0</v>
      </c>
      <c r="T389" s="4">
        <f t="shared" si="184"/>
        <v>0</v>
      </c>
      <c r="U389" s="5">
        <f t="shared" si="185"/>
        <v>-0.97999176839193836</v>
      </c>
      <c r="V389" s="5">
        <f t="shared" si="186"/>
        <v>28.052938027332612</v>
      </c>
      <c r="W389" s="5">
        <f t="shared" si="187"/>
        <v>2.7006639512595045</v>
      </c>
      <c r="X389" s="5">
        <f t="shared" si="164"/>
        <v>0.99851086554857327</v>
      </c>
      <c r="Y389" s="5">
        <f t="shared" si="165"/>
        <v>11.70307356967251</v>
      </c>
      <c r="Z389" s="5">
        <f t="shared" si="166"/>
        <v>-1.0899420309232191</v>
      </c>
      <c r="AA389" s="5">
        <f t="shared" si="167"/>
        <v>15.568390873077702</v>
      </c>
      <c r="AB389" s="5">
        <f t="shared" si="168"/>
        <v>10.723081801280571</v>
      </c>
      <c r="AC389" s="5">
        <f t="shared" si="168"/>
        <v>26.962995996409393</v>
      </c>
      <c r="AD389" s="5">
        <f t="shared" si="169"/>
        <v>-13.904945175662792</v>
      </c>
      <c r="AE389">
        <f t="shared" si="182"/>
        <v>0</v>
      </c>
    </row>
    <row r="390" spans="1:31" x14ac:dyDescent="0.2">
      <c r="A390">
        <f t="shared" si="170"/>
        <v>0.35700000000000026</v>
      </c>
      <c r="B390" s="5">
        <f t="shared" si="171"/>
        <v>0.78515126923651846</v>
      </c>
      <c r="C390" s="5">
        <f t="shared" si="172"/>
        <v>9.8584189227797214</v>
      </c>
      <c r="D390" s="5">
        <f t="shared" si="173"/>
        <v>2.6894077742441738</v>
      </c>
      <c r="E390" s="2">
        <f t="shared" si="174"/>
        <v>9.8896352901714746</v>
      </c>
      <c r="F390" s="2">
        <f t="shared" si="175"/>
        <v>4.5535800602846868</v>
      </c>
      <c r="G390" s="3">
        <f t="shared" si="176"/>
        <v>4.2508292780894532</v>
      </c>
      <c r="H390" s="3">
        <f t="shared" si="177"/>
        <v>-121.34899156835786</v>
      </c>
      <c r="I390" s="3">
        <f t="shared" si="178"/>
        <v>-11.698801005698249</v>
      </c>
      <c r="J390" s="2">
        <f t="shared" si="158"/>
        <v>121.9856928052621</v>
      </c>
      <c r="K390" s="2">
        <f t="shared" si="179"/>
        <v>83.153164829762844</v>
      </c>
      <c r="L390" s="6">
        <f t="shared" si="159"/>
        <v>2496.2653160760287</v>
      </c>
      <c r="M390" s="2">
        <f t="shared" si="160"/>
        <v>31.636695846102441</v>
      </c>
      <c r="N390" s="2">
        <f t="shared" si="180"/>
        <v>121.9856928052621</v>
      </c>
      <c r="O390" s="2">
        <f t="shared" si="161"/>
        <v>83.153164829762844</v>
      </c>
      <c r="P390" s="5">
        <f t="shared" si="162"/>
        <v>0.35288878344421393</v>
      </c>
      <c r="Q390" s="4">
        <f t="shared" si="181"/>
        <v>0.25934759330020157</v>
      </c>
      <c r="R390" s="4">
        <f t="shared" si="163"/>
        <v>0.2444908584822644</v>
      </c>
      <c r="S390" s="4">
        <f t="shared" si="183"/>
        <v>0</v>
      </c>
      <c r="T390" s="4">
        <f t="shared" si="184"/>
        <v>0</v>
      </c>
      <c r="U390" s="5">
        <f t="shared" si="185"/>
        <v>-0.9822661321679157</v>
      </c>
      <c r="V390" s="5">
        <f t="shared" si="186"/>
        <v>28.040882564895973</v>
      </c>
      <c r="W390" s="5">
        <f t="shared" si="187"/>
        <v>2.7033162856246613</v>
      </c>
      <c r="X390" s="5">
        <f t="shared" si="164"/>
        <v>0.99850231243252241</v>
      </c>
      <c r="Y390" s="5">
        <f t="shared" si="165"/>
        <v>11.699280898264112</v>
      </c>
      <c r="Z390" s="5">
        <f t="shared" si="166"/>
        <v>-1.090575456467316</v>
      </c>
      <c r="AA390" s="5">
        <f t="shared" si="167"/>
        <v>15.56329384163049</v>
      </c>
      <c r="AB390" s="5">
        <f t="shared" si="168"/>
        <v>10.717014766096197</v>
      </c>
      <c r="AC390" s="5">
        <f t="shared" si="168"/>
        <v>26.950307108428657</v>
      </c>
      <c r="AD390" s="5">
        <f t="shared" si="169"/>
        <v>-13.907389872744847</v>
      </c>
      <c r="AE390">
        <f t="shared" si="182"/>
        <v>0</v>
      </c>
    </row>
    <row r="391" spans="1:31" x14ac:dyDescent="0.2">
      <c r="A391">
        <f t="shared" si="170"/>
        <v>0.35800000000000026</v>
      </c>
      <c r="B391" s="5">
        <f t="shared" si="171"/>
        <v>0.789407457021991</v>
      </c>
      <c r="C391" s="5">
        <f t="shared" si="172"/>
        <v>9.7370834063649188</v>
      </c>
      <c r="D391" s="5">
        <f t="shared" si="173"/>
        <v>2.6777020195435393</v>
      </c>
      <c r="E391" s="2">
        <f t="shared" si="174"/>
        <v>9.7690305248632008</v>
      </c>
      <c r="F391" s="2">
        <f t="shared" si="175"/>
        <v>4.6349618981964964</v>
      </c>
      <c r="G391" s="3">
        <f t="shared" si="176"/>
        <v>4.2615462928555496</v>
      </c>
      <c r="H391" s="3">
        <f t="shared" si="177"/>
        <v>-121.32204126124944</v>
      </c>
      <c r="I391" s="3">
        <f t="shared" si="178"/>
        <v>-11.712708395570994</v>
      </c>
      <c r="J391" s="2">
        <f t="shared" si="158"/>
        <v>121.96059203924086</v>
      </c>
      <c r="K391" s="2">
        <f t="shared" si="179"/>
        <v>83.136054559809722</v>
      </c>
      <c r="L391" s="6">
        <f t="shared" si="159"/>
        <v>2496.2438680671357</v>
      </c>
      <c r="M391" s="2">
        <f t="shared" si="160"/>
        <v>31.63642402237863</v>
      </c>
      <c r="N391" s="2">
        <f t="shared" si="180"/>
        <v>121.96059203924086</v>
      </c>
      <c r="O391" s="2">
        <f t="shared" si="161"/>
        <v>83.136054559809722</v>
      </c>
      <c r="P391" s="5">
        <f t="shared" si="162"/>
        <v>0.35288815156653958</v>
      </c>
      <c r="Q391" s="4">
        <f t="shared" si="181"/>
        <v>0.25939874096543908</v>
      </c>
      <c r="R391" s="4">
        <f t="shared" si="163"/>
        <v>0.2445145173270348</v>
      </c>
      <c r="S391" s="4">
        <f t="shared" si="183"/>
        <v>0</v>
      </c>
      <c r="T391" s="4">
        <f t="shared" si="184"/>
        <v>0</v>
      </c>
      <c r="U391" s="5">
        <f t="shared" si="185"/>
        <v>-0.98453818934102011</v>
      </c>
      <c r="V391" s="5">
        <f t="shared" si="186"/>
        <v>28.028836159953883</v>
      </c>
      <c r="W391" s="5">
        <f t="shared" si="187"/>
        <v>2.7059681917306606</v>
      </c>
      <c r="X391" s="5">
        <f t="shared" si="164"/>
        <v>0.99849373326173541</v>
      </c>
      <c r="Y391" s="5">
        <f t="shared" si="165"/>
        <v>11.695490407294171</v>
      </c>
      <c r="Z391" s="5">
        <f t="shared" si="166"/>
        <v>-1.091209650454102</v>
      </c>
      <c r="AA391" s="5">
        <f t="shared" si="167"/>
        <v>15.558199681151937</v>
      </c>
      <c r="AB391" s="5">
        <f t="shared" si="168"/>
        <v>10.710952217953151</v>
      </c>
      <c r="AC391" s="5">
        <f t="shared" si="168"/>
        <v>26.937626509499783</v>
      </c>
      <c r="AD391" s="5">
        <f t="shared" si="169"/>
        <v>-13.909832127117401</v>
      </c>
      <c r="AE391">
        <f t="shared" si="182"/>
        <v>0</v>
      </c>
    </row>
    <row r="392" spans="1:31" x14ac:dyDescent="0.2">
      <c r="A392">
        <f t="shared" si="170"/>
        <v>0.35900000000000026</v>
      </c>
      <c r="B392" s="5">
        <f t="shared" si="171"/>
        <v>0.7936743587909556</v>
      </c>
      <c r="C392" s="5">
        <f t="shared" si="172"/>
        <v>9.6157748339169231</v>
      </c>
      <c r="D392" s="5">
        <f t="shared" si="173"/>
        <v>2.6659823562319049</v>
      </c>
      <c r="E392" s="2">
        <f t="shared" si="174"/>
        <v>9.6484736950666061</v>
      </c>
      <c r="F392" s="2">
        <f t="shared" si="175"/>
        <v>4.7184283454611533</v>
      </c>
      <c r="G392" s="3">
        <f t="shared" si="176"/>
        <v>4.2722572450735026</v>
      </c>
      <c r="H392" s="3">
        <f t="shared" si="177"/>
        <v>-121.29510363473995</v>
      </c>
      <c r="I392" s="3">
        <f t="shared" si="178"/>
        <v>-11.726618227698111</v>
      </c>
      <c r="J392" s="2">
        <f t="shared" si="158"/>
        <v>121.93550722733951</v>
      </c>
      <c r="K392" s="2">
        <f t="shared" si="179"/>
        <v>83.118955165193938</v>
      </c>
      <c r="L392" s="6">
        <f t="shared" si="159"/>
        <v>2496.2223548914153</v>
      </c>
      <c r="M392" s="2">
        <f t="shared" si="160"/>
        <v>31.63615137275578</v>
      </c>
      <c r="N392" s="2">
        <f t="shared" si="180"/>
        <v>121.93550722733951</v>
      </c>
      <c r="O392" s="2">
        <f t="shared" si="161"/>
        <v>83.118955165193938</v>
      </c>
      <c r="P392" s="5">
        <f t="shared" si="162"/>
        <v>0.3528875177883572</v>
      </c>
      <c r="Q392" s="4">
        <f t="shared" si="181"/>
        <v>0.25944986896862265</v>
      </c>
      <c r="R392" s="4">
        <f t="shared" si="163"/>
        <v>0.24453816232807926</v>
      </c>
      <c r="S392" s="4">
        <f t="shared" si="183"/>
        <v>0</v>
      </c>
      <c r="T392" s="4">
        <f t="shared" si="184"/>
        <v>0</v>
      </c>
      <c r="U392" s="5">
        <f t="shared" si="185"/>
        <v>-0.9868079426965316</v>
      </c>
      <c r="V392" s="5">
        <f t="shared" si="186"/>
        <v>28.016798804656485</v>
      </c>
      <c r="W392" s="5">
        <f t="shared" si="187"/>
        <v>2.7086196697088942</v>
      </c>
      <c r="X392" s="5">
        <f t="shared" si="164"/>
        <v>0.99848512802431677</v>
      </c>
      <c r="Y392" s="5">
        <f t="shared" si="165"/>
        <v>11.691702095323111</v>
      </c>
      <c r="Z392" s="5">
        <f t="shared" si="166"/>
        <v>-1.0918446119281437</v>
      </c>
      <c r="AA392" s="5">
        <f t="shared" si="167"/>
        <v>15.553108389770046</v>
      </c>
      <c r="AB392" s="5">
        <f t="shared" si="168"/>
        <v>10.704894152626579</v>
      </c>
      <c r="AC392" s="5">
        <f t="shared" si="168"/>
        <v>26.924954192728343</v>
      </c>
      <c r="AD392" s="5">
        <f t="shared" si="169"/>
        <v>-13.912271940521059</v>
      </c>
      <c r="AE392">
        <f t="shared" si="182"/>
        <v>0</v>
      </c>
    </row>
    <row r="393" spans="1:31" x14ac:dyDescent="0.2">
      <c r="A393">
        <f t="shared" si="170"/>
        <v>0.36000000000000026</v>
      </c>
      <c r="B393" s="5">
        <f t="shared" si="171"/>
        <v>0.79795196848310546</v>
      </c>
      <c r="C393" s="5">
        <f t="shared" si="172"/>
        <v>9.4944931927592791</v>
      </c>
      <c r="D393" s="5">
        <f t="shared" si="173"/>
        <v>2.6542487818682363</v>
      </c>
      <c r="E393" s="2">
        <f t="shared" si="174"/>
        <v>9.5279655924734712</v>
      </c>
      <c r="F393" s="2">
        <f t="shared" si="175"/>
        <v>4.8040574116379346</v>
      </c>
      <c r="G393" s="3">
        <f t="shared" si="176"/>
        <v>4.2829621392261288</v>
      </c>
      <c r="H393" s="3">
        <f t="shared" si="177"/>
        <v>-121.26817868054722</v>
      </c>
      <c r="I393" s="3">
        <f t="shared" si="178"/>
        <v>-11.740530499638632</v>
      </c>
      <c r="J393" s="2">
        <f t="shared" si="158"/>
        <v>121.91043836192254</v>
      </c>
      <c r="K393" s="2">
        <f t="shared" si="179"/>
        <v>83.101866640710654</v>
      </c>
      <c r="L393" s="6">
        <f t="shared" si="159"/>
        <v>2496.2007765191556</v>
      </c>
      <c r="M393" s="2">
        <f t="shared" si="160"/>
        <v>31.635877896857352</v>
      </c>
      <c r="N393" s="2">
        <f t="shared" si="180"/>
        <v>121.91043836192254</v>
      </c>
      <c r="O393" s="2">
        <f t="shared" si="161"/>
        <v>83.101866640710654</v>
      </c>
      <c r="P393" s="5">
        <f t="shared" si="162"/>
        <v>0.35288688210879743</v>
      </c>
      <c r="Q393" s="4">
        <f t="shared" si="181"/>
        <v>0.25950097729070665</v>
      </c>
      <c r="R393" s="4">
        <f t="shared" si="163"/>
        <v>0.24456179348349896</v>
      </c>
      <c r="S393" s="4">
        <f t="shared" si="183"/>
        <v>0</v>
      </c>
      <c r="T393" s="4">
        <f t="shared" si="184"/>
        <v>0</v>
      </c>
      <c r="U393" s="5">
        <f t="shared" si="185"/>
        <v>-0.98907539501627362</v>
      </c>
      <c r="V393" s="5">
        <f t="shared" si="186"/>
        <v>28.004770491162546</v>
      </c>
      <c r="W393" s="5">
        <f t="shared" si="187"/>
        <v>2.7112707196914103</v>
      </c>
      <c r="X393" s="5">
        <f t="shared" si="164"/>
        <v>0.99847649670838212</v>
      </c>
      <c r="Y393" s="5">
        <f t="shared" si="165"/>
        <v>11.687915960912633</v>
      </c>
      <c r="Z393" s="5">
        <f t="shared" si="166"/>
        <v>-1.0924803399351548</v>
      </c>
      <c r="AA393" s="5">
        <f t="shared" si="167"/>
        <v>15.548019965614456</v>
      </c>
      <c r="AB393" s="5">
        <f t="shared" si="168"/>
        <v>10.69884056589636</v>
      </c>
      <c r="AC393" s="5">
        <f t="shared" si="168"/>
        <v>26.912290151227392</v>
      </c>
      <c r="AD393" s="5">
        <f t="shared" si="169"/>
        <v>-13.914709314694132</v>
      </c>
      <c r="AE393">
        <f t="shared" si="182"/>
        <v>0</v>
      </c>
    </row>
    <row r="394" spans="1:31" x14ac:dyDescent="0.2">
      <c r="A394">
        <f t="shared" si="170"/>
        <v>0.36100000000000027</v>
      </c>
      <c r="B394" s="5">
        <f t="shared" si="171"/>
        <v>0.8022402800426145</v>
      </c>
      <c r="C394" s="5">
        <f t="shared" si="172"/>
        <v>9.373238470223809</v>
      </c>
      <c r="D394" s="5">
        <f t="shared" si="173"/>
        <v>2.6425012940139405</v>
      </c>
      <c r="E394" s="2">
        <f t="shared" si="174"/>
        <v>9.4075070495113859</v>
      </c>
      <c r="F394" s="2">
        <f t="shared" si="175"/>
        <v>4.8919310273891439</v>
      </c>
      <c r="G394" s="3">
        <f t="shared" si="176"/>
        <v>4.2936609797920253</v>
      </c>
      <c r="H394" s="3">
        <f t="shared" si="177"/>
        <v>-121.24126639039599</v>
      </c>
      <c r="I394" s="3">
        <f t="shared" si="178"/>
        <v>-11.754445208953326</v>
      </c>
      <c r="J394" s="2">
        <f t="shared" si="158"/>
        <v>121.88538543536153</v>
      </c>
      <c r="K394" s="2">
        <f t="shared" si="179"/>
        <v>83.084788981159861</v>
      </c>
      <c r="L394" s="6">
        <f t="shared" si="159"/>
        <v>2496.1791329206712</v>
      </c>
      <c r="M394" s="2">
        <f t="shared" si="160"/>
        <v>31.635603594307113</v>
      </c>
      <c r="N394" s="2">
        <f t="shared" si="180"/>
        <v>121.88538543536153</v>
      </c>
      <c r="O394" s="2">
        <f t="shared" si="161"/>
        <v>83.084788981159861</v>
      </c>
      <c r="P394" s="5">
        <f t="shared" si="162"/>
        <v>0.35288624452699158</v>
      </c>
      <c r="Q394" s="4">
        <f t="shared" si="181"/>
        <v>0.25955206591264512</v>
      </c>
      <c r="R394" s="4">
        <f t="shared" si="163"/>
        <v>0.24458541079139612</v>
      </c>
      <c r="S394" s="4">
        <f t="shared" si="183"/>
        <v>0</v>
      </c>
      <c r="T394" s="4">
        <f t="shared" si="184"/>
        <v>0</v>
      </c>
      <c r="U394" s="5">
        <f t="shared" si="185"/>
        <v>-0.99134054907861757</v>
      </c>
      <c r="V394" s="5">
        <f t="shared" si="186"/>
        <v>27.992751211639419</v>
      </c>
      <c r="W394" s="5">
        <f t="shared" si="187"/>
        <v>2.7139213418109094</v>
      </c>
      <c r="X394" s="5">
        <f t="shared" si="164"/>
        <v>0.99846783930205718</v>
      </c>
      <c r="Y394" s="5">
        <f t="shared" si="165"/>
        <v>11.684132002625681</v>
      </c>
      <c r="Z394" s="5">
        <f t="shared" si="166"/>
        <v>-1.0931168335219918</v>
      </c>
      <c r="AA394" s="5">
        <f t="shared" si="167"/>
        <v>15.542934406816421</v>
      </c>
      <c r="AB394" s="5">
        <f t="shared" si="168"/>
        <v>10.692791453547063</v>
      </c>
      <c r="AC394" s="5">
        <f t="shared" si="168"/>
        <v>26.899634378117426</v>
      </c>
      <c r="AD394" s="5">
        <f t="shared" si="169"/>
        <v>-13.917144251372669</v>
      </c>
      <c r="AE394">
        <f t="shared" si="182"/>
        <v>0</v>
      </c>
    </row>
    <row r="395" spans="1:31" x14ac:dyDescent="0.2">
      <c r="A395">
        <f t="shared" si="170"/>
        <v>0.36200000000000027</v>
      </c>
      <c r="B395" s="5">
        <f t="shared" si="171"/>
        <v>0.8065392874181333</v>
      </c>
      <c r="C395" s="5">
        <f t="shared" si="172"/>
        <v>9.2520106536506024</v>
      </c>
      <c r="D395" s="5">
        <f t="shared" si="173"/>
        <v>2.6307398902328614</v>
      </c>
      <c r="E395" s="2">
        <f t="shared" si="174"/>
        <v>9.2870989419416219</v>
      </c>
      <c r="F395" s="2">
        <f t="shared" si="175"/>
        <v>4.9821352925719165</v>
      </c>
      <c r="G395" s="3">
        <f t="shared" si="176"/>
        <v>4.3043537712455722</v>
      </c>
      <c r="H395" s="3">
        <f t="shared" si="177"/>
        <v>-121.21436675601788</v>
      </c>
      <c r="I395" s="3">
        <f t="shared" si="178"/>
        <v>-11.768362353204699</v>
      </c>
      <c r="J395" s="2">
        <f t="shared" si="158"/>
        <v>121.86034844003514</v>
      </c>
      <c r="K395" s="2">
        <f t="shared" si="179"/>
        <v>83.067722181346369</v>
      </c>
      <c r="L395" s="6">
        <f t="shared" si="159"/>
        <v>2496.1574240663053</v>
      </c>
      <c r="M395" s="2">
        <f t="shared" si="160"/>
        <v>31.635328464729213</v>
      </c>
      <c r="N395" s="2">
        <f t="shared" si="180"/>
        <v>121.86034844003514</v>
      </c>
      <c r="O395" s="2">
        <f t="shared" si="161"/>
        <v>83.067722181346369</v>
      </c>
      <c r="P395" s="5">
        <f t="shared" si="162"/>
        <v>0.35288560504207189</v>
      </c>
      <c r="Q395" s="4">
        <f t="shared" si="181"/>
        <v>0.25960313481539304</v>
      </c>
      <c r="R395" s="4">
        <f t="shared" si="163"/>
        <v>0.24460901424987444</v>
      </c>
      <c r="S395" s="4">
        <f t="shared" si="183"/>
        <v>0</v>
      </c>
      <c r="T395" s="4">
        <f t="shared" si="184"/>
        <v>0</v>
      </c>
      <c r="U395" s="5">
        <f t="shared" si="185"/>
        <v>-0.99360340765848676</v>
      </c>
      <c r="V395" s="5">
        <f t="shared" si="186"/>
        <v>27.980740958263041</v>
      </c>
      <c r="W395" s="5">
        <f t="shared" si="187"/>
        <v>2.7165715362007412</v>
      </c>
      <c r="X395" s="5">
        <f t="shared" si="164"/>
        <v>0.99845915579347932</v>
      </c>
      <c r="Y395" s="5">
        <f t="shared" si="165"/>
        <v>11.680350219026471</v>
      </c>
      <c r="Z395" s="5">
        <f t="shared" si="166"/>
        <v>-1.0937540917366553</v>
      </c>
      <c r="AA395" s="5">
        <f t="shared" si="167"/>
        <v>15.537851711508836</v>
      </c>
      <c r="AB395" s="5">
        <f t="shared" si="168"/>
        <v>10.686746811367984</v>
      </c>
      <c r="AC395" s="5">
        <f t="shared" si="168"/>
        <v>26.886986866526385</v>
      </c>
      <c r="AD395" s="5">
        <f t="shared" si="169"/>
        <v>-13.919576752290421</v>
      </c>
      <c r="AE395">
        <f t="shared" si="182"/>
        <v>0</v>
      </c>
    </row>
    <row r="396" spans="1:31" x14ac:dyDescent="0.2">
      <c r="A396">
        <f t="shared" si="170"/>
        <v>0.36300000000000027</v>
      </c>
      <c r="B396" s="5">
        <f t="shared" si="171"/>
        <v>0.81084898456278454</v>
      </c>
      <c r="C396" s="5">
        <f t="shared" si="172"/>
        <v>9.1308097303880178</v>
      </c>
      <c r="D396" s="5">
        <f t="shared" si="173"/>
        <v>2.6189645680912803</v>
      </c>
      <c r="E396" s="2">
        <f t="shared" si="174"/>
        <v>9.1667421916575691</v>
      </c>
      <c r="F396" s="2">
        <f t="shared" si="175"/>
        <v>5.0747607432941475</v>
      </c>
      <c r="G396" s="3">
        <f t="shared" si="176"/>
        <v>4.3150405180569402</v>
      </c>
      <c r="H396" s="3">
        <f t="shared" si="177"/>
        <v>-121.18747976915135</v>
      </c>
      <c r="I396" s="3">
        <f t="shared" si="178"/>
        <v>-11.782281929956989</v>
      </c>
      <c r="J396" s="2">
        <f t="shared" si="158"/>
        <v>121.83532736832913</v>
      </c>
      <c r="K396" s="2">
        <f t="shared" si="179"/>
        <v>83.050666236079834</v>
      </c>
      <c r="L396" s="6">
        <f t="shared" si="159"/>
        <v>2496.1356499264275</v>
      </c>
      <c r="M396" s="2">
        <f t="shared" si="160"/>
        <v>31.635052507748124</v>
      </c>
      <c r="N396" s="2">
        <f t="shared" si="180"/>
        <v>121.83532736832913</v>
      </c>
      <c r="O396" s="2">
        <f t="shared" si="161"/>
        <v>83.050666236079834</v>
      </c>
      <c r="P396" s="5">
        <f t="shared" si="162"/>
        <v>0.35288496365317129</v>
      </c>
      <c r="Q396" s="4">
        <f t="shared" si="181"/>
        <v>0.25965418397990531</v>
      </c>
      <c r="R396" s="4">
        <f t="shared" si="163"/>
        <v>0.24463260385703842</v>
      </c>
      <c r="S396" s="4">
        <f t="shared" si="183"/>
        <v>0</v>
      </c>
      <c r="T396" s="4">
        <f t="shared" si="184"/>
        <v>0</v>
      </c>
      <c r="U396" s="5">
        <f t="shared" si="185"/>
        <v>-0.99586397352736289</v>
      </c>
      <c r="V396" s="5">
        <f t="shared" si="186"/>
        <v>27.968739723217919</v>
      </c>
      <c r="W396" s="5">
        <f t="shared" si="187"/>
        <v>2.7192213029949075</v>
      </c>
      <c r="X396" s="5">
        <f t="shared" si="164"/>
        <v>0.99845044617079659</v>
      </c>
      <c r="Y396" s="5">
        <f t="shared" si="165"/>
        <v>11.676570608680468</v>
      </c>
      <c r="Z396" s="5">
        <f t="shared" si="166"/>
        <v>-1.0943921136282841</v>
      </c>
      <c r="AA396" s="5">
        <f t="shared" si="167"/>
        <v>15.532771877826182</v>
      </c>
      <c r="AB396" s="5">
        <f t="shared" si="168"/>
        <v>10.680706635153104</v>
      </c>
      <c r="AC396" s="5">
        <f t="shared" si="168"/>
        <v>26.874347609589634</v>
      </c>
      <c r="AD396" s="5">
        <f t="shared" si="169"/>
        <v>-13.922006819178911</v>
      </c>
      <c r="AE396">
        <f t="shared" si="182"/>
        <v>0</v>
      </c>
    </row>
    <row r="397" spans="1:31" x14ac:dyDescent="0.2">
      <c r="A397">
        <f t="shared" si="170"/>
        <v>0.36400000000000027</v>
      </c>
      <c r="B397" s="5">
        <f t="shared" si="171"/>
        <v>0.81516936543415908</v>
      </c>
      <c r="C397" s="5">
        <f t="shared" si="172"/>
        <v>9.009635687792672</v>
      </c>
      <c r="D397" s="5">
        <f t="shared" si="173"/>
        <v>2.6071753251579137</v>
      </c>
      <c r="E397" s="2">
        <f t="shared" si="174"/>
        <v>9.0464377697019316</v>
      </c>
      <c r="F397" s="2">
        <f t="shared" si="175"/>
        <v>5.1699026396367147</v>
      </c>
      <c r="G397" s="3">
        <f t="shared" si="176"/>
        <v>4.3257212246920931</v>
      </c>
      <c r="H397" s="3">
        <f t="shared" si="177"/>
        <v>-121.16060542154176</v>
      </c>
      <c r="I397" s="3">
        <f t="shared" si="178"/>
        <v>-11.796203936776168</v>
      </c>
      <c r="J397" s="2">
        <f t="shared" si="158"/>
        <v>121.81032221263639</v>
      </c>
      <c r="K397" s="2">
        <f t="shared" si="179"/>
        <v>83.033621140174773</v>
      </c>
      <c r="L397" s="6">
        <f t="shared" si="159"/>
        <v>2496.1138104714337</v>
      </c>
      <c r="M397" s="2">
        <f t="shared" si="160"/>
        <v>31.634775722988653</v>
      </c>
      <c r="N397" s="2">
        <f t="shared" si="180"/>
        <v>121.81032221263639</v>
      </c>
      <c r="O397" s="2">
        <f t="shared" si="161"/>
        <v>83.033621140174773</v>
      </c>
      <c r="P397" s="5">
        <f t="shared" si="162"/>
        <v>0.35288432035942352</v>
      </c>
      <c r="Q397" s="4">
        <f t="shared" si="181"/>
        <v>0.25970521338713703</v>
      </c>
      <c r="R397" s="4">
        <f t="shared" si="163"/>
        <v>0.24465617961099398</v>
      </c>
      <c r="S397" s="4">
        <f t="shared" si="183"/>
        <v>0</v>
      </c>
      <c r="T397" s="4">
        <f t="shared" si="184"/>
        <v>0</v>
      </c>
      <c r="U397" s="5">
        <f t="shared" si="185"/>
        <v>-0.99812224945328987</v>
      </c>
      <c r="V397" s="5">
        <f t="shared" si="186"/>
        <v>27.956747498697123</v>
      </c>
      <c r="W397" s="5">
        <f t="shared" si="187"/>
        <v>2.7218706423280583</v>
      </c>
      <c r="X397" s="5">
        <f t="shared" si="164"/>
        <v>0.99844171042216712</v>
      </c>
      <c r="Y397" s="5">
        <f t="shared" si="165"/>
        <v>11.672793170154396</v>
      </c>
      <c r="Z397" s="5">
        <f t="shared" si="166"/>
        <v>-1.0950308982471606</v>
      </c>
      <c r="AA397" s="5">
        <f t="shared" si="167"/>
        <v>15.527694903904578</v>
      </c>
      <c r="AB397" s="5">
        <f t="shared" si="168"/>
        <v>10.674670920701105</v>
      </c>
      <c r="AC397" s="5">
        <f t="shared" si="168"/>
        <v>26.861716600449963</v>
      </c>
      <c r="AD397" s="5">
        <f t="shared" si="169"/>
        <v>-13.924434453767361</v>
      </c>
      <c r="AE397">
        <f t="shared" si="182"/>
        <v>0</v>
      </c>
    </row>
    <row r="398" spans="1:31" x14ac:dyDescent="0.2">
      <c r="A398">
        <f t="shared" si="170"/>
        <v>0.36500000000000027</v>
      </c>
      <c r="B398" s="5">
        <f t="shared" si="171"/>
        <v>0.81950042399431156</v>
      </c>
      <c r="C398" s="5">
        <f t="shared" si="172"/>
        <v>8.8884885132294311</v>
      </c>
      <c r="D398" s="5">
        <f t="shared" si="173"/>
        <v>2.5953721590039107</v>
      </c>
      <c r="E398" s="2">
        <f t="shared" si="174"/>
        <v>8.9261866995228374</v>
      </c>
      <c r="F398" s="2">
        <f t="shared" si="175"/>
        <v>5.2676612759198322</v>
      </c>
      <c r="G398" s="3">
        <f t="shared" si="176"/>
        <v>4.3363958956127941</v>
      </c>
      <c r="H398" s="3">
        <f t="shared" si="177"/>
        <v>-121.13374370494131</v>
      </c>
      <c r="I398" s="3">
        <f t="shared" si="178"/>
        <v>-11.810128371229935</v>
      </c>
      <c r="J398" s="2">
        <f t="shared" si="158"/>
        <v>121.78533296535682</v>
      </c>
      <c r="K398" s="2">
        <f t="shared" si="179"/>
        <v>83.016586888450448</v>
      </c>
      <c r="L398" s="6">
        <f t="shared" si="159"/>
        <v>2496.0919056717489</v>
      </c>
      <c r="M398" s="2">
        <f t="shared" si="160"/>
        <v>31.634498110075981</v>
      </c>
      <c r="N398" s="2">
        <f t="shared" si="180"/>
        <v>121.78533296535682</v>
      </c>
      <c r="O398" s="2">
        <f t="shared" si="161"/>
        <v>83.016586888450448</v>
      </c>
      <c r="P398" s="5">
        <f t="shared" si="162"/>
        <v>0.35288367515996322</v>
      </c>
      <c r="Q398" s="4">
        <f t="shared" si="181"/>
        <v>0.25975622301804407</v>
      </c>
      <c r="R398" s="4">
        <f t="shared" si="163"/>
        <v>0.24467974150984842</v>
      </c>
      <c r="S398" s="4">
        <f t="shared" si="183"/>
        <v>0</v>
      </c>
      <c r="T398" s="4">
        <f t="shared" si="184"/>
        <v>0</v>
      </c>
      <c r="U398" s="5">
        <f t="shared" si="185"/>
        <v>-1.0003782382008792</v>
      </c>
      <c r="V398" s="5">
        <f t="shared" si="186"/>
        <v>27.944764276902273</v>
      </c>
      <c r="W398" s="5">
        <f t="shared" si="187"/>
        <v>2.7245195543354912</v>
      </c>
      <c r="X398" s="5">
        <f t="shared" si="164"/>
        <v>0.99843294853576114</v>
      </c>
      <c r="Y398" s="5">
        <f t="shared" si="165"/>
        <v>11.669017902016236</v>
      </c>
      <c r="Z398" s="5">
        <f t="shared" si="166"/>
        <v>-1.095670444644703</v>
      </c>
      <c r="AA398" s="5">
        <f t="shared" si="167"/>
        <v>15.52262078788176</v>
      </c>
      <c r="AB398" s="5">
        <f t="shared" si="168"/>
        <v>10.668639663815357</v>
      </c>
      <c r="AC398" s="5">
        <f t="shared" si="168"/>
        <v>26.849093832257569</v>
      </c>
      <c r="AD398" s="5">
        <f t="shared" si="169"/>
        <v>-13.926859657782749</v>
      </c>
      <c r="AE398">
        <f t="shared" si="182"/>
        <v>0</v>
      </c>
    </row>
    <row r="399" spans="1:31" x14ac:dyDescent="0.2">
      <c r="A399">
        <f t="shared" si="170"/>
        <v>0.36600000000000027</v>
      </c>
      <c r="B399" s="5">
        <f t="shared" si="171"/>
        <v>0.82384215420975626</v>
      </c>
      <c r="C399" s="5">
        <f t="shared" si="172"/>
        <v>8.7673681940714054</v>
      </c>
      <c r="D399" s="5">
        <f t="shared" si="173"/>
        <v>2.5835550672028522</v>
      </c>
      <c r="E399" s="2">
        <f t="shared" si="174"/>
        <v>8.805990060491089</v>
      </c>
      <c r="F399" s="2">
        <f t="shared" si="175"/>
        <v>5.3681423155875736</v>
      </c>
      <c r="G399" s="3">
        <f t="shared" si="176"/>
        <v>4.3470645352766093</v>
      </c>
      <c r="H399" s="3">
        <f t="shared" si="177"/>
        <v>-121.10689461110906</v>
      </c>
      <c r="I399" s="3">
        <f t="shared" si="178"/>
        <v>-11.824055230887717</v>
      </c>
      <c r="J399" s="2">
        <f t="shared" si="158"/>
        <v>121.7603596188974</v>
      </c>
      <c r="K399" s="2">
        <f t="shared" si="179"/>
        <v>82.999563475731009</v>
      </c>
      <c r="L399" s="6">
        <f t="shared" si="159"/>
        <v>2496.0699354978228</v>
      </c>
      <c r="M399" s="2">
        <f t="shared" si="160"/>
        <v>31.634219668635598</v>
      </c>
      <c r="N399" s="2">
        <f t="shared" si="180"/>
        <v>121.7603596188974</v>
      </c>
      <c r="O399" s="2">
        <f t="shared" si="161"/>
        <v>82.999563475731009</v>
      </c>
      <c r="P399" s="5">
        <f t="shared" si="162"/>
        <v>0.35288302805392557</v>
      </c>
      <c r="Q399" s="4">
        <f t="shared" si="181"/>
        <v>0.25980721285358227</v>
      </c>
      <c r="R399" s="4">
        <f t="shared" si="163"/>
        <v>0.24470328955170995</v>
      </c>
      <c r="S399" s="4">
        <f t="shared" si="183"/>
        <v>0</v>
      </c>
      <c r="T399" s="4">
        <f t="shared" si="184"/>
        <v>0</v>
      </c>
      <c r="U399" s="5">
        <f t="shared" si="185"/>
        <v>-1.0026319425313144</v>
      </c>
      <c r="V399" s="5">
        <f t="shared" si="186"/>
        <v>27.932790050043501</v>
      </c>
      <c r="W399" s="5">
        <f t="shared" si="187"/>
        <v>2.7271680391531481</v>
      </c>
      <c r="X399" s="5">
        <f t="shared" si="164"/>
        <v>0.99842416049975857</v>
      </c>
      <c r="Y399" s="5">
        <f t="shared" si="165"/>
        <v>11.665244802835216</v>
      </c>
      <c r="Z399" s="5">
        <f t="shared" si="166"/>
        <v>-1.0963107518734678</v>
      </c>
      <c r="AA399" s="5">
        <f t="shared" si="167"/>
        <v>15.517549527897067</v>
      </c>
      <c r="AB399" s="5">
        <f t="shared" si="168"/>
        <v>10.662612860303902</v>
      </c>
      <c r="AC399" s="5">
        <f t="shared" si="168"/>
        <v>26.836479298170033</v>
      </c>
      <c r="AD399" s="5">
        <f t="shared" si="169"/>
        <v>-13.929282432949783</v>
      </c>
      <c r="AE399">
        <f t="shared" si="182"/>
        <v>0</v>
      </c>
    </row>
    <row r="400" spans="1:31" x14ac:dyDescent="0.2">
      <c r="A400">
        <f t="shared" si="170"/>
        <v>0.36700000000000027</v>
      </c>
      <c r="B400" s="5">
        <f t="shared" si="171"/>
        <v>0.82819455005146292</v>
      </c>
      <c r="C400" s="5">
        <f t="shared" si="172"/>
        <v>8.6462747176999439</v>
      </c>
      <c r="D400" s="5">
        <f t="shared" si="173"/>
        <v>2.5717240473307479</v>
      </c>
      <c r="E400" s="2">
        <f t="shared" si="174"/>
        <v>8.6858489917032404</v>
      </c>
      <c r="F400" s="2">
        <f t="shared" si="175"/>
        <v>5.4714571530039242</v>
      </c>
      <c r="G400" s="3">
        <f t="shared" si="176"/>
        <v>4.3577271481369131</v>
      </c>
      <c r="H400" s="3">
        <f t="shared" si="177"/>
        <v>-121.08005813181089</v>
      </c>
      <c r="I400" s="3">
        <f t="shared" si="178"/>
        <v>-11.837984513320666</v>
      </c>
      <c r="J400" s="2">
        <f t="shared" si="158"/>
        <v>121.73540216567214</v>
      </c>
      <c r="K400" s="2">
        <f t="shared" si="179"/>
        <v>82.982550896845353</v>
      </c>
      <c r="L400" s="6">
        <f t="shared" si="159"/>
        <v>2496.0478999201346</v>
      </c>
      <c r="M400" s="2">
        <f t="shared" si="160"/>
        <v>31.633940398293372</v>
      </c>
      <c r="N400" s="2">
        <f t="shared" si="180"/>
        <v>121.73540216567214</v>
      </c>
      <c r="O400" s="2">
        <f t="shared" si="161"/>
        <v>82.982550896845353</v>
      </c>
      <c r="P400" s="5">
        <f t="shared" si="162"/>
        <v>0.35288237904044678</v>
      </c>
      <c r="Q400" s="4">
        <f t="shared" si="181"/>
        <v>0.25985818287470813</v>
      </c>
      <c r="R400" s="4">
        <f t="shared" si="163"/>
        <v>0.24472682373468838</v>
      </c>
      <c r="S400" s="4">
        <f t="shared" si="183"/>
        <v>0</v>
      </c>
      <c r="T400" s="4">
        <f t="shared" si="184"/>
        <v>0</v>
      </c>
      <c r="U400" s="5">
        <f t="shared" si="185"/>
        <v>-1.0048833652023563</v>
      </c>
      <c r="V400" s="5">
        <f t="shared" si="186"/>
        <v>27.920824810339486</v>
      </c>
      <c r="W400" s="5">
        <f t="shared" si="187"/>
        <v>2.729816096917618</v>
      </c>
      <c r="X400" s="5">
        <f t="shared" si="164"/>
        <v>0.99841534630235107</v>
      </c>
      <c r="Y400" s="5">
        <f t="shared" si="165"/>
        <v>11.661473871181824</v>
      </c>
      <c r="Z400" s="5">
        <f t="shared" si="166"/>
        <v>-1.0969518189871483</v>
      </c>
      <c r="AA400" s="5">
        <f t="shared" si="167"/>
        <v>15.51248112209146</v>
      </c>
      <c r="AB400" s="5">
        <f t="shared" si="168"/>
        <v>10.656590505979468</v>
      </c>
      <c r="AC400" s="5">
        <f t="shared" si="168"/>
        <v>26.823872991352339</v>
      </c>
      <c r="AD400" s="5">
        <f t="shared" si="169"/>
        <v>-13.931702780990921</v>
      </c>
      <c r="AE400">
        <f t="shared" si="182"/>
        <v>0</v>
      </c>
    </row>
    <row r="401" spans="1:31" x14ac:dyDescent="0.2">
      <c r="A401">
        <f t="shared" si="170"/>
        <v>0.36800000000000027</v>
      </c>
      <c r="B401" s="5">
        <f t="shared" si="171"/>
        <v>0.8325576054948528</v>
      </c>
      <c r="C401" s="5">
        <f t="shared" si="172"/>
        <v>8.525208071504629</v>
      </c>
      <c r="D401" s="5">
        <f t="shared" si="173"/>
        <v>2.559879096966037</v>
      </c>
      <c r="E401" s="2">
        <f t="shared" si="174"/>
        <v>8.5657646960977747</v>
      </c>
      <c r="F401" s="2">
        <f t="shared" si="175"/>
        <v>5.5777233046993979</v>
      </c>
      <c r="G401" s="3">
        <f t="shared" si="176"/>
        <v>4.3683837386428923</v>
      </c>
      <c r="H401" s="3">
        <f t="shared" si="177"/>
        <v>-121.05323425881953</v>
      </c>
      <c r="I401" s="3">
        <f t="shared" si="178"/>
        <v>-11.851916216101657</v>
      </c>
      <c r="J401" s="2">
        <f t="shared" si="158"/>
        <v>121.71046059810213</v>
      </c>
      <c r="K401" s="2">
        <f t="shared" si="179"/>
        <v>82.965549146627211</v>
      </c>
      <c r="L401" s="6">
        <f t="shared" si="159"/>
        <v>2496.0257989091897</v>
      </c>
      <c r="M401" s="2">
        <f t="shared" si="160"/>
        <v>31.633660298675494</v>
      </c>
      <c r="N401" s="2">
        <f t="shared" si="180"/>
        <v>121.71046059810213</v>
      </c>
      <c r="O401" s="2">
        <f t="shared" si="161"/>
        <v>82.965549146627211</v>
      </c>
      <c r="P401" s="5">
        <f t="shared" si="162"/>
        <v>0.35288172811866386</v>
      </c>
      <c r="Q401" s="4">
        <f t="shared" si="181"/>
        <v>0.25990913306237845</v>
      </c>
      <c r="R401" s="4">
        <f t="shared" si="163"/>
        <v>0.24475034405689439</v>
      </c>
      <c r="S401" s="4">
        <f t="shared" si="183"/>
        <v>0</v>
      </c>
      <c r="T401" s="4">
        <f t="shared" si="184"/>
        <v>0</v>
      </c>
      <c r="U401" s="5">
        <f t="shared" si="185"/>
        <v>-1.0071325089683481</v>
      </c>
      <c r="V401" s="5">
        <f t="shared" si="186"/>
        <v>27.908868550017409</v>
      </c>
      <c r="W401" s="5">
        <f t="shared" si="187"/>
        <v>2.7324637277661319</v>
      </c>
      <c r="X401" s="5">
        <f t="shared" si="164"/>
        <v>0.99840650593174085</v>
      </c>
      <c r="Y401" s="5">
        <f t="shared" si="165"/>
        <v>11.657705105627784</v>
      </c>
      <c r="Z401" s="5">
        <f t="shared" si="166"/>
        <v>-1.0975936450405708</v>
      </c>
      <c r="AA401" s="5">
        <f t="shared" si="167"/>
        <v>15.507415568607495</v>
      </c>
      <c r="AB401" s="5">
        <f t="shared" si="168"/>
        <v>10.650572596659435</v>
      </c>
      <c r="AC401" s="5">
        <f t="shared" si="168"/>
        <v>26.811274904976838</v>
      </c>
      <c r="AD401" s="5">
        <f t="shared" si="169"/>
        <v>-13.934120703626373</v>
      </c>
      <c r="AE401">
        <f t="shared" si="182"/>
        <v>0</v>
      </c>
    </row>
    <row r="402" spans="1:31" x14ac:dyDescent="0.2">
      <c r="A402">
        <f t="shared" si="170"/>
        <v>0.36900000000000027</v>
      </c>
      <c r="B402" s="5">
        <f t="shared" si="171"/>
        <v>0.83693131451979408</v>
      </c>
      <c r="C402" s="5">
        <f t="shared" si="172"/>
        <v>8.4041682428832605</v>
      </c>
      <c r="D402" s="5">
        <f t="shared" si="173"/>
        <v>2.5480202136895835</v>
      </c>
      <c r="E402" s="2">
        <f t="shared" si="174"/>
        <v>8.4457384449147703</v>
      </c>
      <c r="F402" s="2">
        <f t="shared" si="175"/>
        <v>5.6870648328825446</v>
      </c>
      <c r="G402" s="3">
        <f t="shared" si="176"/>
        <v>4.3790343112395513</v>
      </c>
      <c r="H402" s="3">
        <f t="shared" si="177"/>
        <v>-121.02642298391456</v>
      </c>
      <c r="I402" s="3">
        <f t="shared" si="178"/>
        <v>-11.865850336805282</v>
      </c>
      <c r="J402" s="2">
        <f t="shared" si="158"/>
        <v>121.68553490861548</v>
      </c>
      <c r="K402" s="2">
        <f t="shared" si="179"/>
        <v>82.948558219915114</v>
      </c>
      <c r="L402" s="6">
        <f t="shared" si="159"/>
        <v>2496.0036324355215</v>
      </c>
      <c r="M402" s="2">
        <f t="shared" si="160"/>
        <v>31.633379369408516</v>
      </c>
      <c r="N402" s="2">
        <f t="shared" si="180"/>
        <v>121.68553490861548</v>
      </c>
      <c r="O402" s="2">
        <f t="shared" si="161"/>
        <v>82.948558219915114</v>
      </c>
      <c r="P402" s="5">
        <f t="shared" si="162"/>
        <v>0.35288107528771451</v>
      </c>
      <c r="Q402" s="4">
        <f t="shared" si="181"/>
        <v>0.2599600633975504</v>
      </c>
      <c r="R402" s="4">
        <f t="shared" si="163"/>
        <v>0.24477385051644004</v>
      </c>
      <c r="S402" s="4">
        <f t="shared" si="183"/>
        <v>0</v>
      </c>
      <c r="T402" s="4">
        <f t="shared" si="184"/>
        <v>0</v>
      </c>
      <c r="U402" s="5">
        <f t="shared" si="185"/>
        <v>-1.0093793765802195</v>
      </c>
      <c r="V402" s="5">
        <f t="shared" si="186"/>
        <v>27.896921261312968</v>
      </c>
      <c r="W402" s="5">
        <f t="shared" si="187"/>
        <v>2.7351109318365658</v>
      </c>
      <c r="X402" s="5">
        <f t="shared" si="164"/>
        <v>0.99839763937614123</v>
      </c>
      <c r="Y402" s="5">
        <f t="shared" si="165"/>
        <v>11.653938504746083</v>
      </c>
      <c r="Z402" s="5">
        <f t="shared" si="166"/>
        <v>-1.0982362290896961</v>
      </c>
      <c r="AA402" s="5">
        <f t="shared" si="167"/>
        <v>15.502352865589348</v>
      </c>
      <c r="AB402" s="5">
        <f t="shared" si="168"/>
        <v>10.644559128165863</v>
      </c>
      <c r="AC402" s="5">
        <f t="shared" si="168"/>
        <v>26.798685032223272</v>
      </c>
      <c r="AD402" s="5">
        <f t="shared" si="169"/>
        <v>-13.936536202574086</v>
      </c>
      <c r="AE402">
        <f t="shared" si="182"/>
        <v>0</v>
      </c>
    </row>
    <row r="403" spans="1:31" x14ac:dyDescent="0.2">
      <c r="A403">
        <f t="shared" si="170"/>
        <v>0.37000000000000027</v>
      </c>
      <c r="B403" s="5">
        <f t="shared" si="171"/>
        <v>0.84131567111059768</v>
      </c>
      <c r="C403" s="5">
        <f t="shared" si="172"/>
        <v>8.2831552192418609</v>
      </c>
      <c r="D403" s="5">
        <f t="shared" si="173"/>
        <v>2.5361473950846771</v>
      </c>
      <c r="E403" s="2">
        <f t="shared" si="174"/>
        <v>8.3257715825327541</v>
      </c>
      <c r="F403" s="2">
        <f t="shared" si="175"/>
        <v>5.7996128043398283</v>
      </c>
      <c r="G403" s="3">
        <f t="shared" si="176"/>
        <v>4.3896788703677174</v>
      </c>
      <c r="H403" s="3">
        <f t="shared" si="177"/>
        <v>-120.99962429888234</v>
      </c>
      <c r="I403" s="3">
        <f t="shared" si="178"/>
        <v>-11.879786873007857</v>
      </c>
      <c r="J403" s="2">
        <f t="shared" si="158"/>
        <v>121.66062508964731</v>
      </c>
      <c r="K403" s="2">
        <f t="shared" si="179"/>
        <v>82.931578111552355</v>
      </c>
      <c r="L403" s="6">
        <f t="shared" si="159"/>
        <v>2495.98140046969</v>
      </c>
      <c r="M403" s="2">
        <f t="shared" si="160"/>
        <v>31.633097610119336</v>
      </c>
      <c r="N403" s="2">
        <f t="shared" si="180"/>
        <v>121.66062508964731</v>
      </c>
      <c r="O403" s="2">
        <f t="shared" si="161"/>
        <v>82.931578111552355</v>
      </c>
      <c r="P403" s="5">
        <f t="shared" si="162"/>
        <v>0.35288042054673729</v>
      </c>
      <c r="Q403" s="4">
        <f t="shared" si="181"/>
        <v>0.26001097386118188</v>
      </c>
      <c r="R403" s="4">
        <f t="shared" si="163"/>
        <v>0.24479734311143886</v>
      </c>
      <c r="S403" s="4">
        <f t="shared" si="183"/>
        <v>0</v>
      </c>
      <c r="T403" s="4">
        <f t="shared" si="184"/>
        <v>0</v>
      </c>
      <c r="U403" s="5">
        <f t="shared" si="185"/>
        <v>-1.0116239707854926</v>
      </c>
      <c r="V403" s="5">
        <f t="shared" si="186"/>
        <v>27.884982936470326</v>
      </c>
      <c r="W403" s="5">
        <f t="shared" si="187"/>
        <v>2.7377577092674339</v>
      </c>
      <c r="X403" s="5">
        <f t="shared" si="164"/>
        <v>0.99838874662377664</v>
      </c>
      <c r="Y403" s="5">
        <f t="shared" si="165"/>
        <v>11.650174067110951</v>
      </c>
      <c r="Z403" s="5">
        <f t="shared" si="166"/>
        <v>-1.0988795701916172</v>
      </c>
      <c r="AA403" s="5">
        <f t="shared" si="167"/>
        <v>15.497293011182801</v>
      </c>
      <c r="AB403" s="5">
        <f t="shared" si="168"/>
        <v>10.638550096325458</v>
      </c>
      <c r="AC403" s="5">
        <f t="shared" si="168"/>
        <v>26.786103366278709</v>
      </c>
      <c r="AD403" s="5">
        <f t="shared" si="169"/>
        <v>-13.938949279549764</v>
      </c>
      <c r="AE403">
        <f t="shared" si="182"/>
        <v>0</v>
      </c>
    </row>
    <row r="404" spans="1:31" x14ac:dyDescent="0.2">
      <c r="A404">
        <f t="shared" si="170"/>
        <v>0.37100000000000027</v>
      </c>
      <c r="B404" s="5">
        <f t="shared" si="171"/>
        <v>0.84571066925601357</v>
      </c>
      <c r="C404" s="5">
        <f t="shared" si="172"/>
        <v>8.1621689879946615</v>
      </c>
      <c r="D404" s="5">
        <f t="shared" si="173"/>
        <v>2.5242606387370294</v>
      </c>
      <c r="E404" s="2">
        <f t="shared" si="174"/>
        <v>8.2058655317202991</v>
      </c>
      <c r="F404" s="2">
        <f t="shared" si="175"/>
        <v>5.9155057881948574</v>
      </c>
      <c r="G404" s="3">
        <f t="shared" si="176"/>
        <v>4.4003174204640425</v>
      </c>
      <c r="H404" s="3">
        <f t="shared" si="177"/>
        <v>-120.97283819551606</v>
      </c>
      <c r="I404" s="3">
        <f t="shared" si="178"/>
        <v>-11.893725822287408</v>
      </c>
      <c r="J404" s="2">
        <f t="shared" si="158"/>
        <v>121.63573113363974</v>
      </c>
      <c r="K404" s="2">
        <f t="shared" si="179"/>
        <v>82.914608816387002</v>
      </c>
      <c r="L404" s="6">
        <f t="shared" si="159"/>
        <v>2495.9591029822836</v>
      </c>
      <c r="M404" s="2">
        <f t="shared" si="160"/>
        <v>31.632815020435192</v>
      </c>
      <c r="N404" s="2">
        <f t="shared" si="180"/>
        <v>121.63573113363974</v>
      </c>
      <c r="O404" s="2">
        <f t="shared" si="161"/>
        <v>82.914608816387002</v>
      </c>
      <c r="P404" s="5">
        <f t="shared" si="162"/>
        <v>0.35287976389487152</v>
      </c>
      <c r="Q404" s="4">
        <f t="shared" si="181"/>
        <v>0.26006186443423102</v>
      </c>
      <c r="R404" s="4">
        <f t="shared" si="163"/>
        <v>0.24482082184000523</v>
      </c>
      <c r="S404" s="4">
        <f t="shared" si="183"/>
        <v>0</v>
      </c>
      <c r="T404" s="4">
        <f t="shared" si="184"/>
        <v>0</v>
      </c>
      <c r="U404" s="5">
        <f t="shared" si="185"/>
        <v>-1.0138662943282852</v>
      </c>
      <c r="V404" s="5">
        <f t="shared" si="186"/>
        <v>27.873053567742126</v>
      </c>
      <c r="W404" s="5">
        <f t="shared" si="187"/>
        <v>2.740404060197891</v>
      </c>
      <c r="X404" s="5">
        <f t="shared" si="164"/>
        <v>0.99837982766288191</v>
      </c>
      <c r="Y404" s="5">
        <f t="shared" si="165"/>
        <v>11.646411791297856</v>
      </c>
      <c r="Z404" s="5">
        <f t="shared" si="166"/>
        <v>-1.0995236674045568</v>
      </c>
      <c r="AA404" s="5">
        <f t="shared" si="167"/>
        <v>15.492236003535233</v>
      </c>
      <c r="AB404" s="5">
        <f t="shared" si="168"/>
        <v>10.632545496969572</v>
      </c>
      <c r="AC404" s="5">
        <f t="shared" si="168"/>
        <v>26.773529900337568</v>
      </c>
      <c r="AD404" s="5">
        <f t="shared" si="169"/>
        <v>-13.941359936266878</v>
      </c>
      <c r="AE404">
        <f t="shared" si="182"/>
        <v>0</v>
      </c>
    </row>
    <row r="405" spans="1:31" x14ac:dyDescent="0.2">
      <c r="A405">
        <f t="shared" si="170"/>
        <v>0.37200000000000027</v>
      </c>
      <c r="B405" s="5">
        <f t="shared" si="171"/>
        <v>0.85011630294922613</v>
      </c>
      <c r="C405" s="5">
        <f t="shared" si="172"/>
        <v>8.0412095365640948</v>
      </c>
      <c r="D405" s="5">
        <f t="shared" si="173"/>
        <v>2.5123599422347738</v>
      </c>
      <c r="E405" s="2">
        <f t="shared" si="174"/>
        <v>8.0860217993441861</v>
      </c>
      <c r="F405" s="2">
        <f t="shared" si="175"/>
        <v>6.0348903963891942</v>
      </c>
      <c r="G405" s="3">
        <f t="shared" si="176"/>
        <v>4.4109499659610121</v>
      </c>
      <c r="H405" s="3">
        <f t="shared" si="177"/>
        <v>-120.94606466561572</v>
      </c>
      <c r="I405" s="3">
        <f t="shared" si="178"/>
        <v>-11.907667182223674</v>
      </c>
      <c r="J405" s="2">
        <f t="shared" si="158"/>
        <v>121.61085303304191</v>
      </c>
      <c r="K405" s="2">
        <f t="shared" si="179"/>
        <v>82.897650329271912</v>
      </c>
      <c r="L405" s="6">
        <f t="shared" si="159"/>
        <v>2495.9367399439179</v>
      </c>
      <c r="M405" s="2">
        <f t="shared" si="160"/>
        <v>31.632531599983682</v>
      </c>
      <c r="N405" s="2">
        <f t="shared" si="180"/>
        <v>121.61085303304191</v>
      </c>
      <c r="O405" s="2">
        <f t="shared" si="161"/>
        <v>82.897650329271912</v>
      </c>
      <c r="P405" s="5">
        <f t="shared" si="162"/>
        <v>0.35287910533125738</v>
      </c>
      <c r="Q405" s="4">
        <f t="shared" si="181"/>
        <v>0.26011273509765664</v>
      </c>
      <c r="R405" s="4">
        <f t="shared" si="163"/>
        <v>0.24484428670025501</v>
      </c>
      <c r="S405" s="4">
        <f t="shared" si="183"/>
        <v>0</v>
      </c>
      <c r="T405" s="4">
        <f t="shared" si="184"/>
        <v>0</v>
      </c>
      <c r="U405" s="5">
        <f t="shared" si="185"/>
        <v>-1.0161063499493175</v>
      </c>
      <c r="V405" s="5">
        <f t="shared" si="186"/>
        <v>27.861133147389495</v>
      </c>
      <c r="W405" s="5">
        <f t="shared" si="187"/>
        <v>2.7430499847677301</v>
      </c>
      <c r="X405" s="5">
        <f t="shared" si="164"/>
        <v>0.9983708824817038</v>
      </c>
      <c r="Y405" s="5">
        <f t="shared" si="165"/>
        <v>11.642651675883519</v>
      </c>
      <c r="Z405" s="5">
        <f t="shared" si="166"/>
        <v>-1.1001685197878666</v>
      </c>
      <c r="AA405" s="5">
        <f t="shared" si="167"/>
        <v>15.487181840795614</v>
      </c>
      <c r="AB405" s="5">
        <f t="shared" si="168"/>
        <v>10.626545325934201</v>
      </c>
      <c r="AC405" s="5">
        <f t="shared" si="168"/>
        <v>26.760964627601627</v>
      </c>
      <c r="AD405" s="5">
        <f t="shared" si="169"/>
        <v>-13.943768174436656</v>
      </c>
      <c r="AE405">
        <f t="shared" si="182"/>
        <v>0</v>
      </c>
    </row>
    <row r="406" spans="1:31" x14ac:dyDescent="0.2">
      <c r="A406">
        <f t="shared" si="170"/>
        <v>0.37300000000000028</v>
      </c>
      <c r="B406" s="5">
        <f t="shared" si="171"/>
        <v>0.85453256618785012</v>
      </c>
      <c r="C406" s="5">
        <f t="shared" si="172"/>
        <v>7.9202768523807929</v>
      </c>
      <c r="D406" s="5">
        <f t="shared" si="173"/>
        <v>2.5004453031684628</v>
      </c>
      <c r="E406" s="2">
        <f t="shared" si="174"/>
        <v>7.9662419825809074</v>
      </c>
      <c r="F406" s="2">
        <f t="shared" si="175"/>
        <v>6.1579218711879466</v>
      </c>
      <c r="G406" s="3">
        <f t="shared" si="176"/>
        <v>4.4215765112869461</v>
      </c>
      <c r="H406" s="3">
        <f t="shared" si="177"/>
        <v>-120.91930370098812</v>
      </c>
      <c r="I406" s="3">
        <f t="shared" si="178"/>
        <v>-11.921610950398112</v>
      </c>
      <c r="J406" s="2">
        <f t="shared" si="158"/>
        <v>121.58599078030996</v>
      </c>
      <c r="K406" s="2">
        <f t="shared" si="179"/>
        <v>82.88070264506473</v>
      </c>
      <c r="L406" s="6">
        <f t="shared" si="159"/>
        <v>2495.9143113252367</v>
      </c>
      <c r="M406" s="2">
        <f t="shared" si="160"/>
        <v>31.632247348392752</v>
      </c>
      <c r="N406" s="2">
        <f t="shared" si="180"/>
        <v>121.58599078030996</v>
      </c>
      <c r="O406" s="2">
        <f t="shared" si="161"/>
        <v>82.88070264506473</v>
      </c>
      <c r="P406" s="5">
        <f t="shared" si="162"/>
        <v>0.35287844485503583</v>
      </c>
      <c r="Q406" s="4">
        <f t="shared" si="181"/>
        <v>0.260163585832418</v>
      </c>
      <c r="R406" s="4">
        <f t="shared" si="163"/>
        <v>0.2448677376903054</v>
      </c>
      <c r="S406" s="4">
        <f t="shared" si="183"/>
        <v>0</v>
      </c>
      <c r="T406" s="4">
        <f t="shared" si="184"/>
        <v>0</v>
      </c>
      <c r="U406" s="5">
        <f t="shared" si="185"/>
        <v>-1.0183441403859157</v>
      </c>
      <c r="V406" s="5">
        <f t="shared" si="186"/>
        <v>27.849221667682006</v>
      </c>
      <c r="W406" s="5">
        <f t="shared" si="187"/>
        <v>2.745695483117383</v>
      </c>
      <c r="X406" s="5">
        <f t="shared" si="164"/>
        <v>0.99836191106849936</v>
      </c>
      <c r="Y406" s="5">
        <f t="shared" si="165"/>
        <v>11.638893719445894</v>
      </c>
      <c r="Z406" s="5">
        <f t="shared" si="166"/>
        <v>-1.1008141264020288</v>
      </c>
      <c r="AA406" s="5">
        <f t="shared" si="167"/>
        <v>15.482130521114545</v>
      </c>
      <c r="AB406" s="5">
        <f t="shared" si="168"/>
        <v>10.620549579059979</v>
      </c>
      <c r="AC406" s="5">
        <f t="shared" si="168"/>
        <v>26.748407541279978</v>
      </c>
      <c r="AD406" s="5">
        <f t="shared" si="169"/>
        <v>-13.946173995768071</v>
      </c>
      <c r="AE406">
        <f t="shared" si="182"/>
        <v>0</v>
      </c>
    </row>
    <row r="407" spans="1:31" x14ac:dyDescent="0.2">
      <c r="A407">
        <f t="shared" si="170"/>
        <v>0.37400000000000028</v>
      </c>
      <c r="B407" s="5">
        <f t="shared" si="171"/>
        <v>0.85895945297392662</v>
      </c>
      <c r="C407" s="5">
        <f t="shared" si="172"/>
        <v>7.7993709228835755</v>
      </c>
      <c r="D407" s="5">
        <f t="shared" si="173"/>
        <v>2.4885167191310669</v>
      </c>
      <c r="E407" s="2">
        <f t="shared" si="174"/>
        <v>7.8465277756836533</v>
      </c>
      <c r="F407" s="2">
        <f t="shared" si="175"/>
        <v>6.2847647245114544</v>
      </c>
      <c r="G407" s="3">
        <f t="shared" si="176"/>
        <v>4.432197060866006</v>
      </c>
      <c r="H407" s="3">
        <f t="shared" si="177"/>
        <v>-120.89255529344685</v>
      </c>
      <c r="I407" s="3">
        <f t="shared" si="178"/>
        <v>-11.935557124393879</v>
      </c>
      <c r="J407" s="2">
        <f t="shared" si="158"/>
        <v>121.56114436790698</v>
      </c>
      <c r="K407" s="2">
        <f t="shared" si="179"/>
        <v>82.863765758627792</v>
      </c>
      <c r="L407" s="6">
        <f t="shared" si="159"/>
        <v>2495.8918170969096</v>
      </c>
      <c r="M407" s="2">
        <f t="shared" si="160"/>
        <v>31.631962265290692</v>
      </c>
      <c r="N407" s="2">
        <f t="shared" si="180"/>
        <v>121.56114436790698</v>
      </c>
      <c r="O407" s="2">
        <f t="shared" si="161"/>
        <v>82.863765758627792</v>
      </c>
      <c r="P407" s="5">
        <f t="shared" si="162"/>
        <v>0.35287778246534862</v>
      </c>
      <c r="Q407" s="4">
        <f t="shared" si="181"/>
        <v>0.26021441661947498</v>
      </c>
      <c r="R407" s="4">
        <f t="shared" si="163"/>
        <v>0.24489117480827474</v>
      </c>
      <c r="S407" s="4">
        <f t="shared" si="183"/>
        <v>0</v>
      </c>
      <c r="T407" s="4">
        <f t="shared" si="184"/>
        <v>0</v>
      </c>
      <c r="U407" s="5">
        <f t="shared" si="185"/>
        <v>-1.020579668372017</v>
      </c>
      <c r="V407" s="5">
        <f t="shared" si="186"/>
        <v>27.837319120897668</v>
      </c>
      <c r="W407" s="5">
        <f t="shared" si="187"/>
        <v>2.7483405553879168</v>
      </c>
      <c r="X407" s="5">
        <f t="shared" si="164"/>
        <v>0.99835291341153709</v>
      </c>
      <c r="Y407" s="5">
        <f t="shared" si="165"/>
        <v>11.635137920564194</v>
      </c>
      <c r="Z407" s="5">
        <f t="shared" si="166"/>
        <v>-1.1014604863086499</v>
      </c>
      <c r="AA407" s="5">
        <f t="shared" si="167"/>
        <v>15.4770820426442</v>
      </c>
      <c r="AB407" s="5">
        <f t="shared" si="168"/>
        <v>10.614558252192177</v>
      </c>
      <c r="AC407" s="5">
        <f t="shared" si="168"/>
        <v>26.735858634589018</v>
      </c>
      <c r="AD407" s="5">
        <f t="shared" si="169"/>
        <v>-13.948577401967881</v>
      </c>
      <c r="AE407">
        <f t="shared" si="182"/>
        <v>0</v>
      </c>
    </row>
    <row r="408" spans="1:31" x14ac:dyDescent="0.2">
      <c r="A408">
        <f t="shared" si="170"/>
        <v>0.37500000000000028</v>
      </c>
      <c r="B408" s="5">
        <f t="shared" si="171"/>
        <v>0.86339695731391874</v>
      </c>
      <c r="C408" s="5">
        <f t="shared" si="172"/>
        <v>7.6784917355194455</v>
      </c>
      <c r="D408" s="5">
        <f t="shared" si="173"/>
        <v>2.4765741877179721</v>
      </c>
      <c r="E408" s="2">
        <f t="shared" si="174"/>
        <v>7.7268809773633347</v>
      </c>
      <c r="F408" s="2">
        <f t="shared" si="175"/>
        <v>6.4155934344573309</v>
      </c>
      <c r="G408" s="3">
        <f t="shared" si="176"/>
        <v>4.4428116191181983</v>
      </c>
      <c r="H408" s="3">
        <f t="shared" si="177"/>
        <v>-120.86581943481225</v>
      </c>
      <c r="I408" s="3">
        <f t="shared" si="178"/>
        <v>-11.949505701795847</v>
      </c>
      <c r="J408" s="2">
        <f t="shared" si="158"/>
        <v>121.53631378830305</v>
      </c>
      <c r="K408" s="2">
        <f t="shared" si="179"/>
        <v>82.846839664828252</v>
      </c>
      <c r="L408" s="6">
        <f t="shared" si="159"/>
        <v>2495.8692572296359</v>
      </c>
      <c r="M408" s="2">
        <f t="shared" si="160"/>
        <v>31.631676350306151</v>
      </c>
      <c r="N408" s="2">
        <f t="shared" si="180"/>
        <v>121.53631378830305</v>
      </c>
      <c r="O408" s="2">
        <f t="shared" si="161"/>
        <v>82.846839664828252</v>
      </c>
      <c r="P408" s="5">
        <f t="shared" si="162"/>
        <v>0.35287711816133843</v>
      </c>
      <c r="Q408" s="4">
        <f t="shared" si="181"/>
        <v>0.26026522743978814</v>
      </c>
      <c r="R408" s="4">
        <f t="shared" si="163"/>
        <v>0.24491459805228261</v>
      </c>
      <c r="S408" s="4">
        <f t="shared" si="183"/>
        <v>0</v>
      </c>
      <c r="T408" s="4">
        <f t="shared" si="184"/>
        <v>0</v>
      </c>
      <c r="U408" s="5">
        <f t="shared" si="185"/>
        <v>-1.0228129366381749</v>
      </c>
      <c r="V408" s="5">
        <f t="shared" si="186"/>
        <v>27.825425499322932</v>
      </c>
      <c r="W408" s="5">
        <f t="shared" si="187"/>
        <v>2.7509852017210328</v>
      </c>
      <c r="X408" s="5">
        <f t="shared" si="164"/>
        <v>0.99834388949909658</v>
      </c>
      <c r="Y408" s="5">
        <f t="shared" si="165"/>
        <v>11.631384277818844</v>
      </c>
      <c r="Z408" s="5">
        <f t="shared" si="166"/>
        <v>-1.1021075985704627</v>
      </c>
      <c r="AA408" s="5">
        <f t="shared" si="167"/>
        <v>15.472036403538347</v>
      </c>
      <c r="AB408" s="5">
        <f t="shared" si="168"/>
        <v>10.608571341180669</v>
      </c>
      <c r="AC408" s="5">
        <f t="shared" si="168"/>
        <v>26.72331790075247</v>
      </c>
      <c r="AD408" s="5">
        <f t="shared" si="169"/>
        <v>-13.95097839474062</v>
      </c>
      <c r="AE408">
        <f t="shared" si="182"/>
        <v>0</v>
      </c>
    </row>
    <row r="409" spans="1:31" x14ac:dyDescent="0.2">
      <c r="A409">
        <f t="shared" si="170"/>
        <v>0.37600000000000028</v>
      </c>
      <c r="B409" s="5">
        <f t="shared" si="171"/>
        <v>0.86784507321870752</v>
      </c>
      <c r="C409" s="5">
        <f t="shared" si="172"/>
        <v>7.5576392777435828</v>
      </c>
      <c r="D409" s="5">
        <f t="shared" si="173"/>
        <v>2.4646177065269788</v>
      </c>
      <c r="E409" s="2">
        <f t="shared" si="174"/>
        <v>7.6073034988491504</v>
      </c>
      <c r="F409" s="2">
        <f t="shared" si="175"/>
        <v>6.5505932050148914</v>
      </c>
      <c r="G409" s="3">
        <f t="shared" si="176"/>
        <v>4.4534201904593793</v>
      </c>
      <c r="H409" s="3">
        <f t="shared" si="177"/>
        <v>-120.83909611691151</v>
      </c>
      <c r="I409" s="3">
        <f t="shared" si="178"/>
        <v>-11.963456680190587</v>
      </c>
      <c r="J409" s="2">
        <f t="shared" si="158"/>
        <v>121.51149903397524</v>
      </c>
      <c r="K409" s="2">
        <f t="shared" si="179"/>
        <v>82.829924358537994</v>
      </c>
      <c r="L409" s="6">
        <f t="shared" si="159"/>
        <v>2495.8466316941426</v>
      </c>
      <c r="M409" s="2">
        <f t="shared" si="160"/>
        <v>31.631389603068126</v>
      </c>
      <c r="N409" s="2">
        <f t="shared" si="180"/>
        <v>121.51149903397524</v>
      </c>
      <c r="O409" s="2">
        <f t="shared" si="161"/>
        <v>82.829924358537994</v>
      </c>
      <c r="P409" s="5">
        <f t="shared" si="162"/>
        <v>0.35287645194214862</v>
      </c>
      <c r="Q409" s="4">
        <f t="shared" si="181"/>
        <v>0.26031601827431844</v>
      </c>
      <c r="R409" s="4">
        <f t="shared" si="163"/>
        <v>0.24493800742044994</v>
      </c>
      <c r="S409" s="4">
        <f t="shared" si="183"/>
        <v>0</v>
      </c>
      <c r="T409" s="4">
        <f t="shared" si="184"/>
        <v>0</v>
      </c>
      <c r="U409" s="5">
        <f t="shared" si="185"/>
        <v>-1.0250439479115636</v>
      </c>
      <c r="V409" s="5">
        <f t="shared" si="186"/>
        <v>27.813540795252674</v>
      </c>
      <c r="W409" s="5">
        <f t="shared" si="187"/>
        <v>2.7536294222590678</v>
      </c>
      <c r="X409" s="5">
        <f t="shared" si="164"/>
        <v>0.99833483931946831</v>
      </c>
      <c r="Y409" s="5">
        <f t="shared" si="165"/>
        <v>11.627632789791541</v>
      </c>
      <c r="Z409" s="5">
        <f t="shared" si="166"/>
        <v>-1.1027554622513249</v>
      </c>
      <c r="AA409" s="5">
        <f t="shared" si="167"/>
        <v>15.466993601952375</v>
      </c>
      <c r="AB409" s="5">
        <f t="shared" si="168"/>
        <v>10.602588841879978</v>
      </c>
      <c r="AC409" s="5">
        <f t="shared" si="168"/>
        <v>26.71078533300135</v>
      </c>
      <c r="AD409" s="5">
        <f t="shared" si="169"/>
        <v>-13.953376975788558</v>
      </c>
      <c r="AE409">
        <f t="shared" si="182"/>
        <v>0</v>
      </c>
    </row>
    <row r="410" spans="1:31" x14ac:dyDescent="0.2">
      <c r="A410">
        <f t="shared" si="170"/>
        <v>0.37700000000000028</v>
      </c>
      <c r="B410" s="5">
        <f t="shared" si="171"/>
        <v>0.87230379470358776</v>
      </c>
      <c r="C410" s="5">
        <f t="shared" si="172"/>
        <v>7.4368135370193373</v>
      </c>
      <c r="D410" s="5">
        <f t="shared" si="173"/>
        <v>2.4526472731583002</v>
      </c>
      <c r="E410" s="2">
        <f t="shared" si="174"/>
        <v>7.4877973727023592</v>
      </c>
      <c r="F410" s="2">
        <f t="shared" si="175"/>
        <v>6.689960795697262</v>
      </c>
      <c r="G410" s="3">
        <f t="shared" si="176"/>
        <v>4.464022779301259</v>
      </c>
      <c r="H410" s="3">
        <f t="shared" si="177"/>
        <v>-120.81238533157851</v>
      </c>
      <c r="I410" s="3">
        <f t="shared" si="178"/>
        <v>-11.977410057166376</v>
      </c>
      <c r="J410" s="2">
        <f t="shared" si="158"/>
        <v>121.48670009740752</v>
      </c>
      <c r="K410" s="2">
        <f t="shared" si="179"/>
        <v>82.813019834633621</v>
      </c>
      <c r="L410" s="6">
        <f t="shared" si="159"/>
        <v>2495.8239404611827</v>
      </c>
      <c r="M410" s="2">
        <f t="shared" si="160"/>
        <v>31.631102023205965</v>
      </c>
      <c r="N410" s="2">
        <f t="shared" si="180"/>
        <v>121.48670009740752</v>
      </c>
      <c r="O410" s="2">
        <f t="shared" si="161"/>
        <v>82.813019834633621</v>
      </c>
      <c r="P410" s="5">
        <f t="shared" si="162"/>
        <v>0.3528757838069233</v>
      </c>
      <c r="Q410" s="4">
        <f t="shared" si="181"/>
        <v>0.26036678910402772</v>
      </c>
      <c r="R410" s="4">
        <f t="shared" si="163"/>
        <v>0.24496140291089888</v>
      </c>
      <c r="S410" s="4">
        <f t="shared" si="183"/>
        <v>0</v>
      </c>
      <c r="T410" s="4">
        <f t="shared" si="184"/>
        <v>0</v>
      </c>
      <c r="U410" s="5">
        <f t="shared" si="185"/>
        <v>-1.0272727049159822</v>
      </c>
      <c r="V410" s="5">
        <f t="shared" si="186"/>
        <v>27.801665000990148</v>
      </c>
      <c r="W410" s="5">
        <f t="shared" si="187"/>
        <v>2.756273217144988</v>
      </c>
      <c r="X410" s="5">
        <f t="shared" si="164"/>
        <v>0.99832576286095398</v>
      </c>
      <c r="Y410" s="5">
        <f t="shared" si="165"/>
        <v>11.623883455065181</v>
      </c>
      <c r="Z410" s="5">
        <f t="shared" si="166"/>
        <v>-1.1034040764162159</v>
      </c>
      <c r="AA410" s="5">
        <f t="shared" si="167"/>
        <v>15.461953636043226</v>
      </c>
      <c r="AB410" s="5">
        <f t="shared" si="168"/>
        <v>10.5966107501492</v>
      </c>
      <c r="AC410" s="5">
        <f t="shared" si="168"/>
        <v>26.698260924573933</v>
      </c>
      <c r="AD410" s="5">
        <f t="shared" si="169"/>
        <v>-13.955773146811786</v>
      </c>
      <c r="AE410">
        <f t="shared" si="182"/>
        <v>0</v>
      </c>
    </row>
    <row r="411" spans="1:31" x14ac:dyDescent="0.2">
      <c r="A411">
        <f t="shared" si="170"/>
        <v>0.37800000000000028</v>
      </c>
      <c r="B411" s="5">
        <f t="shared" si="171"/>
        <v>0.87677311578826411</v>
      </c>
      <c r="C411" s="5">
        <f t="shared" si="172"/>
        <v>7.3160145008182216</v>
      </c>
      <c r="D411" s="5">
        <f t="shared" si="173"/>
        <v>2.4406628852145604</v>
      </c>
      <c r="E411" s="2">
        <f t="shared" si="174"/>
        <v>7.3683647624660624</v>
      </c>
      <c r="F411" s="2">
        <f t="shared" si="175"/>
        <v>6.8339054286381291</v>
      </c>
      <c r="G411" s="3">
        <f t="shared" si="176"/>
        <v>4.4746193900514086</v>
      </c>
      <c r="H411" s="3">
        <f t="shared" si="177"/>
        <v>-120.78568707065394</v>
      </c>
      <c r="I411" s="3">
        <f t="shared" si="178"/>
        <v>-11.991365830313187</v>
      </c>
      <c r="J411" s="2">
        <f t="shared" si="158"/>
        <v>121.46191697109083</v>
      </c>
      <c r="K411" s="2">
        <f t="shared" si="179"/>
        <v>82.79612608799647</v>
      </c>
      <c r="L411" s="6">
        <f t="shared" si="159"/>
        <v>2495.8011835015395</v>
      </c>
      <c r="M411" s="2">
        <f t="shared" si="160"/>
        <v>31.630813610349367</v>
      </c>
      <c r="N411" s="2">
        <f t="shared" si="180"/>
        <v>121.46191697109083</v>
      </c>
      <c r="O411" s="2">
        <f t="shared" si="161"/>
        <v>82.79612608799647</v>
      </c>
      <c r="P411" s="5">
        <f t="shared" si="162"/>
        <v>0.35287511375480762</v>
      </c>
      <c r="Q411" s="4">
        <f t="shared" si="181"/>
        <v>0.26041753990987826</v>
      </c>
      <c r="R411" s="4">
        <f t="shared" si="163"/>
        <v>0.24498478452175299</v>
      </c>
      <c r="S411" s="4">
        <f t="shared" si="183"/>
        <v>0</v>
      </c>
      <c r="T411" s="4">
        <f t="shared" si="184"/>
        <v>0</v>
      </c>
      <c r="U411" s="5">
        <f t="shared" si="185"/>
        <v>-1.0294992103718612</v>
      </c>
      <c r="V411" s="5">
        <f t="shared" si="186"/>
        <v>27.789798108847044</v>
      </c>
      <c r="W411" s="5">
        <f t="shared" si="187"/>
        <v>2.758916586522393</v>
      </c>
      <c r="X411" s="5">
        <f t="shared" si="164"/>
        <v>0.99831666011186637</v>
      </c>
      <c r="Y411" s="5">
        <f t="shared" si="165"/>
        <v>11.620136272223929</v>
      </c>
      <c r="Z411" s="5">
        <f t="shared" si="166"/>
        <v>-1.1040534401312372</v>
      </c>
      <c r="AA411" s="5">
        <f t="shared" si="167"/>
        <v>15.456916503969472</v>
      </c>
      <c r="AB411" s="5">
        <f t="shared" si="168"/>
        <v>10.590637061852068</v>
      </c>
      <c r="AC411" s="5">
        <f t="shared" si="168"/>
        <v>26.685744668715806</v>
      </c>
      <c r="AD411" s="5">
        <f t="shared" si="169"/>
        <v>-13.958166909508133</v>
      </c>
      <c r="AE411">
        <f t="shared" si="182"/>
        <v>0</v>
      </c>
    </row>
    <row r="412" spans="1:31" x14ac:dyDescent="0.2">
      <c r="A412">
        <f t="shared" si="170"/>
        <v>0.37900000000000028</v>
      </c>
      <c r="B412" s="5">
        <f t="shared" si="171"/>
        <v>0.88125303049684645</v>
      </c>
      <c r="C412" s="5">
        <f t="shared" si="172"/>
        <v>7.1952421566199014</v>
      </c>
      <c r="D412" s="5">
        <f t="shared" si="173"/>
        <v>2.4286645403007925</v>
      </c>
      <c r="E412" s="2">
        <f t="shared" si="174"/>
        <v>7.2490079732443453</v>
      </c>
      <c r="F412" s="2">
        <f t="shared" si="175"/>
        <v>6.9826497816351605</v>
      </c>
      <c r="G412" s="3">
        <f t="shared" si="176"/>
        <v>4.4852100271132604</v>
      </c>
      <c r="H412" s="3">
        <f t="shared" si="177"/>
        <v>-120.75900132598522</v>
      </c>
      <c r="I412" s="3">
        <f t="shared" si="178"/>
        <v>-12.005323997222696</v>
      </c>
      <c r="J412" s="2">
        <f t="shared" si="158"/>
        <v>121.43714964752306</v>
      </c>
      <c r="K412" s="2">
        <f t="shared" si="179"/>
        <v>82.779243113512649</v>
      </c>
      <c r="L412" s="6">
        <f t="shared" si="159"/>
        <v>2495.7783607860233</v>
      </c>
      <c r="M412" s="2">
        <f t="shared" si="160"/>
        <v>31.630524364128419</v>
      </c>
      <c r="N412" s="2">
        <f t="shared" si="180"/>
        <v>121.43714964752306</v>
      </c>
      <c r="O412" s="2">
        <f t="shared" si="161"/>
        <v>82.779243113512649</v>
      </c>
      <c r="P412" s="5">
        <f t="shared" si="162"/>
        <v>0.35287444178494737</v>
      </c>
      <c r="Q412" s="4">
        <f t="shared" si="181"/>
        <v>0.26046827067283346</v>
      </c>
      <c r="R412" s="4">
        <f t="shared" si="163"/>
        <v>0.24500815225113695</v>
      </c>
      <c r="S412" s="4">
        <f t="shared" si="183"/>
        <v>0</v>
      </c>
      <c r="T412" s="4">
        <f t="shared" si="184"/>
        <v>0</v>
      </c>
      <c r="U412" s="5">
        <f t="shared" si="185"/>
        <v>-1.0317234669962656</v>
      </c>
      <c r="V412" s="5">
        <f t="shared" si="186"/>
        <v>27.777940111143419</v>
      </c>
      <c r="W412" s="5">
        <f t="shared" si="187"/>
        <v>2.7615595305355116</v>
      </c>
      <c r="X412" s="5">
        <f t="shared" si="164"/>
        <v>0.9983075310605305</v>
      </c>
      <c r="Y412" s="5">
        <f t="shared" si="165"/>
        <v>11.61639123985316</v>
      </c>
      <c r="Z412" s="5">
        <f t="shared" si="166"/>
        <v>-1.1047035524636111</v>
      </c>
      <c r="AA412" s="5">
        <f t="shared" si="167"/>
        <v>15.451882203891241</v>
      </c>
      <c r="AB412" s="5">
        <f t="shared" si="168"/>
        <v>10.584667772856895</v>
      </c>
      <c r="AC412" s="5">
        <f t="shared" si="168"/>
        <v>26.673236558679807</v>
      </c>
      <c r="AD412" s="5">
        <f t="shared" si="169"/>
        <v>-13.960558265573248</v>
      </c>
      <c r="AE412">
        <f t="shared" si="182"/>
        <v>0</v>
      </c>
    </row>
    <row r="413" spans="1:31" x14ac:dyDescent="0.2">
      <c r="A413">
        <f t="shared" si="170"/>
        <v>0.38000000000000028</v>
      </c>
      <c r="B413" s="5">
        <f t="shared" si="171"/>
        <v>0.88574353285784613</v>
      </c>
      <c r="C413" s="5">
        <f t="shared" si="172"/>
        <v>7.0744964919121953</v>
      </c>
      <c r="D413" s="5">
        <f t="shared" si="173"/>
        <v>2.4166522360244369</v>
      </c>
      <c r="E413" s="2">
        <f t="shared" si="174"/>
        <v>7.1297294633160844</v>
      </c>
      <c r="F413" s="2">
        <f t="shared" si="175"/>
        <v>7.1364310766877326</v>
      </c>
      <c r="G413" s="3">
        <f t="shared" si="176"/>
        <v>4.4957946948861176</v>
      </c>
      <c r="H413" s="3">
        <f t="shared" si="177"/>
        <v>-120.73232808942655</v>
      </c>
      <c r="I413" s="3">
        <f t="shared" si="178"/>
        <v>-12.019284555488269</v>
      </c>
      <c r="J413" s="2">
        <f t="shared" si="158"/>
        <v>121.41239811920897</v>
      </c>
      <c r="K413" s="2">
        <f t="shared" si="179"/>
        <v>82.762370906072917</v>
      </c>
      <c r="L413" s="6">
        <f t="shared" si="159"/>
        <v>2495.7554722854711</v>
      </c>
      <c r="M413" s="2">
        <f t="shared" si="160"/>
        <v>31.630234284173508</v>
      </c>
      <c r="N413" s="2">
        <f t="shared" si="180"/>
        <v>121.41239811920897</v>
      </c>
      <c r="O413" s="2">
        <f t="shared" si="161"/>
        <v>82.762370906072917</v>
      </c>
      <c r="P413" s="5">
        <f t="shared" si="162"/>
        <v>0.35287376789648922</v>
      </c>
      <c r="Q413" s="4">
        <f t="shared" si="181"/>
        <v>0.26051898137385693</v>
      </c>
      <c r="R413" s="4">
        <f t="shared" si="163"/>
        <v>0.24503150609717694</v>
      </c>
      <c r="S413" s="4">
        <f t="shared" si="183"/>
        <v>0</v>
      </c>
      <c r="T413" s="4">
        <f t="shared" si="184"/>
        <v>0</v>
      </c>
      <c r="U413" s="5">
        <f t="shared" si="185"/>
        <v>-1.0339454775029002</v>
      </c>
      <c r="V413" s="5">
        <f t="shared" si="186"/>
        <v>27.766091000207702</v>
      </c>
      <c r="W413" s="5">
        <f t="shared" si="187"/>
        <v>2.7642020493292003</v>
      </c>
      <c r="X413" s="5">
        <f t="shared" si="164"/>
        <v>0.99829837569528057</v>
      </c>
      <c r="Y413" s="5">
        <f t="shared" si="165"/>
        <v>11.612648356539498</v>
      </c>
      <c r="Z413" s="5">
        <f t="shared" si="166"/>
        <v>-1.1053544124816779</v>
      </c>
      <c r="AA413" s="5">
        <f t="shared" si="167"/>
        <v>15.446850733970273</v>
      </c>
      <c r="AB413" s="5">
        <f t="shared" si="168"/>
        <v>10.578702879036598</v>
      </c>
      <c r="AC413" s="5">
        <f t="shared" si="168"/>
        <v>26.660736587726024</v>
      </c>
      <c r="AD413" s="5">
        <f t="shared" si="169"/>
        <v>-13.962947216700528</v>
      </c>
      <c r="AE413">
        <f t="shared" si="182"/>
        <v>0</v>
      </c>
    </row>
    <row r="414" spans="1:31" x14ac:dyDescent="0.2">
      <c r="A414">
        <f t="shared" si="170"/>
        <v>0.38100000000000028</v>
      </c>
      <c r="B414" s="5">
        <f t="shared" si="171"/>
        <v>0.89024461690417178</v>
      </c>
      <c r="C414" s="5">
        <f t="shared" si="172"/>
        <v>6.9537774941910628</v>
      </c>
      <c r="D414" s="5">
        <f t="shared" si="173"/>
        <v>2.4046259699953403</v>
      </c>
      <c r="E414" s="2">
        <f t="shared" si="174"/>
        <v>7.0105318569025128</v>
      </c>
      <c r="F414" s="2">
        <f t="shared" si="175"/>
        <v>7.2955022747934484</v>
      </c>
      <c r="G414" s="3">
        <f t="shared" si="176"/>
        <v>4.5063733977651541</v>
      </c>
      <c r="H414" s="3">
        <f t="shared" si="177"/>
        <v>-120.70566735283882</v>
      </c>
      <c r="I414" s="3">
        <f t="shared" si="178"/>
        <v>-12.03324750270497</v>
      </c>
      <c r="J414" s="2">
        <f t="shared" si="158"/>
        <v>121.38766237866029</v>
      </c>
      <c r="K414" s="2">
        <f t="shared" si="179"/>
        <v>82.745509460572791</v>
      </c>
      <c r="L414" s="6">
        <f t="shared" si="159"/>
        <v>2495.7325179707495</v>
      </c>
      <c r="M414" s="2">
        <f t="shared" si="160"/>
        <v>31.629943370115402</v>
      </c>
      <c r="N414" s="2">
        <f t="shared" si="180"/>
        <v>121.38766237866029</v>
      </c>
      <c r="O414" s="2">
        <f t="shared" si="161"/>
        <v>82.745509460572791</v>
      </c>
      <c r="P414" s="5">
        <f t="shared" si="162"/>
        <v>0.35287309208858075</v>
      </c>
      <c r="Q414" s="4">
        <f t="shared" si="181"/>
        <v>0.26056967199391329</v>
      </c>
      <c r="R414" s="4">
        <f t="shared" si="163"/>
        <v>0.24505484605800024</v>
      </c>
      <c r="S414" s="4">
        <f t="shared" si="183"/>
        <v>0</v>
      </c>
      <c r="T414" s="4">
        <f t="shared" si="184"/>
        <v>0</v>
      </c>
      <c r="U414" s="5">
        <f t="shared" si="185"/>
        <v>-1.0361652446021157</v>
      </c>
      <c r="V414" s="5">
        <f t="shared" si="186"/>
        <v>27.754250768376696</v>
      </c>
      <c r="W414" s="5">
        <f t="shared" si="187"/>
        <v>2.7668441430489454</v>
      </c>
      <c r="X414" s="5">
        <f t="shared" si="164"/>
        <v>0.99828919400446336</v>
      </c>
      <c r="Y414" s="5">
        <f t="shared" si="165"/>
        <v>11.608907620870783</v>
      </c>
      <c r="Z414" s="5">
        <f t="shared" si="166"/>
        <v>-1.1060060192548955</v>
      </c>
      <c r="AA414" s="5">
        <f t="shared" si="167"/>
        <v>15.441822092369867</v>
      </c>
      <c r="AB414" s="5">
        <f t="shared" si="168"/>
        <v>10.572742376268668</v>
      </c>
      <c r="AC414" s="5">
        <f t="shared" si="168"/>
        <v>26.648244749121801</v>
      </c>
      <c r="AD414" s="5">
        <f t="shared" si="169"/>
        <v>-13.965333764581189</v>
      </c>
      <c r="AE414">
        <f t="shared" si="182"/>
        <v>0</v>
      </c>
    </row>
    <row r="415" spans="1:31" x14ac:dyDescent="0.2">
      <c r="A415">
        <f t="shared" si="170"/>
        <v>0.38200000000000028</v>
      </c>
      <c r="B415" s="5">
        <f t="shared" si="171"/>
        <v>0.89475627667312507</v>
      </c>
      <c r="C415" s="5">
        <f t="shared" si="172"/>
        <v>6.8330851509605983</v>
      </c>
      <c r="D415" s="5">
        <f t="shared" si="173"/>
        <v>2.3925857398257526</v>
      </c>
      <c r="E415" s="2">
        <f t="shared" si="174"/>
        <v>6.891417958223415</v>
      </c>
      <c r="F415" s="2">
        <f t="shared" si="175"/>
        <v>7.4601333891593313</v>
      </c>
      <c r="G415" s="3">
        <f t="shared" si="176"/>
        <v>4.5169461401414228</v>
      </c>
      <c r="H415" s="3">
        <f t="shared" si="177"/>
        <v>-120.67901910808969</v>
      </c>
      <c r="I415" s="3">
        <f t="shared" si="178"/>
        <v>-12.047212836469551</v>
      </c>
      <c r="J415" s="2">
        <f t="shared" si="158"/>
        <v>121.36294241839562</v>
      </c>
      <c r="K415" s="2">
        <f t="shared" si="179"/>
        <v>82.728658771912478</v>
      </c>
      <c r="L415" s="6">
        <f t="shared" si="159"/>
        <v>2495.7094978127529</v>
      </c>
      <c r="M415" s="2">
        <f t="shared" si="160"/>
        <v>31.629651621585239</v>
      </c>
      <c r="N415" s="2">
        <f t="shared" si="180"/>
        <v>121.36294241839562</v>
      </c>
      <c r="O415" s="2">
        <f t="shared" si="161"/>
        <v>82.728658771912478</v>
      </c>
      <c r="P415" s="5">
        <f t="shared" si="162"/>
        <v>0.35287241436037009</v>
      </c>
      <c r="Q415" s="4">
        <f t="shared" si="181"/>
        <v>0.26062034251396798</v>
      </c>
      <c r="R415" s="4">
        <f t="shared" si="163"/>
        <v>0.24507817213173555</v>
      </c>
      <c r="S415" s="4">
        <f t="shared" si="183"/>
        <v>0</v>
      </c>
      <c r="T415" s="4">
        <f t="shared" si="184"/>
        <v>0</v>
      </c>
      <c r="U415" s="5">
        <f t="shared" si="185"/>
        <v>-1.0383827710009099</v>
      </c>
      <c r="V415" s="5">
        <f t="shared" si="186"/>
        <v>27.742419407995538</v>
      </c>
      <c r="W415" s="5">
        <f t="shared" si="187"/>
        <v>2.7694858118408554</v>
      </c>
      <c r="X415" s="5">
        <f t="shared" si="164"/>
        <v>0.99827998597643686</v>
      </c>
      <c r="Y415" s="5">
        <f t="shared" si="165"/>
        <v>11.605169031436096</v>
      </c>
      <c r="Z415" s="5">
        <f t="shared" si="166"/>
        <v>-1.1066583718538399</v>
      </c>
      <c r="AA415" s="5">
        <f t="shared" si="167"/>
        <v>15.436796277254935</v>
      </c>
      <c r="AB415" s="5">
        <f t="shared" si="168"/>
        <v>10.566786260435187</v>
      </c>
      <c r="AC415" s="5">
        <f t="shared" si="168"/>
        <v>26.635761036141698</v>
      </c>
      <c r="AD415" s="5">
        <f t="shared" si="169"/>
        <v>-13.967717910904209</v>
      </c>
      <c r="AE415">
        <f t="shared" si="182"/>
        <v>0</v>
      </c>
    </row>
    <row r="416" spans="1:31" x14ac:dyDescent="0.2">
      <c r="A416">
        <f t="shared" si="170"/>
        <v>0.38300000000000028</v>
      </c>
      <c r="B416" s="5">
        <f t="shared" si="171"/>
        <v>0.89927850620639671</v>
      </c>
      <c r="C416" s="5">
        <f t="shared" si="172"/>
        <v>6.7124194497330274</v>
      </c>
      <c r="D416" s="5">
        <f t="shared" si="173"/>
        <v>2.3805315431303273</v>
      </c>
      <c r="E416" s="2">
        <f t="shared" si="174"/>
        <v>6.7723907669949943</v>
      </c>
      <c r="F416" s="2">
        <f t="shared" si="175"/>
        <v>7.6306129305779775</v>
      </c>
      <c r="G416" s="3">
        <f t="shared" si="176"/>
        <v>4.5275129264018581</v>
      </c>
      <c r="H416" s="3">
        <f t="shared" si="177"/>
        <v>-120.65238334705354</v>
      </c>
      <c r="I416" s="3">
        <f t="shared" si="178"/>
        <v>-12.061180554380456</v>
      </c>
      <c r="J416" s="2">
        <f t="shared" si="158"/>
        <v>121.33823823094048</v>
      </c>
      <c r="K416" s="2">
        <f t="shared" si="179"/>
        <v>82.711818834996905</v>
      </c>
      <c r="L416" s="6">
        <f t="shared" si="159"/>
        <v>2495.6864117824043</v>
      </c>
      <c r="M416" s="2">
        <f t="shared" si="160"/>
        <v>31.629359038214499</v>
      </c>
      <c r="N416" s="2">
        <f t="shared" si="180"/>
        <v>121.33823823094048</v>
      </c>
      <c r="O416" s="2">
        <f t="shared" si="161"/>
        <v>82.711818834996905</v>
      </c>
      <c r="P416" s="5">
        <f t="shared" si="162"/>
        <v>0.35287173471100652</v>
      </c>
      <c r="Q416" s="4">
        <f t="shared" si="181"/>
        <v>0.26067099291498708</v>
      </c>
      <c r="R416" s="4">
        <f t="shared" si="163"/>
        <v>0.24510148431651271</v>
      </c>
      <c r="S416" s="4">
        <f t="shared" si="183"/>
        <v>0</v>
      </c>
      <c r="T416" s="4">
        <f t="shared" si="184"/>
        <v>0</v>
      </c>
      <c r="U416" s="5">
        <f t="shared" si="185"/>
        <v>-1.0405980594029378</v>
      </c>
      <c r="V416" s="5">
        <f t="shared" si="186"/>
        <v>27.730596911417738</v>
      </c>
      <c r="W416" s="5">
        <f t="shared" si="187"/>
        <v>2.7721270558516684</v>
      </c>
      <c r="X416" s="5">
        <f t="shared" si="164"/>
        <v>0.99827075159957013</v>
      </c>
      <c r="Y416" s="5">
        <f t="shared" si="165"/>
        <v>11.601432586825734</v>
      </c>
      <c r="Z416" s="5">
        <f t="shared" si="166"/>
        <v>-1.1073114693501998</v>
      </c>
      <c r="AA416" s="5">
        <f t="shared" si="167"/>
        <v>15.431773286791936</v>
      </c>
      <c r="AB416" s="5">
        <f t="shared" si="168"/>
        <v>10.560834527422795</v>
      </c>
      <c r="AC416" s="5">
        <f t="shared" si="168"/>
        <v>26.623285442067537</v>
      </c>
      <c r="AD416" s="5">
        <f t="shared" si="169"/>
        <v>-13.970099657356396</v>
      </c>
      <c r="AE416">
        <f t="shared" si="182"/>
        <v>0</v>
      </c>
    </row>
    <row r="417" spans="1:31" x14ac:dyDescent="0.2">
      <c r="A417">
        <f t="shared" si="170"/>
        <v>0.38400000000000029</v>
      </c>
      <c r="B417" s="5">
        <f t="shared" si="171"/>
        <v>0.90381129955006223</v>
      </c>
      <c r="C417" s="5">
        <f t="shared" si="172"/>
        <v>6.5917803780286954</v>
      </c>
      <c r="D417" s="5">
        <f t="shared" si="173"/>
        <v>2.3684633775261181</v>
      </c>
      <c r="E417" s="2">
        <f t="shared" si="174"/>
        <v>6.6534534955433866</v>
      </c>
      <c r="F417" s="2">
        <f t="shared" si="175"/>
        <v>7.8072495005485862</v>
      </c>
      <c r="G417" s="3">
        <f t="shared" si="176"/>
        <v>4.5380737609292812</v>
      </c>
      <c r="H417" s="3">
        <f t="shared" si="177"/>
        <v>-120.62576006161147</v>
      </c>
      <c r="I417" s="3">
        <f t="shared" si="178"/>
        <v>-12.075150654037813</v>
      </c>
      <c r="J417" s="2">
        <f t="shared" ref="J417:J480" si="188">SQRT(G417^2+H417^2+I417^2)</f>
        <v>121.31354980882723</v>
      </c>
      <c r="K417" s="2">
        <f t="shared" si="179"/>
        <v>82.694989644735671</v>
      </c>
      <c r="L417" s="6">
        <f t="shared" ref="L417:L480" si="189">SQRT(spin^2-flag*((30/PI())*(wx*G417+wy*H417+wz*I417)/J417)^2)*EXP(-A417/(tau*146.7/N417))</f>
        <v>2495.6632598506535</v>
      </c>
      <c r="M417" s="2">
        <f t="shared" ref="M417:M480" si="190">(L417*PI()/30)*(circ/(2*PI()))/12</f>
        <v>31.629065619635014</v>
      </c>
      <c r="N417" s="2">
        <f t="shared" si="180"/>
        <v>121.31354980882723</v>
      </c>
      <c r="O417" s="2">
        <f t="shared" ref="O417:O480" si="191">J417/1.467</f>
        <v>82.694989644735671</v>
      </c>
      <c r="P417" s="5">
        <f t="shared" ref="P417:P480" si="192">cd0+(cdspin*L417/1000)*EXP(-A417/(tau*146.7/N417))</f>
        <v>0.35287105313963996</v>
      </c>
      <c r="Q417" s="4">
        <f t="shared" si="181"/>
        <v>0.26072162317793757</v>
      </c>
      <c r="R417" s="4">
        <f t="shared" ref="R417:R480" si="193">cl2_*Q417/(cl0+cl1_*Q417)</f>
        <v>0.24512478261046325</v>
      </c>
      <c r="S417" s="4">
        <f t="shared" si="183"/>
        <v>0</v>
      </c>
      <c r="T417" s="4">
        <f t="shared" si="184"/>
        <v>0</v>
      </c>
      <c r="U417" s="5">
        <f t="shared" si="185"/>
        <v>-1.0428111125085111</v>
      </c>
      <c r="V417" s="5">
        <f t="shared" si="186"/>
        <v>27.718783271005108</v>
      </c>
      <c r="W417" s="5">
        <f t="shared" si="187"/>
        <v>2.7747678752287421</v>
      </c>
      <c r="X417" s="5">
        <f t="shared" ref="X417:X480" si="194">M417/romega</f>
        <v>0.99826149086224303</v>
      </c>
      <c r="Y417" s="5">
        <f t="shared" ref="Y417:Y480" si="195">const*($R417/omega)*N417*(wy*I417-wz*(H417-T417))</f>
        <v>11.597698285631234</v>
      </c>
      <c r="Z417" s="5">
        <f t="shared" ref="Z417:Z480" si="196">const*($R417/omega)*N417*(wz*(G417-S417)-wx*I417)</f>
        <v>-1.1079653108167791</v>
      </c>
      <c r="AA417" s="5">
        <f t="shared" ref="AA417:AA480" si="197">const*($R417/omega)*N417*(wx*(H417-T417)-wy*(G417-S417))</f>
        <v>15.426753119148939</v>
      </c>
      <c r="AB417" s="5">
        <f t="shared" ref="AB417:AC480" si="198">U417+Y417</f>
        <v>10.554887173122722</v>
      </c>
      <c r="AC417" s="5">
        <f t="shared" si="198"/>
        <v>26.610817960188328</v>
      </c>
      <c r="AD417" s="5">
        <f t="shared" ref="AD417:AD480" si="199">W417+AA417-32.174</f>
        <v>-13.972479005622318</v>
      </c>
      <c r="AE417">
        <f t="shared" si="182"/>
        <v>0</v>
      </c>
    </row>
    <row r="418" spans="1:31" x14ac:dyDescent="0.2">
      <c r="A418">
        <f t="shared" ref="A418:A475" si="200">A417+dt</f>
        <v>0.38500000000000029</v>
      </c>
      <c r="B418" s="5">
        <f t="shared" ref="B418:B481" si="201">B417+G417*dt+0.5*AB417*dt*dt</f>
        <v>0.90835465075457811</v>
      </c>
      <c r="C418" s="5">
        <f t="shared" ref="C418:C481" si="202">C417+H417*dt+0.5*AC417*dt*dt</f>
        <v>6.4711679233760639</v>
      </c>
      <c r="D418" s="5">
        <f t="shared" ref="D418:D481" si="203">D417+I417*dt+0.5*AD417*dt*dt</f>
        <v>2.3563812406325773</v>
      </c>
      <c r="E418" s="2">
        <f t="shared" ref="E418:E481" si="204">SQRT(B418^2+C418^2)</f>
        <v>6.5346095877319827</v>
      </c>
      <c r="F418" s="2">
        <f t="shared" ref="F418:F481" si="205">ATAN2(C418,B418)*180/PI()</f>
        <v>7.9903735498267476</v>
      </c>
      <c r="G418" s="3">
        <f t="shared" ref="G418:G481" si="206">G417+AB417*dt</f>
        <v>4.5486286481024036</v>
      </c>
      <c r="H418" s="3">
        <f t="shared" ref="H418:H481" si="207">H417+AC417*dt</f>
        <v>-120.59914924365128</v>
      </c>
      <c r="I418" s="3">
        <f t="shared" ref="I418:I481" si="208">I417+AD417*dt</f>
        <v>-12.089123133043435</v>
      </c>
      <c r="J418" s="2">
        <f t="shared" si="188"/>
        <v>121.28887714459516</v>
      </c>
      <c r="K418" s="2">
        <f t="shared" ref="K418:K481" si="209">J418/1.467</f>
        <v>82.678171196043053</v>
      </c>
      <c r="L418" s="6">
        <f t="shared" si="189"/>
        <v>2495.6400419884799</v>
      </c>
      <c r="M418" s="2">
        <f t="shared" si="190"/>
        <v>31.628771365478997</v>
      </c>
      <c r="N418" s="2">
        <f t="shared" ref="N418:N481" si="210">IF(D418&gt;=hwind,SQRT((G418-vxw)^2+(H418-vyw)^2+I418^2),J418)</f>
        <v>121.28887714459516</v>
      </c>
      <c r="O418" s="2">
        <f t="shared" si="191"/>
        <v>82.678171196043053</v>
      </c>
      <c r="P418" s="5">
        <f t="shared" si="192"/>
        <v>0.35287036964542123</v>
      </c>
      <c r="Q418" s="4">
        <f t="shared" ref="Q418:Q481" si="211">(M418/N418)</f>
        <v>0.2607722332837874</v>
      </c>
      <c r="R418" s="4">
        <f t="shared" si="193"/>
        <v>0.24514806701171962</v>
      </c>
      <c r="S418" s="4">
        <f t="shared" si="183"/>
        <v>0</v>
      </c>
      <c r="T418" s="4">
        <f t="shared" si="184"/>
        <v>0</v>
      </c>
      <c r="U418" s="5">
        <f t="shared" si="185"/>
        <v>-1.0450219330146062</v>
      </c>
      <c r="V418" s="5">
        <f t="shared" si="186"/>
        <v>27.706978479127795</v>
      </c>
      <c r="W418" s="5">
        <f t="shared" si="187"/>
        <v>2.7774082701200595</v>
      </c>
      <c r="X418" s="5">
        <f t="shared" si="194"/>
        <v>0.99825220375284784</v>
      </c>
      <c r="Y418" s="5">
        <f t="shared" si="195"/>
        <v>11.593966126445348</v>
      </c>
      <c r="Z418" s="5">
        <f t="shared" si="196"/>
        <v>-1.1086198953274937</v>
      </c>
      <c r="AA418" s="5">
        <f t="shared" si="197"/>
        <v>15.421735772495568</v>
      </c>
      <c r="AB418" s="5">
        <f t="shared" si="198"/>
        <v>10.548944193430742</v>
      </c>
      <c r="AC418" s="5">
        <f t="shared" si="198"/>
        <v>26.598358583800302</v>
      </c>
      <c r="AD418" s="5">
        <f t="shared" si="199"/>
        <v>-13.974855957384371</v>
      </c>
      <c r="AE418">
        <f t="shared" ref="AE418:AE481" si="212">IF(($C418-17/12)*($C419-17/12)&lt;0,1,0)</f>
        <v>0</v>
      </c>
    </row>
    <row r="419" spans="1:31" x14ac:dyDescent="0.2">
      <c r="A419">
        <f t="shared" si="200"/>
        <v>0.38600000000000029</v>
      </c>
      <c r="B419" s="5">
        <f t="shared" si="201"/>
        <v>0.91290855387477732</v>
      </c>
      <c r="C419" s="5">
        <f t="shared" si="202"/>
        <v>6.3505820733117044</v>
      </c>
      <c r="D419" s="5">
        <f t="shared" si="203"/>
        <v>2.344285130071555</v>
      </c>
      <c r="E419" s="2">
        <f t="shared" si="204"/>
        <v>6.4158627399287251</v>
      </c>
      <c r="F419" s="2">
        <f t="shared" si="205"/>
        <v>8.1803393225102887</v>
      </c>
      <c r="G419" s="3">
        <f t="shared" si="206"/>
        <v>4.5591775922958346</v>
      </c>
      <c r="H419" s="3">
        <f t="shared" si="207"/>
        <v>-120.57255088506749</v>
      </c>
      <c r="I419" s="3">
        <f t="shared" si="208"/>
        <v>-12.103097989000819</v>
      </c>
      <c r="J419" s="2">
        <f t="shared" si="188"/>
        <v>121.26422023079041</v>
      </c>
      <c r="K419" s="2">
        <f t="shared" si="209"/>
        <v>82.661363483838045</v>
      </c>
      <c r="L419" s="6">
        <f t="shared" si="189"/>
        <v>2495.6167581668906</v>
      </c>
      <c r="M419" s="2">
        <f t="shared" si="190"/>
        <v>31.628476275378997</v>
      </c>
      <c r="N419" s="2">
        <f t="shared" si="210"/>
        <v>121.26422023079041</v>
      </c>
      <c r="O419" s="2">
        <f t="shared" si="191"/>
        <v>82.661363483838045</v>
      </c>
      <c r="P419" s="5">
        <f t="shared" si="192"/>
        <v>0.35286968422750187</v>
      </c>
      <c r="Q419" s="4">
        <f t="shared" si="211"/>
        <v>0.26082282321350508</v>
      </c>
      <c r="R419" s="4">
        <f t="shared" si="193"/>
        <v>0.24517133751841583</v>
      </c>
      <c r="S419" s="4">
        <f t="shared" ref="S419:S482" si="213">IF(D419&gt;=hwind,vxw,0)</f>
        <v>0</v>
      </c>
      <c r="T419" s="4">
        <f t="shared" ref="T419:T482" si="214">IF(D419&gt;=hwind,vyw,0)</f>
        <v>0</v>
      </c>
      <c r="U419" s="5">
        <f t="shared" ref="U419:U482" si="215">-const*$P419*$N419*(G419-S419)</f>
        <v>-1.0472305236148676</v>
      </c>
      <c r="V419" s="5">
        <f t="shared" ref="V419:V482" si="216">-const*$P419*$N419*(H419-T419)</f>
        <v>27.695182528164239</v>
      </c>
      <c r="W419" s="5">
        <f t="shared" ref="W419:W482" si="217">-const*$P419*$N419*I419</f>
        <v>2.780048240674224</v>
      </c>
      <c r="X419" s="5">
        <f t="shared" si="194"/>
        <v>0.99824289025978707</v>
      </c>
      <c r="Y419" s="5">
        <f t="shared" si="195"/>
        <v>11.590236107862069</v>
      </c>
      <c r="Z419" s="5">
        <f t="shared" si="196"/>
        <v>-1.109275221957372</v>
      </c>
      <c r="AA419" s="5">
        <f t="shared" si="197"/>
        <v>15.416721245003044</v>
      </c>
      <c r="AB419" s="5">
        <f t="shared" si="198"/>
        <v>10.543005584247201</v>
      </c>
      <c r="AC419" s="5">
        <f t="shared" si="198"/>
        <v>26.585907306206867</v>
      </c>
      <c r="AD419" s="5">
        <f t="shared" si="199"/>
        <v>-13.977230514322731</v>
      </c>
      <c r="AE419">
        <f t="shared" si="212"/>
        <v>0</v>
      </c>
    </row>
    <row r="420" spans="1:31" x14ac:dyDescent="0.2">
      <c r="A420">
        <f t="shared" si="200"/>
        <v>0.38700000000000029</v>
      </c>
      <c r="B420" s="5">
        <f t="shared" si="201"/>
        <v>0.91747300296986534</v>
      </c>
      <c r="C420" s="5">
        <f t="shared" si="202"/>
        <v>6.2300228153802903</v>
      </c>
      <c r="D420" s="5">
        <f t="shared" si="203"/>
        <v>2.3321750434672972</v>
      </c>
      <c r="E420" s="2">
        <f t="shared" si="204"/>
        <v>6.2972169242719831</v>
      </c>
      <c r="F420" s="2">
        <f t="shared" si="205"/>
        <v>8.3775270085654761</v>
      </c>
      <c r="G420" s="3">
        <f t="shared" si="206"/>
        <v>4.5697205978800817</v>
      </c>
      <c r="H420" s="3">
        <f t="shared" si="207"/>
        <v>-120.54596497776127</v>
      </c>
      <c r="I420" s="3">
        <f t="shared" si="208"/>
        <v>-12.117075219515142</v>
      </c>
      <c r="J420" s="2">
        <f t="shared" si="188"/>
        <v>121.23957905996591</v>
      </c>
      <c r="K420" s="2">
        <f t="shared" si="209"/>
        <v>82.644566503044246</v>
      </c>
      <c r="L420" s="6">
        <f t="shared" si="189"/>
        <v>2495.5934083569218</v>
      </c>
      <c r="M420" s="2">
        <f t="shared" si="190"/>
        <v>31.628180348967934</v>
      </c>
      <c r="N420" s="2">
        <f t="shared" si="210"/>
        <v>121.23957905996591</v>
      </c>
      <c r="O420" s="2">
        <f t="shared" si="191"/>
        <v>82.644566503044246</v>
      </c>
      <c r="P420" s="5">
        <f t="shared" si="192"/>
        <v>0.35286899688503437</v>
      </c>
      <c r="Q420" s="4">
        <f t="shared" si="211"/>
        <v>0.2608733929480605</v>
      </c>
      <c r="R420" s="4">
        <f t="shared" si="193"/>
        <v>0.24519459412868713</v>
      </c>
      <c r="S420" s="4">
        <f t="shared" si="213"/>
        <v>0</v>
      </c>
      <c r="T420" s="4">
        <f t="shared" si="214"/>
        <v>0</v>
      </c>
      <c r="U420" s="5">
        <f t="shared" si="215"/>
        <v>-1.0494368869996125</v>
      </c>
      <c r="V420" s="5">
        <f t="shared" si="216"/>
        <v>27.683395410501166</v>
      </c>
      <c r="W420" s="5">
        <f t="shared" si="217"/>
        <v>2.7826877870404565</v>
      </c>
      <c r="X420" s="5">
        <f t="shared" si="194"/>
        <v>0.99823355037147532</v>
      </c>
      <c r="Y420" s="5">
        <f t="shared" si="195"/>
        <v>11.586508228476575</v>
      </c>
      <c r="Z420" s="5">
        <f t="shared" si="196"/>
        <v>-1.1099312897825504</v>
      </c>
      <c r="AA420" s="5">
        <f t="shared" si="197"/>
        <v>15.411709534844137</v>
      </c>
      <c r="AB420" s="5">
        <f t="shared" si="198"/>
        <v>10.537071341476963</v>
      </c>
      <c r="AC420" s="5">
        <f t="shared" si="198"/>
        <v>26.573464120718615</v>
      </c>
      <c r="AD420" s="5">
        <f t="shared" si="199"/>
        <v>-13.979602678115405</v>
      </c>
      <c r="AE420">
        <f t="shared" si="212"/>
        <v>0</v>
      </c>
    </row>
    <row r="421" spans="1:31" x14ac:dyDescent="0.2">
      <c r="A421">
        <f t="shared" si="200"/>
        <v>0.38800000000000029</v>
      </c>
      <c r="B421" s="5">
        <f t="shared" si="201"/>
        <v>0.92204799210341615</v>
      </c>
      <c r="C421" s="5">
        <f t="shared" si="202"/>
        <v>6.1094901371345891</v>
      </c>
      <c r="D421" s="5">
        <f t="shared" si="203"/>
        <v>2.3200509784464431</v>
      </c>
      <c r="E421" s="2">
        <f t="shared" si="204"/>
        <v>6.178676414531413</v>
      </c>
      <c r="F421" s="2">
        <f t="shared" si="205"/>
        <v>8.5823451309316923</v>
      </c>
      <c r="G421" s="3">
        <f t="shared" si="206"/>
        <v>4.5802576692215586</v>
      </c>
      <c r="H421" s="3">
        <f t="shared" si="207"/>
        <v>-120.51939151364056</v>
      </c>
      <c r="I421" s="3">
        <f t="shared" si="208"/>
        <v>-12.131054822193258</v>
      </c>
      <c r="J421" s="2">
        <f t="shared" si="188"/>
        <v>121.21495362468153</v>
      </c>
      <c r="K421" s="2">
        <f t="shared" si="209"/>
        <v>82.62778024859</v>
      </c>
      <c r="L421" s="6">
        <f t="shared" si="189"/>
        <v>2495.5699925296371</v>
      </c>
      <c r="M421" s="2">
        <f t="shared" si="190"/>
        <v>31.627883585879076</v>
      </c>
      <c r="N421" s="2">
        <f t="shared" si="210"/>
        <v>121.21495362468153</v>
      </c>
      <c r="O421" s="2">
        <f t="shared" si="191"/>
        <v>82.62778024859</v>
      </c>
      <c r="P421" s="5">
        <f t="shared" si="192"/>
        <v>0.35286830761717197</v>
      </c>
      <c r="Q421" s="4">
        <f t="shared" si="211"/>
        <v>0.26092394246842393</v>
      </c>
      <c r="R421" s="4">
        <f t="shared" si="193"/>
        <v>0.24521783684067011</v>
      </c>
      <c r="S421" s="4">
        <f t="shared" si="213"/>
        <v>0</v>
      </c>
      <c r="T421" s="4">
        <f t="shared" si="214"/>
        <v>0</v>
      </c>
      <c r="U421" s="5">
        <f t="shared" si="215"/>
        <v>-1.0516410258558371</v>
      </c>
      <c r="V421" s="5">
        <f t="shared" si="216"/>
        <v>27.671617118533629</v>
      </c>
      <c r="W421" s="5">
        <f t="shared" si="217"/>
        <v>2.7853269093686013</v>
      </c>
      <c r="X421" s="5">
        <f t="shared" si="194"/>
        <v>0.99822418407633784</v>
      </c>
      <c r="Y421" s="5">
        <f t="shared" si="195"/>
        <v>11.582782486885298</v>
      </c>
      <c r="Z421" s="5">
        <f t="shared" si="196"/>
        <v>-1.1105880978802747</v>
      </c>
      <c r="AA421" s="5">
        <f t="shared" si="197"/>
        <v>15.406700640193206</v>
      </c>
      <c r="AB421" s="5">
        <f t="shared" si="198"/>
        <v>10.531141461029462</v>
      </c>
      <c r="AC421" s="5">
        <f t="shared" si="198"/>
        <v>26.561029020653354</v>
      </c>
      <c r="AD421" s="5">
        <f t="shared" si="199"/>
        <v>-13.981972450438192</v>
      </c>
      <c r="AE421">
        <f t="shared" si="212"/>
        <v>0</v>
      </c>
    </row>
    <row r="422" spans="1:31" x14ac:dyDescent="0.2">
      <c r="A422">
        <f t="shared" si="200"/>
        <v>0.38900000000000029</v>
      </c>
      <c r="B422" s="5">
        <f t="shared" si="201"/>
        <v>0.92663351534336824</v>
      </c>
      <c r="C422" s="5">
        <f t="shared" si="202"/>
        <v>5.9889840261354585</v>
      </c>
      <c r="D422" s="5">
        <f t="shared" si="203"/>
        <v>2.307912932638025</v>
      </c>
      <c r="E422" s="2">
        <f t="shared" si="204"/>
        <v>6.0602458149041531</v>
      </c>
      <c r="F422" s="2">
        <f t="shared" si="205"/>
        <v>8.7952331970893933</v>
      </c>
      <c r="G422" s="3">
        <f t="shared" si="206"/>
        <v>4.5907888106825885</v>
      </c>
      <c r="H422" s="3">
        <f t="shared" si="207"/>
        <v>-120.4928304846199</v>
      </c>
      <c r="I422" s="3">
        <f t="shared" si="208"/>
        <v>-12.145036794643696</v>
      </c>
      <c r="J422" s="2">
        <f t="shared" si="188"/>
        <v>121.19034391750395</v>
      </c>
      <c r="K422" s="2">
        <f t="shared" si="209"/>
        <v>82.611004715408285</v>
      </c>
      <c r="L422" s="6">
        <f t="shared" si="189"/>
        <v>2495.5465106561292</v>
      </c>
      <c r="M422" s="2">
        <f t="shared" si="190"/>
        <v>31.62758598574608</v>
      </c>
      <c r="N422" s="2">
        <f t="shared" si="210"/>
        <v>121.19034391750395</v>
      </c>
      <c r="O422" s="2">
        <f t="shared" si="191"/>
        <v>82.611004715408285</v>
      </c>
      <c r="P422" s="5">
        <f t="shared" si="192"/>
        <v>0.3528676164230688</v>
      </c>
      <c r="Q422" s="4">
        <f t="shared" si="211"/>
        <v>0.26097447175556693</v>
      </c>
      <c r="R422" s="4">
        <f t="shared" si="193"/>
        <v>0.24524106565250262</v>
      </c>
      <c r="S422" s="4">
        <f t="shared" si="213"/>
        <v>0</v>
      </c>
      <c r="T422" s="4">
        <f t="shared" si="214"/>
        <v>0</v>
      </c>
      <c r="U422" s="5">
        <f t="shared" si="215"/>
        <v>-1.0538429428672196</v>
      </c>
      <c r="V422" s="5">
        <f t="shared" si="216"/>
        <v>27.659847644664918</v>
      </c>
      <c r="W422" s="5">
        <f t="shared" si="217"/>
        <v>2.7879656078091171</v>
      </c>
      <c r="X422" s="5">
        <f t="shared" si="194"/>
        <v>0.99821479136281233</v>
      </c>
      <c r="Y422" s="5">
        <f t="shared" si="195"/>
        <v>11.579058881685876</v>
      </c>
      <c r="Z422" s="5">
        <f t="shared" si="196"/>
        <v>-1.1112456453288986</v>
      </c>
      <c r="AA422" s="5">
        <f t="shared" si="197"/>
        <v>15.401694559226165</v>
      </c>
      <c r="AB422" s="5">
        <f t="shared" si="198"/>
        <v>10.525215938818656</v>
      </c>
      <c r="AC422" s="5">
        <f t="shared" si="198"/>
        <v>26.548601999336018</v>
      </c>
      <c r="AD422" s="5">
        <f t="shared" si="199"/>
        <v>-13.984339832964718</v>
      </c>
      <c r="AE422">
        <f t="shared" si="212"/>
        <v>0</v>
      </c>
    </row>
    <row r="423" spans="1:31" x14ac:dyDescent="0.2">
      <c r="A423">
        <f t="shared" si="200"/>
        <v>0.39000000000000029</v>
      </c>
      <c r="B423" s="5">
        <f t="shared" si="201"/>
        <v>0.93122956676202029</v>
      </c>
      <c r="C423" s="5">
        <f t="shared" si="202"/>
        <v>5.8685044699518381</v>
      </c>
      <c r="D423" s="5">
        <f t="shared" si="203"/>
        <v>2.295760903673465</v>
      </c>
      <c r="E423" s="2">
        <f t="shared" si="204"/>
        <v>5.941930092138116</v>
      </c>
      <c r="F423" s="2">
        <f t="shared" si="205"/>
        <v>9.0166646493246567</v>
      </c>
      <c r="G423" s="3">
        <f t="shared" si="206"/>
        <v>4.6013140266214068</v>
      </c>
      <c r="H423" s="3">
        <f t="shared" si="207"/>
        <v>-120.46628188262056</v>
      </c>
      <c r="I423" s="3">
        <f t="shared" si="208"/>
        <v>-12.15902113447666</v>
      </c>
      <c r="J423" s="2">
        <f t="shared" si="188"/>
        <v>121.1657499310066</v>
      </c>
      <c r="K423" s="2">
        <f t="shared" si="209"/>
        <v>82.594239898436669</v>
      </c>
      <c r="L423" s="6">
        <f t="shared" si="189"/>
        <v>2495.5229627075196</v>
      </c>
      <c r="M423" s="2">
        <f t="shared" si="190"/>
        <v>31.62728754820294</v>
      </c>
      <c r="N423" s="2">
        <f t="shared" si="210"/>
        <v>121.1657499310066</v>
      </c>
      <c r="O423" s="2">
        <f t="shared" si="191"/>
        <v>82.594239898436669</v>
      </c>
      <c r="P423" s="5">
        <f t="shared" si="192"/>
        <v>0.35286692330187985</v>
      </c>
      <c r="Q423" s="4">
        <f t="shared" si="211"/>
        <v>0.26102498079046216</v>
      </c>
      <c r="R423" s="4">
        <f t="shared" si="193"/>
        <v>0.24526428056232416</v>
      </c>
      <c r="S423" s="4">
        <f t="shared" si="213"/>
        <v>0</v>
      </c>
      <c r="T423" s="4">
        <f t="shared" si="214"/>
        <v>0</v>
      </c>
      <c r="U423" s="5">
        <f t="shared" si="215"/>
        <v>-1.0560426407141246</v>
      </c>
      <c r="V423" s="5">
        <f t="shared" si="216"/>
        <v>27.648086981306591</v>
      </c>
      <c r="W423" s="5">
        <f t="shared" si="217"/>
        <v>2.7906038825130786</v>
      </c>
      <c r="X423" s="5">
        <f t="shared" si="194"/>
        <v>0.99820537221934702</v>
      </c>
      <c r="Y423" s="5">
        <f t="shared" si="195"/>
        <v>11.575337411477175</v>
      </c>
      <c r="Z423" s="5">
        <f t="shared" si="196"/>
        <v>-1.1119039312078813</v>
      </c>
      <c r="AA423" s="5">
        <f t="shared" si="197"/>
        <v>15.396691290120511</v>
      </c>
      <c r="AB423" s="5">
        <f t="shared" si="198"/>
        <v>10.51929477076305</v>
      </c>
      <c r="AC423" s="5">
        <f t="shared" si="198"/>
        <v>26.53618305009871</v>
      </c>
      <c r="AD423" s="5">
        <f t="shared" si="199"/>
        <v>-13.98670482736641</v>
      </c>
      <c r="AE423">
        <f t="shared" si="212"/>
        <v>0</v>
      </c>
    </row>
    <row r="424" spans="1:31" x14ac:dyDescent="0.2">
      <c r="A424">
        <f t="shared" si="200"/>
        <v>0.39100000000000029</v>
      </c>
      <c r="B424" s="5">
        <f t="shared" si="201"/>
        <v>0.93583614043602714</v>
      </c>
      <c r="C424" s="5">
        <f t="shared" si="202"/>
        <v>5.7480514561607423</v>
      </c>
      <c r="D424" s="5">
        <f t="shared" si="203"/>
        <v>2.2835948891865745</v>
      </c>
      <c r="E424" s="2">
        <f t="shared" si="204"/>
        <v>5.8237346114343014</v>
      </c>
      <c r="F424" s="2">
        <f t="shared" si="205"/>
        <v>9.2471501529813889</v>
      </c>
      <c r="G424" s="3">
        <f t="shared" si="206"/>
        <v>4.6118333213921696</v>
      </c>
      <c r="H424" s="3">
        <f t="shared" si="207"/>
        <v>-120.43974569957047</v>
      </c>
      <c r="I424" s="3">
        <f t="shared" si="208"/>
        <v>-12.173007839304027</v>
      </c>
      <c r="J424" s="2">
        <f t="shared" si="188"/>
        <v>121.14117165776986</v>
      </c>
      <c r="K424" s="2">
        <f t="shared" si="209"/>
        <v>82.57748579261748</v>
      </c>
      <c r="L424" s="6">
        <f t="shared" si="189"/>
        <v>2495.4993486549574</v>
      </c>
      <c r="M424" s="2">
        <f t="shared" si="190"/>
        <v>31.626988272884006</v>
      </c>
      <c r="N424" s="2">
        <f t="shared" si="210"/>
        <v>121.14117165776986</v>
      </c>
      <c r="O424" s="2">
        <f t="shared" si="191"/>
        <v>82.57748579261748</v>
      </c>
      <c r="P424" s="5">
        <f t="shared" si="192"/>
        <v>0.35286622825276082</v>
      </c>
      <c r="Q424" s="4">
        <f t="shared" si="211"/>
        <v>0.26107546955408273</v>
      </c>
      <c r="R424" s="4">
        <f t="shared" si="193"/>
        <v>0.24528748156827515</v>
      </c>
      <c r="S424" s="4">
        <f t="shared" si="213"/>
        <v>0</v>
      </c>
      <c r="T424" s="4">
        <f t="shared" si="214"/>
        <v>0</v>
      </c>
      <c r="U424" s="5">
        <f t="shared" si="215"/>
        <v>-1.0582401220736102</v>
      </c>
      <c r="V424" s="5">
        <f t="shared" si="216"/>
        <v>27.636335120878467</v>
      </c>
      <c r="W424" s="5">
        <f t="shared" si="217"/>
        <v>2.7932417336321773</v>
      </c>
      <c r="X424" s="5">
        <f t="shared" si="194"/>
        <v>0.9981959266344016</v>
      </c>
      <c r="Y424" s="5">
        <f t="shared" si="195"/>
        <v>11.571618074859257</v>
      </c>
      <c r="Z424" s="5">
        <f t="shared" si="196"/>
        <v>-1.1125629545977873</v>
      </c>
      <c r="AA424" s="5">
        <f t="shared" si="197"/>
        <v>15.3916908310553</v>
      </c>
      <c r="AB424" s="5">
        <f t="shared" si="198"/>
        <v>10.513377952785648</v>
      </c>
      <c r="AC424" s="5">
        <f t="shared" si="198"/>
        <v>26.523772166280679</v>
      </c>
      <c r="AD424" s="5">
        <f t="shared" si="199"/>
        <v>-13.989067435312521</v>
      </c>
      <c r="AE424">
        <f t="shared" si="212"/>
        <v>0</v>
      </c>
    </row>
    <row r="425" spans="1:31" x14ac:dyDescent="0.2">
      <c r="A425">
        <f t="shared" si="200"/>
        <v>0.39200000000000029</v>
      </c>
      <c r="B425" s="5">
        <f t="shared" si="201"/>
        <v>0.94045323044639573</v>
      </c>
      <c r="C425" s="5">
        <f t="shared" si="202"/>
        <v>5.6276249723472551</v>
      </c>
      <c r="D425" s="5">
        <f t="shared" si="203"/>
        <v>2.2714148868135529</v>
      </c>
      <c r="E425" s="2">
        <f t="shared" si="204"/>
        <v>5.7056651766506166</v>
      </c>
      <c r="F425" s="2">
        <f t="shared" si="205"/>
        <v>9.4872412678857181</v>
      </c>
      <c r="G425" s="3">
        <f t="shared" si="206"/>
        <v>4.6223466993449556</v>
      </c>
      <c r="H425" s="3">
        <f t="shared" si="207"/>
        <v>-120.41322192740418</v>
      </c>
      <c r="I425" s="3">
        <f t="shared" si="208"/>
        <v>-12.18699690673934</v>
      </c>
      <c r="J425" s="2">
        <f t="shared" si="188"/>
        <v>121.11660909038079</v>
      </c>
      <c r="K425" s="2">
        <f t="shared" si="209"/>
        <v>82.560742392897609</v>
      </c>
      <c r="L425" s="6">
        <f t="shared" si="189"/>
        <v>2495.4756684696213</v>
      </c>
      <c r="M425" s="2">
        <f t="shared" si="190"/>
        <v>31.626688159424017</v>
      </c>
      <c r="N425" s="2">
        <f t="shared" si="210"/>
        <v>121.11660909038079</v>
      </c>
      <c r="O425" s="2">
        <f t="shared" si="191"/>
        <v>82.560742392897609</v>
      </c>
      <c r="P425" s="5">
        <f t="shared" si="192"/>
        <v>0.35286553127486842</v>
      </c>
      <c r="Q425" s="4">
        <f t="shared" si="211"/>
        <v>0.26112593802740341</v>
      </c>
      <c r="R425" s="4">
        <f t="shared" si="193"/>
        <v>0.24531066866849771</v>
      </c>
      <c r="S425" s="4">
        <f t="shared" si="213"/>
        <v>0</v>
      </c>
      <c r="T425" s="4">
        <f t="shared" si="214"/>
        <v>0</v>
      </c>
      <c r="U425" s="5">
        <f t="shared" si="215"/>
        <v>-1.0604353896194301</v>
      </c>
      <c r="V425" s="5">
        <f t="shared" si="216"/>
        <v>27.624592055808598</v>
      </c>
      <c r="W425" s="5">
        <f t="shared" si="217"/>
        <v>2.7958791613187186</v>
      </c>
      <c r="X425" s="5">
        <f t="shared" si="194"/>
        <v>0.99818645459644761</v>
      </c>
      <c r="Y425" s="5">
        <f t="shared" si="195"/>
        <v>11.567900870433416</v>
      </c>
      <c r="Z425" s="5">
        <f t="shared" si="196"/>
        <v>-1.1132227145802838</v>
      </c>
      <c r="AA425" s="5">
        <f t="shared" si="197"/>
        <v>15.386693180211148</v>
      </c>
      <c r="AB425" s="5">
        <f t="shared" si="198"/>
        <v>10.507465480813986</v>
      </c>
      <c r="AC425" s="5">
        <f t="shared" si="198"/>
        <v>26.511369341228313</v>
      </c>
      <c r="AD425" s="5">
        <f t="shared" si="199"/>
        <v>-13.991427658470133</v>
      </c>
      <c r="AE425">
        <f t="shared" si="212"/>
        <v>0</v>
      </c>
    </row>
    <row r="426" spans="1:31" x14ac:dyDescent="0.2">
      <c r="A426">
        <f t="shared" si="200"/>
        <v>0.39300000000000029</v>
      </c>
      <c r="B426" s="5">
        <f t="shared" si="201"/>
        <v>0.94508083087848105</v>
      </c>
      <c r="C426" s="5">
        <f t="shared" si="202"/>
        <v>5.5072250061045214</v>
      </c>
      <c r="D426" s="5">
        <f t="shared" si="203"/>
        <v>2.2592208941929846</v>
      </c>
      <c r="E426" s="2">
        <f t="shared" si="204"/>
        <v>5.5877280754128424</v>
      </c>
      <c r="F426" s="2">
        <f t="shared" si="205"/>
        <v>9.7375345550084411</v>
      </c>
      <c r="G426" s="3">
        <f t="shared" si="206"/>
        <v>4.6328541648257699</v>
      </c>
      <c r="H426" s="3">
        <f t="shared" si="207"/>
        <v>-120.38671055806296</v>
      </c>
      <c r="I426" s="3">
        <f t="shared" si="208"/>
        <v>-12.20098833439781</v>
      </c>
      <c r="J426" s="2">
        <f t="shared" si="188"/>
        <v>121.09206222143334</v>
      </c>
      <c r="K426" s="2">
        <f t="shared" si="209"/>
        <v>82.544009694228578</v>
      </c>
      <c r="L426" s="6">
        <f t="shared" si="189"/>
        <v>2495.4519221227192</v>
      </c>
      <c r="M426" s="2">
        <f t="shared" si="190"/>
        <v>31.62638720745807</v>
      </c>
      <c r="N426" s="2">
        <f t="shared" si="210"/>
        <v>121.09206222143334</v>
      </c>
      <c r="O426" s="2">
        <f t="shared" si="191"/>
        <v>82.544009694228578</v>
      </c>
      <c r="P426" s="5">
        <f t="shared" si="192"/>
        <v>0.35286483236735999</v>
      </c>
      <c r="Q426" s="4">
        <f t="shared" si="211"/>
        <v>0.26117638619139966</v>
      </c>
      <c r="R426" s="4">
        <f t="shared" si="193"/>
        <v>0.2453338418611351</v>
      </c>
      <c r="S426" s="4">
        <f t="shared" si="213"/>
        <v>0</v>
      </c>
      <c r="T426" s="4">
        <f t="shared" si="214"/>
        <v>0</v>
      </c>
      <c r="U426" s="5">
        <f t="shared" si="215"/>
        <v>-1.0626284460220397</v>
      </c>
      <c r="V426" s="5">
        <f t="shared" si="216"/>
        <v>27.612857778533272</v>
      </c>
      <c r="W426" s="5">
        <f t="shared" si="217"/>
        <v>2.7985161657256192</v>
      </c>
      <c r="X426" s="5">
        <f t="shared" si="194"/>
        <v>0.99817695609396839</v>
      </c>
      <c r="Y426" s="5">
        <f t="shared" si="195"/>
        <v>11.564185796802155</v>
      </c>
      <c r="Z426" s="5">
        <f t="shared" si="196"/>
        <v>-1.1138832102381406</v>
      </c>
      <c r="AA426" s="5">
        <f t="shared" si="197"/>
        <v>15.38169833577024</v>
      </c>
      <c r="AB426" s="5">
        <f t="shared" si="198"/>
        <v>10.501557350780116</v>
      </c>
      <c r="AC426" s="5">
        <f t="shared" si="198"/>
        <v>26.498974568295132</v>
      </c>
      <c r="AD426" s="5">
        <f t="shared" si="199"/>
        <v>-13.993785498504138</v>
      </c>
      <c r="AE426">
        <f t="shared" si="212"/>
        <v>0</v>
      </c>
    </row>
    <row r="427" spans="1:31" x14ac:dyDescent="0.2">
      <c r="A427">
        <f t="shared" si="200"/>
        <v>0.39400000000000029</v>
      </c>
      <c r="B427" s="5">
        <f t="shared" si="201"/>
        <v>0.94971893582198219</v>
      </c>
      <c r="C427" s="5">
        <f t="shared" si="202"/>
        <v>5.3868515450337426</v>
      </c>
      <c r="D427" s="5">
        <f t="shared" si="203"/>
        <v>2.2470129089658375</v>
      </c>
      <c r="E427" s="2">
        <f t="shared" si="204"/>
        <v>5.4699301298363272</v>
      </c>
      <c r="F427" s="2">
        <f t="shared" si="205"/>
        <v>9.9986761784819151</v>
      </c>
      <c r="G427" s="3">
        <f t="shared" si="206"/>
        <v>4.6433557221765502</v>
      </c>
      <c r="H427" s="3">
        <f t="shared" si="207"/>
        <v>-120.36021158349466</v>
      </c>
      <c r="I427" s="3">
        <f t="shared" si="208"/>
        <v>-12.214982119896314</v>
      </c>
      <c r="J427" s="2">
        <f t="shared" si="188"/>
        <v>121.06753104352818</v>
      </c>
      <c r="K427" s="2">
        <f t="shared" si="209"/>
        <v>82.527287691566585</v>
      </c>
      <c r="L427" s="6">
        <f t="shared" si="189"/>
        <v>2495.4281095854863</v>
      </c>
      <c r="M427" s="2">
        <f t="shared" si="190"/>
        <v>31.62608541662161</v>
      </c>
      <c r="N427" s="2">
        <f t="shared" si="210"/>
        <v>121.06753104352818</v>
      </c>
      <c r="O427" s="2">
        <f t="shared" si="191"/>
        <v>82.527287691566585</v>
      </c>
      <c r="P427" s="5">
        <f t="shared" si="192"/>
        <v>0.35286413152939394</v>
      </c>
      <c r="Q427" s="4">
        <f t="shared" si="211"/>
        <v>0.26122681402704812</v>
      </c>
      <c r="R427" s="4">
        <f t="shared" si="193"/>
        <v>0.24535700114433215</v>
      </c>
      <c r="S427" s="4">
        <f t="shared" si="213"/>
        <v>0</v>
      </c>
      <c r="T427" s="4">
        <f t="shared" si="214"/>
        <v>0</v>
      </c>
      <c r="U427" s="5">
        <f t="shared" si="215"/>
        <v>-1.0648192939486001</v>
      </c>
      <c r="V427" s="5">
        <f t="shared" si="216"/>
        <v>27.601132281496977</v>
      </c>
      <c r="W427" s="5">
        <f t="shared" si="217"/>
        <v>2.8011527470064079</v>
      </c>
      <c r="X427" s="5">
        <f t="shared" si="194"/>
        <v>0.99816743111545791</v>
      </c>
      <c r="Y427" s="5">
        <f t="shared" si="195"/>
        <v>11.560472852569191</v>
      </c>
      <c r="Z427" s="5">
        <f t="shared" si="196"/>
        <v>-1.1145444406552294</v>
      </c>
      <c r="AA427" s="5">
        <f t="shared" si="197"/>
        <v>15.376706295916321</v>
      </c>
      <c r="AB427" s="5">
        <f t="shared" si="198"/>
        <v>10.495653558620591</v>
      </c>
      <c r="AC427" s="5">
        <f t="shared" si="198"/>
        <v>26.486587840841747</v>
      </c>
      <c r="AD427" s="5">
        <f t="shared" si="199"/>
        <v>-13.996140957077269</v>
      </c>
      <c r="AE427">
        <f t="shared" si="212"/>
        <v>0</v>
      </c>
    </row>
    <row r="428" spans="1:31" x14ac:dyDescent="0.2">
      <c r="A428">
        <f t="shared" si="200"/>
        <v>0.3950000000000003</v>
      </c>
      <c r="B428" s="5">
        <f t="shared" si="201"/>
        <v>0.9543675393709381</v>
      </c>
      <c r="C428" s="5">
        <f t="shared" si="202"/>
        <v>5.2665045767441683</v>
      </c>
      <c r="D428" s="5">
        <f t="shared" si="203"/>
        <v>2.2347909287754626</v>
      </c>
      <c r="E428" s="2">
        <f t="shared" si="204"/>
        <v>5.3522787536779335</v>
      </c>
      <c r="F428" s="2">
        <f t="shared" si="205"/>
        <v>10.271367072524336</v>
      </c>
      <c r="G428" s="3">
        <f t="shared" si="206"/>
        <v>4.6538513757351705</v>
      </c>
      <c r="H428" s="3">
        <f t="shared" si="207"/>
        <v>-120.33372499565382</v>
      </c>
      <c r="I428" s="3">
        <f t="shared" si="208"/>
        <v>-12.228978260853392</v>
      </c>
      <c r="J428" s="2">
        <f t="shared" si="188"/>
        <v>121.04301554927281</v>
      </c>
      <c r="K428" s="2">
        <f t="shared" si="209"/>
        <v>82.51057637987239</v>
      </c>
      <c r="L428" s="6">
        <f t="shared" si="189"/>
        <v>2495.4042308291878</v>
      </c>
      <c r="M428" s="2">
        <f t="shared" si="190"/>
        <v>31.62578278655047</v>
      </c>
      <c r="N428" s="2">
        <f t="shared" si="210"/>
        <v>121.04301554927281</v>
      </c>
      <c r="O428" s="2">
        <f t="shared" si="191"/>
        <v>82.51057637987239</v>
      </c>
      <c r="P428" s="5">
        <f t="shared" si="192"/>
        <v>0.35286342876012944</v>
      </c>
      <c r="Q428" s="4">
        <f t="shared" si="211"/>
        <v>0.26127722151532656</v>
      </c>
      <c r="R428" s="4">
        <f t="shared" si="193"/>
        <v>0.24538014651623494</v>
      </c>
      <c r="S428" s="4">
        <f t="shared" si="213"/>
        <v>0</v>
      </c>
      <c r="T428" s="4">
        <f t="shared" si="214"/>
        <v>0</v>
      </c>
      <c r="U428" s="5">
        <f t="shared" si="215"/>
        <v>-1.0670079360629832</v>
      </c>
      <c r="V428" s="5">
        <f t="shared" si="216"/>
        <v>27.589415557152439</v>
      </c>
      <c r="W428" s="5">
        <f t="shared" si="217"/>
        <v>2.803788905315225</v>
      </c>
      <c r="X428" s="5">
        <f t="shared" si="194"/>
        <v>0.9981578796494226</v>
      </c>
      <c r="Y428" s="5">
        <f t="shared" si="195"/>
        <v>11.556762036339446</v>
      </c>
      <c r="Z428" s="5">
        <f t="shared" si="196"/>
        <v>-1.1152064049165209</v>
      </c>
      <c r="AA428" s="5">
        <f t="shared" si="197"/>
        <v>15.371717058834696</v>
      </c>
      <c r="AB428" s="5">
        <f t="shared" si="198"/>
        <v>10.489754100276462</v>
      </c>
      <c r="AC428" s="5">
        <f t="shared" si="198"/>
        <v>26.474209152235918</v>
      </c>
      <c r="AD428" s="5">
        <f t="shared" si="199"/>
        <v>-13.998494035850079</v>
      </c>
      <c r="AE428">
        <f t="shared" si="212"/>
        <v>0</v>
      </c>
    </row>
    <row r="429" spans="1:31" x14ac:dyDescent="0.2">
      <c r="A429">
        <f t="shared" si="200"/>
        <v>0.3960000000000003</v>
      </c>
      <c r="B429" s="5">
        <f t="shared" si="201"/>
        <v>0.95902663562372337</v>
      </c>
      <c r="C429" s="5">
        <f t="shared" si="202"/>
        <v>5.1461840888530901</v>
      </c>
      <c r="D429" s="5">
        <f t="shared" si="203"/>
        <v>2.2225549512675911</v>
      </c>
      <c r="E429" s="2">
        <f t="shared" si="204"/>
        <v>5.2347820168752461</v>
      </c>
      <c r="F429" s="2">
        <f t="shared" si="205"/>
        <v>10.556368753907543</v>
      </c>
      <c r="G429" s="3">
        <f t="shared" si="206"/>
        <v>4.6643411298354467</v>
      </c>
      <c r="H429" s="3">
        <f t="shared" si="207"/>
        <v>-120.30725078650158</v>
      </c>
      <c r="I429" s="3">
        <f t="shared" si="208"/>
        <v>-12.242976754889241</v>
      </c>
      <c r="J429" s="2">
        <f t="shared" si="188"/>
        <v>121.01851573128147</v>
      </c>
      <c r="K429" s="2">
        <f t="shared" si="209"/>
        <v>82.493875754111428</v>
      </c>
      <c r="L429" s="6">
        <f t="shared" si="189"/>
        <v>2495.380285825117</v>
      </c>
      <c r="M429" s="2">
        <f t="shared" si="190"/>
        <v>31.625479316880817</v>
      </c>
      <c r="N429" s="2">
        <f t="shared" si="210"/>
        <v>121.01851573128147</v>
      </c>
      <c r="O429" s="2">
        <f t="shared" si="191"/>
        <v>82.493875754111428</v>
      </c>
      <c r="P429" s="5">
        <f t="shared" si="192"/>
        <v>0.35286272405872632</v>
      </c>
      <c r="Q429" s="4">
        <f t="shared" si="211"/>
        <v>0.26132760863721372</v>
      </c>
      <c r="R429" s="4">
        <f t="shared" si="193"/>
        <v>0.24540327797499073</v>
      </c>
      <c r="S429" s="4">
        <f t="shared" si="213"/>
        <v>0</v>
      </c>
      <c r="T429" s="4">
        <f t="shared" si="214"/>
        <v>0</v>
      </c>
      <c r="U429" s="5">
        <f t="shared" si="215"/>
        <v>-1.0691943750257757</v>
      </c>
      <c r="V429" s="5">
        <f t="shared" si="216"/>
        <v>27.577707597960536</v>
      </c>
      <c r="W429" s="5">
        <f t="shared" si="217"/>
        <v>2.8064246408068163</v>
      </c>
      <c r="X429" s="5">
        <f t="shared" si="194"/>
        <v>0.99814830168437918</v>
      </c>
      <c r="Y429" s="5">
        <f t="shared" si="195"/>
        <v>11.55305334671905</v>
      </c>
      <c r="Z429" s="5">
        <f t="shared" si="196"/>
        <v>-1.1158691021080831</v>
      </c>
      <c r="AA429" s="5">
        <f t="shared" si="197"/>
        <v>15.366730622712206</v>
      </c>
      <c r="AB429" s="5">
        <f t="shared" si="198"/>
        <v>10.483858971693275</v>
      </c>
      <c r="AC429" s="5">
        <f t="shared" si="198"/>
        <v>26.461838495852454</v>
      </c>
      <c r="AD429" s="5">
        <f t="shared" si="199"/>
        <v>-14.000844736480978</v>
      </c>
      <c r="AE429">
        <f t="shared" si="212"/>
        <v>0</v>
      </c>
    </row>
    <row r="430" spans="1:31" x14ac:dyDescent="0.2">
      <c r="A430">
        <f t="shared" si="200"/>
        <v>0.3970000000000003</v>
      </c>
      <c r="B430" s="5">
        <f t="shared" si="201"/>
        <v>0.96369621868304467</v>
      </c>
      <c r="C430" s="5">
        <f t="shared" si="202"/>
        <v>5.025890068985837</v>
      </c>
      <c r="D430" s="5">
        <f t="shared" si="203"/>
        <v>2.2103049740903336</v>
      </c>
      <c r="E430" s="2">
        <f t="shared" si="204"/>
        <v>5.1174487185935202</v>
      </c>
      <c r="F430" s="2">
        <f t="shared" si="205"/>
        <v>10.854509873645622</v>
      </c>
      <c r="G430" s="3">
        <f t="shared" si="206"/>
        <v>4.6748249888071403</v>
      </c>
      <c r="H430" s="3">
        <f t="shared" si="207"/>
        <v>-120.28078894800574</v>
      </c>
      <c r="I430" s="3">
        <f t="shared" si="208"/>
        <v>-12.256977599625722</v>
      </c>
      <c r="J430" s="2">
        <f t="shared" si="188"/>
        <v>120.99403158217517</v>
      </c>
      <c r="K430" s="2">
        <f t="shared" si="209"/>
        <v>82.477185809253683</v>
      </c>
      <c r="L430" s="6">
        <f t="shared" si="189"/>
        <v>2495.3562745445965</v>
      </c>
      <c r="M430" s="2">
        <f t="shared" si="190"/>
        <v>31.625175007249226</v>
      </c>
      <c r="N430" s="2">
        <f t="shared" si="210"/>
        <v>120.99403158217517</v>
      </c>
      <c r="O430" s="2">
        <f t="shared" si="191"/>
        <v>82.477185809253683</v>
      </c>
      <c r="P430" s="5">
        <f t="shared" si="192"/>
        <v>0.35286201742434553</v>
      </c>
      <c r="Q430" s="4">
        <f t="shared" si="211"/>
        <v>0.26137797537368979</v>
      </c>
      <c r="R430" s="4">
        <f t="shared" si="193"/>
        <v>0.24542639551874856</v>
      </c>
      <c r="S430" s="4">
        <f t="shared" si="213"/>
        <v>0</v>
      </c>
      <c r="T430" s="4">
        <f t="shared" si="214"/>
        <v>0</v>
      </c>
      <c r="U430" s="5">
        <f t="shared" si="215"/>
        <v>-1.0713786134942855</v>
      </c>
      <c r="V430" s="5">
        <f t="shared" si="216"/>
        <v>27.566008396390377</v>
      </c>
      <c r="W430" s="5">
        <f t="shared" si="217"/>
        <v>2.8090599536365399</v>
      </c>
      <c r="X430" s="5">
        <f t="shared" si="194"/>
        <v>0.99813869720885751</v>
      </c>
      <c r="Y430" s="5">
        <f t="shared" si="195"/>
        <v>11.549346782315345</v>
      </c>
      <c r="Z430" s="5">
        <f t="shared" si="196"/>
        <v>-1.1165325313170831</v>
      </c>
      <c r="AA430" s="5">
        <f t="shared" si="197"/>
        <v>15.361746985737277</v>
      </c>
      <c r="AB430" s="5">
        <f t="shared" si="198"/>
        <v>10.477968168821059</v>
      </c>
      <c r="AC430" s="5">
        <f t="shared" si="198"/>
        <v>26.449475865073293</v>
      </c>
      <c r="AD430" s="5">
        <f t="shared" si="199"/>
        <v>-14.003193060626181</v>
      </c>
      <c r="AE430">
        <f t="shared" si="212"/>
        <v>0</v>
      </c>
    </row>
    <row r="431" spans="1:31" x14ac:dyDescent="0.2">
      <c r="A431">
        <f t="shared" si="200"/>
        <v>0.3980000000000003</v>
      </c>
      <c r="B431" s="5">
        <f t="shared" si="201"/>
        <v>0.96837628265593623</v>
      </c>
      <c r="C431" s="5">
        <f t="shared" si="202"/>
        <v>4.9056225047757636</v>
      </c>
      <c r="D431" s="5">
        <f t="shared" si="203"/>
        <v>2.1980409948941779</v>
      </c>
      <c r="E431" s="2">
        <f t="shared" si="204"/>
        <v>5.0002884700957972</v>
      </c>
      <c r="F431" s="2">
        <f t="shared" si="205"/>
        <v>11.166693616955547</v>
      </c>
      <c r="G431" s="3">
        <f t="shared" si="206"/>
        <v>4.6853029569759617</v>
      </c>
      <c r="H431" s="3">
        <f t="shared" si="207"/>
        <v>-120.25433947214066</v>
      </c>
      <c r="I431" s="3">
        <f t="shared" si="208"/>
        <v>-12.270980792686348</v>
      </c>
      <c r="J431" s="2">
        <f t="shared" si="188"/>
        <v>120.96956309458166</v>
      </c>
      <c r="K431" s="2">
        <f t="shared" si="209"/>
        <v>82.460506540273798</v>
      </c>
      <c r="L431" s="6">
        <f t="shared" si="189"/>
        <v>2495.3321969589783</v>
      </c>
      <c r="M431" s="2">
        <f t="shared" si="190"/>
        <v>31.624869857292609</v>
      </c>
      <c r="N431" s="2">
        <f t="shared" si="210"/>
        <v>120.96956309458166</v>
      </c>
      <c r="O431" s="2">
        <f t="shared" si="191"/>
        <v>82.460506540273798</v>
      </c>
      <c r="P431" s="5">
        <f t="shared" si="192"/>
        <v>0.3528613088561488</v>
      </c>
      <c r="Q431" s="4">
        <f t="shared" si="211"/>
        <v>0.26142832170573588</v>
      </c>
      <c r="R431" s="4">
        <f t="shared" si="193"/>
        <v>0.24544949914565864</v>
      </c>
      <c r="S431" s="4">
        <f t="shared" si="213"/>
        <v>0</v>
      </c>
      <c r="T431" s="4">
        <f t="shared" si="214"/>
        <v>0</v>
      </c>
      <c r="U431" s="5">
        <f t="shared" si="215"/>
        <v>-1.0735606541225444</v>
      </c>
      <c r="V431" s="5">
        <f t="shared" si="216"/>
        <v>27.554317944919223</v>
      </c>
      <c r="W431" s="5">
        <f t="shared" si="217"/>
        <v>2.8116948439603586</v>
      </c>
      <c r="X431" s="5">
        <f t="shared" si="194"/>
        <v>0.99812906621139807</v>
      </c>
      <c r="Y431" s="5">
        <f t="shared" si="195"/>
        <v>11.545642341736883</v>
      </c>
      <c r="Z431" s="5">
        <f t="shared" si="196"/>
        <v>-1.1171966916317828</v>
      </c>
      <c r="AA431" s="5">
        <f t="shared" si="197"/>
        <v>15.356766146099877</v>
      </c>
      <c r="AB431" s="5">
        <f t="shared" si="198"/>
        <v>10.472081687614338</v>
      </c>
      <c r="AC431" s="5">
        <f t="shared" si="198"/>
        <v>26.43712125328744</v>
      </c>
      <c r="AD431" s="5">
        <f t="shared" si="199"/>
        <v>-14.005539009939763</v>
      </c>
      <c r="AE431">
        <f t="shared" si="212"/>
        <v>0</v>
      </c>
    </row>
    <row r="432" spans="1:31" x14ac:dyDescent="0.2">
      <c r="A432">
        <f t="shared" si="200"/>
        <v>0.3990000000000003</v>
      </c>
      <c r="B432" s="5">
        <f t="shared" si="201"/>
        <v>0.97306682165375602</v>
      </c>
      <c r="C432" s="5">
        <f t="shared" si="202"/>
        <v>4.7853813838642498</v>
      </c>
      <c r="D432" s="5">
        <f t="shared" si="203"/>
        <v>2.1857630113319866</v>
      </c>
      <c r="E432" s="2">
        <f t="shared" si="204"/>
        <v>4.8833117889847939</v>
      </c>
      <c r="F432" s="2">
        <f t="shared" si="205"/>
        <v>11.493906078696538</v>
      </c>
      <c r="G432" s="3">
        <f t="shared" si="206"/>
        <v>4.6957750386635757</v>
      </c>
      <c r="H432" s="3">
        <f t="shared" si="207"/>
        <v>-120.22790235088738</v>
      </c>
      <c r="I432" s="3">
        <f t="shared" si="208"/>
        <v>-12.284986331696288</v>
      </c>
      <c r="J432" s="2">
        <f t="shared" si="188"/>
        <v>120.94511026113545</v>
      </c>
      <c r="K432" s="2">
        <f t="shared" si="209"/>
        <v>82.44383794215095</v>
      </c>
      <c r="L432" s="6">
        <f t="shared" si="189"/>
        <v>2495.3080530396419</v>
      </c>
      <c r="M432" s="2">
        <f t="shared" si="190"/>
        <v>31.624563866648234</v>
      </c>
      <c r="N432" s="2">
        <f t="shared" si="210"/>
        <v>120.94511026113545</v>
      </c>
      <c r="O432" s="2">
        <f t="shared" si="191"/>
        <v>82.44383794215095</v>
      </c>
      <c r="P432" s="5">
        <f t="shared" si="192"/>
        <v>0.35286059835329853</v>
      </c>
      <c r="Q432" s="4">
        <f t="shared" si="211"/>
        <v>0.2614786476143342</v>
      </c>
      <c r="R432" s="4">
        <f t="shared" si="193"/>
        <v>0.24547258885387235</v>
      </c>
      <c r="S432" s="4">
        <f t="shared" si="213"/>
        <v>0</v>
      </c>
      <c r="T432" s="4">
        <f t="shared" si="214"/>
        <v>0</v>
      </c>
      <c r="U432" s="5">
        <f t="shared" si="215"/>
        <v>-1.0757404995613122</v>
      </c>
      <c r="V432" s="5">
        <f t="shared" si="216"/>
        <v>27.542636236032486</v>
      </c>
      <c r="W432" s="5">
        <f t="shared" si="217"/>
        <v>2.8143293119348396</v>
      </c>
      <c r="X432" s="5">
        <f t="shared" si="194"/>
        <v>0.99811940868055238</v>
      </c>
      <c r="Y432" s="5">
        <f t="shared" si="195"/>
        <v>11.541940023593405</v>
      </c>
      <c r="Z432" s="5">
        <f t="shared" si="196"/>
        <v>-1.1178615821415387</v>
      </c>
      <c r="AA432" s="5">
        <f t="shared" si="197"/>
        <v>15.351788101991506</v>
      </c>
      <c r="AB432" s="5">
        <f t="shared" si="198"/>
        <v>10.466199524032092</v>
      </c>
      <c r="AC432" s="5">
        <f t="shared" si="198"/>
        <v>26.424774653890946</v>
      </c>
      <c r="AD432" s="5">
        <f t="shared" si="199"/>
        <v>-14.007882586073656</v>
      </c>
      <c r="AE432">
        <f t="shared" si="212"/>
        <v>0</v>
      </c>
    </row>
    <row r="433" spans="1:31" x14ac:dyDescent="0.2">
      <c r="A433">
        <f t="shared" si="200"/>
        <v>0.4000000000000003</v>
      </c>
      <c r="B433" s="5">
        <f t="shared" si="201"/>
        <v>0.97776782979218158</v>
      </c>
      <c r="C433" s="5">
        <f t="shared" si="202"/>
        <v>4.6651666939006899</v>
      </c>
      <c r="D433" s="5">
        <f t="shared" si="203"/>
        <v>2.1734710210589969</v>
      </c>
      <c r="E433" s="2">
        <f t="shared" si="204"/>
        <v>4.7665302066447461</v>
      </c>
      <c r="F433" s="2">
        <f t="shared" si="205"/>
        <v>11.837225762970935</v>
      </c>
      <c r="G433" s="3">
        <f t="shared" si="206"/>
        <v>4.7062412381876078</v>
      </c>
      <c r="H433" s="3">
        <f t="shared" si="207"/>
        <v>-120.20147757623349</v>
      </c>
      <c r="I433" s="3">
        <f t="shared" si="208"/>
        <v>-12.298994214282361</v>
      </c>
      <c r="J433" s="2">
        <f t="shared" si="188"/>
        <v>120.92067307447776</v>
      </c>
      <c r="K433" s="2">
        <f t="shared" si="209"/>
        <v>82.427180009868948</v>
      </c>
      <c r="L433" s="6">
        <f t="shared" si="189"/>
        <v>2495.2838427579986</v>
      </c>
      <c r="M433" s="2">
        <f t="shared" si="190"/>
        <v>31.6242570349538</v>
      </c>
      <c r="N433" s="2">
        <f t="shared" si="210"/>
        <v>120.92067307447776</v>
      </c>
      <c r="O433" s="2">
        <f t="shared" si="191"/>
        <v>82.427180009868948</v>
      </c>
      <c r="P433" s="5">
        <f t="shared" si="192"/>
        <v>0.3528598859149582</v>
      </c>
      <c r="Q433" s="4">
        <f t="shared" si="211"/>
        <v>0.26152895308046881</v>
      </c>
      <c r="R433" s="4">
        <f t="shared" si="193"/>
        <v>0.24549566464154293</v>
      </c>
      <c r="S433" s="4">
        <f t="shared" si="213"/>
        <v>0</v>
      </c>
      <c r="T433" s="4">
        <f t="shared" si="214"/>
        <v>0</v>
      </c>
      <c r="U433" s="5">
        <f t="shared" si="215"/>
        <v>-1.0779181524580839</v>
      </c>
      <c r="V433" s="5">
        <f t="shared" si="216"/>
        <v>27.530963262223743</v>
      </c>
      <c r="W433" s="5">
        <f t="shared" si="217"/>
        <v>2.8169633577171553</v>
      </c>
      <c r="X433" s="5">
        <f t="shared" si="194"/>
        <v>0.99810972460488556</v>
      </c>
      <c r="Y433" s="5">
        <f t="shared" si="195"/>
        <v>11.538239826495873</v>
      </c>
      <c r="Z433" s="5">
        <f t="shared" si="196"/>
        <v>-1.1185272019368011</v>
      </c>
      <c r="AA433" s="5">
        <f t="shared" si="197"/>
        <v>15.346812851605245</v>
      </c>
      <c r="AB433" s="5">
        <f t="shared" si="198"/>
        <v>10.46032167403779</v>
      </c>
      <c r="AC433" s="5">
        <f t="shared" si="198"/>
        <v>26.412436060286943</v>
      </c>
      <c r="AD433" s="5">
        <f t="shared" si="199"/>
        <v>-14.0102237906776</v>
      </c>
      <c r="AE433">
        <f t="shared" si="212"/>
        <v>0</v>
      </c>
    </row>
    <row r="434" spans="1:31" x14ac:dyDescent="0.2">
      <c r="A434">
        <f t="shared" si="200"/>
        <v>0.4010000000000003</v>
      </c>
      <c r="B434" s="5">
        <f t="shared" si="201"/>
        <v>0.98247930119120619</v>
      </c>
      <c r="C434" s="5">
        <f t="shared" si="202"/>
        <v>4.5449784225424867</v>
      </c>
      <c r="D434" s="5">
        <f t="shared" si="203"/>
        <v>2.1611650217328191</v>
      </c>
      <c r="E434" s="2">
        <f t="shared" si="204"/>
        <v>4.6499563910477644</v>
      </c>
      <c r="F434" s="2">
        <f t="shared" si="205"/>
        <v>12.197834381011406</v>
      </c>
      <c r="G434" s="3">
        <f t="shared" si="206"/>
        <v>4.7167015598616455</v>
      </c>
      <c r="H434" s="3">
        <f t="shared" si="207"/>
        <v>-120.1750651401732</v>
      </c>
      <c r="I434" s="3">
        <f t="shared" si="208"/>
        <v>-12.313004438073039</v>
      </c>
      <c r="J434" s="2">
        <f t="shared" si="188"/>
        <v>120.89625152725655</v>
      </c>
      <c r="K434" s="2">
        <f t="shared" si="209"/>
        <v>82.41053273841618</v>
      </c>
      <c r="L434" s="6">
        <f t="shared" si="189"/>
        <v>2495.2595660854863</v>
      </c>
      <c r="M434" s="2">
        <f t="shared" si="190"/>
        <v>31.623949361847309</v>
      </c>
      <c r="N434" s="2">
        <f t="shared" si="210"/>
        <v>120.89625152725655</v>
      </c>
      <c r="O434" s="2">
        <f t="shared" si="191"/>
        <v>82.41053273841618</v>
      </c>
      <c r="P434" s="5">
        <f t="shared" si="192"/>
        <v>0.352859171540292</v>
      </c>
      <c r="Q434" s="4">
        <f t="shared" si="211"/>
        <v>0.26157923808512423</v>
      </c>
      <c r="R434" s="4">
        <f t="shared" si="193"/>
        <v>0.24551872650682474</v>
      </c>
      <c r="S434" s="4">
        <f t="shared" si="213"/>
        <v>0</v>
      </c>
      <c r="T434" s="4">
        <f t="shared" si="214"/>
        <v>0</v>
      </c>
      <c r="U434" s="5">
        <f t="shared" si="215"/>
        <v>-1.080093615457093</v>
      </c>
      <c r="V434" s="5">
        <f t="shared" si="216"/>
        <v>27.519299015994719</v>
      </c>
      <c r="W434" s="5">
        <f t="shared" si="217"/>
        <v>2.8195969814650823</v>
      </c>
      <c r="X434" s="5">
        <f t="shared" si="194"/>
        <v>0.99810001397297254</v>
      </c>
      <c r="Y434" s="5">
        <f t="shared" si="195"/>
        <v>11.534541749056448</v>
      </c>
      <c r="Z434" s="5">
        <f t="shared" si="196"/>
        <v>-1.1191935501091128</v>
      </c>
      <c r="AA434" s="5">
        <f t="shared" si="197"/>
        <v>15.341840393135707</v>
      </c>
      <c r="AB434" s="5">
        <f t="shared" si="198"/>
        <v>10.454448133599355</v>
      </c>
      <c r="AC434" s="5">
        <f t="shared" si="198"/>
        <v>26.400105465885606</v>
      </c>
      <c r="AD434" s="5">
        <f t="shared" si="199"/>
        <v>-14.012562625399212</v>
      </c>
      <c r="AE434">
        <f t="shared" si="212"/>
        <v>0</v>
      </c>
    </row>
    <row r="435" spans="1:31" x14ac:dyDescent="0.2">
      <c r="A435">
        <f t="shared" si="200"/>
        <v>0.4020000000000003</v>
      </c>
      <c r="B435" s="5">
        <f t="shared" si="201"/>
        <v>0.9872012299751346</v>
      </c>
      <c r="C435" s="5">
        <f t="shared" si="202"/>
        <v>4.4248165574550464</v>
      </c>
      <c r="D435" s="5">
        <f t="shared" si="203"/>
        <v>2.1488450110134329</v>
      </c>
      <c r="E435" s="2">
        <f t="shared" si="204"/>
        <v>4.5336042874949669</v>
      </c>
      <c r="F435" s="2">
        <f t="shared" si="205"/>
        <v>12.577029151660126</v>
      </c>
      <c r="G435" s="3">
        <f t="shared" si="206"/>
        <v>4.7271560079952453</v>
      </c>
      <c r="H435" s="3">
        <f t="shared" si="207"/>
        <v>-120.14866503470732</v>
      </c>
      <c r="I435" s="3">
        <f t="shared" si="208"/>
        <v>-12.327017000698438</v>
      </c>
      <c r="J435" s="2">
        <f t="shared" si="188"/>
        <v>120.87184561212646</v>
      </c>
      <c r="K435" s="2">
        <f t="shared" si="209"/>
        <v>82.393896122785591</v>
      </c>
      <c r="L435" s="6">
        <f t="shared" si="189"/>
        <v>2495.2352229935736</v>
      </c>
      <c r="M435" s="2">
        <f t="shared" si="190"/>
        <v>31.623640846967167</v>
      </c>
      <c r="N435" s="2">
        <f t="shared" si="210"/>
        <v>120.87184561212646</v>
      </c>
      <c r="O435" s="2">
        <f t="shared" si="191"/>
        <v>82.393896122785591</v>
      </c>
      <c r="P435" s="5">
        <f t="shared" si="192"/>
        <v>0.3528584552284651</v>
      </c>
      <c r="Q435" s="4">
        <f t="shared" si="211"/>
        <v>0.26162950260928691</v>
      </c>
      <c r="R435" s="4">
        <f t="shared" si="193"/>
        <v>0.24554177444787351</v>
      </c>
      <c r="S435" s="4">
        <f t="shared" si="213"/>
        <v>0</v>
      </c>
      <c r="T435" s="4">
        <f t="shared" si="214"/>
        <v>0</v>
      </c>
      <c r="U435" s="5">
        <f t="shared" si="215"/>
        <v>-1.0822668911993154</v>
      </c>
      <c r="V435" s="5">
        <f t="shared" si="216"/>
        <v>27.507643489855258</v>
      </c>
      <c r="W435" s="5">
        <f t="shared" si="217"/>
        <v>2.8222301833369969</v>
      </c>
      <c r="X435" s="5">
        <f t="shared" si="194"/>
        <v>0.9980902767734009</v>
      </c>
      <c r="Y435" s="5">
        <f t="shared" si="195"/>
        <v>11.530845789888481</v>
      </c>
      <c r="Z435" s="5">
        <f t="shared" si="196"/>
        <v>-1.1198606257511063</v>
      </c>
      <c r="AA435" s="5">
        <f t="shared" si="197"/>
        <v>15.33687072477904</v>
      </c>
      <c r="AB435" s="5">
        <f t="shared" si="198"/>
        <v>10.448578898689165</v>
      </c>
      <c r="AC435" s="5">
        <f t="shared" si="198"/>
        <v>26.387782864104153</v>
      </c>
      <c r="AD435" s="5">
        <f t="shared" si="199"/>
        <v>-14.014899091883962</v>
      </c>
      <c r="AE435">
        <f t="shared" si="212"/>
        <v>0</v>
      </c>
    </row>
    <row r="436" spans="1:31" x14ac:dyDescent="0.2">
      <c r="A436">
        <f t="shared" si="200"/>
        <v>0.4030000000000003</v>
      </c>
      <c r="B436" s="5">
        <f t="shared" si="201"/>
        <v>0.9919336102725792</v>
      </c>
      <c r="C436" s="5">
        <f t="shared" si="202"/>
        <v>4.3046810863117706</v>
      </c>
      <c r="D436" s="5">
        <f t="shared" si="203"/>
        <v>2.1365109865631884</v>
      </c>
      <c r="E436" s="2">
        <f t="shared" si="204"/>
        <v>4.4174892803535668</v>
      </c>
      <c r="F436" s="2">
        <f t="shared" si="205"/>
        <v>12.976236844585621</v>
      </c>
      <c r="G436" s="3">
        <f t="shared" si="206"/>
        <v>4.7376045868939345</v>
      </c>
      <c r="H436" s="3">
        <f t="shared" si="207"/>
        <v>-120.12227725184322</v>
      </c>
      <c r="I436" s="3">
        <f t="shared" si="208"/>
        <v>-12.341031899790321</v>
      </c>
      <c r="J436" s="2">
        <f t="shared" si="188"/>
        <v>120.84745532174887</v>
      </c>
      <c r="K436" s="2">
        <f t="shared" si="209"/>
        <v>82.377270157974678</v>
      </c>
      <c r="L436" s="6">
        <f t="shared" si="189"/>
        <v>2495.2108134537575</v>
      </c>
      <c r="M436" s="2">
        <f t="shared" si="190"/>
        <v>31.623331489952136</v>
      </c>
      <c r="N436" s="2">
        <f t="shared" si="210"/>
        <v>120.84745532174887</v>
      </c>
      <c r="O436" s="2">
        <f t="shared" si="191"/>
        <v>82.377270157974678</v>
      </c>
      <c r="P436" s="5">
        <f t="shared" si="192"/>
        <v>0.35285773697864337</v>
      </c>
      <c r="Q436" s="4">
        <f t="shared" si="211"/>
        <v>0.26167974663394422</v>
      </c>
      <c r="R436" s="4">
        <f t="shared" si="193"/>
        <v>0.24556480846284648</v>
      </c>
      <c r="S436" s="4">
        <f t="shared" si="213"/>
        <v>0</v>
      </c>
      <c r="T436" s="4">
        <f t="shared" si="214"/>
        <v>0</v>
      </c>
      <c r="U436" s="5">
        <f t="shared" si="215"/>
        <v>-1.0844379823224746</v>
      </c>
      <c r="V436" s="5">
        <f t="shared" si="216"/>
        <v>27.495996676323323</v>
      </c>
      <c r="W436" s="5">
        <f t="shared" si="217"/>
        <v>2.8248629634918774</v>
      </c>
      <c r="X436" s="5">
        <f t="shared" si="194"/>
        <v>0.9980805129947693</v>
      </c>
      <c r="Y436" s="5">
        <f t="shared" si="195"/>
        <v>11.527151947606525</v>
      </c>
      <c r="Z436" s="5">
        <f t="shared" si="196"/>
        <v>-1.120528427956504</v>
      </c>
      <c r="AA436" s="5">
        <f t="shared" si="197"/>
        <v>15.331903844732951</v>
      </c>
      <c r="AB436" s="5">
        <f t="shared" si="198"/>
        <v>10.442713965284049</v>
      </c>
      <c r="AC436" s="5">
        <f t="shared" si="198"/>
        <v>26.375468248366818</v>
      </c>
      <c r="AD436" s="5">
        <f t="shared" si="199"/>
        <v>-14.017233191775173</v>
      </c>
      <c r="AE436">
        <f t="shared" si="212"/>
        <v>0</v>
      </c>
    </row>
    <row r="437" spans="1:31" x14ac:dyDescent="0.2">
      <c r="A437">
        <f t="shared" si="200"/>
        <v>0.4040000000000003</v>
      </c>
      <c r="B437" s="5">
        <f t="shared" si="201"/>
        <v>0.99667643621645585</v>
      </c>
      <c r="C437" s="5">
        <f t="shared" si="202"/>
        <v>4.1845719967940518</v>
      </c>
      <c r="D437" s="5">
        <f t="shared" si="203"/>
        <v>2.1241629460468019</v>
      </c>
      <c r="E437" s="2">
        <f t="shared" si="204"/>
        <v>4.3016283794467993</v>
      </c>
      <c r="F437" s="2">
        <f t="shared" si="205"/>
        <v>13.397029848976171</v>
      </c>
      <c r="G437" s="3">
        <f t="shared" si="206"/>
        <v>4.7480473008592181</v>
      </c>
      <c r="H437" s="3">
        <f t="shared" si="207"/>
        <v>-120.09590178359485</v>
      </c>
      <c r="I437" s="3">
        <f t="shared" si="208"/>
        <v>-12.355049132982098</v>
      </c>
      <c r="J437" s="2">
        <f t="shared" si="188"/>
        <v>120.82308064879184</v>
      </c>
      <c r="K437" s="2">
        <f t="shared" si="209"/>
        <v>82.360654838985567</v>
      </c>
      <c r="L437" s="6">
        <f t="shared" si="189"/>
        <v>2495.1863374375648</v>
      </c>
      <c r="M437" s="2">
        <f t="shared" si="190"/>
        <v>31.623021290441358</v>
      </c>
      <c r="N437" s="2">
        <f t="shared" si="210"/>
        <v>120.82308064879184</v>
      </c>
      <c r="O437" s="2">
        <f t="shared" si="191"/>
        <v>82.360654838985567</v>
      </c>
      <c r="P437" s="5">
        <f t="shared" si="192"/>
        <v>0.35285701678999359</v>
      </c>
      <c r="Q437" s="4">
        <f t="shared" si="211"/>
        <v>0.26172997014008487</v>
      </c>
      <c r="R437" s="4">
        <f t="shared" si="193"/>
        <v>0.24558782854990224</v>
      </c>
      <c r="S437" s="4">
        <f t="shared" si="213"/>
        <v>0</v>
      </c>
      <c r="T437" s="4">
        <f t="shared" si="214"/>
        <v>0</v>
      </c>
      <c r="U437" s="5">
        <f t="shared" si="215"/>
        <v>-1.0866068914610463</v>
      </c>
      <c r="V437" s="5">
        <f t="shared" si="216"/>
        <v>27.484358567924978</v>
      </c>
      <c r="W437" s="5">
        <f t="shared" si="217"/>
        <v>2.8274953220893009</v>
      </c>
      <c r="X437" s="5">
        <f t="shared" si="194"/>
        <v>0.99807072262568863</v>
      </c>
      <c r="Y437" s="5">
        <f t="shared" si="195"/>
        <v>11.523460220826339</v>
      </c>
      <c r="Z437" s="5">
        <f t="shared" si="196"/>
        <v>-1.1211969558201176</v>
      </c>
      <c r="AA437" s="5">
        <f t="shared" si="197"/>
        <v>15.326939751196685</v>
      </c>
      <c r="AB437" s="5">
        <f t="shared" si="198"/>
        <v>10.436853329365292</v>
      </c>
      <c r="AC437" s="5">
        <f t="shared" si="198"/>
        <v>26.363161612104861</v>
      </c>
      <c r="AD437" s="5">
        <f t="shared" si="199"/>
        <v>-14.019564926714015</v>
      </c>
      <c r="AE437">
        <f t="shared" si="212"/>
        <v>0</v>
      </c>
    </row>
    <row r="438" spans="1:31" x14ac:dyDescent="0.2">
      <c r="A438">
        <f t="shared" si="200"/>
        <v>0.4050000000000003</v>
      </c>
      <c r="B438" s="5">
        <f t="shared" si="201"/>
        <v>1.00142970194398</v>
      </c>
      <c r="C438" s="5">
        <f t="shared" si="202"/>
        <v>4.0644892765912637</v>
      </c>
      <c r="D438" s="5">
        <f t="shared" si="203"/>
        <v>2.1118008871313565</v>
      </c>
      <c r="E438" s="2">
        <f t="shared" si="204"/>
        <v>4.1860404354784944</v>
      </c>
      <c r="F438" s="2">
        <f t="shared" si="205"/>
        <v>13.841144601084061</v>
      </c>
      <c r="G438" s="3">
        <f t="shared" si="206"/>
        <v>4.7584841541885838</v>
      </c>
      <c r="H438" s="3">
        <f t="shared" si="207"/>
        <v>-120.06953862198274</v>
      </c>
      <c r="I438" s="3">
        <f t="shared" si="208"/>
        <v>-12.369068697908812</v>
      </c>
      <c r="J438" s="2">
        <f t="shared" si="188"/>
        <v>120.79872158593011</v>
      </c>
      <c r="K438" s="2">
        <f t="shared" si="209"/>
        <v>82.344050160824878</v>
      </c>
      <c r="L438" s="6">
        <f t="shared" si="189"/>
        <v>2495.161794916552</v>
      </c>
      <c r="M438" s="2">
        <f t="shared" si="190"/>
        <v>31.622710248074355</v>
      </c>
      <c r="N438" s="2">
        <f t="shared" si="210"/>
        <v>120.79872158593011</v>
      </c>
      <c r="O438" s="2">
        <f t="shared" si="191"/>
        <v>82.344050160824878</v>
      </c>
      <c r="P438" s="5">
        <f t="shared" si="192"/>
        <v>0.3528562946616835</v>
      </c>
      <c r="Q438" s="4">
        <f t="shared" si="211"/>
        <v>0.26178017310869928</v>
      </c>
      <c r="R438" s="4">
        <f t="shared" si="193"/>
        <v>0.24561083470720088</v>
      </c>
      <c r="S438" s="4">
        <f t="shared" si="213"/>
        <v>0</v>
      </c>
      <c r="T438" s="4">
        <f t="shared" si="214"/>
        <v>0</v>
      </c>
      <c r="U438" s="5">
        <f t="shared" si="215"/>
        <v>-1.0887736212462635</v>
      </c>
      <c r="V438" s="5">
        <f t="shared" si="216"/>
        <v>27.472729157194404</v>
      </c>
      <c r="W438" s="5">
        <f t="shared" si="217"/>
        <v>2.8301272592894438</v>
      </c>
      <c r="X438" s="5">
        <f t="shared" si="194"/>
        <v>0.99806090565478156</v>
      </c>
      <c r="Y438" s="5">
        <f t="shared" si="195"/>
        <v>11.519770608164873</v>
      </c>
      <c r="Z438" s="5">
        <f t="shared" si="196"/>
        <v>-1.121866208437845</v>
      </c>
      <c r="AA438" s="5">
        <f t="shared" si="197"/>
        <v>15.32197844237103</v>
      </c>
      <c r="AB438" s="5">
        <f t="shared" si="198"/>
        <v>10.430996986918609</v>
      </c>
      <c r="AC438" s="5">
        <f t="shared" si="198"/>
        <v>26.350862948756561</v>
      </c>
      <c r="AD438" s="5">
        <f t="shared" si="199"/>
        <v>-14.021894298339525</v>
      </c>
      <c r="AE438">
        <f t="shared" si="212"/>
        <v>0</v>
      </c>
    </row>
    <row r="439" spans="1:31" x14ac:dyDescent="0.2">
      <c r="A439">
        <f t="shared" si="200"/>
        <v>0.40600000000000031</v>
      </c>
      <c r="B439" s="5">
        <f t="shared" si="201"/>
        <v>1.006193401596662</v>
      </c>
      <c r="C439" s="5">
        <f t="shared" si="202"/>
        <v>3.9444329134007554</v>
      </c>
      <c r="D439" s="5">
        <f t="shared" si="203"/>
        <v>2.0994248074862987</v>
      </c>
      <c r="E439" s="2">
        <f t="shared" si="204"/>
        <v>4.0707463897589875</v>
      </c>
      <c r="F439" s="2">
        <f t="shared" si="205"/>
        <v>14.310502764178421</v>
      </c>
      <c r="G439" s="3">
        <f t="shared" si="206"/>
        <v>4.7689151511755021</v>
      </c>
      <c r="H439" s="3">
        <f t="shared" si="207"/>
        <v>-120.04318775903398</v>
      </c>
      <c r="I439" s="3">
        <f t="shared" si="208"/>
        <v>-12.383090592207152</v>
      </c>
      <c r="J439" s="2">
        <f t="shared" si="188"/>
        <v>120.77437812584508</v>
      </c>
      <c r="K439" s="2">
        <f t="shared" si="209"/>
        <v>82.32745611850379</v>
      </c>
      <c r="L439" s="6">
        <f t="shared" si="189"/>
        <v>2495.1371858623038</v>
      </c>
      <c r="M439" s="2">
        <f t="shared" si="190"/>
        <v>31.622398362490998</v>
      </c>
      <c r="N439" s="2">
        <f t="shared" si="210"/>
        <v>120.77437812584508</v>
      </c>
      <c r="O439" s="2">
        <f t="shared" si="191"/>
        <v>82.32745611850379</v>
      </c>
      <c r="P439" s="5">
        <f t="shared" si="192"/>
        <v>0.35285557059288158</v>
      </c>
      <c r="Q439" s="4">
        <f t="shared" si="211"/>
        <v>0.26183035552077888</v>
      </c>
      <c r="R439" s="4">
        <f t="shared" si="193"/>
        <v>0.24563382693290389</v>
      </c>
      <c r="S439" s="4">
        <f t="shared" si="213"/>
        <v>0</v>
      </c>
      <c r="T439" s="4">
        <f t="shared" si="214"/>
        <v>0</v>
      </c>
      <c r="U439" s="5">
        <f t="shared" si="215"/>
        <v>-1.0909381743061204</v>
      </c>
      <c r="V439" s="5">
        <f t="shared" si="216"/>
        <v>27.461108436673854</v>
      </c>
      <c r="W439" s="5">
        <f t="shared" si="217"/>
        <v>2.8327587752530783</v>
      </c>
      <c r="X439" s="5">
        <f t="shared" si="194"/>
        <v>0.99805106207068195</v>
      </c>
      <c r="Y439" s="5">
        <f t="shared" si="195"/>
        <v>11.516083108240267</v>
      </c>
      <c r="Z439" s="5">
        <f t="shared" si="196"/>
        <v>-1.12253618490667</v>
      </c>
      <c r="AA439" s="5">
        <f t="shared" si="197"/>
        <v>15.317019916458303</v>
      </c>
      <c r="AB439" s="5">
        <f t="shared" si="198"/>
        <v>10.425144933934146</v>
      </c>
      <c r="AC439" s="5">
        <f t="shared" si="198"/>
        <v>26.338572251767182</v>
      </c>
      <c r="AD439" s="5">
        <f t="shared" si="199"/>
        <v>-14.024221308288617</v>
      </c>
      <c r="AE439">
        <f t="shared" si="212"/>
        <v>0</v>
      </c>
    </row>
    <row r="440" spans="1:31" x14ac:dyDescent="0.2">
      <c r="A440">
        <f t="shared" si="200"/>
        <v>0.40700000000000031</v>
      </c>
      <c r="B440" s="5">
        <f t="shared" si="201"/>
        <v>1.0109675293203046</v>
      </c>
      <c r="C440" s="5">
        <f t="shared" si="202"/>
        <v>3.8244028949278475</v>
      </c>
      <c r="D440" s="5">
        <f t="shared" si="203"/>
        <v>2.087034704783437</v>
      </c>
      <c r="E440" s="2">
        <f t="shared" si="204"/>
        <v>3.9557695645819031</v>
      </c>
      <c r="F440" s="2">
        <f t="shared" si="205"/>
        <v>14.807235625929628</v>
      </c>
      <c r="G440" s="3">
        <f t="shared" si="206"/>
        <v>4.779340296109436</v>
      </c>
      <c r="H440" s="3">
        <f t="shared" si="207"/>
        <v>-120.01684918678221</v>
      </c>
      <c r="I440" s="3">
        <f t="shared" si="208"/>
        <v>-12.39711481351544</v>
      </c>
      <c r="J440" s="2">
        <f t="shared" si="188"/>
        <v>120.75005026122484</v>
      </c>
      <c r="K440" s="2">
        <f t="shared" si="209"/>
        <v>82.310872707038058</v>
      </c>
      <c r="L440" s="6">
        <f t="shared" si="189"/>
        <v>2495.1125102464357</v>
      </c>
      <c r="M440" s="2">
        <f t="shared" si="190"/>
        <v>31.622085633331565</v>
      </c>
      <c r="N440" s="2">
        <f t="shared" si="210"/>
        <v>120.75005026122484</v>
      </c>
      <c r="O440" s="2">
        <f t="shared" si="191"/>
        <v>82.310872707038058</v>
      </c>
      <c r="P440" s="5">
        <f t="shared" si="192"/>
        <v>0.35285484458275723</v>
      </c>
      <c r="Q440" s="4">
        <f t="shared" si="211"/>
        <v>0.26188051735731677</v>
      </c>
      <c r="R440" s="4">
        <f t="shared" si="193"/>
        <v>0.24565680522517419</v>
      </c>
      <c r="S440" s="4">
        <f t="shared" si="213"/>
        <v>0</v>
      </c>
      <c r="T440" s="4">
        <f t="shared" si="214"/>
        <v>0</v>
      </c>
      <c r="U440" s="5">
        <f t="shared" si="215"/>
        <v>-1.0931005532653766</v>
      </c>
      <c r="V440" s="5">
        <f t="shared" si="216"/>
        <v>27.449496398913656</v>
      </c>
      <c r="W440" s="5">
        <f t="shared" si="217"/>
        <v>2.8353898701415732</v>
      </c>
      <c r="X440" s="5">
        <f t="shared" si="194"/>
        <v>0.99804119186203633</v>
      </c>
      <c r="Y440" s="5">
        <f t="shared" si="195"/>
        <v>11.512397719671865</v>
      </c>
      <c r="Z440" s="5">
        <f t="shared" si="196"/>
        <v>-1.1232068843246612</v>
      </c>
      <c r="AA440" s="5">
        <f t="shared" si="197"/>
        <v>15.312064171662364</v>
      </c>
      <c r="AB440" s="5">
        <f t="shared" si="198"/>
        <v>10.419297166406489</v>
      </c>
      <c r="AC440" s="5">
        <f t="shared" si="198"/>
        <v>26.326289514588993</v>
      </c>
      <c r="AD440" s="5">
        <f t="shared" si="199"/>
        <v>-14.026545958196063</v>
      </c>
      <c r="AE440">
        <f t="shared" si="212"/>
        <v>0</v>
      </c>
    </row>
    <row r="441" spans="1:31" x14ac:dyDescent="0.2">
      <c r="A441">
        <f t="shared" si="200"/>
        <v>0.40800000000000031</v>
      </c>
      <c r="B441" s="5">
        <f t="shared" si="201"/>
        <v>1.0157520792649972</v>
      </c>
      <c r="C441" s="5">
        <f t="shared" si="202"/>
        <v>3.7043992088858224</v>
      </c>
      <c r="D441" s="5">
        <f t="shared" si="203"/>
        <v>2.0746305766969422</v>
      </c>
      <c r="E441" s="2">
        <f t="shared" si="204"/>
        <v>3.8411360019302978</v>
      </c>
      <c r="F441" s="2">
        <f t="shared" si="205"/>
        <v>15.333712262949986</v>
      </c>
      <c r="G441" s="3">
        <f t="shared" si="206"/>
        <v>4.7897595932758428</v>
      </c>
      <c r="H441" s="3">
        <f t="shared" si="207"/>
        <v>-119.99052289726762</v>
      </c>
      <c r="I441" s="3">
        <f t="shared" si="208"/>
        <v>-12.411141359473636</v>
      </c>
      <c r="J441" s="2">
        <f t="shared" si="188"/>
        <v>120.72573798476414</v>
      </c>
      <c r="K441" s="2">
        <f t="shared" si="209"/>
        <v>82.294299921447944</v>
      </c>
      <c r="L441" s="6">
        <f t="shared" si="189"/>
        <v>2495.0877680405924</v>
      </c>
      <c r="M441" s="2">
        <f t="shared" si="190"/>
        <v>31.62177206023668</v>
      </c>
      <c r="N441" s="2">
        <f t="shared" si="210"/>
        <v>120.72573798476414</v>
      </c>
      <c r="O441" s="2">
        <f t="shared" si="191"/>
        <v>82.294299921447944</v>
      </c>
      <c r="P441" s="5">
        <f t="shared" si="192"/>
        <v>0.35285411663048072</v>
      </c>
      <c r="Q441" s="4">
        <f t="shared" si="211"/>
        <v>0.26193065859930731</v>
      </c>
      <c r="R441" s="4">
        <f t="shared" si="193"/>
        <v>0.24567976958217602</v>
      </c>
      <c r="S441" s="4">
        <f t="shared" si="213"/>
        <v>0</v>
      </c>
      <c r="T441" s="4">
        <f t="shared" si="214"/>
        <v>0</v>
      </c>
      <c r="U441" s="5">
        <f t="shared" si="215"/>
        <v>-1.0952607607455627</v>
      </c>
      <c r="V441" s="5">
        <f t="shared" si="216"/>
        <v>27.437893036472207</v>
      </c>
      <c r="W441" s="5">
        <f t="shared" si="217"/>
        <v>2.8380205441168922</v>
      </c>
      <c r="X441" s="5">
        <f t="shared" si="194"/>
        <v>0.99803129501750221</v>
      </c>
      <c r="Y441" s="5">
        <f t="shared" si="195"/>
        <v>11.508714441080192</v>
      </c>
      <c r="Z441" s="5">
        <f t="shared" si="196"/>
        <v>-1.12387830579097</v>
      </c>
      <c r="AA441" s="5">
        <f t="shared" si="197"/>
        <v>15.30711120618861</v>
      </c>
      <c r="AB441" s="5">
        <f t="shared" si="198"/>
        <v>10.41345368033463</v>
      </c>
      <c r="AC441" s="5">
        <f t="shared" si="198"/>
        <v>26.314014730681237</v>
      </c>
      <c r="AD441" s="5">
        <f t="shared" si="199"/>
        <v>-14.028868249694497</v>
      </c>
      <c r="AE441">
        <f t="shared" si="212"/>
        <v>0</v>
      </c>
    </row>
    <row r="442" spans="1:31" x14ac:dyDescent="0.2">
      <c r="A442">
        <f t="shared" si="200"/>
        <v>0.40900000000000031</v>
      </c>
      <c r="B442" s="5">
        <f t="shared" si="201"/>
        <v>1.0205470455851131</v>
      </c>
      <c r="C442" s="5">
        <f t="shared" si="202"/>
        <v>3.58442184299592</v>
      </c>
      <c r="D442" s="5">
        <f t="shared" si="203"/>
        <v>2.0622124209033439</v>
      </c>
      <c r="E442" s="2">
        <f t="shared" si="204"/>
        <v>3.7268748598254238</v>
      </c>
      <c r="F442" s="2">
        <f t="shared" si="205"/>
        <v>15.892572122286579</v>
      </c>
      <c r="G442" s="3">
        <f t="shared" si="206"/>
        <v>4.8001730469561776</v>
      </c>
      <c r="H442" s="3">
        <f t="shared" si="207"/>
        <v>-119.96420888253694</v>
      </c>
      <c r="I442" s="3">
        <f t="shared" si="208"/>
        <v>-12.42517022772333</v>
      </c>
      <c r="J442" s="2">
        <f t="shared" si="188"/>
        <v>120.70144128916432</v>
      </c>
      <c r="K442" s="2">
        <f t="shared" si="209"/>
        <v>82.277737756758228</v>
      </c>
      <c r="L442" s="6">
        <f t="shared" si="189"/>
        <v>2495.0629592164478</v>
      </c>
      <c r="M442" s="2">
        <f t="shared" si="190"/>
        <v>31.621457642847336</v>
      </c>
      <c r="N442" s="2">
        <f t="shared" si="210"/>
        <v>120.70144128916432</v>
      </c>
      <c r="O442" s="2">
        <f t="shared" si="191"/>
        <v>82.277737756758228</v>
      </c>
      <c r="P442" s="5">
        <f t="shared" si="192"/>
        <v>0.35285338673522315</v>
      </c>
      <c r="Q442" s="4">
        <f t="shared" si="211"/>
        <v>0.26198077922774626</v>
      </c>
      <c r="R442" s="4">
        <f t="shared" si="193"/>
        <v>0.24570272000207508</v>
      </c>
      <c r="S442" s="4">
        <f t="shared" si="213"/>
        <v>0</v>
      </c>
      <c r="T442" s="4">
        <f t="shared" si="214"/>
        <v>0</v>
      </c>
      <c r="U442" s="5">
        <f t="shared" si="215"/>
        <v>-1.097418799364984</v>
      </c>
      <c r="V442" s="5">
        <f t="shared" si="216"/>
        <v>27.426298341915949</v>
      </c>
      <c r="W442" s="5">
        <f t="shared" si="217"/>
        <v>2.8406507973415915</v>
      </c>
      <c r="X442" s="5">
        <f t="shared" si="194"/>
        <v>0.99802137152574899</v>
      </c>
      <c r="Y442" s="5">
        <f t="shared" si="195"/>
        <v>11.505033271086967</v>
      </c>
      <c r="Z442" s="5">
        <f t="shared" si="196"/>
        <v>-1.1245504484058302</v>
      </c>
      <c r="AA442" s="5">
        <f t="shared" si="197"/>
        <v>15.302161018243956</v>
      </c>
      <c r="AB442" s="5">
        <f t="shared" si="198"/>
        <v>10.407614471721983</v>
      </c>
      <c r="AC442" s="5">
        <f t="shared" si="198"/>
        <v>26.301747893510118</v>
      </c>
      <c r="AD442" s="5">
        <f t="shared" si="199"/>
        <v>-14.031188184414454</v>
      </c>
      <c r="AE442">
        <f t="shared" si="212"/>
        <v>0</v>
      </c>
    </row>
    <row r="443" spans="1:31" x14ac:dyDescent="0.2">
      <c r="A443">
        <f t="shared" si="200"/>
        <v>0.41000000000000031</v>
      </c>
      <c r="B443" s="5">
        <f t="shared" si="201"/>
        <v>1.0253524224393051</v>
      </c>
      <c r="C443" s="5">
        <f t="shared" si="202"/>
        <v>3.4644707849873297</v>
      </c>
      <c r="D443" s="5">
        <f t="shared" si="203"/>
        <v>2.0497802350815282</v>
      </c>
      <c r="E443" s="2">
        <f t="shared" si="204"/>
        <v>3.6130188776469017</v>
      </c>
      <c r="F443" s="2">
        <f t="shared" si="205"/>
        <v>16.486762787308525</v>
      </c>
      <c r="G443" s="3">
        <f t="shared" si="206"/>
        <v>4.8105806614278999</v>
      </c>
      <c r="H443" s="3">
        <f t="shared" si="207"/>
        <v>-119.93790713464342</v>
      </c>
      <c r="I443" s="3">
        <f t="shared" si="208"/>
        <v>-12.439201415907744</v>
      </c>
      <c r="J443" s="2">
        <f t="shared" si="188"/>
        <v>120.67716016713344</v>
      </c>
      <c r="K443" s="2">
        <f t="shared" si="209"/>
        <v>82.26118620799825</v>
      </c>
      <c r="L443" s="6">
        <f t="shared" si="189"/>
        <v>2495.038083745706</v>
      </c>
      <c r="M443" s="2">
        <f t="shared" si="190"/>
        <v>31.621142380804951</v>
      </c>
      <c r="N443" s="2">
        <f t="shared" si="210"/>
        <v>120.67716016713344</v>
      </c>
      <c r="O443" s="2">
        <f t="shared" si="191"/>
        <v>82.26118620799825</v>
      </c>
      <c r="P443" s="5">
        <f t="shared" si="192"/>
        <v>0.35285265489615647</v>
      </c>
      <c r="Q443" s="4">
        <f t="shared" si="211"/>
        <v>0.26203087922363127</v>
      </c>
      <c r="R443" s="4">
        <f t="shared" si="193"/>
        <v>0.24572565648303876</v>
      </c>
      <c r="S443" s="4">
        <f t="shared" si="213"/>
        <v>0</v>
      </c>
      <c r="T443" s="4">
        <f t="shared" si="214"/>
        <v>0</v>
      </c>
      <c r="U443" s="5">
        <f t="shared" si="215"/>
        <v>-1.099574671738726</v>
      </c>
      <c r="V443" s="5">
        <f t="shared" si="216"/>
        <v>27.414712307819386</v>
      </c>
      <c r="W443" s="5">
        <f t="shared" si="217"/>
        <v>2.8432806299788216</v>
      </c>
      <c r="X443" s="5">
        <f t="shared" si="194"/>
        <v>0.99801142137545917</v>
      </c>
      <c r="Y443" s="5">
        <f t="shared" si="195"/>
        <v>11.501354208315103</v>
      </c>
      <c r="Z443" s="5">
        <f t="shared" si="196"/>
        <v>-1.1252233112705576</v>
      </c>
      <c r="AA443" s="5">
        <f t="shared" si="197"/>
        <v>15.297213606036877</v>
      </c>
      <c r="AB443" s="5">
        <f t="shared" si="198"/>
        <v>10.401779536576377</v>
      </c>
      <c r="AC443" s="5">
        <f t="shared" si="198"/>
        <v>26.28948899654883</v>
      </c>
      <c r="AD443" s="5">
        <f t="shared" si="199"/>
        <v>-14.033505763984301</v>
      </c>
      <c r="AE443">
        <f t="shared" si="212"/>
        <v>0</v>
      </c>
    </row>
    <row r="444" spans="1:31" x14ac:dyDescent="0.2">
      <c r="A444">
        <f t="shared" si="200"/>
        <v>0.41100000000000031</v>
      </c>
      <c r="B444" s="5">
        <f t="shared" si="201"/>
        <v>1.0301682039905011</v>
      </c>
      <c r="C444" s="5">
        <f t="shared" si="202"/>
        <v>3.3445460225971844</v>
      </c>
      <c r="D444" s="5">
        <f t="shared" si="203"/>
        <v>2.0373340169127387</v>
      </c>
      <c r="E444" s="2">
        <f t="shared" si="204"/>
        <v>3.4996049242426865</v>
      </c>
      <c r="F444" s="2">
        <f t="shared" si="205"/>
        <v>17.119583832716106</v>
      </c>
      <c r="G444" s="3">
        <f t="shared" si="206"/>
        <v>4.8209824409644764</v>
      </c>
      <c r="H444" s="3">
        <f t="shared" si="207"/>
        <v>-119.91161764564687</v>
      </c>
      <c r="I444" s="3">
        <f t="shared" si="208"/>
        <v>-12.453234921671729</v>
      </c>
      <c r="J444" s="2">
        <f t="shared" si="188"/>
        <v>120.6528946113861</v>
      </c>
      <c r="K444" s="2">
        <f t="shared" si="209"/>
        <v>82.244645270201843</v>
      </c>
      <c r="L444" s="6">
        <f t="shared" si="189"/>
        <v>2495.0131416001</v>
      </c>
      <c r="M444" s="2">
        <f t="shared" si="190"/>
        <v>31.620826273751263</v>
      </c>
      <c r="N444" s="2">
        <f t="shared" si="210"/>
        <v>120.6528946113861</v>
      </c>
      <c r="O444" s="2">
        <f t="shared" si="191"/>
        <v>82.244645270201843</v>
      </c>
      <c r="P444" s="5">
        <f t="shared" si="192"/>
        <v>0.35285192111245356</v>
      </c>
      <c r="Q444" s="4">
        <f t="shared" si="211"/>
        <v>0.26208095856796115</v>
      </c>
      <c r="R444" s="4">
        <f t="shared" si="193"/>
        <v>0.24574857902323557</v>
      </c>
      <c r="S444" s="4">
        <f t="shared" si="213"/>
        <v>0</v>
      </c>
      <c r="T444" s="4">
        <f t="shared" si="214"/>
        <v>0</v>
      </c>
      <c r="U444" s="5">
        <f t="shared" si="215"/>
        <v>-1.1017283804786573</v>
      </c>
      <c r="V444" s="5">
        <f t="shared" si="216"/>
        <v>27.403134926765016</v>
      </c>
      <c r="W444" s="5">
        <f t="shared" si="217"/>
        <v>2.8459100421923211</v>
      </c>
      <c r="X444" s="5">
        <f t="shared" si="194"/>
        <v>0.99800144455532536</v>
      </c>
      <c r="Y444" s="5">
        <f t="shared" si="195"/>
        <v>11.497677251388692</v>
      </c>
      <c r="Z444" s="5">
        <f t="shared" si="196"/>
        <v>-1.1258968934875451</v>
      </c>
      <c r="AA444" s="5">
        <f t="shared" si="197"/>
        <v>15.292268967777341</v>
      </c>
      <c r="AB444" s="5">
        <f t="shared" si="198"/>
        <v>10.395948870910035</v>
      </c>
      <c r="AC444" s="5">
        <f t="shared" si="198"/>
        <v>26.27723803327747</v>
      </c>
      <c r="AD444" s="5">
        <f t="shared" si="199"/>
        <v>-14.035820990030338</v>
      </c>
      <c r="AE444">
        <f t="shared" si="212"/>
        <v>0</v>
      </c>
    </row>
    <row r="445" spans="1:31" x14ac:dyDescent="0.2">
      <c r="A445">
        <f t="shared" si="200"/>
        <v>0.41200000000000031</v>
      </c>
      <c r="B445" s="5">
        <f t="shared" si="201"/>
        <v>1.0349943844059011</v>
      </c>
      <c r="C445" s="5">
        <f t="shared" si="202"/>
        <v>3.2246475435705544</v>
      </c>
      <c r="D445" s="5">
        <f t="shared" si="203"/>
        <v>2.0248737640805721</v>
      </c>
      <c r="E445" s="2">
        <f t="shared" si="204"/>
        <v>3.3866746457265955</v>
      </c>
      <c r="F445" s="2">
        <f t="shared" si="205"/>
        <v>17.794737831847716</v>
      </c>
      <c r="G445" s="3">
        <f t="shared" si="206"/>
        <v>4.8313783898353861</v>
      </c>
      <c r="H445" s="3">
        <f t="shared" si="207"/>
        <v>-119.8853404076136</v>
      </c>
      <c r="I445" s="3">
        <f t="shared" si="208"/>
        <v>-12.467270742661759</v>
      </c>
      <c r="J445" s="2">
        <f t="shared" si="188"/>
        <v>120.62864461464362</v>
      </c>
      <c r="K445" s="2">
        <f t="shared" si="209"/>
        <v>82.228114938407373</v>
      </c>
      <c r="L445" s="6">
        <f t="shared" si="189"/>
        <v>2494.9881327513931</v>
      </c>
      <c r="M445" s="2">
        <f t="shared" si="190"/>
        <v>31.620509321328424</v>
      </c>
      <c r="N445" s="2">
        <f t="shared" si="210"/>
        <v>120.62864461464362</v>
      </c>
      <c r="O445" s="2">
        <f t="shared" si="191"/>
        <v>82.228114938407373</v>
      </c>
      <c r="P445" s="5">
        <f t="shared" si="192"/>
        <v>0.35285118538328814</v>
      </c>
      <c r="Q445" s="4">
        <f t="shared" si="211"/>
        <v>0.26213101724173626</v>
      </c>
      <c r="R445" s="4">
        <f t="shared" si="193"/>
        <v>0.24577148762083575</v>
      </c>
      <c r="S445" s="4">
        <f t="shared" si="213"/>
        <v>0</v>
      </c>
      <c r="T445" s="4">
        <f t="shared" si="214"/>
        <v>0</v>
      </c>
      <c r="U445" s="5">
        <f t="shared" si="215"/>
        <v>-1.1038799281934359</v>
      </c>
      <c r="V445" s="5">
        <f t="shared" si="216"/>
        <v>27.391566191343411</v>
      </c>
      <c r="W445" s="5">
        <f t="shared" si="217"/>
        <v>2.8485390341464223</v>
      </c>
      <c r="X445" s="5">
        <f t="shared" si="194"/>
        <v>0.99799144105405346</v>
      </c>
      <c r="Y445" s="5">
        <f t="shared" si="195"/>
        <v>11.494002398933024</v>
      </c>
      <c r="Z445" s="5">
        <f t="shared" si="196"/>
        <v>-1.1265711941602661</v>
      </c>
      <c r="AA445" s="5">
        <f t="shared" si="197"/>
        <v>15.287327101676876</v>
      </c>
      <c r="AB445" s="5">
        <f t="shared" si="198"/>
        <v>10.390122470739588</v>
      </c>
      <c r="AC445" s="5">
        <f t="shared" si="198"/>
        <v>26.264994997183145</v>
      </c>
      <c r="AD445" s="5">
        <f t="shared" si="199"/>
        <v>-14.0381338641767</v>
      </c>
      <c r="AE445">
        <f t="shared" si="212"/>
        <v>0</v>
      </c>
    </row>
    <row r="446" spans="1:31" x14ac:dyDescent="0.2">
      <c r="A446">
        <f t="shared" si="200"/>
        <v>0.41300000000000031</v>
      </c>
      <c r="B446" s="5">
        <f t="shared" si="201"/>
        <v>1.039830957856972</v>
      </c>
      <c r="C446" s="5">
        <f t="shared" si="202"/>
        <v>3.1047753356604395</v>
      </c>
      <c r="D446" s="5">
        <f t="shared" si="203"/>
        <v>2.0123994742709783</v>
      </c>
      <c r="E446" s="2">
        <f t="shared" si="204"/>
        <v>3.2742752336728111</v>
      </c>
      <c r="F446" s="2">
        <f t="shared" si="205"/>
        <v>18.516389759354709</v>
      </c>
      <c r="G446" s="3">
        <f t="shared" si="206"/>
        <v>4.8417685123061256</v>
      </c>
      <c r="H446" s="3">
        <f t="shared" si="207"/>
        <v>-119.85907541261642</v>
      </c>
      <c r="I446" s="3">
        <f t="shared" si="208"/>
        <v>-12.481308876525935</v>
      </c>
      <c r="J446" s="2">
        <f t="shared" si="188"/>
        <v>120.60441016963382</v>
      </c>
      <c r="K446" s="2">
        <f t="shared" si="209"/>
        <v>82.21159520765768</v>
      </c>
      <c r="L446" s="6">
        <f t="shared" si="189"/>
        <v>2494.9630571713783</v>
      </c>
      <c r="M446" s="2">
        <f t="shared" si="190"/>
        <v>31.620191523178921</v>
      </c>
      <c r="N446" s="2">
        <f t="shared" si="210"/>
        <v>120.60441016963382</v>
      </c>
      <c r="O446" s="2">
        <f t="shared" si="191"/>
        <v>82.21159520765768</v>
      </c>
      <c r="P446" s="5">
        <f t="shared" si="192"/>
        <v>0.3528504477078348</v>
      </c>
      <c r="Q446" s="4">
        <f t="shared" si="211"/>
        <v>0.26218105522595853</v>
      </c>
      <c r="R446" s="4">
        <f t="shared" si="193"/>
        <v>0.24579438227401065</v>
      </c>
      <c r="S446" s="4">
        <f t="shared" si="213"/>
        <v>0</v>
      </c>
      <c r="T446" s="4">
        <f t="shared" si="214"/>
        <v>0</v>
      </c>
      <c r="U446" s="5">
        <f t="shared" si="215"/>
        <v>-1.1060293174885132</v>
      </c>
      <c r="V446" s="5">
        <f t="shared" si="216"/>
        <v>27.380006094153114</v>
      </c>
      <c r="W446" s="5">
        <f t="shared" si="217"/>
        <v>2.8511676060060438</v>
      </c>
      <c r="X446" s="5">
        <f t="shared" si="194"/>
        <v>0.99798141086035974</v>
      </c>
      <c r="Y446" s="5">
        <f t="shared" si="195"/>
        <v>11.49032964957456</v>
      </c>
      <c r="Z446" s="5">
        <f t="shared" si="196"/>
        <v>-1.1272462123932692</v>
      </c>
      <c r="AA446" s="5">
        <f t="shared" si="197"/>
        <v>15.282388005948514</v>
      </c>
      <c r="AB446" s="5">
        <f t="shared" si="198"/>
        <v>10.384300332086047</v>
      </c>
      <c r="AC446" s="5">
        <f t="shared" si="198"/>
        <v>26.252759881759843</v>
      </c>
      <c r="AD446" s="5">
        <f t="shared" si="199"/>
        <v>-14.040444388045444</v>
      </c>
      <c r="AE446">
        <f t="shared" si="212"/>
        <v>0</v>
      </c>
    </row>
    <row r="447" spans="1:31" x14ac:dyDescent="0.2">
      <c r="A447">
        <f t="shared" si="200"/>
        <v>0.41400000000000031</v>
      </c>
      <c r="B447" s="5">
        <f t="shared" si="201"/>
        <v>1.0446779185194441</v>
      </c>
      <c r="C447" s="5">
        <f t="shared" si="202"/>
        <v>2.9849293866277637</v>
      </c>
      <c r="D447" s="5">
        <f t="shared" si="203"/>
        <v>1.9999111451722584</v>
      </c>
      <c r="E447" s="2">
        <f t="shared" si="204"/>
        <v>3.1624603391340917</v>
      </c>
      <c r="F447" s="2">
        <f t="shared" si="205"/>
        <v>19.289236231499657</v>
      </c>
      <c r="G447" s="3">
        <f t="shared" si="206"/>
        <v>4.8521528126382121</v>
      </c>
      <c r="H447" s="3">
        <f t="shared" si="207"/>
        <v>-119.83282265273466</v>
      </c>
      <c r="I447" s="3">
        <f t="shared" si="208"/>
        <v>-12.495349320913981</v>
      </c>
      <c r="J447" s="2">
        <f t="shared" si="188"/>
        <v>120.58019126909119</v>
      </c>
      <c r="K447" s="2">
        <f t="shared" si="209"/>
        <v>82.195086073000127</v>
      </c>
      <c r="L447" s="6">
        <f t="shared" si="189"/>
        <v>2494.9379148318799</v>
      </c>
      <c r="M447" s="2">
        <f t="shared" si="190"/>
        <v>31.619872878945699</v>
      </c>
      <c r="N447" s="2">
        <f t="shared" si="210"/>
        <v>120.58019126909119</v>
      </c>
      <c r="O447" s="2">
        <f t="shared" si="191"/>
        <v>82.195086073000127</v>
      </c>
      <c r="P447" s="5">
        <f t="shared" si="192"/>
        <v>0.35284970808526905</v>
      </c>
      <c r="Q447" s="4">
        <f t="shared" si="211"/>
        <v>0.26223107250163197</v>
      </c>
      <c r="R447" s="4">
        <f t="shared" si="193"/>
        <v>0.24581726298093359</v>
      </c>
      <c r="S447" s="4">
        <f t="shared" si="213"/>
        <v>0</v>
      </c>
      <c r="T447" s="4">
        <f t="shared" si="214"/>
        <v>0</v>
      </c>
      <c r="U447" s="5">
        <f t="shared" si="215"/>
        <v>-1.1081765509661374</v>
      </c>
      <c r="V447" s="5">
        <f t="shared" si="216"/>
        <v>27.368454627800674</v>
      </c>
      <c r="W447" s="5">
        <f t="shared" si="217"/>
        <v>2.8537957579366928</v>
      </c>
      <c r="X447" s="5">
        <f t="shared" si="194"/>
        <v>0.99797135396297498</v>
      </c>
      <c r="Y447" s="5">
        <f t="shared" si="195"/>
        <v>11.486659001940959</v>
      </c>
      <c r="Z447" s="5">
        <f t="shared" si="196"/>
        <v>-1.1279219472921818</v>
      </c>
      <c r="AA447" s="5">
        <f t="shared" si="197"/>
        <v>15.277451678806823</v>
      </c>
      <c r="AB447" s="5">
        <f t="shared" si="198"/>
        <v>10.378482450974822</v>
      </c>
      <c r="AC447" s="5">
        <f t="shared" si="198"/>
        <v>26.24053268050849</v>
      </c>
      <c r="AD447" s="5">
        <f t="shared" si="199"/>
        <v>-14.042752563256485</v>
      </c>
      <c r="AE447">
        <f t="shared" si="212"/>
        <v>0</v>
      </c>
    </row>
    <row r="448" spans="1:31" x14ac:dyDescent="0.2">
      <c r="A448">
        <f t="shared" si="200"/>
        <v>0.41500000000000031</v>
      </c>
      <c r="B448" s="5">
        <f t="shared" si="201"/>
        <v>1.0495352605733077</v>
      </c>
      <c r="C448" s="5">
        <f t="shared" si="202"/>
        <v>2.8651096842413692</v>
      </c>
      <c r="D448" s="5">
        <f t="shared" si="203"/>
        <v>1.9874087744750628</v>
      </c>
      <c r="E448" s="2">
        <f t="shared" si="204"/>
        <v>3.051291163740419</v>
      </c>
      <c r="F448" s="2">
        <f t="shared" si="205"/>
        <v>20.11858623821454</v>
      </c>
      <c r="G448" s="3">
        <f t="shared" si="206"/>
        <v>4.8625312950891866</v>
      </c>
      <c r="H448" s="3">
        <f t="shared" si="207"/>
        <v>-119.80658212005416</v>
      </c>
      <c r="I448" s="3">
        <f t="shared" si="208"/>
        <v>-12.509392073477237</v>
      </c>
      <c r="J448" s="2">
        <f t="shared" si="188"/>
        <v>120.55598790575679</v>
      </c>
      <c r="K448" s="2">
        <f t="shared" si="209"/>
        <v>82.178587529486563</v>
      </c>
      <c r="L448" s="6">
        <f t="shared" si="189"/>
        <v>2494.912705704749</v>
      </c>
      <c r="M448" s="2">
        <f t="shared" si="190"/>
        <v>31.619553388271992</v>
      </c>
      <c r="N448" s="2">
        <f t="shared" si="210"/>
        <v>120.55598790575679</v>
      </c>
      <c r="O448" s="2">
        <f t="shared" si="191"/>
        <v>82.178587529486563</v>
      </c>
      <c r="P448" s="5">
        <f t="shared" si="192"/>
        <v>0.35284896651476721</v>
      </c>
      <c r="Q448" s="4">
        <f t="shared" si="211"/>
        <v>0.26228106904976134</v>
      </c>
      <c r="R448" s="4">
        <f t="shared" si="193"/>
        <v>0.24584012973977884</v>
      </c>
      <c r="S448" s="4">
        <f t="shared" si="213"/>
        <v>0</v>
      </c>
      <c r="T448" s="4">
        <f t="shared" si="214"/>
        <v>0</v>
      </c>
      <c r="U448" s="5">
        <f t="shared" si="215"/>
        <v>-1.1103216312253594</v>
      </c>
      <c r="V448" s="5">
        <f t="shared" si="216"/>
        <v>27.356911784900635</v>
      </c>
      <c r="W448" s="5">
        <f t="shared" si="217"/>
        <v>2.8564234901044627</v>
      </c>
      <c r="X448" s="5">
        <f t="shared" si="194"/>
        <v>0.9979612703506392</v>
      </c>
      <c r="Y448" s="5">
        <f t="shared" si="195"/>
        <v>11.482990454661044</v>
      </c>
      <c r="Z448" s="5">
        <f t="shared" si="196"/>
        <v>-1.1285983979637018</v>
      </c>
      <c r="AA448" s="5">
        <f t="shared" si="197"/>
        <v>15.272518118467877</v>
      </c>
      <c r="AB448" s="5">
        <f t="shared" si="198"/>
        <v>10.372668823435685</v>
      </c>
      <c r="AC448" s="5">
        <f t="shared" si="198"/>
        <v>26.228313386936932</v>
      </c>
      <c r="AD448" s="5">
        <f t="shared" si="199"/>
        <v>-14.045058391427659</v>
      </c>
      <c r="AE448">
        <f t="shared" si="212"/>
        <v>0</v>
      </c>
    </row>
    <row r="449" spans="1:31" x14ac:dyDescent="0.2">
      <c r="A449">
        <f t="shared" si="200"/>
        <v>0.41600000000000031</v>
      </c>
      <c r="B449" s="5">
        <f t="shared" si="201"/>
        <v>1.0544029782028086</v>
      </c>
      <c r="C449" s="5">
        <f t="shared" si="202"/>
        <v>2.7453162162780087</v>
      </c>
      <c r="D449" s="5">
        <f t="shared" si="203"/>
        <v>1.9748923598723898</v>
      </c>
      <c r="E449" s="2">
        <f t="shared" si="204"/>
        <v>2.9408377663179506</v>
      </c>
      <c r="F449" s="2">
        <f t="shared" si="205"/>
        <v>21.01045523130492</v>
      </c>
      <c r="G449" s="3">
        <f t="shared" si="206"/>
        <v>4.8729039639126226</v>
      </c>
      <c r="H449" s="3">
        <f t="shared" si="207"/>
        <v>-119.78035380666722</v>
      </c>
      <c r="I449" s="3">
        <f t="shared" si="208"/>
        <v>-12.523437131868665</v>
      </c>
      <c r="J449" s="2">
        <f t="shared" si="188"/>
        <v>120.53180007237825</v>
      </c>
      <c r="K449" s="2">
        <f t="shared" si="209"/>
        <v>82.162099572173304</v>
      </c>
      <c r="L449" s="6">
        <f t="shared" si="189"/>
        <v>2494.887429761869</v>
      </c>
      <c r="M449" s="2">
        <f t="shared" si="190"/>
        <v>31.619233050801466</v>
      </c>
      <c r="N449" s="2">
        <f t="shared" si="210"/>
        <v>120.53180007237825</v>
      </c>
      <c r="O449" s="2">
        <f t="shared" si="191"/>
        <v>82.162099572173304</v>
      </c>
      <c r="P449" s="5">
        <f t="shared" si="192"/>
        <v>0.35284822299550644</v>
      </c>
      <c r="Q449" s="4">
        <f t="shared" si="211"/>
        <v>0.26233104485135378</v>
      </c>
      <c r="R449" s="4">
        <f t="shared" si="193"/>
        <v>0.24586298254872244</v>
      </c>
      <c r="S449" s="4">
        <f t="shared" si="213"/>
        <v>0</v>
      </c>
      <c r="T449" s="4">
        <f t="shared" si="214"/>
        <v>0</v>
      </c>
      <c r="U449" s="5">
        <f t="shared" si="215"/>
        <v>-1.1124645608620369</v>
      </c>
      <c r="V449" s="5">
        <f t="shared" si="216"/>
        <v>27.345377558075516</v>
      </c>
      <c r="W449" s="5">
        <f t="shared" si="217"/>
        <v>2.8590508026760317</v>
      </c>
      <c r="X449" s="5">
        <f t="shared" si="194"/>
        <v>0.99795116001210593</v>
      </c>
      <c r="Y449" s="5">
        <f t="shared" si="195"/>
        <v>11.479324006364838</v>
      </c>
      <c r="Z449" s="5">
        <f t="shared" si="196"/>
        <v>-1.1292755635156042</v>
      </c>
      <c r="AA449" s="5">
        <f t="shared" si="197"/>
        <v>15.267587323149291</v>
      </c>
      <c r="AB449" s="5">
        <f t="shared" si="198"/>
        <v>10.366859445502801</v>
      </c>
      <c r="AC449" s="5">
        <f t="shared" si="198"/>
        <v>26.21610199455991</v>
      </c>
      <c r="AD449" s="5">
        <f t="shared" si="199"/>
        <v>-14.047361874174676</v>
      </c>
      <c r="AE449">
        <f t="shared" si="212"/>
        <v>0</v>
      </c>
    </row>
    <row r="450" spans="1:31" x14ac:dyDescent="0.2">
      <c r="A450">
        <f t="shared" si="200"/>
        <v>0.41700000000000031</v>
      </c>
      <c r="B450" s="5">
        <f t="shared" si="201"/>
        <v>1.059281065596444</v>
      </c>
      <c r="C450" s="5">
        <f t="shared" si="202"/>
        <v>2.6255489705223387</v>
      </c>
      <c r="D450" s="5">
        <f t="shared" si="203"/>
        <v>1.9623618990595839</v>
      </c>
      <c r="E450" s="2">
        <f t="shared" si="204"/>
        <v>2.8311806322702284</v>
      </c>
      <c r="F450" s="2">
        <f t="shared" si="205"/>
        <v>21.971674614397365</v>
      </c>
      <c r="G450" s="3">
        <f t="shared" si="206"/>
        <v>4.8832708233581252</v>
      </c>
      <c r="H450" s="3">
        <f t="shared" si="207"/>
        <v>-119.75413770467266</v>
      </c>
      <c r="I450" s="3">
        <f t="shared" si="208"/>
        <v>-12.53748449374284</v>
      </c>
      <c r="J450" s="2">
        <f t="shared" si="188"/>
        <v>120.50762776170978</v>
      </c>
      <c r="K450" s="2">
        <f t="shared" si="209"/>
        <v>82.145622196121181</v>
      </c>
      <c r="L450" s="6">
        <f t="shared" si="189"/>
        <v>2494.8620869751539</v>
      </c>
      <c r="M450" s="2">
        <f t="shared" si="190"/>
        <v>31.618911866178163</v>
      </c>
      <c r="N450" s="2">
        <f t="shared" si="210"/>
        <v>120.50762776170978</v>
      </c>
      <c r="O450" s="2">
        <f t="shared" si="191"/>
        <v>82.145622196121181</v>
      </c>
      <c r="P450" s="5">
        <f t="shared" si="192"/>
        <v>0.35284747752666495</v>
      </c>
      <c r="Q450" s="4">
        <f t="shared" si="211"/>
        <v>0.26238099988741781</v>
      </c>
      <c r="R450" s="4">
        <f t="shared" si="193"/>
        <v>0.24588582140594178</v>
      </c>
      <c r="S450" s="4">
        <f t="shared" si="213"/>
        <v>0</v>
      </c>
      <c r="T450" s="4">
        <f t="shared" si="214"/>
        <v>0</v>
      </c>
      <c r="U450" s="5">
        <f t="shared" si="215"/>
        <v>-1.1146053424688382</v>
      </c>
      <c r="V450" s="5">
        <f t="shared" si="216"/>
        <v>27.333851939955803</v>
      </c>
      <c r="W450" s="5">
        <f t="shared" si="217"/>
        <v>2.8616776958186629</v>
      </c>
      <c r="X450" s="5">
        <f t="shared" si="194"/>
        <v>0.99794102293614051</v>
      </c>
      <c r="Y450" s="5">
        <f t="shared" si="195"/>
        <v>11.475659655683524</v>
      </c>
      <c r="Z450" s="5">
        <f t="shared" si="196"/>
        <v>-1.1299534430567342</v>
      </c>
      <c r="AA450" s="5">
        <f t="shared" si="197"/>
        <v>15.262659291070177</v>
      </c>
      <c r="AB450" s="5">
        <f t="shared" si="198"/>
        <v>10.361054313214686</v>
      </c>
      <c r="AC450" s="5">
        <f t="shared" si="198"/>
        <v>26.203898496899068</v>
      </c>
      <c r="AD450" s="5">
        <f t="shared" si="199"/>
        <v>-14.049663013111161</v>
      </c>
      <c r="AE450">
        <f t="shared" si="212"/>
        <v>0</v>
      </c>
    </row>
    <row r="451" spans="1:31" x14ac:dyDescent="0.2">
      <c r="A451">
        <f t="shared" si="200"/>
        <v>0.41800000000000032</v>
      </c>
      <c r="B451" s="5">
        <f t="shared" si="201"/>
        <v>1.0641695169469587</v>
      </c>
      <c r="C451" s="5">
        <f t="shared" si="202"/>
        <v>2.5058079347669149</v>
      </c>
      <c r="D451" s="5">
        <f t="shared" si="203"/>
        <v>1.9498173897343345</v>
      </c>
      <c r="E451" s="2">
        <f t="shared" si="204"/>
        <v>2.7224125636537817</v>
      </c>
      <c r="F451" s="2">
        <f t="shared" si="205"/>
        <v>23.010018783328903</v>
      </c>
      <c r="G451" s="3">
        <f t="shared" si="206"/>
        <v>4.8936318776713401</v>
      </c>
      <c r="H451" s="3">
        <f t="shared" si="207"/>
        <v>-119.72793380617576</v>
      </c>
      <c r="I451" s="3">
        <f t="shared" si="208"/>
        <v>-12.551534156755951</v>
      </c>
      <c r="J451" s="2">
        <f t="shared" si="188"/>
        <v>120.48347096651214</v>
      </c>
      <c r="K451" s="2">
        <f t="shared" si="209"/>
        <v>82.129155396395461</v>
      </c>
      <c r="L451" s="6">
        <f t="shared" si="189"/>
        <v>2494.8366773165453</v>
      </c>
      <c r="M451" s="2">
        <f t="shared" si="190"/>
        <v>31.618589834046489</v>
      </c>
      <c r="N451" s="2">
        <f t="shared" si="210"/>
        <v>120.48347096651214</v>
      </c>
      <c r="O451" s="2">
        <f t="shared" si="191"/>
        <v>82.129155396395461</v>
      </c>
      <c r="P451" s="5">
        <f t="shared" si="192"/>
        <v>0.35284673010742162</v>
      </c>
      <c r="Q451" s="4">
        <f t="shared" si="211"/>
        <v>0.26243093413896368</v>
      </c>
      <c r="R451" s="4">
        <f t="shared" si="193"/>
        <v>0.2459086463096159</v>
      </c>
      <c r="S451" s="4">
        <f t="shared" si="213"/>
        <v>0</v>
      </c>
      <c r="T451" s="4">
        <f t="shared" si="214"/>
        <v>0</v>
      </c>
      <c r="U451" s="5">
        <f t="shared" si="215"/>
        <v>-1.1167439786352478</v>
      </c>
      <c r="V451" s="5">
        <f t="shared" si="216"/>
        <v>27.322334923179941</v>
      </c>
      <c r="W451" s="5">
        <f t="shared" si="217"/>
        <v>2.8643041697002021</v>
      </c>
      <c r="X451" s="5">
        <f t="shared" si="194"/>
        <v>0.99793085911152002</v>
      </c>
      <c r="Y451" s="5">
        <f t="shared" si="195"/>
        <v>11.471997401249482</v>
      </c>
      <c r="Z451" s="5">
        <f t="shared" si="196"/>
        <v>-1.1306320356970079</v>
      </c>
      <c r="AA451" s="5">
        <f t="shared" si="197"/>
        <v>15.257734020451185</v>
      </c>
      <c r="AB451" s="5">
        <f t="shared" si="198"/>
        <v>10.355253422614235</v>
      </c>
      <c r="AC451" s="5">
        <f t="shared" si="198"/>
        <v>26.191702887482933</v>
      </c>
      <c r="AD451" s="5">
        <f t="shared" si="199"/>
        <v>-14.051961809848613</v>
      </c>
      <c r="AE451">
        <f t="shared" si="212"/>
        <v>0</v>
      </c>
    </row>
    <row r="452" spans="1:31" x14ac:dyDescent="0.2">
      <c r="A452">
        <f t="shared" si="200"/>
        <v>0.41900000000000032</v>
      </c>
      <c r="B452" s="5">
        <f t="shared" si="201"/>
        <v>1.0690683264513414</v>
      </c>
      <c r="C452" s="5">
        <f t="shared" si="202"/>
        <v>2.386093096812183</v>
      </c>
      <c r="D452" s="5">
        <f t="shared" si="203"/>
        <v>1.9372588295966737</v>
      </c>
      <c r="E452" s="2">
        <f t="shared" si="204"/>
        <v>2.6146409606820256</v>
      </c>
      <c r="F452" s="2">
        <f t="shared" si="205"/>
        <v>24.134351806311969</v>
      </c>
      <c r="G452" s="3">
        <f t="shared" si="206"/>
        <v>4.9039871310939542</v>
      </c>
      <c r="H452" s="3">
        <f t="shared" si="207"/>
        <v>-119.70174210328827</v>
      </c>
      <c r="I452" s="3">
        <f t="shared" si="208"/>
        <v>-12.565586118565799</v>
      </c>
      <c r="J452" s="2">
        <f t="shared" si="188"/>
        <v>120.4593296795527</v>
      </c>
      <c r="K452" s="2">
        <f t="shared" si="209"/>
        <v>82.112699168065916</v>
      </c>
      <c r="L452" s="6">
        <f t="shared" si="189"/>
        <v>2494.8112007580175</v>
      </c>
      <c r="M452" s="2">
        <f t="shared" si="190"/>
        <v>31.618266954051265</v>
      </c>
      <c r="N452" s="2">
        <f t="shared" si="210"/>
        <v>120.4593296795527</v>
      </c>
      <c r="O452" s="2">
        <f t="shared" si="191"/>
        <v>82.112699168065916</v>
      </c>
      <c r="P452" s="5">
        <f t="shared" si="192"/>
        <v>0.35284598073695639</v>
      </c>
      <c r="Q452" s="4">
        <f t="shared" si="211"/>
        <v>0.26248084758700341</v>
      </c>
      <c r="R452" s="4">
        <f t="shared" si="193"/>
        <v>0.24593145725792517</v>
      </c>
      <c r="S452" s="4">
        <f t="shared" si="213"/>
        <v>0</v>
      </c>
      <c r="T452" s="4">
        <f t="shared" si="214"/>
        <v>0</v>
      </c>
      <c r="U452" s="5">
        <f t="shared" si="215"/>
        <v>-1.1188804719475702</v>
      </c>
      <c r="V452" s="5">
        <f t="shared" si="216"/>
        <v>27.310826500394324</v>
      </c>
      <c r="W452" s="5">
        <f t="shared" si="217"/>
        <v>2.8669302244890775</v>
      </c>
      <c r="X452" s="5">
        <f t="shared" si="194"/>
        <v>0.9979206685270342</v>
      </c>
      <c r="Y452" s="5">
        <f t="shared" si="195"/>
        <v>11.468337241696256</v>
      </c>
      <c r="Z452" s="5">
        <f t="shared" si="196"/>
        <v>-1.131311340547412</v>
      </c>
      <c r="AA452" s="5">
        <f t="shared" si="197"/>
        <v>15.252811509514466</v>
      </c>
      <c r="AB452" s="5">
        <f t="shared" si="198"/>
        <v>10.349456769748686</v>
      </c>
      <c r="AC452" s="5">
        <f t="shared" si="198"/>
        <v>26.179515159846911</v>
      </c>
      <c r="AD452" s="5">
        <f t="shared" si="199"/>
        <v>-14.054258265996456</v>
      </c>
      <c r="AE452">
        <f t="shared" si="212"/>
        <v>0</v>
      </c>
    </row>
    <row r="453" spans="1:31" x14ac:dyDescent="0.2">
      <c r="A453">
        <f t="shared" si="200"/>
        <v>0.42000000000000032</v>
      </c>
      <c r="B453" s="5">
        <f t="shared" si="201"/>
        <v>1.0739774883108202</v>
      </c>
      <c r="C453" s="5">
        <f t="shared" si="202"/>
        <v>2.2664044444664748</v>
      </c>
      <c r="D453" s="5">
        <f t="shared" si="203"/>
        <v>1.9246862163489749</v>
      </c>
      <c r="E453" s="2">
        <f t="shared" si="204"/>
        <v>2.5079905803841864</v>
      </c>
      <c r="F453" s="2">
        <f t="shared" si="205"/>
        <v>25.354795470421575</v>
      </c>
      <c r="G453" s="3">
        <f t="shared" si="206"/>
        <v>4.9143365878637031</v>
      </c>
      <c r="H453" s="3">
        <f t="shared" si="207"/>
        <v>-119.67556258812841</v>
      </c>
      <c r="I453" s="3">
        <f t="shared" si="208"/>
        <v>-12.579640376831795</v>
      </c>
      <c r="J453" s="2">
        <f t="shared" si="188"/>
        <v>120.43520389360528</v>
      </c>
      <c r="K453" s="2">
        <f t="shared" si="209"/>
        <v>82.096253506206722</v>
      </c>
      <c r="L453" s="6">
        <f t="shared" si="189"/>
        <v>2494.7856572715727</v>
      </c>
      <c r="M453" s="2">
        <f t="shared" si="190"/>
        <v>31.617943225837646</v>
      </c>
      <c r="N453" s="2">
        <f t="shared" si="210"/>
        <v>120.43520389360528</v>
      </c>
      <c r="O453" s="2">
        <f t="shared" si="191"/>
        <v>82.096253506206722</v>
      </c>
      <c r="P453" s="5">
        <f t="shared" si="192"/>
        <v>0.3528452294144499</v>
      </c>
      <c r="Q453" s="4">
        <f t="shared" si="211"/>
        <v>0.26253074021255057</v>
      </c>
      <c r="R453" s="4">
        <f t="shared" si="193"/>
        <v>0.24595425424905148</v>
      </c>
      <c r="S453" s="4">
        <f t="shared" si="213"/>
        <v>0</v>
      </c>
      <c r="T453" s="4">
        <f t="shared" si="214"/>
        <v>0</v>
      </c>
      <c r="U453" s="5">
        <f t="shared" si="215"/>
        <v>-1.1210148249889342</v>
      </c>
      <c r="V453" s="5">
        <f t="shared" si="216"/>
        <v>27.299326664253268</v>
      </c>
      <c r="W453" s="5">
        <f t="shared" si="217"/>
        <v>2.8695558603542963</v>
      </c>
      <c r="X453" s="5">
        <f t="shared" si="194"/>
        <v>0.99791045117148391</v>
      </c>
      <c r="Y453" s="5">
        <f t="shared" si="195"/>
        <v>11.464679175658571</v>
      </c>
      <c r="Z453" s="5">
        <f t="shared" si="196"/>
        <v>-1.1319913567200011</v>
      </c>
      <c r="AA453" s="5">
        <f t="shared" si="197"/>
        <v>15.247891756483691</v>
      </c>
      <c r="AB453" s="5">
        <f t="shared" si="198"/>
        <v>10.343664350669636</v>
      </c>
      <c r="AC453" s="5">
        <f t="shared" si="198"/>
        <v>26.167335307533268</v>
      </c>
      <c r="AD453" s="5">
        <f t="shared" si="199"/>
        <v>-14.056552383162014</v>
      </c>
      <c r="AE453">
        <f t="shared" si="212"/>
        <v>0</v>
      </c>
    </row>
    <row r="454" spans="1:31" x14ac:dyDescent="0.2">
      <c r="A454">
        <f t="shared" si="200"/>
        <v>0.42100000000000032</v>
      </c>
      <c r="B454" s="5">
        <f t="shared" si="201"/>
        <v>1.0788969967308593</v>
      </c>
      <c r="C454" s="5">
        <f t="shared" si="202"/>
        <v>2.1467419655460001</v>
      </c>
      <c r="D454" s="5">
        <f t="shared" si="203"/>
        <v>1.9120995476959515</v>
      </c>
      <c r="E454" s="2">
        <f t="shared" si="204"/>
        <v>2.4026068750819749</v>
      </c>
      <c r="F454" s="2">
        <f t="shared" si="205"/>
        <v>26.682919524436187</v>
      </c>
      <c r="G454" s="3">
        <f t="shared" si="206"/>
        <v>4.9246802522143724</v>
      </c>
      <c r="H454" s="3">
        <f t="shared" si="207"/>
        <v>-119.64939525282088</v>
      </c>
      <c r="I454" s="3">
        <f t="shared" si="208"/>
        <v>-12.593696929214957</v>
      </c>
      <c r="J454" s="2">
        <f t="shared" si="188"/>
        <v>120.4110936014503</v>
      </c>
      <c r="K454" s="2">
        <f t="shared" si="209"/>
        <v>82.079818405896589</v>
      </c>
      <c r="L454" s="6">
        <f t="shared" si="189"/>
        <v>2494.7600468292453</v>
      </c>
      <c r="M454" s="2">
        <f t="shared" si="190"/>
        <v>31.617618649051195</v>
      </c>
      <c r="N454" s="2">
        <f t="shared" si="210"/>
        <v>120.4110936014503</v>
      </c>
      <c r="O454" s="2">
        <f t="shared" si="191"/>
        <v>82.079818405896589</v>
      </c>
      <c r="P454" s="5">
        <f t="shared" si="192"/>
        <v>0.35284447613908387</v>
      </c>
      <c r="Q454" s="4">
        <f t="shared" si="211"/>
        <v>0.26258061199662064</v>
      </c>
      <c r="R454" s="4">
        <f t="shared" si="193"/>
        <v>0.24597703728117815</v>
      </c>
      <c r="S454" s="4">
        <f t="shared" si="213"/>
        <v>0</v>
      </c>
      <c r="T454" s="4">
        <f t="shared" si="214"/>
        <v>0</v>
      </c>
      <c r="U454" s="5">
        <f t="shared" si="215"/>
        <v>-1.1231470403392982</v>
      </c>
      <c r="V454" s="5">
        <f t="shared" si="216"/>
        <v>27.287835407419035</v>
      </c>
      <c r="W454" s="5">
        <f t="shared" si="217"/>
        <v>2.8721810774654473</v>
      </c>
      <c r="X454" s="5">
        <f t="shared" si="194"/>
        <v>0.99790020703368232</v>
      </c>
      <c r="Y454" s="5">
        <f t="shared" si="195"/>
        <v>11.461023201772317</v>
      </c>
      <c r="Z454" s="5">
        <f t="shared" si="196"/>
        <v>-1.1326720833278963</v>
      </c>
      <c r="AA454" s="5">
        <f t="shared" si="197"/>
        <v>15.242974759584023</v>
      </c>
      <c r="AB454" s="5">
        <f t="shared" si="198"/>
        <v>10.337876161433019</v>
      </c>
      <c r="AC454" s="5">
        <f t="shared" si="198"/>
        <v>26.155163324091138</v>
      </c>
      <c r="AD454" s="5">
        <f t="shared" si="199"/>
        <v>-14.058844162950528</v>
      </c>
      <c r="AE454">
        <f t="shared" si="212"/>
        <v>0</v>
      </c>
    </row>
    <row r="455" spans="1:31" x14ac:dyDescent="0.2">
      <c r="A455">
        <f t="shared" si="200"/>
        <v>0.42200000000000032</v>
      </c>
      <c r="B455" s="5">
        <f t="shared" si="201"/>
        <v>1.0838268459211542</v>
      </c>
      <c r="C455" s="5">
        <f t="shared" si="202"/>
        <v>2.027105647874841</v>
      </c>
      <c r="D455" s="5">
        <f t="shared" si="203"/>
        <v>1.8994988213446551</v>
      </c>
      <c r="E455" s="2">
        <f t="shared" si="204"/>
        <v>2.2986600313194372</v>
      </c>
      <c r="F455" s="2">
        <f t="shared" si="205"/>
        <v>28.13195314907167</v>
      </c>
      <c r="G455" s="3">
        <f t="shared" si="206"/>
        <v>4.9350181283758054</v>
      </c>
      <c r="H455" s="3">
        <f t="shared" si="207"/>
        <v>-119.62324008949679</v>
      </c>
      <c r="I455" s="3">
        <f t="shared" si="208"/>
        <v>-12.607755773377907</v>
      </c>
      <c r="J455" s="2">
        <f t="shared" si="188"/>
        <v>120.38699879587469</v>
      </c>
      <c r="K455" s="2">
        <f t="shared" si="209"/>
        <v>82.063393862218604</v>
      </c>
      <c r="L455" s="6">
        <f t="shared" si="189"/>
        <v>2494.7343694030988</v>
      </c>
      <c r="M455" s="2">
        <f t="shared" si="190"/>
        <v>31.617293223337885</v>
      </c>
      <c r="N455" s="2">
        <f t="shared" si="210"/>
        <v>120.38699879587469</v>
      </c>
      <c r="O455" s="2">
        <f t="shared" si="191"/>
        <v>82.063393862218604</v>
      </c>
      <c r="P455" s="5">
        <f t="shared" si="192"/>
        <v>0.35284372091004079</v>
      </c>
      <c r="Q455" s="4">
        <f t="shared" si="211"/>
        <v>0.26263046292023118</v>
      </c>
      <c r="R455" s="4">
        <f t="shared" si="193"/>
        <v>0.24599980635249019</v>
      </c>
      <c r="S455" s="4">
        <f t="shared" si="213"/>
        <v>0</v>
      </c>
      <c r="T455" s="4">
        <f t="shared" si="214"/>
        <v>0</v>
      </c>
      <c r="U455" s="5">
        <f t="shared" si="215"/>
        <v>-1.1252771205754535</v>
      </c>
      <c r="V455" s="5">
        <f t="shared" si="216"/>
        <v>27.276352722561771</v>
      </c>
      <c r="W455" s="5">
        <f t="shared" si="217"/>
        <v>2.8748058759926955</v>
      </c>
      <c r="X455" s="5">
        <f t="shared" si="194"/>
        <v>0.99788993610245591</v>
      </c>
      <c r="Y455" s="5">
        <f t="shared" si="195"/>
        <v>11.457369318674566</v>
      </c>
      <c r="Z455" s="5">
        <f t="shared" si="196"/>
        <v>-1.1333535194852855</v>
      </c>
      <c r="AA455" s="5">
        <f t="shared" si="197"/>
        <v>15.238060517042163</v>
      </c>
      <c r="AB455" s="5">
        <f t="shared" si="198"/>
        <v>10.332092198099112</v>
      </c>
      <c r="AC455" s="5">
        <f t="shared" si="198"/>
        <v>26.142999203076485</v>
      </c>
      <c r="AD455" s="5">
        <f t="shared" si="199"/>
        <v>-14.061133606965143</v>
      </c>
      <c r="AE455">
        <f t="shared" si="212"/>
        <v>0</v>
      </c>
    </row>
    <row r="456" spans="1:31" x14ac:dyDescent="0.2">
      <c r="A456">
        <f t="shared" si="200"/>
        <v>0.42300000000000032</v>
      </c>
      <c r="B456" s="5">
        <f t="shared" si="201"/>
        <v>1.0887670300956291</v>
      </c>
      <c r="C456" s="5">
        <f t="shared" si="202"/>
        <v>1.9074954792849459</v>
      </c>
      <c r="D456" s="5">
        <f t="shared" si="203"/>
        <v>1.8868840350044738</v>
      </c>
      <c r="E456" s="2">
        <f t="shared" si="204"/>
        <v>2.1963498467493201</v>
      </c>
      <c r="F456" s="2">
        <f t="shared" si="205"/>
        <v>29.717013406187903</v>
      </c>
      <c r="G456" s="3">
        <f t="shared" si="206"/>
        <v>4.9453502205739044</v>
      </c>
      <c r="H456" s="3">
        <f t="shared" si="207"/>
        <v>-119.59709709029372</v>
      </c>
      <c r="I456" s="3">
        <f t="shared" si="208"/>
        <v>-12.621816906984872</v>
      </c>
      <c r="J456" s="2">
        <f t="shared" si="188"/>
        <v>120.36291946967188</v>
      </c>
      <c r="K456" s="2">
        <f t="shared" si="209"/>
        <v>82.046979870260316</v>
      </c>
      <c r="L456" s="6">
        <f t="shared" si="189"/>
        <v>2494.708624965228</v>
      </c>
      <c r="M456" s="2">
        <f t="shared" si="190"/>
        <v>31.616966948344032</v>
      </c>
      <c r="N456" s="2">
        <f t="shared" si="210"/>
        <v>120.36291946967188</v>
      </c>
      <c r="O456" s="2">
        <f t="shared" si="191"/>
        <v>82.046979870260316</v>
      </c>
      <c r="P456" s="5">
        <f t="shared" si="192"/>
        <v>0.35284296372650403</v>
      </c>
      <c r="Q456" s="4">
        <f t="shared" si="211"/>
        <v>0.26268029296440115</v>
      </c>
      <c r="R456" s="4">
        <f t="shared" si="193"/>
        <v>0.24602256146117396</v>
      </c>
      <c r="S456" s="4">
        <f t="shared" si="213"/>
        <v>0</v>
      </c>
      <c r="T456" s="4">
        <f t="shared" si="214"/>
        <v>0</v>
      </c>
      <c r="U456" s="5">
        <f t="shared" si="215"/>
        <v>-1.1274050682710297</v>
      </c>
      <c r="V456" s="5">
        <f t="shared" si="216"/>
        <v>27.264878602359556</v>
      </c>
      <c r="W456" s="5">
        <f t="shared" si="217"/>
        <v>2.8774302561067855</v>
      </c>
      <c r="X456" s="5">
        <f t="shared" si="194"/>
        <v>0.99787963836664195</v>
      </c>
      <c r="Y456" s="5">
        <f t="shared" si="195"/>
        <v>11.453717525003562</v>
      </c>
      <c r="Z456" s="5">
        <f t="shared" si="196"/>
        <v>-1.1340356643074223</v>
      </c>
      <c r="AA456" s="5">
        <f t="shared" si="197"/>
        <v>15.233149027086304</v>
      </c>
      <c r="AB456" s="5">
        <f t="shared" si="198"/>
        <v>10.326312456732532</v>
      </c>
      <c r="AC456" s="5">
        <f t="shared" si="198"/>
        <v>26.130842938052133</v>
      </c>
      <c r="AD456" s="5">
        <f t="shared" si="199"/>
        <v>-14.06342071680691</v>
      </c>
      <c r="AE456">
        <f t="shared" si="212"/>
        <v>0</v>
      </c>
    </row>
    <row r="457" spans="1:31" x14ac:dyDescent="0.2">
      <c r="A457">
        <f t="shared" si="200"/>
        <v>0.42400000000000032</v>
      </c>
      <c r="B457" s="5">
        <f t="shared" si="201"/>
        <v>1.0937175434724313</v>
      </c>
      <c r="C457" s="5">
        <f t="shared" si="202"/>
        <v>1.7879114476161211</v>
      </c>
      <c r="D457" s="5">
        <f t="shared" si="203"/>
        <v>1.8742551863871304</v>
      </c>
      <c r="E457" s="2">
        <f t="shared" si="204"/>
        <v>2.0959115938932498</v>
      </c>
      <c r="F457" s="2">
        <f t="shared" si="205"/>
        <v>31.455340775437833</v>
      </c>
      <c r="G457" s="3">
        <f t="shared" si="206"/>
        <v>4.9556765330306369</v>
      </c>
      <c r="H457" s="3">
        <f t="shared" si="207"/>
        <v>-119.57096624735566</v>
      </c>
      <c r="I457" s="3">
        <f t="shared" si="208"/>
        <v>-12.635880327701679</v>
      </c>
      <c r="J457" s="2">
        <f t="shared" si="188"/>
        <v>120.33885561564185</v>
      </c>
      <c r="K457" s="2">
        <f t="shared" si="209"/>
        <v>82.030576425113736</v>
      </c>
      <c r="L457" s="6">
        <f t="shared" si="189"/>
        <v>2494.6828134877574</v>
      </c>
      <c r="M457" s="2">
        <f t="shared" si="190"/>
        <v>31.616639823716369</v>
      </c>
      <c r="N457" s="2">
        <f t="shared" si="210"/>
        <v>120.33885561564185</v>
      </c>
      <c r="O457" s="2">
        <f t="shared" si="191"/>
        <v>82.030576425113736</v>
      </c>
      <c r="P457" s="5">
        <f t="shared" si="192"/>
        <v>0.35284220458765797</v>
      </c>
      <c r="Q457" s="4">
        <f t="shared" si="211"/>
        <v>0.26273010211015158</v>
      </c>
      <c r="R457" s="4">
        <f t="shared" si="193"/>
        <v>0.24604530260541752</v>
      </c>
      <c r="S457" s="4">
        <f t="shared" si="213"/>
        <v>0</v>
      </c>
      <c r="T457" s="4">
        <f t="shared" si="214"/>
        <v>0</v>
      </c>
      <c r="U457" s="5">
        <f t="shared" si="215"/>
        <v>-1.1295308859964992</v>
      </c>
      <c r="V457" s="5">
        <f t="shared" si="216"/>
        <v>27.253413039498351</v>
      </c>
      <c r="W457" s="5">
        <f t="shared" si="217"/>
        <v>2.880054217979036</v>
      </c>
      <c r="X457" s="5">
        <f t="shared" si="194"/>
        <v>0.9978693138150907</v>
      </c>
      <c r="Y457" s="5">
        <f t="shared" si="195"/>
        <v>11.450067819398706</v>
      </c>
      <c r="Z457" s="5">
        <f t="shared" si="196"/>
        <v>-1.1347185169106218</v>
      </c>
      <c r="AA457" s="5">
        <f t="shared" si="197"/>
        <v>15.228240287946146</v>
      </c>
      <c r="AB457" s="5">
        <f t="shared" si="198"/>
        <v>10.320536933402206</v>
      </c>
      <c r="AC457" s="5">
        <f t="shared" si="198"/>
        <v>26.118694522587731</v>
      </c>
      <c r="AD457" s="5">
        <f t="shared" si="199"/>
        <v>-14.065705494074816</v>
      </c>
      <c r="AE457">
        <f t="shared" si="212"/>
        <v>0</v>
      </c>
    </row>
    <row r="458" spans="1:31" x14ac:dyDescent="0.2">
      <c r="A458">
        <f t="shared" si="200"/>
        <v>0.42500000000000032</v>
      </c>
      <c r="B458" s="5">
        <f t="shared" si="201"/>
        <v>1.0986783802739286</v>
      </c>
      <c r="C458" s="5">
        <f t="shared" si="202"/>
        <v>1.6683535407160268</v>
      </c>
      <c r="D458" s="5">
        <f t="shared" si="203"/>
        <v>1.8616122732066818</v>
      </c>
      <c r="E458" s="2">
        <f t="shared" si="204"/>
        <v>1.9976230175138268</v>
      </c>
      <c r="F458" s="2">
        <f t="shared" si="205"/>
        <v>33.366522575995518</v>
      </c>
      <c r="G458" s="3">
        <f t="shared" si="206"/>
        <v>4.9659970699640388</v>
      </c>
      <c r="H458" s="3">
        <f t="shared" si="207"/>
        <v>-119.54484755283306</v>
      </c>
      <c r="I458" s="3">
        <f t="shared" si="208"/>
        <v>-12.649946033195754</v>
      </c>
      <c r="J458" s="2">
        <f t="shared" si="188"/>
        <v>120.314807226591</v>
      </c>
      <c r="K458" s="2">
        <f t="shared" si="209"/>
        <v>82.014183521875253</v>
      </c>
      <c r="L458" s="6">
        <f t="shared" si="189"/>
        <v>2494.6569349428428</v>
      </c>
      <c r="M458" s="2">
        <f t="shared" si="190"/>
        <v>31.616311849102001</v>
      </c>
      <c r="N458" s="2">
        <f t="shared" si="210"/>
        <v>120.314807226591</v>
      </c>
      <c r="O458" s="2">
        <f t="shared" si="191"/>
        <v>82.014183521875253</v>
      </c>
      <c r="P458" s="5">
        <f t="shared" si="192"/>
        <v>0.35284144349268776</v>
      </c>
      <c r="Q458" s="4">
        <f t="shared" si="211"/>
        <v>0.26277989033850541</v>
      </c>
      <c r="R458" s="4">
        <f t="shared" si="193"/>
        <v>0.24606802978341016</v>
      </c>
      <c r="S458" s="4">
        <f t="shared" si="213"/>
        <v>0</v>
      </c>
      <c r="T458" s="4">
        <f t="shared" si="214"/>
        <v>0</v>
      </c>
      <c r="U458" s="5">
        <f t="shared" si="215"/>
        <v>-1.1316545763191801</v>
      </c>
      <c r="V458" s="5">
        <f t="shared" si="216"/>
        <v>27.241956026671989</v>
      </c>
      <c r="W458" s="5">
        <f t="shared" si="217"/>
        <v>2.8826777617813413</v>
      </c>
      <c r="X458" s="5">
        <f t="shared" si="194"/>
        <v>0.99785896243666417</v>
      </c>
      <c r="Y458" s="5">
        <f t="shared" si="195"/>
        <v>11.446420200500581</v>
      </c>
      <c r="Z458" s="5">
        <f t="shared" si="196"/>
        <v>-1.1354020764122623</v>
      </c>
      <c r="AA458" s="5">
        <f t="shared" si="197"/>
        <v>15.223334297852896</v>
      </c>
      <c r="AB458" s="5">
        <f t="shared" si="198"/>
        <v>10.314765624181401</v>
      </c>
      <c r="AC458" s="5">
        <f t="shared" si="198"/>
        <v>26.106553950259727</v>
      </c>
      <c r="AD458" s="5">
        <f t="shared" si="199"/>
        <v>-14.067987940365761</v>
      </c>
      <c r="AE458">
        <f t="shared" si="212"/>
        <v>0</v>
      </c>
    </row>
    <row r="459" spans="1:31" x14ac:dyDescent="0.2">
      <c r="A459">
        <f t="shared" si="200"/>
        <v>0.42600000000000032</v>
      </c>
      <c r="B459" s="5">
        <f t="shared" si="201"/>
        <v>1.1036495347267048</v>
      </c>
      <c r="C459" s="5">
        <f t="shared" si="202"/>
        <v>1.5488217464401688</v>
      </c>
      <c r="D459" s="5">
        <f t="shared" si="203"/>
        <v>1.8489552931795159</v>
      </c>
      <c r="E459" s="2">
        <f t="shared" si="204"/>
        <v>1.9018125821827045</v>
      </c>
      <c r="F459" s="2">
        <f t="shared" si="205"/>
        <v>35.472670262278861</v>
      </c>
      <c r="G459" s="3">
        <f t="shared" si="206"/>
        <v>4.9763118355882199</v>
      </c>
      <c r="H459" s="3">
        <f t="shared" si="207"/>
        <v>-119.51874099888281</v>
      </c>
      <c r="I459" s="3">
        <f t="shared" si="208"/>
        <v>-12.664014021136119</v>
      </c>
      <c r="J459" s="2">
        <f t="shared" si="188"/>
        <v>120.2907742953323</v>
      </c>
      <c r="K459" s="2">
        <f t="shared" si="209"/>
        <v>81.997801155645732</v>
      </c>
      <c r="L459" s="6">
        <f t="shared" si="189"/>
        <v>2494.6309893026687</v>
      </c>
      <c r="M459" s="2">
        <f t="shared" si="190"/>
        <v>31.615983024148406</v>
      </c>
      <c r="N459" s="2">
        <f t="shared" si="210"/>
        <v>120.2907742953323</v>
      </c>
      <c r="O459" s="2">
        <f t="shared" si="191"/>
        <v>81.997801155645732</v>
      </c>
      <c r="P459" s="5">
        <f t="shared" si="192"/>
        <v>0.35284068044077938</v>
      </c>
      <c r="Q459" s="4">
        <f t="shared" si="211"/>
        <v>0.26282965763048727</v>
      </c>
      <c r="R459" s="4">
        <f t="shared" si="193"/>
        <v>0.24609074299334285</v>
      </c>
      <c r="S459" s="4">
        <f t="shared" si="213"/>
        <v>0</v>
      </c>
      <c r="T459" s="4">
        <f t="shared" si="214"/>
        <v>0</v>
      </c>
      <c r="U459" s="5">
        <f t="shared" si="215"/>
        <v>-1.1337761418032426</v>
      </c>
      <c r="V459" s="5">
        <f t="shared" si="216"/>
        <v>27.230507556582186</v>
      </c>
      <c r="W459" s="5">
        <f t="shared" si="217"/>
        <v>2.8853008876861685</v>
      </c>
      <c r="X459" s="5">
        <f t="shared" si="194"/>
        <v>0.99784858422023648</v>
      </c>
      <c r="Y459" s="5">
        <f t="shared" si="195"/>
        <v>11.442774666950926</v>
      </c>
      <c r="Z459" s="5">
        <f t="shared" si="196"/>
        <v>-1.1360863419307834</v>
      </c>
      <c r="AA459" s="5">
        <f t="shared" si="197"/>
        <v>15.218431055039254</v>
      </c>
      <c r="AB459" s="5">
        <f t="shared" si="198"/>
        <v>10.308998525147684</v>
      </c>
      <c r="AC459" s="5">
        <f t="shared" si="198"/>
        <v>26.094421214651401</v>
      </c>
      <c r="AD459" s="5">
        <f t="shared" si="199"/>
        <v>-14.070268057274578</v>
      </c>
      <c r="AE459">
        <f t="shared" si="212"/>
        <v>0</v>
      </c>
    </row>
    <row r="460" spans="1:31" x14ac:dyDescent="0.2">
      <c r="A460">
        <f t="shared" si="200"/>
        <v>0.42700000000000032</v>
      </c>
      <c r="B460" s="5">
        <f t="shared" si="201"/>
        <v>1.1086310010615554</v>
      </c>
      <c r="C460" s="5">
        <f t="shared" si="202"/>
        <v>1.4293160526518933</v>
      </c>
      <c r="D460" s="5">
        <f t="shared" si="203"/>
        <v>1.8362842440243512</v>
      </c>
      <c r="E460" s="2">
        <f t="shared" si="204"/>
        <v>1.8088690043458471</v>
      </c>
      <c r="F460" s="2">
        <f t="shared" si="205"/>
        <v>37.798493914420739</v>
      </c>
      <c r="G460" s="3">
        <f t="shared" si="206"/>
        <v>4.986620834113368</v>
      </c>
      <c r="H460" s="3">
        <f t="shared" si="207"/>
        <v>-119.49264657766815</v>
      </c>
      <c r="I460" s="3">
        <f t="shared" si="208"/>
        <v>-12.678084289193393</v>
      </c>
      <c r="J460" s="2">
        <f t="shared" si="188"/>
        <v>120.26675681468514</v>
      </c>
      <c r="K460" s="2">
        <f t="shared" si="209"/>
        <v>81.981429321530428</v>
      </c>
      <c r="L460" s="6">
        <f t="shared" si="189"/>
        <v>2494.6049765394523</v>
      </c>
      <c r="M460" s="2">
        <f t="shared" si="190"/>
        <v>31.615653348503471</v>
      </c>
      <c r="N460" s="2">
        <f t="shared" si="210"/>
        <v>120.26675681468514</v>
      </c>
      <c r="O460" s="2">
        <f t="shared" si="191"/>
        <v>81.981429321530428</v>
      </c>
      <c r="P460" s="5">
        <f t="shared" si="192"/>
        <v>0.35283991543111987</v>
      </c>
      <c r="Q460" s="4">
        <f t="shared" si="211"/>
        <v>0.26287940396712395</v>
      </c>
      <c r="R460" s="4">
        <f t="shared" si="193"/>
        <v>0.24611344223340806</v>
      </c>
      <c r="S460" s="4">
        <f t="shared" si="213"/>
        <v>0</v>
      </c>
      <c r="T460" s="4">
        <f t="shared" si="214"/>
        <v>0</v>
      </c>
      <c r="U460" s="5">
        <f t="shared" si="215"/>
        <v>-1.1358955850097128</v>
      </c>
      <c r="V460" s="5">
        <f t="shared" si="216"/>
        <v>27.219067621938517</v>
      </c>
      <c r="W460" s="5">
        <f t="shared" si="217"/>
        <v>2.887923595866559</v>
      </c>
      <c r="X460" s="5">
        <f t="shared" si="194"/>
        <v>0.99783817915469419</v>
      </c>
      <c r="Y460" s="5">
        <f t="shared" si="195"/>
        <v>11.439131217392651</v>
      </c>
      <c r="Z460" s="5">
        <f t="shared" si="196"/>
        <v>-1.1367713125856838</v>
      </c>
      <c r="AA460" s="5">
        <f t="shared" si="197"/>
        <v>15.21353055773943</v>
      </c>
      <c r="AB460" s="5">
        <f t="shared" si="198"/>
        <v>10.303235632382938</v>
      </c>
      <c r="AC460" s="5">
        <f t="shared" si="198"/>
        <v>26.082296309352834</v>
      </c>
      <c r="AD460" s="5">
        <f t="shared" si="199"/>
        <v>-14.072545846394011</v>
      </c>
      <c r="AE460">
        <f t="shared" si="212"/>
        <v>1</v>
      </c>
    </row>
    <row r="461" spans="1:31" x14ac:dyDescent="0.2">
      <c r="A461">
        <f t="shared" si="200"/>
        <v>0.42800000000000032</v>
      </c>
      <c r="B461" s="5">
        <f t="shared" si="201"/>
        <v>1.1136227735134849</v>
      </c>
      <c r="C461" s="5">
        <f t="shared" si="202"/>
        <v>1.3098364472223798</v>
      </c>
      <c r="D461" s="5">
        <f t="shared" si="203"/>
        <v>1.8235991234622346</v>
      </c>
      <c r="E461" s="2">
        <f t="shared" si="204"/>
        <v>1.719251930392987</v>
      </c>
      <c r="F461" s="2">
        <f t="shared" si="205"/>
        <v>40.371184131301199</v>
      </c>
      <c r="G461" s="3">
        <f t="shared" si="206"/>
        <v>4.9969240697457513</v>
      </c>
      <c r="H461" s="3">
        <f t="shared" si="207"/>
        <v>-119.4665642813588</v>
      </c>
      <c r="I461" s="3">
        <f t="shared" si="208"/>
        <v>-12.692156835039787</v>
      </c>
      <c r="J461" s="2">
        <f t="shared" si="188"/>
        <v>120.24275477747541</v>
      </c>
      <c r="K461" s="2">
        <f t="shared" si="209"/>
        <v>81.965068014639002</v>
      </c>
      <c r="L461" s="6">
        <f t="shared" si="189"/>
        <v>2494.5788966254399</v>
      </c>
      <c r="M461" s="2">
        <f t="shared" si="190"/>
        <v>31.615322821815472</v>
      </c>
      <c r="N461" s="2">
        <f t="shared" si="210"/>
        <v>120.24275477747541</v>
      </c>
      <c r="O461" s="2">
        <f t="shared" si="191"/>
        <v>81.965068014639002</v>
      </c>
      <c r="P461" s="5">
        <f t="shared" si="192"/>
        <v>0.3528391484628971</v>
      </c>
      <c r="Q461" s="4">
        <f t="shared" si="211"/>
        <v>0.26292912932944418</v>
      </c>
      <c r="R461" s="4">
        <f t="shared" si="193"/>
        <v>0.24613612750179986</v>
      </c>
      <c r="S461" s="4">
        <f t="shared" si="213"/>
        <v>0</v>
      </c>
      <c r="T461" s="4">
        <f t="shared" si="214"/>
        <v>0</v>
      </c>
      <c r="U461" s="5">
        <f t="shared" si="215"/>
        <v>-1.1380129084964759</v>
      </c>
      <c r="V461" s="5">
        <f t="shared" si="216"/>
        <v>27.207636215458407</v>
      </c>
      <c r="W461" s="5">
        <f t="shared" si="217"/>
        <v>2.890545886496124</v>
      </c>
      <c r="X461" s="5">
        <f t="shared" si="194"/>
        <v>0.99782774722893641</v>
      </c>
      <c r="Y461" s="5">
        <f t="shared" si="195"/>
        <v>11.435489850469832</v>
      </c>
      <c r="Z461" s="5">
        <f t="shared" si="196"/>
        <v>-1.1374569874975222</v>
      </c>
      <c r="AA461" s="5">
        <f t="shared" si="197"/>
        <v>15.208632804189133</v>
      </c>
      <c r="AB461" s="5">
        <f t="shared" si="198"/>
        <v>10.297476941973356</v>
      </c>
      <c r="AC461" s="5">
        <f t="shared" si="198"/>
        <v>26.070179227960885</v>
      </c>
      <c r="AD461" s="5">
        <f t="shared" si="199"/>
        <v>-14.074821309314743</v>
      </c>
      <c r="AE461">
        <f t="shared" si="212"/>
        <v>0</v>
      </c>
    </row>
    <row r="462" spans="1:31" x14ac:dyDescent="0.2">
      <c r="A462">
        <f t="shared" si="200"/>
        <v>0.42900000000000033</v>
      </c>
      <c r="B462" s="5">
        <f t="shared" si="201"/>
        <v>1.1186248463217017</v>
      </c>
      <c r="C462" s="5">
        <f t="shared" si="202"/>
        <v>1.1903829180306349</v>
      </c>
      <c r="D462" s="5">
        <f t="shared" si="203"/>
        <v>1.8108999292165402</v>
      </c>
      <c r="E462" s="2">
        <f t="shared" si="204"/>
        <v>1.6335033022150216</v>
      </c>
      <c r="F462" s="2">
        <f t="shared" si="205"/>
        <v>43.219966226951037</v>
      </c>
      <c r="G462" s="3">
        <f t="shared" si="206"/>
        <v>5.0072215466877248</v>
      </c>
      <c r="H462" s="3">
        <f t="shared" si="207"/>
        <v>-119.44049410213084</v>
      </c>
      <c r="I462" s="3">
        <f t="shared" si="208"/>
        <v>-12.706231656349102</v>
      </c>
      <c r="J462" s="2">
        <f t="shared" si="188"/>
        <v>120.21876817653546</v>
      </c>
      <c r="K462" s="2">
        <f t="shared" si="209"/>
        <v>81.948717230085521</v>
      </c>
      <c r="L462" s="6">
        <f t="shared" si="189"/>
        <v>2494.5527495329106</v>
      </c>
      <c r="M462" s="2">
        <f t="shared" si="190"/>
        <v>31.614991443733064</v>
      </c>
      <c r="N462" s="2">
        <f t="shared" si="210"/>
        <v>120.21876817653546</v>
      </c>
      <c r="O462" s="2">
        <f t="shared" si="191"/>
        <v>81.948717230085521</v>
      </c>
      <c r="P462" s="5">
        <f t="shared" si="192"/>
        <v>0.3528383795352999</v>
      </c>
      <c r="Q462" s="4">
        <f t="shared" si="211"/>
        <v>0.26297883369847852</v>
      </c>
      <c r="R462" s="4">
        <f t="shared" si="193"/>
        <v>0.24615879879671379</v>
      </c>
      <c r="S462" s="4">
        <f t="shared" si="213"/>
        <v>0</v>
      </c>
      <c r="T462" s="4">
        <f t="shared" si="214"/>
        <v>0</v>
      </c>
      <c r="U462" s="5">
        <f t="shared" si="215"/>
        <v>-1.140128114818282</v>
      </c>
      <c r="V462" s="5">
        <f t="shared" si="216"/>
        <v>27.19621332986712</v>
      </c>
      <c r="W462" s="5">
        <f t="shared" si="217"/>
        <v>2.8931677597490459</v>
      </c>
      <c r="X462" s="5">
        <f t="shared" si="194"/>
        <v>0.99781728843187423</v>
      </c>
      <c r="Y462" s="5">
        <f t="shared" si="195"/>
        <v>11.4318505648277</v>
      </c>
      <c r="Z462" s="5">
        <f t="shared" si="196"/>
        <v>-1.1381433657879134</v>
      </c>
      <c r="AA462" s="5">
        <f t="shared" si="197"/>
        <v>15.20373779262556</v>
      </c>
      <c r="AB462" s="5">
        <f t="shared" si="198"/>
        <v>10.291722450009418</v>
      </c>
      <c r="AC462" s="5">
        <f t="shared" si="198"/>
        <v>26.058069964079206</v>
      </c>
      <c r="AD462" s="5">
        <f t="shared" si="199"/>
        <v>-14.077094447625392</v>
      </c>
      <c r="AE462">
        <f t="shared" si="212"/>
        <v>0</v>
      </c>
    </row>
    <row r="463" spans="1:31" x14ac:dyDescent="0.2">
      <c r="A463">
        <f t="shared" si="200"/>
        <v>0.43000000000000033</v>
      </c>
      <c r="B463" s="5">
        <f t="shared" si="201"/>
        <v>1.1236372137296142</v>
      </c>
      <c r="C463" s="5">
        <f t="shared" si="202"/>
        <v>1.0709554529634862</v>
      </c>
      <c r="D463" s="5">
        <f t="shared" si="203"/>
        <v>1.7981866590129674</v>
      </c>
      <c r="E463" s="2">
        <f t="shared" si="204"/>
        <v>1.5522584096439216</v>
      </c>
      <c r="F463" s="2">
        <f t="shared" si="205"/>
        <v>46.375135805619443</v>
      </c>
      <c r="G463" s="3">
        <f t="shared" si="206"/>
        <v>5.0175132691377344</v>
      </c>
      <c r="H463" s="3">
        <f t="shared" si="207"/>
        <v>-119.41443603216676</v>
      </c>
      <c r="I463" s="3">
        <f t="shared" si="208"/>
        <v>-12.720308750796727</v>
      </c>
      <c r="J463" s="2">
        <f t="shared" si="188"/>
        <v>120.19479700470406</v>
      </c>
      <c r="K463" s="2">
        <f t="shared" si="209"/>
        <v>81.932376962988442</v>
      </c>
      <c r="L463" s="6">
        <f t="shared" si="189"/>
        <v>2494.5265352341712</v>
      </c>
      <c r="M463" s="2">
        <f t="shared" si="190"/>
        <v>31.614659213905295</v>
      </c>
      <c r="N463" s="2">
        <f t="shared" si="210"/>
        <v>120.19479700470406</v>
      </c>
      <c r="O463" s="2">
        <f t="shared" si="191"/>
        <v>81.932376962988442</v>
      </c>
      <c r="P463" s="5">
        <f t="shared" si="192"/>
        <v>0.35283760864751784</v>
      </c>
      <c r="Q463" s="4">
        <f t="shared" si="211"/>
        <v>0.26302851705525981</v>
      </c>
      <c r="R463" s="4">
        <f t="shared" si="193"/>
        <v>0.24618145611634704</v>
      </c>
      <c r="S463" s="4">
        <f t="shared" si="213"/>
        <v>0</v>
      </c>
      <c r="T463" s="4">
        <f t="shared" si="214"/>
        <v>0</v>
      </c>
      <c r="U463" s="5">
        <f t="shared" si="215"/>
        <v>-1.1422412065267504</v>
      </c>
      <c r="V463" s="5">
        <f t="shared" si="216"/>
        <v>27.184798957897755</v>
      </c>
      <c r="W463" s="5">
        <f t="shared" si="217"/>
        <v>2.8957892158000762</v>
      </c>
      <c r="X463" s="5">
        <f t="shared" si="194"/>
        <v>0.99780680275243094</v>
      </c>
      <c r="Y463" s="5">
        <f t="shared" si="195"/>
        <v>11.428213359112657</v>
      </c>
      <c r="Z463" s="5">
        <f t="shared" si="196"/>
        <v>-1.1388304465795291</v>
      </c>
      <c r="AA463" s="5">
        <f t="shared" si="197"/>
        <v>15.198845521287415</v>
      </c>
      <c r="AB463" s="5">
        <f t="shared" si="198"/>
        <v>10.285972152585908</v>
      </c>
      <c r="AC463" s="5">
        <f t="shared" si="198"/>
        <v>26.045968511318225</v>
      </c>
      <c r="AD463" s="5">
        <f t="shared" si="199"/>
        <v>-14.079365262912507</v>
      </c>
      <c r="AE463">
        <f t="shared" si="212"/>
        <v>0</v>
      </c>
    </row>
    <row r="464" spans="1:31" x14ac:dyDescent="0.2">
      <c r="A464">
        <f t="shared" si="200"/>
        <v>0.43100000000000033</v>
      </c>
      <c r="B464" s="5">
        <f t="shared" si="201"/>
        <v>1.1286598699848283</v>
      </c>
      <c r="C464" s="5">
        <f t="shared" si="202"/>
        <v>0.95155403991557508</v>
      </c>
      <c r="D464" s="5">
        <f t="shared" si="203"/>
        <v>1.7854593105795391</v>
      </c>
      <c r="E464" s="2">
        <f t="shared" si="204"/>
        <v>1.4762547859342645</v>
      </c>
      <c r="F464" s="2">
        <f t="shared" si="205"/>
        <v>49.866328739265846</v>
      </c>
      <c r="G464" s="3">
        <f t="shared" si="206"/>
        <v>5.0277992412903201</v>
      </c>
      <c r="H464" s="3">
        <f t="shared" si="207"/>
        <v>-119.38839006365545</v>
      </c>
      <c r="I464" s="3">
        <f t="shared" si="208"/>
        <v>-12.734388116059639</v>
      </c>
      <c r="J464" s="2">
        <f t="shared" si="188"/>
        <v>120.17084125482647</v>
      </c>
      <c r="K464" s="2">
        <f t="shared" si="209"/>
        <v>81.916047208470658</v>
      </c>
      <c r="L464" s="6">
        <f t="shared" si="189"/>
        <v>2494.5002537015625</v>
      </c>
      <c r="M464" s="2">
        <f t="shared" si="190"/>
        <v>31.61432613198161</v>
      </c>
      <c r="N464" s="2">
        <f t="shared" si="210"/>
        <v>120.17084125482647</v>
      </c>
      <c r="O464" s="2">
        <f t="shared" si="191"/>
        <v>81.916047208470658</v>
      </c>
      <c r="P464" s="5">
        <f t="shared" si="192"/>
        <v>0.35283683579874153</v>
      </c>
      <c r="Q464" s="4">
        <f t="shared" si="211"/>
        <v>0.26307817938082273</v>
      </c>
      <c r="R464" s="4">
        <f t="shared" si="193"/>
        <v>0.24620409945889812</v>
      </c>
      <c r="S464" s="4">
        <f t="shared" si="213"/>
        <v>0</v>
      </c>
      <c r="T464" s="4">
        <f t="shared" si="214"/>
        <v>0</v>
      </c>
      <c r="U464" s="5">
        <f t="shared" si="215"/>
        <v>-1.1443521861703738</v>
      </c>
      <c r="V464" s="5">
        <f t="shared" si="216"/>
        <v>27.173393092291224</v>
      </c>
      <c r="W464" s="5">
        <f t="shared" si="217"/>
        <v>2.8984102548245341</v>
      </c>
      <c r="X464" s="5">
        <f t="shared" si="194"/>
        <v>0.99779629017954252</v>
      </c>
      <c r="Y464" s="5">
        <f t="shared" si="195"/>
        <v>11.424578231972257</v>
      </c>
      <c r="Z464" s="5">
        <f t="shared" si="196"/>
        <v>-1.1395182289960959</v>
      </c>
      <c r="AA464" s="5">
        <f t="shared" si="197"/>
        <v>15.193955988414892</v>
      </c>
      <c r="AB464" s="5">
        <f t="shared" si="198"/>
        <v>10.280226045801882</v>
      </c>
      <c r="AC464" s="5">
        <f t="shared" si="198"/>
        <v>26.033874863295129</v>
      </c>
      <c r="AD464" s="5">
        <f t="shared" si="199"/>
        <v>-14.081633756760574</v>
      </c>
      <c r="AE464">
        <f t="shared" si="212"/>
        <v>0</v>
      </c>
    </row>
    <row r="465" spans="1:31" x14ac:dyDescent="0.2">
      <c r="A465">
        <f t="shared" si="200"/>
        <v>0.43200000000000033</v>
      </c>
      <c r="B465" s="5">
        <f t="shared" si="201"/>
        <v>1.1336928093391416</v>
      </c>
      <c r="C465" s="5">
        <f t="shared" si="202"/>
        <v>0.83217866678935126</v>
      </c>
      <c r="D465" s="5">
        <f t="shared" si="203"/>
        <v>1.7727178816466012</v>
      </c>
      <c r="E465" s="2">
        <f t="shared" si="204"/>
        <v>1.4063359198308836</v>
      </c>
      <c r="F465" s="2">
        <f t="shared" si="205"/>
        <v>53.719749708827933</v>
      </c>
      <c r="G465" s="3">
        <f t="shared" si="206"/>
        <v>5.0380794673361216</v>
      </c>
      <c r="H465" s="3">
        <f t="shared" si="207"/>
        <v>-119.36235618879215</v>
      </c>
      <c r="I465" s="3">
        <f t="shared" si="208"/>
        <v>-12.748469749816399</v>
      </c>
      <c r="J465" s="2">
        <f t="shared" si="188"/>
        <v>120.14690091975433</v>
      </c>
      <c r="K465" s="2">
        <f t="shared" si="209"/>
        <v>81.899727961659394</v>
      </c>
      <c r="L465" s="6">
        <f t="shared" si="189"/>
        <v>2494.4739049074537</v>
      </c>
      <c r="M465" s="2">
        <f t="shared" si="190"/>
        <v>31.613992197611825</v>
      </c>
      <c r="N465" s="2">
        <f t="shared" si="210"/>
        <v>120.14690091975433</v>
      </c>
      <c r="O465" s="2">
        <f t="shared" si="191"/>
        <v>81.899727961659394</v>
      </c>
      <c r="P465" s="5">
        <f t="shared" si="192"/>
        <v>0.35283606098816245</v>
      </c>
      <c r="Q465" s="4">
        <f t="shared" si="211"/>
        <v>0.26312782065620399</v>
      </c>
      <c r="R465" s="4">
        <f t="shared" si="193"/>
        <v>0.24622672882256721</v>
      </c>
      <c r="S465" s="4">
        <f t="shared" si="213"/>
        <v>0</v>
      </c>
      <c r="T465" s="4">
        <f t="shared" si="214"/>
        <v>0</v>
      </c>
      <c r="U465" s="5">
        <f t="shared" si="215"/>
        <v>-1.1464610562945212</v>
      </c>
      <c r="V465" s="5">
        <f t="shared" si="216"/>
        <v>27.161995725796238</v>
      </c>
      <c r="W465" s="5">
        <f t="shared" si="217"/>
        <v>2.9010308769983046</v>
      </c>
      <c r="X465" s="5">
        <f t="shared" si="194"/>
        <v>0.9977857507021568</v>
      </c>
      <c r="Y465" s="5">
        <f t="shared" si="195"/>
        <v>11.420945182055208</v>
      </c>
      <c r="Z465" s="5">
        <f t="shared" si="196"/>
        <v>-1.1402067121623931</v>
      </c>
      <c r="AA465" s="5">
        <f t="shared" si="197"/>
        <v>15.189069192249654</v>
      </c>
      <c r="AB465" s="5">
        <f t="shared" si="198"/>
        <v>10.274484125760686</v>
      </c>
      <c r="AC465" s="5">
        <f t="shared" si="198"/>
        <v>26.021789013633846</v>
      </c>
      <c r="AD465" s="5">
        <f t="shared" si="199"/>
        <v>-14.08389993075204</v>
      </c>
      <c r="AE465">
        <f t="shared" si="212"/>
        <v>0</v>
      </c>
    </row>
    <row r="466" spans="1:31" x14ac:dyDescent="0.2">
      <c r="A466">
        <f t="shared" si="200"/>
        <v>0.43300000000000033</v>
      </c>
      <c r="B466" s="5">
        <f t="shared" si="201"/>
        <v>1.1387360260485406</v>
      </c>
      <c r="C466" s="5">
        <f t="shared" si="202"/>
        <v>0.71282932149506595</v>
      </c>
      <c r="D466" s="5">
        <f t="shared" si="203"/>
        <v>1.7599623699468194</v>
      </c>
      <c r="E466" s="2">
        <f t="shared" si="204"/>
        <v>1.3434453388969492</v>
      </c>
      <c r="F466" s="2">
        <f t="shared" si="205"/>
        <v>57.95413626299144</v>
      </c>
      <c r="G466" s="3">
        <f t="shared" si="206"/>
        <v>5.0483539514618823</v>
      </c>
      <c r="H466" s="3">
        <f t="shared" si="207"/>
        <v>-119.33633439977851</v>
      </c>
      <c r="I466" s="3">
        <f t="shared" si="208"/>
        <v>-12.762553649747151</v>
      </c>
      <c r="J466" s="2">
        <f t="shared" si="188"/>
        <v>120.12297599234576</v>
      </c>
      <c r="K466" s="2">
        <f t="shared" si="209"/>
        <v>81.883419217686267</v>
      </c>
      <c r="L466" s="6">
        <f t="shared" si="189"/>
        <v>2494.4474888242453</v>
      </c>
      <c r="M466" s="2">
        <f t="shared" si="190"/>
        <v>31.613657410446162</v>
      </c>
      <c r="N466" s="2">
        <f t="shared" si="210"/>
        <v>120.12297599234576</v>
      </c>
      <c r="O466" s="2">
        <f t="shared" si="191"/>
        <v>81.883419217686267</v>
      </c>
      <c r="P466" s="5">
        <f t="shared" si="192"/>
        <v>0.3528352842149729</v>
      </c>
      <c r="Q466" s="4">
        <f t="shared" si="211"/>
        <v>0.26317744086244238</v>
      </c>
      <c r="R466" s="4">
        <f t="shared" si="193"/>
        <v>0.24624934420555616</v>
      </c>
      <c r="S466" s="4">
        <f t="shared" si="213"/>
        <v>0</v>
      </c>
      <c r="T466" s="4">
        <f t="shared" si="214"/>
        <v>0</v>
      </c>
      <c r="U466" s="5">
        <f t="shared" si="215"/>
        <v>-1.1485678194414453</v>
      </c>
      <c r="V466" s="5">
        <f t="shared" si="216"/>
        <v>27.150606851169325</v>
      </c>
      <c r="W466" s="5">
        <f t="shared" si="217"/>
        <v>2.9036510824978401</v>
      </c>
      <c r="X466" s="5">
        <f t="shared" si="194"/>
        <v>0.99777518430923406</v>
      </c>
      <c r="Y466" s="5">
        <f t="shared" si="195"/>
        <v>11.417314208011392</v>
      </c>
      <c r="Z466" s="5">
        <f t="shared" si="196"/>
        <v>-1.1408958952042547</v>
      </c>
      <c r="AA466" s="5">
        <f t="shared" si="197"/>
        <v>15.184185131034891</v>
      </c>
      <c r="AB466" s="5">
        <f t="shared" si="198"/>
        <v>10.268746388569948</v>
      </c>
      <c r="AC466" s="5">
        <f t="shared" si="198"/>
        <v>26.009710955965069</v>
      </c>
      <c r="AD466" s="5">
        <f t="shared" si="199"/>
        <v>-14.086163786467267</v>
      </c>
      <c r="AE466">
        <f t="shared" si="212"/>
        <v>0</v>
      </c>
    </row>
    <row r="467" spans="1:31" x14ac:dyDescent="0.2">
      <c r="A467">
        <f t="shared" si="200"/>
        <v>0.43400000000000033</v>
      </c>
      <c r="B467" s="5">
        <f t="shared" si="201"/>
        <v>1.1437895143731969</v>
      </c>
      <c r="C467" s="5">
        <f t="shared" si="202"/>
        <v>0.59350599195076537</v>
      </c>
      <c r="D467" s="5">
        <f t="shared" si="203"/>
        <v>1.7471927732151791</v>
      </c>
      <c r="E467" s="2">
        <f t="shared" si="204"/>
        <v>1.2886053762387986</v>
      </c>
      <c r="F467" s="2">
        <f t="shared" si="205"/>
        <v>62.575453423350801</v>
      </c>
      <c r="G467" s="3">
        <f t="shared" si="206"/>
        <v>5.0586226978504518</v>
      </c>
      <c r="H467" s="3">
        <f t="shared" si="207"/>
        <v>-119.31032468882255</v>
      </c>
      <c r="I467" s="3">
        <f t="shared" si="208"/>
        <v>-12.776639813533619</v>
      </c>
      <c r="J467" s="2">
        <f t="shared" si="188"/>
        <v>120.09906646546524</v>
      </c>
      <c r="K467" s="2">
        <f t="shared" si="209"/>
        <v>81.867120971687271</v>
      </c>
      <c r="L467" s="6">
        <f t="shared" si="189"/>
        <v>2494.4210054243708</v>
      </c>
      <c r="M467" s="2">
        <f t="shared" si="190"/>
        <v>31.613321770135254</v>
      </c>
      <c r="N467" s="2">
        <f t="shared" si="210"/>
        <v>120.09906646546524</v>
      </c>
      <c r="O467" s="2">
        <f t="shared" si="191"/>
        <v>81.867120971687271</v>
      </c>
      <c r="P467" s="5">
        <f t="shared" si="192"/>
        <v>0.35283450547836626</v>
      </c>
      <c r="Q467" s="4">
        <f t="shared" si="211"/>
        <v>0.26322703998057917</v>
      </c>
      <c r="R467" s="4">
        <f t="shared" si="193"/>
        <v>0.2462719456060683</v>
      </c>
      <c r="S467" s="4">
        <f t="shared" si="213"/>
        <v>0</v>
      </c>
      <c r="T467" s="4">
        <f t="shared" si="214"/>
        <v>0</v>
      </c>
      <c r="U467" s="5">
        <f t="shared" si="215"/>
        <v>-1.150672478150284</v>
      </c>
      <c r="V467" s="5">
        <f t="shared" si="216"/>
        <v>27.139226461174804</v>
      </c>
      <c r="W467" s="5">
        <f t="shared" si="217"/>
        <v>2.9062708715001579</v>
      </c>
      <c r="X467" s="5">
        <f t="shared" si="194"/>
        <v>0.99776459098974779</v>
      </c>
      <c r="Y467" s="5">
        <f t="shared" si="195"/>
        <v>11.413685308491839</v>
      </c>
      <c r="Z467" s="5">
        <f t="shared" si="196"/>
        <v>-1.1415857772485647</v>
      </c>
      <c r="AA467" s="5">
        <f t="shared" si="197"/>
        <v>15.179303803015271</v>
      </c>
      <c r="AB467" s="5">
        <f t="shared" si="198"/>
        <v>10.263012830341555</v>
      </c>
      <c r="AC467" s="5">
        <f t="shared" si="198"/>
        <v>25.997640683926239</v>
      </c>
      <c r="AD467" s="5">
        <f t="shared" si="199"/>
        <v>-14.088425325484572</v>
      </c>
      <c r="AE467">
        <f t="shared" si="212"/>
        <v>0</v>
      </c>
    </row>
    <row r="468" spans="1:31" x14ac:dyDescent="0.2">
      <c r="A468">
        <f t="shared" si="200"/>
        <v>0.43500000000000033</v>
      </c>
      <c r="B468" s="5">
        <f t="shared" si="201"/>
        <v>1.1488532685774624</v>
      </c>
      <c r="C468" s="5">
        <f t="shared" si="202"/>
        <v>0.47420866608228479</v>
      </c>
      <c r="D468" s="5">
        <f t="shared" si="203"/>
        <v>1.7344090891889827</v>
      </c>
      <c r="E468" s="2">
        <f t="shared" si="204"/>
        <v>1.2428747691174113</v>
      </c>
      <c r="F468" s="2">
        <f t="shared" si="205"/>
        <v>67.570782480911348</v>
      </c>
      <c r="G468" s="3">
        <f t="shared" si="206"/>
        <v>5.0688857106807932</v>
      </c>
      <c r="H468" s="3">
        <f t="shared" si="207"/>
        <v>-119.28432704813862</v>
      </c>
      <c r="I468" s="3">
        <f t="shared" si="208"/>
        <v>-12.790728238859103</v>
      </c>
      <c r="J468" s="2">
        <f t="shared" si="188"/>
        <v>120.07517233198371</v>
      </c>
      <c r="K468" s="2">
        <f t="shared" si="209"/>
        <v>81.850833218802791</v>
      </c>
      <c r="L468" s="6">
        <f t="shared" si="189"/>
        <v>2494.3944546802923</v>
      </c>
      <c r="M468" s="2">
        <f t="shared" si="190"/>
        <v>31.612985276330093</v>
      </c>
      <c r="N468" s="2">
        <f t="shared" si="210"/>
        <v>120.07517233198371</v>
      </c>
      <c r="O468" s="2">
        <f t="shared" si="191"/>
        <v>81.850833218802791</v>
      </c>
      <c r="P468" s="5">
        <f t="shared" si="192"/>
        <v>0.35283372477753661</v>
      </c>
      <c r="Q468" s="4">
        <f t="shared" si="211"/>
        <v>0.2632766179916573</v>
      </c>
      <c r="R468" s="4">
        <f t="shared" si="193"/>
        <v>0.24629453302230833</v>
      </c>
      <c r="S468" s="4">
        <f t="shared" si="213"/>
        <v>0</v>
      </c>
      <c r="T468" s="4">
        <f t="shared" si="214"/>
        <v>0</v>
      </c>
      <c r="U468" s="5">
        <f t="shared" si="215"/>
        <v>-1.1527750349570665</v>
      </c>
      <c r="V468" s="5">
        <f t="shared" si="216"/>
        <v>27.127854548584743</v>
      </c>
      <c r="W468" s="5">
        <f t="shared" si="217"/>
        <v>2.9088902441828361</v>
      </c>
      <c r="X468" s="5">
        <f t="shared" si="194"/>
        <v>0.99775397073268279</v>
      </c>
      <c r="Y468" s="5">
        <f t="shared" si="195"/>
        <v>11.41005848214872</v>
      </c>
      <c r="Z468" s="5">
        <f t="shared" si="196"/>
        <v>-1.1422763574232566</v>
      </c>
      <c r="AA468" s="5">
        <f t="shared" si="197"/>
        <v>15.174425206436917</v>
      </c>
      <c r="AB468" s="5">
        <f t="shared" si="198"/>
        <v>10.257283447191654</v>
      </c>
      <c r="AC468" s="5">
        <f t="shared" si="198"/>
        <v>25.985578191161487</v>
      </c>
      <c r="AD468" s="5">
        <f t="shared" si="199"/>
        <v>-14.090684549380246</v>
      </c>
      <c r="AE468">
        <f t="shared" si="212"/>
        <v>0</v>
      </c>
    </row>
    <row r="469" spans="1:31" x14ac:dyDescent="0.2">
      <c r="A469">
        <f t="shared" si="200"/>
        <v>0.43600000000000033</v>
      </c>
      <c r="B469" s="5">
        <f t="shared" si="201"/>
        <v>1.1539272829298668</v>
      </c>
      <c r="C469" s="5">
        <f t="shared" si="202"/>
        <v>0.35493733182324172</v>
      </c>
      <c r="D469" s="5">
        <f t="shared" si="203"/>
        <v>1.721611315607849</v>
      </c>
      <c r="E469" s="2">
        <f t="shared" si="204"/>
        <v>1.2072815263275203</v>
      </c>
      <c r="F469" s="2">
        <f t="shared" si="205"/>
        <v>72.902587965542267</v>
      </c>
      <c r="G469" s="3">
        <f t="shared" si="206"/>
        <v>5.0791429941279844</v>
      </c>
      <c r="H469" s="3">
        <f t="shared" si="207"/>
        <v>-119.25834146994745</v>
      </c>
      <c r="I469" s="3">
        <f t="shared" si="208"/>
        <v>-12.804818923408483</v>
      </c>
      <c r="J469" s="2">
        <f t="shared" si="188"/>
        <v>120.05129358477845</v>
      </c>
      <c r="K469" s="2">
        <f t="shared" si="209"/>
        <v>81.834555954177532</v>
      </c>
      <c r="L469" s="6">
        <f t="shared" si="189"/>
        <v>2494.3678365645046</v>
      </c>
      <c r="M469" s="2">
        <f t="shared" si="190"/>
        <v>31.61264792868209</v>
      </c>
      <c r="N469" s="2">
        <f t="shared" si="210"/>
        <v>120.05129358477845</v>
      </c>
      <c r="O469" s="2">
        <f t="shared" si="191"/>
        <v>81.834555954177532</v>
      </c>
      <c r="P469" s="5">
        <f t="shared" si="192"/>
        <v>0.35283294211167915</v>
      </c>
      <c r="Q469" s="4">
        <f t="shared" si="211"/>
        <v>0.26332617487672222</v>
      </c>
      <c r="R469" s="4">
        <f t="shared" si="193"/>
        <v>0.24631710645248292</v>
      </c>
      <c r="S469" s="4">
        <f t="shared" si="213"/>
        <v>0</v>
      </c>
      <c r="T469" s="4">
        <f t="shared" si="214"/>
        <v>0</v>
      </c>
      <c r="U469" s="5">
        <f t="shared" si="215"/>
        <v>-1.1548754923947169</v>
      </c>
      <c r="V469" s="5">
        <f t="shared" si="216"/>
        <v>27.116491106178998</v>
      </c>
      <c r="W469" s="5">
        <f t="shared" si="217"/>
        <v>2.9115092007240175</v>
      </c>
      <c r="X469" s="5">
        <f t="shared" si="194"/>
        <v>0.9977433235270371</v>
      </c>
      <c r="Y469" s="5">
        <f t="shared" si="195"/>
        <v>11.406433727635381</v>
      </c>
      <c r="Z469" s="5">
        <f t="shared" si="196"/>
        <v>-1.1429676348573141</v>
      </c>
      <c r="AA469" s="5">
        <f t="shared" si="197"/>
        <v>15.169549339547478</v>
      </c>
      <c r="AB469" s="5">
        <f t="shared" si="198"/>
        <v>10.251558235240664</v>
      </c>
      <c r="AC469" s="5">
        <f t="shared" si="198"/>
        <v>25.973523471321684</v>
      </c>
      <c r="AD469" s="5">
        <f t="shared" si="199"/>
        <v>-14.092941459728504</v>
      </c>
      <c r="AE469">
        <f t="shared" si="212"/>
        <v>0</v>
      </c>
    </row>
    <row r="470" spans="1:31" x14ac:dyDescent="0.2">
      <c r="A470">
        <f t="shared" si="200"/>
        <v>0.43700000000000033</v>
      </c>
      <c r="B470" s="5">
        <f t="shared" si="201"/>
        <v>1.1590115517031123</v>
      </c>
      <c r="C470" s="5">
        <f t="shared" si="202"/>
        <v>0.23569197711502993</v>
      </c>
      <c r="D470" s="5">
        <f t="shared" si="203"/>
        <v>1.7087994502137107</v>
      </c>
      <c r="E470" s="2">
        <f t="shared" si="204"/>
        <v>1.1827334801457376</v>
      </c>
      <c r="F470" s="2">
        <f t="shared" si="205"/>
        <v>78.505297201315784</v>
      </c>
      <c r="G470" s="3">
        <f t="shared" si="206"/>
        <v>5.0893945523632249</v>
      </c>
      <c r="H470" s="3">
        <f t="shared" si="207"/>
        <v>-119.23236794647613</v>
      </c>
      <c r="I470" s="3">
        <f t="shared" si="208"/>
        <v>-12.818911864868211</v>
      </c>
      <c r="J470" s="2">
        <f t="shared" si="188"/>
        <v>120.02743021673317</v>
      </c>
      <c r="K470" s="2">
        <f t="shared" si="209"/>
        <v>81.818289172960576</v>
      </c>
      <c r="L470" s="6">
        <f t="shared" si="189"/>
        <v>2494.3411510495321</v>
      </c>
      <c r="M470" s="2">
        <f t="shared" si="190"/>
        <v>31.612309726843026</v>
      </c>
      <c r="N470" s="2">
        <f t="shared" si="210"/>
        <v>120.02743021673317</v>
      </c>
      <c r="O470" s="2">
        <f t="shared" si="191"/>
        <v>81.818289172960576</v>
      </c>
      <c r="P470" s="5">
        <f t="shared" si="192"/>
        <v>0.35283215747998981</v>
      </c>
      <c r="Q470" s="4">
        <f t="shared" si="211"/>
        <v>0.2633757106168213</v>
      </c>
      <c r="R470" s="4">
        <f t="shared" si="193"/>
        <v>0.24633966589479986</v>
      </c>
      <c r="S470" s="4">
        <f t="shared" si="213"/>
        <v>0</v>
      </c>
      <c r="T470" s="4">
        <f t="shared" si="214"/>
        <v>0</v>
      </c>
      <c r="U470" s="5">
        <f t="shared" si="215"/>
        <v>-1.1569738529930587</v>
      </c>
      <c r="V470" s="5">
        <f t="shared" si="216"/>
        <v>27.10513612674518</v>
      </c>
      <c r="W470" s="5">
        <f t="shared" si="217"/>
        <v>2.9141277413024049</v>
      </c>
      <c r="X470" s="5">
        <f t="shared" si="194"/>
        <v>0.99773264936182027</v>
      </c>
      <c r="Y470" s="5">
        <f t="shared" si="195"/>
        <v>11.402811043606302</v>
      </c>
      <c r="Z470" s="5">
        <f t="shared" si="196"/>
        <v>-1.1436596086807682</v>
      </c>
      <c r="AA470" s="5">
        <f t="shared" si="197"/>
        <v>15.164676200596055</v>
      </c>
      <c r="AB470" s="5">
        <f t="shared" si="198"/>
        <v>10.245837190613244</v>
      </c>
      <c r="AC470" s="5">
        <f t="shared" si="198"/>
        <v>25.961476518064412</v>
      </c>
      <c r="AD470" s="5">
        <f t="shared" si="199"/>
        <v>-14.095196058101539</v>
      </c>
      <c r="AE470">
        <f t="shared" si="212"/>
        <v>0</v>
      </c>
    </row>
    <row r="471" spans="1:31" x14ac:dyDescent="0.2">
      <c r="A471">
        <f t="shared" si="200"/>
        <v>0.43800000000000033</v>
      </c>
      <c r="B471" s="5">
        <f t="shared" si="201"/>
        <v>1.1641060691740708</v>
      </c>
      <c r="C471" s="5">
        <f t="shared" si="202"/>
        <v>0.11647258990681282</v>
      </c>
      <c r="D471" s="5">
        <f t="shared" si="203"/>
        <v>1.6959734907508135</v>
      </c>
      <c r="E471" s="2">
        <f t="shared" si="204"/>
        <v>1.1699182896627898</v>
      </c>
      <c r="F471" s="2">
        <f t="shared" si="205"/>
        <v>84.286386361850944</v>
      </c>
      <c r="G471" s="3">
        <f t="shared" si="206"/>
        <v>5.099640389553838</v>
      </c>
      <c r="H471" s="3">
        <f t="shared" si="207"/>
        <v>-119.20640646995807</v>
      </c>
      <c r="I471" s="3">
        <f t="shared" si="208"/>
        <v>-12.833007060926313</v>
      </c>
      <c r="J471" s="2">
        <f t="shared" si="188"/>
        <v>120.00358222073795</v>
      </c>
      <c r="K471" s="2">
        <f t="shared" si="209"/>
        <v>81.802032870305354</v>
      </c>
      <c r="L471" s="6">
        <f t="shared" si="189"/>
        <v>2494.314398107932</v>
      </c>
      <c r="M471" s="2">
        <f t="shared" si="190"/>
        <v>31.611970670465112</v>
      </c>
      <c r="N471" s="2">
        <f t="shared" si="210"/>
        <v>120.00358222073795</v>
      </c>
      <c r="O471" s="2">
        <f t="shared" si="191"/>
        <v>81.802032870305354</v>
      </c>
      <c r="P471" s="5">
        <f t="shared" si="192"/>
        <v>0.35283137088166555</v>
      </c>
      <c r="Q471" s="4">
        <f t="shared" si="211"/>
        <v>0.26342522519300438</v>
      </c>
      <c r="R471" s="4">
        <f t="shared" si="193"/>
        <v>0.24636221134746894</v>
      </c>
      <c r="S471" s="4">
        <f t="shared" si="213"/>
        <v>0</v>
      </c>
      <c r="T471" s="4">
        <f t="shared" si="214"/>
        <v>0</v>
      </c>
      <c r="U471" s="5">
        <f t="shared" si="215"/>
        <v>-1.1590701192788198</v>
      </c>
      <c r="V471" s="5">
        <f t="shared" si="216"/>
        <v>27.093789603078658</v>
      </c>
      <c r="W471" s="5">
        <f t="shared" si="217"/>
        <v>2.9167458660972638</v>
      </c>
      <c r="X471" s="5">
        <f t="shared" si="194"/>
        <v>0.99772194822605564</v>
      </c>
      <c r="Y471" s="5">
        <f t="shared" si="195"/>
        <v>11.399190428717127</v>
      </c>
      <c r="Z471" s="5">
        <f t="shared" si="196"/>
        <v>-1.1443522780246964</v>
      </c>
      <c r="AA471" s="5">
        <f t="shared" si="197"/>
        <v>15.159805787833259</v>
      </c>
      <c r="AB471" s="5">
        <f t="shared" si="198"/>
        <v>10.240120309438307</v>
      </c>
      <c r="AC471" s="5">
        <f t="shared" si="198"/>
        <v>25.94943732505396</v>
      </c>
      <c r="AD471" s="5">
        <f t="shared" si="199"/>
        <v>-14.097448346069477</v>
      </c>
      <c r="AE471">
        <f t="shared" si="212"/>
        <v>0</v>
      </c>
    </row>
    <row r="472" spans="1:31" x14ac:dyDescent="0.2">
      <c r="A472">
        <f t="shared" si="200"/>
        <v>0.43900000000000033</v>
      </c>
      <c r="B472" s="5">
        <f t="shared" si="201"/>
        <v>1.1692108296237793</v>
      </c>
      <c r="C472" s="5">
        <f t="shared" si="202"/>
        <v>-2.7208418444827258E-3</v>
      </c>
      <c r="D472" s="5">
        <f t="shared" si="203"/>
        <v>1.6831334349657141</v>
      </c>
      <c r="E472" s="2">
        <f t="shared" si="204"/>
        <v>1.1692139954216547</v>
      </c>
      <c r="F472" s="2">
        <f t="shared" si="205"/>
        <v>90.133331362540957</v>
      </c>
      <c r="G472" s="3">
        <f t="shared" si="206"/>
        <v>5.1098805098632765</v>
      </c>
      <c r="H472" s="3">
        <f t="shared" si="207"/>
        <v>-119.18045703263302</v>
      </c>
      <c r="I472" s="3">
        <f t="shared" si="208"/>
        <v>-12.847104509272382</v>
      </c>
      <c r="J472" s="2">
        <f t="shared" si="188"/>
        <v>119.97974958968922</v>
      </c>
      <c r="K472" s="2">
        <f t="shared" si="209"/>
        <v>81.785787041369602</v>
      </c>
      <c r="L472" s="6">
        <f t="shared" si="189"/>
        <v>2494.2875777122913</v>
      </c>
      <c r="M472" s="2">
        <f t="shared" si="190"/>
        <v>31.61163075920091</v>
      </c>
      <c r="N472" s="2">
        <f t="shared" si="210"/>
        <v>119.97974958968922</v>
      </c>
      <c r="O472" s="2">
        <f t="shared" si="191"/>
        <v>81.785787041369602</v>
      </c>
      <c r="P472" s="5">
        <f t="shared" si="192"/>
        <v>0.35283058231590414</v>
      </c>
      <c r="Q472" s="4">
        <f t="shared" si="211"/>
        <v>0.26347471858632332</v>
      </c>
      <c r="R472" s="4">
        <f t="shared" si="193"/>
        <v>0.24638474280870123</v>
      </c>
      <c r="S472" s="4">
        <f t="shared" si="213"/>
        <v>0</v>
      </c>
      <c r="T472" s="4">
        <f t="shared" si="214"/>
        <v>0</v>
      </c>
      <c r="U472" s="5">
        <f t="shared" si="215"/>
        <v>-1.1611642937756343</v>
      </c>
      <c r="V472" s="5">
        <f t="shared" si="216"/>
        <v>27.082451527982496</v>
      </c>
      <c r="W472" s="5">
        <f t="shared" si="217"/>
        <v>2.9193635752884131</v>
      </c>
      <c r="X472" s="5">
        <f t="shared" si="194"/>
        <v>0.99771122010877766</v>
      </c>
      <c r="Y472" s="5">
        <f t="shared" si="195"/>
        <v>11.395571881624635</v>
      </c>
      <c r="Z472" s="5">
        <f t="shared" si="196"/>
        <v>-1.1450456420212209</v>
      </c>
      <c r="AA472" s="5">
        <f t="shared" si="197"/>
        <v>15.154938099511151</v>
      </c>
      <c r="AB472" s="5">
        <f t="shared" si="198"/>
        <v>10.234407587849001</v>
      </c>
      <c r="AC472" s="5">
        <f t="shared" si="198"/>
        <v>25.937405885961276</v>
      </c>
      <c r="AD472" s="5">
        <f t="shared" si="199"/>
        <v>-14.099698325200436</v>
      </c>
      <c r="AE472">
        <f t="shared" si="212"/>
        <v>0</v>
      </c>
    </row>
    <row r="473" spans="1:31" x14ac:dyDescent="0.2">
      <c r="A473">
        <f t="shared" si="200"/>
        <v>0.44000000000000034</v>
      </c>
      <c r="B473" s="5">
        <f t="shared" si="201"/>
        <v>1.1743258273374364</v>
      </c>
      <c r="C473" s="5">
        <f t="shared" si="202"/>
        <v>-0.12188833017417275</v>
      </c>
      <c r="D473" s="5">
        <f t="shared" si="203"/>
        <v>1.670279280607279</v>
      </c>
      <c r="E473" s="2">
        <f t="shared" si="204"/>
        <v>1.1806345386208226</v>
      </c>
      <c r="F473" s="2">
        <f t="shared" si="205"/>
        <v>95.925756364179193</v>
      </c>
      <c r="G473" s="3">
        <f t="shared" si="206"/>
        <v>5.1201149174511258</v>
      </c>
      <c r="H473" s="3">
        <f t="shared" si="207"/>
        <v>-119.15451962674706</v>
      </c>
      <c r="I473" s="3">
        <f t="shared" si="208"/>
        <v>-12.861204207597583</v>
      </c>
      <c r="J473" s="2">
        <f t="shared" si="188"/>
        <v>119.95593231648979</v>
      </c>
      <c r="K473" s="2">
        <f t="shared" si="209"/>
        <v>81.769551681315463</v>
      </c>
      <c r="L473" s="6">
        <f t="shared" si="189"/>
        <v>2494.2606898352301</v>
      </c>
      <c r="M473" s="2">
        <f t="shared" si="190"/>
        <v>31.611289992703437</v>
      </c>
      <c r="N473" s="2">
        <f t="shared" si="210"/>
        <v>119.95593231648979</v>
      </c>
      <c r="O473" s="2">
        <f t="shared" si="191"/>
        <v>81.769551681315463</v>
      </c>
      <c r="P473" s="5">
        <f t="shared" si="192"/>
        <v>0.35282979178190443</v>
      </c>
      <c r="Q473" s="4">
        <f t="shared" si="211"/>
        <v>0.26352419077783262</v>
      </c>
      <c r="R473" s="4">
        <f t="shared" si="193"/>
        <v>0.24640726027670964</v>
      </c>
      <c r="S473" s="4">
        <f t="shared" si="213"/>
        <v>0</v>
      </c>
      <c r="T473" s="4">
        <f t="shared" si="214"/>
        <v>0</v>
      </c>
      <c r="U473" s="5">
        <f t="shared" si="215"/>
        <v>-1.1632563790040515</v>
      </c>
      <c r="V473" s="5">
        <f t="shared" si="216"/>
        <v>27.071121894267531</v>
      </c>
      <c r="W473" s="5">
        <f t="shared" si="217"/>
        <v>2.9219808690562354</v>
      </c>
      <c r="X473" s="5">
        <f t="shared" si="194"/>
        <v>0.99770046499903475</v>
      </c>
      <c r="Y473" s="5">
        <f t="shared" si="195"/>
        <v>11.391955400986765</v>
      </c>
      <c r="Z473" s="5">
        <f t="shared" si="196"/>
        <v>-1.1457396998035099</v>
      </c>
      <c r="AA473" s="5">
        <f t="shared" si="197"/>
        <v>15.150073133883287</v>
      </c>
      <c r="AB473" s="5">
        <f t="shared" si="198"/>
        <v>10.228699021982713</v>
      </c>
      <c r="AC473" s="5">
        <f t="shared" si="198"/>
        <v>25.925382194464021</v>
      </c>
      <c r="AD473" s="5">
        <f t="shared" si="199"/>
        <v>-14.101945997060476</v>
      </c>
      <c r="AE473">
        <f t="shared" si="212"/>
        <v>0</v>
      </c>
    </row>
    <row r="474" spans="1:31" x14ac:dyDescent="0.2">
      <c r="A474">
        <f t="shared" si="200"/>
        <v>0.44100000000000034</v>
      </c>
      <c r="B474" s="5">
        <f t="shared" si="201"/>
        <v>1.1794510566043985</v>
      </c>
      <c r="C474" s="5">
        <f t="shared" si="202"/>
        <v>-0.24102988710982257</v>
      </c>
      <c r="D474" s="5">
        <f t="shared" si="203"/>
        <v>1.6574110254266829</v>
      </c>
      <c r="E474" s="2">
        <f t="shared" si="204"/>
        <v>1.2038273137810946</v>
      </c>
      <c r="F474" s="2">
        <f t="shared" si="205"/>
        <v>101.54980403597038</v>
      </c>
      <c r="G474" s="3">
        <f t="shared" si="206"/>
        <v>5.1303436164731089</v>
      </c>
      <c r="H474" s="3">
        <f t="shared" si="207"/>
        <v>-119.1285942445526</v>
      </c>
      <c r="I474" s="3">
        <f t="shared" si="208"/>
        <v>-12.875306153594643</v>
      </c>
      <c r="J474" s="2">
        <f t="shared" si="188"/>
        <v>119.93213039404883</v>
      </c>
      <c r="K474" s="2">
        <f t="shared" si="209"/>
        <v>81.753326785309355</v>
      </c>
      <c r="L474" s="6">
        <f t="shared" si="189"/>
        <v>2494.2337344493981</v>
      </c>
      <c r="M474" s="2">
        <f t="shared" si="190"/>
        <v>31.610948370626051</v>
      </c>
      <c r="N474" s="2">
        <f t="shared" si="210"/>
        <v>119.93213039404883</v>
      </c>
      <c r="O474" s="2">
        <f t="shared" si="191"/>
        <v>81.753326785309355</v>
      </c>
      <c r="P474" s="5">
        <f t="shared" si="192"/>
        <v>0.35282899927886596</v>
      </c>
      <c r="Q474" s="4">
        <f t="shared" si="211"/>
        <v>0.26357364174858872</v>
      </c>
      <c r="R474" s="4">
        <f t="shared" si="193"/>
        <v>0.24642976374970837</v>
      </c>
      <c r="S474" s="4">
        <f t="shared" si="213"/>
        <v>0</v>
      </c>
      <c r="T474" s="4">
        <f t="shared" si="214"/>
        <v>0</v>
      </c>
      <c r="U474" s="5">
        <f t="shared" si="215"/>
        <v>-1.1653463774815347</v>
      </c>
      <c r="V474" s="5">
        <f t="shared" si="216"/>
        <v>27.059800694752283</v>
      </c>
      <c r="W474" s="5">
        <f t="shared" si="217"/>
        <v>2.9245977475816654</v>
      </c>
      <c r="X474" s="5">
        <f t="shared" si="194"/>
        <v>0.99768968288588655</v>
      </c>
      <c r="Y474" s="5">
        <f t="shared" si="195"/>
        <v>11.3883409854626</v>
      </c>
      <c r="Z474" s="5">
        <f t="shared" si="196"/>
        <v>-1.1464344505057718</v>
      </c>
      <c r="AA474" s="5">
        <f t="shared" si="197"/>
        <v>15.145210889204698</v>
      </c>
      <c r="AB474" s="5">
        <f t="shared" si="198"/>
        <v>10.222994607981065</v>
      </c>
      <c r="AC474" s="5">
        <f t="shared" si="198"/>
        <v>25.913366244246511</v>
      </c>
      <c r="AD474" s="5">
        <f t="shared" si="199"/>
        <v>-14.104191363213637</v>
      </c>
      <c r="AE474">
        <f t="shared" si="212"/>
        <v>0</v>
      </c>
    </row>
    <row r="475" spans="1:31" x14ac:dyDescent="0.2">
      <c r="A475">
        <f t="shared" si="200"/>
        <v>0.44200000000000034</v>
      </c>
      <c r="B475" s="5">
        <f t="shared" si="201"/>
        <v>1.1845865117181757</v>
      </c>
      <c r="C475" s="5">
        <f t="shared" si="202"/>
        <v>-0.36014552467125305</v>
      </c>
      <c r="D475" s="5">
        <f t="shared" si="203"/>
        <v>1.6445286671774066</v>
      </c>
      <c r="E475" s="2">
        <f t="shared" si="204"/>
        <v>1.2381235813461302</v>
      </c>
      <c r="F475" s="2">
        <f t="shared" si="205"/>
        <v>106.91065432146947</v>
      </c>
      <c r="G475" s="3">
        <f t="shared" si="206"/>
        <v>5.1405666110810904</v>
      </c>
      <c r="H475" s="3">
        <f t="shared" si="207"/>
        <v>-119.10268087830836</v>
      </c>
      <c r="I475" s="3">
        <f t="shared" si="208"/>
        <v>-12.889410344957856</v>
      </c>
      <c r="J475" s="2">
        <f t="shared" si="188"/>
        <v>119.9083438152818</v>
      </c>
      <c r="K475" s="2">
        <f t="shared" si="209"/>
        <v>81.737112348522004</v>
      </c>
      <c r="L475" s="6">
        <f t="shared" si="189"/>
        <v>2494.2067115274767</v>
      </c>
      <c r="M475" s="2">
        <f t="shared" si="190"/>
        <v>31.610605892622534</v>
      </c>
      <c r="N475" s="2">
        <f t="shared" si="210"/>
        <v>119.9083438152818</v>
      </c>
      <c r="O475" s="2">
        <f t="shared" si="191"/>
        <v>81.737112348522004</v>
      </c>
      <c r="P475" s="5">
        <f t="shared" si="192"/>
        <v>0.35282820480598942</v>
      </c>
      <c r="Q475" s="4">
        <f t="shared" si="211"/>
        <v>0.26362307147965042</v>
      </c>
      <c r="R475" s="4">
        <f t="shared" si="193"/>
        <v>0.24645225322591352</v>
      </c>
      <c r="S475" s="4">
        <f t="shared" si="213"/>
        <v>0</v>
      </c>
      <c r="T475" s="4">
        <f t="shared" si="214"/>
        <v>0</v>
      </c>
      <c r="U475" s="5">
        <f t="shared" si="215"/>
        <v>-1.1674342917224696</v>
      </c>
      <c r="V475" s="5">
        <f t="shared" si="216"/>
        <v>27.048487922262989</v>
      </c>
      <c r="W475" s="5">
        <f t="shared" si="217"/>
        <v>2.9272142110461954</v>
      </c>
      <c r="X475" s="5">
        <f t="shared" si="194"/>
        <v>0.9976788737584058</v>
      </c>
      <c r="Y475" s="5">
        <f t="shared" si="195"/>
        <v>11.384728633712355</v>
      </c>
      <c r="Z475" s="5">
        <f t="shared" si="196"/>
        <v>-1.1471298932632592</v>
      </c>
      <c r="AA475" s="5">
        <f t="shared" si="197"/>
        <v>15.140351363731877</v>
      </c>
      <c r="AB475" s="5">
        <f t="shared" si="198"/>
        <v>10.217294341989884</v>
      </c>
      <c r="AC475" s="5">
        <f t="shared" si="198"/>
        <v>25.901358028999731</v>
      </c>
      <c r="AD475" s="5">
        <f t="shared" si="199"/>
        <v>-14.106434425221927</v>
      </c>
      <c r="AE475">
        <f t="shared" si="212"/>
        <v>0</v>
      </c>
    </row>
    <row r="476" spans="1:31" x14ac:dyDescent="0.2">
      <c r="A476">
        <f t="shared" ref="A476:A539" si="218">A475+dt</f>
        <v>0.44300000000000034</v>
      </c>
      <c r="B476" s="5">
        <f t="shared" si="201"/>
        <v>1.1897321869764279</v>
      </c>
      <c r="C476" s="5">
        <f t="shared" si="202"/>
        <v>-0.47923525487054686</v>
      </c>
      <c r="D476" s="5">
        <f t="shared" si="203"/>
        <v>1.6316322036152362</v>
      </c>
      <c r="E476" s="2">
        <f t="shared" si="204"/>
        <v>1.2826258637024874</v>
      </c>
      <c r="F476" s="2">
        <f t="shared" si="205"/>
        <v>111.94003714962722</v>
      </c>
      <c r="G476" s="3">
        <f t="shared" si="206"/>
        <v>5.1507839054230802</v>
      </c>
      <c r="H476" s="3">
        <f t="shared" si="207"/>
        <v>-119.07677952027936</v>
      </c>
      <c r="I476" s="3">
        <f t="shared" si="208"/>
        <v>-12.903516779383077</v>
      </c>
      <c r="J476" s="2">
        <f t="shared" si="188"/>
        <v>119.88457257311055</v>
      </c>
      <c r="K476" s="2">
        <f t="shared" si="209"/>
        <v>81.720908366128526</v>
      </c>
      <c r="L476" s="6">
        <f t="shared" si="189"/>
        <v>2494.1796210421808</v>
      </c>
      <c r="M476" s="2">
        <f t="shared" si="190"/>
        <v>31.610262558347078</v>
      </c>
      <c r="N476" s="2">
        <f t="shared" si="210"/>
        <v>119.88457257311055</v>
      </c>
      <c r="O476" s="2">
        <f t="shared" si="191"/>
        <v>81.720908366128526</v>
      </c>
      <c r="P476" s="5">
        <f t="shared" si="192"/>
        <v>0.35282740836247628</v>
      </c>
      <c r="Q476" s="4">
        <f t="shared" si="211"/>
        <v>0.26367247995207921</v>
      </c>
      <c r="R476" s="4">
        <f t="shared" si="193"/>
        <v>0.24647472870354259</v>
      </c>
      <c r="S476" s="4">
        <f t="shared" si="213"/>
        <v>0</v>
      </c>
      <c r="T476" s="4">
        <f t="shared" si="214"/>
        <v>0</v>
      </c>
      <c r="U476" s="5">
        <f t="shared" si="215"/>
        <v>-1.1695201242381674</v>
      </c>
      <c r="V476" s="5">
        <f t="shared" si="216"/>
        <v>27.037183569633584</v>
      </c>
      <c r="W476" s="5">
        <f t="shared" si="217"/>
        <v>2.9298302596318728</v>
      </c>
      <c r="X476" s="5">
        <f t="shared" si="194"/>
        <v>0.99766803760567835</v>
      </c>
      <c r="Y476" s="5">
        <f t="shared" si="195"/>
        <v>11.381118344397404</v>
      </c>
      <c r="Z476" s="5">
        <f t="shared" si="196"/>
        <v>-1.1478260272122636</v>
      </c>
      <c r="AA476" s="5">
        <f t="shared" si="197"/>
        <v>15.135494555722804</v>
      </c>
      <c r="AB476" s="5">
        <f t="shared" si="198"/>
        <v>10.211598220159237</v>
      </c>
      <c r="AC476" s="5">
        <f t="shared" si="198"/>
        <v>25.889357542421319</v>
      </c>
      <c r="AD476" s="5">
        <f t="shared" si="199"/>
        <v>-14.108675184645321</v>
      </c>
      <c r="AE476">
        <f t="shared" si="212"/>
        <v>0</v>
      </c>
    </row>
    <row r="477" spans="1:31" x14ac:dyDescent="0.2">
      <c r="A477">
        <f t="shared" si="218"/>
        <v>0.44400000000000034</v>
      </c>
      <c r="B477" s="5">
        <f t="shared" si="201"/>
        <v>1.1948880766809611</v>
      </c>
      <c r="C477" s="5">
        <f t="shared" si="202"/>
        <v>-0.59829908971205503</v>
      </c>
      <c r="D477" s="5">
        <f t="shared" si="203"/>
        <v>1.6187216324982607</v>
      </c>
      <c r="E477" s="2">
        <f t="shared" si="204"/>
        <v>1.3363080919251369</v>
      </c>
      <c r="F477" s="2">
        <f t="shared" si="205"/>
        <v>116.59784207123158</v>
      </c>
      <c r="G477" s="3">
        <f t="shared" si="206"/>
        <v>5.1609955036432398</v>
      </c>
      <c r="H477" s="3">
        <f t="shared" si="207"/>
        <v>-119.05089016273693</v>
      </c>
      <c r="I477" s="3">
        <f t="shared" si="208"/>
        <v>-12.917625454567723</v>
      </c>
      <c r="J477" s="2">
        <f t="shared" si="188"/>
        <v>119.86081666046321</v>
      </c>
      <c r="K477" s="2">
        <f t="shared" si="209"/>
        <v>81.704714833308259</v>
      </c>
      <c r="L477" s="6">
        <f t="shared" si="189"/>
        <v>2494.1524629662536</v>
      </c>
      <c r="M477" s="2">
        <f t="shared" si="190"/>
        <v>31.609918367454256</v>
      </c>
      <c r="N477" s="2">
        <f t="shared" si="210"/>
        <v>119.86081666046321</v>
      </c>
      <c r="O477" s="2">
        <f t="shared" si="191"/>
        <v>81.704714833308259</v>
      </c>
      <c r="P477" s="5">
        <f t="shared" si="192"/>
        <v>0.3528266099475289</v>
      </c>
      <c r="Q477" s="4">
        <f t="shared" si="211"/>
        <v>0.26372186714693868</v>
      </c>
      <c r="R477" s="4">
        <f t="shared" si="193"/>
        <v>0.2464971901808149</v>
      </c>
      <c r="S477" s="4">
        <f t="shared" si="213"/>
        <v>0</v>
      </c>
      <c r="T477" s="4">
        <f t="shared" si="214"/>
        <v>0</v>
      </c>
      <c r="U477" s="5">
        <f t="shared" si="215"/>
        <v>-1.1716038775368682</v>
      </c>
      <c r="V477" s="5">
        <f t="shared" si="216"/>
        <v>27.025887629705668</v>
      </c>
      <c r="W477" s="5">
        <f t="shared" si="217"/>
        <v>2.9324458935212969</v>
      </c>
      <c r="X477" s="5">
        <f t="shared" si="194"/>
        <v>0.99765717441680202</v>
      </c>
      <c r="Y477" s="5">
        <f t="shared" si="195"/>
        <v>11.377510116180263</v>
      </c>
      <c r="Z477" s="5">
        <f t="shared" si="196"/>
        <v>-1.1485228514901173</v>
      </c>
      <c r="AA477" s="5">
        <f t="shared" si="197"/>
        <v>15.130640463436924</v>
      </c>
      <c r="AB477" s="5">
        <f t="shared" si="198"/>
        <v>10.205906238643394</v>
      </c>
      <c r="AC477" s="5">
        <f t="shared" si="198"/>
        <v>25.877364778215551</v>
      </c>
      <c r="AD477" s="5">
        <f t="shared" si="199"/>
        <v>-14.11091364304178</v>
      </c>
      <c r="AE477">
        <f t="shared" si="212"/>
        <v>0</v>
      </c>
    </row>
    <row r="478" spans="1:31" x14ac:dyDescent="0.2">
      <c r="A478">
        <f t="shared" si="218"/>
        <v>0.44500000000000034</v>
      </c>
      <c r="B478" s="5">
        <f t="shared" si="201"/>
        <v>1.2000541751377238</v>
      </c>
      <c r="C478" s="5">
        <f t="shared" si="202"/>
        <v>-0.71733704119240282</v>
      </c>
      <c r="D478" s="5">
        <f t="shared" si="203"/>
        <v>1.6057969515868715</v>
      </c>
      <c r="E478" s="2">
        <f t="shared" si="204"/>
        <v>1.3981067391054782</v>
      </c>
      <c r="F478" s="2">
        <f t="shared" si="205"/>
        <v>120.86903546865979</v>
      </c>
      <c r="G478" s="3">
        <f t="shared" si="206"/>
        <v>5.171201409881883</v>
      </c>
      <c r="H478" s="3">
        <f t="shared" si="207"/>
        <v>-119.02501279795872</v>
      </c>
      <c r="I478" s="3">
        <f t="shared" si="208"/>
        <v>-12.931736368210766</v>
      </c>
      <c r="J478" s="2">
        <f t="shared" si="188"/>
        <v>119.83707607027429</v>
      </c>
      <c r="K478" s="2">
        <f t="shared" si="209"/>
        <v>81.688531745244916</v>
      </c>
      <c r="L478" s="6">
        <f t="shared" si="189"/>
        <v>2494.1252372724725</v>
      </c>
      <c r="M478" s="2">
        <f t="shared" si="190"/>
        <v>31.60957331959904</v>
      </c>
      <c r="N478" s="2">
        <f t="shared" si="210"/>
        <v>119.83707607027429</v>
      </c>
      <c r="O478" s="2">
        <f t="shared" si="191"/>
        <v>81.688531745244916</v>
      </c>
      <c r="P478" s="5">
        <f t="shared" si="192"/>
        <v>0.35282580956035076</v>
      </c>
      <c r="Q478" s="4">
        <f t="shared" si="211"/>
        <v>0.26377123304529476</v>
      </c>
      <c r="R478" s="4">
        <f t="shared" si="193"/>
        <v>0.24651963765595103</v>
      </c>
      <c r="S478" s="4">
        <f t="shared" si="213"/>
        <v>0</v>
      </c>
      <c r="T478" s="4">
        <f t="shared" si="214"/>
        <v>0</v>
      </c>
      <c r="U478" s="5">
        <f t="shared" si="215"/>
        <v>-1.173685554123747</v>
      </c>
      <c r="V478" s="5">
        <f t="shared" si="216"/>
        <v>27.01460009532855</v>
      </c>
      <c r="W478" s="5">
        <f t="shared" si="217"/>
        <v>2.9350611128976203</v>
      </c>
      <c r="X478" s="5">
        <f t="shared" si="194"/>
        <v>0.99764628418088708</v>
      </c>
      <c r="Y478" s="5">
        <f t="shared" si="195"/>
        <v>11.373903947724573</v>
      </c>
      <c r="Z478" s="5">
        <f t="shared" si="196"/>
        <v>-1.1492203652351884</v>
      </c>
      <c r="AA478" s="5">
        <f t="shared" si="197"/>
        <v>15.125789085135139</v>
      </c>
      <c r="AB478" s="5">
        <f t="shared" si="198"/>
        <v>10.200218393600826</v>
      </c>
      <c r="AC478" s="5">
        <f t="shared" si="198"/>
        <v>25.865379730093363</v>
      </c>
      <c r="AD478" s="5">
        <f t="shared" si="199"/>
        <v>-14.113149801967239</v>
      </c>
      <c r="AE478">
        <f t="shared" si="212"/>
        <v>0</v>
      </c>
    </row>
    <row r="479" spans="1:31" x14ac:dyDescent="0.2">
      <c r="A479">
        <f t="shared" si="218"/>
        <v>0.44600000000000034</v>
      </c>
      <c r="B479" s="5">
        <f t="shared" si="201"/>
        <v>1.2052304766568025</v>
      </c>
      <c r="C479" s="5">
        <f t="shared" si="202"/>
        <v>-0.83634912130049655</v>
      </c>
      <c r="D479" s="5">
        <f t="shared" si="203"/>
        <v>1.5928581586437598</v>
      </c>
      <c r="E479" s="2">
        <f t="shared" si="204"/>
        <v>1.4669902366963785</v>
      </c>
      <c r="F479" s="2">
        <f t="shared" si="205"/>
        <v>124.75805445335247</v>
      </c>
      <c r="G479" s="3">
        <f t="shared" si="206"/>
        <v>5.1814016282754842</v>
      </c>
      <c r="H479" s="3">
        <f t="shared" si="207"/>
        <v>-118.99914741822863</v>
      </c>
      <c r="I479" s="3">
        <f t="shared" si="208"/>
        <v>-12.945849518012732</v>
      </c>
      <c r="J479" s="2">
        <f t="shared" si="188"/>
        <v>119.81335079548454</v>
      </c>
      <c r="K479" s="2">
        <f t="shared" si="209"/>
        <v>81.672359097126474</v>
      </c>
      <c r="L479" s="6">
        <f t="shared" si="189"/>
        <v>2494.0979439336452</v>
      </c>
      <c r="M479" s="2">
        <f t="shared" si="190"/>
        <v>31.60922741443682</v>
      </c>
      <c r="N479" s="2">
        <f t="shared" si="210"/>
        <v>119.81335079548454</v>
      </c>
      <c r="O479" s="2">
        <f t="shared" si="191"/>
        <v>81.672359097126474</v>
      </c>
      <c r="P479" s="5">
        <f t="shared" si="192"/>
        <v>0.35282500720014603</v>
      </c>
      <c r="Q479" s="4">
        <f t="shared" si="211"/>
        <v>0.26382057762821615</v>
      </c>
      <c r="R479" s="4">
        <f t="shared" si="193"/>
        <v>0.24654207112717369</v>
      </c>
      <c r="S479" s="4">
        <f t="shared" si="213"/>
        <v>0</v>
      </c>
      <c r="T479" s="4">
        <f t="shared" si="214"/>
        <v>0</v>
      </c>
      <c r="U479" s="5">
        <f t="shared" si="215"/>
        <v>-1.1757651565009157</v>
      </c>
      <c r="V479" s="5">
        <f t="shared" si="216"/>
        <v>27.003320959359172</v>
      </c>
      <c r="W479" s="5">
        <f t="shared" si="217"/>
        <v>2.9376759179445453</v>
      </c>
      <c r="X479" s="5">
        <f t="shared" si="194"/>
        <v>0.99763536688705712</v>
      </c>
      <c r="Y479" s="5">
        <f t="shared" si="195"/>
        <v>11.370299837695137</v>
      </c>
      <c r="Z479" s="5">
        <f t="shared" si="196"/>
        <v>-1.1499185675868853</v>
      </c>
      <c r="AA479" s="5">
        <f t="shared" si="197"/>
        <v>15.120940419079849</v>
      </c>
      <c r="AB479" s="5">
        <f t="shared" si="198"/>
        <v>10.194534681194222</v>
      </c>
      <c r="AC479" s="5">
        <f t="shared" si="198"/>
        <v>25.853402391772288</v>
      </c>
      <c r="AD479" s="5">
        <f t="shared" si="199"/>
        <v>-14.115383662975606</v>
      </c>
      <c r="AE479">
        <f t="shared" si="212"/>
        <v>0</v>
      </c>
    </row>
    <row r="480" spans="1:31" x14ac:dyDescent="0.2">
      <c r="A480">
        <f t="shared" si="218"/>
        <v>0.44700000000000034</v>
      </c>
      <c r="B480" s="5">
        <f t="shared" si="201"/>
        <v>1.2104169755524186</v>
      </c>
      <c r="C480" s="5">
        <f t="shared" si="202"/>
        <v>-0.95533534201752923</v>
      </c>
      <c r="D480" s="5">
        <f t="shared" si="203"/>
        <v>1.5799052514339156</v>
      </c>
      <c r="E480" s="2">
        <f t="shared" si="204"/>
        <v>1.5420035247732782</v>
      </c>
      <c r="F480" s="2">
        <f t="shared" si="205"/>
        <v>128.28266792389761</v>
      </c>
      <c r="G480" s="3">
        <f t="shared" si="206"/>
        <v>5.191596162956678</v>
      </c>
      <c r="H480" s="3">
        <f t="shared" si="207"/>
        <v>-118.97329401583686</v>
      </c>
      <c r="I480" s="3">
        <f t="shared" si="208"/>
        <v>-12.959964901675708</v>
      </c>
      <c r="J480" s="2">
        <f t="shared" si="188"/>
        <v>119.78964082904103</v>
      </c>
      <c r="K480" s="2">
        <f t="shared" si="209"/>
        <v>81.656196884145217</v>
      </c>
      <c r="L480" s="6">
        <f t="shared" si="189"/>
        <v>2494.0705829226113</v>
      </c>
      <c r="M480" s="2">
        <f t="shared" si="190"/>
        <v>31.60888065162337</v>
      </c>
      <c r="N480" s="2">
        <f t="shared" si="210"/>
        <v>119.78964082904103</v>
      </c>
      <c r="O480" s="2">
        <f t="shared" si="191"/>
        <v>81.656196884145217</v>
      </c>
      <c r="P480" s="5">
        <f t="shared" si="192"/>
        <v>0.35282420286611993</v>
      </c>
      <c r="Q480" s="4">
        <f t="shared" si="211"/>
        <v>0.26386990087677359</v>
      </c>
      <c r="R480" s="4">
        <f t="shared" si="193"/>
        <v>0.24656449059270671</v>
      </c>
      <c r="S480" s="4">
        <f t="shared" si="213"/>
        <v>0</v>
      </c>
      <c r="T480" s="4">
        <f t="shared" si="214"/>
        <v>0</v>
      </c>
      <c r="U480" s="5">
        <f t="shared" si="215"/>
        <v>-1.1778426871674297</v>
      </c>
      <c r="V480" s="5">
        <f t="shared" si="216"/>
        <v>26.992050214662143</v>
      </c>
      <c r="W480" s="5">
        <f t="shared" si="217"/>
        <v>2.9402903088463255</v>
      </c>
      <c r="X480" s="5">
        <f t="shared" si="194"/>
        <v>0.99762442252444805</v>
      </c>
      <c r="Y480" s="5">
        <f t="shared" si="195"/>
        <v>11.366697784757875</v>
      </c>
      <c r="Z480" s="5">
        <f t="shared" si="196"/>
        <v>-1.1506174576856492</v>
      </c>
      <c r="AA480" s="5">
        <f t="shared" si="197"/>
        <v>15.116094463534887</v>
      </c>
      <c r="AB480" s="5">
        <f t="shared" si="198"/>
        <v>10.188855097590444</v>
      </c>
      <c r="AC480" s="5">
        <f t="shared" si="198"/>
        <v>25.841432756976495</v>
      </c>
      <c r="AD480" s="5">
        <f t="shared" si="199"/>
        <v>-14.117615227618785</v>
      </c>
      <c r="AE480">
        <f t="shared" si="212"/>
        <v>0</v>
      </c>
    </row>
    <row r="481" spans="1:31" x14ac:dyDescent="0.2">
      <c r="A481">
        <f t="shared" si="218"/>
        <v>0.44800000000000034</v>
      </c>
      <c r="B481" s="5">
        <f t="shared" si="201"/>
        <v>1.215613666142924</v>
      </c>
      <c r="C481" s="5">
        <f t="shared" si="202"/>
        <v>-1.0742957153169874</v>
      </c>
      <c r="D481" s="5">
        <f t="shared" si="203"/>
        <v>1.5669382277246262</v>
      </c>
      <c r="E481" s="2">
        <f t="shared" si="204"/>
        <v>1.6222909323736843</v>
      </c>
      <c r="F481" s="2">
        <f t="shared" si="205"/>
        <v>131.46856486869714</v>
      </c>
      <c r="G481" s="3">
        <f t="shared" si="206"/>
        <v>5.2017850180542684</v>
      </c>
      <c r="H481" s="3">
        <f t="shared" si="207"/>
        <v>-118.94745258307988</v>
      </c>
      <c r="I481" s="3">
        <f t="shared" si="208"/>
        <v>-12.974082516903326</v>
      </c>
      <c r="J481" s="2">
        <f t="shared" ref="J481:J544" si="219">SQRT(G481^2+H481^2+I481^2)</f>
        <v>119.76594616389714</v>
      </c>
      <c r="K481" s="2">
        <f t="shared" si="209"/>
        <v>81.640045101497705</v>
      </c>
      <c r="L481" s="6">
        <f t="shared" ref="L481:L544" si="220">SQRT(spin^2-flag*((30/PI())*(wx*G481+wy*H481+wz*I481)/J481)^2)*EXP(-A481/(tau*146.7/N481))</f>
        <v>2494.0431542122424</v>
      </c>
      <c r="M481" s="2">
        <f t="shared" ref="M481:M544" si="221">(L481*PI()/30)*(circ/(2*PI()))/12</f>
        <v>31.608533030814872</v>
      </c>
      <c r="N481" s="2">
        <f t="shared" si="210"/>
        <v>119.76594616389714</v>
      </c>
      <c r="O481" s="2">
        <f t="shared" ref="O481:O544" si="222">J481/1.467</f>
        <v>81.640045101497705</v>
      </c>
      <c r="P481" s="5">
        <f t="shared" ref="P481:P544" si="223">cd0+(cdspin*L481/1000)*EXP(-A481/(tau*146.7/N481))</f>
        <v>0.35282339655747857</v>
      </c>
      <c r="Q481" s="4">
        <f t="shared" si="211"/>
        <v>0.26391920277204062</v>
      </c>
      <c r="R481" s="4">
        <f t="shared" ref="R481:R544" si="224">cl2_*Q481/(cl0+cl1_*Q481)</f>
        <v>0.24658689605077574</v>
      </c>
      <c r="S481" s="4">
        <f t="shared" si="213"/>
        <v>0</v>
      </c>
      <c r="T481" s="4">
        <f t="shared" si="214"/>
        <v>0</v>
      </c>
      <c r="U481" s="5">
        <f t="shared" si="215"/>
        <v>-1.1799181486192905</v>
      </c>
      <c r="V481" s="5">
        <f t="shared" si="216"/>
        <v>26.980787854109707</v>
      </c>
      <c r="W481" s="5">
        <f t="shared" si="217"/>
        <v>2.9429042857877619</v>
      </c>
      <c r="X481" s="5">
        <f t="shared" ref="X481:X544" si="225">M481/romega</f>
        <v>0.99761345108220822</v>
      </c>
      <c r="Y481" s="5">
        <f t="shared" ref="Y481:Y544" si="226">const*($R481/omega)*N481*(wy*I481-wz*(H481-T481))</f>
        <v>11.363097787579855</v>
      </c>
      <c r="Z481" s="5">
        <f t="shared" ref="Z481:Z544" si="227">const*($R481/omega)*N481*(wz*(G481-S481)-wx*I481)</f>
        <v>-1.1513170346729564</v>
      </c>
      <c r="AA481" s="5">
        <f t="shared" ref="AA481:AA544" si="228">const*($R481/omega)*N481*(wx*(H481-T481)-wy*(G481-S481))</f>
        <v>15.111251216765556</v>
      </c>
      <c r="AB481" s="5">
        <f t="shared" ref="AB481:AC544" si="229">U481+Y481</f>
        <v>10.183179638960565</v>
      </c>
      <c r="AC481" s="5">
        <f t="shared" si="229"/>
        <v>25.82947081943675</v>
      </c>
      <c r="AD481" s="5">
        <f t="shared" ref="AD481:AD544" si="230">W481+AA481-32.174</f>
        <v>-14.119844497446682</v>
      </c>
      <c r="AE481">
        <f t="shared" si="212"/>
        <v>0</v>
      </c>
    </row>
    <row r="482" spans="1:31" x14ac:dyDescent="0.2">
      <c r="A482">
        <f t="shared" si="218"/>
        <v>0.44900000000000034</v>
      </c>
      <c r="B482" s="5">
        <f t="shared" ref="B482:B545" si="231">B481+G481*dt+0.5*AB481*dt*dt</f>
        <v>1.2208205427507979</v>
      </c>
      <c r="C482" s="5">
        <f t="shared" ref="C482:C545" si="232">C481+H481*dt+0.5*AC481*dt*dt</f>
        <v>-1.1932302531646575</v>
      </c>
      <c r="D482" s="5">
        <f t="shared" ref="D482:D545" si="233">D481+I481*dt+0.5*AD481*dt*dt</f>
        <v>1.553957085285474</v>
      </c>
      <c r="E482" s="2">
        <f t="shared" ref="E482:E545" si="234">SQRT(B482^2+C482^2)</f>
        <v>1.7071031704820143</v>
      </c>
      <c r="F482" s="2">
        <f t="shared" ref="F482:F545" si="235">ATAN2(C482,B482)*180/PI()</f>
        <v>134.34519260035233</v>
      </c>
      <c r="G482" s="3">
        <f t="shared" ref="G482:G545" si="236">G481+AB481*dt</f>
        <v>5.2119681976932286</v>
      </c>
      <c r="H482" s="3">
        <f t="shared" ref="H482:H545" si="237">H481+AC481*dt</f>
        <v>-118.92162311226045</v>
      </c>
      <c r="I482" s="3">
        <f t="shared" ref="I482:I545" si="238">I481+AD481*dt</f>
        <v>-12.988202361400774</v>
      </c>
      <c r="J482" s="2">
        <f t="shared" si="219"/>
        <v>119.74226679301248</v>
      </c>
      <c r="K482" s="2">
        <f t="shared" ref="K482:K545" si="239">J482/1.467</f>
        <v>81.623903744384776</v>
      </c>
      <c r="L482" s="6">
        <f t="shared" si="220"/>
        <v>2494.0156577754424</v>
      </c>
      <c r="M482" s="2">
        <f t="shared" si="221"/>
        <v>31.608184551667932</v>
      </c>
      <c r="N482" s="2">
        <f t="shared" ref="N482:N545" si="240">IF(D482&gt;=hwind,SQRT((G482-vxw)^2+(H482-vyw)^2+I482^2),J482)</f>
        <v>119.74226679301248</v>
      </c>
      <c r="O482" s="2">
        <f t="shared" si="222"/>
        <v>81.623903744384776</v>
      </c>
      <c r="P482" s="5">
        <f t="shared" si="223"/>
        <v>0.35282258827342911</v>
      </c>
      <c r="Q482" s="4">
        <f t="shared" ref="Q482:Q545" si="241">(M482/N482)</f>
        <v>0.26396848329509343</v>
      </c>
      <c r="R482" s="4">
        <f t="shared" si="224"/>
        <v>0.24660928749960837</v>
      </c>
      <c r="S482" s="4">
        <f t="shared" si="213"/>
        <v>0</v>
      </c>
      <c r="T482" s="4">
        <f t="shared" si="214"/>
        <v>0</v>
      </c>
      <c r="U482" s="5">
        <f t="shared" si="215"/>
        <v>-1.181991543349451</v>
      </c>
      <c r="V482" s="5">
        <f t="shared" si="216"/>
        <v>26.969533870581756</v>
      </c>
      <c r="W482" s="5">
        <f t="shared" si="217"/>
        <v>2.9455178489542053</v>
      </c>
      <c r="X482" s="5">
        <f t="shared" si="225"/>
        <v>0.99760245254949964</v>
      </c>
      <c r="Y482" s="5">
        <f t="shared" si="226"/>
        <v>11.359499844829287</v>
      </c>
      <c r="Z482" s="5">
        <f t="shared" si="227"/>
        <v>-1.152017297691319</v>
      </c>
      <c r="AA482" s="5">
        <f t="shared" si="228"/>
        <v>15.106410677038646</v>
      </c>
      <c r="AB482" s="5">
        <f t="shared" si="229"/>
        <v>10.177508301479836</v>
      </c>
      <c r="AC482" s="5">
        <f t="shared" si="229"/>
        <v>25.817516572890437</v>
      </c>
      <c r="AD482" s="5">
        <f t="shared" si="230"/>
        <v>-14.12207147400715</v>
      </c>
      <c r="AE482">
        <f t="shared" ref="AE482:AE545" si="242">IF(($C482-17/12)*($C483-17/12)&lt;0,1,0)</f>
        <v>0</v>
      </c>
    </row>
    <row r="483" spans="1:31" x14ac:dyDescent="0.2">
      <c r="A483">
        <f t="shared" si="218"/>
        <v>0.45000000000000034</v>
      </c>
      <c r="B483" s="5">
        <f t="shared" si="231"/>
        <v>1.2260375997026418</v>
      </c>
      <c r="C483" s="5">
        <f t="shared" si="232"/>
        <v>-1.3121389675186315</v>
      </c>
      <c r="D483" s="5">
        <f t="shared" si="233"/>
        <v>1.5409618218883363</v>
      </c>
      <c r="E483" s="2">
        <f t="shared" si="234"/>
        <v>1.7957942159293963</v>
      </c>
      <c r="F483" s="2">
        <f t="shared" si="235"/>
        <v>136.94287271599921</v>
      </c>
      <c r="G483" s="3">
        <f t="shared" si="236"/>
        <v>5.2221457059947083</v>
      </c>
      <c r="H483" s="3">
        <f t="shared" si="237"/>
        <v>-118.89580559568756</v>
      </c>
      <c r="I483" s="3">
        <f t="shared" si="238"/>
        <v>-13.002324432874781</v>
      </c>
      <c r="J483" s="2">
        <f t="shared" si="219"/>
        <v>119.71860270935299</v>
      </c>
      <c r="K483" s="2">
        <f t="shared" si="239"/>
        <v>81.607772808011575</v>
      </c>
      <c r="L483" s="6">
        <f t="shared" si="220"/>
        <v>2493.9880935851456</v>
      </c>
      <c r="M483" s="2">
        <f t="shared" si="221"/>
        <v>31.607835213839518</v>
      </c>
      <c r="N483" s="2">
        <f t="shared" si="240"/>
        <v>119.71860270935299</v>
      </c>
      <c r="O483" s="2">
        <f t="shared" si="222"/>
        <v>81.607772808011575</v>
      </c>
      <c r="P483" s="5">
        <f t="shared" si="223"/>
        <v>0.35282177801317938</v>
      </c>
      <c r="Q483" s="4">
        <f t="shared" si="241"/>
        <v>0.26401774242701015</v>
      </c>
      <c r="R483" s="4">
        <f t="shared" si="224"/>
        <v>0.24663166493743319</v>
      </c>
      <c r="S483" s="4">
        <f t="shared" ref="S483:S546" si="243">IF(D483&gt;=hwind,vxw,0)</f>
        <v>0</v>
      </c>
      <c r="T483" s="4">
        <f t="shared" ref="T483:T546" si="244">IF(D483&gt;=hwind,vyw,0)</f>
        <v>0</v>
      </c>
      <c r="U483" s="5">
        <f t="shared" ref="U483:U546" si="245">-const*$P483*$N483*(G483-S483)</f>
        <v>-1.1840628738478194</v>
      </c>
      <c r="V483" s="5">
        <f t="shared" ref="V483:V546" si="246">-const*$P483*$N483*(H483-T483)</f>
        <v>26.95828825696579</v>
      </c>
      <c r="W483" s="5">
        <f t="shared" ref="W483:W546" si="247">-const*$P483*$N483*I483</f>
        <v>2.9481309985315516</v>
      </c>
      <c r="X483" s="5">
        <f t="shared" si="225"/>
        <v>0.99759142691549574</v>
      </c>
      <c r="Y483" s="5">
        <f t="shared" si="226"/>
        <v>11.355903955175492</v>
      </c>
      <c r="Z483" s="5">
        <f t="shared" si="227"/>
        <v>-1.1527182458842777</v>
      </c>
      <c r="AA483" s="5">
        <f t="shared" si="228"/>
        <v>15.101572842622367</v>
      </c>
      <c r="AB483" s="5">
        <f t="shared" si="229"/>
        <v>10.171841081327672</v>
      </c>
      <c r="AC483" s="5">
        <f t="shared" si="229"/>
        <v>25.805570011081514</v>
      </c>
      <c r="AD483" s="5">
        <f t="shared" si="230"/>
        <v>-14.124296158846079</v>
      </c>
      <c r="AE483">
        <f t="shared" si="242"/>
        <v>0</v>
      </c>
    </row>
    <row r="484" spans="1:31" x14ac:dyDescent="0.2">
      <c r="A484">
        <f t="shared" si="218"/>
        <v>0.45100000000000035</v>
      </c>
      <c r="B484" s="5">
        <f t="shared" si="231"/>
        <v>1.2312648313291772</v>
      </c>
      <c r="C484" s="5">
        <f t="shared" si="232"/>
        <v>-1.4310218703293134</v>
      </c>
      <c r="D484" s="5">
        <f t="shared" si="233"/>
        <v>1.5279524353073821</v>
      </c>
      <c r="E484" s="2">
        <f t="shared" si="234"/>
        <v>1.8878126703221572</v>
      </c>
      <c r="F484" s="2">
        <f t="shared" si="235"/>
        <v>139.29098387863536</v>
      </c>
      <c r="G484" s="3">
        <f t="shared" si="236"/>
        <v>5.2323175470760361</v>
      </c>
      <c r="H484" s="3">
        <f t="shared" si="237"/>
        <v>-118.87000002567648</v>
      </c>
      <c r="I484" s="3">
        <f t="shared" si="238"/>
        <v>-13.016448729033627</v>
      </c>
      <c r="J484" s="2">
        <f t="shared" si="219"/>
        <v>119.69495390589081</v>
      </c>
      <c r="K484" s="2">
        <f t="shared" si="239"/>
        <v>81.591652287587465</v>
      </c>
      <c r="L484" s="6">
        <f t="shared" si="220"/>
        <v>2493.9604616143201</v>
      </c>
      <c r="M484" s="2">
        <f t="shared" si="221"/>
        <v>31.607485016987042</v>
      </c>
      <c r="N484" s="2">
        <f t="shared" si="240"/>
        <v>119.69495390589081</v>
      </c>
      <c r="O484" s="2">
        <f t="shared" si="222"/>
        <v>81.591652287587465</v>
      </c>
      <c r="P484" s="5">
        <f t="shared" si="223"/>
        <v>0.35282096577593847</v>
      </c>
      <c r="Q484" s="4">
        <f t="shared" si="241"/>
        <v>0.2640669801488722</v>
      </c>
      <c r="R484" s="4">
        <f t="shared" si="224"/>
        <v>0.2466540283624811</v>
      </c>
      <c r="S484" s="4">
        <f t="shared" si="243"/>
        <v>0</v>
      </c>
      <c r="T484" s="4">
        <f t="shared" si="244"/>
        <v>0</v>
      </c>
      <c r="U484" s="5">
        <f t="shared" si="245"/>
        <v>-1.186132142601263</v>
      </c>
      <c r="V484" s="5">
        <f t="shared" si="246"/>
        <v>26.947051006156926</v>
      </c>
      <c r="W484" s="5">
        <f t="shared" si="247"/>
        <v>2.9507437347062413</v>
      </c>
      <c r="X484" s="5">
        <f t="shared" si="225"/>
        <v>0.99758037416938394</v>
      </c>
      <c r="Y484" s="5">
        <f t="shared" si="226"/>
        <v>11.352310117288949</v>
      </c>
      <c r="Z484" s="5">
        <f t="shared" si="227"/>
        <v>-1.1534198783964069</v>
      </c>
      <c r="AA484" s="5">
        <f t="shared" si="228"/>
        <v>15.096737711786423</v>
      </c>
      <c r="AB484" s="5">
        <f t="shared" si="229"/>
        <v>10.166177974687686</v>
      </c>
      <c r="AC484" s="5">
        <f t="shared" si="229"/>
        <v>25.79363112776052</v>
      </c>
      <c r="AD484" s="5">
        <f t="shared" si="230"/>
        <v>-14.126518553507335</v>
      </c>
      <c r="AE484">
        <f t="shared" si="242"/>
        <v>0</v>
      </c>
    </row>
    <row r="485" spans="1:31" x14ac:dyDescent="0.2">
      <c r="A485">
        <f t="shared" si="218"/>
        <v>0.45200000000000035</v>
      </c>
      <c r="B485" s="5">
        <f t="shared" si="231"/>
        <v>1.2365022319652406</v>
      </c>
      <c r="C485" s="5">
        <f t="shared" si="232"/>
        <v>-1.5498789735394258</v>
      </c>
      <c r="D485" s="5">
        <f t="shared" si="233"/>
        <v>1.5149289233190717</v>
      </c>
      <c r="E485" s="2">
        <f t="shared" si="234"/>
        <v>1.9826907480176139</v>
      </c>
      <c r="F485" s="2">
        <f t="shared" si="235"/>
        <v>141.41693597098245</v>
      </c>
      <c r="G485" s="3">
        <f t="shared" si="236"/>
        <v>5.2424837250507235</v>
      </c>
      <c r="H485" s="3">
        <f t="shared" si="237"/>
        <v>-118.84420639454872</v>
      </c>
      <c r="I485" s="3">
        <f t="shared" si="238"/>
        <v>-13.030575247587134</v>
      </c>
      <c r="J485" s="2">
        <f t="shared" si="219"/>
        <v>119.6713203756044</v>
      </c>
      <c r="K485" s="2">
        <f t="shared" si="239"/>
        <v>81.575542178326103</v>
      </c>
      <c r="L485" s="6">
        <f t="shared" si="220"/>
        <v>2493.9327618359639</v>
      </c>
      <c r="M485" s="2">
        <f t="shared" si="221"/>
        <v>31.607133960768294</v>
      </c>
      <c r="N485" s="2">
        <f t="shared" si="240"/>
        <v>119.6713203756044</v>
      </c>
      <c r="O485" s="2">
        <f t="shared" si="222"/>
        <v>81.575542178326103</v>
      </c>
      <c r="P485" s="5">
        <f t="shared" si="223"/>
        <v>0.35282015156091606</v>
      </c>
      <c r="Q485" s="4">
        <f t="shared" si="241"/>
        <v>0.2641161964417631</v>
      </c>
      <c r="R485" s="4">
        <f t="shared" si="224"/>
        <v>0.24667637777298412</v>
      </c>
      <c r="S485" s="4">
        <f t="shared" si="243"/>
        <v>0</v>
      </c>
      <c r="T485" s="4">
        <f t="shared" si="244"/>
        <v>0</v>
      </c>
      <c r="U485" s="5">
        <f t="shared" si="245"/>
        <v>-1.1881993520936125</v>
      </c>
      <c r="V485" s="5">
        <f t="shared" si="246"/>
        <v>26.935822111057877</v>
      </c>
      <c r="W485" s="5">
        <f t="shared" si="247"/>
        <v>2.9533560576652609</v>
      </c>
      <c r="X485" s="5">
        <f t="shared" si="225"/>
        <v>0.99756929430036345</v>
      </c>
      <c r="Y485" s="5">
        <f t="shared" si="226"/>
        <v>11.348718329841255</v>
      </c>
      <c r="Z485" s="5">
        <f t="shared" si="227"/>
        <v>-1.1541221943733089</v>
      </c>
      <c r="AA485" s="5">
        <f t="shared" si="228"/>
        <v>15.091905282801953</v>
      </c>
      <c r="AB485" s="5">
        <f t="shared" si="229"/>
        <v>10.160518977747643</v>
      </c>
      <c r="AC485" s="5">
        <f t="shared" si="229"/>
        <v>25.78169991668457</v>
      </c>
      <c r="AD485" s="5">
        <f t="shared" si="230"/>
        <v>-14.128738659532786</v>
      </c>
      <c r="AE485">
        <f t="shared" si="242"/>
        <v>0</v>
      </c>
    </row>
    <row r="486" spans="1:31" x14ac:dyDescent="0.2">
      <c r="A486">
        <f t="shared" si="218"/>
        <v>0.45300000000000035</v>
      </c>
      <c r="B486" s="5">
        <f t="shared" si="231"/>
        <v>1.2417497959497801</v>
      </c>
      <c r="C486" s="5">
        <f t="shared" si="232"/>
        <v>-1.6687102890840162</v>
      </c>
      <c r="D486" s="5">
        <f t="shared" si="233"/>
        <v>1.5018912837021547</v>
      </c>
      <c r="E486" s="2">
        <f t="shared" si="234"/>
        <v>2.0800328325861064</v>
      </c>
      <c r="F486" s="2">
        <f t="shared" si="235"/>
        <v>143.34568410481475</v>
      </c>
      <c r="G486" s="3">
        <f t="shared" si="236"/>
        <v>5.2526442440284713</v>
      </c>
      <c r="H486" s="3">
        <f t="shared" si="237"/>
        <v>-118.81842469463204</v>
      </c>
      <c r="I486" s="3">
        <f t="shared" si="238"/>
        <v>-13.044703986246667</v>
      </c>
      <c r="J486" s="2">
        <f t="shared" si="219"/>
        <v>119.6477021114784</v>
      </c>
      <c r="K486" s="2">
        <f t="shared" si="239"/>
        <v>81.559442475445394</v>
      </c>
      <c r="L486" s="6">
        <f t="shared" si="220"/>
        <v>2493.9049942231086</v>
      </c>
      <c r="M486" s="2">
        <f t="shared" si="221"/>
        <v>31.606782044841481</v>
      </c>
      <c r="N486" s="2">
        <f t="shared" si="240"/>
        <v>119.6477021114784</v>
      </c>
      <c r="O486" s="2">
        <f t="shared" si="222"/>
        <v>81.559442475445394</v>
      </c>
      <c r="P486" s="5">
        <f t="shared" si="223"/>
        <v>0.35281933536732313</v>
      </c>
      <c r="Q486" s="4">
        <f t="shared" si="241"/>
        <v>0.26416539128676914</v>
      </c>
      <c r="R486" s="4">
        <f t="shared" si="224"/>
        <v>0.24669871316717626</v>
      </c>
      <c r="S486" s="4">
        <f t="shared" si="243"/>
        <v>0</v>
      </c>
      <c r="T486" s="4">
        <f t="shared" si="244"/>
        <v>0</v>
      </c>
      <c r="U486" s="5">
        <f t="shared" si="245"/>
        <v>-1.1902645048056677</v>
      </c>
      <c r="V486" s="5">
        <f t="shared" si="246"/>
        <v>26.924601564578978</v>
      </c>
      <c r="W486" s="5">
        <f t="shared" si="247"/>
        <v>2.9559679675961412</v>
      </c>
      <c r="X486" s="5">
        <f t="shared" si="225"/>
        <v>0.997558187297647</v>
      </c>
      <c r="Y486" s="5">
        <f t="shared" si="226"/>
        <v>11.345128591505141</v>
      </c>
      <c r="Z486" s="5">
        <f t="shared" si="227"/>
        <v>-1.1548251929616171</v>
      </c>
      <c r="AA486" s="5">
        <f t="shared" si="228"/>
        <v>15.087075553941563</v>
      </c>
      <c r="AB486" s="5">
        <f t="shared" si="229"/>
        <v>10.154864086699472</v>
      </c>
      <c r="AC486" s="5">
        <f t="shared" si="229"/>
        <v>25.769776371617361</v>
      </c>
      <c r="AD486" s="5">
        <f t="shared" si="230"/>
        <v>-14.130956478462295</v>
      </c>
      <c r="AE486">
        <f t="shared" si="242"/>
        <v>0</v>
      </c>
    </row>
    <row r="487" spans="1:31" x14ac:dyDescent="0.2">
      <c r="A487">
        <f t="shared" si="218"/>
        <v>0.45400000000000035</v>
      </c>
      <c r="B487" s="5">
        <f t="shared" si="231"/>
        <v>1.2470075176258517</v>
      </c>
      <c r="C487" s="5">
        <f t="shared" si="232"/>
        <v>-1.7875158288904625</v>
      </c>
      <c r="D487" s="5">
        <f t="shared" si="233"/>
        <v>1.4888395142376689</v>
      </c>
      <c r="E487" s="2">
        <f t="shared" si="234"/>
        <v>2.1795046656406463</v>
      </c>
      <c r="F487" s="2">
        <f t="shared" si="235"/>
        <v>145.09958596779998</v>
      </c>
      <c r="G487" s="3">
        <f t="shared" si="236"/>
        <v>5.2627991081151704</v>
      </c>
      <c r="H487" s="3">
        <f t="shared" si="237"/>
        <v>-118.79265491826042</v>
      </c>
      <c r="I487" s="3">
        <f t="shared" si="238"/>
        <v>-13.058834942725129</v>
      </c>
      <c r="J487" s="2">
        <f t="shared" si="219"/>
        <v>119.62409910650369</v>
      </c>
      <c r="K487" s="2">
        <f t="shared" si="239"/>
        <v>81.543353174167478</v>
      </c>
      <c r="L487" s="6">
        <f t="shared" si="220"/>
        <v>2493.8771587488177</v>
      </c>
      <c r="M487" s="2">
        <f t="shared" si="221"/>
        <v>31.606429268865224</v>
      </c>
      <c r="N487" s="2">
        <f t="shared" si="240"/>
        <v>119.62409910650369</v>
      </c>
      <c r="O487" s="2">
        <f t="shared" si="222"/>
        <v>81.543353174167478</v>
      </c>
      <c r="P487" s="5">
        <f t="shared" si="223"/>
        <v>0.35281851719437129</v>
      </c>
      <c r="Q487" s="4">
        <f t="shared" si="241"/>
        <v>0.26421456466497939</v>
      </c>
      <c r="R487" s="4">
        <f t="shared" si="224"/>
        <v>0.24672103454329311</v>
      </c>
      <c r="S487" s="4">
        <f t="shared" si="243"/>
        <v>0</v>
      </c>
      <c r="T487" s="4">
        <f t="shared" si="244"/>
        <v>0</v>
      </c>
      <c r="U487" s="5">
        <f t="shared" si="245"/>
        <v>-1.1923276032151995</v>
      </c>
      <c r="V487" s="5">
        <f t="shared" si="246"/>
        <v>26.913389359638103</v>
      </c>
      <c r="W487" s="5">
        <f t="shared" si="247"/>
        <v>2.9585794646869523</v>
      </c>
      <c r="X487" s="5">
        <f t="shared" si="225"/>
        <v>0.99754705315045988</v>
      </c>
      <c r="Y487" s="5">
        <f t="shared" si="226"/>
        <v>11.341540900954463</v>
      </c>
      <c r="Z487" s="5">
        <f t="shared" si="227"/>
        <v>-1.1555288733089901</v>
      </c>
      <c r="AA487" s="5">
        <f t="shared" si="228"/>
        <v>15.082248523479302</v>
      </c>
      <c r="AB487" s="5">
        <f t="shared" si="229"/>
        <v>10.149213297739264</v>
      </c>
      <c r="AC487" s="5">
        <f t="shared" si="229"/>
        <v>25.757860486329111</v>
      </c>
      <c r="AD487" s="5">
        <f t="shared" si="230"/>
        <v>-14.133172011833743</v>
      </c>
      <c r="AE487">
        <f t="shared" si="242"/>
        <v>0</v>
      </c>
    </row>
    <row r="488" spans="1:31" x14ac:dyDescent="0.2">
      <c r="A488">
        <f t="shared" si="218"/>
        <v>0.45500000000000035</v>
      </c>
      <c r="B488" s="5">
        <f t="shared" si="231"/>
        <v>1.2522753913406157</v>
      </c>
      <c r="C488" s="5">
        <f t="shared" si="232"/>
        <v>-1.9062956048784798</v>
      </c>
      <c r="D488" s="5">
        <f t="shared" si="233"/>
        <v>1.4757736127089378</v>
      </c>
      <c r="E488" s="2">
        <f t="shared" si="234"/>
        <v>2.2808236645861735</v>
      </c>
      <c r="F488" s="2">
        <f t="shared" si="235"/>
        <v>146.69846247499277</v>
      </c>
      <c r="G488" s="3">
        <f t="shared" si="236"/>
        <v>5.27294832141291</v>
      </c>
      <c r="H488" s="3">
        <f t="shared" si="237"/>
        <v>-118.7668970577741</v>
      </c>
      <c r="I488" s="3">
        <f t="shared" si="238"/>
        <v>-13.072968114736963</v>
      </c>
      <c r="J488" s="2">
        <f t="shared" si="219"/>
        <v>119.60051135367746</v>
      </c>
      <c r="K488" s="2">
        <f t="shared" si="239"/>
        <v>81.527274269718788</v>
      </c>
      <c r="L488" s="6">
        <f t="shared" si="220"/>
        <v>2493.8492553861856</v>
      </c>
      <c r="M488" s="2">
        <f t="shared" si="221"/>
        <v>31.606075632498534</v>
      </c>
      <c r="N488" s="2">
        <f t="shared" si="240"/>
        <v>119.60051135367746</v>
      </c>
      <c r="O488" s="2">
        <f t="shared" si="222"/>
        <v>81.527274269718788</v>
      </c>
      <c r="P488" s="5">
        <f t="shared" si="223"/>
        <v>0.35281769704127319</v>
      </c>
      <c r="Q488" s="4">
        <f t="shared" si="241"/>
        <v>0.26426371655748537</v>
      </c>
      <c r="R488" s="4">
        <f t="shared" si="224"/>
        <v>0.24674334189957181</v>
      </c>
      <c r="S488" s="4">
        <f t="shared" si="243"/>
        <v>0</v>
      </c>
      <c r="T488" s="4">
        <f t="shared" si="244"/>
        <v>0</v>
      </c>
      <c r="U488" s="5">
        <f t="shared" si="245"/>
        <v>-1.1943886497969554</v>
      </c>
      <c r="V488" s="5">
        <f t="shared" si="246"/>
        <v>26.902185489160729</v>
      </c>
      <c r="W488" s="5">
        <f t="shared" si="247"/>
        <v>2.9611905491263064</v>
      </c>
      <c r="X488" s="5">
        <f t="shared" si="225"/>
        <v>0.99753589184804015</v>
      </c>
      <c r="Y488" s="5">
        <f t="shared" si="226"/>
        <v>11.337955256864213</v>
      </c>
      <c r="Z488" s="5">
        <f t="shared" si="227"/>
        <v>-1.1562332345641138</v>
      </c>
      <c r="AA488" s="5">
        <f t="shared" si="228"/>
        <v>15.077424189690687</v>
      </c>
      <c r="AB488" s="5">
        <f t="shared" si="229"/>
        <v>10.143566607067257</v>
      </c>
      <c r="AC488" s="5">
        <f t="shared" si="229"/>
        <v>25.745952254596617</v>
      </c>
      <c r="AD488" s="5">
        <f t="shared" si="230"/>
        <v>-14.135385261183007</v>
      </c>
      <c r="AE488">
        <f t="shared" si="242"/>
        <v>0</v>
      </c>
    </row>
    <row r="489" spans="1:31" x14ac:dyDescent="0.2">
      <c r="A489">
        <f t="shared" si="218"/>
        <v>0.45600000000000035</v>
      </c>
      <c r="B489" s="5">
        <f t="shared" si="231"/>
        <v>1.2575534114453322</v>
      </c>
      <c r="C489" s="5">
        <f t="shared" si="232"/>
        <v>-2.0250496289601267</v>
      </c>
      <c r="D489" s="5">
        <f t="shared" si="233"/>
        <v>1.4626935769015701</v>
      </c>
      <c r="E489" s="2">
        <f t="shared" si="234"/>
        <v>2.38375052855565</v>
      </c>
      <c r="F489" s="2">
        <f t="shared" si="235"/>
        <v>148.159768158411</v>
      </c>
      <c r="G489" s="3">
        <f t="shared" si="236"/>
        <v>5.2830918880199773</v>
      </c>
      <c r="H489" s="3">
        <f t="shared" si="237"/>
        <v>-118.74115110551951</v>
      </c>
      <c r="I489" s="3">
        <f t="shared" si="238"/>
        <v>-13.087103499998145</v>
      </c>
      <c r="J489" s="2">
        <f t="shared" si="219"/>
        <v>119.576938846003</v>
      </c>
      <c r="K489" s="2">
        <f t="shared" si="239"/>
        <v>81.511205757329918</v>
      </c>
      <c r="L489" s="6">
        <f t="shared" si="220"/>
        <v>2493.8212841083405</v>
      </c>
      <c r="M489" s="2">
        <f t="shared" si="221"/>
        <v>31.605721135400842</v>
      </c>
      <c r="N489" s="2">
        <f t="shared" si="240"/>
        <v>119.576938846003</v>
      </c>
      <c r="O489" s="2">
        <f t="shared" si="222"/>
        <v>81.511205757329918</v>
      </c>
      <c r="P489" s="5">
        <f t="shared" si="223"/>
        <v>0.35281687490724256</v>
      </c>
      <c r="Q489" s="4">
        <f t="shared" si="241"/>
        <v>0.26431284694538154</v>
      </c>
      <c r="R489" s="4">
        <f t="shared" si="224"/>
        <v>0.24676563523425127</v>
      </c>
      <c r="S489" s="4">
        <f t="shared" si="243"/>
        <v>0</v>
      </c>
      <c r="T489" s="4">
        <f t="shared" si="244"/>
        <v>0</v>
      </c>
      <c r="U489" s="5">
        <f t="shared" si="245"/>
        <v>-1.1964476470226639</v>
      </c>
      <c r="V489" s="5">
        <f t="shared" si="246"/>
        <v>26.890989946079888</v>
      </c>
      <c r="W489" s="5">
        <f t="shared" si="247"/>
        <v>2.9638012211033575</v>
      </c>
      <c r="X489" s="5">
        <f t="shared" si="225"/>
        <v>0.99752470337963883</v>
      </c>
      <c r="Y489" s="5">
        <f t="shared" si="226"/>
        <v>11.334371657910495</v>
      </c>
      <c r="Z489" s="5">
        <f t="shared" si="227"/>
        <v>-1.1569382758766986</v>
      </c>
      <c r="AA489" s="5">
        <f t="shared" si="228"/>
        <v>15.072602550852656</v>
      </c>
      <c r="AB489" s="5">
        <f t="shared" si="229"/>
        <v>10.137924010887831</v>
      </c>
      <c r="AC489" s="5">
        <f t="shared" si="229"/>
        <v>25.73405167020319</v>
      </c>
      <c r="AD489" s="5">
        <f t="shared" si="230"/>
        <v>-14.137596228043986</v>
      </c>
      <c r="AE489">
        <f t="shared" si="242"/>
        <v>0</v>
      </c>
    </row>
    <row r="490" spans="1:31" x14ac:dyDescent="0.2">
      <c r="A490">
        <f t="shared" si="218"/>
        <v>0.45700000000000035</v>
      </c>
      <c r="B490" s="5">
        <f t="shared" si="231"/>
        <v>1.2628415722953577</v>
      </c>
      <c r="C490" s="5">
        <f t="shared" si="232"/>
        <v>-2.1437779130398114</v>
      </c>
      <c r="D490" s="5">
        <f t="shared" si="233"/>
        <v>1.4495994046034579</v>
      </c>
      <c r="E490" s="2">
        <f t="shared" si="234"/>
        <v>2.488082108201966</v>
      </c>
      <c r="F490" s="2">
        <f t="shared" si="235"/>
        <v>149.49881195383216</v>
      </c>
      <c r="G490" s="3">
        <f t="shared" si="236"/>
        <v>5.293229812030865</v>
      </c>
      <c r="H490" s="3">
        <f t="shared" si="237"/>
        <v>-118.71541705384931</v>
      </c>
      <c r="I490" s="3">
        <f t="shared" si="238"/>
        <v>-13.10124109622619</v>
      </c>
      <c r="J490" s="2">
        <f t="shared" si="219"/>
        <v>119.5533815764899</v>
      </c>
      <c r="K490" s="2">
        <f t="shared" si="239"/>
        <v>81.495147632235785</v>
      </c>
      <c r="L490" s="6">
        <f t="shared" si="220"/>
        <v>2493.7932448884421</v>
      </c>
      <c r="M490" s="2">
        <f t="shared" si="221"/>
        <v>31.605365777231995</v>
      </c>
      <c r="N490" s="2">
        <f t="shared" si="240"/>
        <v>119.5533815764899</v>
      </c>
      <c r="O490" s="2">
        <f t="shared" si="222"/>
        <v>81.495147632235785</v>
      </c>
      <c r="P490" s="5">
        <f t="shared" si="223"/>
        <v>0.35281605079149386</v>
      </c>
      <c r="Q490" s="4">
        <f t="shared" si="241"/>
        <v>0.26436195580976501</v>
      </c>
      <c r="R490" s="4">
        <f t="shared" si="224"/>
        <v>0.24678791454557214</v>
      </c>
      <c r="S490" s="4">
        <f t="shared" si="243"/>
        <v>0</v>
      </c>
      <c r="T490" s="4">
        <f t="shared" si="244"/>
        <v>0</v>
      </c>
      <c r="U490" s="5">
        <f t="shared" si="245"/>
        <v>-1.1985045973610382</v>
      </c>
      <c r="V490" s="5">
        <f t="shared" si="246"/>
        <v>26.879802723336162</v>
      </c>
      <c r="W490" s="5">
        <f t="shared" si="247"/>
        <v>2.9664114808077975</v>
      </c>
      <c r="X490" s="5">
        <f t="shared" si="225"/>
        <v>0.9975134877345202</v>
      </c>
      <c r="Y490" s="5">
        <f t="shared" si="226"/>
        <v>11.330790102770555</v>
      </c>
      <c r="Z490" s="5">
        <f t="shared" si="227"/>
        <v>-1.1576439963974805</v>
      </c>
      <c r="AA490" s="5">
        <f t="shared" si="228"/>
        <v>15.067783605243633</v>
      </c>
      <c r="AB490" s="5">
        <f t="shared" si="229"/>
        <v>10.132285505409516</v>
      </c>
      <c r="AC490" s="5">
        <f t="shared" si="229"/>
        <v>25.72215872693868</v>
      </c>
      <c r="AD490" s="5">
        <f t="shared" si="230"/>
        <v>-14.13980491394857</v>
      </c>
      <c r="AE490">
        <f t="shared" si="242"/>
        <v>0</v>
      </c>
    </row>
    <row r="491" spans="1:31" x14ac:dyDescent="0.2">
      <c r="A491">
        <f t="shared" si="218"/>
        <v>0.45800000000000035</v>
      </c>
      <c r="B491" s="5">
        <f t="shared" si="231"/>
        <v>1.2681398682501412</v>
      </c>
      <c r="C491" s="5">
        <f t="shared" si="232"/>
        <v>-2.2624804690142972</v>
      </c>
      <c r="D491" s="5">
        <f t="shared" si="233"/>
        <v>1.4364910936047748</v>
      </c>
      <c r="E491" s="2">
        <f t="shared" si="234"/>
        <v>2.5936454264445321</v>
      </c>
      <c r="F491" s="2">
        <f t="shared" si="235"/>
        <v>150.72899259629679</v>
      </c>
      <c r="G491" s="3">
        <f t="shared" si="236"/>
        <v>5.3033620975362741</v>
      </c>
      <c r="H491" s="3">
        <f t="shared" si="237"/>
        <v>-118.68969489512237</v>
      </c>
      <c r="I491" s="3">
        <f t="shared" si="238"/>
        <v>-13.115380901140139</v>
      </c>
      <c r="J491" s="2">
        <f t="shared" si="219"/>
        <v>119.52983953815387</v>
      </c>
      <c r="K491" s="2">
        <f t="shared" si="239"/>
        <v>81.479099889675439</v>
      </c>
      <c r="L491" s="6">
        <f t="shared" si="220"/>
        <v>2493.7651376996828</v>
      </c>
      <c r="M491" s="2">
        <f t="shared" si="221"/>
        <v>31.605009557652227</v>
      </c>
      <c r="N491" s="2">
        <f t="shared" si="240"/>
        <v>119.52983953815387</v>
      </c>
      <c r="O491" s="2">
        <f t="shared" si="222"/>
        <v>81.479099889675439</v>
      </c>
      <c r="P491" s="5">
        <f t="shared" si="223"/>
        <v>0.35281522469324267</v>
      </c>
      <c r="Q491" s="4">
        <f t="shared" si="241"/>
        <v>0.26441104313173552</v>
      </c>
      <c r="R491" s="4">
        <f t="shared" si="224"/>
        <v>0.24681017983177661</v>
      </c>
      <c r="S491" s="4">
        <f t="shared" si="243"/>
        <v>0</v>
      </c>
      <c r="T491" s="4">
        <f t="shared" si="244"/>
        <v>0</v>
      </c>
      <c r="U491" s="5">
        <f t="shared" si="245"/>
        <v>-1.2005595032777798</v>
      </c>
      <c r="V491" s="5">
        <f t="shared" si="246"/>
        <v>26.868623813877669</v>
      </c>
      <c r="W491" s="5">
        <f t="shared" si="247"/>
        <v>2.9690213284298541</v>
      </c>
      <c r="X491" s="5">
        <f t="shared" si="225"/>
        <v>0.99750224490196071</v>
      </c>
      <c r="Y491" s="5">
        <f t="shared" si="226"/>
        <v>11.327210590122753</v>
      </c>
      <c r="Z491" s="5">
        <f t="shared" si="227"/>
        <v>-1.1583503952782159</v>
      </c>
      <c r="AA491" s="5">
        <f t="shared" si="228"/>
        <v>15.062967351143458</v>
      </c>
      <c r="AB491" s="5">
        <f t="shared" si="229"/>
        <v>10.126651086844973</v>
      </c>
      <c r="AC491" s="5">
        <f t="shared" si="229"/>
        <v>25.710273418599453</v>
      </c>
      <c r="AD491" s="5">
        <f t="shared" si="230"/>
        <v>-14.142011320426686</v>
      </c>
      <c r="AE491">
        <f t="shared" si="242"/>
        <v>0</v>
      </c>
    </row>
    <row r="492" spans="1:31" x14ac:dyDescent="0.2">
      <c r="A492">
        <f t="shared" si="218"/>
        <v>0.45900000000000035</v>
      </c>
      <c r="B492" s="5">
        <f t="shared" si="231"/>
        <v>1.273448293673221</v>
      </c>
      <c r="C492" s="5">
        <f t="shared" si="232"/>
        <v>-2.38115730877271</v>
      </c>
      <c r="D492" s="5">
        <f t="shared" si="233"/>
        <v>1.4233686416979745</v>
      </c>
      <c r="E492" s="2">
        <f t="shared" si="234"/>
        <v>2.700292703723234</v>
      </c>
      <c r="F492" s="2">
        <f t="shared" si="235"/>
        <v>151.86202828324232</v>
      </c>
      <c r="G492" s="3">
        <f t="shared" si="236"/>
        <v>5.3134887486231195</v>
      </c>
      <c r="H492" s="3">
        <f t="shared" si="237"/>
        <v>-118.66398462170378</v>
      </c>
      <c r="I492" s="3">
        <f t="shared" si="238"/>
        <v>-13.129522912460565</v>
      </c>
      <c r="J492" s="2">
        <f t="shared" si="219"/>
        <v>119.50631272401689</v>
      </c>
      <c r="K492" s="2">
        <f t="shared" si="239"/>
        <v>81.463062524892223</v>
      </c>
      <c r="L492" s="6">
        <f t="shared" si="220"/>
        <v>2493.736962515286</v>
      </c>
      <c r="M492" s="2">
        <f t="shared" si="221"/>
        <v>31.604652476322201</v>
      </c>
      <c r="N492" s="2">
        <f t="shared" si="240"/>
        <v>119.50631272401689</v>
      </c>
      <c r="O492" s="2">
        <f t="shared" si="222"/>
        <v>81.463062524892223</v>
      </c>
      <c r="P492" s="5">
        <f t="shared" si="223"/>
        <v>0.35281439661170538</v>
      </c>
      <c r="Q492" s="4">
        <f t="shared" si="241"/>
        <v>0.26446010889239568</v>
      </c>
      <c r="R492" s="4">
        <f t="shared" si="224"/>
        <v>0.24683243109110856</v>
      </c>
      <c r="S492" s="4">
        <f t="shared" si="243"/>
        <v>0</v>
      </c>
      <c r="T492" s="4">
        <f t="shared" si="244"/>
        <v>0</v>
      </c>
      <c r="U492" s="5">
        <f t="shared" si="245"/>
        <v>-1.2026123672355848</v>
      </c>
      <c r="V492" s="5">
        <f t="shared" si="246"/>
        <v>26.857453210660079</v>
      </c>
      <c r="W492" s="5">
        <f t="shared" si="247"/>
        <v>2.9716307641602948</v>
      </c>
      <c r="X492" s="5">
        <f t="shared" si="225"/>
        <v>0.99749097487125049</v>
      </c>
      <c r="Y492" s="5">
        <f t="shared" si="226"/>
        <v>11.323633118646566</v>
      </c>
      <c r="Z492" s="5">
        <f t="shared" si="227"/>
        <v>-1.1590574716716848</v>
      </c>
      <c r="AA492" s="5">
        <f t="shared" si="228"/>
        <v>15.058153786833431</v>
      </c>
      <c r="AB492" s="5">
        <f t="shared" si="229"/>
        <v>10.121020751410981</v>
      </c>
      <c r="AC492" s="5">
        <f t="shared" si="229"/>
        <v>25.698395738988395</v>
      </c>
      <c r="AD492" s="5">
        <f t="shared" si="230"/>
        <v>-14.144215449006275</v>
      </c>
      <c r="AE492">
        <f t="shared" si="242"/>
        <v>0</v>
      </c>
    </row>
    <row r="493" spans="1:31" x14ac:dyDescent="0.2">
      <c r="A493">
        <f t="shared" si="218"/>
        <v>0.46000000000000035</v>
      </c>
      <c r="B493" s="5">
        <f t="shared" si="231"/>
        <v>1.2787668429322196</v>
      </c>
      <c r="C493" s="5">
        <f t="shared" si="232"/>
        <v>-2.4998084441965442</v>
      </c>
      <c r="D493" s="5">
        <f t="shared" si="233"/>
        <v>1.4102320466777893</v>
      </c>
      <c r="E493" s="2">
        <f t="shared" si="234"/>
        <v>2.8078972374820244</v>
      </c>
      <c r="F493" s="2">
        <f t="shared" si="235"/>
        <v>152.90817001041469</v>
      </c>
      <c r="G493" s="3">
        <f t="shared" si="236"/>
        <v>5.3236097693745306</v>
      </c>
      <c r="H493" s="3">
        <f t="shared" si="237"/>
        <v>-118.63828622596479</v>
      </c>
      <c r="I493" s="3">
        <f t="shared" si="238"/>
        <v>-13.143667127909572</v>
      </c>
      <c r="J493" s="2">
        <f t="shared" si="219"/>
        <v>119.48280112710707</v>
      </c>
      <c r="K493" s="2">
        <f t="shared" si="239"/>
        <v>81.447035533133644</v>
      </c>
      <c r="L493" s="6">
        <f t="shared" si="220"/>
        <v>2493.7087193085094</v>
      </c>
      <c r="M493" s="2">
        <f t="shared" si="221"/>
        <v>31.60429453290298</v>
      </c>
      <c r="N493" s="2">
        <f t="shared" si="240"/>
        <v>119.48280112710707</v>
      </c>
      <c r="O493" s="2">
        <f t="shared" si="222"/>
        <v>81.447035533133644</v>
      </c>
      <c r="P493" s="5">
        <f t="shared" si="223"/>
        <v>0.35281356654609941</v>
      </c>
      <c r="Q493" s="4">
        <f t="shared" si="241"/>
        <v>0.264509153072851</v>
      </c>
      <c r="R493" s="4">
        <f t="shared" si="224"/>
        <v>0.24685466832181366</v>
      </c>
      <c r="S493" s="4">
        <f t="shared" si="243"/>
        <v>0</v>
      </c>
      <c r="T493" s="4">
        <f t="shared" si="244"/>
        <v>0</v>
      </c>
      <c r="U493" s="5">
        <f t="shared" si="245"/>
        <v>-1.2046631916941448</v>
      </c>
      <c r="V493" s="5">
        <f t="shared" si="246"/>
        <v>26.846290906646555</v>
      </c>
      <c r="W493" s="5">
        <f t="shared" si="247"/>
        <v>2.9742397881904203</v>
      </c>
      <c r="X493" s="5">
        <f t="shared" si="225"/>
        <v>0.99747967763169199</v>
      </c>
      <c r="Y493" s="5">
        <f t="shared" si="226"/>
        <v>11.320057687022608</v>
      </c>
      <c r="Z493" s="5">
        <f t="shared" si="227"/>
        <v>-1.1597652247316865</v>
      </c>
      <c r="AA493" s="5">
        <f t="shared" si="228"/>
        <v>15.053342910596283</v>
      </c>
      <c r="AB493" s="5">
        <f t="shared" si="229"/>
        <v>10.115394495328463</v>
      </c>
      <c r="AC493" s="5">
        <f t="shared" si="229"/>
        <v>25.686525681914869</v>
      </c>
      <c r="AD493" s="5">
        <f t="shared" si="230"/>
        <v>-14.146417301213297</v>
      </c>
      <c r="AE493">
        <f t="shared" si="242"/>
        <v>0</v>
      </c>
    </row>
    <row r="494" spans="1:31" x14ac:dyDescent="0.2">
      <c r="A494">
        <f t="shared" si="218"/>
        <v>0.46100000000000035</v>
      </c>
      <c r="B494" s="5">
        <f t="shared" si="231"/>
        <v>1.2840955103988418</v>
      </c>
      <c r="C494" s="5">
        <f t="shared" si="232"/>
        <v>-2.6184338871596684</v>
      </c>
      <c r="D494" s="5">
        <f t="shared" si="233"/>
        <v>1.3970813063412293</v>
      </c>
      <c r="E494" s="2">
        <f t="shared" si="234"/>
        <v>2.9163499963571851</v>
      </c>
      <c r="F494" s="2">
        <f t="shared" si="235"/>
        <v>153.87639391399867</v>
      </c>
      <c r="G494" s="3">
        <f t="shared" si="236"/>
        <v>5.3337251638698593</v>
      </c>
      <c r="H494" s="3">
        <f t="shared" si="237"/>
        <v>-118.61259970028287</v>
      </c>
      <c r="I494" s="3">
        <f t="shared" si="238"/>
        <v>-13.157813545210784</v>
      </c>
      <c r="J494" s="2">
        <f t="shared" si="219"/>
        <v>119.45930474045869</v>
      </c>
      <c r="K494" s="2">
        <f t="shared" si="239"/>
        <v>81.431018909651456</v>
      </c>
      <c r="L494" s="6">
        <f t="shared" si="220"/>
        <v>2493.6804080526417</v>
      </c>
      <c r="M494" s="2">
        <f t="shared" si="221"/>
        <v>31.603935727056051</v>
      </c>
      <c r="N494" s="2">
        <f t="shared" si="240"/>
        <v>119.45930474045869</v>
      </c>
      <c r="O494" s="2">
        <f t="shared" si="222"/>
        <v>81.431018909651456</v>
      </c>
      <c r="P494" s="5">
        <f t="shared" si="223"/>
        <v>0.35281273449564304</v>
      </c>
      <c r="Q494" s="4">
        <f t="shared" si="241"/>
        <v>0.2645581756542098</v>
      </c>
      <c r="R494" s="4">
        <f t="shared" si="224"/>
        <v>0.24687689152213918</v>
      </c>
      <c r="S494" s="4">
        <f t="shared" si="243"/>
        <v>0</v>
      </c>
      <c r="T494" s="4">
        <f t="shared" si="244"/>
        <v>0</v>
      </c>
      <c r="U494" s="5">
        <f t="shared" si="245"/>
        <v>-1.2067119791101537</v>
      </c>
      <c r="V494" s="5">
        <f t="shared" si="246"/>
        <v>26.835136894807789</v>
      </c>
      <c r="W494" s="5">
        <f t="shared" si="247"/>
        <v>2.9768484007120661</v>
      </c>
      <c r="X494" s="5">
        <f t="shared" si="225"/>
        <v>0.9974683531726013</v>
      </c>
      <c r="Y494" s="5">
        <f t="shared" si="226"/>
        <v>11.316484293932584</v>
      </c>
      <c r="Z494" s="5">
        <f t="shared" si="227"/>
        <v>-1.1604736536130387</v>
      </c>
      <c r="AA494" s="5">
        <f t="shared" si="228"/>
        <v>15.048534720716196</v>
      </c>
      <c r="AB494" s="5">
        <f t="shared" si="229"/>
        <v>10.109772314822431</v>
      </c>
      <c r="AC494" s="5">
        <f t="shared" si="229"/>
        <v>25.67466324119475</v>
      </c>
      <c r="AD494" s="5">
        <f t="shared" si="230"/>
        <v>-14.148616878571737</v>
      </c>
      <c r="AE494">
        <f t="shared" si="242"/>
        <v>0</v>
      </c>
    </row>
    <row r="495" spans="1:31" x14ac:dyDescent="0.2">
      <c r="A495">
        <f t="shared" si="218"/>
        <v>0.46200000000000035</v>
      </c>
      <c r="B495" s="5">
        <f t="shared" si="231"/>
        <v>1.2894342904488691</v>
      </c>
      <c r="C495" s="5">
        <f t="shared" si="232"/>
        <v>-2.7370336495283309</v>
      </c>
      <c r="D495" s="5">
        <f t="shared" si="233"/>
        <v>1.3839164184875792</v>
      </c>
      <c r="E495" s="2">
        <f t="shared" si="234"/>
        <v>3.0255568062814078</v>
      </c>
      <c r="F495" s="2">
        <f t="shared" si="235"/>
        <v>154.77457141300076</v>
      </c>
      <c r="G495" s="3">
        <f t="shared" si="236"/>
        <v>5.343834936184682</v>
      </c>
      <c r="H495" s="3">
        <f t="shared" si="237"/>
        <v>-118.58692503704168</v>
      </c>
      <c r="I495" s="3">
        <f t="shared" si="238"/>
        <v>-13.171962162089356</v>
      </c>
      <c r="J495" s="2">
        <f t="shared" si="219"/>
        <v>119.43582355711223</v>
      </c>
      <c r="K495" s="2">
        <f t="shared" si="239"/>
        <v>81.41501264970158</v>
      </c>
      <c r="L495" s="6">
        <f t="shared" si="220"/>
        <v>2493.6520287210046</v>
      </c>
      <c r="M495" s="2">
        <f t="shared" si="221"/>
        <v>31.603576058443284</v>
      </c>
      <c r="N495" s="2">
        <f t="shared" si="240"/>
        <v>119.43582355711223</v>
      </c>
      <c r="O495" s="2">
        <f t="shared" si="222"/>
        <v>81.41501264970158</v>
      </c>
      <c r="P495" s="5">
        <f t="shared" si="223"/>
        <v>0.35281190045955563</v>
      </c>
      <c r="Q495" s="4">
        <f t="shared" si="241"/>
        <v>0.2646071766175831</v>
      </c>
      <c r="R495" s="4">
        <f t="shared" si="224"/>
        <v>0.24689910069033424</v>
      </c>
      <c r="S495" s="4">
        <f t="shared" si="243"/>
        <v>0</v>
      </c>
      <c r="T495" s="4">
        <f t="shared" si="244"/>
        <v>0</v>
      </c>
      <c r="U495" s="5">
        <f t="shared" si="245"/>
        <v>-1.2087587319373123</v>
      </c>
      <c r="V495" s="5">
        <f t="shared" si="246"/>
        <v>26.823991168121982</v>
      </c>
      <c r="W495" s="5">
        <f t="shared" si="247"/>
        <v>2.9794566019176036</v>
      </c>
      <c r="X495" s="5">
        <f t="shared" si="225"/>
        <v>0.99745700148330663</v>
      </c>
      <c r="Y495" s="5">
        <f t="shared" si="226"/>
        <v>11.312912938059355</v>
      </c>
      <c r="Z495" s="5">
        <f t="shared" si="227"/>
        <v>-1.1611827574715803</v>
      </c>
      <c r="AA495" s="5">
        <f t="shared" si="228"/>
        <v>15.043729215478798</v>
      </c>
      <c r="AB495" s="5">
        <f t="shared" si="229"/>
        <v>10.104154206122043</v>
      </c>
      <c r="AC495" s="5">
        <f t="shared" si="229"/>
        <v>25.662808410650403</v>
      </c>
      <c r="AD495" s="5">
        <f t="shared" si="230"/>
        <v>-14.150814182603597</v>
      </c>
      <c r="AE495">
        <f t="shared" si="242"/>
        <v>0</v>
      </c>
    </row>
    <row r="496" spans="1:31" x14ac:dyDescent="0.2">
      <c r="A496">
        <f t="shared" si="218"/>
        <v>0.46300000000000036</v>
      </c>
      <c r="B496" s="5">
        <f t="shared" si="231"/>
        <v>1.294783177462157</v>
      </c>
      <c r="C496" s="5">
        <f t="shared" si="232"/>
        <v>-2.8556077431611673</v>
      </c>
      <c r="D496" s="5">
        <f t="shared" si="233"/>
        <v>1.3707373809183985</v>
      </c>
      <c r="E496" s="2">
        <f t="shared" si="234"/>
        <v>3.1354360238156693</v>
      </c>
      <c r="F496" s="2">
        <f t="shared" si="235"/>
        <v>155.60961785687496</v>
      </c>
      <c r="G496" s="3">
        <f t="shared" si="236"/>
        <v>5.3539390903908037</v>
      </c>
      <c r="H496" s="3">
        <f t="shared" si="237"/>
        <v>-118.56126222863104</v>
      </c>
      <c r="I496" s="3">
        <f t="shared" si="238"/>
        <v>-13.186112976271959</v>
      </c>
      <c r="J496" s="2">
        <f t="shared" si="219"/>
        <v>119.41235757011431</v>
      </c>
      <c r="K496" s="2">
        <f t="shared" si="239"/>
        <v>81.39901674854417</v>
      </c>
      <c r="L496" s="6">
        <f t="shared" si="220"/>
        <v>2493.6235812869536</v>
      </c>
      <c r="M496" s="2">
        <f t="shared" si="221"/>
        <v>31.603215526727016</v>
      </c>
      <c r="N496" s="2">
        <f t="shared" si="240"/>
        <v>119.41235757011431</v>
      </c>
      <c r="O496" s="2">
        <f t="shared" si="222"/>
        <v>81.39901674854417</v>
      </c>
      <c r="P496" s="5">
        <f t="shared" si="223"/>
        <v>0.35281106443705745</v>
      </c>
      <c r="Q496" s="4">
        <f t="shared" si="241"/>
        <v>0.26465615594408504</v>
      </c>
      <c r="R496" s="4">
        <f t="shared" si="224"/>
        <v>0.24692129582464939</v>
      </c>
      <c r="S496" s="4">
        <f t="shared" si="243"/>
        <v>0</v>
      </c>
      <c r="T496" s="4">
        <f t="shared" si="244"/>
        <v>0</v>
      </c>
      <c r="U496" s="5">
        <f t="shared" si="245"/>
        <v>-1.2108034526263296</v>
      </c>
      <c r="V496" s="5">
        <f t="shared" si="246"/>
        <v>26.812853719574825</v>
      </c>
      <c r="W496" s="5">
        <f t="shared" si="247"/>
        <v>2.982064391999935</v>
      </c>
      <c r="X496" s="5">
        <f t="shared" si="225"/>
        <v>0.99744562255315061</v>
      </c>
      <c r="Y496" s="5">
        <f t="shared" si="226"/>
        <v>11.309343618086872</v>
      </c>
      <c r="Z496" s="5">
        <f t="shared" si="227"/>
        <v>-1.1618925354641636</v>
      </c>
      <c r="AA496" s="5">
        <f t="shared" si="228"/>
        <v>15.038926393171137</v>
      </c>
      <c r="AB496" s="5">
        <f t="shared" si="229"/>
        <v>10.098540165460543</v>
      </c>
      <c r="AC496" s="5">
        <f t="shared" si="229"/>
        <v>25.650961184110663</v>
      </c>
      <c r="AD496" s="5">
        <f t="shared" si="230"/>
        <v>-14.153009214828927</v>
      </c>
      <c r="AE496">
        <f t="shared" si="242"/>
        <v>0</v>
      </c>
    </row>
    <row r="497" spans="1:31" x14ac:dyDescent="0.2">
      <c r="A497">
        <f t="shared" si="218"/>
        <v>0.46400000000000036</v>
      </c>
      <c r="B497" s="5">
        <f t="shared" si="231"/>
        <v>1.3001421658226304</v>
      </c>
      <c r="C497" s="5">
        <f t="shared" si="232"/>
        <v>-2.974156179909206</v>
      </c>
      <c r="D497" s="5">
        <f t="shared" si="233"/>
        <v>1.357544191437519</v>
      </c>
      <c r="E497" s="2">
        <f t="shared" si="234"/>
        <v>3.2459166091940932</v>
      </c>
      <c r="F497" s="2">
        <f t="shared" si="235"/>
        <v>156.38762134719525</v>
      </c>
      <c r="G497" s="3">
        <f t="shared" si="236"/>
        <v>5.3640376305562647</v>
      </c>
      <c r="H497" s="3">
        <f t="shared" si="237"/>
        <v>-118.53561126744692</v>
      </c>
      <c r="I497" s="3">
        <f t="shared" si="238"/>
        <v>-13.200265985486787</v>
      </c>
      <c r="J497" s="2">
        <f t="shared" si="219"/>
        <v>119.38890677251767</v>
      </c>
      <c r="K497" s="2">
        <f t="shared" si="239"/>
        <v>81.383031201443529</v>
      </c>
      <c r="L497" s="6">
        <f t="shared" si="220"/>
        <v>2493.5950657238741</v>
      </c>
      <c r="M497" s="2">
        <f t="shared" si="221"/>
        <v>31.602854131569931</v>
      </c>
      <c r="N497" s="2">
        <f t="shared" si="240"/>
        <v>119.38890677251767</v>
      </c>
      <c r="O497" s="2">
        <f t="shared" si="222"/>
        <v>81.383031201443529</v>
      </c>
      <c r="P497" s="5">
        <f t="shared" si="223"/>
        <v>0.35281022642736959</v>
      </c>
      <c r="Q497" s="4">
        <f t="shared" si="241"/>
        <v>0.26470511361483245</v>
      </c>
      <c r="R497" s="4">
        <f t="shared" si="224"/>
        <v>0.24694347692333712</v>
      </c>
      <c r="S497" s="4">
        <f t="shared" si="243"/>
        <v>0</v>
      </c>
      <c r="T497" s="4">
        <f t="shared" si="244"/>
        <v>0</v>
      </c>
      <c r="U497" s="5">
        <f t="shared" si="245"/>
        <v>-1.2128461436249294</v>
      </c>
      <c r="V497" s="5">
        <f t="shared" si="246"/>
        <v>26.801724542159462</v>
      </c>
      <c r="W497" s="5">
        <f t="shared" si="247"/>
        <v>2.9846717711524908</v>
      </c>
      <c r="X497" s="5">
        <f t="shared" si="225"/>
        <v>0.9974342163714871</v>
      </c>
      <c r="Y497" s="5">
        <f t="shared" si="226"/>
        <v>11.305776332700205</v>
      </c>
      <c r="Z497" s="5">
        <f t="shared" si="227"/>
        <v>-1.1626029867486591</v>
      </c>
      <c r="AA497" s="5">
        <f t="shared" si="228"/>
        <v>15.034126252081709</v>
      </c>
      <c r="AB497" s="5">
        <f t="shared" si="229"/>
        <v>10.092930189075275</v>
      </c>
      <c r="AC497" s="5">
        <f t="shared" si="229"/>
        <v>25.639121555410803</v>
      </c>
      <c r="AD497" s="5">
        <f t="shared" si="230"/>
        <v>-14.155201976765799</v>
      </c>
      <c r="AE497">
        <f t="shared" si="242"/>
        <v>0</v>
      </c>
    </row>
    <row r="498" spans="1:31" x14ac:dyDescent="0.2">
      <c r="A498">
        <f t="shared" si="218"/>
        <v>0.46500000000000036</v>
      </c>
      <c r="B498" s="5">
        <f t="shared" si="231"/>
        <v>1.3055112499182813</v>
      </c>
      <c r="C498" s="5">
        <f t="shared" si="232"/>
        <v>-3.0926789716158751</v>
      </c>
      <c r="D498" s="5">
        <f t="shared" si="233"/>
        <v>1.3443368478510438</v>
      </c>
      <c r="E498" s="2">
        <f t="shared" si="234"/>
        <v>3.3569365268259421</v>
      </c>
      <c r="F498" s="2">
        <f t="shared" si="235"/>
        <v>157.11395380408067</v>
      </c>
      <c r="G498" s="3">
        <f t="shared" si="236"/>
        <v>5.37413056074534</v>
      </c>
      <c r="H498" s="3">
        <f t="shared" si="237"/>
        <v>-118.50997214589151</v>
      </c>
      <c r="I498" s="3">
        <f t="shared" si="238"/>
        <v>-13.214421187463554</v>
      </c>
      <c r="J498" s="2">
        <f t="shared" si="219"/>
        <v>119.36547115738121</v>
      </c>
      <c r="K498" s="2">
        <f t="shared" si="239"/>
        <v>81.367056003668168</v>
      </c>
      <c r="L498" s="6">
        <f t="shared" si="220"/>
        <v>2493.5664820051879</v>
      </c>
      <c r="M498" s="2">
        <f t="shared" si="221"/>
        <v>31.602491872635188</v>
      </c>
      <c r="N498" s="2">
        <f t="shared" si="240"/>
        <v>119.36547115738121</v>
      </c>
      <c r="O498" s="2">
        <f t="shared" si="222"/>
        <v>81.367056003668168</v>
      </c>
      <c r="P498" s="5">
        <f t="shared" si="223"/>
        <v>0.35280938642971432</v>
      </c>
      <c r="Q498" s="4">
        <f t="shared" si="241"/>
        <v>0.26475404961094551</v>
      </c>
      <c r="R498" s="4">
        <f t="shared" si="224"/>
        <v>0.24696564398465165</v>
      </c>
      <c r="S498" s="4">
        <f t="shared" si="243"/>
        <v>0</v>
      </c>
      <c r="T498" s="4">
        <f t="shared" si="244"/>
        <v>0</v>
      </c>
      <c r="U498" s="5">
        <f t="shared" si="245"/>
        <v>-1.2148868073778532</v>
      </c>
      <c r="V498" s="5">
        <f t="shared" si="246"/>
        <v>26.790603628876546</v>
      </c>
      <c r="W498" s="5">
        <f t="shared" si="247"/>
        <v>2.9872787395692373</v>
      </c>
      <c r="X498" s="5">
        <f t="shared" si="225"/>
        <v>0.99742278292768505</v>
      </c>
      <c r="Y498" s="5">
        <f t="shared" si="226"/>
        <v>11.302211080585547</v>
      </c>
      <c r="Z498" s="5">
        <f t="shared" si="227"/>
        <v>-1.1633141104839511</v>
      </c>
      <c r="AA498" s="5">
        <f t="shared" si="228"/>
        <v>15.029328790500442</v>
      </c>
      <c r="AB498" s="5">
        <f t="shared" si="229"/>
        <v>10.087324273207694</v>
      </c>
      <c r="AC498" s="5">
        <f t="shared" si="229"/>
        <v>25.627289518392594</v>
      </c>
      <c r="AD498" s="5">
        <f t="shared" si="230"/>
        <v>-14.157392469930322</v>
      </c>
      <c r="AE498">
        <f t="shared" si="242"/>
        <v>0</v>
      </c>
    </row>
    <row r="499" spans="1:31" x14ac:dyDescent="0.2">
      <c r="A499">
        <f t="shared" si="218"/>
        <v>0.46600000000000036</v>
      </c>
      <c r="B499" s="5">
        <f t="shared" si="231"/>
        <v>1.3108904241411632</v>
      </c>
      <c r="C499" s="5">
        <f t="shared" si="232"/>
        <v>-3.2111761301170074</v>
      </c>
      <c r="D499" s="5">
        <f t="shared" si="233"/>
        <v>1.3311153479673452</v>
      </c>
      <c r="E499" s="2">
        <f t="shared" si="234"/>
        <v>3.4684414140559214</v>
      </c>
      <c r="F499" s="2">
        <f t="shared" si="235"/>
        <v>157.7933664291258</v>
      </c>
      <c r="G499" s="3">
        <f t="shared" si="236"/>
        <v>5.3842178850185478</v>
      </c>
      <c r="H499" s="3">
        <f t="shared" si="237"/>
        <v>-118.48434485637311</v>
      </c>
      <c r="I499" s="3">
        <f t="shared" si="238"/>
        <v>-13.228578579933485</v>
      </c>
      <c r="J499" s="2">
        <f t="shared" si="219"/>
        <v>119.34205071776996</v>
      </c>
      <c r="K499" s="2">
        <f t="shared" si="239"/>
        <v>81.351091150490774</v>
      </c>
      <c r="L499" s="6">
        <f t="shared" si="220"/>
        <v>2493.5378301043456</v>
      </c>
      <c r="M499" s="2">
        <f t="shared" si="221"/>
        <v>31.602128749586324</v>
      </c>
      <c r="N499" s="2">
        <f t="shared" si="240"/>
        <v>119.34205071776996</v>
      </c>
      <c r="O499" s="2">
        <f t="shared" si="222"/>
        <v>81.351091150490774</v>
      </c>
      <c r="P499" s="5">
        <f t="shared" si="223"/>
        <v>0.35280854444331472</v>
      </c>
      <c r="Q499" s="4">
        <f t="shared" si="241"/>
        <v>0.26480296391354691</v>
      </c>
      <c r="R499" s="4">
        <f t="shared" si="224"/>
        <v>0.24698779700684875</v>
      </c>
      <c r="S499" s="4">
        <f t="shared" si="243"/>
        <v>0</v>
      </c>
      <c r="T499" s="4">
        <f t="shared" si="244"/>
        <v>0</v>
      </c>
      <c r="U499" s="5">
        <f t="shared" si="245"/>
        <v>-1.2169254463268655</v>
      </c>
      <c r="V499" s="5">
        <f t="shared" si="246"/>
        <v>26.779490972734173</v>
      </c>
      <c r="W499" s="5">
        <f t="shared" si="247"/>
        <v>2.9898852974446655</v>
      </c>
      <c r="X499" s="5">
        <f t="shared" si="225"/>
        <v>0.99741132221112505</v>
      </c>
      <c r="Y499" s="5">
        <f t="shared" si="226"/>
        <v>11.298647860430201</v>
      </c>
      <c r="Z499" s="5">
        <f t="shared" si="227"/>
        <v>-1.1640259058299371</v>
      </c>
      <c r="AA499" s="5">
        <f t="shared" si="228"/>
        <v>15.024534006718699</v>
      </c>
      <c r="AB499" s="5">
        <f t="shared" si="229"/>
        <v>10.081722414103336</v>
      </c>
      <c r="AC499" s="5">
        <f t="shared" si="229"/>
        <v>25.615465066904235</v>
      </c>
      <c r="AD499" s="5">
        <f t="shared" si="230"/>
        <v>-14.159580695836635</v>
      </c>
      <c r="AE499">
        <f t="shared" si="242"/>
        <v>0</v>
      </c>
    </row>
    <row r="500" spans="1:31" x14ac:dyDescent="0.2">
      <c r="A500">
        <f t="shared" si="218"/>
        <v>0.46700000000000036</v>
      </c>
      <c r="B500" s="5">
        <f t="shared" si="231"/>
        <v>1.3162796828873888</v>
      </c>
      <c r="C500" s="5">
        <f t="shared" si="232"/>
        <v>-3.329647667240847</v>
      </c>
      <c r="D500" s="5">
        <f t="shared" si="233"/>
        <v>1.3178796895970637</v>
      </c>
      <c r="E500" s="2">
        <f t="shared" si="234"/>
        <v>3.5803834699015886</v>
      </c>
      <c r="F500" s="2">
        <f t="shared" si="235"/>
        <v>158.43007162461168</v>
      </c>
      <c r="G500" s="3">
        <f t="shared" si="236"/>
        <v>5.394299607432651</v>
      </c>
      <c r="H500" s="3">
        <f t="shared" si="237"/>
        <v>-118.45872939130621</v>
      </c>
      <c r="I500" s="3">
        <f t="shared" si="238"/>
        <v>-13.242738160629322</v>
      </c>
      <c r="J500" s="2">
        <f t="shared" si="219"/>
        <v>119.31864544675508</v>
      </c>
      <c r="K500" s="2">
        <f t="shared" si="239"/>
        <v>81.335136637188185</v>
      </c>
      <c r="L500" s="6">
        <f t="shared" si="220"/>
        <v>2493.5091099948331</v>
      </c>
      <c r="M500" s="2">
        <f t="shared" si="221"/>
        <v>31.601764762087299</v>
      </c>
      <c r="N500" s="2">
        <f t="shared" si="240"/>
        <v>119.31864544675508</v>
      </c>
      <c r="O500" s="2">
        <f t="shared" si="222"/>
        <v>81.335136637188185</v>
      </c>
      <c r="P500" s="5">
        <f t="shared" si="223"/>
        <v>0.35280770046739485</v>
      </c>
      <c r="Q500" s="4">
        <f t="shared" si="241"/>
        <v>0.26485185650376258</v>
      </c>
      <c r="R500" s="4">
        <f t="shared" si="224"/>
        <v>0.24700993598818607</v>
      </c>
      <c r="S500" s="4">
        <f t="shared" si="243"/>
        <v>0</v>
      </c>
      <c r="T500" s="4">
        <f t="shared" si="244"/>
        <v>0</v>
      </c>
      <c r="U500" s="5">
        <f t="shared" si="245"/>
        <v>-1.2189620629107565</v>
      </c>
      <c r="V500" s="5">
        <f t="shared" si="246"/>
        <v>26.768386566747907</v>
      </c>
      <c r="W500" s="5">
        <f t="shared" si="247"/>
        <v>2.9924914449737963</v>
      </c>
      <c r="X500" s="5">
        <f t="shared" si="225"/>
        <v>0.99739983421120115</v>
      </c>
      <c r="Y500" s="5">
        <f t="shared" si="226"/>
        <v>11.295086670922581</v>
      </c>
      <c r="Z500" s="5">
        <f t="shared" si="227"/>
        <v>-1.1647383719475271</v>
      </c>
      <c r="AA500" s="5">
        <f t="shared" si="228"/>
        <v>15.019741899029276</v>
      </c>
      <c r="AB500" s="5">
        <f t="shared" si="229"/>
        <v>10.076124608011824</v>
      </c>
      <c r="AC500" s="5">
        <f t="shared" si="229"/>
        <v>25.603648194800378</v>
      </c>
      <c r="AD500" s="5">
        <f t="shared" si="230"/>
        <v>-14.161766655996928</v>
      </c>
      <c r="AE500">
        <f t="shared" si="242"/>
        <v>0</v>
      </c>
    </row>
    <row r="501" spans="1:31" x14ac:dyDescent="0.2">
      <c r="A501">
        <f t="shared" si="218"/>
        <v>0.46800000000000036</v>
      </c>
      <c r="B501" s="5">
        <f t="shared" si="231"/>
        <v>1.3216790205571256</v>
      </c>
      <c r="C501" s="5">
        <f t="shared" si="232"/>
        <v>-3.4480935948080562</v>
      </c>
      <c r="D501" s="5">
        <f t="shared" si="233"/>
        <v>1.3046298705531065</v>
      </c>
      <c r="E501" s="2">
        <f t="shared" si="234"/>
        <v>3.6927205244828896</v>
      </c>
      <c r="F501" s="2">
        <f t="shared" si="235"/>
        <v>159.02781325244766</v>
      </c>
      <c r="G501" s="3">
        <f t="shared" si="236"/>
        <v>5.4043757320406627</v>
      </c>
      <c r="H501" s="3">
        <f t="shared" si="237"/>
        <v>-118.4331257431114</v>
      </c>
      <c r="I501" s="3">
        <f t="shared" si="238"/>
        <v>-13.256899927285319</v>
      </c>
      <c r="J501" s="2">
        <f t="shared" si="219"/>
        <v>119.29525533741383</v>
      </c>
      <c r="K501" s="2">
        <f t="shared" si="239"/>
        <v>81.31919245904146</v>
      </c>
      <c r="L501" s="6">
        <f t="shared" si="220"/>
        <v>2493.4803216501687</v>
      </c>
      <c r="M501" s="2">
        <f t="shared" si="221"/>
        <v>31.601399909802481</v>
      </c>
      <c r="N501" s="2">
        <f t="shared" si="240"/>
        <v>119.29525533741383</v>
      </c>
      <c r="O501" s="2">
        <f t="shared" si="222"/>
        <v>81.31919245904146</v>
      </c>
      <c r="P501" s="5">
        <f t="shared" si="223"/>
        <v>0.35280685450117977</v>
      </c>
      <c r="Q501" s="4">
        <f t="shared" si="241"/>
        <v>0.26490072736272124</v>
      </c>
      <c r="R501" s="4">
        <f t="shared" si="224"/>
        <v>0.24703206092692268</v>
      </c>
      <c r="S501" s="4">
        <f t="shared" si="243"/>
        <v>0</v>
      </c>
      <c r="T501" s="4">
        <f t="shared" si="244"/>
        <v>0</v>
      </c>
      <c r="U501" s="5">
        <f t="shared" si="245"/>
        <v>-1.2209966595653476</v>
      </c>
      <c r="V501" s="5">
        <f t="shared" si="246"/>
        <v>26.757290403940736</v>
      </c>
      <c r="W501" s="5">
        <f t="shared" si="247"/>
        <v>2.9950971823521777</v>
      </c>
      <c r="X501" s="5">
        <f t="shared" si="225"/>
        <v>0.99738831891732027</v>
      </c>
      <c r="Y501" s="5">
        <f t="shared" si="226"/>
        <v>11.291527510752198</v>
      </c>
      <c r="Z501" s="5">
        <f t="shared" si="227"/>
        <v>-1.1654515079986412</v>
      </c>
      <c r="AA501" s="5">
        <f t="shared" si="228"/>
        <v>15.014952465726379</v>
      </c>
      <c r="AB501" s="5">
        <f t="shared" si="229"/>
        <v>10.070530851186851</v>
      </c>
      <c r="AC501" s="5">
        <f t="shared" si="229"/>
        <v>25.591838895942097</v>
      </c>
      <c r="AD501" s="5">
        <f t="shared" si="230"/>
        <v>-14.163950351921443</v>
      </c>
      <c r="AE501">
        <f t="shared" si="242"/>
        <v>0</v>
      </c>
    </row>
    <row r="502" spans="1:31" x14ac:dyDescent="0.2">
      <c r="A502">
        <f t="shared" si="218"/>
        <v>0.46900000000000036</v>
      </c>
      <c r="B502" s="5">
        <f t="shared" si="231"/>
        <v>1.3270884315545917</v>
      </c>
      <c r="C502" s="5">
        <f t="shared" si="232"/>
        <v>-3.5665139246317197</v>
      </c>
      <c r="D502" s="5">
        <f t="shared" si="233"/>
        <v>1.2913658886506452</v>
      </c>
      <c r="E502" s="2">
        <f t="shared" si="234"/>
        <v>3.8054152572036051</v>
      </c>
      <c r="F502" s="2">
        <f t="shared" si="235"/>
        <v>159.58992690736326</v>
      </c>
      <c r="G502" s="3">
        <f t="shared" si="236"/>
        <v>5.4144462628918495</v>
      </c>
      <c r="H502" s="3">
        <f t="shared" si="237"/>
        <v>-118.40753390421546</v>
      </c>
      <c r="I502" s="3">
        <f t="shared" si="238"/>
        <v>-13.271063877637241</v>
      </c>
      <c r="J502" s="2">
        <f t="shared" si="219"/>
        <v>119.27188038282956</v>
      </c>
      <c r="K502" s="2">
        <f t="shared" si="239"/>
        <v>81.303258611335764</v>
      </c>
      <c r="L502" s="6">
        <f t="shared" si="220"/>
        <v>2493.4514650439032</v>
      </c>
      <c r="M502" s="2">
        <f t="shared" si="221"/>
        <v>31.601034192396693</v>
      </c>
      <c r="N502" s="2">
        <f t="shared" si="240"/>
        <v>119.27188038282956</v>
      </c>
      <c r="O502" s="2">
        <f t="shared" si="222"/>
        <v>81.303258611335764</v>
      </c>
      <c r="P502" s="5">
        <f t="shared" si="223"/>
        <v>0.35280600654389538</v>
      </c>
      <c r="Q502" s="4">
        <f t="shared" si="241"/>
        <v>0.26494957647155526</v>
      </c>
      <c r="R502" s="4">
        <f t="shared" si="224"/>
        <v>0.24705417182131992</v>
      </c>
      <c r="S502" s="4">
        <f t="shared" si="243"/>
        <v>0</v>
      </c>
      <c r="T502" s="4">
        <f t="shared" si="244"/>
        <v>0</v>
      </c>
      <c r="U502" s="5">
        <f t="shared" si="245"/>
        <v>-1.2230292387234942</v>
      </c>
      <c r="V502" s="5">
        <f t="shared" si="246"/>
        <v>26.746202477343079</v>
      </c>
      <c r="W502" s="5">
        <f t="shared" si="247"/>
        <v>2.9977025097758814</v>
      </c>
      <c r="X502" s="5">
        <f t="shared" si="225"/>
        <v>0.99737677631890376</v>
      </c>
      <c r="Y502" s="5">
        <f t="shared" si="226"/>
        <v>11.287970378609701</v>
      </c>
      <c r="Z502" s="5">
        <f t="shared" si="227"/>
        <v>-1.1661653131462117</v>
      </c>
      <c r="AA502" s="5">
        <f t="shared" si="228"/>
        <v>15.010165705105678</v>
      </c>
      <c r="AB502" s="5">
        <f t="shared" si="229"/>
        <v>10.064941139886207</v>
      </c>
      <c r="AC502" s="5">
        <f t="shared" si="229"/>
        <v>25.580037164196867</v>
      </c>
      <c r="AD502" s="5">
        <f t="shared" si="230"/>
        <v>-14.166131785118441</v>
      </c>
      <c r="AE502">
        <f t="shared" si="242"/>
        <v>0</v>
      </c>
    </row>
    <row r="503" spans="1:31" x14ac:dyDescent="0.2">
      <c r="A503">
        <f t="shared" si="218"/>
        <v>0.47000000000000036</v>
      </c>
      <c r="B503" s="5">
        <f t="shared" si="231"/>
        <v>1.3325079102880535</v>
      </c>
      <c r="C503" s="5">
        <f t="shared" si="232"/>
        <v>-3.6849086685173531</v>
      </c>
      <c r="D503" s="5">
        <f t="shared" si="233"/>
        <v>1.2780877417071155</v>
      </c>
      <c r="E503" s="2">
        <f t="shared" si="234"/>
        <v>3.9184345377069358</v>
      </c>
      <c r="F503" s="2">
        <f t="shared" si="235"/>
        <v>160.11939166636972</v>
      </c>
      <c r="G503" s="3">
        <f t="shared" si="236"/>
        <v>5.4245112040317354</v>
      </c>
      <c r="H503" s="3">
        <f t="shared" si="237"/>
        <v>-118.38195386705125</v>
      </c>
      <c r="I503" s="3">
        <f t="shared" si="238"/>
        <v>-13.28523000942236</v>
      </c>
      <c r="J503" s="2">
        <f t="shared" si="219"/>
        <v>119.24852057609174</v>
      </c>
      <c r="K503" s="2">
        <f t="shared" si="239"/>
        <v>81.287335089360411</v>
      </c>
      <c r="L503" s="6">
        <f t="shared" si="220"/>
        <v>2493.4225401496205</v>
      </c>
      <c r="M503" s="2">
        <f t="shared" si="221"/>
        <v>31.600667609535119</v>
      </c>
      <c r="N503" s="2">
        <f t="shared" si="240"/>
        <v>119.24852057609174</v>
      </c>
      <c r="O503" s="2">
        <f t="shared" si="222"/>
        <v>81.287335089360411</v>
      </c>
      <c r="P503" s="5">
        <f t="shared" si="223"/>
        <v>0.3528051565947688</v>
      </c>
      <c r="Q503" s="4">
        <f t="shared" si="241"/>
        <v>0.26499840381139933</v>
      </c>
      <c r="R503" s="4">
        <f t="shared" si="224"/>
        <v>0.24707626866964036</v>
      </c>
      <c r="S503" s="4">
        <f t="shared" si="243"/>
        <v>0</v>
      </c>
      <c r="T503" s="4">
        <f t="shared" si="244"/>
        <v>0</v>
      </c>
      <c r="U503" s="5">
        <f t="shared" si="245"/>
        <v>-1.2250598028150914</v>
      </c>
      <c r="V503" s="5">
        <f t="shared" si="246"/>
        <v>26.735122779992807</v>
      </c>
      <c r="W503" s="5">
        <f t="shared" si="247"/>
        <v>3.0003074274415078</v>
      </c>
      <c r="X503" s="5">
        <f t="shared" si="225"/>
        <v>0.9973652064053844</v>
      </c>
      <c r="Y503" s="5">
        <f t="shared" si="226"/>
        <v>11.28441527318682</v>
      </c>
      <c r="Z503" s="5">
        <f t="shared" si="227"/>
        <v>-1.166879786554178</v>
      </c>
      <c r="AA503" s="5">
        <f t="shared" si="228"/>
        <v>15.005381615464236</v>
      </c>
      <c r="AB503" s="5">
        <f t="shared" si="229"/>
        <v>10.059355470371729</v>
      </c>
      <c r="AC503" s="5">
        <f t="shared" si="229"/>
        <v>25.568242993438631</v>
      </c>
      <c r="AD503" s="5">
        <f t="shared" si="230"/>
        <v>-14.168310957094256</v>
      </c>
      <c r="AE503">
        <f t="shared" si="242"/>
        <v>0</v>
      </c>
    </row>
    <row r="504" spans="1:31" x14ac:dyDescent="0.2">
      <c r="A504">
        <f t="shared" si="218"/>
        <v>0.47100000000000036</v>
      </c>
      <c r="B504" s="5">
        <f t="shared" si="231"/>
        <v>1.3379374511698203</v>
      </c>
      <c r="C504" s="5">
        <f t="shared" si="232"/>
        <v>-3.803277838262908</v>
      </c>
      <c r="D504" s="5">
        <f t="shared" si="233"/>
        <v>1.2647954275422146</v>
      </c>
      <c r="E504" s="2">
        <f t="shared" si="234"/>
        <v>4.0317488684520733</v>
      </c>
      <c r="F504" s="2">
        <f t="shared" si="235"/>
        <v>160.61887457574252</v>
      </c>
      <c r="G504" s="3">
        <f t="shared" si="236"/>
        <v>5.4345705595021068</v>
      </c>
      <c r="H504" s="3">
        <f t="shared" si="237"/>
        <v>-118.35638562405781</v>
      </c>
      <c r="I504" s="3">
        <f t="shared" si="238"/>
        <v>-13.299398320379455</v>
      </c>
      <c r="J504" s="2">
        <f t="shared" si="219"/>
        <v>119.22517591029587</v>
      </c>
      <c r="K504" s="2">
        <f t="shared" si="239"/>
        <v>81.271421888408909</v>
      </c>
      <c r="L504" s="6">
        <f t="shared" si="220"/>
        <v>2493.393546940938</v>
      </c>
      <c r="M504" s="2">
        <f t="shared" si="221"/>
        <v>31.600300160883418</v>
      </c>
      <c r="N504" s="2">
        <f t="shared" si="240"/>
        <v>119.22517591029587</v>
      </c>
      <c r="O504" s="2">
        <f t="shared" si="222"/>
        <v>81.271421888408909</v>
      </c>
      <c r="P504" s="5">
        <f t="shared" si="223"/>
        <v>0.35280430465302781</v>
      </c>
      <c r="Q504" s="4">
        <f t="shared" si="241"/>
        <v>0.26504720936339188</v>
      </c>
      <c r="R504" s="4">
        <f t="shared" si="224"/>
        <v>0.24709835147014864</v>
      </c>
      <c r="S504" s="4">
        <f t="shared" si="243"/>
        <v>0</v>
      </c>
      <c r="T504" s="4">
        <f t="shared" si="244"/>
        <v>0</v>
      </c>
      <c r="U504" s="5">
        <f t="shared" si="245"/>
        <v>-1.2270883542670761</v>
      </c>
      <c r="V504" s="5">
        <f t="shared" si="246"/>
        <v>26.724051304935166</v>
      </c>
      <c r="W504" s="5">
        <f t="shared" si="247"/>
        <v>3.0029119355461766</v>
      </c>
      <c r="X504" s="5">
        <f t="shared" si="225"/>
        <v>0.99735360916620963</v>
      </c>
      <c r="Y504" s="5">
        <f t="shared" si="226"/>
        <v>11.280862193176404</v>
      </c>
      <c r="Z504" s="5">
        <f t="shared" si="227"/>
        <v>-1.1675949273874873</v>
      </c>
      <c r="AA504" s="5">
        <f t="shared" si="228"/>
        <v>15.000600195100555</v>
      </c>
      <c r="AB504" s="5">
        <f t="shared" si="229"/>
        <v>10.053773838909327</v>
      </c>
      <c r="AC504" s="5">
        <f t="shared" si="229"/>
        <v>25.556456377547679</v>
      </c>
      <c r="AD504" s="5">
        <f t="shared" si="230"/>
        <v>-14.170487869353266</v>
      </c>
      <c r="AE504">
        <f t="shared" si="242"/>
        <v>0</v>
      </c>
    </row>
    <row r="505" spans="1:31" x14ac:dyDescent="0.2">
      <c r="A505">
        <f t="shared" si="218"/>
        <v>0.47200000000000036</v>
      </c>
      <c r="B505" s="5">
        <f t="shared" si="231"/>
        <v>1.3433770486162417</v>
      </c>
      <c r="C505" s="5">
        <f t="shared" si="232"/>
        <v>-3.921621445658777</v>
      </c>
      <c r="D505" s="5">
        <f t="shared" si="233"/>
        <v>1.2514889439779004</v>
      </c>
      <c r="E505" s="2">
        <f t="shared" si="234"/>
        <v>4.14533191165674</v>
      </c>
      <c r="F505" s="2">
        <f t="shared" si="235"/>
        <v>161.09076895490128</v>
      </c>
      <c r="G505" s="3">
        <f t="shared" si="236"/>
        <v>5.4446243333410163</v>
      </c>
      <c r="H505" s="3">
        <f t="shared" si="237"/>
        <v>-118.33082916768026</v>
      </c>
      <c r="I505" s="3">
        <f t="shared" si="238"/>
        <v>-13.313568808248808</v>
      </c>
      <c r="J505" s="2">
        <f t="shared" si="219"/>
        <v>119.20184637854364</v>
      </c>
      <c r="K505" s="2">
        <f t="shared" si="239"/>
        <v>81.255519003778886</v>
      </c>
      <c r="L505" s="6">
        <f t="shared" si="220"/>
        <v>2493.3644853915057</v>
      </c>
      <c r="M505" s="2">
        <f t="shared" si="221"/>
        <v>31.599931846107623</v>
      </c>
      <c r="N505" s="2">
        <f t="shared" si="240"/>
        <v>119.20184637854364</v>
      </c>
      <c r="O505" s="2">
        <f t="shared" si="222"/>
        <v>81.255519003778886</v>
      </c>
      <c r="P505" s="5">
        <f t="shared" si="223"/>
        <v>0.35280345071790137</v>
      </c>
      <c r="Q505" s="4">
        <f t="shared" si="241"/>
        <v>0.26509599310867404</v>
      </c>
      <c r="R505" s="4">
        <f t="shared" si="224"/>
        <v>0.24712042022111094</v>
      </c>
      <c r="S505" s="4">
        <f t="shared" si="243"/>
        <v>0</v>
      </c>
      <c r="T505" s="4">
        <f t="shared" si="244"/>
        <v>0</v>
      </c>
      <c r="U505" s="5">
        <f t="shared" si="245"/>
        <v>-1.229114895503433</v>
      </c>
      <c r="V505" s="5">
        <f t="shared" si="246"/>
        <v>26.712988045222833</v>
      </c>
      <c r="W505" s="5">
        <f t="shared" si="247"/>
        <v>3.0055160342875338</v>
      </c>
      <c r="X505" s="5">
        <f t="shared" si="225"/>
        <v>0.99734198459083923</v>
      </c>
      <c r="Y505" s="5">
        <f t="shared" si="226"/>
        <v>11.277311137272411</v>
      </c>
      <c r="Z505" s="5">
        <f t="shared" si="227"/>
        <v>-1.1683107348120942</v>
      </c>
      <c r="AA505" s="5">
        <f t="shared" si="228"/>
        <v>14.995821442314572</v>
      </c>
      <c r="AB505" s="5">
        <f t="shared" si="229"/>
        <v>10.048196241768979</v>
      </c>
      <c r="AC505" s="5">
        <f t="shared" si="229"/>
        <v>25.544677310410737</v>
      </c>
      <c r="AD505" s="5">
        <f t="shared" si="230"/>
        <v>-14.172662523397893</v>
      </c>
      <c r="AE505">
        <f t="shared" si="242"/>
        <v>0</v>
      </c>
    </row>
    <row r="506" spans="1:31" x14ac:dyDescent="0.2">
      <c r="A506">
        <f t="shared" si="218"/>
        <v>0.47300000000000036</v>
      </c>
      <c r="B506" s="5">
        <f t="shared" si="231"/>
        <v>1.3488266970477036</v>
      </c>
      <c r="C506" s="5">
        <f t="shared" si="232"/>
        <v>-4.039939502487802</v>
      </c>
      <c r="D506" s="5">
        <f t="shared" si="233"/>
        <v>1.2381682888383898</v>
      </c>
      <c r="E506" s="2">
        <f t="shared" si="234"/>
        <v>4.2591600864994499</v>
      </c>
      <c r="F506" s="2">
        <f t="shared" si="235"/>
        <v>161.53722743606082</v>
      </c>
      <c r="G506" s="3">
        <f t="shared" si="236"/>
        <v>5.4546725295827851</v>
      </c>
      <c r="H506" s="3">
        <f t="shared" si="237"/>
        <v>-118.30528449036986</v>
      </c>
      <c r="I506" s="3">
        <f t="shared" si="238"/>
        <v>-13.327741470772207</v>
      </c>
      <c r="J506" s="2">
        <f t="shared" si="219"/>
        <v>119.17853197394265</v>
      </c>
      <c r="K506" s="2">
        <f t="shared" si="239"/>
        <v>81.239626430772091</v>
      </c>
      <c r="L506" s="6">
        <f t="shared" si="220"/>
        <v>2493.3353554750065</v>
      </c>
      <c r="M506" s="2">
        <f t="shared" si="221"/>
        <v>31.599562664874217</v>
      </c>
      <c r="N506" s="2">
        <f t="shared" si="240"/>
        <v>119.17853197394265</v>
      </c>
      <c r="O506" s="2">
        <f t="shared" si="222"/>
        <v>81.239626430772091</v>
      </c>
      <c r="P506" s="5">
        <f t="shared" si="223"/>
        <v>0.35280259478861936</v>
      </c>
      <c r="Q506" s="4">
        <f t="shared" si="241"/>
        <v>0.26514475502839041</v>
      </c>
      <c r="R506" s="4">
        <f t="shared" si="224"/>
        <v>0.24714247492079539</v>
      </c>
      <c r="S506" s="4">
        <f t="shared" si="243"/>
        <v>0</v>
      </c>
      <c r="T506" s="4">
        <f t="shared" si="244"/>
        <v>0</v>
      </c>
      <c r="U506" s="5">
        <f t="shared" si="245"/>
        <v>-1.2311394289451976</v>
      </c>
      <c r="V506" s="5">
        <f t="shared" si="246"/>
        <v>26.701932993915868</v>
      </c>
      <c r="W506" s="5">
        <f t="shared" si="247"/>
        <v>3.0081197238637452</v>
      </c>
      <c r="X506" s="5">
        <f t="shared" si="225"/>
        <v>0.99733033266874671</v>
      </c>
      <c r="Y506" s="5">
        <f t="shared" si="226"/>
        <v>11.27376210416989</v>
      </c>
      <c r="Z506" s="5">
        <f t="shared" si="227"/>
        <v>-1.1690272079949573</v>
      </c>
      <c r="AA506" s="5">
        <f t="shared" si="228"/>
        <v>14.991045355407612</v>
      </c>
      <c r="AB506" s="5">
        <f t="shared" si="229"/>
        <v>10.042622675224692</v>
      </c>
      <c r="AC506" s="5">
        <f t="shared" si="229"/>
        <v>25.53290578592091</v>
      </c>
      <c r="AD506" s="5">
        <f t="shared" si="230"/>
        <v>-14.174834920728642</v>
      </c>
      <c r="AE506">
        <f t="shared" si="242"/>
        <v>0</v>
      </c>
    </row>
    <row r="507" spans="1:31" x14ac:dyDescent="0.2">
      <c r="A507">
        <f t="shared" si="218"/>
        <v>0.47400000000000037</v>
      </c>
      <c r="B507" s="5">
        <f t="shared" si="231"/>
        <v>1.354286390888624</v>
      </c>
      <c r="C507" s="5">
        <f t="shared" si="232"/>
        <v>-4.1582320205252792</v>
      </c>
      <c r="D507" s="5">
        <f t="shared" si="233"/>
        <v>1.2248334599501571</v>
      </c>
      <c r="E507" s="2">
        <f t="shared" si="234"/>
        <v>4.3732122250204002</v>
      </c>
      <c r="F507" s="2">
        <f t="shared" si="235"/>
        <v>161.96019051928076</v>
      </c>
      <c r="G507" s="3">
        <f t="shared" si="236"/>
        <v>5.4647151522580097</v>
      </c>
      <c r="H507" s="3">
        <f t="shared" si="237"/>
        <v>-118.27975158458393</v>
      </c>
      <c r="I507" s="3">
        <f t="shared" si="238"/>
        <v>-13.341916305692935</v>
      </c>
      <c r="J507" s="2">
        <f t="shared" si="219"/>
        <v>119.15523268960671</v>
      </c>
      <c r="K507" s="2">
        <f t="shared" si="239"/>
        <v>81.223744164694409</v>
      </c>
      <c r="L507" s="6">
        <f t="shared" si="220"/>
        <v>2493.3061571651569</v>
      </c>
      <c r="M507" s="2">
        <f t="shared" si="221"/>
        <v>31.599192616850079</v>
      </c>
      <c r="N507" s="2">
        <f t="shared" si="240"/>
        <v>119.15523268960671</v>
      </c>
      <c r="O507" s="2">
        <f t="shared" si="222"/>
        <v>81.223744164694409</v>
      </c>
      <c r="P507" s="5">
        <f t="shared" si="223"/>
        <v>0.35280173686441257</v>
      </c>
      <c r="Q507" s="4">
        <f t="shared" si="241"/>
        <v>0.2651934951036885</v>
      </c>
      <c r="R507" s="4">
        <f t="shared" si="224"/>
        <v>0.24716451556747157</v>
      </c>
      <c r="S507" s="4">
        <f t="shared" si="243"/>
        <v>0</v>
      </c>
      <c r="T507" s="4">
        <f t="shared" si="244"/>
        <v>0</v>
      </c>
      <c r="U507" s="5">
        <f t="shared" si="245"/>
        <v>-1.2331619570104606</v>
      </c>
      <c r="V507" s="5">
        <f t="shared" si="246"/>
        <v>26.690886144081702</v>
      </c>
      <c r="W507" s="5">
        <f t="shared" si="247"/>
        <v>3.0107230044734963</v>
      </c>
      <c r="X507" s="5">
        <f t="shared" si="225"/>
        <v>0.99731865338941839</v>
      </c>
      <c r="Y507" s="5">
        <f t="shared" si="226"/>
        <v>11.270215092564996</v>
      </c>
      <c r="Z507" s="5">
        <f t="shared" si="227"/>
        <v>-1.1697443461040404</v>
      </c>
      <c r="AA507" s="5">
        <f t="shared" si="228"/>
        <v>14.986271932682447</v>
      </c>
      <c r="AB507" s="5">
        <f t="shared" si="229"/>
        <v>10.037053135554535</v>
      </c>
      <c r="AC507" s="5">
        <f t="shared" si="229"/>
        <v>25.521141797977663</v>
      </c>
      <c r="AD507" s="5">
        <f t="shared" si="230"/>
        <v>-14.177005062844056</v>
      </c>
      <c r="AE507">
        <f t="shared" si="242"/>
        <v>0</v>
      </c>
    </row>
    <row r="508" spans="1:31" x14ac:dyDescent="0.2">
      <c r="A508">
        <f t="shared" si="218"/>
        <v>0.47500000000000037</v>
      </c>
      <c r="B508" s="5">
        <f t="shared" si="231"/>
        <v>1.3597561245674499</v>
      </c>
      <c r="C508" s="5">
        <f t="shared" si="232"/>
        <v>-4.2764990115389647</v>
      </c>
      <c r="D508" s="5">
        <f t="shared" si="233"/>
        <v>1.2114844551419328</v>
      </c>
      <c r="E508" s="2">
        <f t="shared" si="234"/>
        <v>4.4874692772198932</v>
      </c>
      <c r="F508" s="2">
        <f t="shared" si="235"/>
        <v>162.36141130310992</v>
      </c>
      <c r="G508" s="3">
        <f t="shared" si="236"/>
        <v>5.474752205393564</v>
      </c>
      <c r="H508" s="3">
        <f t="shared" si="237"/>
        <v>-118.25423044278595</v>
      </c>
      <c r="I508" s="3">
        <f t="shared" si="238"/>
        <v>-13.35609331075578</v>
      </c>
      <c r="J508" s="2">
        <f t="shared" si="219"/>
        <v>119.13194851865556</v>
      </c>
      <c r="K508" s="2">
        <f t="shared" si="239"/>
        <v>81.20787220085586</v>
      </c>
      <c r="L508" s="6">
        <f t="shared" si="220"/>
        <v>2493.2768904357067</v>
      </c>
      <c r="M508" s="2">
        <f t="shared" si="221"/>
        <v>31.59882170170253</v>
      </c>
      <c r="N508" s="2">
        <f t="shared" si="240"/>
        <v>119.13194851865556</v>
      </c>
      <c r="O508" s="2">
        <f t="shared" si="222"/>
        <v>81.20787220085586</v>
      </c>
      <c r="P508" s="5">
        <f t="shared" si="223"/>
        <v>0.35280087694451279</v>
      </c>
      <c r="Q508" s="4">
        <f t="shared" si="241"/>
        <v>0.26524221331571929</v>
      </c>
      <c r="R508" s="4">
        <f t="shared" si="224"/>
        <v>0.24718654215941113</v>
      </c>
      <c r="S508" s="4">
        <f t="shared" si="243"/>
        <v>0</v>
      </c>
      <c r="T508" s="4">
        <f t="shared" si="244"/>
        <v>0</v>
      </c>
      <c r="U508" s="5">
        <f t="shared" si="245"/>
        <v>-1.2351824821143718</v>
      </c>
      <c r="V508" s="5">
        <f t="shared" si="246"/>
        <v>26.679847488795161</v>
      </c>
      <c r="W508" s="5">
        <f t="shared" si="247"/>
        <v>3.013325876315994</v>
      </c>
      <c r="X508" s="5">
        <f t="shared" si="225"/>
        <v>0.99730694674235432</v>
      </c>
      <c r="Y508" s="5">
        <f t="shared" si="226"/>
        <v>11.266670101154993</v>
      </c>
      <c r="Z508" s="5">
        <f t="shared" si="227"/>
        <v>-1.1704621483083095</v>
      </c>
      <c r="AA508" s="5">
        <f t="shared" si="228"/>
        <v>14.981501172443249</v>
      </c>
      <c r="AB508" s="5">
        <f t="shared" si="229"/>
        <v>10.031487619040622</v>
      </c>
      <c r="AC508" s="5">
        <f t="shared" si="229"/>
        <v>25.509385340486851</v>
      </c>
      <c r="AD508" s="5">
        <f t="shared" si="230"/>
        <v>-14.179172951240758</v>
      </c>
      <c r="AE508">
        <f t="shared" si="242"/>
        <v>0</v>
      </c>
    </row>
    <row r="509" spans="1:31" x14ac:dyDescent="0.2">
      <c r="A509">
        <f t="shared" si="218"/>
        <v>0.47600000000000037</v>
      </c>
      <c r="B509" s="5">
        <f t="shared" si="231"/>
        <v>1.365235892516653</v>
      </c>
      <c r="C509" s="5">
        <f t="shared" si="232"/>
        <v>-4.3947404872890807</v>
      </c>
      <c r="D509" s="5">
        <f t="shared" si="233"/>
        <v>1.1981212722447014</v>
      </c>
      <c r="E509" s="2">
        <f t="shared" si="234"/>
        <v>4.601914057523631</v>
      </c>
      <c r="F509" s="2">
        <f t="shared" si="235"/>
        <v>162.74247694937469</v>
      </c>
      <c r="G509" s="3">
        <f t="shared" si="236"/>
        <v>5.4847836930126048</v>
      </c>
      <c r="H509" s="3">
        <f t="shared" si="237"/>
        <v>-118.22872105744547</v>
      </c>
      <c r="I509" s="3">
        <f t="shared" si="238"/>
        <v>-13.370272483707021</v>
      </c>
      <c r="J509" s="2">
        <f t="shared" si="219"/>
        <v>119.10867945421509</v>
      </c>
      <c r="K509" s="2">
        <f t="shared" si="239"/>
        <v>81.192010534570613</v>
      </c>
      <c r="L509" s="6">
        <f t="shared" si="220"/>
        <v>2493.2475552604383</v>
      </c>
      <c r="M509" s="2">
        <f t="shared" si="221"/>
        <v>31.598449919099306</v>
      </c>
      <c r="N509" s="2">
        <f t="shared" si="240"/>
        <v>119.10867945421509</v>
      </c>
      <c r="O509" s="2">
        <f t="shared" si="222"/>
        <v>81.192010534570613</v>
      </c>
      <c r="P509" s="5">
        <f t="shared" si="223"/>
        <v>0.35280001502815284</v>
      </c>
      <c r="Q509" s="4">
        <f t="shared" si="241"/>
        <v>0.2652909096456369</v>
      </c>
      <c r="R509" s="4">
        <f t="shared" si="224"/>
        <v>0.24720855469488742</v>
      </c>
      <c r="S509" s="4">
        <f t="shared" si="243"/>
        <v>0</v>
      </c>
      <c r="T509" s="4">
        <f t="shared" si="244"/>
        <v>0</v>
      </c>
      <c r="U509" s="5">
        <f t="shared" si="245"/>
        <v>-1.2372010066691448</v>
      </c>
      <c r="V509" s="5">
        <f t="shared" si="246"/>
        <v>26.66881702113843</v>
      </c>
      <c r="W509" s="5">
        <f t="shared" si="247"/>
        <v>3.0159283395909626</v>
      </c>
      <c r="X509" s="5">
        <f t="shared" si="225"/>
        <v>0.99729521271706778</v>
      </c>
      <c r="Y509" s="5">
        <f t="shared" si="226"/>
        <v>11.263127128638242</v>
      </c>
      <c r="Z509" s="5">
        <f t="shared" si="227"/>
        <v>-1.1711806137777341</v>
      </c>
      <c r="AA509" s="5">
        <f t="shared" si="228"/>
        <v>14.976733072995634</v>
      </c>
      <c r="AB509" s="5">
        <f t="shared" si="229"/>
        <v>10.025926121969098</v>
      </c>
      <c r="AC509" s="5">
        <f t="shared" si="229"/>
        <v>25.497636407360694</v>
      </c>
      <c r="AD509" s="5">
        <f t="shared" si="230"/>
        <v>-14.181338587413403</v>
      </c>
      <c r="AE509">
        <f t="shared" si="242"/>
        <v>0</v>
      </c>
    </row>
    <row r="510" spans="1:31" x14ac:dyDescent="0.2">
      <c r="A510">
        <f t="shared" si="218"/>
        <v>0.47700000000000037</v>
      </c>
      <c r="B510" s="5">
        <f t="shared" si="231"/>
        <v>1.3707256891727264</v>
      </c>
      <c r="C510" s="5">
        <f t="shared" si="232"/>
        <v>-4.512956459528322</v>
      </c>
      <c r="D510" s="5">
        <f t="shared" si="233"/>
        <v>1.1847439090917007</v>
      </c>
      <c r="E510" s="2">
        <f t="shared" si="234"/>
        <v>4.7165310261416122</v>
      </c>
      <c r="F510" s="2">
        <f t="shared" si="235"/>
        <v>163.10482735458919</v>
      </c>
      <c r="G510" s="3">
        <f t="shared" si="236"/>
        <v>5.4948096191345739</v>
      </c>
      <c r="H510" s="3">
        <f t="shared" si="237"/>
        <v>-118.2032234210381</v>
      </c>
      <c r="I510" s="3">
        <f t="shared" si="238"/>
        <v>-13.384453822294434</v>
      </c>
      <c r="J510" s="2">
        <f t="shared" si="219"/>
        <v>119.08542548941712</v>
      </c>
      <c r="K510" s="2">
        <f t="shared" si="239"/>
        <v>81.17615916115686</v>
      </c>
      <c r="L510" s="6">
        <f t="shared" si="220"/>
        <v>2493.2181516131691</v>
      </c>
      <c r="M510" s="2">
        <f t="shared" si="221"/>
        <v>31.598077268708561</v>
      </c>
      <c r="N510" s="2">
        <f t="shared" si="240"/>
        <v>119.08542548941712</v>
      </c>
      <c r="O510" s="2">
        <f t="shared" si="222"/>
        <v>81.17615916115686</v>
      </c>
      <c r="P510" s="5">
        <f t="shared" si="223"/>
        <v>0.3527991511145665</v>
      </c>
      <c r="Q510" s="4">
        <f t="shared" si="241"/>
        <v>0.26533958407459879</v>
      </c>
      <c r="R510" s="4">
        <f t="shared" si="224"/>
        <v>0.24723055317217552</v>
      </c>
      <c r="S510" s="4">
        <f t="shared" si="243"/>
        <v>0</v>
      </c>
      <c r="T510" s="4">
        <f t="shared" si="244"/>
        <v>0</v>
      </c>
      <c r="U510" s="5">
        <f t="shared" si="245"/>
        <v>-1.2392175330840602</v>
      </c>
      <c r="V510" s="5">
        <f t="shared" si="246"/>
        <v>26.657794734201037</v>
      </c>
      <c r="W510" s="5">
        <f t="shared" si="247"/>
        <v>3.0185303944986437</v>
      </c>
      <c r="X510" s="5">
        <f t="shared" si="225"/>
        <v>0.99728345130308516</v>
      </c>
      <c r="Y510" s="5">
        <f t="shared" si="226"/>
        <v>11.259586173714197</v>
      </c>
      <c r="Z510" s="5">
        <f t="shared" si="227"/>
        <v>-1.1718997416832828</v>
      </c>
      <c r="AA510" s="5">
        <f t="shared" si="228"/>
        <v>14.971967632646599</v>
      </c>
      <c r="AB510" s="5">
        <f t="shared" si="229"/>
        <v>10.020368640630137</v>
      </c>
      <c r="AC510" s="5">
        <f t="shared" si="229"/>
        <v>25.485894992517753</v>
      </c>
      <c r="AD510" s="5">
        <f t="shared" si="230"/>
        <v>-14.183501972854756</v>
      </c>
      <c r="AE510">
        <f t="shared" si="242"/>
        <v>0</v>
      </c>
    </row>
    <row r="511" spans="1:31" x14ac:dyDescent="0.2">
      <c r="A511">
        <f t="shared" si="218"/>
        <v>0.47800000000000037</v>
      </c>
      <c r="B511" s="5">
        <f t="shared" si="231"/>
        <v>1.3762255089761812</v>
      </c>
      <c r="C511" s="5">
        <f t="shared" si="232"/>
        <v>-4.6311469400018641</v>
      </c>
      <c r="D511" s="5">
        <f t="shared" si="233"/>
        <v>1.1713523635184198</v>
      </c>
      <c r="E511" s="2">
        <f t="shared" si="234"/>
        <v>4.8313060999532391</v>
      </c>
      <c r="F511" s="2">
        <f t="shared" si="235"/>
        <v>163.44977142782966</v>
      </c>
      <c r="G511" s="3">
        <f t="shared" si="236"/>
        <v>5.5048299877752038</v>
      </c>
      <c r="H511" s="3">
        <f t="shared" si="237"/>
        <v>-118.17773752604559</v>
      </c>
      <c r="I511" s="3">
        <f t="shared" si="238"/>
        <v>-13.398637324267289</v>
      </c>
      <c r="J511" s="2">
        <f t="shared" si="219"/>
        <v>119.06218661739956</v>
      </c>
      <c r="K511" s="2">
        <f t="shared" si="239"/>
        <v>81.160318075936985</v>
      </c>
      <c r="L511" s="6">
        <f t="shared" si="220"/>
        <v>2493.188679467748</v>
      </c>
      <c r="M511" s="2">
        <f t="shared" si="221"/>
        <v>31.597703750198889</v>
      </c>
      <c r="N511" s="2">
        <f t="shared" si="240"/>
        <v>119.06218661739956</v>
      </c>
      <c r="O511" s="2">
        <f t="shared" si="222"/>
        <v>81.160318075936985</v>
      </c>
      <c r="P511" s="5">
        <f t="shared" si="223"/>
        <v>0.35279828520298839</v>
      </c>
      <c r="Q511" s="4">
        <f t="shared" si="241"/>
        <v>0.26538823658376565</v>
      </c>
      <c r="R511" s="4">
        <f t="shared" si="224"/>
        <v>0.24725253758955221</v>
      </c>
      <c r="S511" s="4">
        <f t="shared" si="243"/>
        <v>0</v>
      </c>
      <c r="T511" s="4">
        <f t="shared" si="244"/>
        <v>0</v>
      </c>
      <c r="U511" s="5">
        <f t="shared" si="245"/>
        <v>-1.2412320637654695</v>
      </c>
      <c r="V511" s="5">
        <f t="shared" si="246"/>
        <v>26.646780621079852</v>
      </c>
      <c r="W511" s="5">
        <f t="shared" si="247"/>
        <v>3.0211320412397948</v>
      </c>
      <c r="X511" s="5">
        <f t="shared" si="225"/>
        <v>0.99727166248994681</v>
      </c>
      <c r="Y511" s="5">
        <f t="shared" si="226"/>
        <v>11.256047235083422</v>
      </c>
      <c r="Z511" s="5">
        <f t="shared" si="227"/>
        <v>-1.172619531196925</v>
      </c>
      <c r="AA511" s="5">
        <f t="shared" si="228"/>
        <v>14.967204849704583</v>
      </c>
      <c r="AB511" s="5">
        <f t="shared" si="229"/>
        <v>10.014815171317952</v>
      </c>
      <c r="AC511" s="5">
        <f t="shared" si="229"/>
        <v>25.474161089882926</v>
      </c>
      <c r="AD511" s="5">
        <f t="shared" si="230"/>
        <v>-14.185663109055621</v>
      </c>
      <c r="AE511">
        <f t="shared" si="242"/>
        <v>0</v>
      </c>
    </row>
    <row r="512" spans="1:31" x14ac:dyDescent="0.2">
      <c r="A512">
        <f t="shared" si="218"/>
        <v>0.47900000000000037</v>
      </c>
      <c r="B512" s="5">
        <f t="shared" si="231"/>
        <v>1.3817353463715421</v>
      </c>
      <c r="C512" s="5">
        <f t="shared" si="232"/>
        <v>-4.7493119404473649</v>
      </c>
      <c r="D512" s="5">
        <f t="shared" si="233"/>
        <v>1.1579466333625978</v>
      </c>
      <c r="E512" s="2">
        <f t="shared" si="234"/>
        <v>4.946226488454446</v>
      </c>
      <c r="F512" s="2">
        <f t="shared" si="235"/>
        <v>163.77850131373529</v>
      </c>
      <c r="G512" s="3">
        <f t="shared" si="236"/>
        <v>5.5148448029465218</v>
      </c>
      <c r="H512" s="3">
        <f t="shared" si="237"/>
        <v>-118.1522633649557</v>
      </c>
      <c r="I512" s="3">
        <f t="shared" si="238"/>
        <v>-13.412822987376344</v>
      </c>
      <c r="J512" s="2">
        <f t="shared" si="219"/>
        <v>119.03896283130634</v>
      </c>
      <c r="K512" s="2">
        <f t="shared" si="239"/>
        <v>81.144487274237449</v>
      </c>
      <c r="L512" s="6">
        <f t="shared" si="220"/>
        <v>2493.1591387980579</v>
      </c>
      <c r="M512" s="2">
        <f t="shared" si="221"/>
        <v>31.597329363239279</v>
      </c>
      <c r="N512" s="2">
        <f t="shared" si="240"/>
        <v>119.03896283130634</v>
      </c>
      <c r="O512" s="2">
        <f t="shared" si="222"/>
        <v>81.144487274237449</v>
      </c>
      <c r="P512" s="5">
        <f t="shared" si="223"/>
        <v>0.35279741729265429</v>
      </c>
      <c r="Q512" s="4">
        <f t="shared" si="241"/>
        <v>0.26543686715430137</v>
      </c>
      <c r="R512" s="4">
        <f t="shared" si="224"/>
        <v>0.24727450794529618</v>
      </c>
      <c r="S512" s="4">
        <f t="shared" si="243"/>
        <v>0</v>
      </c>
      <c r="T512" s="4">
        <f t="shared" si="244"/>
        <v>0</v>
      </c>
      <c r="U512" s="5">
        <f t="shared" si="245"/>
        <v>-1.243244601116801</v>
      </c>
      <c r="V512" s="5">
        <f t="shared" si="246"/>
        <v>26.635774674879098</v>
      </c>
      <c r="W512" s="5">
        <f t="shared" si="247"/>
        <v>3.0237332800156893</v>
      </c>
      <c r="X512" s="5">
        <f t="shared" si="225"/>
        <v>0.99725984626720554</v>
      </c>
      <c r="Y512" s="5">
        <f t="shared" si="226"/>
        <v>11.252510311447564</v>
      </c>
      <c r="Z512" s="5">
        <f t="shared" si="227"/>
        <v>-1.173339981491627</v>
      </c>
      <c r="AA512" s="5">
        <f t="shared" si="228"/>
        <v>14.962444722479411</v>
      </c>
      <c r="AB512" s="5">
        <f t="shared" si="229"/>
        <v>10.009265710330762</v>
      </c>
      <c r="AC512" s="5">
        <f t="shared" si="229"/>
        <v>25.462434693387472</v>
      </c>
      <c r="AD512" s="5">
        <f t="shared" si="230"/>
        <v>-14.187821997504898</v>
      </c>
      <c r="AE512">
        <f t="shared" si="242"/>
        <v>0</v>
      </c>
    </row>
    <row r="513" spans="1:31" x14ac:dyDescent="0.2">
      <c r="A513">
        <f t="shared" si="218"/>
        <v>0.48000000000000037</v>
      </c>
      <c r="B513" s="5">
        <f t="shared" si="231"/>
        <v>1.3872551958073438</v>
      </c>
      <c r="C513" s="5">
        <f t="shared" si="232"/>
        <v>-4.8674514725949738</v>
      </c>
      <c r="D513" s="5">
        <f t="shared" si="233"/>
        <v>1.1445267164642225</v>
      </c>
      <c r="E513" s="2">
        <f t="shared" si="234"/>
        <v>5.0612805510425369</v>
      </c>
      <c r="F513" s="2">
        <f t="shared" si="235"/>
        <v>164.09210484782369</v>
      </c>
      <c r="G513" s="3">
        <f t="shared" si="236"/>
        <v>5.5248540686568521</v>
      </c>
      <c r="H513" s="3">
        <f t="shared" si="237"/>
        <v>-118.12680093026232</v>
      </c>
      <c r="I513" s="3">
        <f t="shared" si="238"/>
        <v>-13.427010809373849</v>
      </c>
      <c r="J513" s="2">
        <f t="shared" si="219"/>
        <v>119.01575412428734</v>
      </c>
      <c r="K513" s="2">
        <f t="shared" si="239"/>
        <v>81.128666751388778</v>
      </c>
      <c r="L513" s="6">
        <f t="shared" si="220"/>
        <v>2493.129529578016</v>
      </c>
      <c r="M513" s="2">
        <f t="shared" si="221"/>
        <v>31.596954107499158</v>
      </c>
      <c r="N513" s="2">
        <f t="shared" si="240"/>
        <v>119.01575412428734</v>
      </c>
      <c r="O513" s="2">
        <f t="shared" si="222"/>
        <v>81.128666751388778</v>
      </c>
      <c r="P513" s="5">
        <f t="shared" si="223"/>
        <v>0.35279654738280086</v>
      </c>
      <c r="Q513" s="4">
        <f t="shared" si="241"/>
        <v>0.26548547576737341</v>
      </c>
      <c r="R513" s="4">
        <f t="shared" si="224"/>
        <v>0.24729646423768784</v>
      </c>
      <c r="S513" s="4">
        <f t="shared" si="243"/>
        <v>0</v>
      </c>
      <c r="T513" s="4">
        <f t="shared" si="244"/>
        <v>0</v>
      </c>
      <c r="U513" s="5">
        <f t="shared" si="245"/>
        <v>-1.2452551475385618</v>
      </c>
      <c r="V513" s="5">
        <f t="shared" si="246"/>
        <v>26.624776888710315</v>
      </c>
      <c r="W513" s="5">
        <f t="shared" si="247"/>
        <v>3.0263341110281146</v>
      </c>
      <c r="X513" s="5">
        <f t="shared" si="225"/>
        <v>0.99724800262442803</v>
      </c>
      <c r="Y513" s="5">
        <f t="shared" si="226"/>
        <v>11.248975401509364</v>
      </c>
      <c r="Z513" s="5">
        <f t="shared" si="227"/>
        <v>-1.1740610917413541</v>
      </c>
      <c r="AA513" s="5">
        <f t="shared" si="228"/>
        <v>14.95768724928233</v>
      </c>
      <c r="AB513" s="5">
        <f t="shared" si="229"/>
        <v>10.003720253970803</v>
      </c>
      <c r="AC513" s="5">
        <f t="shared" si="229"/>
        <v>25.450715796968961</v>
      </c>
      <c r="AD513" s="5">
        <f t="shared" si="230"/>
        <v>-14.189978639689556</v>
      </c>
      <c r="AE513">
        <f t="shared" si="242"/>
        <v>0</v>
      </c>
    </row>
    <row r="514" spans="1:31" x14ac:dyDescent="0.2">
      <c r="A514">
        <f t="shared" si="218"/>
        <v>0.48100000000000037</v>
      </c>
      <c r="B514" s="5">
        <f t="shared" si="231"/>
        <v>1.3927850517361275</v>
      </c>
      <c r="C514" s="5">
        <f t="shared" si="232"/>
        <v>-4.9855655481673384</v>
      </c>
      <c r="D514" s="5">
        <f t="shared" si="233"/>
        <v>1.1310926106655288</v>
      </c>
      <c r="E514" s="2">
        <f t="shared" si="234"/>
        <v>5.176457672522079</v>
      </c>
      <c r="F514" s="2">
        <f t="shared" si="235"/>
        <v>164.39157648800935</v>
      </c>
      <c r="G514" s="3">
        <f t="shared" si="236"/>
        <v>5.5348577889108226</v>
      </c>
      <c r="H514" s="3">
        <f t="shared" si="237"/>
        <v>-118.10135021446536</v>
      </c>
      <c r="I514" s="3">
        <f t="shared" si="238"/>
        <v>-13.441200788013539</v>
      </c>
      <c r="J514" s="2">
        <f t="shared" si="219"/>
        <v>118.99256048949849</v>
      </c>
      <c r="K514" s="2">
        <f t="shared" si="239"/>
        <v>81.11285650272562</v>
      </c>
      <c r="L514" s="6">
        <f t="shared" si="220"/>
        <v>2493.0998517815724</v>
      </c>
      <c r="M514" s="2">
        <f t="shared" si="221"/>
        <v>31.596577982648398</v>
      </c>
      <c r="N514" s="2">
        <f t="shared" si="240"/>
        <v>118.99256048949849</v>
      </c>
      <c r="O514" s="2">
        <f t="shared" si="222"/>
        <v>81.11285650272562</v>
      </c>
      <c r="P514" s="5">
        <f t="shared" si="223"/>
        <v>0.35279567547266577</v>
      </c>
      <c r="Q514" s="4">
        <f t="shared" si="241"/>
        <v>0.26553406240415262</v>
      </c>
      <c r="R514" s="4">
        <f t="shared" si="224"/>
        <v>0.24731840646500927</v>
      </c>
      <c r="S514" s="4">
        <f t="shared" si="243"/>
        <v>0</v>
      </c>
      <c r="T514" s="4">
        <f t="shared" si="244"/>
        <v>0</v>
      </c>
      <c r="U514" s="5">
        <f t="shared" si="245"/>
        <v>-1.2472637054283418</v>
      </c>
      <c r="V514" s="5">
        <f t="shared" si="246"/>
        <v>26.61378725569234</v>
      </c>
      <c r="W514" s="5">
        <f t="shared" si="247"/>
        <v>3.0289345344793692</v>
      </c>
      <c r="X514" s="5">
        <f t="shared" si="225"/>
        <v>0.99723613155119473</v>
      </c>
      <c r="Y514" s="5">
        <f t="shared" si="226"/>
        <v>11.24544250397266</v>
      </c>
      <c r="Z514" s="5">
        <f t="shared" si="227"/>
        <v>-1.1747828611210662</v>
      </c>
      <c r="AA514" s="5">
        <f t="shared" si="228"/>
        <v>14.952932428425987</v>
      </c>
      <c r="AB514" s="5">
        <f t="shared" si="229"/>
        <v>9.998178798544318</v>
      </c>
      <c r="AC514" s="5">
        <f t="shared" si="229"/>
        <v>25.439004394571274</v>
      </c>
      <c r="AD514" s="5">
        <f t="shared" si="230"/>
        <v>-14.192133037094642</v>
      </c>
      <c r="AE514">
        <f t="shared" si="242"/>
        <v>0</v>
      </c>
    </row>
    <row r="515" spans="1:31" x14ac:dyDescent="0.2">
      <c r="A515">
        <f t="shared" si="218"/>
        <v>0.48200000000000037</v>
      </c>
      <c r="B515" s="5">
        <f t="shared" si="231"/>
        <v>1.3983249086144376</v>
      </c>
      <c r="C515" s="5">
        <f t="shared" si="232"/>
        <v>-5.1036541788796068</v>
      </c>
      <c r="D515" s="5">
        <f t="shared" si="233"/>
        <v>1.1176443138109966</v>
      </c>
      <c r="E515" s="2">
        <f t="shared" si="234"/>
        <v>5.2917481542158491</v>
      </c>
      <c r="F515" s="2">
        <f t="shared" si="235"/>
        <v>164.67782692978028</v>
      </c>
      <c r="G515" s="3">
        <f t="shared" si="236"/>
        <v>5.544855967709367</v>
      </c>
      <c r="H515" s="3">
        <f t="shared" si="237"/>
        <v>-118.07591121007079</v>
      </c>
      <c r="I515" s="3">
        <f t="shared" si="238"/>
        <v>-13.455392921050633</v>
      </c>
      <c r="J515" s="2">
        <f t="shared" si="219"/>
        <v>118.96938192010171</v>
      </c>
      <c r="K515" s="2">
        <f t="shared" si="239"/>
        <v>81.097056523586716</v>
      </c>
      <c r="L515" s="6">
        <f t="shared" si="220"/>
        <v>2493.0701053827115</v>
      </c>
      <c r="M515" s="2">
        <f t="shared" si="221"/>
        <v>31.596200988357282</v>
      </c>
      <c r="N515" s="2">
        <f t="shared" si="240"/>
        <v>118.96938192010171</v>
      </c>
      <c r="O515" s="2">
        <f t="shared" si="222"/>
        <v>81.097056523586716</v>
      </c>
      <c r="P515" s="5">
        <f t="shared" si="223"/>
        <v>0.35279480156148774</v>
      </c>
      <c r="Q515" s="4">
        <f t="shared" si="241"/>
        <v>0.2655826270458132</v>
      </c>
      <c r="R515" s="4">
        <f t="shared" si="224"/>
        <v>0.24734033462554475</v>
      </c>
      <c r="S515" s="4">
        <f t="shared" si="243"/>
        <v>0</v>
      </c>
      <c r="T515" s="4">
        <f t="shared" si="244"/>
        <v>0</v>
      </c>
      <c r="U515" s="5">
        <f t="shared" si="245"/>
        <v>-1.2492702771808208</v>
      </c>
      <c r="V515" s="5">
        <f t="shared" si="246"/>
        <v>26.60280576895136</v>
      </c>
      <c r="W515" s="5">
        <f t="shared" si="247"/>
        <v>3.0315345505722688</v>
      </c>
      <c r="X515" s="5">
        <f t="shared" si="225"/>
        <v>0.99722423303709939</v>
      </c>
      <c r="Y515" s="5">
        <f t="shared" si="226"/>
        <v>11.241911617542405</v>
      </c>
      <c r="Z515" s="5">
        <f t="shared" si="227"/>
        <v>-1.1755052888067208</v>
      </c>
      <c r="AA515" s="5">
        <f t="shared" si="228"/>
        <v>14.948180258224463</v>
      </c>
      <c r="AB515" s="5">
        <f t="shared" si="229"/>
        <v>9.9926413403615832</v>
      </c>
      <c r="AC515" s="5">
        <f t="shared" si="229"/>
        <v>25.427300480144638</v>
      </c>
      <c r="AD515" s="5">
        <f t="shared" si="230"/>
        <v>-14.194285191203267</v>
      </c>
      <c r="AE515">
        <f t="shared" si="242"/>
        <v>0</v>
      </c>
    </row>
    <row r="516" spans="1:31" x14ac:dyDescent="0.2">
      <c r="A516">
        <f t="shared" si="218"/>
        <v>0.48300000000000037</v>
      </c>
      <c r="B516" s="5">
        <f t="shared" si="231"/>
        <v>1.403874760902817</v>
      </c>
      <c r="C516" s="5">
        <f t="shared" si="232"/>
        <v>-5.2217173764394378</v>
      </c>
      <c r="D516" s="5">
        <f t="shared" si="233"/>
        <v>1.1041818237473504</v>
      </c>
      <c r="E516" s="2">
        <f t="shared" si="234"/>
        <v>5.4071431184785101</v>
      </c>
      <c r="F516" s="2">
        <f t="shared" si="235"/>
        <v>164.95169158181227</v>
      </c>
      <c r="G516" s="3">
        <f t="shared" si="236"/>
        <v>5.5548486090497287</v>
      </c>
      <c r="H516" s="3">
        <f t="shared" si="237"/>
        <v>-118.05048390959064</v>
      </c>
      <c r="I516" s="3">
        <f t="shared" si="238"/>
        <v>-13.469587206241837</v>
      </c>
      <c r="J516" s="2">
        <f t="shared" si="219"/>
        <v>118.94621840926483</v>
      </c>
      <c r="K516" s="2">
        <f t="shared" si="239"/>
        <v>81.081266809314812</v>
      </c>
      <c r="L516" s="6">
        <f t="shared" si="220"/>
        <v>2493.0402903554495</v>
      </c>
      <c r="M516" s="2">
        <f t="shared" si="221"/>
        <v>31.595823124296491</v>
      </c>
      <c r="N516" s="2">
        <f t="shared" si="240"/>
        <v>118.94621840926483</v>
      </c>
      <c r="O516" s="2">
        <f t="shared" si="222"/>
        <v>81.081266809314812</v>
      </c>
      <c r="P516" s="5">
        <f t="shared" si="223"/>
        <v>0.35279392564850631</v>
      </c>
      <c r="Q516" s="4">
        <f t="shared" si="241"/>
        <v>0.26563116967353256</v>
      </c>
      <c r="R516" s="4">
        <f t="shared" si="224"/>
        <v>0.24736224871757989</v>
      </c>
      <c r="S516" s="4">
        <f t="shared" si="243"/>
        <v>0</v>
      </c>
      <c r="T516" s="4">
        <f t="shared" si="244"/>
        <v>0</v>
      </c>
      <c r="U516" s="5">
        <f t="shared" si="245"/>
        <v>-1.2512748651877674</v>
      </c>
      <c r="V516" s="5">
        <f t="shared" si="246"/>
        <v>26.591832421620794</v>
      </c>
      <c r="W516" s="5">
        <f t="shared" si="247"/>
        <v>3.0341341595101334</v>
      </c>
      <c r="X516" s="5">
        <f t="shared" si="225"/>
        <v>0.99721230707174835</v>
      </c>
      <c r="Y516" s="5">
        <f t="shared" si="226"/>
        <v>11.238382740924592</v>
      </c>
      <c r="Z516" s="5">
        <f t="shared" si="227"/>
        <v>-1.1762283739752661</v>
      </c>
      <c r="AA516" s="5">
        <f t="shared" si="228"/>
        <v>14.943430736993196</v>
      </c>
      <c r="AB516" s="5">
        <f t="shared" si="229"/>
        <v>9.9871078757368252</v>
      </c>
      <c r="AC516" s="5">
        <f t="shared" si="229"/>
        <v>25.415604047645527</v>
      </c>
      <c r="AD516" s="5">
        <f t="shared" si="230"/>
        <v>-14.196435103496668</v>
      </c>
      <c r="AE516">
        <f t="shared" si="242"/>
        <v>0</v>
      </c>
    </row>
    <row r="517" spans="1:31" x14ac:dyDescent="0.2">
      <c r="A517">
        <f t="shared" si="218"/>
        <v>0.48400000000000037</v>
      </c>
      <c r="B517" s="5">
        <f t="shared" si="231"/>
        <v>1.4094346030658047</v>
      </c>
      <c r="C517" s="5">
        <f t="shared" si="232"/>
        <v>-5.3397551525470046</v>
      </c>
      <c r="D517" s="5">
        <f t="shared" si="233"/>
        <v>1.0907051383235569</v>
      </c>
      <c r="E517" s="2">
        <f t="shared" si="234"/>
        <v>5.5226344247534209</v>
      </c>
      <c r="F517" s="2">
        <f t="shared" si="235"/>
        <v>165.21393805294127</v>
      </c>
      <c r="G517" s="3">
        <f t="shared" si="236"/>
        <v>5.5648357169254652</v>
      </c>
      <c r="H517" s="3">
        <f t="shared" si="237"/>
        <v>-118.02506830554299</v>
      </c>
      <c r="I517" s="3">
        <f t="shared" si="238"/>
        <v>-13.483783641345333</v>
      </c>
      <c r="J517" s="2">
        <f t="shared" si="219"/>
        <v>118.92306995016177</v>
      </c>
      <c r="K517" s="2">
        <f t="shared" si="239"/>
        <v>81.065487355256835</v>
      </c>
      <c r="L517" s="6">
        <f t="shared" si="220"/>
        <v>2493.010406673839</v>
      </c>
      <c r="M517" s="2">
        <f t="shared" si="221"/>
        <v>31.595444390137189</v>
      </c>
      <c r="N517" s="2">
        <f t="shared" si="240"/>
        <v>118.92306995016177</v>
      </c>
      <c r="O517" s="2">
        <f t="shared" si="222"/>
        <v>81.065487355256835</v>
      </c>
      <c r="P517" s="5">
        <f t="shared" si="223"/>
        <v>0.35279304773296211</v>
      </c>
      <c r="Q517" s="4">
        <f t="shared" si="241"/>
        <v>0.26567969026849197</v>
      </c>
      <c r="R517" s="4">
        <f t="shared" si="224"/>
        <v>0.24738414873940237</v>
      </c>
      <c r="S517" s="4">
        <f t="shared" si="243"/>
        <v>0</v>
      </c>
      <c r="T517" s="4">
        <f t="shared" si="244"/>
        <v>0</v>
      </c>
      <c r="U517" s="5">
        <f t="shared" si="245"/>
        <v>-1.2532774718380479</v>
      </c>
      <c r="V517" s="5">
        <f t="shared" si="246"/>
        <v>26.580867206841397</v>
      </c>
      <c r="W517" s="5">
        <f t="shared" si="247"/>
        <v>3.0367333614967973</v>
      </c>
      <c r="X517" s="5">
        <f t="shared" si="225"/>
        <v>0.99720035364476278</v>
      </c>
      <c r="Y517" s="5">
        <f t="shared" si="226"/>
        <v>11.234855872826355</v>
      </c>
      <c r="Z517" s="5">
        <f t="shared" si="227"/>
        <v>-1.1769521158046452</v>
      </c>
      <c r="AA517" s="5">
        <f t="shared" si="228"/>
        <v>14.938683863049068</v>
      </c>
      <c r="AB517" s="5">
        <f t="shared" si="229"/>
        <v>9.9815784009883064</v>
      </c>
      <c r="AC517" s="5">
        <f t="shared" si="229"/>
        <v>25.403915091036751</v>
      </c>
      <c r="AD517" s="5">
        <f t="shared" si="230"/>
        <v>-14.198582775454135</v>
      </c>
      <c r="AE517">
        <f t="shared" si="242"/>
        <v>0</v>
      </c>
    </row>
    <row r="518" spans="1:31" x14ac:dyDescent="0.2">
      <c r="A518">
        <f t="shared" si="218"/>
        <v>0.48500000000000038</v>
      </c>
      <c r="B518" s="5">
        <f t="shared" si="231"/>
        <v>1.4150044295719308</v>
      </c>
      <c r="C518" s="5">
        <f t="shared" si="232"/>
        <v>-5.4577675188950021</v>
      </c>
      <c r="D518" s="5">
        <f t="shared" si="233"/>
        <v>1.0772142553908239</v>
      </c>
      <c r="E518" s="2">
        <f t="shared" si="234"/>
        <v>5.638214595597927</v>
      </c>
      <c r="F518" s="2">
        <f t="shared" si="235"/>
        <v>165.46527277959197</v>
      </c>
      <c r="G518" s="3">
        <f t="shared" si="236"/>
        <v>5.5748172953264534</v>
      </c>
      <c r="H518" s="3">
        <f t="shared" si="237"/>
        <v>-117.99966439045195</v>
      </c>
      <c r="I518" s="3">
        <f t="shared" si="238"/>
        <v>-13.497982224120788</v>
      </c>
      <c r="J518" s="2">
        <f t="shared" si="219"/>
        <v>118.89993653597233</v>
      </c>
      <c r="K518" s="2">
        <f t="shared" si="239"/>
        <v>81.049718156763689</v>
      </c>
      <c r="L518" s="6">
        <f t="shared" si="220"/>
        <v>2492.9804543119649</v>
      </c>
      <c r="M518" s="2">
        <f t="shared" si="221"/>
        <v>31.595064785550942</v>
      </c>
      <c r="N518" s="2">
        <f t="shared" si="240"/>
        <v>118.89993653597233</v>
      </c>
      <c r="O518" s="2">
        <f t="shared" si="222"/>
        <v>81.049718156763689</v>
      </c>
      <c r="P518" s="5">
        <f t="shared" si="223"/>
        <v>0.35279216781409684</v>
      </c>
      <c r="Q518" s="4">
        <f t="shared" si="241"/>
        <v>0.2657281888118761</v>
      </c>
      <c r="R518" s="4">
        <f t="shared" si="224"/>
        <v>0.24740603468930164</v>
      </c>
      <c r="S518" s="4">
        <f t="shared" si="243"/>
        <v>0</v>
      </c>
      <c r="T518" s="4">
        <f t="shared" si="244"/>
        <v>0</v>
      </c>
      <c r="U518" s="5">
        <f t="shared" si="245"/>
        <v>-1.2552780995176276</v>
      </c>
      <c r="V518" s="5">
        <f t="shared" si="246"/>
        <v>26.569910117761189</v>
      </c>
      <c r="W518" s="5">
        <f t="shared" si="247"/>
        <v>3.0393321567366027</v>
      </c>
      <c r="X518" s="5">
        <f t="shared" si="225"/>
        <v>0.99718837274577699</v>
      </c>
      <c r="Y518" s="5">
        <f t="shared" si="226"/>
        <v>11.231331011955888</v>
      </c>
      <c r="Z518" s="5">
        <f t="shared" si="227"/>
        <v>-1.1776765134737921</v>
      </c>
      <c r="AA518" s="5">
        <f t="shared" si="228"/>
        <v>14.933939634710343</v>
      </c>
      <c r="AB518" s="5">
        <f t="shared" si="229"/>
        <v>9.9760529124382593</v>
      </c>
      <c r="AC518" s="5">
        <f t="shared" si="229"/>
        <v>25.392233604287398</v>
      </c>
      <c r="AD518" s="5">
        <f t="shared" si="230"/>
        <v>-14.200728208553052</v>
      </c>
      <c r="AE518">
        <f t="shared" si="242"/>
        <v>0</v>
      </c>
    </row>
    <row r="519" spans="1:31" x14ac:dyDescent="0.2">
      <c r="A519">
        <f t="shared" si="218"/>
        <v>0.48600000000000038</v>
      </c>
      <c r="B519" s="5">
        <f t="shared" si="231"/>
        <v>1.4205842348937137</v>
      </c>
      <c r="C519" s="5">
        <f t="shared" si="232"/>
        <v>-5.575754487168652</v>
      </c>
      <c r="D519" s="5">
        <f t="shared" si="233"/>
        <v>1.0637091728025989</v>
      </c>
      <c r="E519" s="2">
        <f t="shared" si="234"/>
        <v>5.7538767513399094</v>
      </c>
      <c r="F519" s="2">
        <f t="shared" si="235"/>
        <v>165.70634690431316</v>
      </c>
      <c r="G519" s="3">
        <f t="shared" si="236"/>
        <v>5.5847933482388914</v>
      </c>
      <c r="H519" s="3">
        <f t="shared" si="237"/>
        <v>-117.97427215684766</v>
      </c>
      <c r="I519" s="3">
        <f t="shared" si="238"/>
        <v>-13.512182952329342</v>
      </c>
      <c r="J519" s="2">
        <f t="shared" si="219"/>
        <v>118.87681815988226</v>
      </c>
      <c r="K519" s="2">
        <f t="shared" si="239"/>
        <v>81.033959209190357</v>
      </c>
      <c r="L519" s="6">
        <f t="shared" si="220"/>
        <v>2492.9504332439456</v>
      </c>
      <c r="M519" s="2">
        <f t="shared" si="221"/>
        <v>31.594684310209725</v>
      </c>
      <c r="N519" s="2">
        <f t="shared" si="240"/>
        <v>118.87681815988226</v>
      </c>
      <c r="O519" s="2">
        <f t="shared" si="222"/>
        <v>81.033959209190357</v>
      </c>
      <c r="P519" s="5">
        <f t="shared" si="223"/>
        <v>0.35279128589115294</v>
      </c>
      <c r="Q519" s="4">
        <f t="shared" si="241"/>
        <v>0.26577666528487287</v>
      </c>
      <c r="R519" s="4">
        <f t="shared" si="224"/>
        <v>0.24742790656556898</v>
      </c>
      <c r="S519" s="4">
        <f t="shared" si="243"/>
        <v>0</v>
      </c>
      <c r="T519" s="4">
        <f t="shared" si="244"/>
        <v>0</v>
      </c>
      <c r="U519" s="5">
        <f t="shared" si="245"/>
        <v>-1.257276750609575</v>
      </c>
      <c r="V519" s="5">
        <f t="shared" si="246"/>
        <v>26.558961147535442</v>
      </c>
      <c r="W519" s="5">
        <f t="shared" si="247"/>
        <v>3.0419305454343983</v>
      </c>
      <c r="X519" s="5">
        <f t="shared" si="225"/>
        <v>0.99717636436443791</v>
      </c>
      <c r="Y519" s="5">
        <f t="shared" si="226"/>
        <v>11.227808157022485</v>
      </c>
      <c r="Z519" s="5">
        <f t="shared" si="227"/>
        <v>-1.1784015661626321</v>
      </c>
      <c r="AA519" s="5">
        <f t="shared" si="228"/>
        <v>14.929198050296694</v>
      </c>
      <c r="AB519" s="5">
        <f t="shared" si="229"/>
        <v>9.9705314064129098</v>
      </c>
      <c r="AC519" s="5">
        <f t="shared" si="229"/>
        <v>25.380559581372811</v>
      </c>
      <c r="AD519" s="5">
        <f t="shared" si="230"/>
        <v>-14.202871404268908</v>
      </c>
      <c r="AE519">
        <f t="shared" si="242"/>
        <v>0</v>
      </c>
    </row>
    <row r="520" spans="1:31" x14ac:dyDescent="0.2">
      <c r="A520">
        <f t="shared" si="218"/>
        <v>0.48700000000000038</v>
      </c>
      <c r="B520" s="5">
        <f t="shared" si="231"/>
        <v>1.4261740135076557</v>
      </c>
      <c r="C520" s="5">
        <f t="shared" si="232"/>
        <v>-5.6937160690457089</v>
      </c>
      <c r="D520" s="5">
        <f t="shared" si="233"/>
        <v>1.0501898884145675</v>
      </c>
      <c r="E520" s="2">
        <f t="shared" si="234"/>
        <v>5.8696145522269054</v>
      </c>
      <c r="F520" s="2">
        <f t="shared" si="235"/>
        <v>165.93776150045312</v>
      </c>
      <c r="G520" s="3">
        <f t="shared" si="236"/>
        <v>5.5947638796453045</v>
      </c>
      <c r="H520" s="3">
        <f t="shared" si="237"/>
        <v>-117.94889159726628</v>
      </c>
      <c r="I520" s="3">
        <f t="shared" si="238"/>
        <v>-13.526385823733611</v>
      </c>
      <c r="J520" s="2">
        <f t="shared" si="219"/>
        <v>118.85371481508332</v>
      </c>
      <c r="K520" s="2">
        <f t="shared" si="239"/>
        <v>81.018210507895915</v>
      </c>
      <c r="L520" s="6">
        <f t="shared" si="220"/>
        <v>2492.9203434439332</v>
      </c>
      <c r="M520" s="2">
        <f t="shared" si="221"/>
        <v>31.594302963785964</v>
      </c>
      <c r="N520" s="2">
        <f t="shared" si="240"/>
        <v>118.85371481508332</v>
      </c>
      <c r="O520" s="2">
        <f t="shared" si="222"/>
        <v>81.018210507895915</v>
      </c>
      <c r="P520" s="5">
        <f t="shared" si="223"/>
        <v>0.35279040196337413</v>
      </c>
      <c r="Q520" s="4">
        <f t="shared" si="241"/>
        <v>0.26582511966867389</v>
      </c>
      <c r="R520" s="4">
        <f t="shared" si="224"/>
        <v>0.24744976436649735</v>
      </c>
      <c r="S520" s="4">
        <f t="shared" si="243"/>
        <v>0</v>
      </c>
      <c r="T520" s="4">
        <f t="shared" si="244"/>
        <v>0</v>
      </c>
      <c r="U520" s="5">
        <f t="shared" si="245"/>
        <v>-1.2592734274940676</v>
      </c>
      <c r="V520" s="5">
        <f t="shared" si="246"/>
        <v>26.548020289326708</v>
      </c>
      <c r="W520" s="5">
        <f t="shared" si="247"/>
        <v>3.0445285277955416</v>
      </c>
      <c r="X520" s="5">
        <f t="shared" si="225"/>
        <v>0.99716432849040681</v>
      </c>
      <c r="Y520" s="5">
        <f t="shared" si="226"/>
        <v>11.224287306736512</v>
      </c>
      <c r="Z520" s="5">
        <f t="shared" si="227"/>
        <v>-1.1791272730520781</v>
      </c>
      <c r="AA520" s="5">
        <f t="shared" si="228"/>
        <v>14.924459108129179</v>
      </c>
      <c r="AB520" s="5">
        <f t="shared" si="229"/>
        <v>9.965013879242445</v>
      </c>
      <c r="AC520" s="5">
        <f t="shared" si="229"/>
        <v>25.36889301627463</v>
      </c>
      <c r="AD520" s="5">
        <f t="shared" si="230"/>
        <v>-14.20501236407528</v>
      </c>
      <c r="AE520">
        <f t="shared" si="242"/>
        <v>0</v>
      </c>
    </row>
    <row r="521" spans="1:31" x14ac:dyDescent="0.2">
      <c r="A521">
        <f t="shared" si="218"/>
        <v>0.48800000000000038</v>
      </c>
      <c r="B521" s="5">
        <f t="shared" si="231"/>
        <v>1.4317737598942408</v>
      </c>
      <c r="C521" s="5">
        <f t="shared" si="232"/>
        <v>-5.8116522761964671</v>
      </c>
      <c r="D521" s="5">
        <f t="shared" si="233"/>
        <v>1.0366564000846519</v>
      </c>
      <c r="E521" s="2">
        <f t="shared" si="234"/>
        <v>5.9854221470954974</v>
      </c>
      <c r="F521" s="2">
        <f t="shared" si="235"/>
        <v>166.16007222476182</v>
      </c>
      <c r="G521" s="3">
        <f t="shared" si="236"/>
        <v>5.6047288935245474</v>
      </c>
      <c r="H521" s="3">
        <f t="shared" si="237"/>
        <v>-117.92352270425</v>
      </c>
      <c r="I521" s="3">
        <f t="shared" si="238"/>
        <v>-13.540590836097685</v>
      </c>
      <c r="J521" s="2">
        <f t="shared" si="219"/>
        <v>118.83062649477318</v>
      </c>
      <c r="K521" s="2">
        <f t="shared" si="239"/>
        <v>81.002472048243476</v>
      </c>
      <c r="L521" s="6">
        <f t="shared" si="220"/>
        <v>2492.8901848861169</v>
      </c>
      <c r="M521" s="2">
        <f t="shared" si="221"/>
        <v>31.593920745952527</v>
      </c>
      <c r="N521" s="2">
        <f t="shared" si="240"/>
        <v>118.83062649477318</v>
      </c>
      <c r="O521" s="2">
        <f t="shared" si="222"/>
        <v>81.002472048243476</v>
      </c>
      <c r="P521" s="5">
        <f t="shared" si="223"/>
        <v>0.35278951603000502</v>
      </c>
      <c r="Q521" s="4">
        <f t="shared" si="241"/>
        <v>0.26587355194447448</v>
      </c>
      <c r="R521" s="4">
        <f t="shared" si="224"/>
        <v>0.24747160809038171</v>
      </c>
      <c r="S521" s="4">
        <f t="shared" si="243"/>
        <v>0</v>
      </c>
      <c r="T521" s="4">
        <f t="shared" si="244"/>
        <v>0</v>
      </c>
      <c r="U521" s="5">
        <f t="shared" si="245"/>
        <v>-1.2612681325483939</v>
      </c>
      <c r="V521" s="5">
        <f t="shared" si="246"/>
        <v>26.537087536304774</v>
      </c>
      <c r="W521" s="5">
        <f t="shared" si="247"/>
        <v>3.0471261040258955</v>
      </c>
      <c r="X521" s="5">
        <f t="shared" si="225"/>
        <v>0.99715226511335897</v>
      </c>
      <c r="Y521" s="5">
        <f t="shared" si="226"/>
        <v>11.220768459809433</v>
      </c>
      <c r="Z521" s="5">
        <f t="shared" si="227"/>
        <v>-1.179853633324033</v>
      </c>
      <c r="AA521" s="5">
        <f t="shared" si="228"/>
        <v>14.919722806530263</v>
      </c>
      <c r="AB521" s="5">
        <f t="shared" si="229"/>
        <v>9.9595003272610398</v>
      </c>
      <c r="AC521" s="5">
        <f t="shared" si="229"/>
        <v>25.357233902980742</v>
      </c>
      <c r="AD521" s="5">
        <f t="shared" si="230"/>
        <v>-14.20715108944384</v>
      </c>
      <c r="AE521">
        <f t="shared" si="242"/>
        <v>0</v>
      </c>
    </row>
    <row r="522" spans="1:31" x14ac:dyDescent="0.2">
      <c r="A522">
        <f t="shared" si="218"/>
        <v>0.48900000000000038</v>
      </c>
      <c r="B522" s="5">
        <f t="shared" si="231"/>
        <v>1.437383468537929</v>
      </c>
      <c r="C522" s="5">
        <f t="shared" si="232"/>
        <v>-5.9295631202837651</v>
      </c>
      <c r="D522" s="5">
        <f t="shared" si="233"/>
        <v>1.0231087056730095</v>
      </c>
      <c r="E522" s="2">
        <f t="shared" si="234"/>
        <v>6.1012941277285977</v>
      </c>
      <c r="F522" s="2">
        <f t="shared" si="235"/>
        <v>166.37379346845188</v>
      </c>
      <c r="G522" s="3">
        <f t="shared" si="236"/>
        <v>5.6146883938518082</v>
      </c>
      <c r="H522" s="3">
        <f t="shared" si="237"/>
        <v>-117.89816547034702</v>
      </c>
      <c r="I522" s="3">
        <f t="shared" si="238"/>
        <v>-13.554797987187129</v>
      </c>
      <c r="J522" s="2">
        <f t="shared" si="219"/>
        <v>118.8075531921554</v>
      </c>
      <c r="K522" s="2">
        <f t="shared" si="239"/>
        <v>80.986743825600129</v>
      </c>
      <c r="L522" s="6">
        <f t="shared" si="220"/>
        <v>2492.8599575447151</v>
      </c>
      <c r="M522" s="2">
        <f t="shared" si="221"/>
        <v>31.593537656382669</v>
      </c>
      <c r="N522" s="2">
        <f t="shared" si="240"/>
        <v>118.8075531921554</v>
      </c>
      <c r="O522" s="2">
        <f t="shared" si="222"/>
        <v>80.986743825600129</v>
      </c>
      <c r="P522" s="5">
        <f t="shared" si="223"/>
        <v>0.35278862809029105</v>
      </c>
      <c r="Q522" s="4">
        <f t="shared" si="241"/>
        <v>0.26592196209347335</v>
      </c>
      <c r="R522" s="4">
        <f t="shared" si="224"/>
        <v>0.24749343773551868</v>
      </c>
      <c r="S522" s="4">
        <f t="shared" si="243"/>
        <v>0</v>
      </c>
      <c r="T522" s="4">
        <f t="shared" si="244"/>
        <v>0</v>
      </c>
      <c r="U522" s="5">
        <f t="shared" si="245"/>
        <v>-1.2632608681469562</v>
      </c>
      <c r="V522" s="5">
        <f t="shared" si="246"/>
        <v>26.526162881646648</v>
      </c>
      <c r="W522" s="5">
        <f t="shared" si="247"/>
        <v>3.0497232743318241</v>
      </c>
      <c r="X522" s="5">
        <f t="shared" si="225"/>
        <v>0.99714017422298173</v>
      </c>
      <c r="Y522" s="5">
        <f t="shared" si="226"/>
        <v>11.217251614953787</v>
      </c>
      <c r="Z522" s="5">
        <f t="shared" si="227"/>
        <v>-1.1805806461613857</v>
      </c>
      <c r="AA522" s="5">
        <f t="shared" si="228"/>
        <v>14.914989143823799</v>
      </c>
      <c r="AB522" s="5">
        <f t="shared" si="229"/>
        <v>9.9539907468068307</v>
      </c>
      <c r="AC522" s="5">
        <f t="shared" si="229"/>
        <v>25.345582235485264</v>
      </c>
      <c r="AD522" s="5">
        <f t="shared" si="230"/>
        <v>-14.209287581844375</v>
      </c>
      <c r="AE522">
        <f t="shared" si="242"/>
        <v>0</v>
      </c>
    </row>
    <row r="523" spans="1:31" x14ac:dyDescent="0.2">
      <c r="A523">
        <f t="shared" si="218"/>
        <v>0.49000000000000038</v>
      </c>
      <c r="B523" s="5">
        <f t="shared" si="231"/>
        <v>1.4430031339271541</v>
      </c>
      <c r="C523" s="5">
        <f t="shared" si="232"/>
        <v>-6.0474486129629943</v>
      </c>
      <c r="D523" s="5">
        <f t="shared" si="233"/>
        <v>1.0095468030420316</v>
      </c>
      <c r="E523" s="2">
        <f t="shared" si="234"/>
        <v>6.2172254881861599</v>
      </c>
      <c r="F523" s="2">
        <f t="shared" si="235"/>
        <v>166.57940206766952</v>
      </c>
      <c r="G523" s="3">
        <f t="shared" si="236"/>
        <v>5.6246423845986149</v>
      </c>
      <c r="H523" s="3">
        <f t="shared" si="237"/>
        <v>-117.87281988811154</v>
      </c>
      <c r="I523" s="3">
        <f t="shared" si="238"/>
        <v>-13.569007274768973</v>
      </c>
      <c r="J523" s="2">
        <f t="shared" si="219"/>
        <v>118.78449490043951</v>
      </c>
      <c r="K523" s="2">
        <f t="shared" si="239"/>
        <v>80.971025835337088</v>
      </c>
      <c r="L523" s="6">
        <f t="shared" si="220"/>
        <v>2492.8296613939842</v>
      </c>
      <c r="M523" s="2">
        <f t="shared" si="221"/>
        <v>31.593153694750146</v>
      </c>
      <c r="N523" s="2">
        <f t="shared" si="240"/>
        <v>118.78449490043951</v>
      </c>
      <c r="O523" s="2">
        <f t="shared" si="222"/>
        <v>80.971025835337088</v>
      </c>
      <c r="P523" s="5">
        <f t="shared" si="223"/>
        <v>0.35278773814347891</v>
      </c>
      <c r="Q523" s="4">
        <f t="shared" si="241"/>
        <v>0.2659703500968732</v>
      </c>
      <c r="R523" s="4">
        <f t="shared" si="224"/>
        <v>0.2475152533002071</v>
      </c>
      <c r="S523" s="4">
        <f t="shared" si="243"/>
        <v>0</v>
      </c>
      <c r="T523" s="4">
        <f t="shared" si="244"/>
        <v>0</v>
      </c>
      <c r="U523" s="5">
        <f t="shared" si="245"/>
        <v>-1.2652516366612796</v>
      </c>
      <c r="V523" s="5">
        <f t="shared" si="246"/>
        <v>26.515246318536601</v>
      </c>
      <c r="W523" s="5">
        <f t="shared" si="247"/>
        <v>3.0523200389202003</v>
      </c>
      <c r="X523" s="5">
        <f t="shared" si="225"/>
        <v>0.99712805580897845</v>
      </c>
      <c r="Y523" s="5">
        <f t="shared" si="226"/>
        <v>11.213736770883202</v>
      </c>
      <c r="Z523" s="5">
        <f t="shared" si="227"/>
        <v>-1.1813083107480125</v>
      </c>
      <c r="AA523" s="5">
        <f t="shared" si="228"/>
        <v>14.910258118335049</v>
      </c>
      <c r="AB523" s="5">
        <f t="shared" si="229"/>
        <v>9.9484851342219223</v>
      </c>
      <c r="AC523" s="5">
        <f t="shared" si="229"/>
        <v>25.333938007788589</v>
      </c>
      <c r="AD523" s="5">
        <f t="shared" si="230"/>
        <v>-14.211421842744748</v>
      </c>
      <c r="AE523">
        <f t="shared" si="242"/>
        <v>0</v>
      </c>
    </row>
    <row r="524" spans="1:31" x14ac:dyDescent="0.2">
      <c r="A524">
        <f t="shared" si="218"/>
        <v>0.49100000000000038</v>
      </c>
      <c r="B524" s="5">
        <f t="shared" si="231"/>
        <v>1.4486327505543199</v>
      </c>
      <c r="C524" s="5">
        <f t="shared" si="232"/>
        <v>-6.1653087658821022</v>
      </c>
      <c r="D524" s="5">
        <f t="shared" si="233"/>
        <v>0.99597069005634131</v>
      </c>
      <c r="E524" s="2">
        <f t="shared" si="234"/>
        <v>6.3332115884945184</v>
      </c>
      <c r="F524" s="2">
        <f t="shared" si="235"/>
        <v>166.77734062615289</v>
      </c>
      <c r="G524" s="3">
        <f t="shared" si="236"/>
        <v>5.6345908697328371</v>
      </c>
      <c r="H524" s="3">
        <f t="shared" si="237"/>
        <v>-117.84748595010375</v>
      </c>
      <c r="I524" s="3">
        <f t="shared" si="238"/>
        <v>-13.583218696611718</v>
      </c>
      <c r="J524" s="2">
        <f t="shared" si="219"/>
        <v>118.76145161284093</v>
      </c>
      <c r="K524" s="2">
        <f t="shared" si="239"/>
        <v>80.955318072829527</v>
      </c>
      <c r="L524" s="6">
        <f t="shared" si="220"/>
        <v>2492.7992964082127</v>
      </c>
      <c r="M524" s="2">
        <f t="shared" si="221"/>
        <v>31.59276886072908</v>
      </c>
      <c r="N524" s="2">
        <f t="shared" si="240"/>
        <v>118.76145161284093</v>
      </c>
      <c r="O524" s="2">
        <f t="shared" si="222"/>
        <v>80.955318072829527</v>
      </c>
      <c r="P524" s="5">
        <f t="shared" si="223"/>
        <v>0.35278684618881612</v>
      </c>
      <c r="Q524" s="4">
        <f t="shared" si="241"/>
        <v>0.26601871593587995</v>
      </c>
      <c r="R524" s="4">
        <f t="shared" si="224"/>
        <v>0.24753705478274718</v>
      </c>
      <c r="S524" s="4">
        <f t="shared" si="243"/>
        <v>0</v>
      </c>
      <c r="T524" s="4">
        <f t="shared" si="244"/>
        <v>0</v>
      </c>
      <c r="U524" s="5">
        <f t="shared" si="245"/>
        <v>-1.2672404404600113</v>
      </c>
      <c r="V524" s="5">
        <f t="shared" si="246"/>
        <v>26.504337840166102</v>
      </c>
      <c r="W524" s="5">
        <f t="shared" si="247"/>
        <v>3.0549163979983969</v>
      </c>
      <c r="X524" s="5">
        <f t="shared" si="225"/>
        <v>0.9971159098610638</v>
      </c>
      <c r="Y524" s="5">
        <f t="shared" si="226"/>
        <v>11.210223926312384</v>
      </c>
      <c r="Z524" s="5">
        <f t="shared" si="227"/>
        <v>-1.1820366262687729</v>
      </c>
      <c r="AA524" s="5">
        <f t="shared" si="228"/>
        <v>14.905529728390647</v>
      </c>
      <c r="AB524" s="5">
        <f t="shared" si="229"/>
        <v>9.9429834858523733</v>
      </c>
      <c r="AC524" s="5">
        <f t="shared" si="229"/>
        <v>25.32230121389733</v>
      </c>
      <c r="AD524" s="5">
        <f t="shared" si="230"/>
        <v>-14.213553873610955</v>
      </c>
      <c r="AE524">
        <f t="shared" si="242"/>
        <v>0</v>
      </c>
    </row>
    <row r="525" spans="1:31" x14ac:dyDescent="0.2">
      <c r="A525">
        <f t="shared" si="218"/>
        <v>0.49200000000000038</v>
      </c>
      <c r="B525" s="5">
        <f t="shared" si="231"/>
        <v>1.4542723129157957</v>
      </c>
      <c r="C525" s="5">
        <f t="shared" si="232"/>
        <v>-6.2831435906815987</v>
      </c>
      <c r="D525" s="5">
        <f t="shared" si="233"/>
        <v>0.98238036458279276</v>
      </c>
      <c r="E525" s="2">
        <f t="shared" si="234"/>
        <v>6.4492481221640645</v>
      </c>
      <c r="F525" s="2">
        <f t="shared" si="235"/>
        <v>166.96802049587257</v>
      </c>
      <c r="G525" s="3">
        <f t="shared" si="236"/>
        <v>5.6445338532186895</v>
      </c>
      <c r="H525" s="3">
        <f t="shared" si="237"/>
        <v>-117.82216364888986</v>
      </c>
      <c r="I525" s="3">
        <f t="shared" si="238"/>
        <v>-13.59743225048533</v>
      </c>
      <c r="J525" s="2">
        <f t="shared" si="219"/>
        <v>118.73842332258101</v>
      </c>
      <c r="K525" s="2">
        <f t="shared" si="239"/>
        <v>80.939620533456718</v>
      </c>
      <c r="L525" s="6">
        <f t="shared" si="220"/>
        <v>2492.7688625617234</v>
      </c>
      <c r="M525" s="2">
        <f t="shared" si="221"/>
        <v>31.592383153994064</v>
      </c>
      <c r="N525" s="2">
        <f t="shared" si="240"/>
        <v>118.73842332258101</v>
      </c>
      <c r="O525" s="2">
        <f t="shared" si="222"/>
        <v>80.939620533456718</v>
      </c>
      <c r="P525" s="5">
        <f t="shared" si="223"/>
        <v>0.35278595222555126</v>
      </c>
      <c r="Q525" s="4">
        <f t="shared" si="241"/>
        <v>0.26606705959170335</v>
      </c>
      <c r="R525" s="4">
        <f t="shared" si="224"/>
        <v>0.24755884218144109</v>
      </c>
      <c r="S525" s="4">
        <f t="shared" si="243"/>
        <v>0</v>
      </c>
      <c r="T525" s="4">
        <f t="shared" si="244"/>
        <v>0</v>
      </c>
      <c r="U525" s="5">
        <f t="shared" si="245"/>
        <v>-1.2692272819089256</v>
      </c>
      <c r="V525" s="5">
        <f t="shared" si="246"/>
        <v>26.493437439733832</v>
      </c>
      <c r="W525" s="5">
        <f t="shared" si="247"/>
        <v>3.0575123517742884</v>
      </c>
      <c r="X525" s="5">
        <f t="shared" si="225"/>
        <v>0.99710373636896754</v>
      </c>
      <c r="Y525" s="5">
        <f t="shared" si="226"/>
        <v>11.206713079957112</v>
      </c>
      <c r="Z525" s="5">
        <f t="shared" si="227"/>
        <v>-1.182765591909511</v>
      </c>
      <c r="AA525" s="5">
        <f t="shared" si="228"/>
        <v>14.900803972318618</v>
      </c>
      <c r="AB525" s="5">
        <f t="shared" si="229"/>
        <v>9.9374857980481863</v>
      </c>
      <c r="AC525" s="5">
        <f t="shared" si="229"/>
        <v>25.31067184782432</v>
      </c>
      <c r="AD525" s="5">
        <f t="shared" si="230"/>
        <v>-14.215683675907094</v>
      </c>
      <c r="AE525">
        <f t="shared" si="242"/>
        <v>0</v>
      </c>
    </row>
    <row r="526" spans="1:31" x14ac:dyDescent="0.2">
      <c r="A526">
        <f t="shared" si="218"/>
        <v>0.49300000000000038</v>
      </c>
      <c r="B526" s="5">
        <f t="shared" si="231"/>
        <v>1.4599218155119136</v>
      </c>
      <c r="C526" s="5">
        <f t="shared" si="232"/>
        <v>-6.400953098994564</v>
      </c>
      <c r="D526" s="5">
        <f t="shared" si="233"/>
        <v>0.96877582449046939</v>
      </c>
      <c r="E526" s="2">
        <f t="shared" si="234"/>
        <v>6.5653310870766992</v>
      </c>
      <c r="F526" s="2">
        <f t="shared" si="235"/>
        <v>167.15182445546753</v>
      </c>
      <c r="G526" s="3">
        <f t="shared" si="236"/>
        <v>5.6544713390167374</v>
      </c>
      <c r="H526" s="3">
        <f t="shared" si="237"/>
        <v>-117.79685297704204</v>
      </c>
      <c r="I526" s="3">
        <f t="shared" si="238"/>
        <v>-13.611647934161237</v>
      </c>
      <c r="J526" s="2">
        <f t="shared" si="219"/>
        <v>118.71541002288697</v>
      </c>
      <c r="K526" s="2">
        <f t="shared" si="239"/>
        <v>80.923933212601881</v>
      </c>
      <c r="L526" s="6">
        <f t="shared" si="220"/>
        <v>2492.7383598288748</v>
      </c>
      <c r="M526" s="2">
        <f t="shared" si="221"/>
        <v>31.591996574220115</v>
      </c>
      <c r="N526" s="2">
        <f t="shared" si="240"/>
        <v>118.71541002288697</v>
      </c>
      <c r="O526" s="2">
        <f t="shared" si="222"/>
        <v>80.923933212601881</v>
      </c>
      <c r="P526" s="5">
        <f t="shared" si="223"/>
        <v>0.35278505625293388</v>
      </c>
      <c r="Q526" s="4">
        <f t="shared" si="241"/>
        <v>0.2661153810455571</v>
      </c>
      <c r="R526" s="4">
        <f t="shared" si="224"/>
        <v>0.24758061549459309</v>
      </c>
      <c r="S526" s="4">
        <f t="shared" si="243"/>
        <v>0</v>
      </c>
      <c r="T526" s="4">
        <f t="shared" si="244"/>
        <v>0</v>
      </c>
      <c r="U526" s="5">
        <f t="shared" si="245"/>
        <v>-1.2712121633709288</v>
      </c>
      <c r="V526" s="5">
        <f t="shared" si="246"/>
        <v>26.482545110445663</v>
      </c>
      <c r="W526" s="5">
        <f t="shared" si="247"/>
        <v>3.0601079004562486</v>
      </c>
      <c r="X526" s="5">
        <f t="shared" si="225"/>
        <v>0.99709153532243266</v>
      </c>
      <c r="Y526" s="5">
        <f t="shared" si="226"/>
        <v>11.203204230534254</v>
      </c>
      <c r="Z526" s="5">
        <f t="shared" si="227"/>
        <v>-1.1834952068570539</v>
      </c>
      <c r="AA526" s="5">
        <f t="shared" si="228"/>
        <v>14.896080848448394</v>
      </c>
      <c r="AB526" s="5">
        <f t="shared" si="229"/>
        <v>9.9319920671633248</v>
      </c>
      <c r="AC526" s="5">
        <f t="shared" si="229"/>
        <v>25.29904990358861</v>
      </c>
      <c r="AD526" s="5">
        <f t="shared" si="230"/>
        <v>-14.217811251095355</v>
      </c>
      <c r="AE526">
        <f t="shared" si="242"/>
        <v>0</v>
      </c>
    </row>
    <row r="527" spans="1:31" x14ac:dyDescent="0.2">
      <c r="A527">
        <f t="shared" si="218"/>
        <v>0.49400000000000038</v>
      </c>
      <c r="B527" s="5">
        <f t="shared" si="231"/>
        <v>1.4655812528469638</v>
      </c>
      <c r="C527" s="5">
        <f t="shared" si="232"/>
        <v>-6.5187373024466542</v>
      </c>
      <c r="D527" s="5">
        <f t="shared" si="233"/>
        <v>0.95515706765068265</v>
      </c>
      <c r="E527" s="2">
        <f t="shared" si="234"/>
        <v>6.6814567593456706</v>
      </c>
      <c r="F527" s="2">
        <f t="shared" si="235"/>
        <v>167.32910912115838</v>
      </c>
      <c r="G527" s="3">
        <f t="shared" si="236"/>
        <v>5.6644033310839008</v>
      </c>
      <c r="H527" s="3">
        <f t="shared" si="237"/>
        <v>-117.77155392713844</v>
      </c>
      <c r="I527" s="3">
        <f t="shared" si="238"/>
        <v>-13.625865745412332</v>
      </c>
      <c r="J527" s="2">
        <f t="shared" si="219"/>
        <v>118.69241170699193</v>
      </c>
      <c r="K527" s="2">
        <f t="shared" si="239"/>
        <v>80.908256105652299</v>
      </c>
      <c r="L527" s="6">
        <f t="shared" si="220"/>
        <v>2492.7077881840569</v>
      </c>
      <c r="M527" s="2">
        <f t="shared" si="221"/>
        <v>31.591609121082666</v>
      </c>
      <c r="N527" s="2">
        <f t="shared" si="240"/>
        <v>118.69241170699193</v>
      </c>
      <c r="O527" s="2">
        <f t="shared" si="222"/>
        <v>80.908256105652299</v>
      </c>
      <c r="P527" s="5">
        <f t="shared" si="223"/>
        <v>0.35278415827021459</v>
      </c>
      <c r="Q527" s="4">
        <f t="shared" si="241"/>
        <v>0.26616368027865817</v>
      </c>
      <c r="R527" s="4">
        <f t="shared" si="224"/>
        <v>0.247602374720509</v>
      </c>
      <c r="S527" s="4">
        <f t="shared" si="243"/>
        <v>0</v>
      </c>
      <c r="T527" s="4">
        <f t="shared" si="244"/>
        <v>0</v>
      </c>
      <c r="U527" s="5">
        <f t="shared" si="245"/>
        <v>-1.2731950872060633</v>
      </c>
      <c r="V527" s="5">
        <f t="shared" si="246"/>
        <v>26.47166084551468</v>
      </c>
      <c r="W527" s="5">
        <f t="shared" si="247"/>
        <v>3.0627030442531535</v>
      </c>
      <c r="X527" s="5">
        <f t="shared" si="225"/>
        <v>0.99707930671121536</v>
      </c>
      <c r="Y527" s="5">
        <f t="shared" si="226"/>
        <v>11.19969737676174</v>
      </c>
      <c r="Z527" s="5">
        <f t="shared" si="227"/>
        <v>-1.1842254702992085</v>
      </c>
      <c r="AA527" s="5">
        <f t="shared" si="228"/>
        <v>14.891360355110761</v>
      </c>
      <c r="AB527" s="5">
        <f t="shared" si="229"/>
        <v>9.9265022895556765</v>
      </c>
      <c r="AC527" s="5">
        <f t="shared" si="229"/>
        <v>25.287435375215473</v>
      </c>
      <c r="AD527" s="5">
        <f t="shared" si="230"/>
        <v>-14.219936600636085</v>
      </c>
      <c r="AE527">
        <f t="shared" si="242"/>
        <v>0</v>
      </c>
    </row>
    <row r="528" spans="1:31" x14ac:dyDescent="0.2">
      <c r="A528">
        <f t="shared" si="218"/>
        <v>0.49500000000000038</v>
      </c>
      <c r="B528" s="5">
        <f t="shared" si="231"/>
        <v>1.4712506194291926</v>
      </c>
      <c r="C528" s="5">
        <f t="shared" si="232"/>
        <v>-6.6364962126561045</v>
      </c>
      <c r="D528" s="5">
        <f t="shared" si="233"/>
        <v>0.94152409193696995</v>
      </c>
      <c r="E528" s="2">
        <f t="shared" si="234"/>
        <v>6.7976216698025791</v>
      </c>
      <c r="F528" s="2">
        <f t="shared" si="235"/>
        <v>167.50020712040939</v>
      </c>
      <c r="G528" s="3">
        <f t="shared" si="236"/>
        <v>5.6743298333734566</v>
      </c>
      <c r="H528" s="3">
        <f t="shared" si="237"/>
        <v>-117.74626649176322</v>
      </c>
      <c r="I528" s="3">
        <f t="shared" si="238"/>
        <v>-13.640085682012968</v>
      </c>
      <c r="J528" s="2">
        <f t="shared" si="219"/>
        <v>118.66942836813485</v>
      </c>
      <c r="K528" s="2">
        <f t="shared" si="239"/>
        <v>80.892589207999208</v>
      </c>
      <c r="L528" s="6">
        <f t="shared" si="220"/>
        <v>2492.677147601697</v>
      </c>
      <c r="M528" s="2">
        <f t="shared" si="221"/>
        <v>31.59122079425762</v>
      </c>
      <c r="N528" s="2">
        <f t="shared" si="240"/>
        <v>118.66942836813485</v>
      </c>
      <c r="O528" s="2">
        <f t="shared" si="222"/>
        <v>80.892589207999208</v>
      </c>
      <c r="P528" s="5">
        <f t="shared" si="223"/>
        <v>0.35278325827664492</v>
      </c>
      <c r="Q528" s="4">
        <f t="shared" si="241"/>
        <v>0.26621195727222785</v>
      </c>
      <c r="R528" s="4">
        <f t="shared" si="224"/>
        <v>0.24762411985749683</v>
      </c>
      <c r="S528" s="4">
        <f t="shared" si="243"/>
        <v>0</v>
      </c>
      <c r="T528" s="4">
        <f t="shared" si="244"/>
        <v>0</v>
      </c>
      <c r="U528" s="5">
        <f t="shared" si="245"/>
        <v>-1.2751760557715097</v>
      </c>
      <c r="V528" s="5">
        <f t="shared" si="246"/>
        <v>26.460784638161119</v>
      </c>
      <c r="W528" s="5">
        <f t="shared" si="247"/>
        <v>3.065297783374374</v>
      </c>
      <c r="X528" s="5">
        <f t="shared" si="225"/>
        <v>0.9970670505250866</v>
      </c>
      <c r="Y528" s="5">
        <f t="shared" si="226"/>
        <v>11.1961925173586</v>
      </c>
      <c r="Z528" s="5">
        <f t="shared" si="227"/>
        <v>-1.1849563814247639</v>
      </c>
      <c r="AA528" s="5">
        <f t="shared" si="228"/>
        <v>14.886642490637927</v>
      </c>
      <c r="AB528" s="5">
        <f t="shared" si="229"/>
        <v>9.9210164615870902</v>
      </c>
      <c r="AC528" s="5">
        <f t="shared" si="229"/>
        <v>25.275828256736354</v>
      </c>
      <c r="AD528" s="5">
        <f t="shared" si="230"/>
        <v>-14.222059725987698</v>
      </c>
      <c r="AE528">
        <f t="shared" si="242"/>
        <v>0</v>
      </c>
    </row>
    <row r="529" spans="1:31" x14ac:dyDescent="0.2">
      <c r="A529">
        <f t="shared" si="218"/>
        <v>0.49600000000000039</v>
      </c>
      <c r="B529" s="5">
        <f t="shared" si="231"/>
        <v>1.4769299097707969</v>
      </c>
      <c r="C529" s="5">
        <f t="shared" si="232"/>
        <v>-6.7542298412337392</v>
      </c>
      <c r="D529" s="5">
        <f t="shared" si="233"/>
        <v>0.92787689522509409</v>
      </c>
      <c r="E529" s="2">
        <f t="shared" si="234"/>
        <v>6.91382258281104</v>
      </c>
      <c r="F529" s="2">
        <f t="shared" si="235"/>
        <v>167.6654290548102</v>
      </c>
      <c r="G529" s="3">
        <f t="shared" si="236"/>
        <v>5.6842508498350437</v>
      </c>
      <c r="H529" s="3">
        <f t="shared" si="237"/>
        <v>-117.72099066350648</v>
      </c>
      <c r="I529" s="3">
        <f t="shared" si="238"/>
        <v>-13.654307741738956</v>
      </c>
      <c r="J529" s="2">
        <f t="shared" si="219"/>
        <v>118.64645999956065</v>
      </c>
      <c r="K529" s="2">
        <f t="shared" si="239"/>
        <v>80.876932515037922</v>
      </c>
      <c r="L529" s="6">
        <f t="shared" si="220"/>
        <v>2492.6464380562556</v>
      </c>
      <c r="M529" s="2">
        <f t="shared" si="221"/>
        <v>31.590831593421296</v>
      </c>
      <c r="N529" s="2">
        <f t="shared" si="240"/>
        <v>118.64645999956065</v>
      </c>
      <c r="O529" s="2">
        <f t="shared" si="222"/>
        <v>80.876932515037922</v>
      </c>
      <c r="P529" s="5">
        <f t="shared" si="223"/>
        <v>0.35278235627147753</v>
      </c>
      <c r="Q529" s="4">
        <f t="shared" si="241"/>
        <v>0.26626021200749078</v>
      </c>
      <c r="R529" s="4">
        <f t="shared" si="224"/>
        <v>0.24764585090386601</v>
      </c>
      <c r="S529" s="4">
        <f t="shared" si="243"/>
        <v>0</v>
      </c>
      <c r="T529" s="4">
        <f t="shared" si="244"/>
        <v>0</v>
      </c>
      <c r="U529" s="5">
        <f t="shared" si="245"/>
        <v>-1.2771550714215933</v>
      </c>
      <c r="V529" s="5">
        <f t="shared" si="246"/>
        <v>26.449916481612423</v>
      </c>
      <c r="W529" s="5">
        <f t="shared" si="247"/>
        <v>3.0678921180297838</v>
      </c>
      <c r="X529" s="5">
        <f t="shared" si="225"/>
        <v>0.99705476675383065</v>
      </c>
      <c r="Y529" s="5">
        <f t="shared" si="226"/>
        <v>11.192689651044914</v>
      </c>
      <c r="Z529" s="5">
        <f t="shared" si="227"/>
        <v>-1.185687939423488</v>
      </c>
      <c r="AA529" s="5">
        <f t="shared" si="228"/>
        <v>14.881927253363457</v>
      </c>
      <c r="AB529" s="5">
        <f t="shared" si="229"/>
        <v>9.915534579623321</v>
      </c>
      <c r="AC529" s="5">
        <f t="shared" si="229"/>
        <v>25.264228542188935</v>
      </c>
      <c r="AD529" s="5">
        <f t="shared" si="230"/>
        <v>-14.22418062860676</v>
      </c>
      <c r="AE529">
        <f t="shared" si="242"/>
        <v>0</v>
      </c>
    </row>
    <row r="530" spans="1:31" x14ac:dyDescent="0.2">
      <c r="A530">
        <f t="shared" si="218"/>
        <v>0.49700000000000039</v>
      </c>
      <c r="B530" s="5">
        <f t="shared" si="231"/>
        <v>1.4826191183879218</v>
      </c>
      <c r="C530" s="5">
        <f t="shared" si="232"/>
        <v>-6.8719381997829743</v>
      </c>
      <c r="D530" s="5">
        <f t="shared" si="233"/>
        <v>0.91421547539304082</v>
      </c>
      <c r="E530" s="2">
        <f t="shared" si="234"/>
        <v>7.0300564771448206</v>
      </c>
      <c r="F530" s="2">
        <f t="shared" si="235"/>
        <v>167.82506527536944</v>
      </c>
      <c r="G530" s="3">
        <f t="shared" si="236"/>
        <v>5.6941663844146673</v>
      </c>
      <c r="H530" s="3">
        <f t="shared" si="237"/>
        <v>-117.6957264349643</v>
      </c>
      <c r="I530" s="3">
        <f t="shared" si="238"/>
        <v>-13.668531922367563</v>
      </c>
      <c r="J530" s="2">
        <f t="shared" si="219"/>
        <v>118.62350659452001</v>
      </c>
      <c r="K530" s="2">
        <f t="shared" si="239"/>
        <v>80.86128602216769</v>
      </c>
      <c r="L530" s="6">
        <f t="shared" si="220"/>
        <v>2492.6156595222265</v>
      </c>
      <c r="M530" s="2">
        <f t="shared" si="221"/>
        <v>31.59044151825044</v>
      </c>
      <c r="N530" s="2">
        <f t="shared" si="240"/>
        <v>118.62350659452001</v>
      </c>
      <c r="O530" s="2">
        <f t="shared" si="222"/>
        <v>80.86128602216769</v>
      </c>
      <c r="P530" s="5">
        <f t="shared" si="223"/>
        <v>0.3527814522539659</v>
      </c>
      <c r="Q530" s="4">
        <f t="shared" si="241"/>
        <v>0.26630844446567564</v>
      </c>
      <c r="R530" s="4">
        <f t="shared" si="224"/>
        <v>0.24766756785792832</v>
      </c>
      <c r="S530" s="4">
        <f t="shared" si="243"/>
        <v>0</v>
      </c>
      <c r="T530" s="4">
        <f t="shared" si="244"/>
        <v>0</v>
      </c>
      <c r="U530" s="5">
        <f t="shared" si="245"/>
        <v>-1.2791321365077852</v>
      </c>
      <c r="V530" s="5">
        <f t="shared" si="246"/>
        <v>26.439056369103156</v>
      </c>
      <c r="W530" s="5">
        <f t="shared" si="247"/>
        <v>3.0704860484297463</v>
      </c>
      <c r="X530" s="5">
        <f t="shared" si="225"/>
        <v>0.9970424553872449</v>
      </c>
      <c r="Y530" s="5">
        <f t="shared" si="226"/>
        <v>11.189188776541847</v>
      </c>
      <c r="Z530" s="5">
        <f t="shared" si="227"/>
        <v>-1.1864201434861268</v>
      </c>
      <c r="AA530" s="5">
        <f t="shared" si="228"/>
        <v>14.877214641622313</v>
      </c>
      <c r="AB530" s="5">
        <f t="shared" si="229"/>
        <v>9.9100566400340622</v>
      </c>
      <c r="AC530" s="5">
        <f t="shared" si="229"/>
        <v>25.252636225617028</v>
      </c>
      <c r="AD530" s="5">
        <f t="shared" si="230"/>
        <v>-14.22629930994794</v>
      </c>
      <c r="AE530">
        <f t="shared" si="242"/>
        <v>0</v>
      </c>
    </row>
    <row r="531" spans="1:31" x14ac:dyDescent="0.2">
      <c r="A531">
        <f t="shared" si="218"/>
        <v>0.49800000000000039</v>
      </c>
      <c r="B531" s="5">
        <f t="shared" si="231"/>
        <v>1.4883182398006567</v>
      </c>
      <c r="C531" s="5">
        <f t="shared" si="232"/>
        <v>-6.9896212998998255</v>
      </c>
      <c r="D531" s="5">
        <f t="shared" si="233"/>
        <v>0.90053983032101825</v>
      </c>
      <c r="E531" s="2">
        <f t="shared" si="234"/>
        <v>7.1463205287012315</v>
      </c>
      <c r="F531" s="2">
        <f t="shared" si="235"/>
        <v>167.97938749057619</v>
      </c>
      <c r="G531" s="3">
        <f t="shared" si="236"/>
        <v>5.7040764410547009</v>
      </c>
      <c r="H531" s="3">
        <f t="shared" si="237"/>
        <v>-117.67047379873868</v>
      </c>
      <c r="I531" s="3">
        <f t="shared" si="238"/>
        <v>-13.682758221677512</v>
      </c>
      <c r="J531" s="2">
        <f t="shared" si="219"/>
        <v>118.60056814626954</v>
      </c>
      <c r="K531" s="2">
        <f t="shared" si="239"/>
        <v>80.84564972479177</v>
      </c>
      <c r="L531" s="6">
        <f t="shared" si="220"/>
        <v>2492.5848119741404</v>
      </c>
      <c r="M531" s="2">
        <f t="shared" si="221"/>
        <v>31.590050568422267</v>
      </c>
      <c r="N531" s="2">
        <f t="shared" si="240"/>
        <v>118.60056814626954</v>
      </c>
      <c r="O531" s="2">
        <f t="shared" si="222"/>
        <v>80.84564972479177</v>
      </c>
      <c r="P531" s="5">
        <f t="shared" si="223"/>
        <v>0.35278054622336474</v>
      </c>
      <c r="Q531" s="4">
        <f t="shared" si="241"/>
        <v>0.26635665462801494</v>
      </c>
      <c r="R531" s="4">
        <f t="shared" si="224"/>
        <v>0.24768927071799707</v>
      </c>
      <c r="S531" s="4">
        <f t="shared" si="243"/>
        <v>0</v>
      </c>
      <c r="T531" s="4">
        <f t="shared" si="244"/>
        <v>0</v>
      </c>
      <c r="U531" s="5">
        <f t="shared" si="245"/>
        <v>-1.2811072533787093</v>
      </c>
      <c r="V531" s="5">
        <f t="shared" si="246"/>
        <v>26.428204293875073</v>
      </c>
      <c r="W531" s="5">
        <f t="shared" si="247"/>
        <v>3.0730795747851252</v>
      </c>
      <c r="X531" s="5">
        <f t="shared" si="225"/>
        <v>0.99703011641514194</v>
      </c>
      <c r="Y531" s="5">
        <f t="shared" si="226"/>
        <v>11.185689892571636</v>
      </c>
      <c r="Z531" s="5">
        <f t="shared" si="227"/>
        <v>-1.1871529928044022</v>
      </c>
      <c r="AA531" s="5">
        <f t="shared" si="228"/>
        <v>14.872504653750827</v>
      </c>
      <c r="AB531" s="5">
        <f t="shared" si="229"/>
        <v>9.9045826391929275</v>
      </c>
      <c r="AC531" s="5">
        <f t="shared" si="229"/>
        <v>25.241051301070669</v>
      </c>
      <c r="AD531" s="5">
        <f t="shared" si="230"/>
        <v>-14.228415771464046</v>
      </c>
      <c r="AE531">
        <f t="shared" si="242"/>
        <v>0</v>
      </c>
    </row>
    <row r="532" spans="1:31" x14ac:dyDescent="0.2">
      <c r="A532">
        <f t="shared" si="218"/>
        <v>0.49900000000000039</v>
      </c>
      <c r="B532" s="5">
        <f t="shared" si="231"/>
        <v>1.4940272685330311</v>
      </c>
      <c r="C532" s="5">
        <f t="shared" si="232"/>
        <v>-7.1072791531729136</v>
      </c>
      <c r="D532" s="5">
        <f t="shared" si="233"/>
        <v>0.88684995789145504</v>
      </c>
      <c r="E532" s="2">
        <f t="shared" si="234"/>
        <v>7.2626120948489712</v>
      </c>
      <c r="F532" s="2">
        <f t="shared" si="235"/>
        <v>168.12865022512997</v>
      </c>
      <c r="G532" s="3">
        <f t="shared" si="236"/>
        <v>5.7139810236938935</v>
      </c>
      <c r="H532" s="3">
        <f t="shared" si="237"/>
        <v>-117.64523274743762</v>
      </c>
      <c r="I532" s="3">
        <f t="shared" si="238"/>
        <v>-13.696986637448976</v>
      </c>
      <c r="J532" s="2">
        <f t="shared" si="219"/>
        <v>118.57764464807165</v>
      </c>
      <c r="K532" s="2">
        <f t="shared" si="239"/>
        <v>80.830023618317412</v>
      </c>
      <c r="L532" s="6">
        <f t="shared" si="220"/>
        <v>2492.5538953865603</v>
      </c>
      <c r="M532" s="2">
        <f t="shared" si="221"/>
        <v>31.58965874361439</v>
      </c>
      <c r="N532" s="2">
        <f t="shared" si="240"/>
        <v>118.57764464807165</v>
      </c>
      <c r="O532" s="2">
        <f t="shared" si="222"/>
        <v>80.830023618317412</v>
      </c>
      <c r="P532" s="5">
        <f t="shared" si="223"/>
        <v>0.35277963817892954</v>
      </c>
      <c r="Q532" s="4">
        <f t="shared" si="241"/>
        <v>0.26640484247574492</v>
      </c>
      <c r="R532" s="4">
        <f t="shared" si="224"/>
        <v>0.24771095948238758</v>
      </c>
      <c r="S532" s="4">
        <f t="shared" si="243"/>
        <v>0</v>
      </c>
      <c r="T532" s="4">
        <f t="shared" si="244"/>
        <v>0</v>
      </c>
      <c r="U532" s="5">
        <f t="shared" si="245"/>
        <v>-1.2830804243801437</v>
      </c>
      <c r="V532" s="5">
        <f t="shared" si="246"/>
        <v>26.417360249177047</v>
      </c>
      <c r="W532" s="5">
        <f t="shared" si="247"/>
        <v>3.0756726973072763</v>
      </c>
      <c r="X532" s="5">
        <f t="shared" si="225"/>
        <v>0.99701774982734659</v>
      </c>
      <c r="Y532" s="5">
        <f t="shared" si="226"/>
        <v>11.182192997857582</v>
      </c>
      <c r="Z532" s="5">
        <f t="shared" si="227"/>
        <v>-1.1878864865710137</v>
      </c>
      <c r="AA532" s="5">
        <f t="shared" si="228"/>
        <v>14.867797288086711</v>
      </c>
      <c r="AB532" s="5">
        <f t="shared" si="229"/>
        <v>9.8991125734774386</v>
      </c>
      <c r="AC532" s="5">
        <f t="shared" si="229"/>
        <v>25.229473762606034</v>
      </c>
      <c r="AD532" s="5">
        <f t="shared" si="230"/>
        <v>-14.230530014606011</v>
      </c>
      <c r="AE532">
        <f t="shared" si="242"/>
        <v>0</v>
      </c>
    </row>
    <row r="533" spans="1:31" x14ac:dyDescent="0.2">
      <c r="A533">
        <f t="shared" si="218"/>
        <v>0.50000000000000033</v>
      </c>
      <c r="B533" s="5">
        <f t="shared" si="231"/>
        <v>1.4997461991130119</v>
      </c>
      <c r="C533" s="5">
        <f t="shared" si="232"/>
        <v>-7.2249117711834696</v>
      </c>
      <c r="D533" s="5">
        <f t="shared" si="233"/>
        <v>0.87314585598899874</v>
      </c>
      <c r="E533" s="2">
        <f t="shared" si="234"/>
        <v>7.3789287002341597</v>
      </c>
      <c r="F533" s="2">
        <f t="shared" si="235"/>
        <v>168.27309214510586</v>
      </c>
      <c r="G533" s="3">
        <f t="shared" si="236"/>
        <v>5.723880136267371</v>
      </c>
      <c r="H533" s="3">
        <f t="shared" si="237"/>
        <v>-117.62000327367501</v>
      </c>
      <c r="I533" s="3">
        <f t="shared" si="238"/>
        <v>-13.711217167463582</v>
      </c>
      <c r="J533" s="2">
        <f t="shared" si="219"/>
        <v>118.55473609319462</v>
      </c>
      <c r="K533" s="2">
        <f t="shared" si="239"/>
        <v>80.814407698155833</v>
      </c>
      <c r="L533" s="6">
        <f t="shared" si="220"/>
        <v>2492.5229097340853</v>
      </c>
      <c r="M533" s="2">
        <f t="shared" si="221"/>
        <v>31.589266043504903</v>
      </c>
      <c r="N533" s="2">
        <f t="shared" si="240"/>
        <v>118.55473609319462</v>
      </c>
      <c r="O533" s="2">
        <f t="shared" si="222"/>
        <v>80.814407698155833</v>
      </c>
      <c r="P533" s="5">
        <f t="shared" si="223"/>
        <v>0.35277872811991706</v>
      </c>
      <c r="Q533" s="4">
        <f t="shared" si="241"/>
        <v>0.26645300799010607</v>
      </c>
      <c r="R533" s="4">
        <f t="shared" si="224"/>
        <v>0.24773263414941704</v>
      </c>
      <c r="S533" s="4">
        <f t="shared" si="243"/>
        <v>0</v>
      </c>
      <c r="T533" s="4">
        <f t="shared" si="244"/>
        <v>0</v>
      </c>
      <c r="U533" s="5">
        <f t="shared" si="245"/>
        <v>-1.2850516518550259</v>
      </c>
      <c r="V533" s="5">
        <f t="shared" si="246"/>
        <v>26.406524228265091</v>
      </c>
      <c r="W533" s="5">
        <f t="shared" si="247"/>
        <v>3.0782654162080494</v>
      </c>
      <c r="X533" s="5">
        <f t="shared" si="225"/>
        <v>0.99700535561369918</v>
      </c>
      <c r="Y533" s="5">
        <f t="shared" si="226"/>
        <v>11.178698091124067</v>
      </c>
      <c r="Z533" s="5">
        <f t="shared" si="227"/>
        <v>-1.1886206239796344</v>
      </c>
      <c r="AA533" s="5">
        <f t="shared" si="228"/>
        <v>14.863092542969056</v>
      </c>
      <c r="AB533" s="5">
        <f t="shared" si="229"/>
        <v>9.8936464392690411</v>
      </c>
      <c r="AC533" s="5">
        <f t="shared" si="229"/>
        <v>25.217903604285457</v>
      </c>
      <c r="AD533" s="5">
        <f t="shared" si="230"/>
        <v>-14.232642040822896</v>
      </c>
      <c r="AE533">
        <f t="shared" si="242"/>
        <v>0</v>
      </c>
    </row>
    <row r="534" spans="1:31" x14ac:dyDescent="0.2">
      <c r="A534">
        <f t="shared" si="218"/>
        <v>0.50100000000000033</v>
      </c>
      <c r="B534" s="5">
        <f t="shared" si="231"/>
        <v>1.5054750260724989</v>
      </c>
      <c r="C534" s="5">
        <f t="shared" si="232"/>
        <v>-7.342519165505343</v>
      </c>
      <c r="D534" s="5">
        <f t="shared" si="233"/>
        <v>0.85942752250051468</v>
      </c>
      <c r="E534" s="2">
        <f t="shared" si="234"/>
        <v>7.4952680238895573</v>
      </c>
      <c r="F534" s="2">
        <f t="shared" si="235"/>
        <v>168.41293726346947</v>
      </c>
      <c r="G534" s="3">
        <f t="shared" si="236"/>
        <v>5.7337737827066402</v>
      </c>
      <c r="H534" s="3">
        <f t="shared" si="237"/>
        <v>-117.59478537007072</v>
      </c>
      <c r="I534" s="3">
        <f t="shared" si="238"/>
        <v>-13.725449809504404</v>
      </c>
      <c r="J534" s="2">
        <f t="shared" si="219"/>
        <v>118.53184247491254</v>
      </c>
      <c r="K534" s="2">
        <f t="shared" si="239"/>
        <v>80.79880195972224</v>
      </c>
      <c r="L534" s="6">
        <f t="shared" si="220"/>
        <v>2492.4918549913491</v>
      </c>
      <c r="M534" s="2">
        <f t="shared" si="221"/>
        <v>31.588872467772301</v>
      </c>
      <c r="N534" s="2">
        <f t="shared" si="240"/>
        <v>118.53184247491254</v>
      </c>
      <c r="O534" s="2">
        <f t="shared" si="222"/>
        <v>80.79880195972224</v>
      </c>
      <c r="P534" s="5">
        <f t="shared" si="223"/>
        <v>0.35277781604558484</v>
      </c>
      <c r="Q534" s="4">
        <f t="shared" si="241"/>
        <v>0.26650115115234235</v>
      </c>
      <c r="R534" s="4">
        <f t="shared" si="224"/>
        <v>0.24775429471740454</v>
      </c>
      <c r="S534" s="4">
        <f t="shared" si="243"/>
        <v>0</v>
      </c>
      <c r="T534" s="4">
        <f t="shared" si="244"/>
        <v>0</v>
      </c>
      <c r="U534" s="5">
        <f t="shared" si="245"/>
        <v>-1.2870209381434563</v>
      </c>
      <c r="V534" s="5">
        <f t="shared" si="246"/>
        <v>26.395696224402343</v>
      </c>
      <c r="W534" s="5">
        <f t="shared" si="247"/>
        <v>3.0808577316997861</v>
      </c>
      <c r="X534" s="5">
        <f t="shared" si="225"/>
        <v>0.9969929337640524</v>
      </c>
      <c r="Y534" s="5">
        <f t="shared" si="226"/>
        <v>11.175205171096529</v>
      </c>
      <c r="Z534" s="5">
        <f t="shared" si="227"/>
        <v>-1.1893554042249115</v>
      </c>
      <c r="AA534" s="5">
        <f t="shared" si="228"/>
        <v>14.858390416738327</v>
      </c>
      <c r="AB534" s="5">
        <f t="shared" si="229"/>
        <v>9.8881842329530727</v>
      </c>
      <c r="AC534" s="5">
        <f t="shared" si="229"/>
        <v>25.206340820177431</v>
      </c>
      <c r="AD534" s="5">
        <f t="shared" si="230"/>
        <v>-14.234751851561885</v>
      </c>
      <c r="AE534">
        <f t="shared" si="242"/>
        <v>0</v>
      </c>
    </row>
    <row r="535" spans="1:31" x14ac:dyDescent="0.2">
      <c r="A535">
        <f t="shared" si="218"/>
        <v>0.50200000000000033</v>
      </c>
      <c r="B535" s="5">
        <f t="shared" si="231"/>
        <v>1.5112137439473219</v>
      </c>
      <c r="C535" s="5">
        <f t="shared" si="232"/>
        <v>-7.4601013477050033</v>
      </c>
      <c r="D535" s="5">
        <f t="shared" si="233"/>
        <v>0.84569495531508454</v>
      </c>
      <c r="E535" s="2">
        <f t="shared" si="234"/>
        <v>7.6116278875103509</v>
      </c>
      <c r="F535" s="2">
        <f t="shared" si="235"/>
        <v>168.54839603823922</v>
      </c>
      <c r="G535" s="3">
        <f t="shared" si="236"/>
        <v>5.7436619669395936</v>
      </c>
      <c r="H535" s="3">
        <f t="shared" si="237"/>
        <v>-117.56957902925055</v>
      </c>
      <c r="I535" s="3">
        <f t="shared" si="238"/>
        <v>-13.739684561355967</v>
      </c>
      <c r="J535" s="2">
        <f t="shared" si="219"/>
        <v>118.50896378650529</v>
      </c>
      <c r="K535" s="2">
        <f t="shared" si="239"/>
        <v>80.78320639843578</v>
      </c>
      <c r="L535" s="6">
        <f t="shared" si="220"/>
        <v>2492.4607311330187</v>
      </c>
      <c r="M535" s="2">
        <f t="shared" si="221"/>
        <v>31.58847801609555</v>
      </c>
      <c r="N535" s="2">
        <f t="shared" si="240"/>
        <v>118.50896378650529</v>
      </c>
      <c r="O535" s="2">
        <f t="shared" si="222"/>
        <v>80.78320639843578</v>
      </c>
      <c r="P535" s="5">
        <f t="shared" si="223"/>
        <v>0.35277690195519157</v>
      </c>
      <c r="Q535" s="4">
        <f t="shared" si="241"/>
        <v>0.26654927194370215</v>
      </c>
      <c r="R535" s="4">
        <f t="shared" si="224"/>
        <v>0.24777594118467111</v>
      </c>
      <c r="S535" s="4">
        <f t="shared" si="243"/>
        <v>0</v>
      </c>
      <c r="T535" s="4">
        <f t="shared" si="244"/>
        <v>0</v>
      </c>
      <c r="U535" s="5">
        <f t="shared" si="245"/>
        <v>-1.288988285582702</v>
      </c>
      <c r="V535" s="5">
        <f t="shared" si="246"/>
        <v>26.384876230859053</v>
      </c>
      <c r="W535" s="5">
        <f t="shared" si="247"/>
        <v>3.0834496439953192</v>
      </c>
      <c r="X535" s="5">
        <f t="shared" si="225"/>
        <v>0.99698048426827401</v>
      </c>
      <c r="Y535" s="5">
        <f t="shared" si="226"/>
        <v>11.171714236501479</v>
      </c>
      <c r="Z535" s="5">
        <f t="shared" si="227"/>
        <v>-1.1900908265024657</v>
      </c>
      <c r="AA535" s="5">
        <f t="shared" si="228"/>
        <v>14.85369090773637</v>
      </c>
      <c r="AB535" s="5">
        <f t="shared" si="229"/>
        <v>9.8827259509187773</v>
      </c>
      <c r="AC535" s="5">
        <f t="shared" si="229"/>
        <v>25.194785404356587</v>
      </c>
      <c r="AD535" s="5">
        <f t="shared" si="230"/>
        <v>-14.236859448268312</v>
      </c>
      <c r="AE535">
        <f t="shared" si="242"/>
        <v>0</v>
      </c>
    </row>
    <row r="536" spans="1:31" x14ac:dyDescent="0.2">
      <c r="A536">
        <f t="shared" si="218"/>
        <v>0.50300000000000034</v>
      </c>
      <c r="B536" s="5">
        <f t="shared" si="231"/>
        <v>1.5169623472772369</v>
      </c>
      <c r="C536" s="5">
        <f t="shared" si="232"/>
        <v>-7.5776583293415518</v>
      </c>
      <c r="D536" s="5">
        <f t="shared" si="233"/>
        <v>0.83194815232400443</v>
      </c>
      <c r="E536" s="2">
        <f t="shared" si="234"/>
        <v>7.7280062447759619</v>
      </c>
      <c r="F536" s="2">
        <f t="shared" si="235"/>
        <v>168.67966637418522</v>
      </c>
      <c r="G536" s="3">
        <f t="shared" si="236"/>
        <v>5.7535446928905127</v>
      </c>
      <c r="H536" s="3">
        <f t="shared" si="237"/>
        <v>-117.5443842438462</v>
      </c>
      <c r="I536" s="3">
        <f t="shared" si="238"/>
        <v>-13.753921420804234</v>
      </c>
      <c r="J536" s="2">
        <f t="shared" si="219"/>
        <v>118.48610002125864</v>
      </c>
      <c r="K536" s="2">
        <f t="shared" si="239"/>
        <v>80.767621009719591</v>
      </c>
      <c r="L536" s="6">
        <f t="shared" si="220"/>
        <v>2492.4295381337979</v>
      </c>
      <c r="M536" s="2">
        <f t="shared" si="221"/>
        <v>31.588082688154035</v>
      </c>
      <c r="N536" s="2">
        <f t="shared" si="240"/>
        <v>118.48610002125864</v>
      </c>
      <c r="O536" s="2">
        <f t="shared" si="222"/>
        <v>80.767621009719591</v>
      </c>
      <c r="P536" s="5">
        <f t="shared" si="223"/>
        <v>0.35277598584799691</v>
      </c>
      <c r="Q536" s="4">
        <f t="shared" si="241"/>
        <v>0.26659737034543746</v>
      </c>
      <c r="R536" s="4">
        <f t="shared" si="224"/>
        <v>0.24779757354953955</v>
      </c>
      <c r="S536" s="4">
        <f t="shared" si="243"/>
        <v>0</v>
      </c>
      <c r="T536" s="4">
        <f t="shared" si="244"/>
        <v>0</v>
      </c>
      <c r="U536" s="5">
        <f t="shared" si="245"/>
        <v>-1.2909536965072013</v>
      </c>
      <c r="V536" s="5">
        <f t="shared" si="246"/>
        <v>26.374064240912588</v>
      </c>
      <c r="W536" s="5">
        <f t="shared" si="247"/>
        <v>3.0860411533079728</v>
      </c>
      <c r="X536" s="5">
        <f t="shared" si="225"/>
        <v>0.99696800711624489</v>
      </c>
      <c r="Y536" s="5">
        <f t="shared" si="226"/>
        <v>11.168225286066498</v>
      </c>
      <c r="Z536" s="5">
        <f t="shared" si="227"/>
        <v>-1.1908268900088868</v>
      </c>
      <c r="AA536" s="5">
        <f t="shared" si="228"/>
        <v>14.848994014306388</v>
      </c>
      <c r="AB536" s="5">
        <f t="shared" si="229"/>
        <v>9.877271589559296</v>
      </c>
      <c r="AC536" s="5">
        <f t="shared" si="229"/>
        <v>25.183237350903703</v>
      </c>
      <c r="AD536" s="5">
        <f t="shared" si="230"/>
        <v>-14.238964832385637</v>
      </c>
      <c r="AE536">
        <f t="shared" si="242"/>
        <v>0</v>
      </c>
    </row>
    <row r="537" spans="1:31" x14ac:dyDescent="0.2">
      <c r="A537">
        <f t="shared" si="218"/>
        <v>0.50400000000000034</v>
      </c>
      <c r="B537" s="5">
        <f t="shared" si="231"/>
        <v>1.5227208306059221</v>
      </c>
      <c r="C537" s="5">
        <f t="shared" si="232"/>
        <v>-7.6951901219667223</v>
      </c>
      <c r="D537" s="5">
        <f t="shared" si="233"/>
        <v>0.81818711142078404</v>
      </c>
      <c r="E537" s="2">
        <f t="shared" si="234"/>
        <v>7.8444011716112154</v>
      </c>
      <c r="F537" s="2">
        <f t="shared" si="235"/>
        <v>168.80693453772162</v>
      </c>
      <c r="G537" s="3">
        <f t="shared" si="236"/>
        <v>5.7634219644800719</v>
      </c>
      <c r="H537" s="3">
        <f t="shared" si="237"/>
        <v>-117.51920100649529</v>
      </c>
      <c r="I537" s="3">
        <f t="shared" si="238"/>
        <v>-13.768160385636619</v>
      </c>
      <c r="J537" s="2">
        <f t="shared" si="219"/>
        <v>118.46325117246407</v>
      </c>
      <c r="K537" s="2">
        <f t="shared" si="239"/>
        <v>80.752045789000718</v>
      </c>
      <c r="L537" s="6">
        <f t="shared" si="220"/>
        <v>2492.3982759684227</v>
      </c>
      <c r="M537" s="2">
        <f t="shared" si="221"/>
        <v>31.587686483627575</v>
      </c>
      <c r="N537" s="2">
        <f t="shared" si="240"/>
        <v>118.46325117246407</v>
      </c>
      <c r="O537" s="2">
        <f t="shared" si="222"/>
        <v>80.752045789000718</v>
      </c>
      <c r="P537" s="5">
        <f t="shared" si="223"/>
        <v>0.3527750677232615</v>
      </c>
      <c r="Q537" s="4">
        <f t="shared" si="241"/>
        <v>0.26664544633880438</v>
      </c>
      <c r="R537" s="4">
        <f t="shared" si="224"/>
        <v>0.24781919181033457</v>
      </c>
      <c r="S537" s="4">
        <f t="shared" si="243"/>
        <v>0</v>
      </c>
      <c r="T537" s="4">
        <f t="shared" si="244"/>
        <v>0</v>
      </c>
      <c r="U537" s="5">
        <f t="shared" si="245"/>
        <v>-1.2929171732485663</v>
      </c>
      <c r="V537" s="5">
        <f t="shared" si="246"/>
        <v>26.363260247847386</v>
      </c>
      <c r="W537" s="5">
        <f t="shared" si="247"/>
        <v>3.0886322598515576</v>
      </c>
      <c r="X537" s="5">
        <f t="shared" si="225"/>
        <v>0.99695550229785956</v>
      </c>
      <c r="Y537" s="5">
        <f t="shared" si="226"/>
        <v>11.16473831852022</v>
      </c>
      <c r="Z537" s="5">
        <f t="shared" si="227"/>
        <v>-1.1915635939417368</v>
      </c>
      <c r="AA537" s="5">
        <f t="shared" si="228"/>
        <v>14.844299734792964</v>
      </c>
      <c r="AB537" s="5">
        <f t="shared" si="229"/>
        <v>9.8718211452716531</v>
      </c>
      <c r="AC537" s="5">
        <f t="shared" si="229"/>
        <v>25.171696653905649</v>
      </c>
      <c r="AD537" s="5">
        <f t="shared" si="230"/>
        <v>-14.24106800535548</v>
      </c>
      <c r="AE537">
        <f t="shared" si="242"/>
        <v>0</v>
      </c>
    </row>
    <row r="538" spans="1:31" x14ac:dyDescent="0.2">
      <c r="A538">
        <f t="shared" si="218"/>
        <v>0.50500000000000034</v>
      </c>
      <c r="B538" s="5">
        <f t="shared" si="231"/>
        <v>1.5284891884809748</v>
      </c>
      <c r="C538" s="5">
        <f t="shared" si="232"/>
        <v>-7.8126967371248908</v>
      </c>
      <c r="D538" s="5">
        <f t="shared" si="233"/>
        <v>0.80441183050114473</v>
      </c>
      <c r="E538" s="2">
        <f t="shared" si="234"/>
        <v>7.9608108572924365</v>
      </c>
      <c r="F538" s="2">
        <f t="shared" si="235"/>
        <v>168.93037599356902</v>
      </c>
      <c r="G538" s="3">
        <f t="shared" si="236"/>
        <v>5.7732937856253432</v>
      </c>
      <c r="H538" s="3">
        <f t="shared" si="237"/>
        <v>-117.49402930984139</v>
      </c>
      <c r="I538" s="3">
        <f t="shared" si="238"/>
        <v>-13.782401453641976</v>
      </c>
      <c r="J538" s="2">
        <f t="shared" si="219"/>
        <v>118.44041723341894</v>
      </c>
      <c r="K538" s="2">
        <f t="shared" si="239"/>
        <v>80.736480731710245</v>
      </c>
      <c r="L538" s="6">
        <f t="shared" si="220"/>
        <v>2492.3669446116673</v>
      </c>
      <c r="M538" s="2">
        <f t="shared" si="221"/>
        <v>31.587289402196479</v>
      </c>
      <c r="N538" s="2">
        <f t="shared" si="240"/>
        <v>118.44041723341894</v>
      </c>
      <c r="O538" s="2">
        <f t="shared" si="222"/>
        <v>80.736480731710245</v>
      </c>
      <c r="P538" s="5">
        <f t="shared" si="223"/>
        <v>0.35277414758024711</v>
      </c>
      <c r="Q538" s="4">
        <f t="shared" si="241"/>
        <v>0.26669349990506336</v>
      </c>
      <c r="R538" s="4">
        <f t="shared" si="224"/>
        <v>0.24784079596538311</v>
      </c>
      <c r="S538" s="4">
        <f t="shared" si="243"/>
        <v>0</v>
      </c>
      <c r="T538" s="4">
        <f t="shared" si="244"/>
        <v>0</v>
      </c>
      <c r="U538" s="5">
        <f t="shared" si="245"/>
        <v>-1.294878718135589</v>
      </c>
      <c r="V538" s="5">
        <f t="shared" si="246"/>
        <v>26.352464244954998</v>
      </c>
      <c r="W538" s="5">
        <f t="shared" si="247"/>
        <v>3.0912229638403761</v>
      </c>
      <c r="X538" s="5">
        <f t="shared" si="225"/>
        <v>0.99694296980302821</v>
      </c>
      <c r="Y538" s="5">
        <f t="shared" si="226"/>
        <v>11.161253332592356</v>
      </c>
      <c r="Z538" s="5">
        <f t="shared" si="227"/>
        <v>-1.1923009374995479</v>
      </c>
      <c r="AA538" s="5">
        <f t="shared" si="228"/>
        <v>14.839608067542057</v>
      </c>
      <c r="AB538" s="5">
        <f t="shared" si="229"/>
        <v>9.8663746144567668</v>
      </c>
      <c r="AC538" s="5">
        <f t="shared" si="229"/>
        <v>25.160163307455448</v>
      </c>
      <c r="AD538" s="5">
        <f t="shared" si="230"/>
        <v>-14.243168968617567</v>
      </c>
      <c r="AE538">
        <f t="shared" si="242"/>
        <v>0</v>
      </c>
    </row>
    <row r="539" spans="1:31" x14ac:dyDescent="0.2">
      <c r="A539">
        <f t="shared" si="218"/>
        <v>0.50600000000000034</v>
      </c>
      <c r="B539" s="5">
        <f t="shared" si="231"/>
        <v>1.5342674154539075</v>
      </c>
      <c r="C539" s="5">
        <f t="shared" si="232"/>
        <v>-7.9301781863530785</v>
      </c>
      <c r="D539" s="5">
        <f t="shared" si="233"/>
        <v>0.79062230746301843</v>
      </c>
      <c r="E539" s="2">
        <f t="shared" si="234"/>
        <v>8.0772335963146329</v>
      </c>
      <c r="F539" s="2">
        <f t="shared" si="235"/>
        <v>169.05015617081892</v>
      </c>
      <c r="G539" s="3">
        <f t="shared" si="236"/>
        <v>5.7831601602397997</v>
      </c>
      <c r="H539" s="3">
        <f t="shared" si="237"/>
        <v>-117.46886914653393</v>
      </c>
      <c r="I539" s="3">
        <f t="shared" si="238"/>
        <v>-13.796644622610593</v>
      </c>
      <c r="J539" s="2">
        <f t="shared" si="219"/>
        <v>118.41759819742633</v>
      </c>
      <c r="K539" s="2">
        <f t="shared" si="239"/>
        <v>80.720925833283104</v>
      </c>
      <c r="L539" s="6">
        <f t="shared" si="220"/>
        <v>2492.3355440383389</v>
      </c>
      <c r="M539" s="2">
        <f t="shared" si="221"/>
        <v>31.586891443541447</v>
      </c>
      <c r="N539" s="2">
        <f t="shared" si="240"/>
        <v>118.41759819742633</v>
      </c>
      <c r="O539" s="2">
        <f t="shared" si="222"/>
        <v>80.720925833283104</v>
      </c>
      <c r="P539" s="5">
        <f t="shared" si="223"/>
        <v>0.35277322541821643</v>
      </c>
      <c r="Q539" s="4">
        <f t="shared" si="241"/>
        <v>0.26674153102547854</v>
      </c>
      <c r="R539" s="4">
        <f t="shared" si="224"/>
        <v>0.24786238601301361</v>
      </c>
      <c r="S539" s="4">
        <f t="shared" si="243"/>
        <v>0</v>
      </c>
      <c r="T539" s="4">
        <f t="shared" si="244"/>
        <v>0</v>
      </c>
      <c r="U539" s="5">
        <f t="shared" si="245"/>
        <v>-1.2968383334942424</v>
      </c>
      <c r="V539" s="5">
        <f t="shared" si="246"/>
        <v>26.341676225534027</v>
      </c>
      <c r="W539" s="5">
        <f t="shared" si="247"/>
        <v>3.0938132654892141</v>
      </c>
      <c r="X539" s="5">
        <f t="shared" si="225"/>
        <v>0.99693040962167312</v>
      </c>
      <c r="Y539" s="5">
        <f t="shared" si="226"/>
        <v>11.157770327013662</v>
      </c>
      <c r="Z539" s="5">
        <f t="shared" si="227"/>
        <v>-1.1930389198818172</v>
      </c>
      <c r="AA539" s="5">
        <f t="shared" si="228"/>
        <v>14.834919010900974</v>
      </c>
      <c r="AB539" s="5">
        <f t="shared" si="229"/>
        <v>9.8609319935194186</v>
      </c>
      <c r="AC539" s="5">
        <f t="shared" si="229"/>
        <v>25.148637305652208</v>
      </c>
      <c r="AD539" s="5">
        <f t="shared" si="230"/>
        <v>-14.24526772360981</v>
      </c>
      <c r="AE539">
        <f t="shared" si="242"/>
        <v>0</v>
      </c>
    </row>
    <row r="540" spans="1:31" x14ac:dyDescent="0.2">
      <c r="A540">
        <f t="shared" ref="A540:A601" si="248">A539+dt</f>
        <v>0.50700000000000034</v>
      </c>
      <c r="B540" s="5">
        <f t="shared" si="231"/>
        <v>1.5400555060801442</v>
      </c>
      <c r="C540" s="5">
        <f t="shared" si="232"/>
        <v>-8.0476344811809586</v>
      </c>
      <c r="D540" s="5">
        <f t="shared" si="233"/>
        <v>0.77681854020654606</v>
      </c>
      <c r="E540" s="2">
        <f t="shared" si="234"/>
        <v>8.1936677809452636</v>
      </c>
      <c r="F540" s="2">
        <f t="shared" si="235"/>
        <v>169.16643116519816</v>
      </c>
      <c r="G540" s="3">
        <f t="shared" si="236"/>
        <v>5.7930210922333192</v>
      </c>
      <c r="H540" s="3">
        <f t="shared" si="237"/>
        <v>-117.44372050922829</v>
      </c>
      <c r="I540" s="3">
        <f t="shared" si="238"/>
        <v>-13.810889890334202</v>
      </c>
      <c r="J540" s="2">
        <f t="shared" si="219"/>
        <v>118.39479405779515</v>
      </c>
      <c r="K540" s="2">
        <f t="shared" si="239"/>
        <v>80.705381089158251</v>
      </c>
      <c r="L540" s="6">
        <f t="shared" si="220"/>
        <v>2492.3040742232783</v>
      </c>
      <c r="M540" s="2">
        <f t="shared" si="221"/>
        <v>31.586492607343633</v>
      </c>
      <c r="N540" s="2">
        <f t="shared" si="240"/>
        <v>118.39479405779515</v>
      </c>
      <c r="O540" s="2">
        <f t="shared" si="222"/>
        <v>80.705381089158251</v>
      </c>
      <c r="P540" s="5">
        <f t="shared" si="223"/>
        <v>0.35277230123643316</v>
      </c>
      <c r="Q540" s="4">
        <f t="shared" si="241"/>
        <v>0.26678953968131819</v>
      </c>
      <c r="R540" s="4">
        <f t="shared" si="224"/>
        <v>0.24788396195155651</v>
      </c>
      <c r="S540" s="4">
        <f t="shared" si="243"/>
        <v>0</v>
      </c>
      <c r="T540" s="4">
        <f t="shared" si="244"/>
        <v>0</v>
      </c>
      <c r="U540" s="5">
        <f t="shared" si="245"/>
        <v>-1.298796021647687</v>
      </c>
      <c r="V540" s="5">
        <f t="shared" si="246"/>
        <v>26.330896182890175</v>
      </c>
      <c r="W540" s="5">
        <f t="shared" si="247"/>
        <v>3.0964031650133466</v>
      </c>
      <c r="X540" s="5">
        <f t="shared" si="225"/>
        <v>0.99691782174373111</v>
      </c>
      <c r="Y540" s="5">
        <f t="shared" si="226"/>
        <v>11.15428930051597</v>
      </c>
      <c r="Z540" s="5">
        <f t="shared" si="227"/>
        <v>-1.193777540289011</v>
      </c>
      <c r="AA540" s="5">
        <f t="shared" si="228"/>
        <v>14.830232563218397</v>
      </c>
      <c r="AB540" s="5">
        <f t="shared" si="229"/>
        <v>9.8554932788682823</v>
      </c>
      <c r="AC540" s="5">
        <f t="shared" si="229"/>
        <v>25.137118642601163</v>
      </c>
      <c r="AD540" s="5">
        <f t="shared" si="230"/>
        <v>-14.247364271768255</v>
      </c>
      <c r="AE540">
        <f t="shared" si="242"/>
        <v>0</v>
      </c>
    </row>
    <row r="541" spans="1:31" x14ac:dyDescent="0.2">
      <c r="A541">
        <f t="shared" si="248"/>
        <v>0.50800000000000034</v>
      </c>
      <c r="B541" s="5">
        <f t="shared" si="231"/>
        <v>1.5458534549190168</v>
      </c>
      <c r="C541" s="5">
        <f t="shared" si="232"/>
        <v>-8.1650656331308671</v>
      </c>
      <c r="D541" s="5">
        <f t="shared" si="233"/>
        <v>0.76300052663407603</v>
      </c>
      <c r="E541" s="2">
        <f t="shared" si="234"/>
        <v>8.3101118943982826</v>
      </c>
      <c r="F541" s="2">
        <f t="shared" si="235"/>
        <v>169.27934838360054</v>
      </c>
      <c r="G541" s="3">
        <f t="shared" si="236"/>
        <v>5.8028765855121875</v>
      </c>
      <c r="H541" s="3">
        <f t="shared" si="237"/>
        <v>-117.41858339058568</v>
      </c>
      <c r="I541" s="3">
        <f t="shared" si="238"/>
        <v>-13.82513725460597</v>
      </c>
      <c r="J541" s="2">
        <f t="shared" si="219"/>
        <v>118.37200480784003</v>
      </c>
      <c r="K541" s="2">
        <f t="shared" si="239"/>
        <v>80.689846494778479</v>
      </c>
      <c r="L541" s="6">
        <f t="shared" si="220"/>
        <v>2492.2725351413656</v>
      </c>
      <c r="M541" s="2">
        <f t="shared" si="221"/>
        <v>31.586092893284668</v>
      </c>
      <c r="N541" s="2">
        <f t="shared" si="240"/>
        <v>118.37200480784003</v>
      </c>
      <c r="O541" s="2">
        <f t="shared" si="222"/>
        <v>80.689846494778479</v>
      </c>
      <c r="P541" s="5">
        <f t="shared" si="223"/>
        <v>0.35277137503416223</v>
      </c>
      <c r="Q541" s="4">
        <f t="shared" si="241"/>
        <v>0.26683752585385506</v>
      </c>
      <c r="R541" s="4">
        <f t="shared" si="224"/>
        <v>0.24790552377934452</v>
      </c>
      <c r="S541" s="4">
        <f t="shared" si="243"/>
        <v>0</v>
      </c>
      <c r="T541" s="4">
        <f t="shared" si="244"/>
        <v>0</v>
      </c>
      <c r="U541" s="5">
        <f t="shared" si="245"/>
        <v>-1.3007517849162729</v>
      </c>
      <c r="V541" s="5">
        <f t="shared" si="246"/>
        <v>26.32012411033617</v>
      </c>
      <c r="W541" s="5">
        <f t="shared" si="247"/>
        <v>3.0989926626285316</v>
      </c>
      <c r="X541" s="5">
        <f t="shared" si="225"/>
        <v>0.99690520615915401</v>
      </c>
      <c r="Y541" s="5">
        <f t="shared" si="226"/>
        <v>11.150810251832169</v>
      </c>
      <c r="Z541" s="5">
        <f t="shared" si="227"/>
        <v>-1.1945167979225619</v>
      </c>
      <c r="AA541" s="5">
        <f t="shared" si="228"/>
        <v>14.825548722844385</v>
      </c>
      <c r="AB541" s="5">
        <f t="shared" si="229"/>
        <v>9.8500584669158968</v>
      </c>
      <c r="AC541" s="5">
        <f t="shared" si="229"/>
        <v>25.125607312413607</v>
      </c>
      <c r="AD541" s="5">
        <f t="shared" si="230"/>
        <v>-14.249458614527082</v>
      </c>
      <c r="AE541">
        <f t="shared" si="242"/>
        <v>0</v>
      </c>
    </row>
    <row r="542" spans="1:31" x14ac:dyDescent="0.2">
      <c r="A542">
        <f t="shared" si="248"/>
        <v>0.50900000000000034</v>
      </c>
      <c r="B542" s="5">
        <f t="shared" si="231"/>
        <v>1.5516612565337626</v>
      </c>
      <c r="C542" s="5">
        <f t="shared" si="232"/>
        <v>-8.2824716537177974</v>
      </c>
      <c r="D542" s="5">
        <f t="shared" si="233"/>
        <v>0.74916826465016273</v>
      </c>
      <c r="E542" s="2">
        <f t="shared" si="234"/>
        <v>8.4265645045692708</v>
      </c>
      <c r="F542" s="2">
        <f t="shared" si="235"/>
        <v>169.38904713630816</v>
      </c>
      <c r="G542" s="3">
        <f t="shared" si="236"/>
        <v>5.8127266439791034</v>
      </c>
      <c r="H542" s="3">
        <f t="shared" si="237"/>
        <v>-117.39345778327326</v>
      </c>
      <c r="I542" s="3">
        <f t="shared" si="238"/>
        <v>-13.839386713220497</v>
      </c>
      <c r="J542" s="2">
        <f t="shared" si="219"/>
        <v>118.3492304408814</v>
      </c>
      <c r="K542" s="2">
        <f t="shared" si="239"/>
        <v>80.674322045590586</v>
      </c>
      <c r="L542" s="6">
        <f t="shared" si="220"/>
        <v>2492.2409267675121</v>
      </c>
      <c r="M542" s="2">
        <f t="shared" si="221"/>
        <v>31.585692301046592</v>
      </c>
      <c r="N542" s="2">
        <f t="shared" si="240"/>
        <v>118.3492304408814</v>
      </c>
      <c r="O542" s="2">
        <f t="shared" si="222"/>
        <v>80.674322045590586</v>
      </c>
      <c r="P542" s="5">
        <f t="shared" si="223"/>
        <v>0.35277044681066932</v>
      </c>
      <c r="Q542" s="4">
        <f t="shared" si="241"/>
        <v>0.26688548952436569</v>
      </c>
      <c r="R542" s="4">
        <f t="shared" si="224"/>
        <v>0.24792707149471183</v>
      </c>
      <c r="S542" s="4">
        <f t="shared" si="243"/>
        <v>0</v>
      </c>
      <c r="T542" s="4">
        <f t="shared" si="244"/>
        <v>0</v>
      </c>
      <c r="U542" s="5">
        <f t="shared" si="245"/>
        <v>-1.3027056256175442</v>
      </c>
      <c r="V542" s="5">
        <f t="shared" si="246"/>
        <v>26.309360001191816</v>
      </c>
      <c r="W542" s="5">
        <f t="shared" si="247"/>
        <v>3.101581758551013</v>
      </c>
      <c r="X542" s="5">
        <f t="shared" si="225"/>
        <v>0.99689256285790639</v>
      </c>
      <c r="Y542" s="5">
        <f t="shared" si="226"/>
        <v>11.147333179696197</v>
      </c>
      <c r="Z542" s="5">
        <f t="shared" si="227"/>
        <v>-1.1952566919848668</v>
      </c>
      <c r="AA542" s="5">
        <f t="shared" si="228"/>
        <v>14.820867488130341</v>
      </c>
      <c r="AB542" s="5">
        <f t="shared" si="229"/>
        <v>9.8446275540786523</v>
      </c>
      <c r="AC542" s="5">
        <f t="shared" si="229"/>
        <v>25.11410330920695</v>
      </c>
      <c r="AD542" s="5">
        <f t="shared" si="230"/>
        <v>-14.251550753318647</v>
      </c>
      <c r="AE542">
        <f t="shared" si="242"/>
        <v>0</v>
      </c>
    </row>
    <row r="543" spans="1:31" x14ac:dyDescent="0.2">
      <c r="A543">
        <f t="shared" si="248"/>
        <v>0.51000000000000034</v>
      </c>
      <c r="B543" s="5">
        <f t="shared" si="231"/>
        <v>1.5574789054915188</v>
      </c>
      <c r="C543" s="5">
        <f t="shared" si="232"/>
        <v>-8.3998525544494154</v>
      </c>
      <c r="D543" s="5">
        <f t="shared" si="233"/>
        <v>0.73532175216156559</v>
      </c>
      <c r="E543" s="2">
        <f t="shared" si="234"/>
        <v>8.5430242582788818</v>
      </c>
      <c r="F543" s="2">
        <f t="shared" si="235"/>
        <v>169.4956591817529</v>
      </c>
      <c r="G543" s="3">
        <f t="shared" si="236"/>
        <v>5.8225712715331817</v>
      </c>
      <c r="H543" s="3">
        <f t="shared" si="237"/>
        <v>-117.36834367996406</v>
      </c>
      <c r="I543" s="3">
        <f t="shared" si="238"/>
        <v>-13.853638263973815</v>
      </c>
      <c r="J543" s="2">
        <f t="shared" si="219"/>
        <v>118.32647095024545</v>
      </c>
      <c r="K543" s="2">
        <f t="shared" si="239"/>
        <v>80.658807737045294</v>
      </c>
      <c r="L543" s="6">
        <f t="shared" si="220"/>
        <v>2492.2092490766649</v>
      </c>
      <c r="M543" s="2">
        <f t="shared" si="221"/>
        <v>31.585290830311902</v>
      </c>
      <c r="N543" s="2">
        <f t="shared" si="240"/>
        <v>118.32647095024545</v>
      </c>
      <c r="O543" s="2">
        <f t="shared" si="222"/>
        <v>80.658807737045294</v>
      </c>
      <c r="P543" s="5">
        <f t="shared" si="223"/>
        <v>0.35276951656522126</v>
      </c>
      <c r="Q543" s="4">
        <f t="shared" si="241"/>
        <v>0.26693343067413083</v>
      </c>
      <c r="R543" s="4">
        <f t="shared" si="224"/>
        <v>0.24794860509599476</v>
      </c>
      <c r="S543" s="4">
        <f t="shared" si="243"/>
        <v>0</v>
      </c>
      <c r="T543" s="4">
        <f t="shared" si="244"/>
        <v>0</v>
      </c>
      <c r="U543" s="5">
        <f t="shared" si="245"/>
        <v>-1.3046575460662426</v>
      </c>
      <c r="V543" s="5">
        <f t="shared" si="246"/>
        <v>26.298603848783934</v>
      </c>
      <c r="W543" s="5">
        <f t="shared" si="247"/>
        <v>3.1041704529975158</v>
      </c>
      <c r="X543" s="5">
        <f t="shared" si="225"/>
        <v>0.99687989182996739</v>
      </c>
      <c r="Y543" s="5">
        <f t="shared" si="226"/>
        <v>11.14385808284306</v>
      </c>
      <c r="Z543" s="5">
        <f t="shared" si="227"/>
        <v>-1.1959972216792856</v>
      </c>
      <c r="AA543" s="5">
        <f t="shared" si="228"/>
        <v>14.816188857429035</v>
      </c>
      <c r="AB543" s="5">
        <f t="shared" si="229"/>
        <v>9.8392005367768185</v>
      </c>
      <c r="AC543" s="5">
        <f t="shared" si="229"/>
        <v>25.102606627104649</v>
      </c>
      <c r="AD543" s="5">
        <f t="shared" si="230"/>
        <v>-14.253640689573448</v>
      </c>
      <c r="AE543">
        <f t="shared" si="242"/>
        <v>0</v>
      </c>
    </row>
    <row r="544" spans="1:31" x14ac:dyDescent="0.2">
      <c r="A544">
        <f t="shared" si="248"/>
        <v>0.51100000000000034</v>
      </c>
      <c r="B544" s="5">
        <f t="shared" si="231"/>
        <v>1.5633063963633205</v>
      </c>
      <c r="C544" s="5">
        <f t="shared" si="232"/>
        <v>-8.5172083468260649</v>
      </c>
      <c r="D544" s="5">
        <f t="shared" si="233"/>
        <v>0.72146098707724704</v>
      </c>
      <c r="E544" s="2">
        <f t="shared" si="234"/>
        <v>8.6594898759773411</v>
      </c>
      <c r="F544" s="2">
        <f t="shared" si="235"/>
        <v>169.59930922816679</v>
      </c>
      <c r="G544" s="3">
        <f t="shared" si="236"/>
        <v>5.8324104720699586</v>
      </c>
      <c r="H544" s="3">
        <f t="shared" si="237"/>
        <v>-117.34324107333696</v>
      </c>
      <c r="I544" s="3">
        <f t="shared" si="238"/>
        <v>-13.867891904663388</v>
      </c>
      <c r="J544" s="2">
        <f t="shared" si="219"/>
        <v>118.30372632926408</v>
      </c>
      <c r="K544" s="2">
        <f t="shared" si="239"/>
        <v>80.64330356459719</v>
      </c>
      <c r="L544" s="6">
        <f t="shared" si="220"/>
        <v>2492.1775020438085</v>
      </c>
      <c r="M544" s="2">
        <f t="shared" si="221"/>
        <v>31.584888480763542</v>
      </c>
      <c r="N544" s="2">
        <f t="shared" si="240"/>
        <v>118.30372632926408</v>
      </c>
      <c r="O544" s="2">
        <f t="shared" si="222"/>
        <v>80.64330356459719</v>
      </c>
      <c r="P544" s="5">
        <f t="shared" si="223"/>
        <v>0.35276858429708602</v>
      </c>
      <c r="Q544" s="4">
        <f t="shared" si="241"/>
        <v>0.26698134928443568</v>
      </c>
      <c r="R544" s="4">
        <f t="shared" si="224"/>
        <v>0.24797012458153156</v>
      </c>
      <c r="S544" s="4">
        <f t="shared" si="243"/>
        <v>0</v>
      </c>
      <c r="T544" s="4">
        <f t="shared" si="244"/>
        <v>0</v>
      </c>
      <c r="U544" s="5">
        <f t="shared" si="245"/>
        <v>-1.3066075485743127</v>
      </c>
      <c r="V544" s="5">
        <f t="shared" si="246"/>
        <v>26.287855646446403</v>
      </c>
      <c r="W544" s="5">
        <f t="shared" si="247"/>
        <v>3.1067587461852497</v>
      </c>
      <c r="X544" s="5">
        <f t="shared" si="225"/>
        <v>0.99686719306533034</v>
      </c>
      <c r="Y544" s="5">
        <f t="shared" si="226"/>
        <v>11.140384960008811</v>
      </c>
      <c r="Z544" s="5">
        <f t="shared" si="227"/>
        <v>-1.1967383862101411</v>
      </c>
      <c r="AA544" s="5">
        <f t="shared" si="228"/>
        <v>14.811512829094596</v>
      </c>
      <c r="AB544" s="5">
        <f t="shared" si="229"/>
        <v>9.8337774114344985</v>
      </c>
      <c r="AC544" s="5">
        <f t="shared" si="229"/>
        <v>25.09111726023626</v>
      </c>
      <c r="AD544" s="5">
        <f t="shared" si="230"/>
        <v>-14.255728424720154</v>
      </c>
      <c r="AE544">
        <f t="shared" si="242"/>
        <v>0</v>
      </c>
    </row>
    <row r="545" spans="1:31" x14ac:dyDescent="0.2">
      <c r="A545">
        <f t="shared" si="248"/>
        <v>0.51200000000000034</v>
      </c>
      <c r="B545" s="5">
        <f t="shared" si="231"/>
        <v>1.5691437237240962</v>
      </c>
      <c r="C545" s="5">
        <f t="shared" si="232"/>
        <v>-8.6345390423407729</v>
      </c>
      <c r="D545" s="5">
        <f t="shared" si="233"/>
        <v>0.70758596730837131</v>
      </c>
      <c r="E545" s="2">
        <f t="shared" si="234"/>
        <v>8.775960146867682</v>
      </c>
      <c r="F545" s="2">
        <f t="shared" si="235"/>
        <v>169.70011539602376</v>
      </c>
      <c r="G545" s="3">
        <f t="shared" si="236"/>
        <v>5.8422442494813929</v>
      </c>
      <c r="H545" s="3">
        <f t="shared" si="237"/>
        <v>-117.31814995607672</v>
      </c>
      <c r="I545" s="3">
        <f t="shared" si="238"/>
        <v>-13.882147633088108</v>
      </c>
      <c r="J545" s="2">
        <f t="shared" ref="J545:J608" si="249">SQRT(G545^2+H545^2+I545^2)</f>
        <v>118.28099657127495</v>
      </c>
      <c r="K545" s="2">
        <f t="shared" si="239"/>
        <v>80.627809523704798</v>
      </c>
      <c r="L545" s="6">
        <f t="shared" ref="L545:L608" si="250">SQRT(spin^2-flag*((30/PI())*(wx*G545+wy*H545+wz*I545)/J545)^2)*EXP(-A545/(tau*146.7/N545))</f>
        <v>2492.14568564396</v>
      </c>
      <c r="M545" s="2">
        <f t="shared" ref="M545:M608" si="251">(L545*PI()/30)*(circ/(2*PI()))/12</f>
        <v>31.584485252084903</v>
      </c>
      <c r="N545" s="2">
        <f t="shared" si="240"/>
        <v>118.28099657127495</v>
      </c>
      <c r="O545" s="2">
        <f t="shared" ref="O545:O608" si="252">J545/1.467</f>
        <v>80.627809523704798</v>
      </c>
      <c r="P545" s="5">
        <f t="shared" ref="P545:P608" si="253">cd0+(cdspin*L545/1000)*EXP(-A545/(tau*146.7/N545))</f>
        <v>0.35276765000553229</v>
      </c>
      <c r="Q545" s="4">
        <f t="shared" si="241"/>
        <v>0.26702924533656941</v>
      </c>
      <c r="R545" s="4">
        <f t="shared" ref="R545:R608" si="254">cl2_*Q545/(cl0+cl1_*Q545)</f>
        <v>0.24799162994966245</v>
      </c>
      <c r="S545" s="4">
        <f t="shared" si="243"/>
        <v>0</v>
      </c>
      <c r="T545" s="4">
        <f t="shared" si="244"/>
        <v>0</v>
      </c>
      <c r="U545" s="5">
        <f t="shared" si="245"/>
        <v>-1.3085556354509027</v>
      </c>
      <c r="V545" s="5">
        <f t="shared" si="246"/>
        <v>26.277115387520091</v>
      </c>
      <c r="W545" s="5">
        <f t="shared" si="247"/>
        <v>3.1093466383319019</v>
      </c>
      <c r="X545" s="5">
        <f t="shared" ref="X545:X608" si="255">M545/romega</f>
        <v>0.99685446655400256</v>
      </c>
      <c r="Y545" s="5">
        <f t="shared" ref="Y545:Y608" si="256">const*($R545/omega)*N545*(wy*I545-wz*(H545-T545))</f>
        <v>11.136913809930565</v>
      </c>
      <c r="Z545" s="5">
        <f t="shared" ref="Z545:Z608" si="257">const*($R545/omega)*N545*(wz*(G545-S545)-wx*I545)</f>
        <v>-1.1974801847827186</v>
      </c>
      <c r="AA545" s="5">
        <f t="shared" ref="AA545:AA608" si="258">const*($R545/omega)*N545*(wx*(H545-T545)-wy*(G545-S545))</f>
        <v>14.806839401482511</v>
      </c>
      <c r="AB545" s="5">
        <f t="shared" ref="AB545:AC608" si="259">U545+Y545</f>
        <v>9.8283581744796624</v>
      </c>
      <c r="AC545" s="5">
        <f t="shared" si="259"/>
        <v>25.079635202737371</v>
      </c>
      <c r="AD545" s="5">
        <f t="shared" ref="AD545:AD608" si="260">W545+AA545-32.174</f>
        <v>-14.257813960185587</v>
      </c>
      <c r="AE545">
        <f t="shared" si="242"/>
        <v>0</v>
      </c>
    </row>
    <row r="546" spans="1:31" x14ac:dyDescent="0.2">
      <c r="A546">
        <f t="shared" si="248"/>
        <v>0.51300000000000034</v>
      </c>
      <c r="B546" s="5">
        <f t="shared" ref="B546:B609" si="261">B545+G545*dt+0.5*AB545*dt*dt</f>
        <v>1.5749908821526648</v>
      </c>
      <c r="C546" s="5">
        <f t="shared" ref="C546:C609" si="262">C545+H545*dt+0.5*AC545*dt*dt</f>
        <v>-8.7518446524792477</v>
      </c>
      <c r="D546" s="5">
        <f t="shared" ref="D546:D609" si="263">D545+I545*dt+0.5*AD545*dt*dt</f>
        <v>0.69369669076830309</v>
      </c>
      <c r="E546" s="2">
        <f t="shared" ref="E546:E609" si="264">SQRT(B546^2+C546^2)</f>
        <v>8.8924339244097634</v>
      </c>
      <c r="F546" s="2">
        <f t="shared" ref="F546:F609" si="265">ATAN2(C546,B546)*180/PI()</f>
        <v>169.79818964477784</v>
      </c>
      <c r="G546" s="3">
        <f t="shared" ref="G546:G609" si="266">G545+AB545*dt</f>
        <v>5.8520726076558729</v>
      </c>
      <c r="H546" s="3">
        <f t="shared" ref="H546:H609" si="267">H545+AC545*dt</f>
        <v>-117.29307032087398</v>
      </c>
      <c r="I546" s="3">
        <f t="shared" ref="I546:I609" si="268">I545+AD545*dt</f>
        <v>-13.896405447048293</v>
      </c>
      <c r="J546" s="2">
        <f t="shared" si="249"/>
        <v>118.25828166962143</v>
      </c>
      <c r="K546" s="2">
        <f t="shared" ref="K546:K609" si="269">J546/1.467</f>
        <v>80.612325609830549</v>
      </c>
      <c r="L546" s="6">
        <f t="shared" si="250"/>
        <v>2492.113799852174</v>
      </c>
      <c r="M546" s="2">
        <f t="shared" si="251"/>
        <v>31.584081143959839</v>
      </c>
      <c r="N546" s="2">
        <f t="shared" ref="N546:N609" si="270">IF(D546&gt;=hwind,SQRT((G546-vxw)^2+(H546-vyw)^2+I546^2),J546)</f>
        <v>118.25828166962143</v>
      </c>
      <c r="O546" s="2">
        <f t="shared" si="252"/>
        <v>80.612325609830549</v>
      </c>
      <c r="P546" s="5">
        <f t="shared" si="253"/>
        <v>0.35276671368983015</v>
      </c>
      <c r="Q546" s="4">
        <f t="shared" ref="Q546:Q609" si="271">(M546/N546)</f>
        <v>0.26707711881182578</v>
      </c>
      <c r="R546" s="4">
        <f t="shared" si="254"/>
        <v>0.24801312119872959</v>
      </c>
      <c r="S546" s="4">
        <f t="shared" si="243"/>
        <v>0</v>
      </c>
      <c r="T546" s="4">
        <f t="shared" si="244"/>
        <v>0</v>
      </c>
      <c r="U546" s="5">
        <f t="shared" si="245"/>
        <v>-1.3105018090023719</v>
      </c>
      <c r="V546" s="5">
        <f t="shared" si="246"/>
        <v>26.266383065352894</v>
      </c>
      <c r="W546" s="5">
        <f t="shared" si="247"/>
        <v>3.111934129655642</v>
      </c>
      <c r="X546" s="5">
        <f t="shared" si="255"/>
        <v>0.99684171228600593</v>
      </c>
      <c r="Y546" s="5">
        <f t="shared" si="256"/>
        <v>11.133444631346483</v>
      </c>
      <c r="Z546" s="5">
        <f t="shared" si="257"/>
        <v>-1.1982226166032626</v>
      </c>
      <c r="AA546" s="5">
        <f t="shared" si="258"/>
        <v>14.802168572949624</v>
      </c>
      <c r="AB546" s="5">
        <f t="shared" si="259"/>
        <v>9.8229428223441122</v>
      </c>
      <c r="AC546" s="5">
        <f t="shared" si="259"/>
        <v>25.06816044874963</v>
      </c>
      <c r="AD546" s="5">
        <f t="shared" si="260"/>
        <v>-14.259897297394733</v>
      </c>
      <c r="AE546">
        <f t="shared" ref="AE546:AE609" si="272">IF(($C546-17/12)*($C547-17/12)&lt;0,1,0)</f>
        <v>0</v>
      </c>
    </row>
    <row r="547" spans="1:31" x14ac:dyDescent="0.2">
      <c r="A547">
        <f t="shared" si="248"/>
        <v>0.51400000000000035</v>
      </c>
      <c r="B547" s="5">
        <f t="shared" si="261"/>
        <v>1.5808478662317318</v>
      </c>
      <c r="C547" s="5">
        <f t="shared" si="262"/>
        <v>-8.8691251887198987</v>
      </c>
      <c r="D547" s="5">
        <f t="shared" si="263"/>
        <v>0.67979315537260609</v>
      </c>
      <c r="E547" s="2">
        <f t="shared" si="264"/>
        <v>9.008910122171006</v>
      </c>
      <c r="F547" s="2">
        <f t="shared" si="265"/>
        <v>169.89363816705347</v>
      </c>
      <c r="G547" s="3">
        <f t="shared" si="266"/>
        <v>5.8618955504782173</v>
      </c>
      <c r="H547" s="3">
        <f t="shared" si="267"/>
        <v>-117.26800216042523</v>
      </c>
      <c r="I547" s="3">
        <f t="shared" si="268"/>
        <v>-13.910665344345688</v>
      </c>
      <c r="J547" s="2">
        <f t="shared" si="249"/>
        <v>118.23558161765261</v>
      </c>
      <c r="K547" s="2">
        <f t="shared" si="269"/>
        <v>80.596851818440769</v>
      </c>
      <c r="L547" s="6">
        <f t="shared" si="250"/>
        <v>2492.0818446435383</v>
      </c>
      <c r="M547" s="2">
        <f t="shared" si="251"/>
        <v>31.583676156072624</v>
      </c>
      <c r="N547" s="2">
        <f t="shared" si="270"/>
        <v>118.23558161765261</v>
      </c>
      <c r="O547" s="2">
        <f t="shared" si="252"/>
        <v>80.596851818440769</v>
      </c>
      <c r="P547" s="5">
        <f t="shared" si="253"/>
        <v>0.35276577534925052</v>
      </c>
      <c r="Q547" s="4">
        <f t="shared" si="271"/>
        <v>0.26712496969150251</v>
      </c>
      <c r="R547" s="4">
        <f t="shared" si="254"/>
        <v>0.24803459832707711</v>
      </c>
      <c r="S547" s="4">
        <f t="shared" ref="S547:S610" si="273">IF(D547&gt;=hwind,vxw,0)</f>
        <v>0</v>
      </c>
      <c r="T547" s="4">
        <f t="shared" ref="T547:T610" si="274">IF(D547&gt;=hwind,vyw,0)</f>
        <v>0</v>
      </c>
      <c r="U547" s="5">
        <f t="shared" ref="U547:U610" si="275">-const*$P547*$N547*(G547-S547)</f>
        <v>-1.3124460715322921</v>
      </c>
      <c r="V547" s="5">
        <f t="shared" ref="V547:V610" si="276">-const*$P547*$N547*(H547-T547)</f>
        <v>26.255658673299717</v>
      </c>
      <c r="W547" s="5">
        <f t="shared" ref="W547:W610" si="277">-const*$P547*$N547*I547</f>
        <v>3.1145212203751189</v>
      </c>
      <c r="X547" s="5">
        <f t="shared" si="255"/>
        <v>0.99682893025137564</v>
      </c>
      <c r="Y547" s="5">
        <f t="shared" si="256"/>
        <v>11.129977422995784</v>
      </c>
      <c r="Z547" s="5">
        <f t="shared" si="257"/>
        <v>-1.1989656808789786</v>
      </c>
      <c r="AA547" s="5">
        <f t="shared" si="258"/>
        <v>14.797500341854136</v>
      </c>
      <c r="AB547" s="5">
        <f t="shared" si="259"/>
        <v>9.8175313514634919</v>
      </c>
      <c r="AC547" s="5">
        <f t="shared" si="259"/>
        <v>25.056692992420739</v>
      </c>
      <c r="AD547" s="5">
        <f t="shared" si="260"/>
        <v>-14.261978437770743</v>
      </c>
      <c r="AE547">
        <f t="shared" si="272"/>
        <v>0</v>
      </c>
    </row>
    <row r="548" spans="1:31" x14ac:dyDescent="0.2">
      <c r="A548">
        <f t="shared" si="248"/>
        <v>0.51500000000000035</v>
      </c>
      <c r="B548" s="5">
        <f t="shared" si="261"/>
        <v>1.5867146705478856</v>
      </c>
      <c r="C548" s="5">
        <f t="shared" si="262"/>
        <v>-8.9863806625338292</v>
      </c>
      <c r="D548" s="5">
        <f t="shared" si="263"/>
        <v>0.66587535903904149</v>
      </c>
      <c r="E548" s="2">
        <f t="shared" si="264"/>
        <v>9.125387709993138</v>
      </c>
      <c r="F548" s="2">
        <f t="shared" si="265"/>
        <v>169.98656175312993</v>
      </c>
      <c r="G548" s="3">
        <f t="shared" si="266"/>
        <v>5.8717130818296805</v>
      </c>
      <c r="H548" s="3">
        <f t="shared" si="267"/>
        <v>-117.2429454674328</v>
      </c>
      <c r="I548" s="3">
        <f t="shared" si="268"/>
        <v>-13.924927322783459</v>
      </c>
      <c r="J548" s="2">
        <f t="shared" si="249"/>
        <v>118.21289640872332</v>
      </c>
      <c r="K548" s="2">
        <f t="shared" si="269"/>
        <v>80.581388145005675</v>
      </c>
      <c r="L548" s="6">
        <f t="shared" si="250"/>
        <v>2492.049819993179</v>
      </c>
      <c r="M548" s="2">
        <f t="shared" si="251"/>
        <v>31.583270288107997</v>
      </c>
      <c r="N548" s="2">
        <f t="shared" si="270"/>
        <v>118.21289640872332</v>
      </c>
      <c r="O548" s="2">
        <f t="shared" si="252"/>
        <v>80.581388145005675</v>
      </c>
      <c r="P548" s="5">
        <f t="shared" si="253"/>
        <v>0.35276483498306543</v>
      </c>
      <c r="Q548" s="4">
        <f t="shared" si="271"/>
        <v>0.2671727979569018</v>
      </c>
      <c r="R548" s="4">
        <f t="shared" si="254"/>
        <v>0.248056061333051</v>
      </c>
      <c r="S548" s="4">
        <f t="shared" si="273"/>
        <v>0</v>
      </c>
      <c r="T548" s="4">
        <f t="shared" si="274"/>
        <v>0</v>
      </c>
      <c r="U548" s="5">
        <f t="shared" si="275"/>
        <v>-1.3143884253414522</v>
      </c>
      <c r="V548" s="5">
        <f t="shared" si="276"/>
        <v>26.244942204722456</v>
      </c>
      <c r="W548" s="5">
        <f t="shared" si="277"/>
        <v>3.1171079107094588</v>
      </c>
      <c r="X548" s="5">
        <f t="shared" si="255"/>
        <v>0.99681612044016166</v>
      </c>
      <c r="Y548" s="5">
        <f t="shared" si="256"/>
        <v>11.126512183618734</v>
      </c>
      <c r="Z548" s="5">
        <f t="shared" si="257"/>
        <v>-1.1997093768180278</v>
      </c>
      <c r="AA548" s="5">
        <f t="shared" si="258"/>
        <v>14.792834706555583</v>
      </c>
      <c r="AB548" s="5">
        <f t="shared" si="259"/>
        <v>9.8121237582772824</v>
      </c>
      <c r="AC548" s="5">
        <f t="shared" si="259"/>
        <v>25.045232827904428</v>
      </c>
      <c r="AD548" s="5">
        <f t="shared" si="260"/>
        <v>-14.264057382734958</v>
      </c>
      <c r="AE548">
        <f t="shared" si="272"/>
        <v>0</v>
      </c>
    </row>
    <row r="549" spans="1:31" x14ac:dyDescent="0.2">
      <c r="A549">
        <f t="shared" si="248"/>
        <v>0.51600000000000035</v>
      </c>
      <c r="B549" s="5">
        <f t="shared" si="261"/>
        <v>1.5925912896915946</v>
      </c>
      <c r="C549" s="5">
        <f t="shared" si="262"/>
        <v>-9.1036110853848484</v>
      </c>
      <c r="D549" s="5">
        <f t="shared" si="263"/>
        <v>0.65194329968756659</v>
      </c>
      <c r="E549" s="2">
        <f t="shared" si="264"/>
        <v>9.2418657104474011</v>
      </c>
      <c r="F549" s="2">
        <f t="shared" si="265"/>
        <v>170.07705612828337</v>
      </c>
      <c r="G549" s="3">
        <f t="shared" si="266"/>
        <v>5.8815252055879581</v>
      </c>
      <c r="H549" s="3">
        <f t="shared" si="267"/>
        <v>-117.2179002346049</v>
      </c>
      <c r="I549" s="3">
        <f t="shared" si="268"/>
        <v>-13.939191380166195</v>
      </c>
      <c r="J549" s="2">
        <f t="shared" si="249"/>
        <v>118.1902260361941</v>
      </c>
      <c r="K549" s="2">
        <f t="shared" si="269"/>
        <v>80.565934584999383</v>
      </c>
      <c r="L549" s="6">
        <f t="shared" si="250"/>
        <v>2492.0177258762551</v>
      </c>
      <c r="M549" s="2">
        <f t="shared" si="251"/>
        <v>31.582863539751148</v>
      </c>
      <c r="N549" s="2">
        <f t="shared" si="270"/>
        <v>118.1902260361941</v>
      </c>
      <c r="O549" s="2">
        <f t="shared" si="252"/>
        <v>80.565934584999383</v>
      </c>
      <c r="P549" s="5">
        <f t="shared" si="253"/>
        <v>0.35276389259054786</v>
      </c>
      <c r="Q549" s="4">
        <f t="shared" si="271"/>
        <v>0.26722060358933014</v>
      </c>
      <c r="R549" s="4">
        <f t="shared" si="254"/>
        <v>0.24807751021499927</v>
      </c>
      <c r="S549" s="4">
        <f t="shared" si="273"/>
        <v>0</v>
      </c>
      <c r="T549" s="4">
        <f t="shared" si="274"/>
        <v>0</v>
      </c>
      <c r="U549" s="5">
        <f t="shared" si="275"/>
        <v>-1.3163288727278619</v>
      </c>
      <c r="V549" s="5">
        <f t="shared" si="276"/>
        <v>26.234233652989982</v>
      </c>
      <c r="W549" s="5">
        <f t="shared" si="277"/>
        <v>3.1196942008782647</v>
      </c>
      <c r="X549" s="5">
        <f t="shared" si="255"/>
        <v>0.99680328284242814</v>
      </c>
      <c r="Y549" s="5">
        <f t="shared" si="256"/>
        <v>11.123048911956653</v>
      </c>
      <c r="Z549" s="5">
        <f t="shared" si="257"/>
        <v>-1.2004537036295313</v>
      </c>
      <c r="AA549" s="5">
        <f t="shared" si="258"/>
        <v>14.788171665414886</v>
      </c>
      <c r="AB549" s="5">
        <f t="shared" si="259"/>
        <v>9.8067200392287912</v>
      </c>
      <c r="AC549" s="5">
        <f t="shared" si="259"/>
        <v>25.033779949360451</v>
      </c>
      <c r="AD549" s="5">
        <f t="shared" si="260"/>
        <v>-14.266134133706849</v>
      </c>
      <c r="AE549">
        <f t="shared" si="272"/>
        <v>0</v>
      </c>
    </row>
    <row r="550" spans="1:31" x14ac:dyDescent="0.2">
      <c r="A550">
        <f t="shared" si="248"/>
        <v>0.51700000000000035</v>
      </c>
      <c r="B550" s="5">
        <f t="shared" si="261"/>
        <v>1.5984777182572021</v>
      </c>
      <c r="C550" s="5">
        <f t="shared" si="262"/>
        <v>-9.2208164687294794</v>
      </c>
      <c r="D550" s="5">
        <f t="shared" si="263"/>
        <v>0.6379969752403335</v>
      </c>
      <c r="E550" s="2">
        <f t="shared" si="264"/>
        <v>9.3583431955532355</v>
      </c>
      <c r="F550" s="2">
        <f t="shared" si="265"/>
        <v>170.16521226530281</v>
      </c>
      <c r="G550" s="3">
        <f t="shared" si="266"/>
        <v>5.8913319256271865</v>
      </c>
      <c r="H550" s="3">
        <f t="shared" si="267"/>
        <v>-117.19286645465554</v>
      </c>
      <c r="I550" s="3">
        <f t="shared" si="268"/>
        <v>-13.953457514299901</v>
      </c>
      <c r="J550" s="2">
        <f t="shared" si="249"/>
        <v>118.16757049343113</v>
      </c>
      <c r="K550" s="2">
        <f t="shared" si="269"/>
        <v>80.550491133899882</v>
      </c>
      <c r="L550" s="6">
        <f t="shared" si="250"/>
        <v>2491.985562267962</v>
      </c>
      <c r="M550" s="2">
        <f t="shared" si="251"/>
        <v>31.582455910687713</v>
      </c>
      <c r="N550" s="2">
        <f t="shared" si="270"/>
        <v>118.16757049343113</v>
      </c>
      <c r="O550" s="2">
        <f t="shared" si="252"/>
        <v>80.550491133899882</v>
      </c>
      <c r="P550" s="5">
        <f t="shared" si="253"/>
        <v>0.35276294817097187</v>
      </c>
      <c r="Q550" s="4">
        <f t="shared" si="271"/>
        <v>0.26726838657009849</v>
      </c>
      <c r="R550" s="4">
        <f t="shared" si="254"/>
        <v>0.24809894497127197</v>
      </c>
      <c r="S550" s="4">
        <f t="shared" si="273"/>
        <v>0</v>
      </c>
      <c r="T550" s="4">
        <f t="shared" si="274"/>
        <v>0</v>
      </c>
      <c r="U550" s="5">
        <f t="shared" si="275"/>
        <v>-1.3182674159867556</v>
      </c>
      <c r="V550" s="5">
        <f t="shared" si="276"/>
        <v>26.223533011478153</v>
      </c>
      <c r="W550" s="5">
        <f t="shared" si="277"/>
        <v>3.1222800911016155</v>
      </c>
      <c r="X550" s="5">
        <f t="shared" si="255"/>
        <v>0.99679041744825314</v>
      </c>
      <c r="Y550" s="5">
        <f t="shared" si="256"/>
        <v>11.11958760675191</v>
      </c>
      <c r="Z550" s="5">
        <f t="shared" si="257"/>
        <v>-1.2011986605235643</v>
      </c>
      <c r="AA550" s="5">
        <f t="shared" si="258"/>
        <v>14.783511216794288</v>
      </c>
      <c r="AB550" s="5">
        <f t="shared" si="259"/>
        <v>9.8013201907651553</v>
      </c>
      <c r="AC550" s="5">
        <f t="shared" si="259"/>
        <v>25.022334350954591</v>
      </c>
      <c r="AD550" s="5">
        <f t="shared" si="260"/>
        <v>-14.268208692104096</v>
      </c>
      <c r="AE550">
        <f t="shared" si="272"/>
        <v>0</v>
      </c>
    </row>
    <row r="551" spans="1:31" x14ac:dyDescent="0.2">
      <c r="A551">
        <f t="shared" si="248"/>
        <v>0.51800000000000035</v>
      </c>
      <c r="B551" s="5">
        <f t="shared" si="261"/>
        <v>1.6043739508429247</v>
      </c>
      <c r="C551" s="5">
        <f t="shared" si="262"/>
        <v>-9.3379968240169582</v>
      </c>
      <c r="D551" s="5">
        <f t="shared" si="263"/>
        <v>0.62403638362168756</v>
      </c>
      <c r="E551" s="2">
        <f t="shared" si="264"/>
        <v>9.4748192837380358</v>
      </c>
      <c r="F551" s="2">
        <f t="shared" si="265"/>
        <v>170.25111667427319</v>
      </c>
      <c r="G551" s="3">
        <f t="shared" si="266"/>
        <v>5.9011332458179515</v>
      </c>
      <c r="H551" s="3">
        <f t="shared" si="267"/>
        <v>-117.16784412030459</v>
      </c>
      <c r="I551" s="3">
        <f t="shared" si="268"/>
        <v>-13.967725722992006</v>
      </c>
      <c r="J551" s="2">
        <f t="shared" si="249"/>
        <v>118.14492977380631</v>
      </c>
      <c r="K551" s="2">
        <f t="shared" si="269"/>
        <v>80.535057787189032</v>
      </c>
      <c r="L551" s="6">
        <f t="shared" si="250"/>
        <v>2491.9533291435314</v>
      </c>
      <c r="M551" s="2">
        <f t="shared" si="251"/>
        <v>31.582047400603781</v>
      </c>
      <c r="N551" s="2">
        <f t="shared" si="270"/>
        <v>118.14492977380631</v>
      </c>
      <c r="O551" s="2">
        <f t="shared" si="252"/>
        <v>80.535057787189032</v>
      </c>
      <c r="P551" s="5">
        <f t="shared" si="253"/>
        <v>0.35276200172361261</v>
      </c>
      <c r="Q551" s="4">
        <f t="shared" si="271"/>
        <v>0.26731614688052213</v>
      </c>
      <c r="R551" s="4">
        <f t="shared" si="254"/>
        <v>0.24812036560022099</v>
      </c>
      <c r="S551" s="4">
        <f t="shared" si="273"/>
        <v>0</v>
      </c>
      <c r="T551" s="4">
        <f t="shared" si="274"/>
        <v>0</v>
      </c>
      <c r="U551" s="5">
        <f t="shared" si="275"/>
        <v>-1.320204057410596</v>
      </c>
      <c r="V551" s="5">
        <f t="shared" si="276"/>
        <v>26.212840273569782</v>
      </c>
      <c r="W551" s="5">
        <f t="shared" si="277"/>
        <v>3.1248655816000657</v>
      </c>
      <c r="X551" s="5">
        <f t="shared" si="255"/>
        <v>0.99677752424772914</v>
      </c>
      <c r="Y551" s="5">
        <f t="shared" si="256"/>
        <v>11.116128266747907</v>
      </c>
      <c r="Z551" s="5">
        <f t="shared" si="257"/>
        <v>-1.2019442467111578</v>
      </c>
      <c r="AA551" s="5">
        <f t="shared" si="258"/>
        <v>14.778853359057381</v>
      </c>
      <c r="AB551" s="5">
        <f t="shared" si="259"/>
        <v>9.7959242093373113</v>
      </c>
      <c r="AC551" s="5">
        <f t="shared" si="259"/>
        <v>25.010896026858624</v>
      </c>
      <c r="AD551" s="5">
        <f t="shared" si="260"/>
        <v>-14.270281059342551</v>
      </c>
      <c r="AE551">
        <f t="shared" si="272"/>
        <v>0</v>
      </c>
    </row>
    <row r="552" spans="1:31" x14ac:dyDescent="0.2">
      <c r="A552">
        <f t="shared" si="248"/>
        <v>0.51900000000000035</v>
      </c>
      <c r="B552" s="5">
        <f t="shared" si="261"/>
        <v>1.6102799820508471</v>
      </c>
      <c r="C552" s="5">
        <f t="shared" si="262"/>
        <v>-9.4551521626892487</v>
      </c>
      <c r="D552" s="5">
        <f t="shared" si="263"/>
        <v>0.61006152275816594</v>
      </c>
      <c r="E552" s="2">
        <f t="shared" si="264"/>
        <v>9.5912931370175976</v>
      </c>
      <c r="F552" s="2">
        <f t="shared" si="265"/>
        <v>170.33485167152128</v>
      </c>
      <c r="G552" s="3">
        <f t="shared" si="266"/>
        <v>5.9109291700272886</v>
      </c>
      <c r="H552" s="3">
        <f t="shared" si="267"/>
        <v>-117.14283322427774</v>
      </c>
      <c r="I552" s="3">
        <f t="shared" si="268"/>
        <v>-13.981996004051348</v>
      </c>
      <c r="J552" s="2">
        <f t="shared" si="249"/>
        <v>118.12230387069724</v>
      </c>
      <c r="K552" s="2">
        <f t="shared" si="269"/>
        <v>80.519634540352584</v>
      </c>
      <c r="L552" s="6">
        <f t="shared" si="250"/>
        <v>2491.9210264782296</v>
      </c>
      <c r="M552" s="2">
        <f t="shared" si="251"/>
        <v>31.581638009185895</v>
      </c>
      <c r="N552" s="2">
        <f t="shared" si="270"/>
        <v>118.12230387069724</v>
      </c>
      <c r="O552" s="2">
        <f t="shared" si="252"/>
        <v>80.519634540352584</v>
      </c>
      <c r="P552" s="5">
        <f t="shared" si="253"/>
        <v>0.3527610532477462</v>
      </c>
      <c r="Q552" s="4">
        <f t="shared" si="271"/>
        <v>0.26736388450192083</v>
      </c>
      <c r="R552" s="4">
        <f t="shared" si="254"/>
        <v>0.24814177210020033</v>
      </c>
      <c r="S552" s="4">
        <f t="shared" si="273"/>
        <v>0</v>
      </c>
      <c r="T552" s="4">
        <f t="shared" si="274"/>
        <v>0</v>
      </c>
      <c r="U552" s="5">
        <f t="shared" si="275"/>
        <v>-1.3221387992890783</v>
      </c>
      <c r="V552" s="5">
        <f t="shared" si="276"/>
        <v>26.202155432654642</v>
      </c>
      <c r="W552" s="5">
        <f t="shared" si="277"/>
        <v>3.1274506725946436</v>
      </c>
      <c r="X552" s="5">
        <f t="shared" si="255"/>
        <v>0.99676460323096316</v>
      </c>
      <c r="Y552" s="5">
        <f t="shared" si="256"/>
        <v>11.112670890689115</v>
      </c>
      <c r="Z552" s="5">
        <f t="shared" si="257"/>
        <v>-1.2026904614042966</v>
      </c>
      <c r="AA552" s="5">
        <f t="shared" si="258"/>
        <v>14.774198090569126</v>
      </c>
      <c r="AB552" s="5">
        <f t="shared" si="259"/>
        <v>9.7905320914000367</v>
      </c>
      <c r="AC552" s="5">
        <f t="shared" si="259"/>
        <v>24.999464971250347</v>
      </c>
      <c r="AD552" s="5">
        <f t="shared" si="260"/>
        <v>-14.272351236836229</v>
      </c>
      <c r="AE552">
        <f t="shared" si="272"/>
        <v>0</v>
      </c>
    </row>
    <row r="553" spans="1:31" x14ac:dyDescent="0.2">
      <c r="A553">
        <f t="shared" si="248"/>
        <v>0.52000000000000035</v>
      </c>
      <c r="B553" s="5">
        <f t="shared" si="261"/>
        <v>1.61619580648692</v>
      </c>
      <c r="C553" s="5">
        <f t="shared" si="262"/>
        <v>-9.5722824961810407</v>
      </c>
      <c r="D553" s="5">
        <f t="shared" si="263"/>
        <v>0.59607239057849615</v>
      </c>
      <c r="E553" s="2">
        <f t="shared" si="264"/>
        <v>9.7077639583788731</v>
      </c>
      <c r="F553" s="2">
        <f t="shared" si="265"/>
        <v>170.41649562944281</v>
      </c>
      <c r="G553" s="3">
        <f t="shared" si="266"/>
        <v>5.9207197021186886</v>
      </c>
      <c r="H553" s="3">
        <f t="shared" si="267"/>
        <v>-117.11783375930649</v>
      </c>
      <c r="I553" s="3">
        <f t="shared" si="268"/>
        <v>-13.996268355288185</v>
      </c>
      <c r="J553" s="2">
        <f t="shared" si="249"/>
        <v>118.09969277748714</v>
      </c>
      <c r="K553" s="2">
        <f t="shared" si="269"/>
        <v>80.504221388880111</v>
      </c>
      <c r="L553" s="6">
        <f t="shared" si="250"/>
        <v>2491.8886542473592</v>
      </c>
      <c r="M553" s="2">
        <f t="shared" si="251"/>
        <v>31.58122773612104</v>
      </c>
      <c r="N553" s="2">
        <f t="shared" si="270"/>
        <v>118.09969277748714</v>
      </c>
      <c r="O553" s="2">
        <f t="shared" si="252"/>
        <v>80.504221388880111</v>
      </c>
      <c r="P553" s="5">
        <f t="shared" si="253"/>
        <v>0.35276010274264991</v>
      </c>
      <c r="Q553" s="4">
        <f t="shared" si="271"/>
        <v>0.26741159941561882</v>
      </c>
      <c r="R553" s="4">
        <f t="shared" si="254"/>
        <v>0.24816316446956599</v>
      </c>
      <c r="S553" s="4">
        <f t="shared" si="273"/>
        <v>0</v>
      </c>
      <c r="T553" s="4">
        <f t="shared" si="274"/>
        <v>0</v>
      </c>
      <c r="U553" s="5">
        <f t="shared" si="275"/>
        <v>-1.324071643909134</v>
      </c>
      <c r="V553" s="5">
        <f t="shared" si="276"/>
        <v>26.191478482129465</v>
      </c>
      <c r="W553" s="5">
        <f t="shared" si="277"/>
        <v>3.1300353643068504</v>
      </c>
      <c r="X553" s="5">
        <f t="shared" si="255"/>
        <v>0.99675165438807578</v>
      </c>
      <c r="Y553" s="5">
        <f t="shared" si="256"/>
        <v>11.10921547732103</v>
      </c>
      <c r="Z553" s="5">
        <f t="shared" si="257"/>
        <v>-1.2034373038159185</v>
      </c>
      <c r="AA553" s="5">
        <f t="shared" si="258"/>
        <v>14.769545409695803</v>
      </c>
      <c r="AB553" s="5">
        <f t="shared" si="259"/>
        <v>9.7851438334118956</v>
      </c>
      <c r="AC553" s="5">
        <f t="shared" si="259"/>
        <v>24.988041178313548</v>
      </c>
      <c r="AD553" s="5">
        <f t="shared" si="260"/>
        <v>-14.274419225997345</v>
      </c>
      <c r="AE553">
        <f t="shared" si="272"/>
        <v>0</v>
      </c>
    </row>
    <row r="554" spans="1:31" x14ac:dyDescent="0.2">
      <c r="A554">
        <f t="shared" si="248"/>
        <v>0.52100000000000035</v>
      </c>
      <c r="B554" s="5">
        <f t="shared" si="261"/>
        <v>1.6221214187609554</v>
      </c>
      <c r="C554" s="5">
        <f t="shared" si="262"/>
        <v>-9.6893878359197583</v>
      </c>
      <c r="D554" s="5">
        <f t="shared" si="263"/>
        <v>0.58206898501359494</v>
      </c>
      <c r="E554" s="2">
        <f t="shared" si="264"/>
        <v>9.8242309893483686</v>
      </c>
      <c r="F554" s="2">
        <f t="shared" si="265"/>
        <v>170.49612320876952</v>
      </c>
      <c r="G554" s="3">
        <f t="shared" si="266"/>
        <v>5.9305048459521004</v>
      </c>
      <c r="H554" s="3">
        <f t="shared" si="267"/>
        <v>-117.09284571812817</v>
      </c>
      <c r="I554" s="3">
        <f t="shared" si="268"/>
        <v>-14.010542774514182</v>
      </c>
      <c r="J554" s="2">
        <f t="shared" si="249"/>
        <v>118.07709648756494</v>
      </c>
      <c r="K554" s="2">
        <f t="shared" si="269"/>
        <v>80.488818328265126</v>
      </c>
      <c r="L554" s="6">
        <f t="shared" si="250"/>
        <v>2491.8562124262589</v>
      </c>
      <c r="M554" s="2">
        <f t="shared" si="251"/>
        <v>31.580816581096684</v>
      </c>
      <c r="N554" s="2">
        <f t="shared" si="270"/>
        <v>118.07709648756494</v>
      </c>
      <c r="O554" s="2">
        <f t="shared" si="252"/>
        <v>80.488818328265126</v>
      </c>
      <c r="P554" s="5">
        <f t="shared" si="253"/>
        <v>0.3527591502076019</v>
      </c>
      <c r="Q554" s="4">
        <f t="shared" si="271"/>
        <v>0.26745929160294485</v>
      </c>
      <c r="R554" s="4">
        <f t="shared" si="254"/>
        <v>0.2481845427066757</v>
      </c>
      <c r="S554" s="4">
        <f t="shared" si="273"/>
        <v>0</v>
      </c>
      <c r="T554" s="4">
        <f t="shared" si="274"/>
        <v>0</v>
      </c>
      <c r="U554" s="5">
        <f t="shared" si="275"/>
        <v>-1.3260025935549336</v>
      </c>
      <c r="V554" s="5">
        <f t="shared" si="276"/>
        <v>26.180809415397906</v>
      </c>
      <c r="W554" s="5">
        <f t="shared" si="277"/>
        <v>3.13261965695866</v>
      </c>
      <c r="X554" s="5">
        <f t="shared" si="255"/>
        <v>0.9967386777092031</v>
      </c>
      <c r="Y554" s="5">
        <f t="shared" si="256"/>
        <v>11.105762025390199</v>
      </c>
      <c r="Z554" s="5">
        <f t="shared" si="257"/>
        <v>-1.2041847731599122</v>
      </c>
      <c r="AA554" s="5">
        <f t="shared" si="258"/>
        <v>14.764895314805045</v>
      </c>
      <c r="AB554" s="5">
        <f t="shared" si="259"/>
        <v>9.7797594318352647</v>
      </c>
      <c r="AC554" s="5">
        <f t="shared" si="259"/>
        <v>24.976624642237994</v>
      </c>
      <c r="AD554" s="5">
        <f t="shared" si="260"/>
        <v>-14.276485028236294</v>
      </c>
      <c r="AE554">
        <f t="shared" si="272"/>
        <v>0</v>
      </c>
    </row>
    <row r="555" spans="1:31" x14ac:dyDescent="0.2">
      <c r="A555">
        <f t="shared" si="248"/>
        <v>0.52200000000000035</v>
      </c>
      <c r="B555" s="5">
        <f t="shared" si="261"/>
        <v>1.6280568134866233</v>
      </c>
      <c r="C555" s="5">
        <f t="shared" si="262"/>
        <v>-9.806468193325566</v>
      </c>
      <c r="D555" s="5">
        <f t="shared" si="263"/>
        <v>0.56805130399656667</v>
      </c>
      <c r="E555" s="2">
        <f t="shared" si="264"/>
        <v>9.9406935077310479</v>
      </c>
      <c r="F555" s="2">
        <f t="shared" si="265"/>
        <v>170.57380557469216</v>
      </c>
      <c r="G555" s="3">
        <f t="shared" si="266"/>
        <v>5.940284605383936</v>
      </c>
      <c r="H555" s="3">
        <f t="shared" si="267"/>
        <v>-117.06786909348594</v>
      </c>
      <c r="I555" s="3">
        <f t="shared" si="268"/>
        <v>-14.024819259542419</v>
      </c>
      <c r="J555" s="2">
        <f t="shared" si="249"/>
        <v>118.0545149943252</v>
      </c>
      <c r="K555" s="2">
        <f t="shared" si="269"/>
        <v>80.473425354004902</v>
      </c>
      <c r="L555" s="6">
        <f t="shared" si="250"/>
        <v>2491.8237009903023</v>
      </c>
      <c r="M555" s="2">
        <f t="shared" si="251"/>
        <v>31.580404543800707</v>
      </c>
      <c r="N555" s="2">
        <f t="shared" si="270"/>
        <v>118.0545149943252</v>
      </c>
      <c r="O555" s="2">
        <f t="shared" si="252"/>
        <v>80.473425354004902</v>
      </c>
      <c r="P555" s="5">
        <f t="shared" si="253"/>
        <v>0.35275819564188154</v>
      </c>
      <c r="Q555" s="4">
        <f t="shared" si="271"/>
        <v>0.26750696104523197</v>
      </c>
      <c r="R555" s="4">
        <f t="shared" si="254"/>
        <v>0.24820590680988944</v>
      </c>
      <c r="S555" s="4">
        <f t="shared" si="273"/>
        <v>0</v>
      </c>
      <c r="T555" s="4">
        <f t="shared" si="274"/>
        <v>0</v>
      </c>
      <c r="U555" s="5">
        <f t="shared" si="275"/>
        <v>-1.327931650507892</v>
      </c>
      <c r="V555" s="5">
        <f t="shared" si="276"/>
        <v>26.170148225870559</v>
      </c>
      <c r="W555" s="5">
        <f t="shared" si="277"/>
        <v>3.1352035507725167</v>
      </c>
      <c r="X555" s="5">
        <f t="shared" si="255"/>
        <v>0.99672567318449412</v>
      </c>
      <c r="Y555" s="5">
        <f t="shared" si="256"/>
        <v>11.102310533644212</v>
      </c>
      <c r="Z555" s="5">
        <f t="shared" si="257"/>
        <v>-1.2049328686511176</v>
      </c>
      <c r="AA555" s="5">
        <f t="shared" si="258"/>
        <v>14.760247804265836</v>
      </c>
      <c r="AB555" s="5">
        <f t="shared" si="259"/>
        <v>9.7743788831363201</v>
      </c>
      <c r="AC555" s="5">
        <f t="shared" si="259"/>
        <v>24.965215357219442</v>
      </c>
      <c r="AD555" s="5">
        <f t="shared" si="260"/>
        <v>-14.278548644961646</v>
      </c>
      <c r="AE555">
        <f t="shared" si="272"/>
        <v>0</v>
      </c>
    </row>
    <row r="556" spans="1:31" x14ac:dyDescent="0.2">
      <c r="A556">
        <f t="shared" si="248"/>
        <v>0.52300000000000035</v>
      </c>
      <c r="B556" s="5">
        <f t="shared" si="261"/>
        <v>1.6340019852814489</v>
      </c>
      <c r="C556" s="5">
        <f t="shared" si="262"/>
        <v>-9.9235235798113735</v>
      </c>
      <c r="D556" s="5">
        <f t="shared" si="263"/>
        <v>0.55401934546270171</v>
      </c>
      <c r="E556" s="2">
        <f t="shared" si="264"/>
        <v>10.057150825506001</v>
      </c>
      <c r="F556" s="2">
        <f t="shared" si="265"/>
        <v>170.649610598127</v>
      </c>
      <c r="G556" s="3">
        <f t="shared" si="266"/>
        <v>5.9500589842670726</v>
      </c>
      <c r="H556" s="3">
        <f t="shared" si="267"/>
        <v>-117.04290387812873</v>
      </c>
      <c r="I556" s="3">
        <f t="shared" si="268"/>
        <v>-14.03909780818738</v>
      </c>
      <c r="J556" s="2">
        <f t="shared" si="249"/>
        <v>118.03194829116813</v>
      </c>
      <c r="K556" s="2">
        <f t="shared" si="269"/>
        <v>80.458042461600627</v>
      </c>
      <c r="L556" s="6">
        <f t="shared" si="250"/>
        <v>2491.7911199148998</v>
      </c>
      <c r="M556" s="2">
        <f t="shared" si="251"/>
        <v>31.579991623921476</v>
      </c>
      <c r="N556" s="2">
        <f t="shared" si="270"/>
        <v>118.03194829116813</v>
      </c>
      <c r="O556" s="2">
        <f t="shared" si="252"/>
        <v>80.458042461600627</v>
      </c>
      <c r="P556" s="5">
        <f t="shared" si="253"/>
        <v>0.35275723904476908</v>
      </c>
      <c r="Q556" s="4">
        <f t="shared" si="271"/>
        <v>0.26755460772381812</v>
      </c>
      <c r="R556" s="4">
        <f t="shared" si="254"/>
        <v>0.24822725677756918</v>
      </c>
      <c r="S556" s="4">
        <f t="shared" si="273"/>
        <v>0</v>
      </c>
      <c r="T556" s="4">
        <f t="shared" si="274"/>
        <v>0</v>
      </c>
      <c r="U556" s="5">
        <f t="shared" si="275"/>
        <v>-1.3298588170466703</v>
      </c>
      <c r="V556" s="5">
        <f t="shared" si="276"/>
        <v>26.15949490696493</v>
      </c>
      <c r="W556" s="5">
        <f t="shared" si="277"/>
        <v>3.1377870459713337</v>
      </c>
      <c r="X556" s="5">
        <f t="shared" si="255"/>
        <v>0.99671264080411326</v>
      </c>
      <c r="Y556" s="5">
        <f t="shared" si="256"/>
        <v>11.098861000831707</v>
      </c>
      <c r="Z556" s="5">
        <f t="shared" si="257"/>
        <v>-1.2056815895053252</v>
      </c>
      <c r="AA556" s="5">
        <f t="shared" si="258"/>
        <v>14.755602876448489</v>
      </c>
      <c r="AB556" s="5">
        <f t="shared" si="259"/>
        <v>9.7690021837850374</v>
      </c>
      <c r="AC556" s="5">
        <f t="shared" si="259"/>
        <v>24.953813317459606</v>
      </c>
      <c r="AD556" s="5">
        <f t="shared" si="260"/>
        <v>-14.280610077580178</v>
      </c>
      <c r="AE556">
        <f t="shared" si="272"/>
        <v>0</v>
      </c>
    </row>
    <row r="557" spans="1:31" x14ac:dyDescent="0.2">
      <c r="A557">
        <f t="shared" si="248"/>
        <v>0.52400000000000035</v>
      </c>
      <c r="B557" s="5">
        <f t="shared" si="261"/>
        <v>1.6399569287668079</v>
      </c>
      <c r="C557" s="5">
        <f t="shared" si="262"/>
        <v>-10.040554006782845</v>
      </c>
      <c r="D557" s="5">
        <f t="shared" si="263"/>
        <v>0.53997310734947557</v>
      </c>
      <c r="E557" s="2">
        <f t="shared" si="264"/>
        <v>10.173602286866403</v>
      </c>
      <c r="F557" s="2">
        <f t="shared" si="265"/>
        <v>170.72360304329894</v>
      </c>
      <c r="G557" s="3">
        <f t="shared" si="266"/>
        <v>5.9598279864508577</v>
      </c>
      <c r="H557" s="3">
        <f t="shared" si="267"/>
        <v>-117.01795006481126</v>
      </c>
      <c r="I557" s="3">
        <f t="shared" si="268"/>
        <v>-14.053378418264961</v>
      </c>
      <c r="J557" s="2">
        <f t="shared" si="249"/>
        <v>118.00939637149959</v>
      </c>
      <c r="K557" s="2">
        <f t="shared" si="269"/>
        <v>80.44266964655732</v>
      </c>
      <c r="L557" s="6">
        <f t="shared" si="250"/>
        <v>2491.7584691754978</v>
      </c>
      <c r="M557" s="2">
        <f t="shared" si="251"/>
        <v>31.579577821147797</v>
      </c>
      <c r="N557" s="2">
        <f t="shared" si="270"/>
        <v>118.00939637149959</v>
      </c>
      <c r="O557" s="2">
        <f t="shared" si="252"/>
        <v>80.44266964655732</v>
      </c>
      <c r="P557" s="5">
        <f t="shared" si="253"/>
        <v>0.35275628041554602</v>
      </c>
      <c r="Q557" s="4">
        <f t="shared" si="271"/>
        <v>0.26760223162004554</v>
      </c>
      <c r="R557" s="4">
        <f t="shared" si="254"/>
        <v>0.24824859260807874</v>
      </c>
      <c r="S557" s="4">
        <f t="shared" si="273"/>
        <v>0</v>
      </c>
      <c r="T557" s="4">
        <f t="shared" si="274"/>
        <v>0</v>
      </c>
      <c r="U557" s="5">
        <f t="shared" si="275"/>
        <v>-1.3317840954471827</v>
      </c>
      <c r="V557" s="5">
        <f t="shared" si="276"/>
        <v>26.148849452105452</v>
      </c>
      <c r="W557" s="5">
        <f t="shared" si="277"/>
        <v>3.1403701427784965</v>
      </c>
      <c r="X557" s="5">
        <f t="shared" si="255"/>
        <v>0.9966995805582386</v>
      </c>
      <c r="Y557" s="5">
        <f t="shared" si="256"/>
        <v>11.095413425702343</v>
      </c>
      <c r="Z557" s="5">
        <f t="shared" si="257"/>
        <v>-1.2064309349392717</v>
      </c>
      <c r="AA557" s="5">
        <f t="shared" si="258"/>
        <v>14.750960529724653</v>
      </c>
      <c r="AB557" s="5">
        <f t="shared" si="259"/>
        <v>9.76362933025516</v>
      </c>
      <c r="AC557" s="5">
        <f t="shared" si="259"/>
        <v>24.942418517166182</v>
      </c>
      <c r="AD557" s="5">
        <f t="shared" si="260"/>
        <v>-14.282669327496851</v>
      </c>
      <c r="AE557">
        <f t="shared" si="272"/>
        <v>0</v>
      </c>
    </row>
    <row r="558" spans="1:31" x14ac:dyDescent="0.2">
      <c r="A558">
        <f t="shared" si="248"/>
        <v>0.52500000000000036</v>
      </c>
      <c r="B558" s="5">
        <f t="shared" si="261"/>
        <v>1.6459216385679238</v>
      </c>
      <c r="C558" s="5">
        <f t="shared" si="262"/>
        <v>-10.157559485638398</v>
      </c>
      <c r="D558" s="5">
        <f t="shared" si="263"/>
        <v>0.52591258759654691</v>
      </c>
      <c r="E558" s="2">
        <f t="shared" si="264"/>
        <v>10.290047266392351</v>
      </c>
      <c r="F558" s="2">
        <f t="shared" si="265"/>
        <v>170.79584474270823</v>
      </c>
      <c r="G558" s="3">
        <f t="shared" si="266"/>
        <v>5.9695916157811126</v>
      </c>
      <c r="H558" s="3">
        <f t="shared" si="267"/>
        <v>-116.99300764629409</v>
      </c>
      <c r="I558" s="3">
        <f t="shared" si="268"/>
        <v>-14.067661087592457</v>
      </c>
      <c r="J558" s="2">
        <f t="shared" si="249"/>
        <v>117.98685922873103</v>
      </c>
      <c r="K558" s="2">
        <f t="shared" si="269"/>
        <v>80.427306904383798</v>
      </c>
      <c r="L558" s="6">
        <f t="shared" si="250"/>
        <v>2491.7257487475772</v>
      </c>
      <c r="M558" s="2">
        <f t="shared" si="251"/>
        <v>31.579163135168951</v>
      </c>
      <c r="N558" s="2">
        <f t="shared" si="270"/>
        <v>117.98685922873103</v>
      </c>
      <c r="O558" s="2">
        <f t="shared" si="252"/>
        <v>80.427306904383798</v>
      </c>
      <c r="P558" s="5">
        <f t="shared" si="253"/>
        <v>0.35275531975349472</v>
      </c>
      <c r="Q558" s="4">
        <f t="shared" si="271"/>
        <v>0.26764983271526133</v>
      </c>
      <c r="R558" s="4">
        <f t="shared" si="254"/>
        <v>0.24826991429978407</v>
      </c>
      <c r="S558" s="4">
        <f t="shared" si="273"/>
        <v>0</v>
      </c>
      <c r="T558" s="4">
        <f t="shared" si="274"/>
        <v>0</v>
      </c>
      <c r="U558" s="5">
        <f t="shared" si="275"/>
        <v>-1.3337074879825959</v>
      </c>
      <c r="V558" s="5">
        <f t="shared" si="276"/>
        <v>26.138211854723437</v>
      </c>
      <c r="W558" s="5">
        <f t="shared" si="277"/>
        <v>3.1429528414178542</v>
      </c>
      <c r="X558" s="5">
        <f t="shared" si="255"/>
        <v>0.99668649243706364</v>
      </c>
      <c r="Y558" s="5">
        <f t="shared" si="256"/>
        <v>11.091967807006837</v>
      </c>
      <c r="Z558" s="5">
        <f t="shared" si="257"/>
        <v>-1.2071809041706432</v>
      </c>
      <c r="AA558" s="5">
        <f t="shared" si="258"/>
        <v>14.746320762467326</v>
      </c>
      <c r="AB558" s="5">
        <f t="shared" si="259"/>
        <v>9.7582603190242416</v>
      </c>
      <c r="AC558" s="5">
        <f t="shared" si="259"/>
        <v>24.931030950552795</v>
      </c>
      <c r="AD558" s="5">
        <f t="shared" si="260"/>
        <v>-14.28472639611482</v>
      </c>
      <c r="AE558">
        <f t="shared" si="272"/>
        <v>0</v>
      </c>
    </row>
    <row r="559" spans="1:31" x14ac:dyDescent="0.2">
      <c r="A559">
        <f t="shared" si="248"/>
        <v>0.52600000000000036</v>
      </c>
      <c r="B559" s="5">
        <f t="shared" si="261"/>
        <v>1.6518961093138644</v>
      </c>
      <c r="C559" s="5">
        <f t="shared" si="262"/>
        <v>-10.274540027769216</v>
      </c>
      <c r="D559" s="5">
        <f t="shared" si="263"/>
        <v>0.51183778414575631</v>
      </c>
      <c r="E559" s="2">
        <f t="shared" si="264"/>
        <v>10.406485167346279</v>
      </c>
      <c r="F559" s="2">
        <f t="shared" si="265"/>
        <v>170.86639476045642</v>
      </c>
      <c r="G559" s="3">
        <f t="shared" si="266"/>
        <v>5.9793498761001365</v>
      </c>
      <c r="H559" s="3">
        <f t="shared" si="267"/>
        <v>-116.96807661534353</v>
      </c>
      <c r="I559" s="3">
        <f t="shared" si="268"/>
        <v>-14.081945813988572</v>
      </c>
      <c r="J559" s="2">
        <f t="shared" si="249"/>
        <v>117.9643368562796</v>
      </c>
      <c r="K559" s="2">
        <f t="shared" si="269"/>
        <v>80.411954230592769</v>
      </c>
      <c r="L559" s="6">
        <f t="shared" si="250"/>
        <v>2491.6929586066567</v>
      </c>
      <c r="M559" s="2">
        <f t="shared" si="251"/>
        <v>31.578747565674636</v>
      </c>
      <c r="N559" s="2">
        <f t="shared" si="270"/>
        <v>117.9643368562796</v>
      </c>
      <c r="O559" s="2">
        <f t="shared" si="252"/>
        <v>80.411954230592769</v>
      </c>
      <c r="P559" s="5">
        <f t="shared" si="253"/>
        <v>0.3527543570578987</v>
      </c>
      <c r="Q559" s="4">
        <f t="shared" si="271"/>
        <v>0.26769741099081679</v>
      </c>
      <c r="R559" s="4">
        <f t="shared" si="254"/>
        <v>0.24829122185105304</v>
      </c>
      <c r="S559" s="4">
        <f t="shared" si="273"/>
        <v>0</v>
      </c>
      <c r="T559" s="4">
        <f t="shared" si="274"/>
        <v>0</v>
      </c>
      <c r="U559" s="5">
        <f t="shared" si="275"/>
        <v>-1.3356289969233373</v>
      </c>
      <c r="V559" s="5">
        <f t="shared" si="276"/>
        <v>26.127582108257119</v>
      </c>
      <c r="W559" s="5">
        <f t="shared" si="277"/>
        <v>3.1455351421137276</v>
      </c>
      <c r="X559" s="5">
        <f t="shared" si="255"/>
        <v>0.99667337643079457</v>
      </c>
      <c r="Y559" s="5">
        <f t="shared" si="256"/>
        <v>11.088524143496931</v>
      </c>
      <c r="Z559" s="5">
        <f t="shared" si="257"/>
        <v>-1.2079314964180716</v>
      </c>
      <c r="AA559" s="5">
        <f t="shared" si="258"/>
        <v>14.741683573050839</v>
      </c>
      <c r="AB559" s="5">
        <f t="shared" si="259"/>
        <v>9.7528951465735947</v>
      </c>
      <c r="AC559" s="5">
        <f t="shared" si="259"/>
        <v>24.919650611839046</v>
      </c>
      <c r="AD559" s="5">
        <f t="shared" si="260"/>
        <v>-14.286781284835435</v>
      </c>
      <c r="AE559">
        <f t="shared" si="272"/>
        <v>0</v>
      </c>
    </row>
    <row r="560" spans="1:31" x14ac:dyDescent="0.2">
      <c r="A560">
        <f t="shared" si="248"/>
        <v>0.52700000000000036</v>
      </c>
      <c r="B560" s="5">
        <f t="shared" si="261"/>
        <v>1.6578803356375378</v>
      </c>
      <c r="C560" s="5">
        <f t="shared" si="262"/>
        <v>-10.391495644559253</v>
      </c>
      <c r="D560" s="5">
        <f t="shared" si="263"/>
        <v>0.49774869494112534</v>
      </c>
      <c r="E560" s="2">
        <f t="shared" si="264"/>
        <v>10.522915420081432</v>
      </c>
      <c r="F560" s="2">
        <f t="shared" si="265"/>
        <v>170.93530954482011</v>
      </c>
      <c r="G560" s="3">
        <f t="shared" si="266"/>
        <v>5.98910277124671</v>
      </c>
      <c r="H560" s="3">
        <f t="shared" si="267"/>
        <v>-116.9431569647317</v>
      </c>
      <c r="I560" s="3">
        <f t="shared" si="268"/>
        <v>-14.096232595273408</v>
      </c>
      <c r="J560" s="2">
        <f t="shared" si="249"/>
        <v>117.94182924756797</v>
      </c>
      <c r="K560" s="2">
        <f t="shared" si="269"/>
        <v>80.396611620700725</v>
      </c>
      <c r="L560" s="6">
        <f t="shared" si="250"/>
        <v>2491.66009872829</v>
      </c>
      <c r="M560" s="2">
        <f t="shared" si="251"/>
        <v>31.578331112355063</v>
      </c>
      <c r="N560" s="2">
        <f t="shared" si="270"/>
        <v>117.94182924756797</v>
      </c>
      <c r="O560" s="2">
        <f t="shared" si="252"/>
        <v>80.396611620700725</v>
      </c>
      <c r="P560" s="5">
        <f t="shared" si="253"/>
        <v>0.35275339232804248</v>
      </c>
      <c r="Q560" s="4">
        <f t="shared" si="271"/>
        <v>0.26774496642806839</v>
      </c>
      <c r="R560" s="4">
        <f t="shared" si="254"/>
        <v>0.24831251526025566</v>
      </c>
      <c r="S560" s="4">
        <f t="shared" si="273"/>
        <v>0</v>
      </c>
      <c r="T560" s="4">
        <f t="shared" si="274"/>
        <v>0</v>
      </c>
      <c r="U560" s="5">
        <f t="shared" si="275"/>
        <v>-1.3375486245370953</v>
      </c>
      <c r="V560" s="5">
        <f t="shared" si="276"/>
        <v>26.116960206151589</v>
      </c>
      <c r="W560" s="5">
        <f t="shared" si="277"/>
        <v>3.1481170450909004</v>
      </c>
      <c r="X560" s="5">
        <f t="shared" si="255"/>
        <v>0.99666023252965397</v>
      </c>
      <c r="Y560" s="5">
        <f t="shared" si="256"/>
        <v>11.085082433925415</v>
      </c>
      <c r="Z560" s="5">
        <f t="shared" si="257"/>
        <v>-1.2086827109011336</v>
      </c>
      <c r="AA560" s="5">
        <f t="shared" si="258"/>
        <v>14.737048959850846</v>
      </c>
      <c r="AB560" s="5">
        <f t="shared" si="259"/>
        <v>9.7475338093883188</v>
      </c>
      <c r="AC560" s="5">
        <f t="shared" si="259"/>
        <v>24.908277495250456</v>
      </c>
      <c r="AD560" s="5">
        <f t="shared" si="260"/>
        <v>-14.288833995058255</v>
      </c>
      <c r="AE560">
        <f t="shared" si="272"/>
        <v>0</v>
      </c>
    </row>
    <row r="561" spans="1:31" x14ac:dyDescent="0.2">
      <c r="A561">
        <f t="shared" si="248"/>
        <v>0.52800000000000036</v>
      </c>
      <c r="B561" s="5">
        <f t="shared" si="261"/>
        <v>1.6638743121756892</v>
      </c>
      <c r="C561" s="5">
        <f t="shared" si="262"/>
        <v>-10.508426347385237</v>
      </c>
      <c r="D561" s="5">
        <f t="shared" si="263"/>
        <v>0.4836453179288544</v>
      </c>
      <c r="E561" s="2">
        <f t="shared" si="264"/>
        <v>10.63933748055481</v>
      </c>
      <c r="F561" s="2">
        <f t="shared" si="265"/>
        <v>171.0026430708869</v>
      </c>
      <c r="G561" s="3">
        <f t="shared" si="266"/>
        <v>5.9988503050560986</v>
      </c>
      <c r="H561" s="3">
        <f t="shared" si="267"/>
        <v>-116.91824868723644</v>
      </c>
      <c r="I561" s="3">
        <f t="shared" si="268"/>
        <v>-14.110521429268466</v>
      </c>
      <c r="J561" s="2">
        <f t="shared" si="249"/>
        <v>117.91933639602448</v>
      </c>
      <c r="K561" s="2">
        <f t="shared" si="269"/>
        <v>80.38127907022799</v>
      </c>
      <c r="L561" s="6">
        <f t="shared" si="250"/>
        <v>2491.6271690880676</v>
      </c>
      <c r="M561" s="2">
        <f t="shared" si="251"/>
        <v>31.577913774900853</v>
      </c>
      <c r="N561" s="2">
        <f t="shared" si="270"/>
        <v>117.91933639602448</v>
      </c>
      <c r="O561" s="2">
        <f t="shared" si="252"/>
        <v>80.38127907022799</v>
      </c>
      <c r="P561" s="5">
        <f t="shared" si="253"/>
        <v>0.35275242556321174</v>
      </c>
      <c r="Q561" s="4">
        <f t="shared" si="271"/>
        <v>0.26779249900837698</v>
      </c>
      <c r="R561" s="4">
        <f t="shared" si="254"/>
        <v>0.24833379452576393</v>
      </c>
      <c r="S561" s="4">
        <f t="shared" si="273"/>
        <v>0</v>
      </c>
      <c r="T561" s="4">
        <f t="shared" si="274"/>
        <v>0</v>
      </c>
      <c r="U561" s="5">
        <f t="shared" si="275"/>
        <v>-1.3394663730888254</v>
      </c>
      <c r="V561" s="5">
        <f t="shared" si="276"/>
        <v>26.106346141858825</v>
      </c>
      <c r="W561" s="5">
        <f t="shared" si="277"/>
        <v>3.1506985505746226</v>
      </c>
      <c r="X561" s="5">
        <f t="shared" si="255"/>
        <v>0.99664706072387754</v>
      </c>
      <c r="Y561" s="5">
        <f t="shared" si="256"/>
        <v>11.081642677046098</v>
      </c>
      <c r="Z561" s="5">
        <f t="shared" si="257"/>
        <v>-1.2094345468403496</v>
      </c>
      <c r="AA561" s="5">
        <f t="shared" si="258"/>
        <v>14.732416921244351</v>
      </c>
      <c r="AB561" s="5">
        <f t="shared" si="259"/>
        <v>9.7421763039572724</v>
      </c>
      <c r="AC561" s="5">
        <f t="shared" si="259"/>
        <v>24.896911595018477</v>
      </c>
      <c r="AD561" s="5">
        <f t="shared" si="260"/>
        <v>-14.290884528181024</v>
      </c>
      <c r="AE561">
        <f t="shared" si="272"/>
        <v>0</v>
      </c>
    </row>
    <row r="562" spans="1:31" x14ac:dyDescent="0.2">
      <c r="A562">
        <f t="shared" si="248"/>
        <v>0.52900000000000036</v>
      </c>
      <c r="B562" s="5">
        <f t="shared" si="261"/>
        <v>1.6698780335688972</v>
      </c>
      <c r="C562" s="5">
        <f t="shared" si="262"/>
        <v>-10.625332147616676</v>
      </c>
      <c r="D562" s="5">
        <f t="shared" si="263"/>
        <v>0.46952765105732186</v>
      </c>
      <c r="E562" s="2">
        <f t="shared" si="264"/>
        <v>10.755750828936693</v>
      </c>
      <c r="F562" s="2">
        <f t="shared" si="265"/>
        <v>171.06844697399649</v>
      </c>
      <c r="G562" s="3">
        <f t="shared" si="266"/>
        <v>6.008592481360056</v>
      </c>
      <c r="H562" s="3">
        <f t="shared" si="267"/>
        <v>-116.89335177564142</v>
      </c>
      <c r="I562" s="3">
        <f t="shared" si="268"/>
        <v>-14.124812313796648</v>
      </c>
      <c r="J562" s="2">
        <f t="shared" si="249"/>
        <v>117.89685829508304</v>
      </c>
      <c r="K562" s="2">
        <f t="shared" si="269"/>
        <v>80.365956574698728</v>
      </c>
      <c r="L562" s="6">
        <f t="shared" si="250"/>
        <v>2491.5941696616155</v>
      </c>
      <c r="M562" s="2">
        <f t="shared" si="251"/>
        <v>31.577495553003114</v>
      </c>
      <c r="N562" s="2">
        <f t="shared" si="270"/>
        <v>117.89685829508304</v>
      </c>
      <c r="O562" s="2">
        <f t="shared" si="252"/>
        <v>80.365956574698728</v>
      </c>
      <c r="P562" s="5">
        <f t="shared" si="253"/>
        <v>0.35275145676269309</v>
      </c>
      <c r="Q562" s="4">
        <f t="shared" si="271"/>
        <v>0.26784000871310815</v>
      </c>
      <c r="R562" s="4">
        <f t="shared" si="254"/>
        <v>0.24835505964595173</v>
      </c>
      <c r="S562" s="4">
        <f t="shared" si="273"/>
        <v>0</v>
      </c>
      <c r="T562" s="4">
        <f t="shared" si="274"/>
        <v>0</v>
      </c>
      <c r="U562" s="5">
        <f t="shared" si="275"/>
        <v>-1.3413822448407522</v>
      </c>
      <c r="V562" s="5">
        <f t="shared" si="276"/>
        <v>26.095739908837675</v>
      </c>
      <c r="W562" s="5">
        <f t="shared" si="277"/>
        <v>3.1532796587906073</v>
      </c>
      <c r="X562" s="5">
        <f t="shared" si="255"/>
        <v>0.99663386100371609</v>
      </c>
      <c r="Y562" s="5">
        <f t="shared" si="256"/>
        <v>11.078204871613833</v>
      </c>
      <c r="Z562" s="5">
        <f t="shared" si="257"/>
        <v>-1.2101870034571844</v>
      </c>
      <c r="AA562" s="5">
        <f t="shared" si="258"/>
        <v>14.72778745560967</v>
      </c>
      <c r="AB562" s="5">
        <f t="shared" si="259"/>
        <v>9.7368226267730815</v>
      </c>
      <c r="AC562" s="5">
        <f t="shared" si="259"/>
        <v>24.885552905380489</v>
      </c>
      <c r="AD562" s="5">
        <f t="shared" si="260"/>
        <v>-14.292932885599722</v>
      </c>
      <c r="AE562">
        <f t="shared" si="272"/>
        <v>0</v>
      </c>
    </row>
    <row r="563" spans="1:31" x14ac:dyDescent="0.2">
      <c r="A563">
        <f t="shared" si="248"/>
        <v>0.53000000000000036</v>
      </c>
      <c r="B563" s="5">
        <f t="shared" si="261"/>
        <v>1.6758914944615706</v>
      </c>
      <c r="C563" s="5">
        <f t="shared" si="262"/>
        <v>-10.742213056615865</v>
      </c>
      <c r="D563" s="5">
        <f t="shared" si="263"/>
        <v>0.45539569227708243</v>
      </c>
      <c r="E563" s="2">
        <f t="shared" si="264"/>
        <v>10.872154968309504</v>
      </c>
      <c r="F563" s="2">
        <f t="shared" si="265"/>
        <v>171.13277067466879</v>
      </c>
      <c r="G563" s="3">
        <f t="shared" si="266"/>
        <v>6.0183293039868291</v>
      </c>
      <c r="H563" s="3">
        <f t="shared" si="267"/>
        <v>-116.86846622273605</v>
      </c>
      <c r="I563" s="3">
        <f t="shared" si="268"/>
        <v>-14.139105246682247</v>
      </c>
      <c r="J563" s="2">
        <f t="shared" si="249"/>
        <v>117.87439493818316</v>
      </c>
      <c r="K563" s="2">
        <f t="shared" si="269"/>
        <v>80.35064412964087</v>
      </c>
      <c r="L563" s="6">
        <f t="shared" si="250"/>
        <v>2491.5611004245975</v>
      </c>
      <c r="M563" s="2">
        <f t="shared" si="251"/>
        <v>31.577076446353406</v>
      </c>
      <c r="N563" s="2">
        <f t="shared" si="270"/>
        <v>117.87439493818316</v>
      </c>
      <c r="O563" s="2">
        <f t="shared" si="252"/>
        <v>80.35064412964087</v>
      </c>
      <c r="P563" s="5">
        <f t="shared" si="253"/>
        <v>0.35275048592577429</v>
      </c>
      <c r="Q563" s="4">
        <f t="shared" si="271"/>
        <v>0.26788749552363228</v>
      </c>
      <c r="R563" s="4">
        <f t="shared" si="254"/>
        <v>0.24837631061919507</v>
      </c>
      <c r="S563" s="4">
        <f t="shared" si="273"/>
        <v>0</v>
      </c>
      <c r="T563" s="4">
        <f t="shared" si="274"/>
        <v>0</v>
      </c>
      <c r="U563" s="5">
        <f t="shared" si="275"/>
        <v>-1.3432962420523742</v>
      </c>
      <c r="V563" s="5">
        <f t="shared" si="276"/>
        <v>26.085141500553846</v>
      </c>
      <c r="W563" s="5">
        <f t="shared" si="277"/>
        <v>3.1558603699650325</v>
      </c>
      <c r="X563" s="5">
        <f t="shared" si="255"/>
        <v>0.99662063335943474</v>
      </c>
      <c r="Y563" s="5">
        <f t="shared" si="256"/>
        <v>11.074769016384508</v>
      </c>
      <c r="Z563" s="5">
        <f t="shared" si="257"/>
        <v>-1.2109400799740433</v>
      </c>
      <c r="AA563" s="5">
        <f t="shared" si="258"/>
        <v>14.723160561326456</v>
      </c>
      <c r="AB563" s="5">
        <f t="shared" si="259"/>
        <v>9.7314727743321328</v>
      </c>
      <c r="AC563" s="5">
        <f t="shared" si="259"/>
        <v>24.874201420579801</v>
      </c>
      <c r="AD563" s="5">
        <f t="shared" si="260"/>
        <v>-14.294979068708511</v>
      </c>
      <c r="AE563">
        <f t="shared" si="272"/>
        <v>0</v>
      </c>
    </row>
    <row r="564" spans="1:31" x14ac:dyDescent="0.2">
      <c r="A564">
        <f t="shared" si="248"/>
        <v>0.53100000000000036</v>
      </c>
      <c r="B564" s="5">
        <f t="shared" si="261"/>
        <v>1.6819146895019446</v>
      </c>
      <c r="C564" s="5">
        <f t="shared" si="262"/>
        <v>-10.85906908573789</v>
      </c>
      <c r="D564" s="5">
        <f t="shared" si="263"/>
        <v>0.44124943954086582</v>
      </c>
      <c r="E564" s="2">
        <f t="shared" si="264"/>
        <v>10.988549423449427</v>
      </c>
      <c r="F564" s="2">
        <f t="shared" si="265"/>
        <v>171.19566149564355</v>
      </c>
      <c r="G564" s="3">
        <f t="shared" si="266"/>
        <v>6.0280607767611611</v>
      </c>
      <c r="H564" s="3">
        <f t="shared" si="267"/>
        <v>-116.84359202131547</v>
      </c>
      <c r="I564" s="3">
        <f t="shared" si="268"/>
        <v>-14.153400225750955</v>
      </c>
      <c r="J564" s="2">
        <f t="shared" si="249"/>
        <v>117.85194631876993</v>
      </c>
      <c r="K564" s="2">
        <f t="shared" si="269"/>
        <v>80.33534173058618</v>
      </c>
      <c r="L564" s="6">
        <f t="shared" si="250"/>
        <v>2491.5279613527118</v>
      </c>
      <c r="M564" s="2">
        <f t="shared" si="251"/>
        <v>31.576656454643739</v>
      </c>
      <c r="N564" s="2">
        <f t="shared" si="270"/>
        <v>117.85194631876993</v>
      </c>
      <c r="O564" s="2">
        <f t="shared" si="252"/>
        <v>80.33534173058618</v>
      </c>
      <c r="P564" s="5">
        <f t="shared" si="253"/>
        <v>0.35274951305174412</v>
      </c>
      <c r="Q564" s="4">
        <f t="shared" si="271"/>
        <v>0.26793495942132456</v>
      </c>
      <c r="R564" s="4">
        <f t="shared" si="254"/>
        <v>0.24839754744387216</v>
      </c>
      <c r="S564" s="4">
        <f t="shared" si="273"/>
        <v>0</v>
      </c>
      <c r="T564" s="4">
        <f t="shared" si="274"/>
        <v>0</v>
      </c>
      <c r="U564" s="5">
        <f t="shared" si="275"/>
        <v>-1.3452083669804675</v>
      </c>
      <c r="V564" s="5">
        <f t="shared" si="276"/>
        <v>26.074550910479878</v>
      </c>
      <c r="W564" s="5">
        <f t="shared" si="277"/>
        <v>3.1584406843245376</v>
      </c>
      <c r="X564" s="5">
        <f t="shared" si="255"/>
        <v>0.99660737778131292</v>
      </c>
      <c r="Y564" s="5">
        <f t="shared" si="256"/>
        <v>11.071335110115038</v>
      </c>
      <c r="Z564" s="5">
        <f t="shared" si="257"/>
        <v>-1.2116937756142747</v>
      </c>
      <c r="AA564" s="5">
        <f t="shared" si="258"/>
        <v>14.718536236775705</v>
      </c>
      <c r="AB564" s="5">
        <f t="shared" si="259"/>
        <v>9.7261267431345715</v>
      </c>
      <c r="AC564" s="5">
        <f t="shared" si="259"/>
        <v>24.862857134865603</v>
      </c>
      <c r="AD564" s="5">
        <f t="shared" si="260"/>
        <v>-14.297023078899755</v>
      </c>
      <c r="AE564">
        <f t="shared" si="272"/>
        <v>0</v>
      </c>
    </row>
    <row r="565" spans="1:31" x14ac:dyDescent="0.2">
      <c r="A565">
        <f t="shared" si="248"/>
        <v>0.53200000000000036</v>
      </c>
      <c r="B565" s="5">
        <f t="shared" si="261"/>
        <v>1.6879476133420772</v>
      </c>
      <c r="C565" s="5">
        <f t="shared" si="262"/>
        <v>-10.975900246330637</v>
      </c>
      <c r="D565" s="5">
        <f t="shared" si="263"/>
        <v>0.42708889080357543</v>
      </c>
      <c r="E565" s="2">
        <f t="shared" si="264"/>
        <v>11.104933739684725</v>
      </c>
      <c r="F565" s="2">
        <f t="shared" si="265"/>
        <v>171.25716477160356</v>
      </c>
      <c r="G565" s="3">
        <f t="shared" si="266"/>
        <v>6.0377869035042959</v>
      </c>
      <c r="H565" s="3">
        <f t="shared" si="267"/>
        <v>-116.81872916418061</v>
      </c>
      <c r="I565" s="3">
        <f t="shared" si="268"/>
        <v>-14.167697248829855</v>
      </c>
      <c r="J565" s="2">
        <f t="shared" si="249"/>
        <v>117.82951243029402</v>
      </c>
      <c r="K565" s="2">
        <f t="shared" si="269"/>
        <v>80.320049373070219</v>
      </c>
      <c r="L565" s="6">
        <f t="shared" si="250"/>
        <v>2491.4947524216936</v>
      </c>
      <c r="M565" s="2">
        <f t="shared" si="251"/>
        <v>31.576235577566603</v>
      </c>
      <c r="N565" s="2">
        <f t="shared" si="270"/>
        <v>117.82951243029402</v>
      </c>
      <c r="O565" s="2">
        <f t="shared" si="252"/>
        <v>80.320049373070219</v>
      </c>
      <c r="P565" s="5">
        <f t="shared" si="253"/>
        <v>0.35274853813989243</v>
      </c>
      <c r="Q565" s="4">
        <f t="shared" si="271"/>
        <v>0.26798240038756488</v>
      </c>
      <c r="R565" s="4">
        <f t="shared" si="254"/>
        <v>0.24841877011836294</v>
      </c>
      <c r="S565" s="4">
        <f t="shared" si="273"/>
        <v>0</v>
      </c>
      <c r="T565" s="4">
        <f t="shared" si="274"/>
        <v>0</v>
      </c>
      <c r="U565" s="5">
        <f t="shared" si="275"/>
        <v>-1.3471186218790889</v>
      </c>
      <c r="V565" s="5">
        <f t="shared" si="276"/>
        <v>26.063968132095166</v>
      </c>
      <c r="W565" s="5">
        <f t="shared" si="277"/>
        <v>3.1610206020962219</v>
      </c>
      <c r="X565" s="5">
        <f t="shared" si="255"/>
        <v>0.99659409425964507</v>
      </c>
      <c r="Y565" s="5">
        <f t="shared" si="256"/>
        <v>11.067903151563369</v>
      </c>
      <c r="Z565" s="5">
        <f t="shared" si="257"/>
        <v>-1.212448089602165</v>
      </c>
      <c r="AA565" s="5">
        <f t="shared" si="258"/>
        <v>14.713914480339714</v>
      </c>
      <c r="AB565" s="5">
        <f t="shared" si="259"/>
        <v>9.7207845296842805</v>
      </c>
      <c r="AC565" s="5">
        <f t="shared" si="259"/>
        <v>24.851520042493</v>
      </c>
      <c r="AD565" s="5">
        <f t="shared" si="260"/>
        <v>-14.299064917564063</v>
      </c>
      <c r="AE565">
        <f t="shared" si="272"/>
        <v>0</v>
      </c>
    </row>
    <row r="566" spans="1:31" x14ac:dyDescent="0.2">
      <c r="A566">
        <f t="shared" si="248"/>
        <v>0.53300000000000036</v>
      </c>
      <c r="B566" s="5">
        <f t="shared" si="261"/>
        <v>1.6939902606378463</v>
      </c>
      <c r="C566" s="5">
        <f t="shared" si="262"/>
        <v>-11.092706549734796</v>
      </c>
      <c r="D566" s="5">
        <f t="shared" si="263"/>
        <v>0.41291404402228676</v>
      </c>
      <c r="E566" s="2">
        <f t="shared" si="264"/>
        <v>11.221307481825152</v>
      </c>
      <c r="F566" s="2">
        <f t="shared" si="265"/>
        <v>171.31732395210867</v>
      </c>
      <c r="G566" s="3">
        <f t="shared" si="266"/>
        <v>6.0475076880339804</v>
      </c>
      <c r="H566" s="3">
        <f t="shared" si="267"/>
        <v>-116.79387764413812</v>
      </c>
      <c r="I566" s="3">
        <f t="shared" si="268"/>
        <v>-14.181996313747419</v>
      </c>
      <c r="J566" s="2">
        <f t="shared" si="249"/>
        <v>117.80709326621162</v>
      </c>
      <c r="K566" s="2">
        <f t="shared" si="269"/>
        <v>80.304767052632329</v>
      </c>
      <c r="L566" s="6">
        <f t="shared" si="250"/>
        <v>2491.4614736073154</v>
      </c>
      <c r="M566" s="2">
        <f t="shared" si="251"/>
        <v>31.575813814814932</v>
      </c>
      <c r="N566" s="2">
        <f t="shared" si="270"/>
        <v>117.80709326621162</v>
      </c>
      <c r="O566" s="2">
        <f t="shared" si="252"/>
        <v>80.304767052632329</v>
      </c>
      <c r="P566" s="5">
        <f t="shared" si="253"/>
        <v>0.35274756118951012</v>
      </c>
      <c r="Q566" s="4">
        <f t="shared" si="271"/>
        <v>0.26802981840373802</v>
      </c>
      <c r="R566" s="4">
        <f t="shared" si="254"/>
        <v>0.24843997864104961</v>
      </c>
      <c r="S566" s="4">
        <f t="shared" si="273"/>
        <v>0</v>
      </c>
      <c r="T566" s="4">
        <f t="shared" si="274"/>
        <v>0</v>
      </c>
      <c r="U566" s="5">
        <f t="shared" si="275"/>
        <v>-1.3490270089995795</v>
      </c>
      <c r="V566" s="5">
        <f t="shared" si="276"/>
        <v>26.053393158885918</v>
      </c>
      <c r="W566" s="5">
        <f t="shared" si="277"/>
        <v>3.1636001235076465</v>
      </c>
      <c r="X566" s="5">
        <f t="shared" si="255"/>
        <v>0.99658078278473983</v>
      </c>
      <c r="Y566" s="5">
        <f t="shared" si="256"/>
        <v>11.064473139488474</v>
      </c>
      <c r="Z566" s="5">
        <f t="shared" si="257"/>
        <v>-1.2132030211629394</v>
      </c>
      <c r="AA566" s="5">
        <f t="shared" si="258"/>
        <v>14.709295290402117</v>
      </c>
      <c r="AB566" s="5">
        <f t="shared" si="259"/>
        <v>9.7154461304888944</v>
      </c>
      <c r="AC566" s="5">
        <f t="shared" si="259"/>
        <v>24.840190137722978</v>
      </c>
      <c r="AD566" s="5">
        <f t="shared" si="260"/>
        <v>-14.301104586090236</v>
      </c>
      <c r="AE566">
        <f t="shared" si="272"/>
        <v>0</v>
      </c>
    </row>
    <row r="567" spans="1:31" x14ac:dyDescent="0.2">
      <c r="A567">
        <f t="shared" si="248"/>
        <v>0.53400000000000036</v>
      </c>
      <c r="B567" s="5">
        <f t="shared" si="261"/>
        <v>1.7000426260489456</v>
      </c>
      <c r="C567" s="5">
        <f t="shared" si="262"/>
        <v>-11.209488007283865</v>
      </c>
      <c r="D567" s="5">
        <f t="shared" si="263"/>
        <v>0.39872489715624626</v>
      </c>
      <c r="E567" s="2">
        <f t="shared" si="264"/>
        <v>11.337670233157436</v>
      </c>
      <c r="F567" s="2">
        <f t="shared" si="265"/>
        <v>171.37618069822241</v>
      </c>
      <c r="G567" s="3">
        <f t="shared" si="266"/>
        <v>6.0572231341644693</v>
      </c>
      <c r="H567" s="3">
        <f t="shared" si="267"/>
        <v>-116.7690374540004</v>
      </c>
      <c r="I567" s="3">
        <f t="shared" si="268"/>
        <v>-14.19629741833351</v>
      </c>
      <c r="J567" s="2">
        <f t="shared" si="249"/>
        <v>117.78468881998451</v>
      </c>
      <c r="K567" s="2">
        <f t="shared" si="269"/>
        <v>80.289494764815615</v>
      </c>
      <c r="L567" s="6">
        <f t="shared" si="250"/>
        <v>2491.4281248853854</v>
      </c>
      <c r="M567" s="2">
        <f t="shared" si="251"/>
        <v>31.575391166082138</v>
      </c>
      <c r="N567" s="2">
        <f t="shared" si="270"/>
        <v>117.78468881998451</v>
      </c>
      <c r="O567" s="2">
        <f t="shared" si="252"/>
        <v>80.289494764815615</v>
      </c>
      <c r="P567" s="5">
        <f t="shared" si="253"/>
        <v>0.35274658219988925</v>
      </c>
      <c r="Q567" s="4">
        <f t="shared" si="271"/>
        <v>0.26807721345123381</v>
      </c>
      <c r="R567" s="4">
        <f t="shared" si="254"/>
        <v>0.24846117301031639</v>
      </c>
      <c r="S567" s="4">
        <f t="shared" si="273"/>
        <v>0</v>
      </c>
      <c r="T567" s="4">
        <f t="shared" si="274"/>
        <v>0</v>
      </c>
      <c r="U567" s="5">
        <f t="shared" si="275"/>
        <v>-1.3509335305905692</v>
      </c>
      <c r="V567" s="5">
        <f t="shared" si="276"/>
        <v>26.042825984345175</v>
      </c>
      <c r="W567" s="5">
        <f t="shared" si="277"/>
        <v>3.1661792487868308</v>
      </c>
      <c r="X567" s="5">
        <f t="shared" si="255"/>
        <v>0.99656744334692071</v>
      </c>
      <c r="Y567" s="5">
        <f t="shared" si="256"/>
        <v>11.06104507265035</v>
      </c>
      <c r="Z567" s="5">
        <f t="shared" si="257"/>
        <v>-1.2139585695227617</v>
      </c>
      <c r="AA567" s="5">
        <f t="shared" si="258"/>
        <v>14.704678665347862</v>
      </c>
      <c r="AB567" s="5">
        <f t="shared" si="259"/>
        <v>9.7101115420597814</v>
      </c>
      <c r="AC567" s="5">
        <f t="shared" si="259"/>
        <v>24.828867414822412</v>
      </c>
      <c r="AD567" s="5">
        <f t="shared" si="260"/>
        <v>-14.303142085865307</v>
      </c>
      <c r="AE567">
        <f t="shared" si="272"/>
        <v>0</v>
      </c>
    </row>
    <row r="568" spans="1:31" x14ac:dyDescent="0.2">
      <c r="A568">
        <f t="shared" si="248"/>
        <v>0.53500000000000036</v>
      </c>
      <c r="B568" s="5">
        <f t="shared" si="261"/>
        <v>1.7061047042388811</v>
      </c>
      <c r="C568" s="5">
        <f t="shared" si="262"/>
        <v>-11.326244630304158</v>
      </c>
      <c r="D568" s="5">
        <f t="shared" si="263"/>
        <v>0.38452144816686984</v>
      </c>
      <c r="E568" s="2">
        <f t="shared" si="264"/>
        <v>11.454021594502072</v>
      </c>
      <c r="F568" s="2">
        <f t="shared" si="265"/>
        <v>171.43377497327765</v>
      </c>
      <c r="G568" s="3">
        <f t="shared" si="266"/>
        <v>6.0669332457065295</v>
      </c>
      <c r="H568" s="3">
        <f t="shared" si="267"/>
        <v>-116.74420858658557</v>
      </c>
      <c r="I568" s="3">
        <f t="shared" si="268"/>
        <v>-14.210600560419374</v>
      </c>
      <c r="J568" s="2">
        <f t="shared" si="249"/>
        <v>117.76229908508007</v>
      </c>
      <c r="K568" s="2">
        <f t="shared" si="269"/>
        <v>80.274232505167049</v>
      </c>
      <c r="L568" s="6">
        <f t="shared" si="250"/>
        <v>2491.3947062317484</v>
      </c>
      <c r="M568" s="2">
        <f t="shared" si="251"/>
        <v>31.574967631062083</v>
      </c>
      <c r="N568" s="2">
        <f t="shared" si="270"/>
        <v>117.76229908508007</v>
      </c>
      <c r="O568" s="2">
        <f t="shared" si="252"/>
        <v>80.274232505167049</v>
      </c>
      <c r="P568" s="5">
        <f t="shared" si="253"/>
        <v>0.35274560117032278</v>
      </c>
      <c r="Q568" s="4">
        <f t="shared" si="271"/>
        <v>0.26812458551144647</v>
      </c>
      <c r="R568" s="4">
        <f t="shared" si="254"/>
        <v>0.24848235322454959</v>
      </c>
      <c r="S568" s="4">
        <f t="shared" si="273"/>
        <v>0</v>
      </c>
      <c r="T568" s="4">
        <f t="shared" si="274"/>
        <v>0</v>
      </c>
      <c r="U568" s="5">
        <f t="shared" si="275"/>
        <v>-1.3528381888979806</v>
      </c>
      <c r="V568" s="5">
        <f t="shared" si="276"/>
        <v>26.032266601972797</v>
      </c>
      <c r="W568" s="5">
        <f t="shared" si="277"/>
        <v>3.1687579781622528</v>
      </c>
      <c r="X568" s="5">
        <f t="shared" si="255"/>
        <v>0.99655407593652556</v>
      </c>
      <c r="Y568" s="5">
        <f t="shared" si="256"/>
        <v>11.05761894981004</v>
      </c>
      <c r="Z568" s="5">
        <f t="shared" si="257"/>
        <v>-1.214714733908733</v>
      </c>
      <c r="AA568" s="5">
        <f t="shared" si="258"/>
        <v>14.700064603563252</v>
      </c>
      <c r="AB568" s="5">
        <f t="shared" si="259"/>
        <v>9.70478076091206</v>
      </c>
      <c r="AC568" s="5">
        <f t="shared" si="259"/>
        <v>24.817551868064065</v>
      </c>
      <c r="AD568" s="5">
        <f t="shared" si="260"/>
        <v>-14.305177418274496</v>
      </c>
      <c r="AE568">
        <f t="shared" si="272"/>
        <v>0</v>
      </c>
    </row>
    <row r="569" spans="1:31" x14ac:dyDescent="0.2">
      <c r="A569">
        <f t="shared" si="248"/>
        <v>0.53600000000000037</v>
      </c>
      <c r="B569" s="5">
        <f t="shared" si="261"/>
        <v>1.7121764898749681</v>
      </c>
      <c r="C569" s="5">
        <f t="shared" si="262"/>
        <v>-11.442976430114809</v>
      </c>
      <c r="D569" s="5">
        <f t="shared" si="263"/>
        <v>0.3703036950177413</v>
      </c>
      <c r="E569" s="2">
        <f t="shared" si="264"/>
        <v>11.570361183327149</v>
      </c>
      <c r="F569" s="2">
        <f t="shared" si="265"/>
        <v>171.49014512818843</v>
      </c>
      <c r="G569" s="3">
        <f t="shared" si="266"/>
        <v>6.0766380264674416</v>
      </c>
      <c r="H569" s="3">
        <f t="shared" si="267"/>
        <v>-116.7193910347175</v>
      </c>
      <c r="I569" s="3">
        <f t="shared" si="268"/>
        <v>-14.224905737837648</v>
      </c>
      <c r="J569" s="2">
        <f t="shared" si="249"/>
        <v>117.73992405497113</v>
      </c>
      <c r="K569" s="2">
        <f t="shared" si="269"/>
        <v>80.258980269237298</v>
      </c>
      <c r="L569" s="6">
        <f t="shared" si="250"/>
        <v>2491.3612176222859</v>
      </c>
      <c r="M569" s="2">
        <f t="shared" si="251"/>
        <v>31.574543209449114</v>
      </c>
      <c r="N569" s="2">
        <f t="shared" si="270"/>
        <v>117.73992405497113</v>
      </c>
      <c r="O569" s="2">
        <f t="shared" si="252"/>
        <v>80.258980269237298</v>
      </c>
      <c r="P569" s="5">
        <f t="shared" si="253"/>
        <v>0.35274461810010488</v>
      </c>
      <c r="Q569" s="4">
        <f t="shared" si="271"/>
        <v>0.26817193456577565</v>
      </c>
      <c r="R569" s="4">
        <f t="shared" si="254"/>
        <v>0.24850351928213743</v>
      </c>
      <c r="S569" s="4">
        <f t="shared" si="273"/>
        <v>0</v>
      </c>
      <c r="T569" s="4">
        <f t="shared" si="274"/>
        <v>0</v>
      </c>
      <c r="U569" s="5">
        <f t="shared" si="275"/>
        <v>-1.3547409861650312</v>
      </c>
      <c r="V569" s="5">
        <f t="shared" si="276"/>
        <v>26.021715005275428</v>
      </c>
      <c r="W569" s="5">
        <f t="shared" si="277"/>
        <v>3.1713363118628473</v>
      </c>
      <c r="X569" s="5">
        <f t="shared" si="255"/>
        <v>0.99654068054390754</v>
      </c>
      <c r="Y569" s="5">
        <f t="shared" si="256"/>
        <v>11.054194769729587</v>
      </c>
      <c r="Z569" s="5">
        <f t="shared" si="257"/>
        <v>-1.2154715135488876</v>
      </c>
      <c r="AA569" s="5">
        <f t="shared" si="258"/>
        <v>14.695453103435863</v>
      </c>
      <c r="AB569" s="5">
        <f t="shared" si="259"/>
        <v>9.6994537835645556</v>
      </c>
      <c r="AC569" s="5">
        <f t="shared" si="259"/>
        <v>24.806243491726541</v>
      </c>
      <c r="AD569" s="5">
        <f t="shared" si="260"/>
        <v>-14.307210584701288</v>
      </c>
      <c r="AE569">
        <f t="shared" si="272"/>
        <v>0</v>
      </c>
    </row>
    <row r="570" spans="1:31" x14ac:dyDescent="0.2">
      <c r="A570">
        <f t="shared" si="248"/>
        <v>0.53700000000000037</v>
      </c>
      <c r="B570" s="5">
        <f t="shared" si="261"/>
        <v>1.7182579776283273</v>
      </c>
      <c r="C570" s="5">
        <f t="shared" si="262"/>
        <v>-11.559683418027781</v>
      </c>
      <c r="D570" s="5">
        <f t="shared" si="263"/>
        <v>0.35607163567461131</v>
      </c>
      <c r="E570" s="2">
        <f t="shared" si="264"/>
        <v>11.686688632915221</v>
      </c>
      <c r="F570" s="2">
        <f t="shared" si="265"/>
        <v>171.54532798168719</v>
      </c>
      <c r="G570" s="3">
        <f t="shared" si="266"/>
        <v>6.0863374802510064</v>
      </c>
      <c r="H570" s="3">
        <f t="shared" si="267"/>
        <v>-116.69458479122578</v>
      </c>
      <c r="I570" s="3">
        <f t="shared" si="268"/>
        <v>-14.239212948422349</v>
      </c>
      <c r="J570" s="2">
        <f t="shared" si="249"/>
        <v>117.71756372313611</v>
      </c>
      <c r="K570" s="2">
        <f t="shared" si="269"/>
        <v>80.243738052580852</v>
      </c>
      <c r="L570" s="6">
        <f t="shared" si="250"/>
        <v>2491.3276590329156</v>
      </c>
      <c r="M570" s="2">
        <f t="shared" si="251"/>
        <v>31.574117900937988</v>
      </c>
      <c r="N570" s="2">
        <f t="shared" si="270"/>
        <v>117.71756372313611</v>
      </c>
      <c r="O570" s="2">
        <f t="shared" si="252"/>
        <v>80.243738052580852</v>
      </c>
      <c r="P570" s="5">
        <f t="shared" si="253"/>
        <v>0.35274363298853073</v>
      </c>
      <c r="Q570" s="4">
        <f t="shared" si="271"/>
        <v>0.26821926059562545</v>
      </c>
      <c r="R570" s="4">
        <f t="shared" si="254"/>
        <v>0.24852467118147023</v>
      </c>
      <c r="S570" s="4">
        <f t="shared" si="273"/>
        <v>0</v>
      </c>
      <c r="T570" s="4">
        <f t="shared" si="274"/>
        <v>0</v>
      </c>
      <c r="U570" s="5">
        <f t="shared" si="275"/>
        <v>-1.3566419246322388</v>
      </c>
      <c r="V570" s="5">
        <f t="shared" si="276"/>
        <v>26.011171187766529</v>
      </c>
      <c r="W570" s="5">
        <f t="shared" si="277"/>
        <v>3.1739142501180067</v>
      </c>
      <c r="X570" s="5">
        <f t="shared" si="255"/>
        <v>0.99652725715943269</v>
      </c>
      <c r="Y570" s="5">
        <f t="shared" si="256"/>
        <v>11.050772531172075</v>
      </c>
      <c r="Z570" s="5">
        <f t="shared" si="257"/>
        <v>-1.2162289076721966</v>
      </c>
      <c r="AA570" s="5">
        <f t="shared" si="258"/>
        <v>14.690844163354619</v>
      </c>
      <c r="AB570" s="5">
        <f t="shared" si="259"/>
        <v>9.6941306065398365</v>
      </c>
      <c r="AC570" s="5">
        <f t="shared" si="259"/>
        <v>24.794942280094332</v>
      </c>
      <c r="AD570" s="5">
        <f t="shared" si="260"/>
        <v>-14.309241586527374</v>
      </c>
      <c r="AE570">
        <f t="shared" si="272"/>
        <v>0</v>
      </c>
    </row>
    <row r="571" spans="1:31" x14ac:dyDescent="0.2">
      <c r="A571">
        <f t="shared" si="248"/>
        <v>0.53800000000000037</v>
      </c>
      <c r="B571" s="5">
        <f t="shared" si="261"/>
        <v>1.7243491621738818</v>
      </c>
      <c r="C571" s="5">
        <f t="shared" si="262"/>
        <v>-11.676365605347867</v>
      </c>
      <c r="D571" s="5">
        <f t="shared" si="263"/>
        <v>0.34182526810539571</v>
      </c>
      <c r="E571" s="2">
        <f t="shared" si="264"/>
        <v>11.803003591579579</v>
      </c>
      <c r="F571" s="2">
        <f t="shared" si="265"/>
        <v>171.59935889583309</v>
      </c>
      <c r="G571" s="3">
        <f t="shared" si="266"/>
        <v>6.0960316108575459</v>
      </c>
      <c r="H571" s="3">
        <f t="shared" si="267"/>
        <v>-116.66978984894568</v>
      </c>
      <c r="I571" s="3">
        <f t="shared" si="268"/>
        <v>-14.253522190008876</v>
      </c>
      <c r="J571" s="2">
        <f t="shared" si="249"/>
        <v>117.6952180830589</v>
      </c>
      <c r="K571" s="2">
        <f t="shared" si="269"/>
        <v>80.228505850755894</v>
      </c>
      <c r="L571" s="6">
        <f t="shared" si="250"/>
        <v>2491.2940304395934</v>
      </c>
      <c r="M571" s="2">
        <f t="shared" si="251"/>
        <v>31.573691705224011</v>
      </c>
      <c r="N571" s="2">
        <f t="shared" si="270"/>
        <v>117.6952180830589</v>
      </c>
      <c r="O571" s="2">
        <f t="shared" si="252"/>
        <v>80.228505850755894</v>
      </c>
      <c r="P571" s="5">
        <f t="shared" si="253"/>
        <v>0.35274264583489656</v>
      </c>
      <c r="Q571" s="4">
        <f t="shared" si="271"/>
        <v>0.26826656358240558</v>
      </c>
      <c r="R571" s="4">
        <f t="shared" si="254"/>
        <v>0.24854580892094064</v>
      </c>
      <c r="S571" s="4">
        <f t="shared" si="273"/>
        <v>0</v>
      </c>
      <c r="T571" s="4">
        <f t="shared" si="274"/>
        <v>0</v>
      </c>
      <c r="U571" s="5">
        <f t="shared" si="275"/>
        <v>-1.3585410065374233</v>
      </c>
      <c r="V571" s="5">
        <f t="shared" si="276"/>
        <v>26.000635142966321</v>
      </c>
      <c r="W571" s="5">
        <f t="shared" si="277"/>
        <v>3.1764917931575765</v>
      </c>
      <c r="X571" s="5">
        <f t="shared" si="255"/>
        <v>0.99651380577348436</v>
      </c>
      <c r="Y571" s="5">
        <f t="shared" si="256"/>
        <v>11.047352232901607</v>
      </c>
      <c r="Z571" s="5">
        <f t="shared" si="257"/>
        <v>-1.216986915508564</v>
      </c>
      <c r="AA571" s="5">
        <f t="shared" si="258"/>
        <v>14.68623778170975</v>
      </c>
      <c r="AB571" s="5">
        <f t="shared" si="259"/>
        <v>9.6888112263641837</v>
      </c>
      <c r="AC571" s="5">
        <f t="shared" si="259"/>
        <v>24.783648227457757</v>
      </c>
      <c r="AD571" s="5">
        <f t="shared" si="260"/>
        <v>-14.311270425132673</v>
      </c>
      <c r="AE571">
        <f t="shared" si="272"/>
        <v>0</v>
      </c>
    </row>
    <row r="572" spans="1:31" x14ac:dyDescent="0.2">
      <c r="A572">
        <f t="shared" si="248"/>
        <v>0.53900000000000037</v>
      </c>
      <c r="B572" s="5">
        <f t="shared" si="261"/>
        <v>1.7304500381903525</v>
      </c>
      <c r="C572" s="5">
        <f t="shared" si="262"/>
        <v>-11.793023003372697</v>
      </c>
      <c r="D572" s="5">
        <f t="shared" si="263"/>
        <v>0.32756459028017426</v>
      </c>
      <c r="E572" s="2">
        <f t="shared" si="264"/>
        <v>11.919305721926534</v>
      </c>
      <c r="F572" s="2">
        <f t="shared" si="265"/>
        <v>171.65227184711378</v>
      </c>
      <c r="G572" s="3">
        <f t="shared" si="266"/>
        <v>6.1057204220839099</v>
      </c>
      <c r="H572" s="3">
        <f t="shared" si="267"/>
        <v>-116.64500620071823</v>
      </c>
      <c r="I572" s="3">
        <f t="shared" si="268"/>
        <v>-14.267833460434009</v>
      </c>
      <c r="J572" s="2">
        <f t="shared" si="249"/>
        <v>117.67288712822902</v>
      </c>
      <c r="K572" s="2">
        <f t="shared" si="269"/>
        <v>80.213283659324489</v>
      </c>
      <c r="L572" s="6">
        <f t="shared" si="250"/>
        <v>2491.2603318183101</v>
      </c>
      <c r="M572" s="2">
        <f t="shared" si="251"/>
        <v>31.573264622002885</v>
      </c>
      <c r="N572" s="2">
        <f t="shared" si="270"/>
        <v>117.67288712822902</v>
      </c>
      <c r="O572" s="2">
        <f t="shared" si="252"/>
        <v>80.213283659324489</v>
      </c>
      <c r="P572" s="5">
        <f t="shared" si="253"/>
        <v>0.35274165663849982</v>
      </c>
      <c r="Q572" s="4">
        <f t="shared" si="271"/>
        <v>0.26831384350753001</v>
      </c>
      <c r="R572" s="4">
        <f t="shared" si="254"/>
        <v>0.24856693249894304</v>
      </c>
      <c r="S572" s="4">
        <f t="shared" si="273"/>
        <v>0</v>
      </c>
      <c r="T572" s="4">
        <f t="shared" si="274"/>
        <v>0</v>
      </c>
      <c r="U572" s="5">
        <f t="shared" si="275"/>
        <v>-1.3604382341157129</v>
      </c>
      <c r="V572" s="5">
        <f t="shared" si="276"/>
        <v>25.990106864401834</v>
      </c>
      <c r="W572" s="5">
        <f t="shared" si="277"/>
        <v>3.1790689412118596</v>
      </c>
      <c r="X572" s="5">
        <f t="shared" si="255"/>
        <v>0.99650032637645847</v>
      </c>
      <c r="Y572" s="5">
        <f t="shared" si="256"/>
        <v>11.043933873683304</v>
      </c>
      <c r="Z572" s="5">
        <f t="shared" si="257"/>
        <v>-1.2177455362888256</v>
      </c>
      <c r="AA572" s="5">
        <f t="shared" si="258"/>
        <v>14.681633956892812</v>
      </c>
      <c r="AB572" s="5">
        <f t="shared" si="259"/>
        <v>9.6834956395675924</v>
      </c>
      <c r="AC572" s="5">
        <f t="shared" si="259"/>
        <v>24.772361328113007</v>
      </c>
      <c r="AD572" s="5">
        <f t="shared" si="260"/>
        <v>-14.31329710189533</v>
      </c>
      <c r="AE572">
        <f t="shared" si="272"/>
        <v>0</v>
      </c>
    </row>
    <row r="573" spans="1:31" x14ac:dyDescent="0.2">
      <c r="A573">
        <f t="shared" si="248"/>
        <v>0.54000000000000037</v>
      </c>
      <c r="B573" s="5">
        <f t="shared" si="261"/>
        <v>1.7365606003602563</v>
      </c>
      <c r="C573" s="5">
        <f t="shared" si="262"/>
        <v>-11.909655623392752</v>
      </c>
      <c r="D573" s="5">
        <f t="shared" si="263"/>
        <v>0.31328960017118929</v>
      </c>
      <c r="E573" s="2">
        <f t="shared" si="264"/>
        <v>12.03559470016061</v>
      </c>
      <c r="F573" s="2">
        <f t="shared" si="265"/>
        <v>171.70409949343565</v>
      </c>
      <c r="G573" s="3">
        <f t="shared" si="266"/>
        <v>6.1154039177234774</v>
      </c>
      <c r="H573" s="3">
        <f t="shared" si="267"/>
        <v>-116.62023383939011</v>
      </c>
      <c r="I573" s="3">
        <f t="shared" si="268"/>
        <v>-14.282146757535903</v>
      </c>
      <c r="J573" s="2">
        <f t="shared" si="249"/>
        <v>117.65057085214134</v>
      </c>
      <c r="K573" s="2">
        <f t="shared" si="269"/>
        <v>80.198071473852309</v>
      </c>
      <c r="L573" s="6">
        <f t="shared" si="250"/>
        <v>2491.2265631450941</v>
      </c>
      <c r="M573" s="2">
        <f t="shared" si="251"/>
        <v>31.57283665097081</v>
      </c>
      <c r="N573" s="2">
        <f t="shared" si="270"/>
        <v>117.65057085214134</v>
      </c>
      <c r="O573" s="2">
        <f t="shared" si="252"/>
        <v>80.198071473852309</v>
      </c>
      <c r="P573" s="5">
        <f t="shared" si="253"/>
        <v>0.35274066539863885</v>
      </c>
      <c r="Q573" s="4">
        <f t="shared" si="271"/>
        <v>0.26836110035241839</v>
      </c>
      <c r="R573" s="4">
        <f t="shared" si="254"/>
        <v>0.2485880419138741</v>
      </c>
      <c r="S573" s="4">
        <f t="shared" si="273"/>
        <v>0</v>
      </c>
      <c r="T573" s="4">
        <f t="shared" si="274"/>
        <v>0</v>
      </c>
      <c r="U573" s="5">
        <f t="shared" si="275"/>
        <v>-1.3623336095995453</v>
      </c>
      <c r="V573" s="5">
        <f t="shared" si="276"/>
        <v>25.97958634560683</v>
      </c>
      <c r="W573" s="5">
        <f t="shared" si="277"/>
        <v>3.1816456945116092</v>
      </c>
      <c r="X573" s="5">
        <f t="shared" si="255"/>
        <v>0.99648681895876678</v>
      </c>
      <c r="Y573" s="5">
        <f t="shared" si="256"/>
        <v>11.040517452283314</v>
      </c>
      <c r="Z573" s="5">
        <f t="shared" si="257"/>
        <v>-1.2185047692447493</v>
      </c>
      <c r="AA573" s="5">
        <f t="shared" si="258"/>
        <v>14.677032687296666</v>
      </c>
      <c r="AB573" s="5">
        <f t="shared" si="259"/>
        <v>9.6781838426837687</v>
      </c>
      <c r="AC573" s="5">
        <f t="shared" si="259"/>
        <v>24.761081576362081</v>
      </c>
      <c r="AD573" s="5">
        <f t="shared" si="260"/>
        <v>-14.315321618191724</v>
      </c>
      <c r="AE573">
        <f t="shared" si="272"/>
        <v>0</v>
      </c>
    </row>
    <row r="574" spans="1:31" x14ac:dyDescent="0.2">
      <c r="A574">
        <f t="shared" si="248"/>
        <v>0.54100000000000037</v>
      </c>
      <c r="B574" s="5">
        <f t="shared" si="261"/>
        <v>1.7426808433699013</v>
      </c>
      <c r="C574" s="5">
        <f t="shared" si="262"/>
        <v>-12.026263476691353</v>
      </c>
      <c r="D574" s="5">
        <f t="shared" si="263"/>
        <v>0.29900029575284426</v>
      </c>
      <c r="E574" s="2">
        <f t="shared" si="264"/>
        <v>12.151870215429756</v>
      </c>
      <c r="F574" s="2">
        <f t="shared" si="265"/>
        <v>171.75487323727722</v>
      </c>
      <c r="G574" s="3">
        <f t="shared" si="266"/>
        <v>6.1250821015661607</v>
      </c>
      <c r="H574" s="3">
        <f t="shared" si="267"/>
        <v>-116.59547275781375</v>
      </c>
      <c r="I574" s="3">
        <f t="shared" si="268"/>
        <v>-14.296462079154095</v>
      </c>
      <c r="J574" s="2">
        <f t="shared" si="249"/>
        <v>117.62826924829638</v>
      </c>
      <c r="K574" s="2">
        <f t="shared" si="269"/>
        <v>80.182869289908908</v>
      </c>
      <c r="L574" s="6">
        <f t="shared" si="250"/>
        <v>2491.1927243960113</v>
      </c>
      <c r="M574" s="2">
        <f t="shared" si="251"/>
        <v>31.572407791824446</v>
      </c>
      <c r="N574" s="2">
        <f t="shared" si="270"/>
        <v>117.62826924829638</v>
      </c>
      <c r="O574" s="2">
        <f t="shared" si="252"/>
        <v>80.182869289908908</v>
      </c>
      <c r="P574" s="5">
        <f t="shared" si="253"/>
        <v>0.35273967211461316</v>
      </c>
      <c r="Q574" s="4">
        <f t="shared" si="271"/>
        <v>0.26840833409849491</v>
      </c>
      <c r="R574" s="4">
        <f t="shared" si="254"/>
        <v>0.24860913716413249</v>
      </c>
      <c r="S574" s="4">
        <f t="shared" si="273"/>
        <v>0</v>
      </c>
      <c r="T574" s="4">
        <f t="shared" si="274"/>
        <v>0</v>
      </c>
      <c r="U574" s="5">
        <f t="shared" si="275"/>
        <v>-1.3642271352186726</v>
      </c>
      <c r="V574" s="5">
        <f t="shared" si="276"/>
        <v>25.969073580121858</v>
      </c>
      <c r="W574" s="5">
        <f t="shared" si="277"/>
        <v>3.1842220532880328</v>
      </c>
      <c r="X574" s="5">
        <f t="shared" si="255"/>
        <v>0.99647328351083519</v>
      </c>
      <c r="Y574" s="5">
        <f t="shared" si="256"/>
        <v>11.037102967468799</v>
      </c>
      <c r="Z574" s="5">
        <f t="shared" si="257"/>
        <v>-1.2192646136090322</v>
      </c>
      <c r="AA574" s="5">
        <f t="shared" si="258"/>
        <v>14.672433971315483</v>
      </c>
      <c r="AB574" s="5">
        <f t="shared" si="259"/>
        <v>9.672875832250126</v>
      </c>
      <c r="AC574" s="5">
        <f t="shared" si="259"/>
        <v>24.749808966512827</v>
      </c>
      <c r="AD574" s="5">
        <f t="shared" si="260"/>
        <v>-14.317343975396483</v>
      </c>
      <c r="AE574">
        <f t="shared" si="272"/>
        <v>0</v>
      </c>
    </row>
    <row r="575" spans="1:31" x14ac:dyDescent="0.2">
      <c r="A575">
        <f t="shared" si="248"/>
        <v>0.54200000000000037</v>
      </c>
      <c r="B575" s="5">
        <f t="shared" si="261"/>
        <v>1.7488107619093836</v>
      </c>
      <c r="C575" s="5">
        <f t="shared" si="262"/>
        <v>-12.142846574544684</v>
      </c>
      <c r="D575" s="5">
        <f t="shared" si="263"/>
        <v>0.28469667500170248</v>
      </c>
      <c r="E575" s="2">
        <f t="shared" si="264"/>
        <v>12.26813196920793</v>
      </c>
      <c r="F575" s="2">
        <f t="shared" si="265"/>
        <v>171.80462328525809</v>
      </c>
      <c r="G575" s="3">
        <f t="shared" si="266"/>
        <v>6.1347549773984111</v>
      </c>
      <c r="H575" s="3">
        <f t="shared" si="267"/>
        <v>-116.57072294884723</v>
      </c>
      <c r="I575" s="3">
        <f t="shared" si="268"/>
        <v>-14.310779423129491</v>
      </c>
      <c r="J575" s="2">
        <f t="shared" si="249"/>
        <v>117.60598231020002</v>
      </c>
      <c r="K575" s="2">
        <f t="shared" si="269"/>
        <v>80.16767710306749</v>
      </c>
      <c r="L575" s="6">
        <f t="shared" si="250"/>
        <v>2491.1588155471632</v>
      </c>
      <c r="M575" s="2">
        <f t="shared" si="251"/>
        <v>31.571978044260927</v>
      </c>
      <c r="N575" s="2">
        <f t="shared" si="270"/>
        <v>117.60598231020002</v>
      </c>
      <c r="O575" s="2">
        <f t="shared" si="252"/>
        <v>80.16767710306749</v>
      </c>
      <c r="P575" s="5">
        <f t="shared" si="253"/>
        <v>0.35273867678572324</v>
      </c>
      <c r="Q575" s="4">
        <f t="shared" si="271"/>
        <v>0.26845554472718924</v>
      </c>
      <c r="R575" s="4">
        <f t="shared" si="254"/>
        <v>0.24863021824811901</v>
      </c>
      <c r="S575" s="4">
        <f t="shared" si="273"/>
        <v>0</v>
      </c>
      <c r="T575" s="4">
        <f t="shared" si="274"/>
        <v>0</v>
      </c>
      <c r="U575" s="5">
        <f t="shared" si="275"/>
        <v>-1.3661188132001647</v>
      </c>
      <c r="V575" s="5">
        <f t="shared" si="276"/>
        <v>25.958568561494189</v>
      </c>
      <c r="W575" s="5">
        <f t="shared" si="277"/>
        <v>3.1867980177727873</v>
      </c>
      <c r="X575" s="5">
        <f t="shared" si="255"/>
        <v>0.99645972002310479</v>
      </c>
      <c r="Y575" s="5">
        <f t="shared" si="256"/>
        <v>11.033690418007938</v>
      </c>
      <c r="Z575" s="5">
        <f t="shared" si="257"/>
        <v>-1.220025068615302</v>
      </c>
      <c r="AA575" s="5">
        <f t="shared" si="258"/>
        <v>14.667837807344752</v>
      </c>
      <c r="AB575" s="5">
        <f t="shared" si="259"/>
        <v>9.6675716048077724</v>
      </c>
      <c r="AC575" s="5">
        <f t="shared" si="259"/>
        <v>24.738543492878886</v>
      </c>
      <c r="AD575" s="5">
        <f t="shared" si="260"/>
        <v>-14.319364174882459</v>
      </c>
      <c r="AE575">
        <f t="shared" si="272"/>
        <v>0</v>
      </c>
    </row>
    <row r="576" spans="1:31" x14ac:dyDescent="0.2">
      <c r="A576">
        <f t="shared" si="248"/>
        <v>0.54300000000000037</v>
      </c>
      <c r="B576" s="5">
        <f t="shared" si="261"/>
        <v>1.7549503506725843</v>
      </c>
      <c r="C576" s="5">
        <f t="shared" si="262"/>
        <v>-12.259404928221784</v>
      </c>
      <c r="D576" s="5">
        <f t="shared" si="263"/>
        <v>0.27037873589648559</v>
      </c>
      <c r="E576" s="2">
        <f t="shared" si="264"/>
        <v>12.384379674712592</v>
      </c>
      <c r="F576" s="2">
        <f t="shared" si="265"/>
        <v>171.85337870435873</v>
      </c>
      <c r="G576" s="3">
        <f t="shared" si="266"/>
        <v>6.1444225490032185</v>
      </c>
      <c r="H576" s="3">
        <f t="shared" si="267"/>
        <v>-116.54598440535436</v>
      </c>
      <c r="I576" s="3">
        <f t="shared" si="268"/>
        <v>-14.325098787304373</v>
      </c>
      <c r="J576" s="2">
        <f t="shared" si="249"/>
        <v>117.58371003136374</v>
      </c>
      <c r="K576" s="2">
        <f t="shared" si="269"/>
        <v>80.152494908905069</v>
      </c>
      <c r="L576" s="6">
        <f t="shared" si="250"/>
        <v>2491.1248365746892</v>
      </c>
      <c r="M576" s="2">
        <f t="shared" si="251"/>
        <v>31.571547407977832</v>
      </c>
      <c r="N576" s="2">
        <f t="shared" si="270"/>
        <v>117.58371003136374</v>
      </c>
      <c r="O576" s="2">
        <f t="shared" si="252"/>
        <v>80.152494908905069</v>
      </c>
      <c r="P576" s="5">
        <f t="shared" si="253"/>
        <v>0.35273767941127088</v>
      </c>
      <c r="Q576" s="4">
        <f t="shared" si="271"/>
        <v>0.26850273221993576</v>
      </c>
      <c r="R576" s="4">
        <f t="shared" si="254"/>
        <v>0.24865128516423654</v>
      </c>
      <c r="S576" s="4">
        <f t="shared" si="273"/>
        <v>0</v>
      </c>
      <c r="T576" s="4">
        <f t="shared" si="274"/>
        <v>0</v>
      </c>
      <c r="U576" s="5">
        <f t="shared" si="275"/>
        <v>-1.3680086457684129</v>
      </c>
      <c r="V576" s="5">
        <f t="shared" si="276"/>
        <v>25.948071283277866</v>
      </c>
      <c r="W576" s="5">
        <f t="shared" si="277"/>
        <v>3.1893735881979826</v>
      </c>
      <c r="X576" s="5">
        <f t="shared" si="255"/>
        <v>0.99644612848603098</v>
      </c>
      <c r="Y576" s="5">
        <f t="shared" si="256"/>
        <v>11.030279802669936</v>
      </c>
      <c r="Z576" s="5">
        <f t="shared" si="257"/>
        <v>-1.2207861334981145</v>
      </c>
      <c r="AA576" s="5">
        <f t="shared" si="258"/>
        <v>14.663244193781274</v>
      </c>
      <c r="AB576" s="5">
        <f t="shared" si="259"/>
        <v>9.6622711569015234</v>
      </c>
      <c r="AC576" s="5">
        <f t="shared" si="259"/>
        <v>24.72728514977975</v>
      </c>
      <c r="AD576" s="5">
        <f t="shared" si="260"/>
        <v>-14.321382218020744</v>
      </c>
      <c r="AE576">
        <f t="shared" si="272"/>
        <v>0</v>
      </c>
    </row>
    <row r="577" spans="1:31" x14ac:dyDescent="0.2">
      <c r="A577">
        <f t="shared" si="248"/>
        <v>0.54400000000000037</v>
      </c>
      <c r="B577" s="5">
        <f t="shared" si="261"/>
        <v>1.7610996043571661</v>
      </c>
      <c r="C577" s="5">
        <f t="shared" si="262"/>
        <v>-12.375938548984562</v>
      </c>
      <c r="D577" s="5">
        <f t="shared" si="263"/>
        <v>0.25604647641807221</v>
      </c>
      <c r="E577" s="2">
        <f t="shared" si="264"/>
        <v>12.500613056354839</v>
      </c>
      <c r="F577" s="2">
        <f t="shared" si="265"/>
        <v>171.90116747500701</v>
      </c>
      <c r="G577" s="3">
        <f t="shared" si="266"/>
        <v>6.1540848201601204</v>
      </c>
      <c r="H577" s="3">
        <f t="shared" si="267"/>
        <v>-116.52125712020458</v>
      </c>
      <c r="I577" s="3">
        <f t="shared" si="268"/>
        <v>-14.339420169522395</v>
      </c>
      <c r="J577" s="2">
        <f t="shared" si="249"/>
        <v>117.56145240530442</v>
      </c>
      <c r="K577" s="2">
        <f t="shared" si="269"/>
        <v>80.137322703002326</v>
      </c>
      <c r="L577" s="6">
        <f t="shared" si="250"/>
        <v>2491.0907874547656</v>
      </c>
      <c r="M577" s="2">
        <f t="shared" si="251"/>
        <v>31.57111588267324</v>
      </c>
      <c r="N577" s="2">
        <f t="shared" si="270"/>
        <v>117.56145240530442</v>
      </c>
      <c r="O577" s="2">
        <f t="shared" si="252"/>
        <v>80.137322703002326</v>
      </c>
      <c r="P577" s="5">
        <f t="shared" si="253"/>
        <v>0.3527366799905588</v>
      </c>
      <c r="Q577" s="4">
        <f t="shared" si="271"/>
        <v>0.26854989655817435</v>
      </c>
      <c r="R577" s="4">
        <f t="shared" si="254"/>
        <v>0.24867233791089</v>
      </c>
      <c r="S577" s="4">
        <f t="shared" si="273"/>
        <v>0</v>
      </c>
      <c r="T577" s="4">
        <f t="shared" si="274"/>
        <v>0</v>
      </c>
      <c r="U577" s="5">
        <f t="shared" si="275"/>
        <v>-1.3698966351451349</v>
      </c>
      <c r="V577" s="5">
        <f t="shared" si="276"/>
        <v>25.937581739033657</v>
      </c>
      <c r="W577" s="5">
        <f t="shared" si="277"/>
        <v>3.1919487647961788</v>
      </c>
      <c r="X577" s="5">
        <f t="shared" si="255"/>
        <v>0.99643250889008439</v>
      </c>
      <c r="Y577" s="5">
        <f t="shared" si="256"/>
        <v>11.026871120225001</v>
      </c>
      <c r="Z577" s="5">
        <f t="shared" si="257"/>
        <v>-1.2215478074929507</v>
      </c>
      <c r="AA577" s="5">
        <f t="shared" si="258"/>
        <v>14.658653129023138</v>
      </c>
      <c r="AB577" s="5">
        <f t="shared" si="259"/>
        <v>9.656974485079866</v>
      </c>
      <c r="AC577" s="5">
        <f t="shared" si="259"/>
        <v>24.716033931540707</v>
      </c>
      <c r="AD577" s="5">
        <f t="shared" si="260"/>
        <v>-14.323398106180683</v>
      </c>
      <c r="AE577">
        <f t="shared" si="272"/>
        <v>0</v>
      </c>
    </row>
    <row r="578" spans="1:31" x14ac:dyDescent="0.2">
      <c r="A578">
        <f t="shared" si="248"/>
        <v>0.54500000000000037</v>
      </c>
      <c r="B578" s="5">
        <f t="shared" si="261"/>
        <v>1.7672585176645688</v>
      </c>
      <c r="C578" s="5">
        <f t="shared" si="262"/>
        <v>-12.492447448087802</v>
      </c>
      <c r="D578" s="5">
        <f t="shared" si="263"/>
        <v>0.24169989454949672</v>
      </c>
      <c r="E578" s="2">
        <f t="shared" si="264"/>
        <v>12.616831849220048</v>
      </c>
      <c r="F578" s="2">
        <f t="shared" si="265"/>
        <v>171.94801654123381</v>
      </c>
      <c r="G578" s="3">
        <f t="shared" si="266"/>
        <v>6.1637417946452002</v>
      </c>
      <c r="H578" s="3">
        <f t="shared" si="267"/>
        <v>-116.49654108627304</v>
      </c>
      <c r="I578" s="3">
        <f t="shared" si="268"/>
        <v>-14.353743567628575</v>
      </c>
      <c r="J578" s="2">
        <f t="shared" si="249"/>
        <v>117.53920942554446</v>
      </c>
      <c r="K578" s="2">
        <f t="shared" si="269"/>
        <v>80.122160480943734</v>
      </c>
      <c r="L578" s="6">
        <f t="shared" si="250"/>
        <v>2491.056668163606</v>
      </c>
      <c r="M578" s="2">
        <f t="shared" si="251"/>
        <v>31.570683468045704</v>
      </c>
      <c r="N578" s="2">
        <f t="shared" si="270"/>
        <v>117.53920942554446</v>
      </c>
      <c r="O578" s="2">
        <f t="shared" si="252"/>
        <v>80.122160480943734</v>
      </c>
      <c r="P578" s="5">
        <f t="shared" si="253"/>
        <v>0.35273567852289073</v>
      </c>
      <c r="Q578" s="4">
        <f t="shared" si="271"/>
        <v>0.26859703772335003</v>
      </c>
      <c r="R578" s="4">
        <f t="shared" si="254"/>
        <v>0.24869337648648659</v>
      </c>
      <c r="S578" s="4">
        <f t="shared" si="273"/>
        <v>0</v>
      </c>
      <c r="T578" s="4">
        <f t="shared" si="274"/>
        <v>0</v>
      </c>
      <c r="U578" s="5">
        <f t="shared" si="275"/>
        <v>-1.371782783549375</v>
      </c>
      <c r="V578" s="5">
        <f t="shared" si="276"/>
        <v>25.927099922329027</v>
      </c>
      <c r="W578" s="5">
        <f t="shared" si="277"/>
        <v>3.1945235478003795</v>
      </c>
      <c r="X578" s="5">
        <f t="shared" si="255"/>
        <v>0.99641886122575107</v>
      </c>
      <c r="Y578" s="5">
        <f t="shared" si="256"/>
        <v>11.023464369444378</v>
      </c>
      <c r="Z578" s="5">
        <f t="shared" si="257"/>
        <v>-1.2223100898362202</v>
      </c>
      <c r="AA578" s="5">
        <f t="shared" si="258"/>
        <v>14.654064611469774</v>
      </c>
      <c r="AB578" s="5">
        <f t="shared" si="259"/>
        <v>9.6516815858950036</v>
      </c>
      <c r="AC578" s="5">
        <f t="shared" si="259"/>
        <v>24.704789832492807</v>
      </c>
      <c r="AD578" s="5">
        <f t="shared" si="260"/>
        <v>-14.325411840729846</v>
      </c>
      <c r="AE578">
        <f t="shared" si="272"/>
        <v>0</v>
      </c>
    </row>
    <row r="579" spans="1:31" x14ac:dyDescent="0.2">
      <c r="A579">
        <f t="shared" si="248"/>
        <v>0.54600000000000037</v>
      </c>
      <c r="B579" s="5">
        <f t="shared" si="261"/>
        <v>1.7734270853000069</v>
      </c>
      <c r="C579" s="5">
        <f t="shared" si="262"/>
        <v>-12.608931636779158</v>
      </c>
      <c r="D579" s="5">
        <f t="shared" si="263"/>
        <v>0.22733898827594778</v>
      </c>
      <c r="E579" s="2">
        <f t="shared" si="264"/>
        <v>12.733035798577102</v>
      </c>
      <c r="F579" s="2">
        <f t="shared" si="265"/>
        <v>171.99395185808336</v>
      </c>
      <c r="G579" s="3">
        <f t="shared" si="266"/>
        <v>6.1733934762310954</v>
      </c>
      <c r="H579" s="3">
        <f t="shared" si="267"/>
        <v>-116.47183629644054</v>
      </c>
      <c r="I579" s="3">
        <f t="shared" si="268"/>
        <v>-14.368068979469305</v>
      </c>
      <c r="J579" s="2">
        <f t="shared" si="249"/>
        <v>117.51698108561165</v>
      </c>
      <c r="K579" s="2">
        <f t="shared" si="269"/>
        <v>80.107008238317405</v>
      </c>
      <c r="L579" s="6">
        <f t="shared" si="250"/>
        <v>2491.0224786774602</v>
      </c>
      <c r="M579" s="2">
        <f t="shared" si="251"/>
        <v>31.570250163794199</v>
      </c>
      <c r="N579" s="2">
        <f t="shared" si="270"/>
        <v>117.51698108561165</v>
      </c>
      <c r="O579" s="2">
        <f t="shared" si="252"/>
        <v>80.107008238317405</v>
      </c>
      <c r="P579" s="5">
        <f t="shared" si="253"/>
        <v>0.35273467500757161</v>
      </c>
      <c r="Q579" s="4">
        <f t="shared" si="271"/>
        <v>0.26864415569691269</v>
      </c>
      <c r="R579" s="4">
        <f t="shared" si="254"/>
        <v>0.24871440088943536</v>
      </c>
      <c r="S579" s="4">
        <f t="shared" si="273"/>
        <v>0</v>
      </c>
      <c r="T579" s="4">
        <f t="shared" si="274"/>
        <v>0</v>
      </c>
      <c r="U579" s="5">
        <f t="shared" si="275"/>
        <v>-1.373667093197511</v>
      </c>
      <c r="V579" s="5">
        <f t="shared" si="276"/>
        <v>25.916625826738187</v>
      </c>
      <c r="W579" s="5">
        <f t="shared" si="277"/>
        <v>3.1970979374440405</v>
      </c>
      <c r="X579" s="5">
        <f t="shared" si="255"/>
        <v>0.99640518548353008</v>
      </c>
      <c r="Y579" s="5">
        <f t="shared" si="256"/>
        <v>11.020059549100289</v>
      </c>
      <c r="Z579" s="5">
        <f t="shared" si="257"/>
        <v>-1.2230729797652553</v>
      </c>
      <c r="AA579" s="5">
        <f t="shared" si="258"/>
        <v>14.649478639521877</v>
      </c>
      <c r="AB579" s="5">
        <f t="shared" si="259"/>
        <v>9.6463924559027774</v>
      </c>
      <c r="AC579" s="5">
        <f t="shared" si="259"/>
        <v>24.693552846972931</v>
      </c>
      <c r="AD579" s="5">
        <f t="shared" si="260"/>
        <v>-14.32742342303408</v>
      </c>
      <c r="AE579">
        <f t="shared" si="272"/>
        <v>0</v>
      </c>
    </row>
    <row r="580" spans="1:31" x14ac:dyDescent="0.2">
      <c r="A580">
        <f t="shared" si="248"/>
        <v>0.54700000000000037</v>
      </c>
      <c r="B580" s="5">
        <f t="shared" si="261"/>
        <v>1.779605301972466</v>
      </c>
      <c r="C580" s="5">
        <f t="shared" si="262"/>
        <v>-12.725391126299174</v>
      </c>
      <c r="D580" s="5">
        <f t="shared" si="263"/>
        <v>0.21296375558476696</v>
      </c>
      <c r="E580" s="2">
        <f t="shared" si="264"/>
        <v>12.849224659414368</v>
      </c>
      <c r="F580" s="2">
        <f t="shared" si="265"/>
        <v>172.03899843645209</v>
      </c>
      <c r="G580" s="3">
        <f t="shared" si="266"/>
        <v>6.1830398686869978</v>
      </c>
      <c r="H580" s="3">
        <f t="shared" si="267"/>
        <v>-116.44714274359357</v>
      </c>
      <c r="I580" s="3">
        <f t="shared" si="268"/>
        <v>-14.382396402892338</v>
      </c>
      <c r="J580" s="2">
        <f t="shared" si="249"/>
        <v>117.49476737903932</v>
      </c>
      <c r="K580" s="2">
        <f t="shared" si="269"/>
        <v>80.091865970715276</v>
      </c>
      <c r="L580" s="6">
        <f t="shared" si="250"/>
        <v>2490.9882189726163</v>
      </c>
      <c r="M580" s="2">
        <f t="shared" si="251"/>
        <v>31.569815969618222</v>
      </c>
      <c r="N580" s="2">
        <f t="shared" si="270"/>
        <v>117.49476737903932</v>
      </c>
      <c r="O580" s="2">
        <f t="shared" si="252"/>
        <v>80.091865970715276</v>
      </c>
      <c r="P580" s="5">
        <f t="shared" si="253"/>
        <v>0.35273366944390749</v>
      </c>
      <c r="Q580" s="4">
        <f t="shared" si="271"/>
        <v>0.26869125046031772</v>
      </c>
      <c r="R580" s="4">
        <f t="shared" si="254"/>
        <v>0.24873541111814776</v>
      </c>
      <c r="S580" s="4">
        <f t="shared" si="273"/>
        <v>0</v>
      </c>
      <c r="T580" s="4">
        <f t="shared" si="274"/>
        <v>0</v>
      </c>
      <c r="U580" s="5">
        <f t="shared" si="275"/>
        <v>-1.3755495663032573</v>
      </c>
      <c r="V580" s="5">
        <f t="shared" si="276"/>
        <v>25.90615944584205</v>
      </c>
      <c r="W580" s="5">
        <f t="shared" si="277"/>
        <v>3.1996719339610631</v>
      </c>
      <c r="X580" s="5">
        <f t="shared" si="255"/>
        <v>0.99639148165393721</v>
      </c>
      <c r="Y580" s="5">
        <f t="shared" si="256"/>
        <v>11.01665665796601</v>
      </c>
      <c r="Z580" s="5">
        <f t="shared" si="257"/>
        <v>-1.2238364765183147</v>
      </c>
      <c r="AA580" s="5">
        <f t="shared" si="258"/>
        <v>14.644895211581476</v>
      </c>
      <c r="AB580" s="5">
        <f t="shared" si="259"/>
        <v>9.6411070916627519</v>
      </c>
      <c r="AC580" s="5">
        <f t="shared" si="259"/>
        <v>24.682322969323735</v>
      </c>
      <c r="AD580" s="5">
        <f t="shared" si="260"/>
        <v>-14.329432854457462</v>
      </c>
      <c r="AE580">
        <f t="shared" si="272"/>
        <v>0</v>
      </c>
    </row>
    <row r="581" spans="1:31" x14ac:dyDescent="0.2">
      <c r="A581">
        <f t="shared" si="248"/>
        <v>0.54800000000000038</v>
      </c>
      <c r="B581" s="5">
        <f t="shared" si="261"/>
        <v>1.785793162394699</v>
      </c>
      <c r="C581" s="5">
        <f t="shared" si="262"/>
        <v>-12.841825927881283</v>
      </c>
      <c r="D581" s="5">
        <f t="shared" si="263"/>
        <v>0.19857419446544738</v>
      </c>
      <c r="E581" s="2">
        <f t="shared" si="264"/>
        <v>12.965398196000756</v>
      </c>
      <c r="F581" s="2">
        <f t="shared" si="265"/>
        <v>172.08318038551647</v>
      </c>
      <c r="G581" s="3">
        <f t="shared" si="266"/>
        <v>6.1926809757786607</v>
      </c>
      <c r="H581" s="3">
        <f t="shared" si="267"/>
        <v>-116.42246042062425</v>
      </c>
      <c r="I581" s="3">
        <f t="shared" si="268"/>
        <v>-14.396725835746796</v>
      </c>
      <c r="J581" s="2">
        <f t="shared" si="249"/>
        <v>117.47256829936617</v>
      </c>
      <c r="K581" s="2">
        <f t="shared" si="269"/>
        <v>80.076733673732903</v>
      </c>
      <c r="L581" s="6">
        <f t="shared" si="250"/>
        <v>2490.9538890253989</v>
      </c>
      <c r="M581" s="2">
        <f t="shared" si="251"/>
        <v>31.569380885217726</v>
      </c>
      <c r="N581" s="2">
        <f t="shared" si="270"/>
        <v>117.47256829936617</v>
      </c>
      <c r="O581" s="2">
        <f t="shared" si="252"/>
        <v>80.076733673732903</v>
      </c>
      <c r="P581" s="5">
        <f t="shared" si="253"/>
        <v>0.35273266183120544</v>
      </c>
      <c r="Q581" s="4">
        <f t="shared" si="271"/>
        <v>0.26873832199502579</v>
      </c>
      <c r="R581" s="4">
        <f t="shared" si="254"/>
        <v>0.24875640717103709</v>
      </c>
      <c r="S581" s="4">
        <f t="shared" si="273"/>
        <v>0</v>
      </c>
      <c r="T581" s="4">
        <f t="shared" si="274"/>
        <v>0</v>
      </c>
      <c r="U581" s="5">
        <f t="shared" si="275"/>
        <v>-1.377430205077667</v>
      </c>
      <c r="V581" s="5">
        <f t="shared" si="276"/>
        <v>25.895700773228199</v>
      </c>
      <c r="W581" s="5">
        <f t="shared" si="277"/>
        <v>3.2022455375857941</v>
      </c>
      <c r="X581" s="5">
        <f t="shared" si="255"/>
        <v>0.99637774972750237</v>
      </c>
      <c r="Y581" s="5">
        <f t="shared" si="256"/>
        <v>11.01325569481579</v>
      </c>
      <c r="Z581" s="5">
        <f t="shared" si="257"/>
        <v>-1.2246005793345778</v>
      </c>
      <c r="AA581" s="5">
        <f t="shared" si="258"/>
        <v>14.640314326051886</v>
      </c>
      <c r="AB581" s="5">
        <f t="shared" si="259"/>
        <v>9.6358254897381226</v>
      </c>
      <c r="AC581" s="5">
        <f t="shared" si="259"/>
        <v>24.671100193893622</v>
      </c>
      <c r="AD581" s="5">
        <f t="shared" si="260"/>
        <v>-14.331440136362318</v>
      </c>
      <c r="AE581">
        <f t="shared" si="272"/>
        <v>0</v>
      </c>
    </row>
    <row r="582" spans="1:31" x14ac:dyDescent="0.2">
      <c r="A582">
        <f t="shared" si="248"/>
        <v>0.54900000000000038</v>
      </c>
      <c r="B582" s="5">
        <f t="shared" si="261"/>
        <v>1.7919906612832224</v>
      </c>
      <c r="C582" s="5">
        <f t="shared" si="262"/>
        <v>-12.958236052751809</v>
      </c>
      <c r="D582" s="5">
        <f t="shared" si="263"/>
        <v>0.18417030290963241</v>
      </c>
      <c r="E582" s="2">
        <f t="shared" si="264"/>
        <v>13.081556181470271</v>
      </c>
      <c r="F582" s="2">
        <f t="shared" si="265"/>
        <v>172.12652095289937</v>
      </c>
      <c r="G582" s="3">
        <f t="shared" si="266"/>
        <v>6.2023168012683989</v>
      </c>
      <c r="H582" s="3">
        <f t="shared" si="267"/>
        <v>-116.39778932043035</v>
      </c>
      <c r="I582" s="3">
        <f t="shared" si="268"/>
        <v>-14.411057275883158</v>
      </c>
      <c r="J582" s="2">
        <f t="shared" si="249"/>
        <v>117.45038384013638</v>
      </c>
      <c r="K582" s="2">
        <f t="shared" si="269"/>
        <v>80.061611342969584</v>
      </c>
      <c r="L582" s="6">
        <f t="shared" si="250"/>
        <v>2490.9194888121706</v>
      </c>
      <c r="M582" s="2">
        <f t="shared" si="251"/>
        <v>31.56894491029313</v>
      </c>
      <c r="N582" s="2">
        <f t="shared" si="270"/>
        <v>117.45038384013638</v>
      </c>
      <c r="O582" s="2">
        <f t="shared" si="252"/>
        <v>80.061611342969584</v>
      </c>
      <c r="P582" s="5">
        <f t="shared" si="253"/>
        <v>0.35273165216877356</v>
      </c>
      <c r="Q582" s="4">
        <f t="shared" si="271"/>
        <v>0.26878537028250271</v>
      </c>
      <c r="R582" s="4">
        <f t="shared" si="254"/>
        <v>0.24877738904651905</v>
      </c>
      <c r="S582" s="4">
        <f t="shared" si="273"/>
        <v>0</v>
      </c>
      <c r="T582" s="4">
        <f t="shared" si="274"/>
        <v>0</v>
      </c>
      <c r="U582" s="5">
        <f t="shared" si="275"/>
        <v>-1.3793090117291367</v>
      </c>
      <c r="V582" s="5">
        <f t="shared" si="276"/>
        <v>25.885249802490936</v>
      </c>
      <c r="W582" s="5">
        <f t="shared" si="277"/>
        <v>3.2048187485530235</v>
      </c>
      <c r="X582" s="5">
        <f t="shared" si="255"/>
        <v>0.99636398969477047</v>
      </c>
      <c r="Y582" s="5">
        <f t="shared" si="256"/>
        <v>11.009856658424923</v>
      </c>
      <c r="Z582" s="5">
        <f t="shared" si="257"/>
        <v>-1.2253652874541472</v>
      </c>
      <c r="AA582" s="5">
        <f t="shared" si="258"/>
        <v>14.635735981337733</v>
      </c>
      <c r="AB582" s="5">
        <f t="shared" si="259"/>
        <v>9.6305476466957867</v>
      </c>
      <c r="AC582" s="5">
        <f t="shared" si="259"/>
        <v>24.65988451503679</v>
      </c>
      <c r="AD582" s="5">
        <f t="shared" si="260"/>
        <v>-14.333445270109245</v>
      </c>
      <c r="AE582">
        <f t="shared" si="272"/>
        <v>0</v>
      </c>
    </row>
    <row r="583" spans="1:31" x14ac:dyDescent="0.2">
      <c r="A583">
        <f t="shared" si="248"/>
        <v>0.55000000000000038</v>
      </c>
      <c r="B583" s="5">
        <f t="shared" si="261"/>
        <v>1.7981977933583142</v>
      </c>
      <c r="C583" s="5">
        <f t="shared" si="262"/>
        <v>-13.074621512129982</v>
      </c>
      <c r="D583" s="5">
        <f t="shared" si="263"/>
        <v>0.16975207891111418</v>
      </c>
      <c r="E583" s="2">
        <f t="shared" si="264"/>
        <v>13.197698397428653</v>
      </c>
      <c r="F583" s="2">
        <f t="shared" si="265"/>
        <v>172.1690425627144</v>
      </c>
      <c r="G583" s="3">
        <f t="shared" si="266"/>
        <v>6.2119473489150945</v>
      </c>
      <c r="H583" s="3">
        <f t="shared" si="267"/>
        <v>-116.37312943591532</v>
      </c>
      <c r="I583" s="3">
        <f t="shared" si="268"/>
        <v>-14.425390721153267</v>
      </c>
      <c r="J583" s="2">
        <f t="shared" si="249"/>
        <v>117.42821399489956</v>
      </c>
      <c r="K583" s="2">
        <f t="shared" si="269"/>
        <v>80.046498974028324</v>
      </c>
      <c r="L583" s="6">
        <f t="shared" si="250"/>
        <v>2490.8850183093314</v>
      </c>
      <c r="M583" s="2">
        <f t="shared" si="251"/>
        <v>31.56850804454535</v>
      </c>
      <c r="N583" s="2">
        <f t="shared" si="270"/>
        <v>117.42821399489956</v>
      </c>
      <c r="O583" s="2">
        <f t="shared" si="252"/>
        <v>80.046498974028324</v>
      </c>
      <c r="P583" s="5">
        <f t="shared" si="253"/>
        <v>0.35273064045592117</v>
      </c>
      <c r="Q583" s="4">
        <f t="shared" si="271"/>
        <v>0.26883239530421976</v>
      </c>
      <c r="R583" s="4">
        <f t="shared" si="254"/>
        <v>0.24879835674301129</v>
      </c>
      <c r="S583" s="4">
        <f t="shared" si="273"/>
        <v>0</v>
      </c>
      <c r="T583" s="4">
        <f t="shared" si="274"/>
        <v>0</v>
      </c>
      <c r="U583" s="5">
        <f t="shared" si="275"/>
        <v>-1.3811859884634101</v>
      </c>
      <c r="V583" s="5">
        <f t="shared" si="276"/>
        <v>25.87480652723124</v>
      </c>
      <c r="W583" s="5">
        <f t="shared" si="277"/>
        <v>3.2073915670979884</v>
      </c>
      <c r="X583" s="5">
        <f t="shared" si="255"/>
        <v>0.99635020154630183</v>
      </c>
      <c r="Y583" s="5">
        <f t="shared" si="256"/>
        <v>11.006459547569692</v>
      </c>
      <c r="Z583" s="5">
        <f t="shared" si="257"/>
        <v>-1.2261306001180468</v>
      </c>
      <c r="AA583" s="5">
        <f t="shared" si="258"/>
        <v>14.631160175844936</v>
      </c>
      <c r="AB583" s="5">
        <f t="shared" si="259"/>
        <v>9.625273559106283</v>
      </c>
      <c r="AC583" s="5">
        <f t="shared" si="259"/>
        <v>24.648675927113192</v>
      </c>
      <c r="AD583" s="5">
        <f t="shared" si="260"/>
        <v>-14.335448257057074</v>
      </c>
      <c r="AE583">
        <f t="shared" si="272"/>
        <v>0</v>
      </c>
    </row>
    <row r="584" spans="1:31" x14ac:dyDescent="0.2">
      <c r="A584">
        <f t="shared" si="248"/>
        <v>0.55100000000000038</v>
      </c>
      <c r="B584" s="5">
        <f t="shared" si="261"/>
        <v>1.8044145533440088</v>
      </c>
      <c r="C584" s="5">
        <f t="shared" si="262"/>
        <v>-13.190982317227933</v>
      </c>
      <c r="D584" s="5">
        <f t="shared" si="263"/>
        <v>0.15531952046583239</v>
      </c>
      <c r="E584" s="2">
        <f t="shared" si="264"/>
        <v>13.313824633580678</v>
      </c>
      <c r="F584" s="2">
        <f t="shared" si="265"/>
        <v>172.21076685161677</v>
      </c>
      <c r="G584" s="3">
        <f t="shared" si="266"/>
        <v>6.2215726224742012</v>
      </c>
      <c r="H584" s="3">
        <f t="shared" si="267"/>
        <v>-116.34848075998821</v>
      </c>
      <c r="I584" s="3">
        <f t="shared" si="268"/>
        <v>-14.439726169410324</v>
      </c>
      <c r="J584" s="2">
        <f t="shared" si="249"/>
        <v>117.40605875721074</v>
      </c>
      <c r="K584" s="2">
        <f t="shared" si="269"/>
        <v>80.031396562515837</v>
      </c>
      <c r="L584" s="6">
        <f t="shared" si="250"/>
        <v>2490.8504774933167</v>
      </c>
      <c r="M584" s="2">
        <f t="shared" si="251"/>
        <v>31.568070287675713</v>
      </c>
      <c r="N584" s="2">
        <f t="shared" si="270"/>
        <v>117.40605875721074</v>
      </c>
      <c r="O584" s="2">
        <f t="shared" si="252"/>
        <v>80.031396562515837</v>
      </c>
      <c r="P584" s="5">
        <f t="shared" si="253"/>
        <v>0.35272962669195862</v>
      </c>
      <c r="Q584" s="4">
        <f t="shared" si="271"/>
        <v>0.26887939704165303</v>
      </c>
      <c r="R584" s="4">
        <f t="shared" si="254"/>
        <v>0.24881931025893356</v>
      </c>
      <c r="S584" s="4">
        <f t="shared" si="273"/>
        <v>0</v>
      </c>
      <c r="T584" s="4">
        <f t="shared" si="274"/>
        <v>0</v>
      </c>
      <c r="U584" s="5">
        <f t="shared" si="275"/>
        <v>-1.3830611374835817</v>
      </c>
      <c r="V584" s="5">
        <f t="shared" si="276"/>
        <v>25.864370941056741</v>
      </c>
      <c r="W584" s="5">
        <f t="shared" si="277"/>
        <v>3.2099639934563662</v>
      </c>
      <c r="X584" s="5">
        <f t="shared" si="255"/>
        <v>0.9963363852726701</v>
      </c>
      <c r="Y584" s="5">
        <f t="shared" si="256"/>
        <v>11.003064361027388</v>
      </c>
      <c r="Z584" s="5">
        <f t="shared" si="257"/>
        <v>-1.2268965165682184</v>
      </c>
      <c r="AA584" s="5">
        <f t="shared" si="258"/>
        <v>14.626586907980707</v>
      </c>
      <c r="AB584" s="5">
        <f t="shared" si="259"/>
        <v>9.6200032235438062</v>
      </c>
      <c r="AC584" s="5">
        <f t="shared" si="259"/>
        <v>24.637474424488524</v>
      </c>
      <c r="AD584" s="5">
        <f t="shared" si="260"/>
        <v>-14.337449098562928</v>
      </c>
      <c r="AE584">
        <f t="shared" si="272"/>
        <v>0</v>
      </c>
    </row>
    <row r="585" spans="1:31" x14ac:dyDescent="0.2">
      <c r="A585">
        <f t="shared" si="248"/>
        <v>0.55200000000000038</v>
      </c>
      <c r="B585" s="5">
        <f t="shared" si="261"/>
        <v>1.8106409359680946</v>
      </c>
      <c r="C585" s="5">
        <f t="shared" si="262"/>
        <v>-13.307318479250709</v>
      </c>
      <c r="D585" s="5">
        <f t="shared" si="263"/>
        <v>0.14087262557187277</v>
      </c>
      <c r="E585" s="2">
        <f t="shared" si="264"/>
        <v>13.429934687376958</v>
      </c>
      <c r="F585" s="2">
        <f t="shared" si="265"/>
        <v>172.25171470298173</v>
      </c>
      <c r="G585" s="3">
        <f t="shared" si="266"/>
        <v>6.2311926256977452</v>
      </c>
      <c r="H585" s="3">
        <f t="shared" si="267"/>
        <v>-116.32384328556371</v>
      </c>
      <c r="I585" s="3">
        <f t="shared" si="268"/>
        <v>-14.454063618508886</v>
      </c>
      <c r="J585" s="2">
        <f t="shared" si="249"/>
        <v>117.3839181206303</v>
      </c>
      <c r="K585" s="2">
        <f t="shared" si="269"/>
        <v>80.016304104042462</v>
      </c>
      <c r="L585" s="6">
        <f t="shared" si="250"/>
        <v>2490.8158663406025</v>
      </c>
      <c r="M585" s="2">
        <f t="shared" si="251"/>
        <v>31.567631639386107</v>
      </c>
      <c r="N585" s="2">
        <f t="shared" si="270"/>
        <v>117.3839181206303</v>
      </c>
      <c r="O585" s="2">
        <f t="shared" si="252"/>
        <v>80.016304104042462</v>
      </c>
      <c r="P585" s="5">
        <f t="shared" si="253"/>
        <v>0.35272861087619745</v>
      </c>
      <c r="Q585" s="4">
        <f t="shared" si="271"/>
        <v>0.2689263754762849</v>
      </c>
      <c r="R585" s="4">
        <f t="shared" si="254"/>
        <v>0.24884024959270779</v>
      </c>
      <c r="S585" s="4">
        <f t="shared" si="273"/>
        <v>0</v>
      </c>
      <c r="T585" s="4">
        <f t="shared" si="274"/>
        <v>0</v>
      </c>
      <c r="U585" s="5">
        <f t="shared" si="275"/>
        <v>-1.3849344609900991</v>
      </c>
      <c r="V585" s="5">
        <f t="shared" si="276"/>
        <v>25.853943037581743</v>
      </c>
      <c r="W585" s="5">
        <f t="shared" si="277"/>
        <v>3.2125360278642763</v>
      </c>
      <c r="X585" s="5">
        <f t="shared" si="255"/>
        <v>0.99632254086446614</v>
      </c>
      <c r="Y585" s="5">
        <f t="shared" si="256"/>
        <v>10.999671097576302</v>
      </c>
      <c r="Z585" s="5">
        <f t="shared" si="257"/>
        <v>-1.2276630360475225</v>
      </c>
      <c r="AA585" s="5">
        <f t="shared" si="258"/>
        <v>14.622016176153549</v>
      </c>
      <c r="AB585" s="5">
        <f t="shared" si="259"/>
        <v>9.614736636586203</v>
      </c>
      <c r="AC585" s="5">
        <f t="shared" si="259"/>
        <v>24.626280001534219</v>
      </c>
      <c r="AD585" s="5">
        <f t="shared" si="260"/>
        <v>-14.339447795982174</v>
      </c>
      <c r="AE585">
        <f t="shared" si="272"/>
        <v>0</v>
      </c>
    </row>
    <row r="586" spans="1:31" x14ac:dyDescent="0.2">
      <c r="A586">
        <f t="shared" si="248"/>
        <v>0.55300000000000038</v>
      </c>
      <c r="B586" s="5">
        <f t="shared" si="261"/>
        <v>1.8168769359621106</v>
      </c>
      <c r="C586" s="5">
        <f t="shared" si="262"/>
        <v>-13.423630009396271</v>
      </c>
      <c r="D586" s="5">
        <f t="shared" si="263"/>
        <v>0.12641139222946587</v>
      </c>
      <c r="E586" s="2">
        <f t="shared" si="264"/>
        <v>13.546028363678973</v>
      </c>
      <c r="F586" s="2">
        <f t="shared" si="265"/>
        <v>172.29190627932257</v>
      </c>
      <c r="G586" s="3">
        <f t="shared" si="266"/>
        <v>6.2408073623343316</v>
      </c>
      <c r="H586" s="3">
        <f t="shared" si="267"/>
        <v>-116.29921700556218</v>
      </c>
      <c r="I586" s="3">
        <f t="shared" si="268"/>
        <v>-14.468403066304869</v>
      </c>
      <c r="J586" s="2">
        <f t="shared" si="249"/>
        <v>117.36179207872411</v>
      </c>
      <c r="K586" s="2">
        <f t="shared" si="269"/>
        <v>80.001221594222287</v>
      </c>
      <c r="L586" s="6">
        <f t="shared" si="250"/>
        <v>2490.7811848277001</v>
      </c>
      <c r="M586" s="2">
        <f t="shared" si="251"/>
        <v>31.567192099378833</v>
      </c>
      <c r="N586" s="2">
        <f t="shared" si="270"/>
        <v>117.36179207872411</v>
      </c>
      <c r="O586" s="2">
        <f t="shared" si="252"/>
        <v>80.001221594222287</v>
      </c>
      <c r="P586" s="5">
        <f t="shared" si="253"/>
        <v>0.35272759300795009</v>
      </c>
      <c r="Q586" s="4">
        <f t="shared" si="271"/>
        <v>0.26897333058960232</v>
      </c>
      <c r="R586" s="4">
        <f t="shared" si="254"/>
        <v>0.24886117474275818</v>
      </c>
      <c r="S586" s="4">
        <f t="shared" si="273"/>
        <v>0</v>
      </c>
      <c r="T586" s="4">
        <f t="shared" si="274"/>
        <v>0</v>
      </c>
      <c r="U586" s="5">
        <f t="shared" si="275"/>
        <v>-1.3868059611807682</v>
      </c>
      <c r="V586" s="5">
        <f t="shared" si="276"/>
        <v>25.843522810427213</v>
      </c>
      <c r="W586" s="5">
        <f t="shared" si="277"/>
        <v>3.2151076705582802</v>
      </c>
      <c r="X586" s="5">
        <f t="shared" si="255"/>
        <v>0.99630866831229437</v>
      </c>
      <c r="Y586" s="5">
        <f t="shared" si="256"/>
        <v>10.996279755995751</v>
      </c>
      <c r="Z586" s="5">
        <f t="shared" si="257"/>
        <v>-1.228430157799741</v>
      </c>
      <c r="AA586" s="5">
        <f t="shared" si="258"/>
        <v>14.617447978773285</v>
      </c>
      <c r="AB586" s="5">
        <f t="shared" si="259"/>
        <v>9.6094737948149831</v>
      </c>
      <c r="AC586" s="5">
        <f t="shared" si="259"/>
        <v>24.615092652627471</v>
      </c>
      <c r="AD586" s="5">
        <f t="shared" si="260"/>
        <v>-14.341444350668436</v>
      </c>
      <c r="AE586">
        <f t="shared" si="272"/>
        <v>0</v>
      </c>
    </row>
    <row r="587" spans="1:31" x14ac:dyDescent="0.2">
      <c r="A587">
        <f t="shared" si="248"/>
        <v>0.55400000000000038</v>
      </c>
      <c r="B587" s="5">
        <f t="shared" si="261"/>
        <v>1.8231225480613424</v>
      </c>
      <c r="C587" s="5">
        <f t="shared" si="262"/>
        <v>-13.539916918855507</v>
      </c>
      <c r="D587" s="5">
        <f t="shared" si="263"/>
        <v>0.11193581844098567</v>
      </c>
      <c r="E587" s="2">
        <f t="shared" si="264"/>
        <v>13.662105474441313</v>
      </c>
      <c r="F587" s="2">
        <f t="shared" si="265"/>
        <v>172.33136105305312</v>
      </c>
      <c r="G587" s="3">
        <f t="shared" si="266"/>
        <v>6.2504168361291468</v>
      </c>
      <c r="H587" s="3">
        <f t="shared" si="267"/>
        <v>-116.27460191290956</v>
      </c>
      <c r="I587" s="3">
        <f t="shared" si="268"/>
        <v>-14.482744510655538</v>
      </c>
      <c r="J587" s="2">
        <f t="shared" si="249"/>
        <v>117.33968062506341</v>
      </c>
      <c r="K587" s="2">
        <f t="shared" si="269"/>
        <v>79.986149028673083</v>
      </c>
      <c r="L587" s="6">
        <f t="shared" si="250"/>
        <v>2490.7464329311588</v>
      </c>
      <c r="M587" s="2">
        <f t="shared" si="251"/>
        <v>31.566751667356698</v>
      </c>
      <c r="N587" s="2">
        <f t="shared" si="270"/>
        <v>117.33968062506341</v>
      </c>
      <c r="O587" s="2">
        <f t="shared" si="252"/>
        <v>79.986149028673083</v>
      </c>
      <c r="P587" s="5">
        <f t="shared" si="253"/>
        <v>0.35272657308653016</v>
      </c>
      <c r="Q587" s="4">
        <f t="shared" si="271"/>
        <v>0.26902026236309812</v>
      </c>
      <c r="R587" s="4">
        <f t="shared" si="254"/>
        <v>0.24888208570751091</v>
      </c>
      <c r="S587" s="4">
        <f t="shared" si="273"/>
        <v>0</v>
      </c>
      <c r="T587" s="4">
        <f t="shared" si="274"/>
        <v>0</v>
      </c>
      <c r="U587" s="5">
        <f t="shared" si="275"/>
        <v>-1.3886756402507556</v>
      </c>
      <c r="V587" s="5">
        <f t="shared" si="276"/>
        <v>25.833110253220745</v>
      </c>
      <c r="W587" s="5">
        <f t="shared" si="277"/>
        <v>3.2176789217753772</v>
      </c>
      <c r="X587" s="5">
        <f t="shared" si="255"/>
        <v>0.99629476760677471</v>
      </c>
      <c r="Y587" s="5">
        <f t="shared" si="256"/>
        <v>10.992890335066049</v>
      </c>
      <c r="Z587" s="5">
        <f t="shared" si="257"/>
        <v>-1.2291978810695678</v>
      </c>
      <c r="AA587" s="5">
        <f t="shared" si="258"/>
        <v>14.612882314251006</v>
      </c>
      <c r="AB587" s="5">
        <f t="shared" si="259"/>
        <v>9.604214694815294</v>
      </c>
      <c r="AC587" s="5">
        <f t="shared" si="259"/>
        <v>24.603912372151179</v>
      </c>
      <c r="AD587" s="5">
        <f t="shared" si="260"/>
        <v>-14.343438763973616</v>
      </c>
      <c r="AE587">
        <f t="shared" si="272"/>
        <v>0</v>
      </c>
    </row>
    <row r="588" spans="1:31" x14ac:dyDescent="0.2">
      <c r="A588">
        <f t="shared" si="248"/>
        <v>0.55500000000000038</v>
      </c>
      <c r="B588" s="5">
        <f t="shared" si="261"/>
        <v>1.8293777670048188</v>
      </c>
      <c r="C588" s="5">
        <f t="shared" si="262"/>
        <v>-13.65617921881223</v>
      </c>
      <c r="D588" s="5">
        <f t="shared" si="263"/>
        <v>9.7445902210948149E-2</v>
      </c>
      <c r="E588" s="2">
        <f t="shared" si="264"/>
        <v>13.77816583841008</v>
      </c>
      <c r="F588" s="2">
        <f t="shared" si="265"/>
        <v>172.37009783569141</v>
      </c>
      <c r="G588" s="3">
        <f t="shared" si="266"/>
        <v>6.260021050823962</v>
      </c>
      <c r="H588" s="3">
        <f t="shared" si="267"/>
        <v>-116.2499980005374</v>
      </c>
      <c r="I588" s="3">
        <f t="shared" si="268"/>
        <v>-14.497087949419511</v>
      </c>
      <c r="J588" s="2">
        <f t="shared" si="249"/>
        <v>117.3175837532248</v>
      </c>
      <c r="K588" s="2">
        <f t="shared" si="269"/>
        <v>79.971086403016216</v>
      </c>
      <c r="L588" s="6">
        <f t="shared" si="250"/>
        <v>2490.7116106275662</v>
      </c>
      <c r="M588" s="2">
        <f t="shared" si="251"/>
        <v>31.566310343022973</v>
      </c>
      <c r="N588" s="2">
        <f t="shared" si="270"/>
        <v>117.3175837532248</v>
      </c>
      <c r="O588" s="2">
        <f t="shared" si="252"/>
        <v>79.971086403016216</v>
      </c>
      <c r="P588" s="5">
        <f t="shared" si="253"/>
        <v>0.35272555111125253</v>
      </c>
      <c r="Q588" s="4">
        <f t="shared" si="271"/>
        <v>0.26906717077827036</v>
      </c>
      <c r="R588" s="4">
        <f t="shared" si="254"/>
        <v>0.24890298248539444</v>
      </c>
      <c r="S588" s="4">
        <f t="shared" si="273"/>
        <v>0</v>
      </c>
      <c r="T588" s="4">
        <f t="shared" si="274"/>
        <v>0</v>
      </c>
      <c r="U588" s="5">
        <f t="shared" si="275"/>
        <v>-1.3905435003925937</v>
      </c>
      <c r="V588" s="5">
        <f t="shared" si="276"/>
        <v>25.822705359596576</v>
      </c>
      <c r="W588" s="5">
        <f t="shared" si="277"/>
        <v>3.2202497817530071</v>
      </c>
      <c r="X588" s="5">
        <f t="shared" si="255"/>
        <v>0.99628083873854201</v>
      </c>
      <c r="Y588" s="5">
        <f t="shared" si="256"/>
        <v>10.989502833568498</v>
      </c>
      <c r="Z588" s="5">
        <f t="shared" si="257"/>
        <v>-1.2299662051026148</v>
      </c>
      <c r="AA588" s="5">
        <f t="shared" si="258"/>
        <v>14.608319180999098</v>
      </c>
      <c r="AB588" s="5">
        <f t="shared" si="259"/>
        <v>9.5989593331759036</v>
      </c>
      <c r="AC588" s="5">
        <f t="shared" si="259"/>
        <v>24.592739154493962</v>
      </c>
      <c r="AD588" s="5">
        <f t="shared" si="260"/>
        <v>-14.345431037247895</v>
      </c>
      <c r="AE588">
        <f t="shared" si="272"/>
        <v>0</v>
      </c>
    </row>
    <row r="589" spans="1:31" x14ac:dyDescent="0.2">
      <c r="A589">
        <f t="shared" si="248"/>
        <v>0.55600000000000038</v>
      </c>
      <c r="B589" s="5">
        <f t="shared" si="261"/>
        <v>1.8356425875353093</v>
      </c>
      <c r="C589" s="5">
        <f t="shared" si="262"/>
        <v>-13.77241692044319</v>
      </c>
      <c r="D589" s="5">
        <f t="shared" si="263"/>
        <v>8.2941641546010011E-2</v>
      </c>
      <c r="E589" s="2">
        <f t="shared" si="264"/>
        <v>13.894209280836503</v>
      </c>
      <c r="F589" s="2">
        <f t="shared" si="265"/>
        <v>172.40813480559714</v>
      </c>
      <c r="G589" s="3">
        <f t="shared" si="266"/>
        <v>6.269620010157138</v>
      </c>
      <c r="H589" s="3">
        <f t="shared" si="267"/>
        <v>-116.2254052613829</v>
      </c>
      <c r="I589" s="3">
        <f t="shared" si="268"/>
        <v>-14.511433380456758</v>
      </c>
      <c r="J589" s="2">
        <f t="shared" si="249"/>
        <v>117.29550145679028</v>
      </c>
      <c r="K589" s="2">
        <f t="shared" si="269"/>
        <v>79.956033712876803</v>
      </c>
      <c r="L589" s="6">
        <f t="shared" si="250"/>
        <v>2490.676717893547</v>
      </c>
      <c r="M589" s="2">
        <f t="shared" si="251"/>
        <v>31.565868126081412</v>
      </c>
      <c r="N589" s="2">
        <f t="shared" si="270"/>
        <v>117.29550145679028</v>
      </c>
      <c r="O589" s="2">
        <f t="shared" si="252"/>
        <v>79.956033712876803</v>
      </c>
      <c r="P589" s="5">
        <f t="shared" si="253"/>
        <v>0.35272452708143298</v>
      </c>
      <c r="Q589" s="4">
        <f t="shared" si="271"/>
        <v>0.26911405581662273</v>
      </c>
      <c r="R589" s="4">
        <f t="shared" si="254"/>
        <v>0.24892386507483927</v>
      </c>
      <c r="S589" s="4">
        <f t="shared" si="273"/>
        <v>0</v>
      </c>
      <c r="T589" s="4">
        <f t="shared" si="274"/>
        <v>0</v>
      </c>
      <c r="U589" s="5">
        <f t="shared" si="275"/>
        <v>-1.3924095437961825</v>
      </c>
      <c r="V589" s="5">
        <f t="shared" si="276"/>
        <v>25.812308123195571</v>
      </c>
      <c r="W589" s="5">
        <f t="shared" si="277"/>
        <v>3.2228202507290487</v>
      </c>
      <c r="X589" s="5">
        <f t="shared" si="255"/>
        <v>0.9962668816982464</v>
      </c>
      <c r="Y589" s="5">
        <f t="shared" si="256"/>
        <v>10.98611725028541</v>
      </c>
      <c r="Z589" s="5">
        <f t="shared" si="257"/>
        <v>-1.2307351291454078</v>
      </c>
      <c r="AA589" s="5">
        <f t="shared" si="258"/>
        <v>14.60375857743124</v>
      </c>
      <c r="AB589" s="5">
        <f t="shared" si="259"/>
        <v>9.5937077064892282</v>
      </c>
      <c r="AC589" s="5">
        <f t="shared" si="259"/>
        <v>24.581572994050163</v>
      </c>
      <c r="AD589" s="5">
        <f t="shared" si="260"/>
        <v>-14.347421171839713</v>
      </c>
      <c r="AE589">
        <f t="shared" si="272"/>
        <v>0</v>
      </c>
    </row>
    <row r="590" spans="1:31" x14ac:dyDescent="0.2">
      <c r="A590">
        <f t="shared" si="248"/>
        <v>0.55700000000000038</v>
      </c>
      <c r="B590" s="5">
        <f t="shared" si="261"/>
        <v>1.8419170043993196</v>
      </c>
      <c r="C590" s="5">
        <f t="shared" si="262"/>
        <v>-13.888630034918076</v>
      </c>
      <c r="D590" s="5">
        <f t="shared" si="263"/>
        <v>6.8423034454967335E-2</v>
      </c>
      <c r="E590" s="2">
        <f t="shared" si="264"/>
        <v>14.010235633204884</v>
      </c>
      <c r="F590" s="2">
        <f t="shared" si="265"/>
        <v>172.44548953432633</v>
      </c>
      <c r="G590" s="3">
        <f t="shared" si="266"/>
        <v>6.2792137178636276</v>
      </c>
      <c r="H590" s="3">
        <f t="shared" si="267"/>
        <v>-116.20082368838885</v>
      </c>
      <c r="I590" s="3">
        <f t="shared" si="268"/>
        <v>-14.525780801628597</v>
      </c>
      <c r="J590" s="2">
        <f t="shared" si="249"/>
        <v>117.27343372934725</v>
      </c>
      <c r="K590" s="2">
        <f t="shared" si="269"/>
        <v>79.940990953883599</v>
      </c>
      <c r="L590" s="6">
        <f t="shared" si="250"/>
        <v>2490.641754705764</v>
      </c>
      <c r="M590" s="2">
        <f t="shared" si="251"/>
        <v>31.565425016236244</v>
      </c>
      <c r="N590" s="2">
        <f t="shared" si="270"/>
        <v>117.27343372934725</v>
      </c>
      <c r="O590" s="2">
        <f t="shared" si="252"/>
        <v>79.940990953883599</v>
      </c>
      <c r="P590" s="5">
        <f t="shared" si="253"/>
        <v>0.35272350099638849</v>
      </c>
      <c r="Q590" s="4">
        <f t="shared" si="271"/>
        <v>0.26916091745966431</v>
      </c>
      <c r="R590" s="4">
        <f t="shared" si="254"/>
        <v>0.2489447334742782</v>
      </c>
      <c r="S590" s="4">
        <f t="shared" si="273"/>
        <v>0</v>
      </c>
      <c r="T590" s="4">
        <f t="shared" si="274"/>
        <v>0</v>
      </c>
      <c r="U590" s="5">
        <f t="shared" si="275"/>
        <v>-1.3942737726487944</v>
      </c>
      <c r="V590" s="5">
        <f t="shared" si="276"/>
        <v>25.801918537665227</v>
      </c>
      <c r="W590" s="5">
        <f t="shared" si="277"/>
        <v>3.2253903289418164</v>
      </c>
      <c r="X590" s="5">
        <f t="shared" si="255"/>
        <v>0.99625289647655269</v>
      </c>
      <c r="Y590" s="5">
        <f t="shared" si="256"/>
        <v>10.982733584000115</v>
      </c>
      <c r="Z590" s="5">
        <f t="shared" si="257"/>
        <v>-1.2315046524453874</v>
      </c>
      <c r="AA590" s="5">
        <f t="shared" si="258"/>
        <v>14.599200501962409</v>
      </c>
      <c r="AB590" s="5">
        <f t="shared" si="259"/>
        <v>9.5884598113513206</v>
      </c>
      <c r="AC590" s="5">
        <f t="shared" si="259"/>
        <v>24.570413885219839</v>
      </c>
      <c r="AD590" s="5">
        <f t="shared" si="260"/>
        <v>-14.349409169095775</v>
      </c>
      <c r="AE590">
        <f t="shared" si="272"/>
        <v>0</v>
      </c>
    </row>
    <row r="591" spans="1:31" x14ac:dyDescent="0.2">
      <c r="A591">
        <f t="shared" si="248"/>
        <v>0.55800000000000038</v>
      </c>
      <c r="B591" s="5">
        <f t="shared" si="261"/>
        <v>1.8482010123470889</v>
      </c>
      <c r="C591" s="5">
        <f t="shared" si="262"/>
        <v>-14.004818573399524</v>
      </c>
      <c r="D591" s="5">
        <f t="shared" si="263"/>
        <v>5.3890078948754187E-2</v>
      </c>
      <c r="E591" s="2">
        <f t="shared" si="264"/>
        <v>14.126244732974049</v>
      </c>
      <c r="F591" s="2">
        <f t="shared" si="265"/>
        <v>172.48217901168388</v>
      </c>
      <c r="G591" s="3">
        <f t="shared" si="266"/>
        <v>6.2888021776749792</v>
      </c>
      <c r="H591" s="3">
        <f t="shared" si="267"/>
        <v>-116.17625327450364</v>
      </c>
      <c r="I591" s="3">
        <f t="shared" si="268"/>
        <v>-14.540130210797694</v>
      </c>
      <c r="J591" s="2">
        <f t="shared" si="249"/>
        <v>117.25138056448844</v>
      </c>
      <c r="K591" s="2">
        <f t="shared" si="269"/>
        <v>79.925958121669012</v>
      </c>
      <c r="L591" s="6">
        <f t="shared" si="250"/>
        <v>2490.6067210409178</v>
      </c>
      <c r="M591" s="2">
        <f t="shared" si="251"/>
        <v>31.564981013192192</v>
      </c>
      <c r="N591" s="2">
        <f t="shared" si="270"/>
        <v>117.25138056448844</v>
      </c>
      <c r="O591" s="2">
        <f t="shared" si="252"/>
        <v>79.925958121669012</v>
      </c>
      <c r="P591" s="5">
        <f t="shared" si="253"/>
        <v>0.35272247285543717</v>
      </c>
      <c r="Q591" s="4">
        <f t="shared" si="271"/>
        <v>0.26920775568890981</v>
      </c>
      <c r="R591" s="4">
        <f t="shared" si="254"/>
        <v>0.24896558768214605</v>
      </c>
      <c r="S591" s="4">
        <f t="shared" si="273"/>
        <v>0</v>
      </c>
      <c r="T591" s="4">
        <f t="shared" si="274"/>
        <v>0</v>
      </c>
      <c r="U591" s="5">
        <f t="shared" si="275"/>
        <v>-1.3961361891350772</v>
      </c>
      <c r="V591" s="5">
        <f t="shared" si="276"/>
        <v>25.791536596659636</v>
      </c>
      <c r="W591" s="5">
        <f t="shared" si="277"/>
        <v>3.2279600166300626</v>
      </c>
      <c r="X591" s="5">
        <f t="shared" si="255"/>
        <v>0.99623888306414177</v>
      </c>
      <c r="Y591" s="5">
        <f t="shared" si="256"/>
        <v>10.979351833496922</v>
      </c>
      <c r="Z591" s="5">
        <f t="shared" si="257"/>
        <v>-1.2322747742509046</v>
      </c>
      <c r="AA591" s="5">
        <f t="shared" si="258"/>
        <v>14.594644953008853</v>
      </c>
      <c r="AB591" s="5">
        <f t="shared" si="259"/>
        <v>9.5832156443618448</v>
      </c>
      <c r="AC591" s="5">
        <f t="shared" si="259"/>
        <v>24.559261822408732</v>
      </c>
      <c r="AD591" s="5">
        <f t="shared" si="260"/>
        <v>-14.351395030361083</v>
      </c>
      <c r="AE591">
        <f t="shared" si="272"/>
        <v>0</v>
      </c>
    </row>
    <row r="592" spans="1:31" x14ac:dyDescent="0.2">
      <c r="A592">
        <f t="shared" si="248"/>
        <v>0.55900000000000039</v>
      </c>
      <c r="B592" s="5">
        <f t="shared" si="261"/>
        <v>1.854494606132586</v>
      </c>
      <c r="C592" s="5">
        <f t="shared" si="262"/>
        <v>-14.120982547043116</v>
      </c>
      <c r="D592" s="5">
        <f t="shared" si="263"/>
        <v>3.9342773040441315E-2</v>
      </c>
      <c r="E592" s="2">
        <f t="shared" si="264"/>
        <v>14.242236423331526</v>
      </c>
      <c r="F592" s="2">
        <f t="shared" si="265"/>
        <v>172.51821966954776</v>
      </c>
      <c r="G592" s="3">
        <f t="shared" si="266"/>
        <v>6.2983853933193412</v>
      </c>
      <c r="H592" s="3">
        <f t="shared" si="267"/>
        <v>-116.15169401268123</v>
      </c>
      <c r="I592" s="3">
        <f t="shared" si="268"/>
        <v>-14.554481605828055</v>
      </c>
      <c r="J592" s="2">
        <f t="shared" si="249"/>
        <v>117.22934195581196</v>
      </c>
      <c r="K592" s="2">
        <f t="shared" si="269"/>
        <v>79.910935211869088</v>
      </c>
      <c r="L592" s="6">
        <f t="shared" si="250"/>
        <v>2490.5716168757467</v>
      </c>
      <c r="M592" s="2">
        <f t="shared" si="251"/>
        <v>31.564536116654427</v>
      </c>
      <c r="N592" s="2">
        <f t="shared" si="270"/>
        <v>117.22934195581196</v>
      </c>
      <c r="O592" s="2">
        <f t="shared" si="252"/>
        <v>79.910935211869088</v>
      </c>
      <c r="P592" s="5">
        <f t="shared" si="253"/>
        <v>0.35272144265789812</v>
      </c>
      <c r="Q592" s="4">
        <f t="shared" si="271"/>
        <v>0.26925457048587936</v>
      </c>
      <c r="R592" s="4">
        <f t="shared" si="254"/>
        <v>0.24898642769687993</v>
      </c>
      <c r="S592" s="4">
        <f t="shared" si="273"/>
        <v>0</v>
      </c>
      <c r="T592" s="4">
        <f t="shared" si="274"/>
        <v>0</v>
      </c>
      <c r="U592" s="5">
        <f t="shared" si="275"/>
        <v>-1.3979967954370573</v>
      </c>
      <c r="V592" s="5">
        <f t="shared" si="276"/>
        <v>25.78116229383949</v>
      </c>
      <c r="W592" s="5">
        <f t="shared" si="277"/>
        <v>3.2305293140329714</v>
      </c>
      <c r="X592" s="5">
        <f t="shared" si="255"/>
        <v>0.99622484145170809</v>
      </c>
      <c r="Y592" s="5">
        <f t="shared" si="256"/>
        <v>10.975971997561141</v>
      </c>
      <c r="Z592" s="5">
        <f t="shared" si="257"/>
        <v>-1.233045493811223</v>
      </c>
      <c r="AA592" s="5">
        <f t="shared" si="258"/>
        <v>14.590091928988111</v>
      </c>
      <c r="AB592" s="5">
        <f t="shared" si="259"/>
        <v>9.5779752021240832</v>
      </c>
      <c r="AC592" s="5">
        <f t="shared" si="259"/>
        <v>24.548116800028268</v>
      </c>
      <c r="AD592" s="5">
        <f t="shared" si="260"/>
        <v>-14.353378756978916</v>
      </c>
      <c r="AE592">
        <f t="shared" si="272"/>
        <v>0</v>
      </c>
    </row>
    <row r="593" spans="1:31" x14ac:dyDescent="0.2">
      <c r="A593">
        <f t="shared" si="248"/>
        <v>0.56000000000000039</v>
      </c>
      <c r="B593" s="5">
        <f t="shared" si="261"/>
        <v>1.8607977805135065</v>
      </c>
      <c r="C593" s="5">
        <f t="shared" si="262"/>
        <v>-14.237121966997396</v>
      </c>
      <c r="D593" s="5">
        <f t="shared" si="263"/>
        <v>2.478111474523477E-2</v>
      </c>
      <c r="E593" s="2">
        <f t="shared" si="264"/>
        <v>14.358210552959717</v>
      </c>
      <c r="F593" s="2">
        <f t="shared" si="265"/>
        <v>172.55362740453452</v>
      </c>
      <c r="G593" s="3">
        <f t="shared" si="266"/>
        <v>6.3079633685214649</v>
      </c>
      <c r="H593" s="3">
        <f t="shared" si="267"/>
        <v>-116.1271458958812</v>
      </c>
      <c r="I593" s="3">
        <f t="shared" si="268"/>
        <v>-14.568834984585035</v>
      </c>
      <c r="J593" s="2">
        <f t="shared" si="249"/>
        <v>117.20731789692124</v>
      </c>
      <c r="K593" s="2">
        <f t="shared" si="269"/>
        <v>79.895922220123538</v>
      </c>
      <c r="L593" s="6">
        <f t="shared" si="250"/>
        <v>2490.5364421870258</v>
      </c>
      <c r="M593" s="2">
        <f t="shared" si="251"/>
        <v>31.564090326328621</v>
      </c>
      <c r="N593" s="2">
        <f t="shared" si="270"/>
        <v>117.20731789692124</v>
      </c>
      <c r="O593" s="2">
        <f t="shared" si="252"/>
        <v>79.895922220123538</v>
      </c>
      <c r="P593" s="5">
        <f t="shared" si="253"/>
        <v>0.35272041040309154</v>
      </c>
      <c r="Q593" s="4">
        <f t="shared" si="271"/>
        <v>0.26930136183209885</v>
      </c>
      <c r="R593" s="4">
        <f t="shared" si="254"/>
        <v>0.24900725351691905</v>
      </c>
      <c r="S593" s="4">
        <f t="shared" si="273"/>
        <v>0</v>
      </c>
      <c r="T593" s="4">
        <f t="shared" si="274"/>
        <v>0</v>
      </c>
      <c r="U593" s="5">
        <f t="shared" si="275"/>
        <v>-1.3998555937341437</v>
      </c>
      <c r="V593" s="5">
        <f t="shared" si="276"/>
        <v>25.770795622872065</v>
      </c>
      <c r="W593" s="5">
        <f t="shared" si="277"/>
        <v>3.2330982213901627</v>
      </c>
      <c r="X593" s="5">
        <f t="shared" si="255"/>
        <v>0.99621077162996241</v>
      </c>
      <c r="Y593" s="5">
        <f t="shared" si="256"/>
        <v>10.972594074979083</v>
      </c>
      <c r="Z593" s="5">
        <f t="shared" si="257"/>
        <v>-1.2338168103765172</v>
      </c>
      <c r="AA593" s="5">
        <f t="shared" si="258"/>
        <v>14.585541428319006</v>
      </c>
      <c r="AB593" s="5">
        <f t="shared" si="259"/>
        <v>9.5727384812449401</v>
      </c>
      <c r="AC593" s="5">
        <f t="shared" si="259"/>
        <v>24.536978812495548</v>
      </c>
      <c r="AD593" s="5">
        <f t="shared" si="260"/>
        <v>-14.35536035029083</v>
      </c>
      <c r="AE593">
        <f t="shared" si="272"/>
        <v>0</v>
      </c>
    </row>
    <row r="594" spans="1:31" x14ac:dyDescent="0.2">
      <c r="A594">
        <f t="shared" si="248"/>
        <v>0.56100000000000039</v>
      </c>
      <c r="B594" s="5">
        <f t="shared" si="261"/>
        <v>1.8671105302512687</v>
      </c>
      <c r="C594" s="5">
        <f t="shared" si="262"/>
        <v>-14.35323684440387</v>
      </c>
      <c r="D594" s="5">
        <f t="shared" si="263"/>
        <v>1.0205102080474589E-2</v>
      </c>
      <c r="E594" s="2">
        <f t="shared" si="264"/>
        <v>14.474166975813425</v>
      </c>
      <c r="F594" s="2">
        <f t="shared" si="265"/>
        <v>172.58841759957119</v>
      </c>
      <c r="G594" s="3">
        <f t="shared" si="266"/>
        <v>6.3175361070027094</v>
      </c>
      <c r="H594" s="3">
        <f t="shared" si="267"/>
        <v>-116.10260891706871</v>
      </c>
      <c r="I594" s="3">
        <f t="shared" si="268"/>
        <v>-14.583190344935325</v>
      </c>
      <c r="J594" s="2">
        <f t="shared" si="249"/>
        <v>117.1853083814251</v>
      </c>
      <c r="K594" s="2">
        <f t="shared" si="269"/>
        <v>79.880919142075726</v>
      </c>
      <c r="L594" s="6">
        <f t="shared" si="250"/>
        <v>2490.5011969515704</v>
      </c>
      <c r="M594" s="2">
        <f t="shared" si="251"/>
        <v>31.563643641920944</v>
      </c>
      <c r="N594" s="2">
        <f t="shared" si="270"/>
        <v>117.1853083814251</v>
      </c>
      <c r="O594" s="2">
        <f t="shared" si="252"/>
        <v>79.880919142075726</v>
      </c>
      <c r="P594" s="5">
        <f t="shared" si="253"/>
        <v>0.35271937609033899</v>
      </c>
      <c r="Q594" s="4">
        <f t="shared" si="271"/>
        <v>0.26934812970909977</v>
      </c>
      <c r="R594" s="4">
        <f t="shared" si="254"/>
        <v>0.24902806514070494</v>
      </c>
      <c r="S594" s="4">
        <f t="shared" si="273"/>
        <v>0</v>
      </c>
      <c r="T594" s="4">
        <f t="shared" si="274"/>
        <v>0</v>
      </c>
      <c r="U594" s="5">
        <f t="shared" si="275"/>
        <v>-1.401712586203133</v>
      </c>
      <c r="V594" s="5">
        <f t="shared" si="276"/>
        <v>25.760436577431264</v>
      </c>
      <c r="W594" s="5">
        <f t="shared" si="277"/>
        <v>3.2356667389416929</v>
      </c>
      <c r="X594" s="5">
        <f t="shared" si="255"/>
        <v>0.99619667358963093</v>
      </c>
      <c r="Y594" s="5">
        <f t="shared" si="256"/>
        <v>10.96921806453806</v>
      </c>
      <c r="Z594" s="5">
        <f t="shared" si="257"/>
        <v>-1.2345887231978701</v>
      </c>
      <c r="AA594" s="5">
        <f t="shared" si="258"/>
        <v>14.580993449421651</v>
      </c>
      <c r="AB594" s="5">
        <f t="shared" si="259"/>
        <v>9.567505478334926</v>
      </c>
      <c r="AC594" s="5">
        <f t="shared" si="259"/>
        <v>24.525847854233394</v>
      </c>
      <c r="AD594" s="5">
        <f t="shared" si="260"/>
        <v>-14.357339811636656</v>
      </c>
      <c r="AE594">
        <f t="shared" si="272"/>
        <v>0</v>
      </c>
    </row>
    <row r="595" spans="1:31" x14ac:dyDescent="0.2">
      <c r="A595">
        <f t="shared" si="248"/>
        <v>0.56200000000000039</v>
      </c>
      <c r="B595" s="5">
        <f t="shared" si="261"/>
        <v>1.8734328501110107</v>
      </c>
      <c r="C595" s="5">
        <f t="shared" si="262"/>
        <v>-14.469327190397012</v>
      </c>
      <c r="D595" s="5">
        <f t="shared" si="263"/>
        <v>-4.3852669343665534E-3</v>
      </c>
      <c r="E595" s="2">
        <f t="shared" si="264"/>
        <v>14.590105550908032</v>
      </c>
      <c r="F595" s="2">
        <f t="shared" si="265"/>
        <v>172.62260514443452</v>
      </c>
      <c r="G595" s="3">
        <f t="shared" si="266"/>
        <v>6.3271036124810447</v>
      </c>
      <c r="H595" s="3">
        <f t="shared" si="267"/>
        <v>-116.07808306921447</v>
      </c>
      <c r="I595" s="3">
        <f t="shared" si="268"/>
        <v>-14.597547684746962</v>
      </c>
      <c r="J595" s="2">
        <f t="shared" si="249"/>
        <v>117.16331340293765</v>
      </c>
      <c r="K595" s="2">
        <f t="shared" si="269"/>
        <v>79.865925973372626</v>
      </c>
      <c r="L595" s="6">
        <f t="shared" si="250"/>
        <v>2490.4658811462323</v>
      </c>
      <c r="M595" s="2">
        <f t="shared" si="251"/>
        <v>31.563196063138012</v>
      </c>
      <c r="N595" s="2">
        <f t="shared" si="270"/>
        <v>117.16331340293765</v>
      </c>
      <c r="O595" s="2">
        <f t="shared" si="252"/>
        <v>79.865925973372626</v>
      </c>
      <c r="P595" s="5">
        <f t="shared" si="253"/>
        <v>0.35271833971896283</v>
      </c>
      <c r="Q595" s="4">
        <f t="shared" si="271"/>
        <v>0.26939487409841917</v>
      </c>
      <c r="R595" s="4">
        <f t="shared" si="254"/>
        <v>0.24904886256668105</v>
      </c>
      <c r="S595" s="4">
        <f t="shared" si="273"/>
        <v>0</v>
      </c>
      <c r="T595" s="4">
        <f t="shared" si="274"/>
        <v>0</v>
      </c>
      <c r="U595" s="5">
        <f t="shared" si="275"/>
        <v>-1.4035677750182101</v>
      </c>
      <c r="V595" s="5">
        <f t="shared" si="276"/>
        <v>25.750085151197517</v>
      </c>
      <c r="W595" s="5">
        <f t="shared" si="277"/>
        <v>3.2382348669280465</v>
      </c>
      <c r="X595" s="5">
        <f t="shared" si="255"/>
        <v>0.99618254732145406</v>
      </c>
      <c r="Y595" s="5">
        <f t="shared" si="256"/>
        <v>10.965843965026366</v>
      </c>
      <c r="Z595" s="5">
        <f t="shared" si="257"/>
        <v>-1.2353612315272726</v>
      </c>
      <c r="AA595" s="5">
        <f t="shared" si="258"/>
        <v>14.576447990717423</v>
      </c>
      <c r="AB595" s="5">
        <f t="shared" si="259"/>
        <v>9.5622761900081557</v>
      </c>
      <c r="AC595" s="5">
        <f t="shared" si="259"/>
        <v>24.514723919670246</v>
      </c>
      <c r="AD595" s="5">
        <f t="shared" si="260"/>
        <v>-14.359317142354531</v>
      </c>
      <c r="AE595">
        <f t="shared" si="272"/>
        <v>0</v>
      </c>
    </row>
    <row r="596" spans="1:31" x14ac:dyDescent="0.2">
      <c r="A596">
        <f t="shared" si="248"/>
        <v>0.56300000000000039</v>
      </c>
      <c r="B596" s="5">
        <f t="shared" si="261"/>
        <v>1.8797647348615867</v>
      </c>
      <c r="C596" s="5">
        <f t="shared" si="262"/>
        <v>-14.585393016104266</v>
      </c>
      <c r="D596" s="5">
        <f t="shared" si="263"/>
        <v>-1.8989994277684694E-2</v>
      </c>
      <c r="E596" s="2">
        <f t="shared" si="264"/>
        <v>14.706026142117807</v>
      </c>
      <c r="F596" s="2">
        <f t="shared" si="265"/>
        <v>172.65620445531448</v>
      </c>
      <c r="G596" s="3">
        <f t="shared" si="266"/>
        <v>6.3366658886710532</v>
      </c>
      <c r="H596" s="3">
        <f t="shared" si="267"/>
        <v>-116.05356834529481</v>
      </c>
      <c r="I596" s="3">
        <f t="shared" si="268"/>
        <v>-14.611907001889316</v>
      </c>
      <c r="J596" s="2">
        <f t="shared" si="249"/>
        <v>117.14133295507834</v>
      </c>
      <c r="K596" s="2">
        <f t="shared" si="269"/>
        <v>79.850942709664849</v>
      </c>
      <c r="L596" s="6">
        <f t="shared" si="250"/>
        <v>2490.4304947479018</v>
      </c>
      <c r="M596" s="2">
        <f t="shared" si="251"/>
        <v>31.56274758968695</v>
      </c>
      <c r="N596" s="2">
        <f t="shared" si="270"/>
        <v>117.14133295507834</v>
      </c>
      <c r="O596" s="2">
        <f t="shared" si="252"/>
        <v>79.850942709664849</v>
      </c>
      <c r="P596" s="5">
        <f t="shared" si="253"/>
        <v>0.35271730128828671</v>
      </c>
      <c r="Q596" s="4">
        <f t="shared" si="271"/>
        <v>0.26944159498159981</v>
      </c>
      <c r="R596" s="4">
        <f t="shared" si="254"/>
        <v>0.2490696457932933</v>
      </c>
      <c r="S596" s="4">
        <f t="shared" si="273"/>
        <v>0</v>
      </c>
      <c r="T596" s="4">
        <f t="shared" si="274"/>
        <v>0</v>
      </c>
      <c r="U596" s="5">
        <f t="shared" si="275"/>
        <v>-1.4054211623509534</v>
      </c>
      <c r="V596" s="5">
        <f t="shared" si="276"/>
        <v>25.739741337857847</v>
      </c>
      <c r="W596" s="5">
        <f t="shared" si="277"/>
        <v>3.2408026055901415</v>
      </c>
      <c r="X596" s="5">
        <f t="shared" si="255"/>
        <v>0.99616839281618808</v>
      </c>
      <c r="Y596" s="5">
        <f t="shared" si="256"/>
        <v>10.962471775233302</v>
      </c>
      <c r="Z596" s="5">
        <f t="shared" si="257"/>
        <v>-1.2361343346176246</v>
      </c>
      <c r="AA596" s="5">
        <f t="shared" si="258"/>
        <v>14.571905050628994</v>
      </c>
      <c r="AB596" s="5">
        <f t="shared" si="259"/>
        <v>9.5570506128823496</v>
      </c>
      <c r="AC596" s="5">
        <f t="shared" si="259"/>
        <v>24.503607003240223</v>
      </c>
      <c r="AD596" s="5">
        <f t="shared" si="260"/>
        <v>-14.361292343780864</v>
      </c>
      <c r="AE596">
        <f t="shared" si="272"/>
        <v>0</v>
      </c>
    </row>
    <row r="597" spans="1:31" x14ac:dyDescent="0.2">
      <c r="A597">
        <f t="shared" si="248"/>
        <v>0.56400000000000039</v>
      </c>
      <c r="B597" s="5">
        <f t="shared" si="261"/>
        <v>1.886106179275564</v>
      </c>
      <c r="C597" s="5">
        <f t="shared" si="262"/>
        <v>-14.701434332646059</v>
      </c>
      <c r="D597" s="5">
        <f t="shared" si="263"/>
        <v>-3.3609081925745896E-2</v>
      </c>
      <c r="E597" s="2">
        <f t="shared" si="264"/>
        <v>14.821928617983751</v>
      </c>
      <c r="F597" s="2">
        <f t="shared" si="265"/>
        <v>172.689229493456</v>
      </c>
      <c r="G597" s="3">
        <f t="shared" si="266"/>
        <v>6.3462229392839351</v>
      </c>
      <c r="H597" s="3">
        <f t="shared" si="267"/>
        <v>-116.02906473829157</v>
      </c>
      <c r="I597" s="3">
        <f t="shared" si="268"/>
        <v>-14.626268294233096</v>
      </c>
      <c r="J597" s="2">
        <f t="shared" si="249"/>
        <v>117.11936703147195</v>
      </c>
      <c r="K597" s="2">
        <f t="shared" si="269"/>
        <v>79.835969346606646</v>
      </c>
      <c r="L597" s="6">
        <f t="shared" si="250"/>
        <v>2490.3950377335063</v>
      </c>
      <c r="M597" s="2">
        <f t="shared" si="251"/>
        <v>31.562298221275341</v>
      </c>
      <c r="N597" s="2">
        <f t="shared" si="270"/>
        <v>117.11936703147195</v>
      </c>
      <c r="O597" s="2">
        <f t="shared" si="252"/>
        <v>79.835969346606646</v>
      </c>
      <c r="P597" s="5">
        <f t="shared" si="253"/>
        <v>0.35271626079763535</v>
      </c>
      <c r="Q597" s="4">
        <f t="shared" si="271"/>
        <v>0.26948829234019017</v>
      </c>
      <c r="R597" s="4">
        <f t="shared" si="254"/>
        <v>0.24909041481898972</v>
      </c>
      <c r="S597" s="4">
        <f t="shared" si="273"/>
        <v>0</v>
      </c>
      <c r="T597" s="4">
        <f t="shared" si="274"/>
        <v>0</v>
      </c>
      <c r="U597" s="5">
        <f t="shared" si="275"/>
        <v>-1.4072727503703384</v>
      </c>
      <c r="V597" s="5">
        <f t="shared" si="276"/>
        <v>25.729405131105832</v>
      </c>
      <c r="W597" s="5">
        <f t="shared" si="277"/>
        <v>3.2433699551693262</v>
      </c>
      <c r="X597" s="5">
        <f t="shared" si="255"/>
        <v>0.99615421006460403</v>
      </c>
      <c r="Y597" s="5">
        <f t="shared" si="256"/>
        <v>10.959101493949158</v>
      </c>
      <c r="Z597" s="5">
        <f t="shared" si="257"/>
        <v>-1.2369080317227312</v>
      </c>
      <c r="AA597" s="5">
        <f t="shared" si="258"/>
        <v>14.567364627580307</v>
      </c>
      <c r="AB597" s="5">
        <f t="shared" si="259"/>
        <v>9.5518287435788185</v>
      </c>
      <c r="AC597" s="5">
        <f t="shared" si="259"/>
        <v>24.492497099383101</v>
      </c>
      <c r="AD597" s="5">
        <f t="shared" si="260"/>
        <v>-14.363265417250368</v>
      </c>
      <c r="AE597">
        <f t="shared" si="272"/>
        <v>0</v>
      </c>
    </row>
    <row r="598" spans="1:31" x14ac:dyDescent="0.2">
      <c r="A598">
        <f t="shared" si="248"/>
        <v>0.56500000000000039</v>
      </c>
      <c r="B598" s="5">
        <f t="shared" si="261"/>
        <v>1.8924571781292197</v>
      </c>
      <c r="C598" s="5">
        <f t="shared" si="262"/>
        <v>-14.817451151135801</v>
      </c>
      <c r="D598" s="5">
        <f t="shared" si="263"/>
        <v>-4.8242531852687613E-2</v>
      </c>
      <c r="E598" s="2">
        <f t="shared" si="264"/>
        <v>14.937812851530456</v>
      </c>
      <c r="F598" s="2">
        <f t="shared" si="265"/>
        <v>172.72169378292853</v>
      </c>
      <c r="G598" s="3">
        <f t="shared" si="266"/>
        <v>6.3557747680275138</v>
      </c>
      <c r="H598" s="3">
        <f t="shared" si="267"/>
        <v>-116.00457224119218</v>
      </c>
      <c r="I598" s="3">
        <f t="shared" si="268"/>
        <v>-14.640631559650346</v>
      </c>
      <c r="J598" s="2">
        <f t="shared" si="249"/>
        <v>117.09741562574855</v>
      </c>
      <c r="K598" s="2">
        <f t="shared" si="269"/>
        <v>79.821005879855861</v>
      </c>
      <c r="L598" s="6">
        <f t="shared" si="250"/>
        <v>2490.3595100800135</v>
      </c>
      <c r="M598" s="2">
        <f t="shared" si="251"/>
        <v>31.561847957611281</v>
      </c>
      <c r="N598" s="2">
        <f t="shared" si="270"/>
        <v>117.09741562574855</v>
      </c>
      <c r="O598" s="2">
        <f t="shared" si="252"/>
        <v>79.821005879855861</v>
      </c>
      <c r="P598" s="5">
        <f t="shared" si="253"/>
        <v>0.35271521824633456</v>
      </c>
      <c r="Q598" s="4">
        <f t="shared" si="271"/>
        <v>0.26953496615574446</v>
      </c>
      <c r="R598" s="4">
        <f t="shared" si="254"/>
        <v>0.24911116964222041</v>
      </c>
      <c r="S598" s="4">
        <f t="shared" si="273"/>
        <v>0</v>
      </c>
      <c r="T598" s="4">
        <f t="shared" si="274"/>
        <v>0</v>
      </c>
      <c r="U598" s="5">
        <f t="shared" si="275"/>
        <v>-1.4091225412427402</v>
      </c>
      <c r="V598" s="5">
        <f t="shared" si="276"/>
        <v>25.719076524641586</v>
      </c>
      <c r="W598" s="5">
        <f t="shared" si="277"/>
        <v>3.2459369159073779</v>
      </c>
      <c r="X598" s="5">
        <f t="shared" si="255"/>
        <v>0.99613999905748896</v>
      </c>
      <c r="Y598" s="5">
        <f t="shared" si="256"/>
        <v>10.955733119965203</v>
      </c>
      <c r="Z598" s="5">
        <f t="shared" si="257"/>
        <v>-1.2376823220973023</v>
      </c>
      <c r="AA598" s="5">
        <f t="shared" si="258"/>
        <v>14.562826719996574</v>
      </c>
      <c r="AB598" s="5">
        <f t="shared" si="259"/>
        <v>9.5466105787224631</v>
      </c>
      <c r="AC598" s="5">
        <f t="shared" si="259"/>
        <v>24.481394202544283</v>
      </c>
      <c r="AD598" s="5">
        <f t="shared" si="260"/>
        <v>-14.365236364096049</v>
      </c>
      <c r="AE598">
        <f t="shared" si="272"/>
        <v>0</v>
      </c>
    </row>
    <row r="599" spans="1:31" x14ac:dyDescent="0.2">
      <c r="A599">
        <f t="shared" si="248"/>
        <v>0.56600000000000039</v>
      </c>
      <c r="B599" s="5">
        <f t="shared" si="261"/>
        <v>1.8988177262025365</v>
      </c>
      <c r="C599" s="5">
        <f t="shared" si="262"/>
        <v>-14.933443482679891</v>
      </c>
      <c r="D599" s="5">
        <f t="shared" si="263"/>
        <v>-6.2890346030520003E-2</v>
      </c>
      <c r="E599" s="2">
        <f t="shared" si="264"/>
        <v>15.053678720091494</v>
      </c>
      <c r="F599" s="2">
        <f t="shared" si="265"/>
        <v>172.75361042757095</v>
      </c>
      <c r="G599" s="3">
        <f t="shared" si="266"/>
        <v>6.3653213786062359</v>
      </c>
      <c r="H599" s="3">
        <f t="shared" si="267"/>
        <v>-115.98009084698964</v>
      </c>
      <c r="I599" s="3">
        <f t="shared" si="268"/>
        <v>-14.654996796014442</v>
      </c>
      <c r="J599" s="2">
        <f t="shared" si="249"/>
        <v>117.07547873154354</v>
      </c>
      <c r="K599" s="2">
        <f t="shared" si="269"/>
        <v>79.80605230507399</v>
      </c>
      <c r="L599" s="6">
        <f t="shared" si="250"/>
        <v>2490.323911764428</v>
      </c>
      <c r="M599" s="2">
        <f t="shared" si="251"/>
        <v>31.56139679840334</v>
      </c>
      <c r="N599" s="2">
        <f t="shared" si="270"/>
        <v>117.07547873154354</v>
      </c>
      <c r="O599" s="2">
        <f t="shared" si="252"/>
        <v>79.80605230507399</v>
      </c>
      <c r="P599" s="5">
        <f t="shared" si="253"/>
        <v>0.35271417363371138</v>
      </c>
      <c r="Q599" s="4">
        <f t="shared" si="271"/>
        <v>0.26958161640982281</v>
      </c>
      <c r="R599" s="4">
        <f t="shared" si="254"/>
        <v>0.24913191026143786</v>
      </c>
      <c r="S599" s="4">
        <f t="shared" si="273"/>
        <v>0</v>
      </c>
      <c r="T599" s="4">
        <f t="shared" si="274"/>
        <v>0</v>
      </c>
      <c r="U599" s="5">
        <f t="shared" si="275"/>
        <v>-1.4109705371319388</v>
      </c>
      <c r="V599" s="5">
        <f t="shared" si="276"/>
        <v>25.708755512171791</v>
      </c>
      <c r="W599" s="5">
        <f t="shared" si="277"/>
        <v>3.248503488046504</v>
      </c>
      <c r="X599" s="5">
        <f t="shared" si="255"/>
        <v>0.99612575978564477</v>
      </c>
      <c r="Y599" s="5">
        <f t="shared" si="256"/>
        <v>10.952366652073716</v>
      </c>
      <c r="Z599" s="5">
        <f t="shared" si="257"/>
        <v>-1.2384572049969531</v>
      </c>
      <c r="AA599" s="5">
        <f t="shared" si="258"/>
        <v>14.558291326304296</v>
      </c>
      <c r="AB599" s="5">
        <f t="shared" si="259"/>
        <v>9.5413961149417759</v>
      </c>
      <c r="AC599" s="5">
        <f t="shared" si="259"/>
        <v>24.470298307174836</v>
      </c>
      <c r="AD599" s="5">
        <f t="shared" si="260"/>
        <v>-14.367205185649198</v>
      </c>
      <c r="AE599">
        <f t="shared" si="272"/>
        <v>0</v>
      </c>
    </row>
    <row r="600" spans="1:31" x14ac:dyDescent="0.2">
      <c r="A600">
        <f t="shared" si="248"/>
        <v>0.56700000000000039</v>
      </c>
      <c r="B600" s="5">
        <f t="shared" si="261"/>
        <v>1.9051878182792001</v>
      </c>
      <c r="C600" s="5">
        <f t="shared" si="262"/>
        <v>-15.049411338377727</v>
      </c>
      <c r="D600" s="5">
        <f t="shared" si="263"/>
        <v>-7.7552526429127272E-2</v>
      </c>
      <c r="E600" s="2">
        <f t="shared" si="264"/>
        <v>15.169526105142888</v>
      </c>
      <c r="F600" s="2">
        <f t="shared" si="265"/>
        <v>172.78499212715616</v>
      </c>
      <c r="G600" s="3">
        <f t="shared" si="266"/>
        <v>6.3748627747211781</v>
      </c>
      <c r="H600" s="3">
        <f t="shared" si="267"/>
        <v>-115.95562054868246</v>
      </c>
      <c r="I600" s="3">
        <f t="shared" si="268"/>
        <v>-14.669364001200092</v>
      </c>
      <c r="J600" s="2">
        <f t="shared" si="249"/>
        <v>117.0535563424976</v>
      </c>
      <c r="K600" s="2">
        <f t="shared" si="269"/>
        <v>79.791108617926099</v>
      </c>
      <c r="L600" s="6">
        <f t="shared" si="250"/>
        <v>2490.2882427637924</v>
      </c>
      <c r="M600" s="2">
        <f t="shared" si="251"/>
        <v>31.560944743360562</v>
      </c>
      <c r="N600" s="2">
        <f t="shared" si="270"/>
        <v>117.0535563424976</v>
      </c>
      <c r="O600" s="2">
        <f t="shared" si="252"/>
        <v>79.791108617926099</v>
      </c>
      <c r="P600" s="5">
        <f t="shared" si="253"/>
        <v>0.35271312695909374</v>
      </c>
      <c r="Q600" s="4">
        <f t="shared" si="271"/>
        <v>0.26962824308399086</v>
      </c>
      <c r="R600" s="4">
        <f t="shared" si="254"/>
        <v>0.24915263667509671</v>
      </c>
      <c r="S600" s="4">
        <f t="shared" si="273"/>
        <v>0</v>
      </c>
      <c r="T600" s="4">
        <f t="shared" si="274"/>
        <v>0</v>
      </c>
      <c r="U600" s="5">
        <f t="shared" si="275"/>
        <v>-1.4128167401991205</v>
      </c>
      <c r="V600" s="5">
        <f t="shared" si="276"/>
        <v>25.698442087409635</v>
      </c>
      <c r="W600" s="5">
        <f t="shared" si="277"/>
        <v>3.2510696718293373</v>
      </c>
      <c r="X600" s="5">
        <f t="shared" si="255"/>
        <v>0.99611149223988849</v>
      </c>
      <c r="Y600" s="5">
        <f t="shared" si="256"/>
        <v>10.94900208906795</v>
      </c>
      <c r="Z600" s="5">
        <f t="shared" si="257"/>
        <v>-1.2392326796782016</v>
      </c>
      <c r="AA600" s="5">
        <f t="shared" si="258"/>
        <v>14.553758444931242</v>
      </c>
      <c r="AB600" s="5">
        <f t="shared" si="259"/>
        <v>9.5361853488688286</v>
      </c>
      <c r="AC600" s="5">
        <f t="shared" si="259"/>
        <v>24.459209407731432</v>
      </c>
      <c r="AD600" s="5">
        <f t="shared" si="260"/>
        <v>-14.369171883239421</v>
      </c>
      <c r="AE600">
        <f t="shared" si="272"/>
        <v>0</v>
      </c>
    </row>
    <row r="601" spans="1:31" x14ac:dyDescent="0.2">
      <c r="A601">
        <f t="shared" si="248"/>
        <v>0.56800000000000039</v>
      </c>
      <c r="B601" s="5">
        <f t="shared" si="261"/>
        <v>1.9115674491465957</v>
      </c>
      <c r="C601" s="5">
        <f t="shared" si="262"/>
        <v>-15.165354729321706</v>
      </c>
      <c r="D601" s="5">
        <f t="shared" si="263"/>
        <v>-9.222907501626898E-2</v>
      </c>
      <c r="E601" s="2">
        <f t="shared" si="264"/>
        <v>15.285354892144214</v>
      </c>
      <c r="F601" s="2">
        <f t="shared" si="265"/>
        <v>172.8158511928163</v>
      </c>
      <c r="G601" s="3">
        <f t="shared" si="266"/>
        <v>6.3843989600700466</v>
      </c>
      <c r="H601" s="3">
        <f t="shared" si="267"/>
        <v>-115.93116133927472</v>
      </c>
      <c r="I601" s="3">
        <f t="shared" si="268"/>
        <v>-14.683733173083331</v>
      </c>
      <c r="J601" s="2">
        <f t="shared" si="249"/>
        <v>117.0316484522567</v>
      </c>
      <c r="K601" s="2">
        <f t="shared" si="269"/>
        <v>79.776174814080917</v>
      </c>
      <c r="L601" s="6">
        <f t="shared" si="250"/>
        <v>2490.2525030551883</v>
      </c>
      <c r="M601" s="2">
        <f t="shared" si="251"/>
        <v>31.560491792192494</v>
      </c>
      <c r="N601" s="2">
        <f t="shared" si="270"/>
        <v>117.0316484522567</v>
      </c>
      <c r="O601" s="2">
        <f t="shared" si="252"/>
        <v>79.776174814080917</v>
      </c>
      <c r="P601" s="5">
        <f t="shared" si="253"/>
        <v>0.352712078221811</v>
      </c>
      <c r="Q601" s="4">
        <f t="shared" si="271"/>
        <v>0.26967484615982024</v>
      </c>
      <c r="R601" s="4">
        <f t="shared" si="254"/>
        <v>0.24917334888165377</v>
      </c>
      <c r="S601" s="4">
        <f t="shared" si="273"/>
        <v>0</v>
      </c>
      <c r="T601" s="4">
        <f t="shared" si="274"/>
        <v>0</v>
      </c>
      <c r="U601" s="5">
        <f t="shared" si="275"/>
        <v>-1.4146611526028832</v>
      </c>
      <c r="V601" s="5">
        <f t="shared" si="276"/>
        <v>25.688136244074858</v>
      </c>
      <c r="W601" s="5">
        <f t="shared" si="277"/>
        <v>3.2536354674989409</v>
      </c>
      <c r="X601" s="5">
        <f t="shared" si="255"/>
        <v>0.99609719641105299</v>
      </c>
      <c r="Y601" s="5">
        <f t="shared" si="256"/>
        <v>10.945639429742156</v>
      </c>
      <c r="Z601" s="5">
        <f t="shared" si="257"/>
        <v>-1.2400087453984678</v>
      </c>
      <c r="AA601" s="5">
        <f t="shared" si="258"/>
        <v>14.549228074306452</v>
      </c>
      <c r="AB601" s="5">
        <f t="shared" si="259"/>
        <v>9.5309782771392726</v>
      </c>
      <c r="AC601" s="5">
        <f t="shared" si="259"/>
        <v>24.448127498676392</v>
      </c>
      <c r="AD601" s="5">
        <f t="shared" si="260"/>
        <v>-14.371136458194606</v>
      </c>
      <c r="AE601">
        <f t="shared" si="272"/>
        <v>0</v>
      </c>
    </row>
    <row r="602" spans="1:31" x14ac:dyDescent="0.2">
      <c r="A602">
        <f t="shared" ref="A602:A665" si="278">A601+dt</f>
        <v>0.56900000000000039</v>
      </c>
      <c r="B602" s="5">
        <f t="shared" si="261"/>
        <v>1.9179566135958044</v>
      </c>
      <c r="C602" s="5">
        <f t="shared" si="262"/>
        <v>-15.281273666597231</v>
      </c>
      <c r="D602" s="5">
        <f t="shared" si="263"/>
        <v>-0.10691999375758141</v>
      </c>
      <c r="E602" s="2">
        <f t="shared" si="264"/>
        <v>15.401164970386944</v>
      </c>
      <c r="F602" s="2">
        <f t="shared" si="265"/>
        <v>172.84619956176834</v>
      </c>
      <c r="G602" s="3">
        <f t="shared" si="266"/>
        <v>6.3939299383471857</v>
      </c>
      <c r="H602" s="3">
        <f t="shared" si="267"/>
        <v>-115.90671321177605</v>
      </c>
      <c r="I602" s="3">
        <f t="shared" si="268"/>
        <v>-14.698104309541526</v>
      </c>
      <c r="J602" s="2">
        <f t="shared" si="249"/>
        <v>117.00975505447208</v>
      </c>
      <c r="K602" s="2">
        <f t="shared" si="269"/>
        <v>79.761250889210686</v>
      </c>
      <c r="L602" s="6">
        <f t="shared" si="250"/>
        <v>2490.2166926157352</v>
      </c>
      <c r="M602" s="2">
        <f t="shared" si="251"/>
        <v>31.560037944609146</v>
      </c>
      <c r="N602" s="2">
        <f t="shared" si="270"/>
        <v>117.00975505447208</v>
      </c>
      <c r="O602" s="2">
        <f t="shared" si="252"/>
        <v>79.761250889210686</v>
      </c>
      <c r="P602" s="5">
        <f t="shared" si="253"/>
        <v>0.35271102742119331</v>
      </c>
      <c r="Q602" s="4">
        <f t="shared" si="271"/>
        <v>0.26972142561888846</v>
      </c>
      <c r="R602" s="4">
        <f t="shared" si="254"/>
        <v>0.24919404687956814</v>
      </c>
      <c r="S602" s="4">
        <f t="shared" si="273"/>
        <v>0</v>
      </c>
      <c r="T602" s="4">
        <f t="shared" si="274"/>
        <v>0</v>
      </c>
      <c r="U602" s="5">
        <f t="shared" si="275"/>
        <v>-1.4165037764992385</v>
      </c>
      <c r="V602" s="5">
        <f t="shared" si="276"/>
        <v>25.677837975893688</v>
      </c>
      <c r="W602" s="5">
        <f t="shared" si="277"/>
        <v>3.256200875298799</v>
      </c>
      <c r="X602" s="5">
        <f t="shared" si="255"/>
        <v>0.99608287228998582</v>
      </c>
      <c r="Y602" s="5">
        <f t="shared" si="256"/>
        <v>10.94227867289157</v>
      </c>
      <c r="Z602" s="5">
        <f t="shared" si="257"/>
        <v>-1.2407854014160731</v>
      </c>
      <c r="AA602" s="5">
        <f t="shared" si="258"/>
        <v>14.544700212860233</v>
      </c>
      <c r="AB602" s="5">
        <f t="shared" si="259"/>
        <v>9.5257748963923312</v>
      </c>
      <c r="AC602" s="5">
        <f t="shared" si="259"/>
        <v>24.437052574477615</v>
      </c>
      <c r="AD602" s="5">
        <f t="shared" si="260"/>
        <v>-14.373098911840966</v>
      </c>
      <c r="AE602">
        <f t="shared" si="272"/>
        <v>0</v>
      </c>
    </row>
    <row r="603" spans="1:31" x14ac:dyDescent="0.2">
      <c r="A603">
        <f t="shared" si="278"/>
        <v>0.5700000000000004</v>
      </c>
      <c r="B603" s="5">
        <f t="shared" si="261"/>
        <v>1.9243553064215997</v>
      </c>
      <c r="C603" s="5">
        <f t="shared" si="262"/>
        <v>-15.397168161282721</v>
      </c>
      <c r="D603" s="5">
        <f t="shared" si="263"/>
        <v>-0.12162528461657884</v>
      </c>
      <c r="E603" s="2">
        <f t="shared" si="264"/>
        <v>15.51695623284964</v>
      </c>
      <c r="F603" s="2">
        <f t="shared" si="265"/>
        <v>172.87604881137628</v>
      </c>
      <c r="G603" s="3">
        <f t="shared" si="266"/>
        <v>6.4034557132435781</v>
      </c>
      <c r="H603" s="3">
        <f t="shared" si="267"/>
        <v>-115.88227615920157</v>
      </c>
      <c r="I603" s="3">
        <f t="shared" si="268"/>
        <v>-14.712477408453367</v>
      </c>
      <c r="J603" s="2">
        <f t="shared" si="249"/>
        <v>116.98787614280027</v>
      </c>
      <c r="K603" s="2">
        <f t="shared" si="269"/>
        <v>79.746336838991326</v>
      </c>
      <c r="L603" s="6">
        <f t="shared" si="250"/>
        <v>2490.1808114225919</v>
      </c>
      <c r="M603" s="2">
        <f t="shared" si="251"/>
        <v>31.559583200321043</v>
      </c>
      <c r="N603" s="2">
        <f t="shared" si="270"/>
        <v>116.98787614280027</v>
      </c>
      <c r="O603" s="2">
        <f t="shared" si="252"/>
        <v>79.746336838991326</v>
      </c>
      <c r="P603" s="5">
        <f t="shared" si="253"/>
        <v>0.35270997455657227</v>
      </c>
      <c r="Q603" s="4">
        <f t="shared" si="271"/>
        <v>0.26976798144277875</v>
      </c>
      <c r="R603" s="4">
        <f t="shared" si="254"/>
        <v>0.24921473066730107</v>
      </c>
      <c r="S603" s="4">
        <f t="shared" si="273"/>
        <v>0</v>
      </c>
      <c r="T603" s="4">
        <f t="shared" si="274"/>
        <v>0</v>
      </c>
      <c r="U603" s="5">
        <f t="shared" si="275"/>
        <v>-1.4183446140416163</v>
      </c>
      <c r="V603" s="5">
        <f t="shared" si="276"/>
        <v>25.667547276598881</v>
      </c>
      <c r="W603" s="5">
        <f t="shared" si="277"/>
        <v>3.2587658954728256</v>
      </c>
      <c r="X603" s="5">
        <f t="shared" si="255"/>
        <v>0.99606851986755074</v>
      </c>
      <c r="Y603" s="5">
        <f t="shared" si="256"/>
        <v>10.938919817312405</v>
      </c>
      <c r="Z603" s="5">
        <f t="shared" si="257"/>
        <v>-1.2415626469902385</v>
      </c>
      <c r="AA603" s="5">
        <f t="shared" si="258"/>
        <v>14.540174859024162</v>
      </c>
      <c r="AB603" s="5">
        <f t="shared" si="259"/>
        <v>9.5205752032707878</v>
      </c>
      <c r="AC603" s="5">
        <f t="shared" si="259"/>
        <v>24.425984629608642</v>
      </c>
      <c r="AD603" s="5">
        <f t="shared" si="260"/>
        <v>-14.37505924550301</v>
      </c>
      <c r="AE603">
        <f t="shared" si="272"/>
        <v>0</v>
      </c>
    </row>
    <row r="604" spans="1:31" x14ac:dyDescent="0.2">
      <c r="A604">
        <f t="shared" si="278"/>
        <v>0.5710000000000004</v>
      </c>
      <c r="B604" s="5">
        <f t="shared" si="261"/>
        <v>1.9307635224224449</v>
      </c>
      <c r="C604" s="5">
        <f t="shared" si="262"/>
        <v>-15.513038224449607</v>
      </c>
      <c r="D604" s="5">
        <f t="shared" si="263"/>
        <v>-0.13634494955465495</v>
      </c>
      <c r="E604" s="2">
        <f t="shared" si="264"/>
        <v>15.632728576059643</v>
      </c>
      <c r="F604" s="2">
        <f t="shared" si="265"/>
        <v>172.90541017258471</v>
      </c>
      <c r="G604" s="3">
        <f t="shared" si="266"/>
        <v>6.4129762884468491</v>
      </c>
      <c r="H604" s="3">
        <f t="shared" si="267"/>
        <v>-115.85785017457196</v>
      </c>
      <c r="I604" s="3">
        <f t="shared" si="268"/>
        <v>-14.726852467698871</v>
      </c>
      <c r="J604" s="2">
        <f t="shared" si="249"/>
        <v>116.96601171090308</v>
      </c>
      <c r="K604" s="2">
        <f t="shared" si="269"/>
        <v>79.731432659102296</v>
      </c>
      <c r="L604" s="6">
        <f t="shared" si="250"/>
        <v>2490.1448594529538</v>
      </c>
      <c r="M604" s="2">
        <f t="shared" si="251"/>
        <v>31.559127559039165</v>
      </c>
      <c r="N604" s="2">
        <f t="shared" si="270"/>
        <v>116.96601171090308</v>
      </c>
      <c r="O604" s="2">
        <f t="shared" si="252"/>
        <v>79.731432659102296</v>
      </c>
      <c r="P604" s="5">
        <f t="shared" si="253"/>
        <v>0.35270891962728029</v>
      </c>
      <c r="Q604" s="4">
        <f t="shared" si="271"/>
        <v>0.26981451361308029</v>
      </c>
      <c r="R604" s="4">
        <f t="shared" si="254"/>
        <v>0.249235400243316</v>
      </c>
      <c r="S604" s="4">
        <f t="shared" si="273"/>
        <v>0</v>
      </c>
      <c r="T604" s="4">
        <f t="shared" si="274"/>
        <v>0</v>
      </c>
      <c r="U604" s="5">
        <f t="shared" si="275"/>
        <v>-1.4201836673808674</v>
      </c>
      <c r="V604" s="5">
        <f t="shared" si="276"/>
        <v>25.657264139929683</v>
      </c>
      <c r="W604" s="5">
        <f t="shared" si="277"/>
        <v>3.2613305282653555</v>
      </c>
      <c r="X604" s="5">
        <f t="shared" si="255"/>
        <v>0.99605413913462559</v>
      </c>
      <c r="Y604" s="5">
        <f t="shared" si="256"/>
        <v>10.935562861801866</v>
      </c>
      <c r="Z604" s="5">
        <f t="shared" si="257"/>
        <v>-1.2423404813810848</v>
      </c>
      <c r="AA604" s="5">
        <f t="shared" si="258"/>
        <v>14.535652011231091</v>
      </c>
      <c r="AB604" s="5">
        <f t="shared" si="259"/>
        <v>9.5153791944209996</v>
      </c>
      <c r="AC604" s="5">
        <f t="shared" si="259"/>
        <v>24.414923658548599</v>
      </c>
      <c r="AD604" s="5">
        <f t="shared" si="260"/>
        <v>-14.377017460503552</v>
      </c>
      <c r="AE604">
        <f t="shared" si="272"/>
        <v>0</v>
      </c>
    </row>
    <row r="605" spans="1:31" x14ac:dyDescent="0.2">
      <c r="A605">
        <f t="shared" si="278"/>
        <v>0.5720000000000004</v>
      </c>
      <c r="B605" s="5">
        <f t="shared" si="261"/>
        <v>1.9371812564004889</v>
      </c>
      <c r="C605" s="5">
        <f t="shared" si="262"/>
        <v>-15.628883867162351</v>
      </c>
      <c r="D605" s="5">
        <f t="shared" si="263"/>
        <v>-0.15107899053108406</v>
      </c>
      <c r="E605" s="2">
        <f t="shared" si="264"/>
        <v>15.748481899960929</v>
      </c>
      <c r="F605" s="2">
        <f t="shared" si="265"/>
        <v>172.93429454275602</v>
      </c>
      <c r="G605" s="3">
        <f t="shared" si="266"/>
        <v>6.4224916676412702</v>
      </c>
      <c r="H605" s="3">
        <f t="shared" si="267"/>
        <v>-115.83343525091341</v>
      </c>
      <c r="I605" s="3">
        <f t="shared" si="268"/>
        <v>-14.741229485159375</v>
      </c>
      <c r="J605" s="2">
        <f t="shared" si="249"/>
        <v>116.9441617524475</v>
      </c>
      <c r="K605" s="2">
        <f t="shared" si="269"/>
        <v>79.716538345226652</v>
      </c>
      <c r="L605" s="6">
        <f t="shared" si="250"/>
        <v>2490.1088366840581</v>
      </c>
      <c r="M605" s="2">
        <f t="shared" si="251"/>
        <v>31.558671020475042</v>
      </c>
      <c r="N605" s="2">
        <f t="shared" si="270"/>
        <v>116.9441617524475</v>
      </c>
      <c r="O605" s="2">
        <f t="shared" si="252"/>
        <v>79.716538345226652</v>
      </c>
      <c r="P605" s="5">
        <f t="shared" si="253"/>
        <v>0.35270786263265119</v>
      </c>
      <c r="Q605" s="4">
        <f t="shared" si="271"/>
        <v>0.26986102211138863</v>
      </c>
      <c r="R605" s="4">
        <f t="shared" si="254"/>
        <v>0.249256055606079</v>
      </c>
      <c r="S605" s="4">
        <f t="shared" si="273"/>
        <v>0</v>
      </c>
      <c r="T605" s="4">
        <f t="shared" si="274"/>
        <v>0</v>
      </c>
      <c r="U605" s="5">
        <f t="shared" si="275"/>
        <v>-1.4220209386652678</v>
      </c>
      <c r="V605" s="5">
        <f t="shared" si="276"/>
        <v>25.646988559631829</v>
      </c>
      <c r="W605" s="5">
        <f t="shared" si="277"/>
        <v>3.2638947739211472</v>
      </c>
      <c r="X605" s="5">
        <f t="shared" si="255"/>
        <v>0.99603973008210611</v>
      </c>
      <c r="Y605" s="5">
        <f t="shared" si="256"/>
        <v>10.932207805158148</v>
      </c>
      <c r="Z605" s="5">
        <f t="shared" si="257"/>
        <v>-1.2431189038496311</v>
      </c>
      <c r="AA605" s="5">
        <f t="shared" si="258"/>
        <v>14.531131667915137</v>
      </c>
      <c r="AB605" s="5">
        <f t="shared" si="259"/>
        <v>9.5101868664928801</v>
      </c>
      <c r="AC605" s="5">
        <f t="shared" si="259"/>
        <v>24.403869655782199</v>
      </c>
      <c r="AD605" s="5">
        <f t="shared" si="260"/>
        <v>-14.378973558163715</v>
      </c>
      <c r="AE605">
        <f t="shared" si="272"/>
        <v>0</v>
      </c>
    </row>
    <row r="606" spans="1:31" x14ac:dyDescent="0.2">
      <c r="A606">
        <f t="shared" si="278"/>
        <v>0.5730000000000004</v>
      </c>
      <c r="B606" s="5">
        <f t="shared" si="261"/>
        <v>1.9436085031615633</v>
      </c>
      <c r="C606" s="5">
        <f t="shared" si="262"/>
        <v>-15.744705100478436</v>
      </c>
      <c r="D606" s="5">
        <f t="shared" si="263"/>
        <v>-0.16582740950302252</v>
      </c>
      <c r="E606" s="2">
        <f t="shared" si="264"/>
        <v>15.864216107787792</v>
      </c>
      <c r="F606" s="2">
        <f t="shared" si="265"/>
        <v>172.96271249794233</v>
      </c>
      <c r="G606" s="3">
        <f t="shared" si="266"/>
        <v>6.4320018545077629</v>
      </c>
      <c r="H606" s="3">
        <f t="shared" si="267"/>
        <v>-115.80903138125763</v>
      </c>
      <c r="I606" s="3">
        <f t="shared" si="268"/>
        <v>-14.755608458717539</v>
      </c>
      <c r="J606" s="2">
        <f t="shared" si="249"/>
        <v>116.92232626110584</v>
      </c>
      <c r="K606" s="2">
        <f t="shared" si="269"/>
        <v>79.701653893051002</v>
      </c>
      <c r="L606" s="6">
        <f t="shared" si="250"/>
        <v>2490.0727430931775</v>
      </c>
      <c r="M606" s="2">
        <f t="shared" si="251"/>
        <v>31.558213584340617</v>
      </c>
      <c r="N606" s="2">
        <f t="shared" si="270"/>
        <v>116.92232626110584</v>
      </c>
      <c r="O606" s="2">
        <f t="shared" si="252"/>
        <v>79.701653893051002</v>
      </c>
      <c r="P606" s="5">
        <f t="shared" si="253"/>
        <v>0.35270680357201967</v>
      </c>
      <c r="Q606" s="4">
        <f t="shared" si="271"/>
        <v>0.26990750691930465</v>
      </c>
      <c r="R606" s="4">
        <f t="shared" si="254"/>
        <v>0.24927669675405775</v>
      </c>
      <c r="S606" s="4">
        <f t="shared" si="273"/>
        <v>0</v>
      </c>
      <c r="T606" s="4">
        <f t="shared" si="274"/>
        <v>0</v>
      </c>
      <c r="U606" s="5">
        <f t="shared" si="275"/>
        <v>-1.4238564300405205</v>
      </c>
      <c r="V606" s="5">
        <f t="shared" si="276"/>
        <v>25.636720529457534</v>
      </c>
      <c r="W606" s="5">
        <f t="shared" si="277"/>
        <v>3.2664586326853811</v>
      </c>
      <c r="X606" s="5">
        <f t="shared" si="255"/>
        <v>0.99602529270090057</v>
      </c>
      <c r="Y606" s="5">
        <f t="shared" si="256"/>
        <v>10.928854646180408</v>
      </c>
      <c r="Z606" s="5">
        <f t="shared" si="257"/>
        <v>-1.2438979136577917</v>
      </c>
      <c r="AA606" s="5">
        <f t="shared" si="258"/>
        <v>14.526613827511662</v>
      </c>
      <c r="AB606" s="5">
        <f t="shared" si="259"/>
        <v>9.5049982161398869</v>
      </c>
      <c r="AC606" s="5">
        <f t="shared" si="259"/>
        <v>24.392822615799744</v>
      </c>
      <c r="AD606" s="5">
        <f t="shared" si="260"/>
        <v>-14.380927539802958</v>
      </c>
      <c r="AE606">
        <f t="shared" si="272"/>
        <v>0</v>
      </c>
    </row>
    <row r="607" spans="1:31" x14ac:dyDescent="0.2">
      <c r="A607">
        <f t="shared" si="278"/>
        <v>0.5740000000000004</v>
      </c>
      <c r="B607" s="5">
        <f t="shared" si="261"/>
        <v>1.9500452575151792</v>
      </c>
      <c r="C607" s="5">
        <f t="shared" si="262"/>
        <v>-15.860501935448385</v>
      </c>
      <c r="D607" s="5">
        <f t="shared" si="263"/>
        <v>-0.18059020842550996</v>
      </c>
      <c r="E607" s="2">
        <f t="shared" si="264"/>
        <v>15.979931105944086</v>
      </c>
      <c r="F607" s="2">
        <f t="shared" si="265"/>
        <v>172.99067430462006</v>
      </c>
      <c r="G607" s="3">
        <f t="shared" si="266"/>
        <v>6.4415068527239026</v>
      </c>
      <c r="H607" s="3">
        <f t="shared" si="267"/>
        <v>-115.78463855864183</v>
      </c>
      <c r="I607" s="3">
        <f t="shared" si="268"/>
        <v>-14.769989386257341</v>
      </c>
      <c r="J607" s="2">
        <f t="shared" si="249"/>
        <v>116.90050523055567</v>
      </c>
      <c r="K607" s="2">
        <f t="shared" si="269"/>
        <v>79.68677929826562</v>
      </c>
      <c r="L607" s="6">
        <f t="shared" si="250"/>
        <v>2490.0365786576244</v>
      </c>
      <c r="M607" s="2">
        <f t="shared" si="251"/>
        <v>31.557755250348364</v>
      </c>
      <c r="N607" s="2">
        <f t="shared" si="270"/>
        <v>116.90050523055567</v>
      </c>
      <c r="O607" s="2">
        <f t="shared" si="252"/>
        <v>79.68677929826562</v>
      </c>
      <c r="P607" s="5">
        <f t="shared" si="253"/>
        <v>0.35270574244472186</v>
      </c>
      <c r="Q607" s="4">
        <f t="shared" si="271"/>
        <v>0.26995396801843541</v>
      </c>
      <c r="R607" s="4">
        <f t="shared" si="254"/>
        <v>0.24929732368572255</v>
      </c>
      <c r="S607" s="4">
        <f t="shared" si="273"/>
        <v>0</v>
      </c>
      <c r="T607" s="4">
        <f t="shared" si="274"/>
        <v>0</v>
      </c>
      <c r="U607" s="5">
        <f t="shared" si="275"/>
        <v>-1.4256901436497629</v>
      </c>
      <c r="V607" s="5">
        <f t="shared" si="276"/>
        <v>25.626460043165515</v>
      </c>
      <c r="W607" s="5">
        <f t="shared" si="277"/>
        <v>3.2690221048036618</v>
      </c>
      <c r="X607" s="5">
        <f t="shared" si="255"/>
        <v>0.99601082698193433</v>
      </c>
      <c r="Y607" s="5">
        <f t="shared" si="256"/>
        <v>10.925503383668808</v>
      </c>
      <c r="Z607" s="5">
        <f t="shared" si="257"/>
        <v>-1.2446775100683793</v>
      </c>
      <c r="AA607" s="5">
        <f t="shared" si="258"/>
        <v>14.522098488457319</v>
      </c>
      <c r="AB607" s="5">
        <f t="shared" si="259"/>
        <v>9.4998132400190443</v>
      </c>
      <c r="AC607" s="5">
        <f t="shared" si="259"/>
        <v>24.381782533097137</v>
      </c>
      <c r="AD607" s="5">
        <f t="shared" si="260"/>
        <v>-14.382879406739018</v>
      </c>
      <c r="AE607">
        <f t="shared" si="272"/>
        <v>0</v>
      </c>
    </row>
    <row r="608" spans="1:31" x14ac:dyDescent="0.2">
      <c r="A608">
        <f t="shared" si="278"/>
        <v>0.5750000000000004</v>
      </c>
      <c r="B608" s="5">
        <f t="shared" si="261"/>
        <v>1.9564915142745232</v>
      </c>
      <c r="C608" s="5">
        <f t="shared" si="262"/>
        <v>-15.97627438311576</v>
      </c>
      <c r="D608" s="5">
        <f t="shared" si="263"/>
        <v>-0.19536738925147068</v>
      </c>
      <c r="E608" s="2">
        <f t="shared" si="264"/>
        <v>16.095626803887729</v>
      </c>
      <c r="F608" s="2">
        <f t="shared" si="265"/>
        <v>173.01818993091527</v>
      </c>
      <c r="G608" s="3">
        <f t="shared" si="266"/>
        <v>6.4510066659639218</v>
      </c>
      <c r="H608" s="3">
        <f t="shared" si="267"/>
        <v>-115.76025677610873</v>
      </c>
      <c r="I608" s="3">
        <f t="shared" si="268"/>
        <v>-14.78437226566408</v>
      </c>
      <c r="J608" s="2">
        <f t="shared" si="249"/>
        <v>116.87869865447971</v>
      </c>
      <c r="K608" s="2">
        <f t="shared" si="269"/>
        <v>79.671914556564218</v>
      </c>
      <c r="L608" s="6">
        <f t="shared" si="250"/>
        <v>2490.0003433547499</v>
      </c>
      <c r="M608" s="2">
        <f t="shared" si="251"/>
        <v>31.557296018211243</v>
      </c>
      <c r="N608" s="2">
        <f t="shared" si="270"/>
        <v>116.87869865447971</v>
      </c>
      <c r="O608" s="2">
        <f t="shared" si="252"/>
        <v>79.671914556564218</v>
      </c>
      <c r="P608" s="5">
        <f t="shared" si="253"/>
        <v>0.35270467925009463</v>
      </c>
      <c r="Q608" s="4">
        <f t="shared" si="271"/>
        <v>0.27000040539039422</v>
      </c>
      <c r="R608" s="4">
        <f t="shared" si="254"/>
        <v>0.24931793639954603</v>
      </c>
      <c r="S608" s="4">
        <f t="shared" si="273"/>
        <v>0</v>
      </c>
      <c r="T608" s="4">
        <f t="shared" si="274"/>
        <v>0</v>
      </c>
      <c r="U608" s="5">
        <f t="shared" si="275"/>
        <v>-1.4275220816335648</v>
      </c>
      <c r="V608" s="5">
        <f t="shared" si="276"/>
        <v>25.616207094520913</v>
      </c>
      <c r="W608" s="5">
        <f t="shared" si="277"/>
        <v>3.2715851905220092</v>
      </c>
      <c r="X608" s="5">
        <f t="shared" si="255"/>
        <v>0.99599633291614786</v>
      </c>
      <c r="Y608" s="5">
        <f t="shared" si="256"/>
        <v>10.922154016424479</v>
      </c>
      <c r="Z608" s="5">
        <f t="shared" si="257"/>
        <v>-1.2454576923451002</v>
      </c>
      <c r="AA608" s="5">
        <f t="shared" si="258"/>
        <v>14.517585649190005</v>
      </c>
      <c r="AB608" s="5">
        <f t="shared" si="259"/>
        <v>9.4946319347909132</v>
      </c>
      <c r="AC608" s="5">
        <f t="shared" si="259"/>
        <v>24.370749402175814</v>
      </c>
      <c r="AD608" s="5">
        <f t="shared" si="260"/>
        <v>-14.384829160287985</v>
      </c>
      <c r="AE608">
        <f t="shared" si="272"/>
        <v>0</v>
      </c>
    </row>
    <row r="609" spans="1:31" x14ac:dyDescent="0.2">
      <c r="A609">
        <f t="shared" si="278"/>
        <v>0.5760000000000004</v>
      </c>
      <c r="B609" s="5">
        <f t="shared" si="261"/>
        <v>1.9629472682564546</v>
      </c>
      <c r="C609" s="5">
        <f t="shared" si="262"/>
        <v>-16.092022454517167</v>
      </c>
      <c r="D609" s="5">
        <f t="shared" si="263"/>
        <v>-0.21015895393171491</v>
      </c>
      <c r="E609" s="2">
        <f t="shared" si="264"/>
        <v>16.211303114020176</v>
      </c>
      <c r="F609" s="2">
        <f t="shared" si="265"/>
        <v>173.04526905734471</v>
      </c>
      <c r="G609" s="3">
        <f t="shared" si="266"/>
        <v>6.4605012978987126</v>
      </c>
      <c r="H609" s="3">
        <f t="shared" si="267"/>
        <v>-115.73588602670655</v>
      </c>
      <c r="I609" s="3">
        <f t="shared" si="268"/>
        <v>-14.798757094824369</v>
      </c>
      <c r="J609" s="2">
        <f t="shared" ref="J609:J672" si="279">SQRT(G609^2+H609^2+I609^2)</f>
        <v>116.85690652656596</v>
      </c>
      <c r="K609" s="2">
        <f t="shared" si="269"/>
        <v>79.657059663644148</v>
      </c>
      <c r="L609" s="6">
        <f t="shared" ref="L609:L672" si="280">SQRT(spin^2-flag*((30/PI())*(wx*G609+wy*H609+wz*I609)/J609)^2)*EXP(-A609/(tau*146.7/N609))</f>
        <v>2489.9640371619457</v>
      </c>
      <c r="M609" s="2">
        <f t="shared" ref="M609:M672" si="281">(L609*PI()/30)*(circ/(2*PI()))/12</f>
        <v>31.556835887642716</v>
      </c>
      <c r="N609" s="2">
        <f t="shared" si="270"/>
        <v>116.85690652656596</v>
      </c>
      <c r="O609" s="2">
        <f t="shared" ref="O609:O672" si="282">J609/1.467</f>
        <v>79.657059663644148</v>
      </c>
      <c r="P609" s="5">
        <f t="shared" ref="P609:P672" si="283">cd0+(cdspin*L609/1000)*EXP(-A609/(tau*146.7/N609))</f>
        <v>0.35270361398747635</v>
      </c>
      <c r="Q609" s="4">
        <f t="shared" si="271"/>
        <v>0.27004681901680039</v>
      </c>
      <c r="R609" s="4">
        <f t="shared" ref="R609:R672" si="284">cl2_*Q609/(cl0+cl1_*Q609)</f>
        <v>0.2493385348940029</v>
      </c>
      <c r="S609" s="4">
        <f t="shared" si="273"/>
        <v>0</v>
      </c>
      <c r="T609" s="4">
        <f t="shared" si="274"/>
        <v>0</v>
      </c>
      <c r="U609" s="5">
        <f t="shared" si="275"/>
        <v>-1.4293522461299362</v>
      </c>
      <c r="V609" s="5">
        <f t="shared" si="276"/>
        <v>25.605961677295348</v>
      </c>
      <c r="W609" s="5">
        <f t="shared" si="277"/>
        <v>3.2741478900868675</v>
      </c>
      <c r="X609" s="5">
        <f t="shared" ref="X609:X672" si="285">M609/romega</f>
        <v>0.99598181049449763</v>
      </c>
      <c r="Y609" s="5">
        <f t="shared" ref="Y609:Y672" si="286">const*($R609/omega)*N609*(wy*I609-wz*(H609-T609))</f>
        <v>10.918806543249524</v>
      </c>
      <c r="Z609" s="5">
        <f t="shared" ref="Z609:Z672" si="287">const*($R609/omega)*N609*(wz*(G609-S609)-wx*I609)</f>
        <v>-1.2462384597525562</v>
      </c>
      <c r="AA609" s="5">
        <f t="shared" ref="AA609:AA672" si="288">const*($R609/omega)*N609*(wx*(H609-T609)-wy*(G609-S609))</f>
        <v>14.513075308148885</v>
      </c>
      <c r="AB609" s="5">
        <f t="shared" ref="AB609:AC672" si="289">U609+Y609</f>
        <v>9.4894542971195879</v>
      </c>
      <c r="AC609" s="5">
        <f t="shared" si="289"/>
        <v>24.35972321754279</v>
      </c>
      <c r="AD609" s="5">
        <f t="shared" ref="AD609:AD672" si="290">W609+AA609-32.174</f>
        <v>-14.386776801764249</v>
      </c>
      <c r="AE609">
        <f t="shared" si="272"/>
        <v>0</v>
      </c>
    </row>
    <row r="610" spans="1:31" x14ac:dyDescent="0.2">
      <c r="A610">
        <f t="shared" si="278"/>
        <v>0.5770000000000004</v>
      </c>
      <c r="B610" s="5">
        <f t="shared" ref="B610:B673" si="291">B609+G609*dt+0.5*AB609*dt*dt</f>
        <v>1.9694125142815018</v>
      </c>
      <c r="C610" s="5">
        <f t="shared" ref="C610:C673" si="292">C609+H609*dt+0.5*AC609*dt*dt</f>
        <v>-16.207746160682262</v>
      </c>
      <c r="D610" s="5">
        <f t="shared" ref="D610:D673" si="293">D609+I609*dt+0.5*AD609*dt*dt</f>
        <v>-0.22496490441494016</v>
      </c>
      <c r="E610" s="2">
        <f t="shared" ref="E610:E673" si="294">SQRT(B610^2+C610^2)</f>
        <v>16.326959951580672</v>
      </c>
      <c r="F610" s="2">
        <f t="shared" ref="F610:F673" si="295">ATAN2(C610,B610)*180/PI()</f>
        <v>173.07192108709708</v>
      </c>
      <c r="G610" s="3">
        <f t="shared" ref="G610:G673" si="296">G609+AB609*dt</f>
        <v>6.469990752195832</v>
      </c>
      <c r="H610" s="3">
        <f t="shared" ref="H610:H673" si="297">H609+AC609*dt</f>
        <v>-115.71152630348901</v>
      </c>
      <c r="I610" s="3">
        <f t="shared" ref="I610:I673" si="298">I609+AD609*dt</f>
        <v>-14.813143871626133</v>
      </c>
      <c r="J610" s="2">
        <f t="shared" si="279"/>
        <v>116.83512884050765</v>
      </c>
      <c r="K610" s="2">
        <f t="shared" ref="K610:K673" si="299">J610/1.467</f>
        <v>79.642214615206299</v>
      </c>
      <c r="L610" s="6">
        <f t="shared" si="280"/>
        <v>2489.9276600566386</v>
      </c>
      <c r="M610" s="2">
        <f t="shared" si="281"/>
        <v>31.556374858356705</v>
      </c>
      <c r="N610" s="2">
        <f t="shared" ref="N610:N673" si="300">IF(D610&gt;=hwind,SQRT((G610-vxw)^2+(H610-vyw)^2+I610^2),J610)</f>
        <v>116.83512884050765</v>
      </c>
      <c r="O610" s="2">
        <f t="shared" si="282"/>
        <v>79.642214615206299</v>
      </c>
      <c r="P610" s="5">
        <f t="shared" si="283"/>
        <v>0.35270254665620626</v>
      </c>
      <c r="Q610" s="4">
        <f t="shared" ref="Q610:Q673" si="301">(M610/N610)</f>
        <v>0.27009320887927896</v>
      </c>
      <c r="R610" s="4">
        <f t="shared" si="284"/>
        <v>0.24935911916757006</v>
      </c>
      <c r="S610" s="4">
        <f t="shared" si="273"/>
        <v>0</v>
      </c>
      <c r="T610" s="4">
        <f t="shared" si="274"/>
        <v>0</v>
      </c>
      <c r="U610" s="5">
        <f t="shared" si="275"/>
        <v>-1.4311806392743278</v>
      </c>
      <c r="V610" s="5">
        <f t="shared" si="276"/>
        <v>25.59572378526688</v>
      </c>
      <c r="W610" s="5">
        <f t="shared" si="277"/>
        <v>3.2767102037450946</v>
      </c>
      <c r="X610" s="5">
        <f t="shared" si="285"/>
        <v>0.99596725970795474</v>
      </c>
      <c r="Y610" s="5">
        <f t="shared" si="286"/>
        <v>10.915460962947025</v>
      </c>
      <c r="Z610" s="5">
        <f t="shared" si="287"/>
        <v>-1.2470198115562394</v>
      </c>
      <c r="AA610" s="5">
        <f t="shared" si="288"/>
        <v>14.508567463774366</v>
      </c>
      <c r="AB610" s="5">
        <f t="shared" si="289"/>
        <v>9.4842803236726976</v>
      </c>
      <c r="AC610" s="5">
        <f t="shared" si="289"/>
        <v>24.348703973710641</v>
      </c>
      <c r="AD610" s="5">
        <f t="shared" si="290"/>
        <v>-14.38872233248054</v>
      </c>
      <c r="AE610">
        <f t="shared" ref="AE610:AE673" si="302">IF(($C610-17/12)*($C611-17/12)&lt;0,1,0)</f>
        <v>0</v>
      </c>
    </row>
    <row r="611" spans="1:31" x14ac:dyDescent="0.2">
      <c r="A611">
        <f t="shared" si="278"/>
        <v>0.5780000000000004</v>
      </c>
      <c r="B611" s="5">
        <f t="shared" si="291"/>
        <v>1.9758872471738596</v>
      </c>
      <c r="C611" s="5">
        <f t="shared" si="292"/>
        <v>-16.323445512633764</v>
      </c>
      <c r="D611" s="5">
        <f t="shared" si="293"/>
        <v>-0.23978524264773254</v>
      </c>
      <c r="E611" s="2">
        <f t="shared" si="294"/>
        <v>16.442597234545023</v>
      </c>
      <c r="F611" s="2">
        <f t="shared" si="295"/>
        <v>173.09815515587695</v>
      </c>
      <c r="G611" s="3">
        <f t="shared" si="296"/>
        <v>6.4794750325195043</v>
      </c>
      <c r="H611" s="3">
        <f t="shared" si="297"/>
        <v>-115.68717759951529</v>
      </c>
      <c r="I611" s="3">
        <f t="shared" si="298"/>
        <v>-14.827532593958614</v>
      </c>
      <c r="J611" s="2">
        <f t="shared" si="279"/>
        <v>116.8133655900032</v>
      </c>
      <c r="K611" s="2">
        <f t="shared" si="299"/>
        <v>79.627379406955143</v>
      </c>
      <c r="L611" s="6">
        <f t="shared" si="280"/>
        <v>2489.8912120162972</v>
      </c>
      <c r="M611" s="2">
        <f t="shared" si="281"/>
        <v>31.55591293006766</v>
      </c>
      <c r="N611" s="2">
        <f t="shared" si="300"/>
        <v>116.8133655900032</v>
      </c>
      <c r="O611" s="2">
        <f t="shared" si="282"/>
        <v>79.627379406955143</v>
      </c>
      <c r="P611" s="5">
        <f t="shared" si="283"/>
        <v>0.35270147725562495</v>
      </c>
      <c r="Q611" s="4">
        <f t="shared" si="301"/>
        <v>0.27013957495946156</v>
      </c>
      <c r="R611" s="4">
        <f t="shared" si="284"/>
        <v>0.24937968921872694</v>
      </c>
      <c r="S611" s="4">
        <f t="shared" ref="S611:S674" si="303">IF(D611&gt;=hwind,vxw,0)</f>
        <v>0</v>
      </c>
      <c r="T611" s="4">
        <f t="shared" ref="T611:T674" si="304">IF(D611&gt;=hwind,vyw,0)</f>
        <v>0</v>
      </c>
      <c r="U611" s="5">
        <f t="shared" ref="U611:U674" si="305">-const*$P611*$N611*(G611-S611)</f>
        <v>-1.4330072631996384</v>
      </c>
      <c r="V611" s="5">
        <f t="shared" ref="V611:V674" si="306">-const*$P611*$N611*(H611-T611)</f>
        <v>25.585493412220028</v>
      </c>
      <c r="W611" s="5">
        <f t="shared" ref="W611:W674" si="307">-const*$P611*$N611*I611</f>
        <v>3.2792721317439706</v>
      </c>
      <c r="X611" s="5">
        <f t="shared" si="285"/>
        <v>0.99595268054750652</v>
      </c>
      <c r="Y611" s="5">
        <f t="shared" si="286"/>
        <v>10.912117274321066</v>
      </c>
      <c r="Z611" s="5">
        <f t="shared" si="287"/>
        <v>-1.2478017470225375</v>
      </c>
      <c r="AA611" s="5">
        <f t="shared" si="288"/>
        <v>14.50406211450815</v>
      </c>
      <c r="AB611" s="5">
        <f t="shared" si="289"/>
        <v>9.4791100111214277</v>
      </c>
      <c r="AC611" s="5">
        <f t="shared" si="289"/>
        <v>24.337691665197489</v>
      </c>
      <c r="AD611" s="5">
        <f t="shared" si="290"/>
        <v>-14.390665753747879</v>
      </c>
      <c r="AE611">
        <f t="shared" si="302"/>
        <v>0</v>
      </c>
    </row>
    <row r="612" spans="1:31" x14ac:dyDescent="0.2">
      <c r="A612">
        <f t="shared" si="278"/>
        <v>0.5790000000000004</v>
      </c>
      <c r="B612" s="5">
        <f t="shared" si="291"/>
        <v>1.9823714617613846</v>
      </c>
      <c r="C612" s="5">
        <f t="shared" si="292"/>
        <v>-16.439120521387448</v>
      </c>
      <c r="D612" s="5">
        <f t="shared" si="293"/>
        <v>-0.25461997057456803</v>
      </c>
      <c r="E612" s="2">
        <f t="shared" si="294"/>
        <v>16.558214883528596</v>
      </c>
      <c r="F612" s="2">
        <f t="shared" si="295"/>
        <v>173.12398014133322</v>
      </c>
      <c r="G612" s="3">
        <f t="shared" si="296"/>
        <v>6.4889541425306261</v>
      </c>
      <c r="H612" s="3">
        <f t="shared" si="297"/>
        <v>-115.6628399078501</v>
      </c>
      <c r="I612" s="3">
        <f t="shared" si="298"/>
        <v>-14.841923259712361</v>
      </c>
      <c r="J612" s="2">
        <f t="shared" si="279"/>
        <v>116.79161676875621</v>
      </c>
      <c r="K612" s="2">
        <f t="shared" si="299"/>
        <v>79.612554034598645</v>
      </c>
      <c r="L612" s="6">
        <f t="shared" si="280"/>
        <v>2489.8546930184289</v>
      </c>
      <c r="M612" s="2">
        <f t="shared" si="281"/>
        <v>31.5554501024905</v>
      </c>
      <c r="N612" s="2">
        <f t="shared" si="300"/>
        <v>116.79161676875621</v>
      </c>
      <c r="O612" s="2">
        <f t="shared" si="282"/>
        <v>79.612554034598645</v>
      </c>
      <c r="P612" s="5">
        <f t="shared" si="283"/>
        <v>0.352700405785074</v>
      </c>
      <c r="Q612" s="4">
        <f t="shared" si="301"/>
        <v>0.27018591723898572</v>
      </c>
      <c r="R612" s="4">
        <f t="shared" si="284"/>
        <v>0.24940024504595504</v>
      </c>
      <c r="S612" s="4">
        <f t="shared" si="303"/>
        <v>0</v>
      </c>
      <c r="T612" s="4">
        <f t="shared" si="304"/>
        <v>0</v>
      </c>
      <c r="U612" s="5">
        <f t="shared" si="305"/>
        <v>-1.4348321200362133</v>
      </c>
      <c r="V612" s="5">
        <f t="shared" si="306"/>
        <v>25.575270551945717</v>
      </c>
      <c r="W612" s="5">
        <f t="shared" si="307"/>
        <v>3.2818336743311889</v>
      </c>
      <c r="X612" s="5">
        <f t="shared" si="285"/>
        <v>0.99593807300415571</v>
      </c>
      <c r="Y612" s="5">
        <f t="shared" si="286"/>
        <v>10.90877547617667</v>
      </c>
      <c r="Z612" s="5">
        <f t="shared" si="287"/>
        <v>-1.2485842654187254</v>
      </c>
      <c r="AA612" s="5">
        <f t="shared" si="288"/>
        <v>14.499559258793148</v>
      </c>
      <c r="AB612" s="5">
        <f t="shared" si="289"/>
        <v>9.473943356140456</v>
      </c>
      <c r="AC612" s="5">
        <f t="shared" si="289"/>
        <v>24.326686286526993</v>
      </c>
      <c r="AD612" s="5">
        <f t="shared" si="290"/>
        <v>-14.392607066875662</v>
      </c>
      <c r="AE612">
        <f t="shared" si="302"/>
        <v>0</v>
      </c>
    </row>
    <row r="613" spans="1:31" x14ac:dyDescent="0.2">
      <c r="A613">
        <f t="shared" si="278"/>
        <v>0.5800000000000004</v>
      </c>
      <c r="B613" s="5">
        <f t="shared" si="291"/>
        <v>1.9888651528755932</v>
      </c>
      <c r="C613" s="5">
        <f t="shared" si="292"/>
        <v>-16.554771197952153</v>
      </c>
      <c r="D613" s="5">
        <f t="shared" si="293"/>
        <v>-0.26946909013781384</v>
      </c>
      <c r="E613" s="2">
        <f t="shared" si="294"/>
        <v>16.673812821693456</v>
      </c>
      <c r="F613" s="2">
        <f t="shared" si="295"/>
        <v>173.14940467209192</v>
      </c>
      <c r="G613" s="3">
        <f t="shared" si="296"/>
        <v>6.4984280858867667</v>
      </c>
      <c r="H613" s="3">
        <f t="shared" si="297"/>
        <v>-115.63851322156357</v>
      </c>
      <c r="I613" s="3">
        <f t="shared" si="298"/>
        <v>-14.856315866779237</v>
      </c>
      <c r="J613" s="2">
        <f t="shared" si="279"/>
        <v>116.76988237047553</v>
      </c>
      <c r="K613" s="2">
        <f t="shared" si="299"/>
        <v>79.59773849384834</v>
      </c>
      <c r="L613" s="6">
        <f t="shared" si="280"/>
        <v>2489.8181030405785</v>
      </c>
      <c r="M613" s="2">
        <f t="shared" si="281"/>
        <v>31.554986375340665</v>
      </c>
      <c r="N613" s="2">
        <f t="shared" si="300"/>
        <v>116.76988237047553</v>
      </c>
      <c r="O613" s="2">
        <f t="shared" si="282"/>
        <v>79.59773849384834</v>
      </c>
      <c r="P613" s="5">
        <f t="shared" si="283"/>
        <v>0.35269933224389616</v>
      </c>
      <c r="Q613" s="4">
        <f t="shared" si="301"/>
        <v>0.27023223569949512</v>
      </c>
      <c r="R613" s="4">
        <f t="shared" si="284"/>
        <v>0.24942078664773815</v>
      </c>
      <c r="S613" s="4">
        <f t="shared" si="303"/>
        <v>0</v>
      </c>
      <c r="T613" s="4">
        <f t="shared" si="304"/>
        <v>0</v>
      </c>
      <c r="U613" s="5">
        <f t="shared" si="305"/>
        <v>-1.4366552119118514</v>
      </c>
      <c r="V613" s="5">
        <f t="shared" si="306"/>
        <v>25.565055198241314</v>
      </c>
      <c r="W613" s="5">
        <f t="shared" si="307"/>
        <v>3.2843948317548604</v>
      </c>
      <c r="X613" s="5">
        <f t="shared" si="285"/>
        <v>0.99592343706892084</v>
      </c>
      <c r="Y613" s="5">
        <f t="shared" si="286"/>
        <v>10.905435567319852</v>
      </c>
      <c r="Z613" s="5">
        <f t="shared" si="287"/>
        <v>-1.2493673660129712</v>
      </c>
      <c r="AA613" s="5">
        <f t="shared" si="288"/>
        <v>14.49505889507356</v>
      </c>
      <c r="AB613" s="5">
        <f t="shared" si="289"/>
        <v>9.4687803554080006</v>
      </c>
      <c r="AC613" s="5">
        <f t="shared" si="289"/>
        <v>24.315687832228342</v>
      </c>
      <c r="AD613" s="5">
        <f t="shared" si="290"/>
        <v>-14.394546273171578</v>
      </c>
      <c r="AE613">
        <f t="shared" si="302"/>
        <v>0</v>
      </c>
    </row>
    <row r="614" spans="1:31" x14ac:dyDescent="0.2">
      <c r="A614">
        <f t="shared" si="278"/>
        <v>0.58100000000000041</v>
      </c>
      <c r="B614" s="5">
        <f t="shared" si="291"/>
        <v>1.9953683153516577</v>
      </c>
      <c r="C614" s="5">
        <f t="shared" si="292"/>
        <v>-16.670397553329799</v>
      </c>
      <c r="D614" s="5">
        <f t="shared" si="293"/>
        <v>-0.28433260327772963</v>
      </c>
      <c r="E614" s="2">
        <f t="shared" si="294"/>
        <v>16.789390974659369</v>
      </c>
      <c r="F614" s="2">
        <f t="shared" si="295"/>
        <v>173.17443713641333</v>
      </c>
      <c r="G614" s="3">
        <f t="shared" si="296"/>
        <v>6.5078968662421746</v>
      </c>
      <c r="H614" s="3">
        <f t="shared" si="297"/>
        <v>-115.61419753373134</v>
      </c>
      <c r="I614" s="3">
        <f t="shared" si="298"/>
        <v>-14.870710413052409</v>
      </c>
      <c r="J614" s="2">
        <f t="shared" si="279"/>
        <v>116.74816238887514</v>
      </c>
      <c r="K614" s="2">
        <f t="shared" si="299"/>
        <v>79.582932780419313</v>
      </c>
      <c r="L614" s="6">
        <f t="shared" si="280"/>
        <v>2489.7814420603308</v>
      </c>
      <c r="M614" s="2">
        <f t="shared" si="281"/>
        <v>31.554521748334054</v>
      </c>
      <c r="N614" s="2">
        <f t="shared" si="300"/>
        <v>116.74816238887514</v>
      </c>
      <c r="O614" s="2">
        <f t="shared" si="282"/>
        <v>79.582932780419313</v>
      </c>
      <c r="P614" s="5">
        <f t="shared" si="283"/>
        <v>0.35269825663143534</v>
      </c>
      <c r="Q614" s="4">
        <f t="shared" si="301"/>
        <v>0.27027853032263971</v>
      </c>
      <c r="R614" s="4">
        <f t="shared" si="284"/>
        <v>0.24944131402256245</v>
      </c>
      <c r="S614" s="4">
        <f t="shared" si="303"/>
        <v>0</v>
      </c>
      <c r="T614" s="4">
        <f t="shared" si="304"/>
        <v>0</v>
      </c>
      <c r="U614" s="5">
        <f t="shared" si="305"/>
        <v>-1.4384765409518068</v>
      </c>
      <c r="V614" s="5">
        <f t="shared" si="306"/>
        <v>25.554847344910591</v>
      </c>
      <c r="W614" s="5">
        <f t="shared" si="307"/>
        <v>3.2869556042635093</v>
      </c>
      <c r="X614" s="5">
        <f t="shared" si="285"/>
        <v>0.9959087727328354</v>
      </c>
      <c r="Y614" s="5">
        <f t="shared" si="286"/>
        <v>10.902097546557613</v>
      </c>
      <c r="Z614" s="5">
        <f t="shared" si="287"/>
        <v>-1.2501510480743305</v>
      </c>
      <c r="AA614" s="5">
        <f t="shared" si="288"/>
        <v>14.490561021794827</v>
      </c>
      <c r="AB614" s="5">
        <f t="shared" si="289"/>
        <v>9.4636210056058054</v>
      </c>
      <c r="AC614" s="5">
        <f t="shared" si="289"/>
        <v>24.304696296836262</v>
      </c>
      <c r="AD614" s="5">
        <f t="shared" si="290"/>
        <v>-14.396483373941663</v>
      </c>
      <c r="AE614">
        <f t="shared" si="302"/>
        <v>0</v>
      </c>
    </row>
    <row r="615" spans="1:31" x14ac:dyDescent="0.2">
      <c r="A615">
        <f t="shared" si="278"/>
        <v>0.58200000000000041</v>
      </c>
      <c r="B615" s="5">
        <f t="shared" si="291"/>
        <v>2.0018809440284029</v>
      </c>
      <c r="C615" s="5">
        <f t="shared" si="292"/>
        <v>-16.785999598515382</v>
      </c>
      <c r="D615" s="5">
        <f t="shared" si="293"/>
        <v>-0.29921051193246906</v>
      </c>
      <c r="E615" s="2">
        <f t="shared" si="294"/>
        <v>16.904949270418488</v>
      </c>
      <c r="F615" s="2">
        <f t="shared" si="295"/>
        <v>173.19908569049042</v>
      </c>
      <c r="G615" s="3">
        <f t="shared" si="296"/>
        <v>6.5173604872477799</v>
      </c>
      <c r="H615" s="3">
        <f t="shared" si="297"/>
        <v>-115.5898928374345</v>
      </c>
      <c r="I615" s="3">
        <f t="shared" si="298"/>
        <v>-14.88510689642635</v>
      </c>
      <c r="J615" s="2">
        <f t="shared" si="279"/>
        <v>116.72645681767425</v>
      </c>
      <c r="K615" s="2">
        <f t="shared" si="299"/>
        <v>79.568136890030161</v>
      </c>
      <c r="L615" s="6">
        <f t="shared" si="280"/>
        <v>2489.7447100553095</v>
      </c>
      <c r="M615" s="2">
        <f t="shared" si="281"/>
        <v>31.554056221187082</v>
      </c>
      <c r="N615" s="2">
        <f t="shared" si="300"/>
        <v>116.72645681767425</v>
      </c>
      <c r="O615" s="2">
        <f t="shared" si="282"/>
        <v>79.568136890030161</v>
      </c>
      <c r="P615" s="5">
        <f t="shared" si="283"/>
        <v>0.35269717894703656</v>
      </c>
      <c r="Q615" s="4">
        <f t="shared" si="301"/>
        <v>0.27032480109007556</v>
      </c>
      <c r="R615" s="4">
        <f t="shared" si="284"/>
        <v>0.24946182716891618</v>
      </c>
      <c r="S615" s="4">
        <f t="shared" si="303"/>
        <v>0</v>
      </c>
      <c r="T615" s="4">
        <f t="shared" si="304"/>
        <v>0</v>
      </c>
      <c r="U615" s="5">
        <f t="shared" si="305"/>
        <v>-1.4402961092787938</v>
      </c>
      <c r="V615" s="5">
        <f t="shared" si="306"/>
        <v>25.54464698576373</v>
      </c>
      <c r="W615" s="5">
        <f t="shared" si="307"/>
        <v>3.2895159921060753</v>
      </c>
      <c r="X615" s="5">
        <f t="shared" si="285"/>
        <v>0.99589407998694901</v>
      </c>
      <c r="Y615" s="5">
        <f t="shared" si="286"/>
        <v>10.898761412697898</v>
      </c>
      <c r="Z615" s="5">
        <f t="shared" si="287"/>
        <v>-1.2509353108727459</v>
      </c>
      <c r="AA615" s="5">
        <f t="shared" si="288"/>
        <v>14.486065637403632</v>
      </c>
      <c r="AB615" s="5">
        <f t="shared" si="289"/>
        <v>9.4584653034191035</v>
      </c>
      <c r="AC615" s="5">
        <f t="shared" si="289"/>
        <v>24.293711674890986</v>
      </c>
      <c r="AD615" s="5">
        <f t="shared" si="290"/>
        <v>-14.39841837049029</v>
      </c>
      <c r="AE615">
        <f t="shared" si="302"/>
        <v>0</v>
      </c>
    </row>
    <row r="616" spans="1:31" x14ac:dyDescent="0.2">
      <c r="A616">
        <f t="shared" si="278"/>
        <v>0.58300000000000041</v>
      </c>
      <c r="B616" s="5">
        <f t="shared" si="291"/>
        <v>2.0084030337483023</v>
      </c>
      <c r="C616" s="5">
        <f t="shared" si="292"/>
        <v>-16.901577344496978</v>
      </c>
      <c r="D616" s="5">
        <f t="shared" si="293"/>
        <v>-0.31410281803808066</v>
      </c>
      <c r="E616" s="2">
        <f t="shared" si="294"/>
        <v>17.020487639253549</v>
      </c>
      <c r="F616" s="2">
        <f t="shared" si="295"/>
        <v>173.22335826640679</v>
      </c>
      <c r="G616" s="3">
        <f t="shared" si="296"/>
        <v>6.5268189525511993</v>
      </c>
      <c r="H616" s="3">
        <f t="shared" si="297"/>
        <v>-115.56559912575962</v>
      </c>
      <c r="I616" s="3">
        <f t="shared" si="298"/>
        <v>-14.899505314796841</v>
      </c>
      <c r="J616" s="2">
        <f t="shared" si="279"/>
        <v>116.7047656505972</v>
      </c>
      <c r="K616" s="2">
        <f t="shared" si="299"/>
        <v>79.55335081840299</v>
      </c>
      <c r="L616" s="6">
        <f t="shared" si="280"/>
        <v>2489.7079070031773</v>
      </c>
      <c r="M616" s="2">
        <f t="shared" si="281"/>
        <v>31.553589793616656</v>
      </c>
      <c r="N616" s="2">
        <f t="shared" si="300"/>
        <v>116.7047656505972</v>
      </c>
      <c r="O616" s="2">
        <f t="shared" si="282"/>
        <v>79.55335081840299</v>
      </c>
      <c r="P616" s="5">
        <f t="shared" si="283"/>
        <v>0.35269609919004608</v>
      </c>
      <c r="Q616" s="4">
        <f t="shared" si="301"/>
        <v>0.27037104798346501</v>
      </c>
      <c r="R616" s="4">
        <f t="shared" si="284"/>
        <v>0.24948232608529017</v>
      </c>
      <c r="S616" s="4">
        <f t="shared" si="303"/>
        <v>0</v>
      </c>
      <c r="T616" s="4">
        <f t="shared" si="304"/>
        <v>0</v>
      </c>
      <c r="U616" s="5">
        <f t="shared" si="305"/>
        <v>-1.442113919012989</v>
      </c>
      <c r="V616" s="5">
        <f t="shared" si="306"/>
        <v>25.534454114617319</v>
      </c>
      <c r="W616" s="5">
        <f t="shared" si="307"/>
        <v>3.2920759955319103</v>
      </c>
      <c r="X616" s="5">
        <f t="shared" si="285"/>
        <v>0.99587935882232681</v>
      </c>
      <c r="Y616" s="5">
        <f t="shared" si="286"/>
        <v>10.895427164549643</v>
      </c>
      <c r="Z616" s="5">
        <f t="shared" si="287"/>
        <v>-1.251720153679049</v>
      </c>
      <c r="AA616" s="5">
        <f t="shared" si="288"/>
        <v>14.481572740347923</v>
      </c>
      <c r="AB616" s="5">
        <f t="shared" si="289"/>
        <v>9.4533132455366538</v>
      </c>
      <c r="AC616" s="5">
        <f t="shared" si="289"/>
        <v>24.28273396093827</v>
      </c>
      <c r="AD616" s="5">
        <f t="shared" si="290"/>
        <v>-14.400351264120165</v>
      </c>
      <c r="AE616">
        <f t="shared" si="302"/>
        <v>0</v>
      </c>
    </row>
    <row r="617" spans="1:31" x14ac:dyDescent="0.2">
      <c r="A617">
        <f t="shared" si="278"/>
        <v>0.58400000000000041</v>
      </c>
      <c r="B617" s="5">
        <f t="shared" si="291"/>
        <v>2.0149345793574764</v>
      </c>
      <c r="C617" s="5">
        <f t="shared" si="292"/>
        <v>-17.017130802255757</v>
      </c>
      <c r="D617" s="5">
        <f t="shared" si="293"/>
        <v>-0.32900952352850954</v>
      </c>
      <c r="E617" s="2">
        <f t="shared" si="294"/>
        <v>17.136006013659429</v>
      </c>
      <c r="F617" s="2">
        <f t="shared" si="295"/>
        <v>173.24726257976991</v>
      </c>
      <c r="G617" s="3">
        <f t="shared" si="296"/>
        <v>6.536272265796736</v>
      </c>
      <c r="H617" s="3">
        <f t="shared" si="297"/>
        <v>-115.54131639179867</v>
      </c>
      <c r="I617" s="3">
        <f t="shared" si="298"/>
        <v>-14.913905666060961</v>
      </c>
      <c r="J617" s="2">
        <f t="shared" si="279"/>
        <v>116.68308888137352</v>
      </c>
      <c r="K617" s="2">
        <f t="shared" si="299"/>
        <v>79.538574561263474</v>
      </c>
      <c r="L617" s="6">
        <f t="shared" si="280"/>
        <v>2489.6710328816375</v>
      </c>
      <c r="M617" s="2">
        <f t="shared" si="281"/>
        <v>31.553122465340198</v>
      </c>
      <c r="N617" s="2">
        <f t="shared" si="300"/>
        <v>116.68308888137352</v>
      </c>
      <c r="O617" s="2">
        <f t="shared" si="282"/>
        <v>79.538574561263474</v>
      </c>
      <c r="P617" s="5">
        <f t="shared" si="283"/>
        <v>0.35269501735981118</v>
      </c>
      <c r="Q617" s="4">
        <f t="shared" si="301"/>
        <v>0.27041727098447699</v>
      </c>
      <c r="R617" s="4">
        <f t="shared" si="284"/>
        <v>0.2495028107701773</v>
      </c>
      <c r="S617" s="4">
        <f t="shared" si="303"/>
        <v>0</v>
      </c>
      <c r="T617" s="4">
        <f t="shared" si="304"/>
        <v>0</v>
      </c>
      <c r="U617" s="5">
        <f t="shared" si="305"/>
        <v>-1.4439299722720347</v>
      </c>
      <c r="V617" s="5">
        <f t="shared" si="306"/>
        <v>25.524268725294313</v>
      </c>
      <c r="W617" s="5">
        <f t="shared" si="307"/>
        <v>3.2946356147907783</v>
      </c>
      <c r="X617" s="5">
        <f t="shared" si="285"/>
        <v>0.99586460923005027</v>
      </c>
      <c r="Y617" s="5">
        <f t="shared" si="286"/>
        <v>10.892094800922742</v>
      </c>
      <c r="Z617" s="5">
        <f t="shared" si="287"/>
        <v>-1.252505575764955</v>
      </c>
      <c r="AA617" s="5">
        <f t="shared" si="288"/>
        <v>14.477082329076888</v>
      </c>
      <c r="AB617" s="5">
        <f t="shared" si="289"/>
        <v>9.4481648286507074</v>
      </c>
      <c r="AC617" s="5">
        <f t="shared" si="289"/>
        <v>24.271763149529356</v>
      </c>
      <c r="AD617" s="5">
        <f t="shared" si="290"/>
        <v>-14.402282056132332</v>
      </c>
      <c r="AE617">
        <f t="shared" si="302"/>
        <v>0</v>
      </c>
    </row>
    <row r="618" spans="1:31" x14ac:dyDescent="0.2">
      <c r="A618">
        <f t="shared" si="278"/>
        <v>0.58500000000000041</v>
      </c>
      <c r="B618" s="5">
        <f t="shared" si="291"/>
        <v>2.0214755757056873</v>
      </c>
      <c r="C618" s="5">
        <f t="shared" si="292"/>
        <v>-17.132659982765979</v>
      </c>
      <c r="D618" s="5">
        <f t="shared" si="293"/>
        <v>-0.34393063033559862</v>
      </c>
      <c r="E618" s="2">
        <f t="shared" si="294"/>
        <v>17.251504328267881</v>
      </c>
      <c r="F618" s="2">
        <f t="shared" si="295"/>
        <v>173.27080613703438</v>
      </c>
      <c r="G618" s="3">
        <f t="shared" si="296"/>
        <v>6.5457204306253871</v>
      </c>
      <c r="H618" s="3">
        <f t="shared" si="297"/>
        <v>-115.51704462864915</v>
      </c>
      <c r="I618" s="3">
        <f t="shared" si="298"/>
        <v>-14.928307948117093</v>
      </c>
      <c r="J618" s="2">
        <f t="shared" si="279"/>
        <v>116.6614265037379</v>
      </c>
      <c r="K618" s="2">
        <f t="shared" si="299"/>
        <v>79.523808114340753</v>
      </c>
      <c r="L618" s="6">
        <f t="shared" si="280"/>
        <v>2489.6340876684317</v>
      </c>
      <c r="M618" s="2">
        <f t="shared" si="281"/>
        <v>31.552654236075607</v>
      </c>
      <c r="N618" s="2">
        <f t="shared" si="300"/>
        <v>116.6614265037379</v>
      </c>
      <c r="O618" s="2">
        <f t="shared" si="282"/>
        <v>79.523808114340753</v>
      </c>
      <c r="P618" s="5">
        <f t="shared" si="283"/>
        <v>0.35269393345568045</v>
      </c>
      <c r="Q618" s="4">
        <f t="shared" si="301"/>
        <v>0.27046347007478638</v>
      </c>
      <c r="R618" s="4">
        <f t="shared" si="284"/>
        <v>0.24952328122207296</v>
      </c>
      <c r="S618" s="4">
        <f t="shared" si="303"/>
        <v>0</v>
      </c>
      <c r="T618" s="4">
        <f t="shared" si="304"/>
        <v>0</v>
      </c>
      <c r="U618" s="5">
        <f t="shared" si="305"/>
        <v>-1.4457442711710435</v>
      </c>
      <c r="V618" s="5">
        <f t="shared" si="306"/>
        <v>25.51409081162409</v>
      </c>
      <c r="W618" s="5">
        <f t="shared" si="307"/>
        <v>3.2971948501328554</v>
      </c>
      <c r="X618" s="5">
        <f t="shared" si="285"/>
        <v>0.99584983120121573</v>
      </c>
      <c r="Y618" s="5">
        <f t="shared" si="286"/>
        <v>10.888764320628081</v>
      </c>
      <c r="Z618" s="5">
        <f t="shared" si="287"/>
        <v>-1.2532915764030674</v>
      </c>
      <c r="AA618" s="5">
        <f t="shared" si="288"/>
        <v>14.47259440204097</v>
      </c>
      <c r="AB618" s="5">
        <f t="shared" si="289"/>
        <v>9.4430200494570364</v>
      </c>
      <c r="AC618" s="5">
        <f t="shared" si="289"/>
        <v>24.260799235221022</v>
      </c>
      <c r="AD618" s="5">
        <f t="shared" si="290"/>
        <v>-14.404210747826173</v>
      </c>
      <c r="AE618">
        <f t="shared" si="302"/>
        <v>0</v>
      </c>
    </row>
    <row r="619" spans="1:31" x14ac:dyDescent="0.2">
      <c r="A619">
        <f t="shared" si="278"/>
        <v>0.58600000000000041</v>
      </c>
      <c r="B619" s="5">
        <f t="shared" si="291"/>
        <v>2.0280260176463374</v>
      </c>
      <c r="C619" s="5">
        <f t="shared" si="292"/>
        <v>-17.248164896995011</v>
      </c>
      <c r="D619" s="5">
        <f t="shared" si="293"/>
        <v>-0.35886614038908965</v>
      </c>
      <c r="E619" s="2">
        <f t="shared" si="294"/>
        <v>17.366982519775316</v>
      </c>
      <c r="F619" s="2">
        <f t="shared" si="295"/>
        <v>173.29399624253128</v>
      </c>
      <c r="G619" s="3">
        <f t="shared" si="296"/>
        <v>6.5551634506748444</v>
      </c>
      <c r="H619" s="3">
        <f t="shared" si="297"/>
        <v>-115.49278382941392</v>
      </c>
      <c r="I619" s="3">
        <f t="shared" si="298"/>
        <v>-14.94271215886492</v>
      </c>
      <c r="J619" s="2">
        <f t="shared" si="279"/>
        <v>116.63977851143017</v>
      </c>
      <c r="K619" s="2">
        <f t="shared" si="299"/>
        <v>79.509051473367521</v>
      </c>
      <c r="L619" s="6">
        <f t="shared" si="280"/>
        <v>2489.5970713413385</v>
      </c>
      <c r="M619" s="2">
        <f t="shared" si="281"/>
        <v>31.55218510554127</v>
      </c>
      <c r="N619" s="2">
        <f t="shared" si="300"/>
        <v>116.63977851143017</v>
      </c>
      <c r="O619" s="2">
        <f t="shared" si="282"/>
        <v>79.509051473367521</v>
      </c>
      <c r="P619" s="5">
        <f t="shared" si="283"/>
        <v>0.35269284747700336</v>
      </c>
      <c r="Q619" s="4">
        <f t="shared" si="301"/>
        <v>0.2705096452360744</v>
      </c>
      <c r="R619" s="4">
        <f t="shared" si="284"/>
        <v>0.24954373743947458</v>
      </c>
      <c r="S619" s="4">
        <f t="shared" si="303"/>
        <v>0</v>
      </c>
      <c r="T619" s="4">
        <f t="shared" si="304"/>
        <v>0</v>
      </c>
      <c r="U619" s="5">
        <f t="shared" si="305"/>
        <v>-1.4475568178225999</v>
      </c>
      <c r="V619" s="5">
        <f t="shared" si="306"/>
        <v>25.503920367442351</v>
      </c>
      <c r="W619" s="5">
        <f t="shared" si="307"/>
        <v>3.2997537018087253</v>
      </c>
      <c r="X619" s="5">
        <f t="shared" si="285"/>
        <v>0.99583502472693508</v>
      </c>
      <c r="Y619" s="5">
        <f t="shared" si="286"/>
        <v>10.885435722477476</v>
      </c>
      <c r="Z619" s="5">
        <f t="shared" si="287"/>
        <v>-1.2540781548668705</v>
      </c>
      <c r="AA619" s="5">
        <f t="shared" si="288"/>
        <v>14.468108957691847</v>
      </c>
      <c r="AB619" s="5">
        <f t="shared" si="289"/>
        <v>9.4378789046548768</v>
      </c>
      <c r="AC619" s="5">
        <f t="shared" si="289"/>
        <v>24.24984221257548</v>
      </c>
      <c r="AD619" s="5">
        <f t="shared" si="290"/>
        <v>-14.406137340499427</v>
      </c>
      <c r="AE619">
        <f t="shared" si="302"/>
        <v>0</v>
      </c>
    </row>
    <row r="620" spans="1:31" x14ac:dyDescent="0.2">
      <c r="A620">
        <f t="shared" si="278"/>
        <v>0.58700000000000041</v>
      </c>
      <c r="B620" s="5">
        <f t="shared" si="291"/>
        <v>2.0345859000364648</v>
      </c>
      <c r="C620" s="5">
        <f t="shared" si="292"/>
        <v>-17.363645555903318</v>
      </c>
      <c r="D620" s="5">
        <f t="shared" si="293"/>
        <v>-0.37381605561662484</v>
      </c>
      <c r="E620" s="2">
        <f t="shared" si="294"/>
        <v>17.482440526873479</v>
      </c>
      <c r="F620" s="2">
        <f t="shared" si="295"/>
        <v>173.3168400052154</v>
      </c>
      <c r="G620" s="3">
        <f t="shared" si="296"/>
        <v>6.5646013295794994</v>
      </c>
      <c r="H620" s="3">
        <f t="shared" si="297"/>
        <v>-115.46853398720135</v>
      </c>
      <c r="I620" s="3">
        <f t="shared" si="298"/>
        <v>-14.957118296205419</v>
      </c>
      <c r="J620" s="2">
        <f t="shared" si="279"/>
        <v>116.6181448981953</v>
      </c>
      <c r="K620" s="2">
        <f t="shared" si="299"/>
        <v>79.494304634079953</v>
      </c>
      <c r="L620" s="6">
        <f t="shared" si="280"/>
        <v>2489.5599838781795</v>
      </c>
      <c r="M620" s="2">
        <f t="shared" si="281"/>
        <v>31.551715073456091</v>
      </c>
      <c r="N620" s="2">
        <f t="shared" si="300"/>
        <v>116.6181448981953</v>
      </c>
      <c r="O620" s="2">
        <f t="shared" si="282"/>
        <v>79.494304634079953</v>
      </c>
      <c r="P620" s="5">
        <f t="shared" si="283"/>
        <v>0.3526917594231308</v>
      </c>
      <c r="Q620" s="4">
        <f t="shared" si="301"/>
        <v>0.27055579645002881</v>
      </c>
      <c r="R620" s="4">
        <f t="shared" si="284"/>
        <v>0.24956417942088213</v>
      </c>
      <c r="S620" s="4">
        <f t="shared" si="303"/>
        <v>0</v>
      </c>
      <c r="T620" s="4">
        <f t="shared" si="304"/>
        <v>0</v>
      </c>
      <c r="U620" s="5">
        <f t="shared" si="305"/>
        <v>-1.449367614336766</v>
      </c>
      <c r="V620" s="5">
        <f t="shared" si="306"/>
        <v>25.493757386591206</v>
      </c>
      <c r="W620" s="5">
        <f t="shared" si="307"/>
        <v>3.3023121700693845</v>
      </c>
      <c r="X620" s="5">
        <f t="shared" si="285"/>
        <v>0.99582018979833664</v>
      </c>
      <c r="Y620" s="5">
        <f t="shared" si="286"/>
        <v>10.882109005283743</v>
      </c>
      <c r="Z620" s="5">
        <f t="shared" si="287"/>
        <v>-1.2548653104307326</v>
      </c>
      <c r="AA620" s="5">
        <f t="shared" si="288"/>
        <v>14.463625994482449</v>
      </c>
      <c r="AB620" s="5">
        <f t="shared" si="289"/>
        <v>9.4327413909469762</v>
      </c>
      <c r="AC620" s="5">
        <f t="shared" si="289"/>
        <v>24.238892076160472</v>
      </c>
      <c r="AD620" s="5">
        <f t="shared" si="290"/>
        <v>-14.408061835448166</v>
      </c>
      <c r="AE620">
        <f t="shared" si="302"/>
        <v>0</v>
      </c>
    </row>
    <row r="621" spans="1:31" x14ac:dyDescent="0.2">
      <c r="A621">
        <f t="shared" si="278"/>
        <v>0.58800000000000041</v>
      </c>
      <c r="B621" s="5">
        <f t="shared" si="291"/>
        <v>2.0411552177367396</v>
      </c>
      <c r="C621" s="5">
        <f t="shared" si="292"/>
        <v>-17.479101970444482</v>
      </c>
      <c r="D621" s="5">
        <f t="shared" si="293"/>
        <v>-0.38878037794374803</v>
      </c>
      <c r="E621" s="2">
        <f t="shared" si="294"/>
        <v>17.597878290182884</v>
      </c>
      <c r="F621" s="2">
        <f t="shared" si="295"/>
        <v>173.33934434514495</v>
      </c>
      <c r="G621" s="3">
        <f t="shared" si="296"/>
        <v>6.5740340709704466</v>
      </c>
      <c r="H621" s="3">
        <f t="shared" si="297"/>
        <v>-115.4442950951252</v>
      </c>
      <c r="I621" s="3">
        <f t="shared" si="298"/>
        <v>-14.971526358040867</v>
      </c>
      <c r="J621" s="2">
        <f t="shared" si="279"/>
        <v>116.59652565778339</v>
      </c>
      <c r="K621" s="2">
        <f t="shared" si="299"/>
        <v>79.479567592217705</v>
      </c>
      <c r="L621" s="6">
        <f t="shared" si="280"/>
        <v>2489.5228252568145</v>
      </c>
      <c r="M621" s="2">
        <f t="shared" si="281"/>
        <v>31.551244139539492</v>
      </c>
      <c r="N621" s="2">
        <f t="shared" si="300"/>
        <v>116.59652565778339</v>
      </c>
      <c r="O621" s="2">
        <f t="shared" si="282"/>
        <v>79.479567592217705</v>
      </c>
      <c r="P621" s="5">
        <f t="shared" si="283"/>
        <v>0.35269066929341469</v>
      </c>
      <c r="Q621" s="4">
        <f t="shared" si="301"/>
        <v>0.27060192369834385</v>
      </c>
      <c r="R621" s="4">
        <f t="shared" si="284"/>
        <v>0.24958460716479786</v>
      </c>
      <c r="S621" s="4">
        <f t="shared" si="303"/>
        <v>0</v>
      </c>
      <c r="T621" s="4">
        <f t="shared" si="304"/>
        <v>0</v>
      </c>
      <c r="U621" s="5">
        <f t="shared" si="305"/>
        <v>-1.4511766628210825</v>
      </c>
      <c r="V621" s="5">
        <f t="shared" si="306"/>
        <v>25.483601862919091</v>
      </c>
      <c r="W621" s="5">
        <f t="shared" si="307"/>
        <v>3.304870255166235</v>
      </c>
      <c r="X621" s="5">
        <f t="shared" si="285"/>
        <v>0.99580532640656483</v>
      </c>
      <c r="Y621" s="5">
        <f t="shared" si="286"/>
        <v>10.878784167860649</v>
      </c>
      <c r="Z621" s="5">
        <f t="shared" si="287"/>
        <v>-1.2556530423699044</v>
      </c>
      <c r="AA621" s="5">
        <f t="shared" si="288"/>
        <v>14.459145510866948</v>
      </c>
      <c r="AB621" s="5">
        <f t="shared" si="289"/>
        <v>9.4276075050395676</v>
      </c>
      <c r="AC621" s="5">
        <f t="shared" si="289"/>
        <v>24.227948820549187</v>
      </c>
      <c r="AD621" s="5">
        <f t="shared" si="290"/>
        <v>-14.409984233966817</v>
      </c>
      <c r="AE621">
        <f t="shared" si="302"/>
        <v>0</v>
      </c>
    </row>
    <row r="622" spans="1:31" x14ac:dyDescent="0.2">
      <c r="A622">
        <f t="shared" si="278"/>
        <v>0.58900000000000041</v>
      </c>
      <c r="B622" s="5">
        <f t="shared" si="291"/>
        <v>2.0477339656114628</v>
      </c>
      <c r="C622" s="5">
        <f t="shared" si="292"/>
        <v>-17.594534151565195</v>
      </c>
      <c r="D622" s="5">
        <f t="shared" si="293"/>
        <v>-0.4037591092939059</v>
      </c>
      <c r="E622" s="2">
        <f t="shared" si="294"/>
        <v>17.713295752188884</v>
      </c>
      <c r="F622" s="2">
        <f t="shared" si="295"/>
        <v>173.36151599970543</v>
      </c>
      <c r="G622" s="3">
        <f t="shared" si="296"/>
        <v>6.5834616784754862</v>
      </c>
      <c r="H622" s="3">
        <f t="shared" si="297"/>
        <v>-115.42006714630465</v>
      </c>
      <c r="I622" s="3">
        <f t="shared" si="298"/>
        <v>-14.985936342274833</v>
      </c>
      <c r="J622" s="2">
        <f t="shared" si="279"/>
        <v>116.57492078394968</v>
      </c>
      <c r="K622" s="2">
        <f t="shared" si="299"/>
        <v>79.464840343523974</v>
      </c>
      <c r="L622" s="6">
        <f t="shared" si="280"/>
        <v>2489.4855954551417</v>
      </c>
      <c r="M622" s="2">
        <f t="shared" si="281"/>
        <v>31.550772303511348</v>
      </c>
      <c r="N622" s="2">
        <f t="shared" si="300"/>
        <v>116.57492078394968</v>
      </c>
      <c r="O622" s="2">
        <f t="shared" si="282"/>
        <v>79.464840343523974</v>
      </c>
      <c r="P622" s="5">
        <f t="shared" si="283"/>
        <v>0.35268957708720811</v>
      </c>
      <c r="Q622" s="4">
        <f t="shared" si="301"/>
        <v>0.27064802696271989</v>
      </c>
      <c r="R622" s="4">
        <f t="shared" si="284"/>
        <v>0.24960502066972615</v>
      </c>
      <c r="S622" s="4">
        <f t="shared" si="303"/>
        <v>0</v>
      </c>
      <c r="T622" s="4">
        <f t="shared" si="304"/>
        <v>0</v>
      </c>
      <c r="U622" s="5">
        <f t="shared" si="305"/>
        <v>-1.4529839653805741</v>
      </c>
      <c r="V622" s="5">
        <f t="shared" si="306"/>
        <v>25.473453790280811</v>
      </c>
      <c r="W622" s="5">
        <f t="shared" si="307"/>
        <v>3.3074279573510879</v>
      </c>
      <c r="X622" s="5">
        <f t="shared" si="285"/>
        <v>0.99579043454277838</v>
      </c>
      <c r="Y622" s="5">
        <f t="shared" si="286"/>
        <v>10.875461209022921</v>
      </c>
      <c r="Z622" s="5">
        <f t="shared" si="287"/>
        <v>-1.256441349960516</v>
      </c>
      <c r="AA622" s="5">
        <f t="shared" si="288"/>
        <v>14.454667505300746</v>
      </c>
      <c r="AB622" s="5">
        <f t="shared" si="289"/>
        <v>9.4224772436423478</v>
      </c>
      <c r="AC622" s="5">
        <f t="shared" si="289"/>
        <v>24.217012440320296</v>
      </c>
      <c r="AD622" s="5">
        <f t="shared" si="290"/>
        <v>-14.411904537348164</v>
      </c>
      <c r="AE622">
        <f t="shared" si="302"/>
        <v>0</v>
      </c>
    </row>
    <row r="623" spans="1:31" x14ac:dyDescent="0.2">
      <c r="A623">
        <f t="shared" si="278"/>
        <v>0.59000000000000041</v>
      </c>
      <c r="B623" s="5">
        <f t="shared" si="291"/>
        <v>2.0543221385285602</v>
      </c>
      <c r="C623" s="5">
        <f t="shared" si="292"/>
        <v>-17.709942110205279</v>
      </c>
      <c r="D623" s="5">
        <f t="shared" si="293"/>
        <v>-0.41875225158844942</v>
      </c>
      <c r="E623" s="2">
        <f t="shared" si="294"/>
        <v>17.828692857180268</v>
      </c>
      <c r="F623" s="2">
        <f t="shared" si="295"/>
        <v>173.38336152958891</v>
      </c>
      <c r="G623" s="3">
        <f t="shared" si="296"/>
        <v>6.5928841557191289</v>
      </c>
      <c r="H623" s="3">
        <f t="shared" si="297"/>
        <v>-115.39585013386433</v>
      </c>
      <c r="I623" s="3">
        <f t="shared" si="298"/>
        <v>-15.000348246812182</v>
      </c>
      <c r="J623" s="2">
        <f t="shared" si="279"/>
        <v>116.55333027045451</v>
      </c>
      <c r="K623" s="2">
        <f t="shared" si="299"/>
        <v>79.450122883745394</v>
      </c>
      <c r="L623" s="6">
        <f t="shared" si="280"/>
        <v>2489.4482944510996</v>
      </c>
      <c r="M623" s="2">
        <f t="shared" si="281"/>
        <v>31.550299565092057</v>
      </c>
      <c r="N623" s="2">
        <f t="shared" si="300"/>
        <v>116.55333027045451</v>
      </c>
      <c r="O623" s="2">
        <f t="shared" si="282"/>
        <v>79.450122883745394</v>
      </c>
      <c r="P623" s="5">
        <f t="shared" si="283"/>
        <v>0.35268848280386533</v>
      </c>
      <c r="Q623" s="4">
        <f t="shared" si="301"/>
        <v>0.2706941062248639</v>
      </c>
      <c r="R623" s="4">
        <f t="shared" si="284"/>
        <v>0.24962541993417389</v>
      </c>
      <c r="S623" s="4">
        <f t="shared" si="303"/>
        <v>0</v>
      </c>
      <c r="T623" s="4">
        <f t="shared" si="304"/>
        <v>0</v>
      </c>
      <c r="U623" s="5">
        <f t="shared" si="305"/>
        <v>-1.4547895241177509</v>
      </c>
      <c r="V623" s="5">
        <f t="shared" si="306"/>
        <v>25.463313162537496</v>
      </c>
      <c r="W623" s="5">
        <f t="shared" si="307"/>
        <v>3.3099852768761608</v>
      </c>
      <c r="X623" s="5">
        <f t="shared" si="285"/>
        <v>0.99577551419815291</v>
      </c>
      <c r="Y623" s="5">
        <f t="shared" si="286"/>
        <v>10.872140127586263</v>
      </c>
      <c r="Z623" s="5">
        <f t="shared" si="287"/>
        <v>-1.2572302324795799</v>
      </c>
      <c r="AA623" s="5">
        <f t="shared" si="288"/>
        <v>14.450191976240498</v>
      </c>
      <c r="AB623" s="5">
        <f t="shared" si="289"/>
        <v>9.4173506034685133</v>
      </c>
      <c r="AC623" s="5">
        <f t="shared" si="289"/>
        <v>24.206082930057917</v>
      </c>
      <c r="AD623" s="5">
        <f t="shared" si="290"/>
        <v>-14.413822746883341</v>
      </c>
      <c r="AE623">
        <f t="shared" si="302"/>
        <v>0</v>
      </c>
    </row>
    <row r="624" spans="1:31" x14ac:dyDescent="0.2">
      <c r="A624">
        <f t="shared" si="278"/>
        <v>0.59100000000000041</v>
      </c>
      <c r="B624" s="5">
        <f t="shared" si="291"/>
        <v>2.0609197313595811</v>
      </c>
      <c r="C624" s="5">
        <f t="shared" si="292"/>
        <v>-17.825325857297681</v>
      </c>
      <c r="D624" s="5">
        <f t="shared" si="293"/>
        <v>-0.43375980674663506</v>
      </c>
      <c r="E624" s="2">
        <f t="shared" si="294"/>
        <v>17.944069551190236</v>
      </c>
      <c r="F624" s="2">
        <f t="shared" si="295"/>
        <v>173.40488732454088</v>
      </c>
      <c r="G624" s="3">
        <f t="shared" si="296"/>
        <v>6.6023015063225978</v>
      </c>
      <c r="H624" s="3">
        <f t="shared" si="297"/>
        <v>-115.37164405093426</v>
      </c>
      <c r="I624" s="3">
        <f t="shared" si="298"/>
        <v>-15.014762069559065</v>
      </c>
      <c r="J624" s="2">
        <f t="shared" si="279"/>
        <v>116.53175411106336</v>
      </c>
      <c r="K624" s="2">
        <f t="shared" si="299"/>
        <v>79.435415208632151</v>
      </c>
      <c r="L624" s="6">
        <f t="shared" si="280"/>
        <v>2489.4109222226675</v>
      </c>
      <c r="M624" s="2">
        <f t="shared" si="281"/>
        <v>31.549825924002551</v>
      </c>
      <c r="N624" s="2">
        <f t="shared" si="300"/>
        <v>116.53175411106336</v>
      </c>
      <c r="O624" s="2">
        <f t="shared" si="282"/>
        <v>79.435415208632151</v>
      </c>
      <c r="P624" s="5">
        <f t="shared" si="283"/>
        <v>0.35268738644274167</v>
      </c>
      <c r="Q624" s="4">
        <f t="shared" si="301"/>
        <v>0.27074016146648955</v>
      </c>
      <c r="R624" s="4">
        <f t="shared" si="284"/>
        <v>0.24964580495665034</v>
      </c>
      <c r="S624" s="4">
        <f t="shared" si="303"/>
        <v>0</v>
      </c>
      <c r="T624" s="4">
        <f t="shared" si="304"/>
        <v>0</v>
      </c>
      <c r="U624" s="5">
        <f t="shared" si="305"/>
        <v>-1.456593341132614</v>
      </c>
      <c r="V624" s="5">
        <f t="shared" si="306"/>
        <v>25.453179973556612</v>
      </c>
      <c r="W624" s="5">
        <f t="shared" si="307"/>
        <v>3.3125422139940759</v>
      </c>
      <c r="X624" s="5">
        <f t="shared" si="285"/>
        <v>0.99576056536388036</v>
      </c>
      <c r="Y624" s="5">
        <f t="shared" si="286"/>
        <v>10.868820922367327</v>
      </c>
      <c r="Z624" s="5">
        <f t="shared" si="287"/>
        <v>-1.258019689204986</v>
      </c>
      <c r="AA624" s="5">
        <f t="shared" si="288"/>
        <v>14.445718922144103</v>
      </c>
      <c r="AB624" s="5">
        <f t="shared" si="289"/>
        <v>9.4122275812347134</v>
      </c>
      <c r="AC624" s="5">
        <f t="shared" si="289"/>
        <v>24.195160284351626</v>
      </c>
      <c r="AD624" s="5">
        <f t="shared" si="290"/>
        <v>-14.415738863861822</v>
      </c>
      <c r="AE624">
        <f t="shared" si="302"/>
        <v>0</v>
      </c>
    </row>
    <row r="625" spans="1:31" x14ac:dyDescent="0.2">
      <c r="A625">
        <f t="shared" si="278"/>
        <v>0.59200000000000041</v>
      </c>
      <c r="B625" s="5">
        <f t="shared" si="291"/>
        <v>2.0675267389796943</v>
      </c>
      <c r="C625" s="5">
        <f t="shared" si="292"/>
        <v>-17.940685403768473</v>
      </c>
      <c r="D625" s="5">
        <f t="shared" si="293"/>
        <v>-0.44878177668562602</v>
      </c>
      <c r="E625" s="2">
        <f t="shared" si="294"/>
        <v>18.059425781939666</v>
      </c>
      <c r="F625" s="2">
        <f t="shared" si="295"/>
        <v>173.4260996088843</v>
      </c>
      <c r="G625" s="3">
        <f t="shared" si="296"/>
        <v>6.6117137339038328</v>
      </c>
      <c r="H625" s="3">
        <f t="shared" si="297"/>
        <v>-115.34744889064991</v>
      </c>
      <c r="I625" s="3">
        <f t="shared" si="298"/>
        <v>-15.029177808422927</v>
      </c>
      <c r="J625" s="2">
        <f t="shared" si="279"/>
        <v>116.51019229954682</v>
      </c>
      <c r="K625" s="2">
        <f t="shared" si="299"/>
        <v>79.420717313937843</v>
      </c>
      <c r="L625" s="6">
        <f t="shared" si="280"/>
        <v>2489.3734787478625</v>
      </c>
      <c r="M625" s="2">
        <f t="shared" si="281"/>
        <v>31.549351379964232</v>
      </c>
      <c r="N625" s="2">
        <f t="shared" si="300"/>
        <v>116.51019229954682</v>
      </c>
      <c r="O625" s="2">
        <f t="shared" si="282"/>
        <v>79.420717313937843</v>
      </c>
      <c r="P625" s="5">
        <f t="shared" si="283"/>
        <v>0.35268628800319385</v>
      </c>
      <c r="Q625" s="4">
        <f t="shared" si="301"/>
        <v>0.27078619266931681</v>
      </c>
      <c r="R625" s="4">
        <f t="shared" si="284"/>
        <v>0.24966617573566696</v>
      </c>
      <c r="S625" s="4">
        <f t="shared" si="303"/>
        <v>0</v>
      </c>
      <c r="T625" s="4">
        <f t="shared" si="304"/>
        <v>0</v>
      </c>
      <c r="U625" s="5">
        <f t="shared" si="305"/>
        <v>-1.4583954185226577</v>
      </c>
      <c r="V625" s="5">
        <f t="shared" si="306"/>
        <v>25.443054217211976</v>
      </c>
      <c r="W625" s="5">
        <f t="shared" si="307"/>
        <v>3.3150987689578635</v>
      </c>
      <c r="X625" s="5">
        <f t="shared" si="285"/>
        <v>0.99574558803116775</v>
      </c>
      <c r="Y625" s="5">
        <f t="shared" si="286"/>
        <v>10.865503592183735</v>
      </c>
      <c r="Z625" s="5">
        <f t="shared" si="287"/>
        <v>-1.2588097194155015</v>
      </c>
      <c r="AA625" s="5">
        <f t="shared" si="288"/>
        <v>14.441248341470681</v>
      </c>
      <c r="AB625" s="5">
        <f t="shared" si="289"/>
        <v>9.4071081736610775</v>
      </c>
      <c r="AC625" s="5">
        <f t="shared" si="289"/>
        <v>24.184244497796474</v>
      </c>
      <c r="AD625" s="5">
        <f t="shared" si="290"/>
        <v>-14.417652889571457</v>
      </c>
      <c r="AE625">
        <f t="shared" si="302"/>
        <v>0</v>
      </c>
    </row>
    <row r="626" spans="1:31" x14ac:dyDescent="0.2">
      <c r="A626">
        <f t="shared" si="278"/>
        <v>0.59300000000000042</v>
      </c>
      <c r="B626" s="5">
        <f t="shared" si="291"/>
        <v>2.0741431562676849</v>
      </c>
      <c r="C626" s="5">
        <f t="shared" si="292"/>
        <v>-18.056020760536875</v>
      </c>
      <c r="D626" s="5">
        <f t="shared" si="293"/>
        <v>-0.46381816332049375</v>
      </c>
      <c r="E626" s="2">
        <f t="shared" si="294"/>
        <v>18.174761498782608</v>
      </c>
      <c r="F626" s="2">
        <f t="shared" si="295"/>
        <v>173.44700444683099</v>
      </c>
      <c r="G626" s="3">
        <f t="shared" si="296"/>
        <v>6.6211208420774934</v>
      </c>
      <c r="H626" s="3">
        <f t="shared" si="297"/>
        <v>-115.32326464615211</v>
      </c>
      <c r="I626" s="3">
        <f t="shared" si="298"/>
        <v>-15.043595461312499</v>
      </c>
      <c r="J626" s="2">
        <f t="shared" si="279"/>
        <v>116.48864482968051</v>
      </c>
      <c r="K626" s="2">
        <f t="shared" si="299"/>
        <v>79.406029195419563</v>
      </c>
      <c r="L626" s="6">
        <f t="shared" si="280"/>
        <v>2489.3359640047415</v>
      </c>
      <c r="M626" s="2">
        <f t="shared" si="281"/>
        <v>31.54887593269898</v>
      </c>
      <c r="N626" s="2">
        <f t="shared" si="300"/>
        <v>116.48864482968051</v>
      </c>
      <c r="O626" s="2">
        <f t="shared" si="282"/>
        <v>79.406029195419563</v>
      </c>
      <c r="P626" s="5">
        <f t="shared" si="283"/>
        <v>0.35268518748457944</v>
      </c>
      <c r="Q626" s="4">
        <f t="shared" si="301"/>
        <v>0.27083219981507195</v>
      </c>
      <c r="R626" s="4">
        <f t="shared" si="284"/>
        <v>0.24968653226973753</v>
      </c>
      <c r="S626" s="4">
        <f t="shared" si="303"/>
        <v>0</v>
      </c>
      <c r="T626" s="4">
        <f t="shared" si="304"/>
        <v>0</v>
      </c>
      <c r="U626" s="5">
        <f t="shared" si="305"/>
        <v>-1.460195758382872</v>
      </c>
      <c r="V626" s="5">
        <f t="shared" si="306"/>
        <v>25.432935887383678</v>
      </c>
      <c r="W626" s="5">
        <f t="shared" si="307"/>
        <v>3.3176549420209538</v>
      </c>
      <c r="X626" s="5">
        <f t="shared" si="285"/>
        <v>0.99573058219123733</v>
      </c>
      <c r="Y626" s="5">
        <f t="shared" si="286"/>
        <v>10.862188135854064</v>
      </c>
      <c r="Z626" s="5">
        <f t="shared" si="287"/>
        <v>-1.2596003223907719</v>
      </c>
      <c r="AA626" s="5">
        <f t="shared" si="288"/>
        <v>14.43678023268059</v>
      </c>
      <c r="AB626" s="5">
        <f t="shared" si="289"/>
        <v>9.401992377471192</v>
      </c>
      <c r="AC626" s="5">
        <f t="shared" si="289"/>
        <v>24.173335564992907</v>
      </c>
      <c r="AD626" s="5">
        <f t="shared" si="290"/>
        <v>-14.419564825298455</v>
      </c>
      <c r="AE626">
        <f t="shared" si="302"/>
        <v>0</v>
      </c>
    </row>
    <row r="627" spans="1:31" x14ac:dyDescent="0.2">
      <c r="A627">
        <f t="shared" si="278"/>
        <v>0.59400000000000042</v>
      </c>
      <c r="B627" s="5">
        <f t="shared" si="291"/>
        <v>2.0807689781059513</v>
      </c>
      <c r="C627" s="5">
        <f t="shared" si="292"/>
        <v>-18.171331938515241</v>
      </c>
      <c r="D627" s="5">
        <f t="shared" si="293"/>
        <v>-0.4788689685642189</v>
      </c>
      <c r="E627" s="2">
        <f t="shared" si="294"/>
        <v>18.290076652653813</v>
      </c>
      <c r="F627" s="2">
        <f t="shared" si="295"/>
        <v>173.46760774759022</v>
      </c>
      <c r="G627" s="3">
        <f t="shared" si="296"/>
        <v>6.6305228344549647</v>
      </c>
      <c r="H627" s="3">
        <f t="shared" si="297"/>
        <v>-115.29909131058712</v>
      </c>
      <c r="I627" s="3">
        <f t="shared" si="298"/>
        <v>-15.058015026137797</v>
      </c>
      <c r="J627" s="2">
        <f t="shared" si="279"/>
        <v>116.46711169524522</v>
      </c>
      <c r="K627" s="2">
        <f t="shared" si="299"/>
        <v>79.391350848837916</v>
      </c>
      <c r="L627" s="6">
        <f t="shared" si="280"/>
        <v>2489.2983779714018</v>
      </c>
      <c r="M627" s="2">
        <f t="shared" si="281"/>
        <v>31.548399581929228</v>
      </c>
      <c r="N627" s="2">
        <f t="shared" si="300"/>
        <v>116.46711169524522</v>
      </c>
      <c r="O627" s="2">
        <f t="shared" si="282"/>
        <v>79.391350848837916</v>
      </c>
      <c r="P627" s="5">
        <f t="shared" si="283"/>
        <v>0.35268408488625741</v>
      </c>
      <c r="Q627" s="4">
        <f t="shared" si="301"/>
        <v>0.27087818288548832</v>
      </c>
      <c r="R627" s="4">
        <f t="shared" si="284"/>
        <v>0.24970687455737828</v>
      </c>
      <c r="S627" s="4">
        <f t="shared" si="303"/>
        <v>0</v>
      </c>
      <c r="T627" s="4">
        <f t="shared" si="304"/>
        <v>0</v>
      </c>
      <c r="U627" s="5">
        <f t="shared" si="305"/>
        <v>-1.4619943628057477</v>
      </c>
      <c r="V627" s="5">
        <f t="shared" si="306"/>
        <v>25.422824977958147</v>
      </c>
      <c r="W627" s="5">
        <f t="shared" si="307"/>
        <v>3.3202107334371824</v>
      </c>
      <c r="X627" s="5">
        <f t="shared" si="285"/>
        <v>0.99571554783532867</v>
      </c>
      <c r="Y627" s="5">
        <f t="shared" si="286"/>
        <v>10.858874552197856</v>
      </c>
      <c r="Z627" s="5">
        <f t="shared" si="287"/>
        <v>-1.260391497411318</v>
      </c>
      <c r="AA627" s="5">
        <f t="shared" si="288"/>
        <v>14.432314594235436</v>
      </c>
      <c r="AB627" s="5">
        <f t="shared" si="289"/>
        <v>9.3968801893921086</v>
      </c>
      <c r="AC627" s="5">
        <f t="shared" si="289"/>
        <v>24.162433480546827</v>
      </c>
      <c r="AD627" s="5">
        <f t="shared" si="290"/>
        <v>-14.421474672327381</v>
      </c>
      <c r="AE627">
        <f t="shared" si="302"/>
        <v>0</v>
      </c>
    </row>
    <row r="628" spans="1:31" x14ac:dyDescent="0.2">
      <c r="A628">
        <f t="shared" si="278"/>
        <v>0.59500000000000042</v>
      </c>
      <c r="B628" s="5">
        <f t="shared" si="291"/>
        <v>2.0874041993805008</v>
      </c>
      <c r="C628" s="5">
        <f t="shared" si="292"/>
        <v>-18.286618948609085</v>
      </c>
      <c r="D628" s="5">
        <f t="shared" si="293"/>
        <v>-0.49393419432769287</v>
      </c>
      <c r="E628" s="2">
        <f t="shared" si="294"/>
        <v>18.405371196018304</v>
      </c>
      <c r="F628" s="2">
        <f t="shared" si="295"/>
        <v>173.487915270283</v>
      </c>
      <c r="G628" s="3">
        <f t="shared" si="296"/>
        <v>6.6399197146443569</v>
      </c>
      <c r="H628" s="3">
        <f t="shared" si="297"/>
        <v>-115.27492887710657</v>
      </c>
      <c r="I628" s="3">
        <f t="shared" si="298"/>
        <v>-15.072436500810124</v>
      </c>
      <c r="J628" s="2">
        <f t="shared" si="279"/>
        <v>116.44559289002677</v>
      </c>
      <c r="K628" s="2">
        <f t="shared" si="299"/>
        <v>79.376682269956902</v>
      </c>
      <c r="L628" s="6">
        <f t="shared" si="280"/>
        <v>2489.2607206259813</v>
      </c>
      <c r="M628" s="2">
        <f t="shared" si="281"/>
        <v>31.54792232737789</v>
      </c>
      <c r="N628" s="2">
        <f t="shared" si="300"/>
        <v>116.44559289002677</v>
      </c>
      <c r="O628" s="2">
        <f t="shared" si="282"/>
        <v>79.376682269956902</v>
      </c>
      <c r="P628" s="5">
        <f t="shared" si="283"/>
        <v>0.35268298020758776</v>
      </c>
      <c r="Q628" s="4">
        <f t="shared" si="301"/>
        <v>0.27092414186230551</v>
      </c>
      <c r="R628" s="4">
        <f t="shared" si="284"/>
        <v>0.24972720259710771</v>
      </c>
      <c r="S628" s="4">
        <f t="shared" si="303"/>
        <v>0</v>
      </c>
      <c r="T628" s="4">
        <f t="shared" si="304"/>
        <v>0</v>
      </c>
      <c r="U628" s="5">
        <f t="shared" si="305"/>
        <v>-1.4637912338812784</v>
      </c>
      <c r="V628" s="5">
        <f t="shared" si="306"/>
        <v>25.412721482828093</v>
      </c>
      <c r="W628" s="5">
        <f t="shared" si="307"/>
        <v>3.3227661434607851</v>
      </c>
      <c r="X628" s="5">
        <f t="shared" si="285"/>
        <v>0.99570048495469632</v>
      </c>
      <c r="Y628" s="5">
        <f t="shared" si="286"/>
        <v>10.855562840035601</v>
      </c>
      <c r="Z628" s="5">
        <f t="shared" si="287"/>
        <v>-1.2611832437585355</v>
      </c>
      <c r="AA628" s="5">
        <f t="shared" si="288"/>
        <v>14.427851424598039</v>
      </c>
      <c r="AB628" s="5">
        <f t="shared" si="289"/>
        <v>9.3917716061543217</v>
      </c>
      <c r="AC628" s="5">
        <f t="shared" si="289"/>
        <v>24.151538239069559</v>
      </c>
      <c r="AD628" s="5">
        <f t="shared" si="290"/>
        <v>-14.423382431941175</v>
      </c>
      <c r="AE628">
        <f t="shared" si="302"/>
        <v>0</v>
      </c>
    </row>
    <row r="629" spans="1:31" x14ac:dyDescent="0.2">
      <c r="A629">
        <f t="shared" si="278"/>
        <v>0.59600000000000042</v>
      </c>
      <c r="B629" s="5">
        <f t="shared" si="291"/>
        <v>2.094048814980948</v>
      </c>
      <c r="C629" s="5">
        <f t="shared" si="292"/>
        <v>-18.401881801717071</v>
      </c>
      <c r="D629" s="5">
        <f t="shared" si="293"/>
        <v>-0.50901384251971893</v>
      </c>
      <c r="E629" s="2">
        <f t="shared" si="294"/>
        <v>18.520645082822817</v>
      </c>
      <c r="F629" s="2">
        <f t="shared" si="295"/>
        <v>173.50793262867091</v>
      </c>
      <c r="G629" s="3">
        <f t="shared" si="296"/>
        <v>6.6493114862505109</v>
      </c>
      <c r="H629" s="3">
        <f t="shared" si="297"/>
        <v>-115.25077733886751</v>
      </c>
      <c r="I629" s="3">
        <f t="shared" si="298"/>
        <v>-15.086859883242065</v>
      </c>
      <c r="J629" s="2">
        <f t="shared" si="279"/>
        <v>116.4240884078161</v>
      </c>
      <c r="K629" s="2">
        <f t="shared" si="299"/>
        <v>79.36202345454403</v>
      </c>
      <c r="L629" s="6">
        <f t="shared" si="280"/>
        <v>2489.2229919466554</v>
      </c>
      <c r="M629" s="2">
        <f t="shared" si="281"/>
        <v>31.547444168768376</v>
      </c>
      <c r="N629" s="2">
        <f t="shared" si="300"/>
        <v>116.4240884078161</v>
      </c>
      <c r="O629" s="2">
        <f t="shared" si="282"/>
        <v>79.36202345454403</v>
      </c>
      <c r="P629" s="5">
        <f t="shared" si="283"/>
        <v>0.35268187344793167</v>
      </c>
      <c r="Q629" s="4">
        <f t="shared" si="301"/>
        <v>0.27097007672726986</v>
      </c>
      <c r="R629" s="4">
        <f t="shared" si="284"/>
        <v>0.24974751638744663</v>
      </c>
      <c r="S629" s="4">
        <f t="shared" si="303"/>
        <v>0</v>
      </c>
      <c r="T629" s="4">
        <f t="shared" si="304"/>
        <v>0</v>
      </c>
      <c r="U629" s="5">
        <f t="shared" si="305"/>
        <v>-1.4655863736969645</v>
      </c>
      <c r="V629" s="5">
        <f t="shared" si="306"/>
        <v>25.402625395892528</v>
      </c>
      <c r="W629" s="5">
        <f t="shared" si="307"/>
        <v>3.3253211723464022</v>
      </c>
      <c r="X629" s="5">
        <f t="shared" si="285"/>
        <v>0.99568539354061092</v>
      </c>
      <c r="Y629" s="5">
        <f t="shared" si="286"/>
        <v>10.852252998188749</v>
      </c>
      <c r="Z629" s="5">
        <f t="shared" si="287"/>
        <v>-1.2619755607146943</v>
      </c>
      <c r="AA629" s="5">
        <f t="shared" si="288"/>
        <v>14.423390722232462</v>
      </c>
      <c r="AB629" s="5">
        <f t="shared" si="289"/>
        <v>9.3866666244917845</v>
      </c>
      <c r="AC629" s="5">
        <f t="shared" si="289"/>
        <v>24.140649835177832</v>
      </c>
      <c r="AD629" s="5">
        <f t="shared" si="290"/>
        <v>-14.425288105421135</v>
      </c>
      <c r="AE629">
        <f t="shared" si="302"/>
        <v>0</v>
      </c>
    </row>
    <row r="630" spans="1:31" x14ac:dyDescent="0.2">
      <c r="A630">
        <f t="shared" si="278"/>
        <v>0.59700000000000042</v>
      </c>
      <c r="B630" s="5">
        <f t="shared" si="291"/>
        <v>2.1007028198005107</v>
      </c>
      <c r="C630" s="5">
        <f t="shared" si="292"/>
        <v>-18.517120508731022</v>
      </c>
      <c r="D630" s="5">
        <f t="shared" si="293"/>
        <v>-0.52410791504701371</v>
      </c>
      <c r="E630" s="2">
        <f t="shared" si="294"/>
        <v>18.635898268449118</v>
      </c>
      <c r="F630" s="2">
        <f t="shared" si="295"/>
        <v>173.52766529570744</v>
      </c>
      <c r="G630" s="3">
        <f t="shared" si="296"/>
        <v>6.6586981528750027</v>
      </c>
      <c r="H630" s="3">
        <f t="shared" si="297"/>
        <v>-115.22663668903233</v>
      </c>
      <c r="I630" s="3">
        <f t="shared" si="298"/>
        <v>-15.101285171347486</v>
      </c>
      <c r="J630" s="2">
        <f t="shared" si="279"/>
        <v>116.40259824240914</v>
      </c>
      <c r="K630" s="2">
        <f t="shared" si="299"/>
        <v>79.347374398370235</v>
      </c>
      <c r="L630" s="6">
        <f t="shared" si="280"/>
        <v>2489.1851919116425</v>
      </c>
      <c r="M630" s="2">
        <f t="shared" si="281"/>
        <v>31.546965105824636</v>
      </c>
      <c r="N630" s="2">
        <f t="shared" si="300"/>
        <v>116.40259824240914</v>
      </c>
      <c r="O630" s="2">
        <f t="shared" si="282"/>
        <v>79.347374398370235</v>
      </c>
      <c r="P630" s="5">
        <f t="shared" si="283"/>
        <v>0.35268076460665165</v>
      </c>
      <c r="Q630" s="4">
        <f t="shared" si="301"/>
        <v>0.27101598746213451</v>
      </c>
      <c r="R630" s="4">
        <f t="shared" si="284"/>
        <v>0.24976781592691846</v>
      </c>
      <c r="S630" s="4">
        <f t="shared" si="303"/>
        <v>0</v>
      </c>
      <c r="T630" s="4">
        <f t="shared" si="304"/>
        <v>0</v>
      </c>
      <c r="U630" s="5">
        <f t="shared" si="305"/>
        <v>-1.4673797843378169</v>
      </c>
      <c r="V630" s="5">
        <f t="shared" si="306"/>
        <v>25.392536711056746</v>
      </c>
      <c r="W630" s="5">
        <f t="shared" si="307"/>
        <v>3.3278758203490719</v>
      </c>
      <c r="X630" s="5">
        <f t="shared" si="285"/>
        <v>0.99567027358435967</v>
      </c>
      <c r="Y630" s="5">
        <f t="shared" si="286"/>
        <v>10.848945025479713</v>
      </c>
      <c r="Z630" s="5">
        <f t="shared" si="287"/>
        <v>-1.2627684475629368</v>
      </c>
      <c r="AA630" s="5">
        <f t="shared" si="288"/>
        <v>14.418932485603992</v>
      </c>
      <c r="AB630" s="5">
        <f t="shared" si="289"/>
        <v>9.3815652411418959</v>
      </c>
      <c r="AC630" s="5">
        <f t="shared" si="289"/>
        <v>24.129768263493808</v>
      </c>
      <c r="AD630" s="5">
        <f t="shared" si="290"/>
        <v>-14.427191694046936</v>
      </c>
      <c r="AE630">
        <f t="shared" si="302"/>
        <v>0</v>
      </c>
    </row>
    <row r="631" spans="1:31" x14ac:dyDescent="0.2">
      <c r="A631">
        <f t="shared" si="278"/>
        <v>0.59800000000000042</v>
      </c>
      <c r="B631" s="5">
        <f t="shared" si="291"/>
        <v>2.1073662087360061</v>
      </c>
      <c r="C631" s="5">
        <f t="shared" si="292"/>
        <v>-18.632335080535924</v>
      </c>
      <c r="D631" s="5">
        <f t="shared" si="293"/>
        <v>-0.53921641381420815</v>
      </c>
      <c r="E631" s="2">
        <f t="shared" si="294"/>
        <v>18.751130709669006</v>
      </c>
      <c r="F631" s="2">
        <f t="shared" si="295"/>
        <v>173.54711860791971</v>
      </c>
      <c r="G631" s="3">
        <f t="shared" si="296"/>
        <v>6.6680797181161449</v>
      </c>
      <c r="H631" s="3">
        <f t="shared" si="297"/>
        <v>-115.20250692076884</v>
      </c>
      <c r="I631" s="3">
        <f t="shared" si="298"/>
        <v>-15.115712363041533</v>
      </c>
      <c r="J631" s="2">
        <f t="shared" si="279"/>
        <v>116.38112238760696</v>
      </c>
      <c r="K631" s="2">
        <f t="shared" si="299"/>
        <v>79.33273509720992</v>
      </c>
      <c r="L631" s="6">
        <f t="shared" si="280"/>
        <v>2489.1473204991976</v>
      </c>
      <c r="M631" s="2">
        <f t="shared" si="281"/>
        <v>31.54648513827108</v>
      </c>
      <c r="N631" s="2">
        <f t="shared" si="300"/>
        <v>116.38112238760696</v>
      </c>
      <c r="O631" s="2">
        <f t="shared" si="282"/>
        <v>79.33273509720992</v>
      </c>
      <c r="P631" s="5">
        <f t="shared" si="283"/>
        <v>0.35267965368311105</v>
      </c>
      <c r="Q631" s="4">
        <f t="shared" si="301"/>
        <v>0.27106187404865895</v>
      </c>
      <c r="R631" s="4">
        <f t="shared" si="284"/>
        <v>0.24978810121404871</v>
      </c>
      <c r="S631" s="4">
        <f t="shared" si="303"/>
        <v>0</v>
      </c>
      <c r="T631" s="4">
        <f t="shared" si="304"/>
        <v>0</v>
      </c>
      <c r="U631" s="5">
        <f t="shared" si="305"/>
        <v>-1.469171467886359</v>
      </c>
      <c r="V631" s="5">
        <f t="shared" si="306"/>
        <v>25.382455422232304</v>
      </c>
      <c r="W631" s="5">
        <f t="shared" si="307"/>
        <v>3.3304300877242303</v>
      </c>
      <c r="X631" s="5">
        <f t="shared" si="285"/>
        <v>0.99565512507724474</v>
      </c>
      <c r="Y631" s="5">
        <f t="shared" si="286"/>
        <v>10.845638920731856</v>
      </c>
      <c r="Z631" s="5">
        <f t="shared" si="287"/>
        <v>-1.2635619035872792</v>
      </c>
      <c r="AA631" s="5">
        <f t="shared" si="288"/>
        <v>14.414476713179162</v>
      </c>
      <c r="AB631" s="5">
        <f t="shared" si="289"/>
        <v>9.3764674528454979</v>
      </c>
      <c r="AC631" s="5">
        <f t="shared" si="289"/>
        <v>24.118893518645024</v>
      </c>
      <c r="AD631" s="5">
        <f t="shared" si="290"/>
        <v>-14.429093199096606</v>
      </c>
      <c r="AE631">
        <f t="shared" si="302"/>
        <v>0</v>
      </c>
    </row>
    <row r="632" spans="1:31" x14ac:dyDescent="0.2">
      <c r="A632">
        <f t="shared" si="278"/>
        <v>0.59900000000000042</v>
      </c>
      <c r="B632" s="5">
        <f t="shared" si="291"/>
        <v>2.1140389766878487</v>
      </c>
      <c r="C632" s="5">
        <f t="shared" si="292"/>
        <v>-18.747525528009934</v>
      </c>
      <c r="D632" s="5">
        <f t="shared" si="293"/>
        <v>-0.55433934072384927</v>
      </c>
      <c r="E632" s="2">
        <f t="shared" si="294"/>
        <v>18.866342364601032</v>
      </c>
      <c r="F632" s="2">
        <f t="shared" si="295"/>
        <v>173.56629776962765</v>
      </c>
      <c r="G632" s="3">
        <f t="shared" si="296"/>
        <v>6.6774561855689907</v>
      </c>
      <c r="H632" s="3">
        <f t="shared" si="297"/>
        <v>-115.17838802725019</v>
      </c>
      <c r="I632" s="3">
        <f t="shared" si="298"/>
        <v>-15.130141456240629</v>
      </c>
      <c r="J632" s="2">
        <f t="shared" si="279"/>
        <v>116.35966083721564</v>
      </c>
      <c r="K632" s="2">
        <f t="shared" si="299"/>
        <v>79.318105546840926</v>
      </c>
      <c r="L632" s="6">
        <f t="shared" si="280"/>
        <v>2489.1093776876191</v>
      </c>
      <c r="M632" s="2">
        <f t="shared" si="281"/>
        <v>31.546004265832675</v>
      </c>
      <c r="N632" s="2">
        <f t="shared" si="300"/>
        <v>116.35966083721564</v>
      </c>
      <c r="O632" s="2">
        <f t="shared" si="282"/>
        <v>79.318105546840926</v>
      </c>
      <c r="P632" s="5">
        <f t="shared" si="283"/>
        <v>0.35267854067667481</v>
      </c>
      <c r="Q632" s="4">
        <f t="shared" si="301"/>
        <v>0.27110773646860981</v>
      </c>
      <c r="R632" s="4">
        <f t="shared" si="284"/>
        <v>0.24980837224736543</v>
      </c>
      <c r="S632" s="4">
        <f t="shared" si="303"/>
        <v>0</v>
      </c>
      <c r="T632" s="4">
        <f t="shared" si="304"/>
        <v>0</v>
      </c>
      <c r="U632" s="5">
        <f t="shared" si="305"/>
        <v>-1.4709614264226323</v>
      </c>
      <c r="V632" s="5">
        <f t="shared" si="306"/>
        <v>25.372381523337051</v>
      </c>
      <c r="W632" s="5">
        <f t="shared" si="307"/>
        <v>3.3329839747277177</v>
      </c>
      <c r="X632" s="5">
        <f t="shared" si="285"/>
        <v>0.99563994801058553</v>
      </c>
      <c r="Y632" s="5">
        <f t="shared" si="286"/>
        <v>10.84233468276949</v>
      </c>
      <c r="Z632" s="5">
        <f t="shared" si="287"/>
        <v>-1.2643559280726067</v>
      </c>
      <c r="AA632" s="5">
        <f t="shared" si="288"/>
        <v>14.41002340342571</v>
      </c>
      <c r="AB632" s="5">
        <f t="shared" si="289"/>
        <v>9.3713732563468568</v>
      </c>
      <c r="AC632" s="5">
        <f t="shared" si="289"/>
        <v>24.108025595264444</v>
      </c>
      <c r="AD632" s="5">
        <f t="shared" si="290"/>
        <v>-14.430992621846571</v>
      </c>
      <c r="AE632">
        <f t="shared" si="302"/>
        <v>0</v>
      </c>
    </row>
    <row r="633" spans="1:31" x14ac:dyDescent="0.2">
      <c r="A633">
        <f t="shared" si="278"/>
        <v>0.60000000000000042</v>
      </c>
      <c r="B633" s="5">
        <f t="shared" si="291"/>
        <v>2.1207211185600459</v>
      </c>
      <c r="C633" s="5">
        <f t="shared" si="292"/>
        <v>-18.862691862024388</v>
      </c>
      <c r="D633" s="5">
        <f t="shared" si="293"/>
        <v>-0.56947669767640074</v>
      </c>
      <c r="E633" s="2">
        <f t="shared" si="294"/>
        <v>18.981533192668806</v>
      </c>
      <c r="F633" s="2">
        <f t="shared" si="295"/>
        <v>173.58520785700779</v>
      </c>
      <c r="G633" s="3">
        <f t="shared" si="296"/>
        <v>6.6868275588253372</v>
      </c>
      <c r="H633" s="3">
        <f t="shared" si="297"/>
        <v>-115.15428000165493</v>
      </c>
      <c r="I633" s="3">
        <f t="shared" si="298"/>
        <v>-15.144572448862476</v>
      </c>
      <c r="J633" s="2">
        <f t="shared" si="279"/>
        <v>116.33821358504632</v>
      </c>
      <c r="K633" s="2">
        <f t="shared" si="299"/>
        <v>79.303485743044519</v>
      </c>
      <c r="L633" s="6">
        <f t="shared" si="280"/>
        <v>2489.071363455243</v>
      </c>
      <c r="M633" s="2">
        <f t="shared" si="281"/>
        <v>31.545522488234852</v>
      </c>
      <c r="N633" s="2">
        <f t="shared" si="300"/>
        <v>116.33821358504632</v>
      </c>
      <c r="O633" s="2">
        <f t="shared" si="282"/>
        <v>79.303485743044519</v>
      </c>
      <c r="P633" s="5">
        <f t="shared" si="283"/>
        <v>0.35267742558670867</v>
      </c>
      <c r="Q633" s="4">
        <f t="shared" si="301"/>
        <v>0.27115357470376006</v>
      </c>
      <c r="R633" s="4">
        <f t="shared" si="284"/>
        <v>0.24982862902539876</v>
      </c>
      <c r="S633" s="4">
        <f t="shared" si="303"/>
        <v>0</v>
      </c>
      <c r="T633" s="4">
        <f t="shared" si="304"/>
        <v>0</v>
      </c>
      <c r="U633" s="5">
        <f t="shared" si="305"/>
        <v>-1.4727496620241962</v>
      </c>
      <c r="V633" s="5">
        <f t="shared" si="306"/>
        <v>25.36231500829507</v>
      </c>
      <c r="W633" s="5">
        <f t="shared" si="307"/>
        <v>3.3355374816157659</v>
      </c>
      <c r="X633" s="5">
        <f t="shared" si="285"/>
        <v>0.9956247423757163</v>
      </c>
      <c r="Y633" s="5">
        <f t="shared" si="286"/>
        <v>10.839032310417874</v>
      </c>
      <c r="Z633" s="5">
        <f t="shared" si="287"/>
        <v>-1.2651505203046738</v>
      </c>
      <c r="AA633" s="5">
        <f t="shared" si="288"/>
        <v>14.405572554812601</v>
      </c>
      <c r="AB633" s="5">
        <f t="shared" si="289"/>
        <v>9.3662826483936783</v>
      </c>
      <c r="AC633" s="5">
        <f t="shared" si="289"/>
        <v>24.097164487990398</v>
      </c>
      <c r="AD633" s="5">
        <f t="shared" si="290"/>
        <v>-14.432889963571633</v>
      </c>
      <c r="AE633">
        <f t="shared" si="302"/>
        <v>0</v>
      </c>
    </row>
    <row r="634" spans="1:31" x14ac:dyDescent="0.2">
      <c r="A634">
        <f t="shared" si="278"/>
        <v>0.60100000000000042</v>
      </c>
      <c r="B634" s="5">
        <f t="shared" si="291"/>
        <v>2.1274126292601951</v>
      </c>
      <c r="C634" s="5">
        <f t="shared" si="292"/>
        <v>-18.977834093443796</v>
      </c>
      <c r="D634" s="5">
        <f t="shared" si="293"/>
        <v>-0.58462848657024502</v>
      </c>
      <c r="E634" s="2">
        <f t="shared" si="294"/>
        <v>19.096703154560828</v>
      </c>
      <c r="F634" s="2">
        <f t="shared" si="295"/>
        <v>173.6038538220084</v>
      </c>
      <c r="G634" s="3">
        <f t="shared" si="296"/>
        <v>6.6961938414737308</v>
      </c>
      <c r="H634" s="3">
        <f t="shared" si="297"/>
        <v>-115.13018283716694</v>
      </c>
      <c r="I634" s="3">
        <f t="shared" si="298"/>
        <v>-15.159005338826049</v>
      </c>
      <c r="J634" s="2">
        <f t="shared" si="279"/>
        <v>116.31678062491515</v>
      </c>
      <c r="K634" s="2">
        <f t="shared" si="299"/>
        <v>79.288875681605418</v>
      </c>
      <c r="L634" s="6">
        <f t="shared" si="280"/>
        <v>2489.033277780446</v>
      </c>
      <c r="M634" s="2">
        <f t="shared" si="281"/>
        <v>31.545039805203572</v>
      </c>
      <c r="N634" s="2">
        <f t="shared" si="300"/>
        <v>116.31678062491515</v>
      </c>
      <c r="O634" s="2">
        <f t="shared" si="282"/>
        <v>79.288875681605418</v>
      </c>
      <c r="P634" s="5">
        <f t="shared" si="283"/>
        <v>0.35267630841257969</v>
      </c>
      <c r="Q634" s="4">
        <f t="shared" si="301"/>
        <v>0.27119938873588972</v>
      </c>
      <c r="R634" s="4">
        <f t="shared" si="284"/>
        <v>0.24984887154668159</v>
      </c>
      <c r="S634" s="4">
        <f t="shared" si="303"/>
        <v>0</v>
      </c>
      <c r="T634" s="4">
        <f t="shared" si="304"/>
        <v>0</v>
      </c>
      <c r="U634" s="5">
        <f t="shared" si="305"/>
        <v>-1.4745361767661351</v>
      </c>
      <c r="V634" s="5">
        <f t="shared" si="306"/>
        <v>25.352255871036711</v>
      </c>
      <c r="W634" s="5">
        <f t="shared" si="307"/>
        <v>3.3380906086450071</v>
      </c>
      <c r="X634" s="5">
        <f t="shared" si="285"/>
        <v>0.99560950816398797</v>
      </c>
      <c r="Y634" s="5">
        <f t="shared" si="286"/>
        <v>10.835731802503236</v>
      </c>
      <c r="Z634" s="5">
        <f t="shared" si="287"/>
        <v>-1.2659456795701067</v>
      </c>
      <c r="AA634" s="5">
        <f t="shared" si="288"/>
        <v>14.401124165810037</v>
      </c>
      <c r="AB634" s="5">
        <f t="shared" si="289"/>
        <v>9.3611956257371016</v>
      </c>
      <c r="AC634" s="5">
        <f t="shared" si="289"/>
        <v>24.086310191466605</v>
      </c>
      <c r="AD634" s="5">
        <f t="shared" si="290"/>
        <v>-14.434785225544957</v>
      </c>
      <c r="AE634">
        <f t="shared" si="302"/>
        <v>0</v>
      </c>
    </row>
    <row r="635" spans="1:31" x14ac:dyDescent="0.2">
      <c r="A635">
        <f t="shared" si="278"/>
        <v>0.60200000000000042</v>
      </c>
      <c r="B635" s="5">
        <f t="shared" si="291"/>
        <v>2.1341135036994818</v>
      </c>
      <c r="C635" s="5">
        <f t="shared" si="292"/>
        <v>-19.092952233125867</v>
      </c>
      <c r="D635" s="5">
        <f t="shared" si="293"/>
        <v>-0.59979470930168388</v>
      </c>
      <c r="E635" s="2">
        <f t="shared" si="294"/>
        <v>19.21185221219179</v>
      </c>
      <c r="F635" s="2">
        <f t="shared" si="295"/>
        <v>173.62224049612189</v>
      </c>
      <c r="G635" s="3">
        <f t="shared" si="296"/>
        <v>6.7055550370994679</v>
      </c>
      <c r="H635" s="3">
        <f t="shared" si="297"/>
        <v>-115.10609652697548</v>
      </c>
      <c r="I635" s="3">
        <f t="shared" si="298"/>
        <v>-15.173440124051593</v>
      </c>
      <c r="J635" s="2">
        <f t="shared" si="279"/>
        <v>116.29536195064335</v>
      </c>
      <c r="K635" s="2">
        <f t="shared" si="299"/>
        <v>79.274275358311755</v>
      </c>
      <c r="L635" s="6">
        <f t="shared" si="280"/>
        <v>2488.9951206416454</v>
      </c>
      <c r="M635" s="2">
        <f t="shared" si="281"/>
        <v>31.544556216465292</v>
      </c>
      <c r="N635" s="2">
        <f t="shared" si="300"/>
        <v>116.29536195064335</v>
      </c>
      <c r="O635" s="2">
        <f t="shared" si="282"/>
        <v>79.274275358311755</v>
      </c>
      <c r="P635" s="5">
        <f t="shared" si="283"/>
        <v>0.35267518915365614</v>
      </c>
      <c r="Q635" s="4">
        <f t="shared" si="301"/>
        <v>0.27124517854678543</v>
      </c>
      <c r="R635" s="4">
        <f t="shared" si="284"/>
        <v>0.249869099809749</v>
      </c>
      <c r="S635" s="4">
        <f t="shared" si="303"/>
        <v>0</v>
      </c>
      <c r="T635" s="4">
        <f t="shared" si="304"/>
        <v>0</v>
      </c>
      <c r="U635" s="5">
        <f t="shared" si="305"/>
        <v>-1.4763209727210598</v>
      </c>
      <c r="V635" s="5">
        <f t="shared" si="306"/>
        <v>25.342204105498553</v>
      </c>
      <c r="W635" s="5">
        <f t="shared" si="307"/>
        <v>3.3406433560724675</v>
      </c>
      <c r="X635" s="5">
        <f t="shared" si="285"/>
        <v>0.99559424536676711</v>
      </c>
      <c r="Y635" s="5">
        <f t="shared" si="286"/>
        <v>10.832433157852744</v>
      </c>
      <c r="Z635" s="5">
        <f t="shared" si="287"/>
        <v>-1.2667414051563974</v>
      </c>
      <c r="AA635" s="5">
        <f t="shared" si="288"/>
        <v>14.396678234889434</v>
      </c>
      <c r="AB635" s="5">
        <f t="shared" si="289"/>
        <v>9.3561121851316837</v>
      </c>
      <c r="AC635" s="5">
        <f t="shared" si="289"/>
        <v>24.075462700342154</v>
      </c>
      <c r="AD635" s="5">
        <f t="shared" si="290"/>
        <v>-14.436678409038098</v>
      </c>
      <c r="AE635">
        <f t="shared" si="302"/>
        <v>0</v>
      </c>
    </row>
    <row r="636" spans="1:31" x14ac:dyDescent="0.2">
      <c r="A636">
        <f t="shared" si="278"/>
        <v>0.60300000000000042</v>
      </c>
      <c r="B636" s="5">
        <f t="shared" si="291"/>
        <v>2.1408237367926741</v>
      </c>
      <c r="C636" s="5">
        <f t="shared" si="292"/>
        <v>-19.208046291921494</v>
      </c>
      <c r="D636" s="5">
        <f t="shared" si="293"/>
        <v>-0.61497536776494</v>
      </c>
      <c r="E636" s="2">
        <f t="shared" si="294"/>
        <v>19.326980328665261</v>
      </c>
      <c r="F636" s="2">
        <f t="shared" si="295"/>
        <v>173.64037259402085</v>
      </c>
      <c r="G636" s="3">
        <f t="shared" si="296"/>
        <v>6.7149111492845996</v>
      </c>
      <c r="H636" s="3">
        <f t="shared" si="297"/>
        <v>-115.08202106427514</v>
      </c>
      <c r="I636" s="3">
        <f t="shared" si="298"/>
        <v>-15.187876802460631</v>
      </c>
      <c r="J636" s="2">
        <f t="shared" si="279"/>
        <v>116.27395755605713</v>
      </c>
      <c r="K636" s="2">
        <f t="shared" si="299"/>
        <v>79.259684768955097</v>
      </c>
      <c r="L636" s="6">
        <f t="shared" si="280"/>
        <v>2488.9568920172978</v>
      </c>
      <c r="M636" s="2">
        <f t="shared" si="281"/>
        <v>31.544071721746999</v>
      </c>
      <c r="N636" s="2">
        <f t="shared" si="300"/>
        <v>116.27395755605713</v>
      </c>
      <c r="O636" s="2">
        <f t="shared" si="282"/>
        <v>79.259684768955097</v>
      </c>
      <c r="P636" s="5">
        <f t="shared" si="283"/>
        <v>0.35267406780930738</v>
      </c>
      <c r="Q636" s="4">
        <f t="shared" si="301"/>
        <v>0.27129094411824084</v>
      </c>
      <c r="R636" s="4">
        <f t="shared" si="284"/>
        <v>0.24988931381313836</v>
      </c>
      <c r="S636" s="4">
        <f t="shared" si="303"/>
        <v>0</v>
      </c>
      <c r="T636" s="4">
        <f t="shared" si="304"/>
        <v>0</v>
      </c>
      <c r="U636" s="5">
        <f t="shared" si="305"/>
        <v>-1.4781040519591104</v>
      </c>
      <c r="V636" s="5">
        <f t="shared" si="306"/>
        <v>25.332159705623418</v>
      </c>
      <c r="W636" s="5">
        <f t="shared" si="307"/>
        <v>3.3431957241555694</v>
      </c>
      <c r="X636" s="5">
        <f t="shared" si="285"/>
        <v>0.99557895397543683</v>
      </c>
      <c r="Y636" s="5">
        <f t="shared" si="286"/>
        <v>10.829136375294503</v>
      </c>
      <c r="Z636" s="5">
        <f t="shared" si="287"/>
        <v>-1.2675376963519061</v>
      </c>
      <c r="AA636" s="5">
        <f t="shared" si="288"/>
        <v>14.392234760523431</v>
      </c>
      <c r="AB636" s="5">
        <f t="shared" si="289"/>
        <v>9.3510323233353922</v>
      </c>
      <c r="AC636" s="5">
        <f t="shared" si="289"/>
        <v>24.064622009271513</v>
      </c>
      <c r="AD636" s="5">
        <f t="shared" si="290"/>
        <v>-14.438569515320999</v>
      </c>
      <c r="AE636">
        <f t="shared" si="302"/>
        <v>0</v>
      </c>
    </row>
    <row r="637" spans="1:31" x14ac:dyDescent="0.2">
      <c r="A637">
        <f t="shared" si="278"/>
        <v>0.60400000000000043</v>
      </c>
      <c r="B637" s="5">
        <f t="shared" si="291"/>
        <v>2.1475433234581205</v>
      </c>
      <c r="C637" s="5">
        <f t="shared" si="292"/>
        <v>-19.323116280674764</v>
      </c>
      <c r="D637" s="5">
        <f t="shared" si="293"/>
        <v>-0.63017046385215825</v>
      </c>
      <c r="E637" s="2">
        <f t="shared" si="294"/>
        <v>19.442087468237759</v>
      </c>
      <c r="F637" s="2">
        <f t="shared" si="295"/>
        <v>173.65825471706347</v>
      </c>
      <c r="G637" s="3">
        <f t="shared" si="296"/>
        <v>6.7242621816079353</v>
      </c>
      <c r="H637" s="3">
        <f t="shared" si="297"/>
        <v>-115.05795644226586</v>
      </c>
      <c r="I637" s="3">
        <f t="shared" si="298"/>
        <v>-15.202315371975951</v>
      </c>
      <c r="J637" s="2">
        <f t="shared" si="279"/>
        <v>116.25256743498771</v>
      </c>
      <c r="K637" s="2">
        <f t="shared" si="299"/>
        <v>79.24510390933041</v>
      </c>
      <c r="L637" s="6">
        <f t="shared" si="280"/>
        <v>2488.9185918859025</v>
      </c>
      <c r="M637" s="2">
        <f t="shared" si="281"/>
        <v>31.543586320776196</v>
      </c>
      <c r="N637" s="2">
        <f t="shared" si="300"/>
        <v>116.25256743498771</v>
      </c>
      <c r="O637" s="2">
        <f t="shared" si="282"/>
        <v>79.24510390933041</v>
      </c>
      <c r="P637" s="5">
        <f t="shared" si="283"/>
        <v>0.35267294437890406</v>
      </c>
      <c r="Q637" s="4">
        <f t="shared" si="301"/>
        <v>0.27133668543205652</v>
      </c>
      <c r="R637" s="4">
        <f t="shared" si="284"/>
        <v>0.24990951355538976</v>
      </c>
      <c r="S637" s="4">
        <f t="shared" si="303"/>
        <v>0</v>
      </c>
      <c r="T637" s="4">
        <f t="shared" si="304"/>
        <v>0</v>
      </c>
      <c r="U637" s="5">
        <f t="shared" si="305"/>
        <v>-1.4798854165479611</v>
      </c>
      <c r="V637" s="5">
        <f t="shared" si="306"/>
        <v>25.322122665360357</v>
      </c>
      <c r="W637" s="5">
        <f t="shared" si="307"/>
        <v>3.34574771315213</v>
      </c>
      <c r="X637" s="5">
        <f t="shared" si="285"/>
        <v>0.99556363398139702</v>
      </c>
      <c r="Y637" s="5">
        <f t="shared" si="286"/>
        <v>10.825841453657594</v>
      </c>
      <c r="Z637" s="5">
        <f t="shared" si="287"/>
        <v>-1.2683345524458596</v>
      </c>
      <c r="AA637" s="5">
        <f t="shared" si="288"/>
        <v>14.387793741185895</v>
      </c>
      <c r="AB637" s="5">
        <f t="shared" si="289"/>
        <v>9.345956037109632</v>
      </c>
      <c r="AC637" s="5">
        <f t="shared" si="289"/>
        <v>24.053788112914496</v>
      </c>
      <c r="AD637" s="5">
        <f t="shared" si="290"/>
        <v>-14.440458545661976</v>
      </c>
      <c r="AE637">
        <f t="shared" si="302"/>
        <v>0</v>
      </c>
    </row>
    <row r="638" spans="1:31" x14ac:dyDescent="0.2">
      <c r="A638">
        <f t="shared" si="278"/>
        <v>0.60500000000000043</v>
      </c>
      <c r="B638" s="5">
        <f t="shared" si="291"/>
        <v>2.1542722586177474</v>
      </c>
      <c r="C638" s="5">
        <f t="shared" si="292"/>
        <v>-19.438162210222973</v>
      </c>
      <c r="D638" s="5">
        <f t="shared" si="293"/>
        <v>-0.64537999945340696</v>
      </c>
      <c r="E638" s="2">
        <f t="shared" si="294"/>
        <v>19.557173596284063</v>
      </c>
      <c r="F638" s="2">
        <f t="shared" si="295"/>
        <v>173.67589135667336</v>
      </c>
      <c r="G638" s="3">
        <f t="shared" si="296"/>
        <v>6.733608137645045</v>
      </c>
      <c r="H638" s="3">
        <f t="shared" si="297"/>
        <v>-115.03390265415295</v>
      </c>
      <c r="I638" s="3">
        <f t="shared" si="298"/>
        <v>-15.216755830521613</v>
      </c>
      <c r="J638" s="2">
        <f t="shared" si="279"/>
        <v>116.23119158127137</v>
      </c>
      <c r="K638" s="2">
        <f t="shared" si="299"/>
        <v>79.230532775236114</v>
      </c>
      <c r="L638" s="6">
        <f t="shared" si="280"/>
        <v>2488.8802202259958</v>
      </c>
      <c r="M638" s="2">
        <f t="shared" si="281"/>
        <v>31.543100013280849</v>
      </c>
      <c r="N638" s="2">
        <f t="shared" si="300"/>
        <v>116.23119158127137</v>
      </c>
      <c r="O638" s="2">
        <f t="shared" si="282"/>
        <v>79.230532775236114</v>
      </c>
      <c r="P638" s="5">
        <f t="shared" si="283"/>
        <v>0.35267181886181792</v>
      </c>
      <c r="Q638" s="4">
        <f t="shared" si="301"/>
        <v>0.27138240247003947</v>
      </c>
      <c r="R638" s="4">
        <f t="shared" si="284"/>
        <v>0.24992969903504522</v>
      </c>
      <c r="S638" s="4">
        <f t="shared" si="303"/>
        <v>0</v>
      </c>
      <c r="T638" s="4">
        <f t="shared" si="304"/>
        <v>0</v>
      </c>
      <c r="U638" s="5">
        <f t="shared" si="305"/>
        <v>-1.4816650685528225</v>
      </c>
      <c r="V638" s="5">
        <f t="shared" si="306"/>
        <v>25.312092978664644</v>
      </c>
      <c r="W638" s="5">
        <f t="shared" si="307"/>
        <v>3.3482993233203593</v>
      </c>
      <c r="X638" s="5">
        <f t="shared" si="285"/>
        <v>0.99554828537606166</v>
      </c>
      <c r="Y638" s="5">
        <f t="shared" si="286"/>
        <v>10.822548391772013</v>
      </c>
      <c r="Z638" s="5">
        <f t="shared" si="287"/>
        <v>-1.2691319727283477</v>
      </c>
      <c r="AA638" s="5">
        <f t="shared" si="288"/>
        <v>14.383355175351896</v>
      </c>
      <c r="AB638" s="5">
        <f t="shared" si="289"/>
        <v>9.3408833232191917</v>
      </c>
      <c r="AC638" s="5">
        <f t="shared" si="289"/>
        <v>24.042961005936295</v>
      </c>
      <c r="AD638" s="5">
        <f t="shared" si="290"/>
        <v>-14.442345501327743</v>
      </c>
      <c r="AE638">
        <f t="shared" si="302"/>
        <v>0</v>
      </c>
    </row>
    <row r="639" spans="1:31" x14ac:dyDescent="0.2">
      <c r="A639">
        <f t="shared" si="278"/>
        <v>0.60600000000000043</v>
      </c>
      <c r="B639" s="5">
        <f t="shared" si="291"/>
        <v>2.161010537197054</v>
      </c>
      <c r="C639" s="5">
        <f t="shared" si="292"/>
        <v>-19.553184091396624</v>
      </c>
      <c r="D639" s="5">
        <f t="shared" si="293"/>
        <v>-0.66060397645667923</v>
      </c>
      <c r="E639" s="2">
        <f t="shared" si="294"/>
        <v>19.672238679263799</v>
      </c>
      <c r="F639" s="2">
        <f t="shared" si="295"/>
        <v>173.69328689759953</v>
      </c>
      <c r="G639" s="3">
        <f t="shared" si="296"/>
        <v>6.7429490209682639</v>
      </c>
      <c r="H639" s="3">
        <f t="shared" si="297"/>
        <v>-115.00985969314702</v>
      </c>
      <c r="I639" s="3">
        <f t="shared" si="298"/>
        <v>-15.231198176022941</v>
      </c>
      <c r="J639" s="2">
        <f t="shared" si="279"/>
        <v>116.20982998874935</v>
      </c>
      <c r="K639" s="2">
        <f t="shared" si="299"/>
        <v>79.215971362473994</v>
      </c>
      <c r="L639" s="6">
        <f t="shared" si="280"/>
        <v>2488.8417770161559</v>
      </c>
      <c r="M639" s="2">
        <f t="shared" si="281"/>
        <v>31.54261279898947</v>
      </c>
      <c r="N639" s="2">
        <f t="shared" si="300"/>
        <v>116.20982998874935</v>
      </c>
      <c r="O639" s="2">
        <f t="shared" si="282"/>
        <v>79.215971362473994</v>
      </c>
      <c r="P639" s="5">
        <f t="shared" si="283"/>
        <v>0.3526706912574219</v>
      </c>
      <c r="Q639" s="4">
        <f t="shared" si="301"/>
        <v>0.27142809521400396</v>
      </c>
      <c r="R639" s="4">
        <f t="shared" si="284"/>
        <v>0.24994987025064946</v>
      </c>
      <c r="S639" s="4">
        <f t="shared" si="303"/>
        <v>0</v>
      </c>
      <c r="T639" s="4">
        <f t="shared" si="304"/>
        <v>0</v>
      </c>
      <c r="U639" s="5">
        <f t="shared" si="305"/>
        <v>-1.4834430100364449</v>
      </c>
      <c r="V639" s="5">
        <f t="shared" si="306"/>
        <v>25.302070639497749</v>
      </c>
      <c r="W639" s="5">
        <f t="shared" si="307"/>
        <v>3.3508505549188583</v>
      </c>
      <c r="X639" s="5">
        <f t="shared" si="285"/>
        <v>0.99553290815086215</v>
      </c>
      <c r="Y639" s="5">
        <f t="shared" si="286"/>
        <v>10.819257188468724</v>
      </c>
      <c r="Z639" s="5">
        <f t="shared" si="287"/>
        <v>-1.2699299564903261</v>
      </c>
      <c r="AA639" s="5">
        <f t="shared" si="288"/>
        <v>14.378919061497731</v>
      </c>
      <c r="AB639" s="5">
        <f t="shared" si="289"/>
        <v>9.3358141784322797</v>
      </c>
      <c r="AC639" s="5">
        <f t="shared" si="289"/>
        <v>24.032140683007423</v>
      </c>
      <c r="AD639" s="5">
        <f t="shared" si="290"/>
        <v>-14.44423038358341</v>
      </c>
      <c r="AE639">
        <f t="shared" si="302"/>
        <v>0</v>
      </c>
    </row>
    <row r="640" spans="1:31" x14ac:dyDescent="0.2">
      <c r="A640">
        <f t="shared" si="278"/>
        <v>0.60700000000000043</v>
      </c>
      <c r="B640" s="5">
        <f t="shared" si="291"/>
        <v>2.1677581541251114</v>
      </c>
      <c r="C640" s="5">
        <f t="shared" si="292"/>
        <v>-19.668181935019426</v>
      </c>
      <c r="D640" s="5">
        <f t="shared" si="293"/>
        <v>-0.67584239674789393</v>
      </c>
      <c r="E640" s="2">
        <f t="shared" si="294"/>
        <v>19.787282684689185</v>
      </c>
      <c r="F640" s="2">
        <f t="shared" si="295"/>
        <v>173.71044562106093</v>
      </c>
      <c r="G640" s="3">
        <f t="shared" si="296"/>
        <v>6.7522848351466962</v>
      </c>
      <c r="H640" s="3">
        <f t="shared" si="297"/>
        <v>-114.98582755246402</v>
      </c>
      <c r="I640" s="3">
        <f t="shared" si="298"/>
        <v>-15.245642406406525</v>
      </c>
      <c r="J640" s="2">
        <f t="shared" si="279"/>
        <v>116.18848265126783</v>
      </c>
      <c r="K640" s="2">
        <f t="shared" si="299"/>
        <v>79.201419666849233</v>
      </c>
      <c r="L640" s="6">
        <f t="shared" si="280"/>
        <v>2488.8032622350029</v>
      </c>
      <c r="M640" s="2">
        <f t="shared" si="281"/>
        <v>31.542124677631111</v>
      </c>
      <c r="N640" s="2">
        <f t="shared" si="300"/>
        <v>116.18848265126783</v>
      </c>
      <c r="O640" s="2">
        <f t="shared" si="282"/>
        <v>79.201419666849233</v>
      </c>
      <c r="P640" s="5">
        <f t="shared" si="283"/>
        <v>0.35266956156509011</v>
      </c>
      <c r="Q640" s="4">
        <f t="shared" si="301"/>
        <v>0.27147376364577153</v>
      </c>
      <c r="R640" s="4">
        <f t="shared" si="284"/>
        <v>0.24997002720074979</v>
      </c>
      <c r="S640" s="4">
        <f t="shared" si="303"/>
        <v>0</v>
      </c>
      <c r="T640" s="4">
        <f t="shared" si="304"/>
        <v>0</v>
      </c>
      <c r="U640" s="5">
        <f t="shared" si="305"/>
        <v>-1.4852192430591207</v>
      </c>
      <c r="V640" s="5">
        <f t="shared" si="306"/>
        <v>25.292055641827343</v>
      </c>
      <c r="W640" s="5">
        <f t="shared" si="307"/>
        <v>3.3534014082066195</v>
      </c>
      <c r="X640" s="5">
        <f t="shared" si="285"/>
        <v>0.99551750229724711</v>
      </c>
      <c r="Y640" s="5">
        <f t="shared" si="286"/>
        <v>10.81596784257963</v>
      </c>
      <c r="Z640" s="5">
        <f t="shared" si="287"/>
        <v>-1.2707285030236133</v>
      </c>
      <c r="AA640" s="5">
        <f t="shared" si="288"/>
        <v>14.374485398100916</v>
      </c>
      <c r="AB640" s="5">
        <f t="shared" si="289"/>
        <v>9.3307485995205095</v>
      </c>
      <c r="AC640" s="5">
        <f t="shared" si="289"/>
        <v>24.021327138803731</v>
      </c>
      <c r="AD640" s="5">
        <f t="shared" si="290"/>
        <v>-14.446113193692465</v>
      </c>
      <c r="AE640">
        <f t="shared" si="302"/>
        <v>0</v>
      </c>
    </row>
    <row r="641" spans="1:31" x14ac:dyDescent="0.2">
      <c r="A641">
        <f t="shared" si="278"/>
        <v>0.60800000000000043</v>
      </c>
      <c r="B641" s="5">
        <f t="shared" si="291"/>
        <v>2.1745151043345579</v>
      </c>
      <c r="C641" s="5">
        <f t="shared" si="292"/>
        <v>-19.783155751908321</v>
      </c>
      <c r="D641" s="5">
        <f t="shared" si="293"/>
        <v>-0.69109526221089734</v>
      </c>
      <c r="E641" s="2">
        <f t="shared" si="294"/>
        <v>19.902305581093927</v>
      </c>
      <c r="F641" s="2">
        <f t="shared" si="295"/>
        <v>173.72737170778066</v>
      </c>
      <c r="G641" s="3">
        <f t="shared" si="296"/>
        <v>6.7616155837462166</v>
      </c>
      <c r="H641" s="3">
        <f t="shared" si="297"/>
        <v>-114.96180622532522</v>
      </c>
      <c r="I641" s="3">
        <f t="shared" si="298"/>
        <v>-15.260088519600217</v>
      </c>
      <c r="J641" s="2">
        <f t="shared" si="279"/>
        <v>116.16714956267809</v>
      </c>
      <c r="K641" s="2">
        <f t="shared" si="299"/>
        <v>79.186877684170469</v>
      </c>
      <c r="L641" s="6">
        <f t="shared" si="280"/>
        <v>2488.7646758611954</v>
      </c>
      <c r="M641" s="2">
        <f t="shared" si="281"/>
        <v>31.541635648935287</v>
      </c>
      <c r="N641" s="2">
        <f t="shared" si="300"/>
        <v>116.16714956267809</v>
      </c>
      <c r="O641" s="2">
        <f t="shared" si="282"/>
        <v>79.186877684170469</v>
      </c>
      <c r="P641" s="5">
        <f t="shared" si="283"/>
        <v>0.35266842978419788</v>
      </c>
      <c r="Q641" s="4">
        <f t="shared" si="301"/>
        <v>0.27151940774717009</v>
      </c>
      <c r="R641" s="4">
        <f t="shared" si="284"/>
        <v>0.24999016988389539</v>
      </c>
      <c r="S641" s="4">
        <f t="shared" si="303"/>
        <v>0</v>
      </c>
      <c r="T641" s="4">
        <f t="shared" si="304"/>
        <v>0</v>
      </c>
      <c r="U641" s="5">
        <f t="shared" si="305"/>
        <v>-1.486993769678691</v>
      </c>
      <c r="V641" s="5">
        <f t="shared" si="306"/>
        <v>25.282047979627308</v>
      </c>
      <c r="W641" s="5">
        <f t="shared" si="307"/>
        <v>3.3559518834430273</v>
      </c>
      <c r="X641" s="5">
        <f t="shared" si="285"/>
        <v>0.99550206780667949</v>
      </c>
      <c r="Y641" s="5">
        <f t="shared" si="286"/>
        <v>10.812680352937567</v>
      </c>
      <c r="Z641" s="5">
        <f t="shared" si="287"/>
        <v>-1.2715276116208898</v>
      </c>
      <c r="AA641" s="5">
        <f t="shared" si="288"/>
        <v>14.370054183640175</v>
      </c>
      <c r="AB641" s="5">
        <f t="shared" si="289"/>
        <v>9.3256865832588769</v>
      </c>
      <c r="AC641" s="5">
        <f t="shared" si="289"/>
        <v>24.010520368006418</v>
      </c>
      <c r="AD641" s="5">
        <f t="shared" si="290"/>
        <v>-14.447993932916798</v>
      </c>
      <c r="AE641">
        <f t="shared" si="302"/>
        <v>0</v>
      </c>
    </row>
    <row r="642" spans="1:31" x14ac:dyDescent="0.2">
      <c r="A642">
        <f t="shared" si="278"/>
        <v>0.60900000000000043</v>
      </c>
      <c r="B642" s="5">
        <f t="shared" si="291"/>
        <v>2.1812813827615956</v>
      </c>
      <c r="C642" s="5">
        <f t="shared" si="292"/>
        <v>-19.89810555287346</v>
      </c>
      <c r="D642" s="5">
        <f t="shared" si="293"/>
        <v>-0.70636257472746411</v>
      </c>
      <c r="E642" s="2">
        <f t="shared" si="294"/>
        <v>20.017307338003178</v>
      </c>
      <c r="F642" s="2">
        <f t="shared" si="295"/>
        <v>173.74406924091431</v>
      </c>
      <c r="G642" s="3">
        <f t="shared" si="296"/>
        <v>6.7709412703294758</v>
      </c>
      <c r="H642" s="3">
        <f t="shared" si="297"/>
        <v>-114.93779570495721</v>
      </c>
      <c r="I642" s="3">
        <f t="shared" si="298"/>
        <v>-15.274536513533134</v>
      </c>
      <c r="J642" s="2">
        <f t="shared" si="279"/>
        <v>116.14583071683627</v>
      </c>
      <c r="K642" s="2">
        <f t="shared" si="299"/>
        <v>79.172345410249676</v>
      </c>
      <c r="L642" s="6">
        <f t="shared" si="280"/>
        <v>2488.7260178734327</v>
      </c>
      <c r="M642" s="2">
        <f t="shared" si="281"/>
        <v>31.541145712632044</v>
      </c>
      <c r="N642" s="2">
        <f t="shared" si="300"/>
        <v>116.14583071683627</v>
      </c>
      <c r="O642" s="2">
        <f t="shared" si="282"/>
        <v>79.172345410249676</v>
      </c>
      <c r="P642" s="5">
        <f t="shared" si="283"/>
        <v>0.35266729591412166</v>
      </c>
      <c r="Q642" s="4">
        <f t="shared" si="301"/>
        <v>0.27156502750003492</v>
      </c>
      <c r="R642" s="4">
        <f t="shared" si="284"/>
        <v>0.25001029829863836</v>
      </c>
      <c r="S642" s="4">
        <f t="shared" si="303"/>
        <v>0</v>
      </c>
      <c r="T642" s="4">
        <f t="shared" si="304"/>
        <v>0</v>
      </c>
      <c r="U642" s="5">
        <f t="shared" si="305"/>
        <v>-1.4887665919505446</v>
      </c>
      <c r="V642" s="5">
        <f t="shared" si="306"/>
        <v>25.272047646877695</v>
      </c>
      <c r="W642" s="5">
        <f t="shared" si="307"/>
        <v>3.3585019808878558</v>
      </c>
      <c r="X642" s="5">
        <f t="shared" si="285"/>
        <v>0.99548660467063932</v>
      </c>
      <c r="Y642" s="5">
        <f t="shared" si="286"/>
        <v>10.809394718376325</v>
      </c>
      <c r="Z642" s="5">
        <f t="shared" si="287"/>
        <v>-1.2723272815756967</v>
      </c>
      <c r="AA642" s="5">
        <f t="shared" si="288"/>
        <v>14.36562541659544</v>
      </c>
      <c r="AB642" s="5">
        <f t="shared" si="289"/>
        <v>9.3206281264257811</v>
      </c>
      <c r="AC642" s="5">
        <f t="shared" si="289"/>
        <v>23.999720365301997</v>
      </c>
      <c r="AD642" s="5">
        <f t="shared" si="290"/>
        <v>-14.449872602516702</v>
      </c>
      <c r="AE642">
        <f t="shared" si="302"/>
        <v>0</v>
      </c>
    </row>
    <row r="643" spans="1:31" x14ac:dyDescent="0.2">
      <c r="A643">
        <f t="shared" si="278"/>
        <v>0.61000000000000043</v>
      </c>
      <c r="B643" s="5">
        <f t="shared" si="291"/>
        <v>2.1880569843459883</v>
      </c>
      <c r="C643" s="5">
        <f t="shared" si="292"/>
        <v>-20.013031348718236</v>
      </c>
      <c r="D643" s="5">
        <f t="shared" si="293"/>
        <v>-0.72164433617729851</v>
      </c>
      <c r="E643" s="2">
        <f t="shared" si="294"/>
        <v>20.132287925904599</v>
      </c>
      <c r="F643" s="2">
        <f t="shared" si="295"/>
        <v>173.76054220887639</v>
      </c>
      <c r="G643" s="3">
        <f t="shared" si="296"/>
        <v>6.780261898455902</v>
      </c>
      <c r="H643" s="3">
        <f t="shared" si="297"/>
        <v>-114.91379598459191</v>
      </c>
      <c r="I643" s="3">
        <f t="shared" si="298"/>
        <v>-15.288986386135651</v>
      </c>
      <c r="J643" s="2">
        <f t="shared" si="279"/>
        <v>116.12452610760359</v>
      </c>
      <c r="K643" s="2">
        <f t="shared" si="299"/>
        <v>79.157822840902242</v>
      </c>
      <c r="L643" s="6">
        <f t="shared" si="280"/>
        <v>2488.6872882504558</v>
      </c>
      <c r="M643" s="2">
        <f t="shared" si="281"/>
        <v>31.540654868451963</v>
      </c>
      <c r="N643" s="2">
        <f t="shared" si="300"/>
        <v>116.12452610760359</v>
      </c>
      <c r="O643" s="2">
        <f t="shared" si="282"/>
        <v>79.157822840902242</v>
      </c>
      <c r="P643" s="5">
        <f t="shared" si="283"/>
        <v>0.35266615995423922</v>
      </c>
      <c r="Q643" s="4">
        <f t="shared" si="301"/>
        <v>0.27161062288620824</v>
      </c>
      <c r="R643" s="4">
        <f t="shared" si="284"/>
        <v>0.25003041244353297</v>
      </c>
      <c r="S643" s="4">
        <f t="shared" si="303"/>
        <v>0</v>
      </c>
      <c r="T643" s="4">
        <f t="shared" si="304"/>
        <v>0</v>
      </c>
      <c r="U643" s="5">
        <f t="shared" si="305"/>
        <v>-1.4905377119276251</v>
      </c>
      <c r="V643" s="5">
        <f t="shared" si="306"/>
        <v>25.262054637564759</v>
      </c>
      <c r="W643" s="5">
        <f t="shared" si="307"/>
        <v>3.3610517008012679</v>
      </c>
      <c r="X643" s="5">
        <f t="shared" si="285"/>
        <v>0.99547111288062307</v>
      </c>
      <c r="Y643" s="5">
        <f t="shared" si="286"/>
        <v>10.80611093773064</v>
      </c>
      <c r="Z643" s="5">
        <f t="shared" si="287"/>
        <v>-1.2731275121824366</v>
      </c>
      <c r="AA643" s="5">
        <f t="shared" si="288"/>
        <v>14.361199095447875</v>
      </c>
      <c r="AB643" s="5">
        <f t="shared" si="289"/>
        <v>9.3155732258030142</v>
      </c>
      <c r="AC643" s="5">
        <f t="shared" si="289"/>
        <v>23.988927125382322</v>
      </c>
      <c r="AD643" s="5">
        <f t="shared" si="290"/>
        <v>-14.451749203750857</v>
      </c>
      <c r="AE643">
        <f t="shared" si="302"/>
        <v>0</v>
      </c>
    </row>
    <row r="644" spans="1:31" x14ac:dyDescent="0.2">
      <c r="A644">
        <f t="shared" si="278"/>
        <v>0.61100000000000043</v>
      </c>
      <c r="B644" s="5">
        <f t="shared" si="291"/>
        <v>2.1948419040310569</v>
      </c>
      <c r="C644" s="5">
        <f t="shared" si="292"/>
        <v>-20.127933150239265</v>
      </c>
      <c r="D644" s="5">
        <f t="shared" si="293"/>
        <v>-0.73694054843803602</v>
      </c>
      <c r="E644" s="2">
        <f t="shared" si="294"/>
        <v>20.247247316220331</v>
      </c>
      <c r="F644" s="2">
        <f t="shared" si="295"/>
        <v>173.77679450806934</v>
      </c>
      <c r="G644" s="3">
        <f t="shared" si="296"/>
        <v>6.7895774716817048</v>
      </c>
      <c r="H644" s="3">
        <f t="shared" si="297"/>
        <v>-114.88980705746653</v>
      </c>
      <c r="I644" s="3">
        <f t="shared" si="298"/>
        <v>-15.303438135339402</v>
      </c>
      <c r="J644" s="2">
        <f t="shared" si="279"/>
        <v>116.10323572884613</v>
      </c>
      <c r="K644" s="2">
        <f t="shared" si="299"/>
        <v>79.14330997194692</v>
      </c>
      <c r="L644" s="6">
        <f t="shared" si="280"/>
        <v>2488.6484869710457</v>
      </c>
      <c r="M644" s="2">
        <f t="shared" si="281"/>
        <v>31.540163116126099</v>
      </c>
      <c r="N644" s="2">
        <f t="shared" si="300"/>
        <v>116.10323572884613</v>
      </c>
      <c r="O644" s="2">
        <f t="shared" si="282"/>
        <v>79.14330997194692</v>
      </c>
      <c r="P644" s="5">
        <f t="shared" si="283"/>
        <v>0.35266502190392934</v>
      </c>
      <c r="Q644" s="4">
        <f t="shared" si="301"/>
        <v>0.27165619388753925</v>
      </c>
      <c r="R644" s="4">
        <f t="shared" si="284"/>
        <v>0.25005051231713599</v>
      </c>
      <c r="S644" s="4">
        <f t="shared" si="303"/>
        <v>0</v>
      </c>
      <c r="T644" s="4">
        <f t="shared" si="304"/>
        <v>0</v>
      </c>
      <c r="U644" s="5">
        <f t="shared" si="305"/>
        <v>-1.4923071316604302</v>
      </c>
      <c r="V644" s="5">
        <f t="shared" si="306"/>
        <v>25.252068945680886</v>
      </c>
      <c r="W644" s="5">
        <f t="shared" si="307"/>
        <v>3.3636010434438126</v>
      </c>
      <c r="X644" s="5">
        <f t="shared" si="285"/>
        <v>0.99545559242814252</v>
      </c>
      <c r="Y644" s="5">
        <f t="shared" si="286"/>
        <v>10.802829009836168</v>
      </c>
      <c r="Z644" s="5">
        <f t="shared" si="287"/>
        <v>-1.2739283027363704</v>
      </c>
      <c r="AA644" s="5">
        <f t="shared" si="288"/>
        <v>14.356775218679831</v>
      </c>
      <c r="AB644" s="5">
        <f t="shared" si="289"/>
        <v>9.310521878175738</v>
      </c>
      <c r="AC644" s="5">
        <f t="shared" si="289"/>
        <v>23.978140642944517</v>
      </c>
      <c r="AD644" s="5">
        <f t="shared" si="290"/>
        <v>-14.453623737876356</v>
      </c>
      <c r="AE644">
        <f t="shared" si="302"/>
        <v>0</v>
      </c>
    </row>
    <row r="645" spans="1:31" x14ac:dyDescent="0.2">
      <c r="A645">
        <f t="shared" si="278"/>
        <v>0.61200000000000043</v>
      </c>
      <c r="B645" s="5">
        <f t="shared" si="291"/>
        <v>2.2016361367636774</v>
      </c>
      <c r="C645" s="5">
        <f t="shared" si="292"/>
        <v>-20.242810968226408</v>
      </c>
      <c r="D645" s="5">
        <f t="shared" si="293"/>
        <v>-0.75225121338524437</v>
      </c>
      <c r="E645" s="2">
        <f t="shared" si="294"/>
        <v>20.362185481280026</v>
      </c>
      <c r="F645" s="2">
        <f t="shared" si="295"/>
        <v>173.79282994551883</v>
      </c>
      <c r="G645" s="3">
        <f t="shared" si="296"/>
        <v>6.7988879935598803</v>
      </c>
      <c r="H645" s="3">
        <f t="shared" si="297"/>
        <v>-114.86582891682359</v>
      </c>
      <c r="I645" s="3">
        <f t="shared" si="298"/>
        <v>-15.317891759077279</v>
      </c>
      <c r="J645" s="2">
        <f t="shared" si="279"/>
        <v>116.08195957443502</v>
      </c>
      <c r="K645" s="2">
        <f t="shared" si="299"/>
        <v>79.128806799205876</v>
      </c>
      <c r="L645" s="6">
        <f t="shared" si="280"/>
        <v>2488.6096140140239</v>
      </c>
      <c r="M645" s="2">
        <f t="shared" si="281"/>
        <v>31.539670455386069</v>
      </c>
      <c r="N645" s="2">
        <f t="shared" si="300"/>
        <v>116.08195957443502</v>
      </c>
      <c r="O645" s="2">
        <f t="shared" si="282"/>
        <v>79.128806799205876</v>
      </c>
      <c r="P645" s="5">
        <f t="shared" si="283"/>
        <v>0.35266388176257213</v>
      </c>
      <c r="Q645" s="4">
        <f t="shared" si="301"/>
        <v>0.27170174048588441</v>
      </c>
      <c r="R645" s="4">
        <f t="shared" si="284"/>
        <v>0.25007059791800651</v>
      </c>
      <c r="S645" s="4">
        <f t="shared" si="303"/>
        <v>0</v>
      </c>
      <c r="T645" s="4">
        <f t="shared" si="304"/>
        <v>0</v>
      </c>
      <c r="U645" s="5">
        <f t="shared" si="305"/>
        <v>-1.4940748531970192</v>
      </c>
      <c r="V645" s="5">
        <f t="shared" si="306"/>
        <v>25.242090565224668</v>
      </c>
      <c r="W645" s="5">
        <f t="shared" si="307"/>
        <v>3.3661500090764287</v>
      </c>
      <c r="X645" s="5">
        <f t="shared" si="285"/>
        <v>0.99544004330472724</v>
      </c>
      <c r="Y645" s="5">
        <f t="shared" si="286"/>
        <v>10.799548933529525</v>
      </c>
      <c r="Z645" s="5">
        <f t="shared" si="287"/>
        <v>-1.2747296525336167</v>
      </c>
      <c r="AA645" s="5">
        <f t="shared" si="288"/>
        <v>14.352353784774881</v>
      </c>
      <c r="AB645" s="5">
        <f t="shared" si="289"/>
        <v>9.3054740803325053</v>
      </c>
      <c r="AC645" s="5">
        <f t="shared" si="289"/>
        <v>23.967360912691053</v>
      </c>
      <c r="AD645" s="5">
        <f t="shared" si="290"/>
        <v>-14.455496206148691</v>
      </c>
      <c r="AE645">
        <f t="shared" si="302"/>
        <v>0</v>
      </c>
    </row>
    <row r="646" spans="1:31" x14ac:dyDescent="0.2">
      <c r="A646">
        <f t="shared" si="278"/>
        <v>0.61300000000000043</v>
      </c>
      <c r="B646" s="5">
        <f t="shared" si="291"/>
        <v>2.2084396774942774</v>
      </c>
      <c r="C646" s="5">
        <f t="shared" si="292"/>
        <v>-20.357664813462776</v>
      </c>
      <c r="D646" s="5">
        <f t="shared" si="293"/>
        <v>-0.76757633289242466</v>
      </c>
      <c r="E646" s="2">
        <f t="shared" si="294"/>
        <v>20.477102394294743</v>
      </c>
      <c r="F646" s="2">
        <f t="shared" si="295"/>
        <v>173.808652241419</v>
      </c>
      <c r="G646" s="3">
        <f t="shared" si="296"/>
        <v>6.8081934676402129</v>
      </c>
      <c r="H646" s="3">
        <f t="shared" si="297"/>
        <v>-114.8418615559109</v>
      </c>
      <c r="I646" s="3">
        <f t="shared" si="298"/>
        <v>-15.332347255283427</v>
      </c>
      <c r="J646" s="2">
        <f t="shared" si="279"/>
        <v>116.06069763824627</v>
      </c>
      <c r="K646" s="2">
        <f t="shared" si="299"/>
        <v>79.114313318504614</v>
      </c>
      <c r="L646" s="6">
        <f t="shared" si="280"/>
        <v>2488.5706693582524</v>
      </c>
      <c r="M646" s="2">
        <f t="shared" si="281"/>
        <v>31.539176885963958</v>
      </c>
      <c r="N646" s="2">
        <f t="shared" si="300"/>
        <v>116.06069763824627</v>
      </c>
      <c r="O646" s="2">
        <f t="shared" si="282"/>
        <v>79.114313318504614</v>
      </c>
      <c r="P646" s="5">
        <f t="shared" si="283"/>
        <v>0.3526627395295488</v>
      </c>
      <c r="Q646" s="4">
        <f t="shared" si="301"/>
        <v>0.27174726266310706</v>
      </c>
      <c r="R646" s="4">
        <f t="shared" si="284"/>
        <v>0.25009066924470608</v>
      </c>
      <c r="S646" s="4">
        <f t="shared" si="303"/>
        <v>0</v>
      </c>
      <c r="T646" s="4">
        <f t="shared" si="304"/>
        <v>0</v>
      </c>
      <c r="U646" s="5">
        <f t="shared" si="305"/>
        <v>-1.4958408785830133</v>
      </c>
      <c r="V646" s="5">
        <f t="shared" si="306"/>
        <v>25.232119490200819</v>
      </c>
      <c r="W646" s="5">
        <f t="shared" si="307"/>
        <v>3.36869859796044</v>
      </c>
      <c r="X646" s="5">
        <f t="shared" si="285"/>
        <v>0.99542446550192121</v>
      </c>
      <c r="Y646" s="5">
        <f t="shared" si="286"/>
        <v>10.796270707648246</v>
      </c>
      <c r="Z646" s="5">
        <f t="shared" si="287"/>
        <v>-1.2755315608711528</v>
      </c>
      <c r="AA646" s="5">
        <f t="shared" si="288"/>
        <v>14.34793479221779</v>
      </c>
      <c r="AB646" s="5">
        <f t="shared" si="289"/>
        <v>9.3004298290652319</v>
      </c>
      <c r="AC646" s="5">
        <f t="shared" si="289"/>
        <v>23.956587929329668</v>
      </c>
      <c r="AD646" s="5">
        <f t="shared" si="290"/>
        <v>-14.457366609821769</v>
      </c>
      <c r="AE646">
        <f t="shared" si="302"/>
        <v>0</v>
      </c>
    </row>
    <row r="647" spans="1:31" x14ac:dyDescent="0.2">
      <c r="A647">
        <f t="shared" si="278"/>
        <v>0.61400000000000043</v>
      </c>
      <c r="B647" s="5">
        <f t="shared" si="291"/>
        <v>2.2152525211768319</v>
      </c>
      <c r="C647" s="5">
        <f t="shared" si="292"/>
        <v>-20.47249469672472</v>
      </c>
      <c r="D647" s="5">
        <f t="shared" si="293"/>
        <v>-0.78291590883101303</v>
      </c>
      <c r="E647" s="2">
        <f t="shared" si="294"/>
        <v>20.591998029331737</v>
      </c>
      <c r="F647" s="2">
        <f t="shared" si="295"/>
        <v>173.82426503159138</v>
      </c>
      <c r="G647" s="3">
        <f t="shared" si="296"/>
        <v>6.8174938974692783</v>
      </c>
      <c r="H647" s="3">
        <f t="shared" si="297"/>
        <v>-114.81790496798156</v>
      </c>
      <c r="I647" s="3">
        <f t="shared" si="298"/>
        <v>-15.346804621893249</v>
      </c>
      <c r="J647" s="2">
        <f t="shared" si="279"/>
        <v>116.03944991416084</v>
      </c>
      <c r="K647" s="2">
        <f t="shared" si="299"/>
        <v>79.099829525672007</v>
      </c>
      <c r="L647" s="6">
        <f t="shared" si="280"/>
        <v>2488.5316529826364</v>
      </c>
      <c r="M647" s="2">
        <f t="shared" si="281"/>
        <v>31.538682407592436</v>
      </c>
      <c r="N647" s="2">
        <f t="shared" si="300"/>
        <v>116.03944991416084</v>
      </c>
      <c r="O647" s="2">
        <f t="shared" si="282"/>
        <v>79.099829525672007</v>
      </c>
      <c r="P647" s="5">
        <f t="shared" si="283"/>
        <v>0.35266159520424184</v>
      </c>
      <c r="Q647" s="4">
        <f t="shared" si="301"/>
        <v>0.27179276040107825</v>
      </c>
      <c r="R647" s="4">
        <f t="shared" si="284"/>
        <v>0.25011072629579906</v>
      </c>
      <c r="S647" s="4">
        <f t="shared" si="303"/>
        <v>0</v>
      </c>
      <c r="T647" s="4">
        <f t="shared" si="304"/>
        <v>0</v>
      </c>
      <c r="U647" s="5">
        <f t="shared" si="305"/>
        <v>-1.4976052098615993</v>
      </c>
      <c r="V647" s="5">
        <f t="shared" si="306"/>
        <v>25.222155714620214</v>
      </c>
      <c r="W647" s="5">
        <f t="shared" si="307"/>
        <v>3.371246810357555</v>
      </c>
      <c r="X647" s="5">
        <f t="shared" si="285"/>
        <v>0.99540885901128717</v>
      </c>
      <c r="Y647" s="5">
        <f t="shared" si="286"/>
        <v>10.792994331030826</v>
      </c>
      <c r="Z647" s="5">
        <f t="shared" si="287"/>
        <v>-1.2763340270468122</v>
      </c>
      <c r="AA647" s="5">
        <f t="shared" si="288"/>
        <v>14.343518239494564</v>
      </c>
      <c r="AB647" s="5">
        <f t="shared" si="289"/>
        <v>9.2953891211692259</v>
      </c>
      <c r="AC647" s="5">
        <f t="shared" si="289"/>
        <v>23.945821687573403</v>
      </c>
      <c r="AD647" s="5">
        <f t="shared" si="290"/>
        <v>-14.459234950147881</v>
      </c>
      <c r="AE647">
        <f t="shared" si="302"/>
        <v>0</v>
      </c>
    </row>
    <row r="648" spans="1:31" x14ac:dyDescent="0.2">
      <c r="A648">
        <f t="shared" si="278"/>
        <v>0.61500000000000044</v>
      </c>
      <c r="B648" s="5">
        <f t="shared" si="291"/>
        <v>2.2220746627688621</v>
      </c>
      <c r="C648" s="5">
        <f t="shared" si="292"/>
        <v>-20.587300628781858</v>
      </c>
      <c r="D648" s="5">
        <f t="shared" si="293"/>
        <v>-0.79826994307038135</v>
      </c>
      <c r="E648" s="2">
        <f t="shared" si="294"/>
        <v>20.706872361290131</v>
      </c>
      <c r="F648" s="2">
        <f t="shared" si="295"/>
        <v>173.83967186986089</v>
      </c>
      <c r="G648" s="3">
        <f t="shared" si="296"/>
        <v>6.8267892865904471</v>
      </c>
      <c r="H648" s="3">
        <f t="shared" si="297"/>
        <v>-114.79395914629399</v>
      </c>
      <c r="I648" s="3">
        <f t="shared" si="298"/>
        <v>-15.361263856843397</v>
      </c>
      <c r="J648" s="2">
        <f t="shared" si="279"/>
        <v>116.01821639606464</v>
      </c>
      <c r="K648" s="2">
        <f t="shared" si="299"/>
        <v>79.08535541654031</v>
      </c>
      <c r="L648" s="6">
        <f t="shared" si="280"/>
        <v>2488.4925648661178</v>
      </c>
      <c r="M648" s="2">
        <f t="shared" si="281"/>
        <v>31.538187020004617</v>
      </c>
      <c r="N648" s="2">
        <f t="shared" si="300"/>
        <v>116.01821639606464</v>
      </c>
      <c r="O648" s="2">
        <f t="shared" si="282"/>
        <v>79.08535541654031</v>
      </c>
      <c r="P648" s="5">
        <f t="shared" si="283"/>
        <v>0.35266044878603486</v>
      </c>
      <c r="Q648" s="4">
        <f t="shared" si="301"/>
        <v>0.27183823368167548</v>
      </c>
      <c r="R648" s="4">
        <f t="shared" si="284"/>
        <v>0.25013076906985154</v>
      </c>
      <c r="S648" s="4">
        <f t="shared" si="303"/>
        <v>0</v>
      </c>
      <c r="T648" s="4">
        <f t="shared" si="304"/>
        <v>0</v>
      </c>
      <c r="U648" s="5">
        <f t="shared" si="305"/>
        <v>-1.4993678490735343</v>
      </c>
      <c r="V648" s="5">
        <f t="shared" si="306"/>
        <v>25.212199232499863</v>
      </c>
      <c r="W648" s="5">
        <f t="shared" si="307"/>
        <v>3.373794646529868</v>
      </c>
      <c r="X648" s="5">
        <f t="shared" si="285"/>
        <v>0.99539322382440187</v>
      </c>
      <c r="Y648" s="5">
        <f t="shared" si="286"/>
        <v>10.789719802516666</v>
      </c>
      <c r="Z648" s="5">
        <f t="shared" si="287"/>
        <v>-1.277137050359282</v>
      </c>
      <c r="AA648" s="5">
        <f t="shared" si="288"/>
        <v>14.339104125092364</v>
      </c>
      <c r="AB648" s="5">
        <f t="shared" si="289"/>
        <v>9.2903519534431318</v>
      </c>
      <c r="AC648" s="5">
        <f t="shared" si="289"/>
        <v>23.93506218214058</v>
      </c>
      <c r="AD648" s="5">
        <f t="shared" si="290"/>
        <v>-14.461101228377768</v>
      </c>
      <c r="AE648">
        <f t="shared" si="302"/>
        <v>0</v>
      </c>
    </row>
    <row r="649" spans="1:31" x14ac:dyDescent="0.2">
      <c r="A649">
        <f t="shared" si="278"/>
        <v>0.61600000000000044</v>
      </c>
      <c r="B649" s="5">
        <f t="shared" si="291"/>
        <v>2.2289060972314294</v>
      </c>
      <c r="C649" s="5">
        <f t="shared" si="292"/>
        <v>-20.702082620397061</v>
      </c>
      <c r="D649" s="5">
        <f t="shared" si="293"/>
        <v>-0.81363843747783893</v>
      </c>
      <c r="E649" s="2">
        <f t="shared" si="294"/>
        <v>20.821725365877381</v>
      </c>
      <c r="F649" s="2">
        <f t="shared" si="295"/>
        <v>173.85487623035189</v>
      </c>
      <c r="G649" s="3">
        <f t="shared" si="296"/>
        <v>6.8360796385438904</v>
      </c>
      <c r="H649" s="3">
        <f t="shared" si="297"/>
        <v>-114.77002408411184</v>
      </c>
      <c r="I649" s="3">
        <f t="shared" si="298"/>
        <v>-15.375724958071775</v>
      </c>
      <c r="J649" s="2">
        <f t="shared" si="279"/>
        <v>115.99699707784852</v>
      </c>
      <c r="K649" s="2">
        <f t="shared" si="299"/>
        <v>79.07089098694513</v>
      </c>
      <c r="L649" s="6">
        <f t="shared" si="280"/>
        <v>2488.4534049876829</v>
      </c>
      <c r="M649" s="2">
        <f t="shared" si="281"/>
        <v>31.537690722934173</v>
      </c>
      <c r="N649" s="2">
        <f t="shared" si="300"/>
        <v>115.99699707784852</v>
      </c>
      <c r="O649" s="2">
        <f t="shared" si="282"/>
        <v>79.07089098694513</v>
      </c>
      <c r="P649" s="5">
        <f t="shared" si="283"/>
        <v>0.35265930027431269</v>
      </c>
      <c r="Q649" s="4">
        <f t="shared" si="301"/>
        <v>0.27188368248678396</v>
      </c>
      <c r="R649" s="4">
        <f t="shared" si="284"/>
        <v>0.25015079756543285</v>
      </c>
      <c r="S649" s="4">
        <f t="shared" si="303"/>
        <v>0</v>
      </c>
      <c r="T649" s="4">
        <f t="shared" si="304"/>
        <v>0</v>
      </c>
      <c r="U649" s="5">
        <f t="shared" si="305"/>
        <v>-1.5011287982571468</v>
      </c>
      <c r="V649" s="5">
        <f t="shared" si="306"/>
        <v>25.202250037862907</v>
      </c>
      <c r="W649" s="5">
        <f t="shared" si="307"/>
        <v>3.3763421067398549</v>
      </c>
      <c r="X649" s="5">
        <f t="shared" si="285"/>
        <v>0.99537755993285959</v>
      </c>
      <c r="Y649" s="5">
        <f t="shared" si="286"/>
        <v>10.786447120946136</v>
      </c>
      <c r="Z649" s="5">
        <f t="shared" si="287"/>
        <v>-1.2779406301081055</v>
      </c>
      <c r="AA649" s="5">
        <f t="shared" si="288"/>
        <v>14.334692447499599</v>
      </c>
      <c r="AB649" s="5">
        <f t="shared" si="289"/>
        <v>9.2853183226889886</v>
      </c>
      <c r="AC649" s="5">
        <f t="shared" si="289"/>
        <v>23.924309407754802</v>
      </c>
      <c r="AD649" s="5">
        <f t="shared" si="290"/>
        <v>-14.462965445760545</v>
      </c>
      <c r="AE649">
        <f t="shared" si="302"/>
        <v>0</v>
      </c>
    </row>
    <row r="650" spans="1:31" x14ac:dyDescent="0.2">
      <c r="A650">
        <f t="shared" si="278"/>
        <v>0.61700000000000044</v>
      </c>
      <c r="B650" s="5">
        <f t="shared" si="291"/>
        <v>2.235746819529135</v>
      </c>
      <c r="C650" s="5">
        <f t="shared" si="292"/>
        <v>-20.816840682326468</v>
      </c>
      <c r="D650" s="5">
        <f t="shared" si="293"/>
        <v>-0.82902139391863361</v>
      </c>
      <c r="E650" s="2">
        <f t="shared" si="294"/>
        <v>20.936557019586505</v>
      </c>
      <c r="F650" s="2">
        <f t="shared" si="295"/>
        <v>173.86988150970777</v>
      </c>
      <c r="G650" s="3">
        <f t="shared" si="296"/>
        <v>6.8453649568665798</v>
      </c>
      <c r="H650" s="3">
        <f t="shared" si="297"/>
        <v>-114.74609977470408</v>
      </c>
      <c r="I650" s="3">
        <f t="shared" si="298"/>
        <v>-15.390187923517535</v>
      </c>
      <c r="J650" s="2">
        <f t="shared" si="279"/>
        <v>115.97579195340822</v>
      </c>
      <c r="K650" s="2">
        <f t="shared" si="299"/>
        <v>79.056436232725432</v>
      </c>
      <c r="L650" s="6">
        <f t="shared" si="280"/>
        <v>2488.4141733263582</v>
      </c>
      <c r="M650" s="2">
        <f t="shared" si="281"/>
        <v>31.537193516115298</v>
      </c>
      <c r="N650" s="2">
        <f t="shared" si="300"/>
        <v>115.97579195340822</v>
      </c>
      <c r="O650" s="2">
        <f t="shared" si="282"/>
        <v>79.056436232725432</v>
      </c>
      <c r="P650" s="5">
        <f t="shared" si="283"/>
        <v>0.35265814966846137</v>
      </c>
      <c r="Q650" s="4">
        <f t="shared" si="301"/>
        <v>0.27192910679829596</v>
      </c>
      <c r="R650" s="4">
        <f t="shared" si="284"/>
        <v>0.250170811781114</v>
      </c>
      <c r="S650" s="4">
        <f t="shared" si="303"/>
        <v>0</v>
      </c>
      <c r="T650" s="4">
        <f t="shared" si="304"/>
        <v>0</v>
      </c>
      <c r="U650" s="5">
        <f t="shared" si="305"/>
        <v>-1.5028880594483429</v>
      </c>
      <c r="V650" s="5">
        <f t="shared" si="306"/>
        <v>25.192308124738616</v>
      </c>
      <c r="W650" s="5">
        <f t="shared" si="307"/>
        <v>3.3788891912503769</v>
      </c>
      <c r="X650" s="5">
        <f t="shared" si="285"/>
        <v>0.99536186732827092</v>
      </c>
      <c r="Y650" s="5">
        <f t="shared" si="286"/>
        <v>10.783176285160506</v>
      </c>
      <c r="Z650" s="5">
        <f t="shared" si="287"/>
        <v>-1.2787447655936786</v>
      </c>
      <c r="AA650" s="5">
        <f t="shared" si="288"/>
        <v>14.330283205205854</v>
      </c>
      <c r="AB650" s="5">
        <f t="shared" si="289"/>
        <v>9.2802882257121624</v>
      </c>
      <c r="AC650" s="5">
        <f t="shared" si="289"/>
        <v>23.913563359144938</v>
      </c>
      <c r="AD650" s="5">
        <f t="shared" si="290"/>
        <v>-14.464827603543768</v>
      </c>
      <c r="AE650">
        <f t="shared" si="302"/>
        <v>0</v>
      </c>
    </row>
    <row r="651" spans="1:31" x14ac:dyDescent="0.2">
      <c r="A651">
        <f t="shared" si="278"/>
        <v>0.61800000000000044</v>
      </c>
      <c r="B651" s="5">
        <f t="shared" si="291"/>
        <v>2.2425968246301147</v>
      </c>
      <c r="C651" s="5">
        <f t="shared" si="292"/>
        <v>-20.93157482531949</v>
      </c>
      <c r="D651" s="5">
        <f t="shared" si="293"/>
        <v>-0.84441881425595289</v>
      </c>
      <c r="E651" s="2">
        <f t="shared" si="294"/>
        <v>21.051367299674141</v>
      </c>
      <c r="F651" s="2">
        <f t="shared" si="295"/>
        <v>173.88469102923671</v>
      </c>
      <c r="G651" s="3">
        <f t="shared" si="296"/>
        <v>6.8546452450922919</v>
      </c>
      <c r="H651" s="3">
        <f t="shared" si="297"/>
        <v>-114.72218621134493</v>
      </c>
      <c r="I651" s="3">
        <f t="shared" si="298"/>
        <v>-15.404652751121079</v>
      </c>
      <c r="J651" s="2">
        <f t="shared" si="279"/>
        <v>115.9546010166444</v>
      </c>
      <c r="K651" s="2">
        <f t="shared" si="299"/>
        <v>79.041991149723515</v>
      </c>
      <c r="L651" s="6">
        <f t="shared" si="280"/>
        <v>2488.3748698612098</v>
      </c>
      <c r="M651" s="2">
        <f t="shared" si="281"/>
        <v>31.536695399282696</v>
      </c>
      <c r="N651" s="2">
        <f t="shared" si="300"/>
        <v>115.9546010166444</v>
      </c>
      <c r="O651" s="2">
        <f t="shared" si="282"/>
        <v>79.041991149723515</v>
      </c>
      <c r="P651" s="5">
        <f t="shared" si="283"/>
        <v>0.35265699696786812</v>
      </c>
      <c r="Q651" s="4">
        <f t="shared" si="301"/>
        <v>0.27197450659811112</v>
      </c>
      <c r="R651" s="4">
        <f t="shared" si="284"/>
        <v>0.25019081171546914</v>
      </c>
      <c r="S651" s="4">
        <f t="shared" si="303"/>
        <v>0</v>
      </c>
      <c r="T651" s="4">
        <f t="shared" si="304"/>
        <v>0</v>
      </c>
      <c r="U651" s="5">
        <f t="shared" si="305"/>
        <v>-1.5046456346806054</v>
      </c>
      <c r="V651" s="5">
        <f t="shared" si="306"/>
        <v>25.182373487162366</v>
      </c>
      <c r="W651" s="5">
        <f t="shared" si="307"/>
        <v>3.3814359003246754</v>
      </c>
      <c r="X651" s="5">
        <f t="shared" si="285"/>
        <v>0.99534614600226279</v>
      </c>
      <c r="Y651" s="5">
        <f t="shared" si="286"/>
        <v>10.779907294002005</v>
      </c>
      <c r="Z651" s="5">
        <f t="shared" si="287"/>
        <v>-1.27954945611725</v>
      </c>
      <c r="AA651" s="5">
        <f t="shared" si="288"/>
        <v>14.325876396701924</v>
      </c>
      <c r="AB651" s="5">
        <f t="shared" si="289"/>
        <v>9.2752616593213997</v>
      </c>
      <c r="AC651" s="5">
        <f t="shared" si="289"/>
        <v>23.902824031045114</v>
      </c>
      <c r="AD651" s="5">
        <f t="shared" si="290"/>
        <v>-14.466687702973399</v>
      </c>
      <c r="AE651">
        <f t="shared" si="302"/>
        <v>0</v>
      </c>
    </row>
    <row r="652" spans="1:31" x14ac:dyDescent="0.2">
      <c r="A652">
        <f t="shared" si="278"/>
        <v>0.61900000000000044</v>
      </c>
      <c r="B652" s="5">
        <f t="shared" si="291"/>
        <v>2.2494561075060364</v>
      </c>
      <c r="C652" s="5">
        <f t="shared" si="292"/>
        <v>-21.046285060118819</v>
      </c>
      <c r="D652" s="5">
        <f t="shared" si="293"/>
        <v>-0.85983070035092546</v>
      </c>
      <c r="E652" s="2">
        <f t="shared" si="294"/>
        <v>21.166156184139265</v>
      </c>
      <c r="F652" s="2">
        <f t="shared" si="295"/>
        <v>173.89930803698667</v>
      </c>
      <c r="G652" s="3">
        <f t="shared" si="296"/>
        <v>6.8639205067516134</v>
      </c>
      <c r="H652" s="3">
        <f t="shared" si="297"/>
        <v>-114.69828338731389</v>
      </c>
      <c r="I652" s="3">
        <f t="shared" si="298"/>
        <v>-15.419119438824053</v>
      </c>
      <c r="J652" s="2">
        <f t="shared" si="279"/>
        <v>115.93342426146263</v>
      </c>
      <c r="K652" s="2">
        <f t="shared" si="299"/>
        <v>79.027555733785022</v>
      </c>
      <c r="L652" s="6">
        <f t="shared" si="280"/>
        <v>2488.3354945713463</v>
      </c>
      <c r="M652" s="2">
        <f t="shared" si="281"/>
        <v>31.536196372171574</v>
      </c>
      <c r="N652" s="2">
        <f t="shared" si="300"/>
        <v>115.93342426146263</v>
      </c>
      <c r="O652" s="2">
        <f t="shared" si="282"/>
        <v>79.027555733785022</v>
      </c>
      <c r="P652" s="5">
        <f t="shared" si="283"/>
        <v>0.35265584217192136</v>
      </c>
      <c r="Q652" s="4">
        <f t="shared" si="301"/>
        <v>0.27201988186813614</v>
      </c>
      <c r="R652" s="4">
        <f t="shared" si="284"/>
        <v>0.25021079736707447</v>
      </c>
      <c r="S652" s="4">
        <f t="shared" si="303"/>
        <v>0</v>
      </c>
      <c r="T652" s="4">
        <f t="shared" si="304"/>
        <v>0</v>
      </c>
      <c r="U652" s="5">
        <f t="shared" si="305"/>
        <v>-1.506401525985001</v>
      </c>
      <c r="V652" s="5">
        <f t="shared" si="306"/>
        <v>25.172446119175639</v>
      </c>
      <c r="W652" s="5">
        <f t="shared" si="307"/>
        <v>3.3839822342263735</v>
      </c>
      <c r="X652" s="5">
        <f t="shared" si="285"/>
        <v>0.9953303959464781</v>
      </c>
      <c r="Y652" s="5">
        <f t="shared" si="286"/>
        <v>10.776640146313783</v>
      </c>
      <c r="Z652" s="5">
        <f t="shared" si="287"/>
        <v>-1.2803547009809197</v>
      </c>
      <c r="AA652" s="5">
        <f t="shared" si="288"/>
        <v>14.321472020479806</v>
      </c>
      <c r="AB652" s="5">
        <f t="shared" si="289"/>
        <v>9.2702386203287812</v>
      </c>
      <c r="AC652" s="5">
        <f t="shared" si="289"/>
        <v>23.89209141819472</v>
      </c>
      <c r="AD652" s="5">
        <f t="shared" si="290"/>
        <v>-14.46854574529382</v>
      </c>
      <c r="AE652">
        <f t="shared" si="302"/>
        <v>0</v>
      </c>
    </row>
    <row r="653" spans="1:31" x14ac:dyDescent="0.2">
      <c r="A653">
        <f t="shared" si="278"/>
        <v>0.62000000000000044</v>
      </c>
      <c r="B653" s="5">
        <f t="shared" si="291"/>
        <v>2.2563246631320983</v>
      </c>
      <c r="C653" s="5">
        <f t="shared" si="292"/>
        <v>-21.160971397460422</v>
      </c>
      <c r="D653" s="5">
        <f t="shared" si="293"/>
        <v>-0.87525705406262211</v>
      </c>
      <c r="E653" s="2">
        <f t="shared" si="294"/>
        <v>21.280923651702626</v>
      </c>
      <c r="F653" s="2">
        <f t="shared" si="295"/>
        <v>173.91373570975225</v>
      </c>
      <c r="G653" s="3">
        <f t="shared" si="296"/>
        <v>6.8731907453719421</v>
      </c>
      <c r="H653" s="3">
        <f t="shared" si="297"/>
        <v>-114.6743912958957</v>
      </c>
      <c r="I653" s="3">
        <f t="shared" si="298"/>
        <v>-15.433587984569346</v>
      </c>
      <c r="J653" s="2">
        <f t="shared" si="279"/>
        <v>115.91226168177337</v>
      </c>
      <c r="K653" s="2">
        <f t="shared" si="299"/>
        <v>79.013129980758947</v>
      </c>
      <c r="L653" s="6">
        <f t="shared" si="280"/>
        <v>2488.2960474359174</v>
      </c>
      <c r="M653" s="2">
        <f t="shared" si="281"/>
        <v>31.535696434517703</v>
      </c>
      <c r="N653" s="2">
        <f t="shared" si="300"/>
        <v>115.91226168177337</v>
      </c>
      <c r="O653" s="2">
        <f t="shared" si="282"/>
        <v>79.013129980758947</v>
      </c>
      <c r="P653" s="5">
        <f t="shared" si="283"/>
        <v>0.35265468528001076</v>
      </c>
      <c r="Q653" s="4">
        <f t="shared" si="301"/>
        <v>0.27206523259028542</v>
      </c>
      <c r="R653" s="4">
        <f t="shared" si="284"/>
        <v>0.25023076873450872</v>
      </c>
      <c r="S653" s="4">
        <f t="shared" si="303"/>
        <v>0</v>
      </c>
      <c r="T653" s="4">
        <f t="shared" si="304"/>
        <v>0</v>
      </c>
      <c r="U653" s="5">
        <f t="shared" si="305"/>
        <v>-1.5081557353901813</v>
      </c>
      <c r="V653" s="5">
        <f t="shared" si="306"/>
        <v>25.162526014826028</v>
      </c>
      <c r="W653" s="5">
        <f t="shared" si="307"/>
        <v>3.3865281932194735</v>
      </c>
      <c r="X653" s="5">
        <f t="shared" si="285"/>
        <v>0.99531461715257719</v>
      </c>
      <c r="Y653" s="5">
        <f t="shared" si="286"/>
        <v>10.773374840939912</v>
      </c>
      <c r="Z653" s="5">
        <f t="shared" si="287"/>
        <v>-1.2811604994876373</v>
      </c>
      <c r="AA653" s="5">
        <f t="shared" si="288"/>
        <v>14.317070075032676</v>
      </c>
      <c r="AB653" s="5">
        <f t="shared" si="289"/>
        <v>9.2652191055497308</v>
      </c>
      <c r="AC653" s="5">
        <f t="shared" si="289"/>
        <v>23.881365515338391</v>
      </c>
      <c r="AD653" s="5">
        <f t="shared" si="290"/>
        <v>-14.470401731747849</v>
      </c>
      <c r="AE653">
        <f t="shared" si="302"/>
        <v>0</v>
      </c>
    </row>
    <row r="654" spans="1:31" x14ac:dyDescent="0.2">
      <c r="A654">
        <f t="shared" si="278"/>
        <v>0.62100000000000044</v>
      </c>
      <c r="B654" s="5">
        <f t="shared" si="291"/>
        <v>2.2632024864870233</v>
      </c>
      <c r="C654" s="5">
        <f t="shared" si="292"/>
        <v>-21.275633848073561</v>
      </c>
      <c r="D654" s="5">
        <f t="shared" si="293"/>
        <v>-0.89069787724805738</v>
      </c>
      <c r="E654" s="2">
        <f t="shared" si="294"/>
        <v>21.395669681786885</v>
      </c>
      <c r="F654" s="2">
        <f t="shared" si="295"/>
        <v>173.92797715501587</v>
      </c>
      <c r="G654" s="3">
        <f t="shared" si="296"/>
        <v>6.8824559644774919</v>
      </c>
      <c r="H654" s="3">
        <f t="shared" si="297"/>
        <v>-114.65050993038037</v>
      </c>
      <c r="I654" s="3">
        <f t="shared" si="298"/>
        <v>-15.448058386301094</v>
      </c>
      <c r="J654" s="2">
        <f t="shared" si="279"/>
        <v>115.89111327149199</v>
      </c>
      <c r="K654" s="2">
        <f t="shared" si="299"/>
        <v>78.998713886497598</v>
      </c>
      <c r="L654" s="6">
        <f t="shared" si="280"/>
        <v>2488.2565284341126</v>
      </c>
      <c r="M654" s="2">
        <f t="shared" si="281"/>
        <v>31.535195586057327</v>
      </c>
      <c r="N654" s="2">
        <f t="shared" si="300"/>
        <v>115.89111327149199</v>
      </c>
      <c r="O654" s="2">
        <f t="shared" si="282"/>
        <v>78.998713886497598</v>
      </c>
      <c r="P654" s="5">
        <f t="shared" si="283"/>
        <v>0.35265352629152713</v>
      </c>
      <c r="Q654" s="4">
        <f t="shared" si="301"/>
        <v>0.27211055874648032</v>
      </c>
      <c r="R654" s="4">
        <f t="shared" si="284"/>
        <v>0.25025072581635321</v>
      </c>
      <c r="S654" s="4">
        <f t="shared" si="303"/>
        <v>0</v>
      </c>
      <c r="T654" s="4">
        <f t="shared" si="304"/>
        <v>0</v>
      </c>
      <c r="U654" s="5">
        <f t="shared" si="305"/>
        <v>-1.5099082649223867</v>
      </c>
      <c r="V654" s="5">
        <f t="shared" si="306"/>
        <v>25.152613168167207</v>
      </c>
      <c r="W654" s="5">
        <f t="shared" si="307"/>
        <v>3.3890737775683579</v>
      </c>
      <c r="X654" s="5">
        <f t="shared" si="285"/>
        <v>0.99529880961223549</v>
      </c>
      <c r="Y654" s="5">
        <f t="shared" si="286"/>
        <v>10.770111376725415</v>
      </c>
      <c r="Z654" s="5">
        <f t="shared" si="287"/>
        <v>-1.2819668509412045</v>
      </c>
      <c r="AA654" s="5">
        <f t="shared" si="288"/>
        <v>14.312670558854935</v>
      </c>
      <c r="AB654" s="5">
        <f t="shared" si="289"/>
        <v>9.2602031118030279</v>
      </c>
      <c r="AC654" s="5">
        <f t="shared" si="289"/>
        <v>23.870646317226001</v>
      </c>
      <c r="AD654" s="5">
        <f t="shared" si="290"/>
        <v>-14.472255663576707</v>
      </c>
      <c r="AE654">
        <f t="shared" si="302"/>
        <v>0</v>
      </c>
    </row>
    <row r="655" spans="1:31" x14ac:dyDescent="0.2">
      <c r="A655">
        <f t="shared" si="278"/>
        <v>0.62200000000000044</v>
      </c>
      <c r="B655" s="5">
        <f t="shared" si="291"/>
        <v>2.2700895725530565</v>
      </c>
      <c r="C655" s="5">
        <f t="shared" si="292"/>
        <v>-21.390272422680784</v>
      </c>
      <c r="D655" s="5">
        <f t="shared" si="293"/>
        <v>-0.90615317176219035</v>
      </c>
      <c r="E655" s="2">
        <f t="shared" si="294"/>
        <v>21.510394254497342</v>
      </c>
      <c r="F655" s="2">
        <f t="shared" si="295"/>
        <v>173.94203541282619</v>
      </c>
      <c r="G655" s="3">
        <f t="shared" si="296"/>
        <v>6.8917161675892951</v>
      </c>
      <c r="H655" s="3">
        <f t="shared" si="297"/>
        <v>-114.62663928406315</v>
      </c>
      <c r="I655" s="3">
        <f t="shared" si="298"/>
        <v>-15.462530641964671</v>
      </c>
      <c r="J655" s="2">
        <f t="shared" si="279"/>
        <v>115.86997902453869</v>
      </c>
      <c r="K655" s="2">
        <f t="shared" si="299"/>
        <v>78.984307446856633</v>
      </c>
      <c r="L655" s="6">
        <f t="shared" si="280"/>
        <v>2488.2169375451654</v>
      </c>
      <c r="M655" s="2">
        <f t="shared" si="281"/>
        <v>31.534693826527263</v>
      </c>
      <c r="N655" s="2">
        <f t="shared" si="300"/>
        <v>115.86997902453869</v>
      </c>
      <c r="O655" s="2">
        <f t="shared" si="282"/>
        <v>78.984307446856633</v>
      </c>
      <c r="P655" s="5">
        <f t="shared" si="283"/>
        <v>0.35265236520586252</v>
      </c>
      <c r="Q655" s="4">
        <f t="shared" si="301"/>
        <v>0.27215586031865002</v>
      </c>
      <c r="R655" s="4">
        <f t="shared" si="284"/>
        <v>0.25027066861119168</v>
      </c>
      <c r="S655" s="4">
        <f t="shared" si="303"/>
        <v>0</v>
      </c>
      <c r="T655" s="4">
        <f t="shared" si="304"/>
        <v>0</v>
      </c>
      <c r="U655" s="5">
        <f t="shared" si="305"/>
        <v>-1.5116591166054494</v>
      </c>
      <c r="V655" s="5">
        <f t="shared" si="306"/>
        <v>25.142707573258935</v>
      </c>
      <c r="W655" s="5">
        <f t="shared" si="307"/>
        <v>3.3916189875377878</v>
      </c>
      <c r="X655" s="5">
        <f t="shared" si="285"/>
        <v>0.99528297331714666</v>
      </c>
      <c r="Y655" s="5">
        <f t="shared" si="286"/>
        <v>10.766849752516219</v>
      </c>
      <c r="Z655" s="5">
        <f t="shared" si="287"/>
        <v>-1.2827737546462694</v>
      </c>
      <c r="AA655" s="5">
        <f t="shared" si="288"/>
        <v>14.308273470442156</v>
      </c>
      <c r="AB655" s="5">
        <f t="shared" si="289"/>
        <v>9.2551906359107701</v>
      </c>
      <c r="AC655" s="5">
        <f t="shared" si="289"/>
        <v>23.859933818612667</v>
      </c>
      <c r="AD655" s="5">
        <f t="shared" si="290"/>
        <v>-14.474107542020057</v>
      </c>
      <c r="AE655">
        <f t="shared" si="302"/>
        <v>0</v>
      </c>
    </row>
    <row r="656" spans="1:31" x14ac:dyDescent="0.2">
      <c r="A656">
        <f t="shared" si="278"/>
        <v>0.62300000000000044</v>
      </c>
      <c r="B656" s="5">
        <f t="shared" si="291"/>
        <v>2.2769859163159638</v>
      </c>
      <c r="C656" s="5">
        <f t="shared" si="292"/>
        <v>-21.504887131997936</v>
      </c>
      <c r="D656" s="5">
        <f t="shared" si="293"/>
        <v>-0.92162293945792606</v>
      </c>
      <c r="E656" s="2">
        <f t="shared" si="294"/>
        <v>21.625097350603344</v>
      </c>
      <c r="F656" s="2">
        <f t="shared" si="295"/>
        <v>173.95591345761537</v>
      </c>
      <c r="G656" s="3">
        <f t="shared" si="296"/>
        <v>6.9009713582252061</v>
      </c>
      <c r="H656" s="3">
        <f t="shared" si="297"/>
        <v>-114.60277935024453</v>
      </c>
      <c r="I656" s="3">
        <f t="shared" si="298"/>
        <v>-15.47700474950669</v>
      </c>
      <c r="J656" s="2">
        <f t="shared" si="279"/>
        <v>115.8488589348386</v>
      </c>
      <c r="K656" s="2">
        <f t="shared" si="299"/>
        <v>78.969910657695024</v>
      </c>
      <c r="L656" s="6">
        <f t="shared" si="280"/>
        <v>2488.1772747483474</v>
      </c>
      <c r="M656" s="2">
        <f t="shared" si="281"/>
        <v>31.534191155664818</v>
      </c>
      <c r="N656" s="2">
        <f t="shared" si="300"/>
        <v>115.8488589348386</v>
      </c>
      <c r="O656" s="2">
        <f t="shared" si="282"/>
        <v>78.969910657695024</v>
      </c>
      <c r="P656" s="5">
        <f t="shared" si="283"/>
        <v>0.35265120202241018</v>
      </c>
      <c r="Q656" s="4">
        <f t="shared" si="301"/>
        <v>0.27220113728873085</v>
      </c>
      <c r="R656" s="4">
        <f t="shared" si="284"/>
        <v>0.25029059711761026</v>
      </c>
      <c r="S656" s="4">
        <f t="shared" si="303"/>
        <v>0</v>
      </c>
      <c r="T656" s="4">
        <f t="shared" si="304"/>
        <v>0</v>
      </c>
      <c r="U656" s="5">
        <f t="shared" si="305"/>
        <v>-1.5134082924607968</v>
      </c>
      <c r="V656" s="5">
        <f t="shared" si="306"/>
        <v>25.132809224167044</v>
      </c>
      <c r="W656" s="5">
        <f t="shared" si="307"/>
        <v>3.3941638233929003</v>
      </c>
      <c r="X656" s="5">
        <f t="shared" si="285"/>
        <v>0.99526710825901965</v>
      </c>
      <c r="Y656" s="5">
        <f t="shared" si="286"/>
        <v>10.76358996715919</v>
      </c>
      <c r="Z656" s="5">
        <f t="shared" si="287"/>
        <v>-1.2835812099083264</v>
      </c>
      <c r="AA656" s="5">
        <f t="shared" si="288"/>
        <v>14.30387880829111</v>
      </c>
      <c r="AB656" s="5">
        <f t="shared" si="289"/>
        <v>9.2501816746983927</v>
      </c>
      <c r="AC656" s="5">
        <f t="shared" si="289"/>
        <v>23.849228014258717</v>
      </c>
      <c r="AD656" s="5">
        <f t="shared" si="290"/>
        <v>-14.475957368315989</v>
      </c>
      <c r="AE656">
        <f t="shared" si="302"/>
        <v>0</v>
      </c>
    </row>
    <row r="657" spans="1:31" x14ac:dyDescent="0.2">
      <c r="A657">
        <f t="shared" si="278"/>
        <v>0.62400000000000044</v>
      </c>
      <c r="B657" s="5">
        <f t="shared" si="291"/>
        <v>2.2838915127650266</v>
      </c>
      <c r="C657" s="5">
        <f t="shared" si="292"/>
        <v>-21.619477986734175</v>
      </c>
      <c r="D657" s="5">
        <f t="shared" si="293"/>
        <v>-0.93710718218611688</v>
      </c>
      <c r="E657" s="2">
        <f t="shared" si="294"/>
        <v>21.739778951520268</v>
      </c>
      <c r="F657" s="2">
        <f t="shared" si="295"/>
        <v>173.96961419995847</v>
      </c>
      <c r="G657" s="3">
        <f t="shared" si="296"/>
        <v>6.9102215398999043</v>
      </c>
      <c r="H657" s="3">
        <f t="shared" si="297"/>
        <v>-114.57893012223028</v>
      </c>
      <c r="I657" s="3">
        <f t="shared" si="298"/>
        <v>-15.491480706875006</v>
      </c>
      <c r="J657" s="2">
        <f t="shared" si="279"/>
        <v>115.82775299632168</v>
      </c>
      <c r="K657" s="2">
        <f t="shared" si="299"/>
        <v>78.955523514875026</v>
      </c>
      <c r="L657" s="6">
        <f t="shared" si="280"/>
        <v>2488.1375400229736</v>
      </c>
      <c r="M657" s="2">
        <f t="shared" si="281"/>
        <v>31.533687573207825</v>
      </c>
      <c r="N657" s="2">
        <f t="shared" si="300"/>
        <v>115.82775299632168</v>
      </c>
      <c r="O657" s="2">
        <f t="shared" si="282"/>
        <v>78.955523514875026</v>
      </c>
      <c r="P657" s="5">
        <f t="shared" si="283"/>
        <v>0.35265003674056455</v>
      </c>
      <c r="Q657" s="4">
        <f t="shared" si="301"/>
        <v>0.2722463896386666</v>
      </c>
      <c r="R657" s="4">
        <f t="shared" si="284"/>
        <v>0.25031051133419779</v>
      </c>
      <c r="S657" s="4">
        <f t="shared" si="303"/>
        <v>0</v>
      </c>
      <c r="T657" s="4">
        <f t="shared" si="304"/>
        <v>0</v>
      </c>
      <c r="U657" s="5">
        <f t="shared" si="305"/>
        <v>-1.5151557945074541</v>
      </c>
      <c r="V657" s="5">
        <f t="shared" si="306"/>
        <v>25.12291811496344</v>
      </c>
      <c r="W657" s="5">
        <f t="shared" si="307"/>
        <v>3.3967082853992103</v>
      </c>
      <c r="X657" s="5">
        <f t="shared" si="285"/>
        <v>0.9952512144295802</v>
      </c>
      <c r="Y657" s="5">
        <f t="shared" si="286"/>
        <v>10.760332019502123</v>
      </c>
      <c r="Z657" s="5">
        <f t="shared" si="287"/>
        <v>-1.2843892160337211</v>
      </c>
      <c r="AA657" s="5">
        <f t="shared" si="288"/>
        <v>14.299486570899772</v>
      </c>
      <c r="AB657" s="5">
        <f t="shared" si="289"/>
        <v>9.245176224994669</v>
      </c>
      <c r="AC657" s="5">
        <f t="shared" si="289"/>
        <v>23.83852889892972</v>
      </c>
      <c r="AD657" s="5">
        <f t="shared" si="290"/>
        <v>-14.477805143701019</v>
      </c>
      <c r="AE657">
        <f t="shared" si="302"/>
        <v>0</v>
      </c>
    </row>
    <row r="658" spans="1:31" x14ac:dyDescent="0.2">
      <c r="A658">
        <f t="shared" si="278"/>
        <v>0.62500000000000044</v>
      </c>
      <c r="B658" s="5">
        <f t="shared" si="291"/>
        <v>2.2908063568930386</v>
      </c>
      <c r="C658" s="5">
        <f t="shared" si="292"/>
        <v>-21.734044997591958</v>
      </c>
      <c r="D658" s="5">
        <f t="shared" si="293"/>
        <v>-0.9526059017955637</v>
      </c>
      <c r="E658" s="2">
        <f t="shared" si="294"/>
        <v>21.854439039292078</v>
      </c>
      <c r="F658" s="2">
        <f t="shared" si="295"/>
        <v>173.98314048827621</v>
      </c>
      <c r="G658" s="3">
        <f t="shared" si="296"/>
        <v>6.9194667161248988</v>
      </c>
      <c r="H658" s="3">
        <f t="shared" si="297"/>
        <v>-114.55509159333134</v>
      </c>
      <c r="I658" s="3">
        <f t="shared" si="298"/>
        <v>-15.505958512018706</v>
      </c>
      <c r="J658" s="2">
        <f t="shared" si="279"/>
        <v>115.80666120292277</v>
      </c>
      <c r="K658" s="2">
        <f t="shared" si="299"/>
        <v>78.941146014262273</v>
      </c>
      <c r="L658" s="6">
        <f t="shared" si="280"/>
        <v>2488.0977333483988</v>
      </c>
      <c r="M658" s="2">
        <f t="shared" si="281"/>
        <v>31.533183078894638</v>
      </c>
      <c r="N658" s="2">
        <f t="shared" si="300"/>
        <v>115.80666120292277</v>
      </c>
      <c r="O658" s="2">
        <f t="shared" si="282"/>
        <v>78.941146014262273</v>
      </c>
      <c r="P658" s="5">
        <f t="shared" si="283"/>
        <v>0.35264886935972128</v>
      </c>
      <c r="Q658" s="4">
        <f t="shared" si="301"/>
        <v>0.27229161735040847</v>
      </c>
      <c r="R658" s="4">
        <f t="shared" si="284"/>
        <v>0.25033041125954536</v>
      </c>
      <c r="S658" s="4">
        <f t="shared" si="303"/>
        <v>0</v>
      </c>
      <c r="T658" s="4">
        <f t="shared" si="304"/>
        <v>0</v>
      </c>
      <c r="U658" s="5">
        <f t="shared" si="305"/>
        <v>-1.5169016247620488</v>
      </c>
      <c r="V658" s="5">
        <f t="shared" si="306"/>
        <v>25.11303423972609</v>
      </c>
      <c r="W658" s="5">
        <f t="shared" si="307"/>
        <v>3.399252373822609</v>
      </c>
      <c r="X658" s="5">
        <f t="shared" si="285"/>
        <v>0.99523529182057013</v>
      </c>
      <c r="Y658" s="5">
        <f t="shared" si="286"/>
        <v>10.75707590839373</v>
      </c>
      <c r="Z658" s="5">
        <f t="shared" si="287"/>
        <v>-1.2851977723296404</v>
      </c>
      <c r="AA658" s="5">
        <f t="shared" si="288"/>
        <v>14.29509675676729</v>
      </c>
      <c r="AB658" s="5">
        <f t="shared" si="289"/>
        <v>9.2401742836316814</v>
      </c>
      <c r="AC658" s="5">
        <f t="shared" si="289"/>
        <v>23.827836467396452</v>
      </c>
      <c r="AD658" s="5">
        <f t="shared" si="290"/>
        <v>-14.479650869410101</v>
      </c>
      <c r="AE658">
        <f t="shared" si="302"/>
        <v>0</v>
      </c>
    </row>
    <row r="659" spans="1:31" x14ac:dyDescent="0.2">
      <c r="A659">
        <f t="shared" si="278"/>
        <v>0.62600000000000044</v>
      </c>
      <c r="B659" s="5">
        <f t="shared" si="291"/>
        <v>2.2977304436963051</v>
      </c>
      <c r="C659" s="5">
        <f t="shared" si="292"/>
        <v>-21.848588175267057</v>
      </c>
      <c r="D659" s="5">
        <f t="shared" si="293"/>
        <v>-0.96811910013301716</v>
      </c>
      <c r="E659" s="2">
        <f t="shared" si="294"/>
        <v>21.969077596574426</v>
      </c>
      <c r="F659" s="2">
        <f t="shared" si="295"/>
        <v>173.99649511048355</v>
      </c>
      <c r="G659" s="3">
        <f t="shared" si="296"/>
        <v>6.9287068904085309</v>
      </c>
      <c r="H659" s="3">
        <f t="shared" si="297"/>
        <v>-114.53126375686395</v>
      </c>
      <c r="I659" s="3">
        <f t="shared" si="298"/>
        <v>-15.520438162888116</v>
      </c>
      <c r="J659" s="2">
        <f t="shared" si="279"/>
        <v>115.78558354858158</v>
      </c>
      <c r="K659" s="2">
        <f t="shared" si="299"/>
        <v>78.926778151725685</v>
      </c>
      <c r="L659" s="6">
        <f t="shared" si="280"/>
        <v>2488.0578547040218</v>
      </c>
      <c r="M659" s="2">
        <f t="shared" si="281"/>
        <v>31.53267767246416</v>
      </c>
      <c r="N659" s="2">
        <f t="shared" si="300"/>
        <v>115.78558354858158</v>
      </c>
      <c r="O659" s="2">
        <f t="shared" si="282"/>
        <v>78.926778151725685</v>
      </c>
      <c r="P659" s="5">
        <f t="shared" si="283"/>
        <v>0.3526476998792773</v>
      </c>
      <c r="Q659" s="4">
        <f t="shared" si="301"/>
        <v>0.27233682040591528</v>
      </c>
      <c r="R659" s="4">
        <f t="shared" si="284"/>
        <v>0.25035029689224658</v>
      </c>
      <c r="S659" s="4">
        <f t="shared" si="303"/>
        <v>0</v>
      </c>
      <c r="T659" s="4">
        <f t="shared" si="304"/>
        <v>0</v>
      </c>
      <c r="U659" s="5">
        <f t="shared" si="305"/>
        <v>-1.5186457852388129</v>
      </c>
      <c r="V659" s="5">
        <f t="shared" si="306"/>
        <v>25.103157592539006</v>
      </c>
      <c r="W659" s="5">
        <f t="shared" si="307"/>
        <v>3.4017960889293617</v>
      </c>
      <c r="X659" s="5">
        <f t="shared" si="285"/>
        <v>0.99521934042374904</v>
      </c>
      <c r="Y659" s="5">
        <f t="shared" si="286"/>
        <v>10.753821632683657</v>
      </c>
      <c r="Z659" s="5">
        <f t="shared" si="287"/>
        <v>-1.2860068781041178</v>
      </c>
      <c r="AA659" s="5">
        <f t="shared" si="288"/>
        <v>14.290709364394019</v>
      </c>
      <c r="AB659" s="5">
        <f t="shared" si="289"/>
        <v>9.2351758474448431</v>
      </c>
      <c r="AC659" s="5">
        <f t="shared" si="289"/>
        <v>23.817150714434888</v>
      </c>
      <c r="AD659" s="5">
        <f t="shared" si="290"/>
        <v>-14.481494546676618</v>
      </c>
      <c r="AE659">
        <f t="shared" si="302"/>
        <v>0</v>
      </c>
    </row>
    <row r="660" spans="1:31" x14ac:dyDescent="0.2">
      <c r="A660">
        <f t="shared" si="278"/>
        <v>0.62700000000000045</v>
      </c>
      <c r="B660" s="5">
        <f t="shared" si="291"/>
        <v>2.3046637681746374</v>
      </c>
      <c r="C660" s="5">
        <f t="shared" si="292"/>
        <v>-21.963107530448564</v>
      </c>
      <c r="D660" s="5">
        <f t="shared" si="293"/>
        <v>-0.98364677904317854</v>
      </c>
      <c r="E660" s="2">
        <f t="shared" si="294"/>
        <v>22.083694606618327</v>
      </c>
      <c r="F660" s="2">
        <f t="shared" si="295"/>
        <v>174.00968079558652</v>
      </c>
      <c r="G660" s="3">
        <f t="shared" si="296"/>
        <v>6.9379420662559754</v>
      </c>
      <c r="H660" s="3">
        <f t="shared" si="297"/>
        <v>-114.50744660614951</v>
      </c>
      <c r="I660" s="3">
        <f t="shared" si="298"/>
        <v>-15.534919657434793</v>
      </c>
      <c r="J660" s="2">
        <f t="shared" si="279"/>
        <v>115.76452002724264</v>
      </c>
      <c r="K660" s="2">
        <f t="shared" si="299"/>
        <v>78.912419923137449</v>
      </c>
      <c r="L660" s="6">
        <f t="shared" si="280"/>
        <v>2488.0179040692806</v>
      </c>
      <c r="M660" s="2">
        <f t="shared" si="281"/>
        <v>31.532171353655812</v>
      </c>
      <c r="N660" s="2">
        <f t="shared" si="300"/>
        <v>115.76452002724264</v>
      </c>
      <c r="O660" s="2">
        <f t="shared" si="282"/>
        <v>78.912419923137449</v>
      </c>
      <c r="P660" s="5">
        <f t="shared" si="283"/>
        <v>0.35264652829863063</v>
      </c>
      <c r="Q660" s="4">
        <f t="shared" si="301"/>
        <v>0.27238199878715352</v>
      </c>
      <c r="R660" s="4">
        <f t="shared" si="284"/>
        <v>0.25037016823089786</v>
      </c>
      <c r="S660" s="4">
        <f t="shared" si="303"/>
        <v>0</v>
      </c>
      <c r="T660" s="4">
        <f t="shared" si="304"/>
        <v>0</v>
      </c>
      <c r="U660" s="5">
        <f t="shared" si="305"/>
        <v>-1.5203882779495854</v>
      </c>
      <c r="V660" s="5">
        <f t="shared" si="306"/>
        <v>25.093288167492243</v>
      </c>
      <c r="W660" s="5">
        <f t="shared" si="307"/>
        <v>3.4043394309861079</v>
      </c>
      <c r="X660" s="5">
        <f t="shared" si="285"/>
        <v>0.99520336023089251</v>
      </c>
      <c r="Y660" s="5">
        <f t="shared" si="286"/>
        <v>10.750569191222468</v>
      </c>
      <c r="Z660" s="5">
        <f t="shared" si="287"/>
        <v>-1.2868165326660319</v>
      </c>
      <c r="AA660" s="5">
        <f t="shared" si="288"/>
        <v>14.286324392281491</v>
      </c>
      <c r="AB660" s="5">
        <f t="shared" si="289"/>
        <v>9.230180913272882</v>
      </c>
      <c r="AC660" s="5">
        <f t="shared" si="289"/>
        <v>23.806471634826213</v>
      </c>
      <c r="AD660" s="5">
        <f t="shared" si="290"/>
        <v>-14.483336176732401</v>
      </c>
      <c r="AE660">
        <f t="shared" si="302"/>
        <v>0</v>
      </c>
    </row>
    <row r="661" spans="1:31" x14ac:dyDescent="0.2">
      <c r="A661">
        <f t="shared" si="278"/>
        <v>0.62800000000000045</v>
      </c>
      <c r="B661" s="5">
        <f t="shared" si="291"/>
        <v>2.3116063253313497</v>
      </c>
      <c r="C661" s="5">
        <f t="shared" si="292"/>
        <v>-22.077603073818899</v>
      </c>
      <c r="D661" s="5">
        <f t="shared" si="293"/>
        <v>-0.99918894036870176</v>
      </c>
      <c r="E661" s="2">
        <f t="shared" si="294"/>
        <v>22.198290053254318</v>
      </c>
      <c r="F661" s="2">
        <f t="shared" si="295"/>
        <v>174.02270021522838</v>
      </c>
      <c r="G661" s="3">
        <f t="shared" si="296"/>
        <v>6.9471722471692487</v>
      </c>
      <c r="H661" s="3">
        <f t="shared" si="297"/>
        <v>-114.48364013451469</v>
      </c>
      <c r="I661" s="3">
        <f t="shared" si="298"/>
        <v>-15.549402993611526</v>
      </c>
      <c r="J661" s="2">
        <f t="shared" si="279"/>
        <v>115.74347063285529</v>
      </c>
      <c r="K661" s="2">
        <f t="shared" si="299"/>
        <v>78.898071324373063</v>
      </c>
      <c r="L661" s="6">
        <f t="shared" si="280"/>
        <v>2487.9778814236552</v>
      </c>
      <c r="M661" s="2">
        <f t="shared" si="281"/>
        <v>31.531664122209516</v>
      </c>
      <c r="N661" s="2">
        <f t="shared" si="300"/>
        <v>115.74347063285529</v>
      </c>
      <c r="O661" s="2">
        <f t="shared" si="282"/>
        <v>78.898071324373063</v>
      </c>
      <c r="P661" s="5">
        <f t="shared" si="283"/>
        <v>0.35264535461718066</v>
      </c>
      <c r="Q661" s="4">
        <f t="shared" si="301"/>
        <v>0.27242715247609695</v>
      </c>
      <c r="R661" s="4">
        <f t="shared" si="284"/>
        <v>0.25039002527409776</v>
      </c>
      <c r="S661" s="4">
        <f t="shared" si="303"/>
        <v>0</v>
      </c>
      <c r="T661" s="4">
        <f t="shared" si="304"/>
        <v>0</v>
      </c>
      <c r="U661" s="5">
        <f t="shared" si="305"/>
        <v>-1.5221291049038181</v>
      </c>
      <c r="V661" s="5">
        <f t="shared" si="306"/>
        <v>25.083425958681911</v>
      </c>
      <c r="W661" s="5">
        <f t="shared" si="307"/>
        <v>3.4068824002598612</v>
      </c>
      <c r="X661" s="5">
        <f t="shared" si="285"/>
        <v>0.99518735123379221</v>
      </c>
      <c r="Y661" s="5">
        <f t="shared" si="286"/>
        <v>10.747318582861645</v>
      </c>
      <c r="Z661" s="5">
        <f t="shared" si="287"/>
        <v>-1.2876267353251014</v>
      </c>
      <c r="AA661" s="5">
        <f t="shared" si="288"/>
        <v>14.281941838932431</v>
      </c>
      <c r="AB661" s="5">
        <f t="shared" si="289"/>
        <v>9.2251894779578265</v>
      </c>
      <c r="AC661" s="5">
        <f t="shared" si="289"/>
        <v>23.795799223356809</v>
      </c>
      <c r="AD661" s="5">
        <f t="shared" si="290"/>
        <v>-14.485175760807707</v>
      </c>
      <c r="AE661">
        <f t="shared" si="302"/>
        <v>0</v>
      </c>
    </row>
    <row r="662" spans="1:31" x14ac:dyDescent="0.2">
      <c r="A662">
        <f t="shared" si="278"/>
        <v>0.62900000000000045</v>
      </c>
      <c r="B662" s="5">
        <f t="shared" si="291"/>
        <v>2.318558110173258</v>
      </c>
      <c r="C662" s="5">
        <f t="shared" si="292"/>
        <v>-22.192074816053804</v>
      </c>
      <c r="D662" s="5">
        <f t="shared" si="293"/>
        <v>-1.0147455859501937</v>
      </c>
      <c r="E662" s="2">
        <f t="shared" si="294"/>
        <v>22.312863920877117</v>
      </c>
      <c r="F662" s="2">
        <f t="shared" si="295"/>
        <v>174.03555598518759</v>
      </c>
      <c r="G662" s="3">
        <f t="shared" si="296"/>
        <v>6.9563974366472063</v>
      </c>
      <c r="H662" s="3">
        <f t="shared" si="297"/>
        <v>-114.45984433529134</v>
      </c>
      <c r="I662" s="3">
        <f t="shared" si="298"/>
        <v>-15.563888169372333</v>
      </c>
      <c r="J662" s="2">
        <f t="shared" si="279"/>
        <v>115.72243535937378</v>
      </c>
      <c r="K662" s="2">
        <f t="shared" si="299"/>
        <v>78.883732351311366</v>
      </c>
      <c r="L662" s="6">
        <f t="shared" si="280"/>
        <v>2487.9377867466683</v>
      </c>
      <c r="M662" s="2">
        <f t="shared" si="281"/>
        <v>31.531155977865762</v>
      </c>
      <c r="N662" s="2">
        <f t="shared" si="300"/>
        <v>115.72243535937378</v>
      </c>
      <c r="O662" s="2">
        <f t="shared" si="282"/>
        <v>78.883732351311366</v>
      </c>
      <c r="P662" s="5">
        <f t="shared" si="283"/>
        <v>0.35264417883432786</v>
      </c>
      <c r="Q662" s="4">
        <f t="shared" si="301"/>
        <v>0.27247228145472718</v>
      </c>
      <c r="R662" s="4">
        <f t="shared" si="284"/>
        <v>0.25040986802044746</v>
      </c>
      <c r="S662" s="4">
        <f t="shared" si="303"/>
        <v>0</v>
      </c>
      <c r="T662" s="4">
        <f t="shared" si="304"/>
        <v>0</v>
      </c>
      <c r="U662" s="5">
        <f t="shared" si="305"/>
        <v>-1.5238682681085756</v>
      </c>
      <c r="V662" s="5">
        <f t="shared" si="306"/>
        <v>25.073570960210127</v>
      </c>
      <c r="W662" s="5">
        <f t="shared" si="307"/>
        <v>3.4094249970180059</v>
      </c>
      <c r="X662" s="5">
        <f t="shared" si="285"/>
        <v>0.99517131342425746</v>
      </c>
      <c r="Y662" s="5">
        <f t="shared" si="286"/>
        <v>10.744069806453595</v>
      </c>
      <c r="Z662" s="5">
        <f t="shared" si="287"/>
        <v>-1.2884374853918883</v>
      </c>
      <c r="AA662" s="5">
        <f t="shared" si="288"/>
        <v>14.277561702850742</v>
      </c>
      <c r="AB662" s="5">
        <f t="shared" si="289"/>
        <v>9.2202015383450195</v>
      </c>
      <c r="AC662" s="5">
        <f t="shared" si="289"/>
        <v>23.785133474818238</v>
      </c>
      <c r="AD662" s="5">
        <f t="shared" si="290"/>
        <v>-14.487013300131252</v>
      </c>
      <c r="AE662">
        <f t="shared" si="302"/>
        <v>0</v>
      </c>
    </row>
    <row r="663" spans="1:31" x14ac:dyDescent="0.2">
      <c r="A663">
        <f t="shared" si="278"/>
        <v>0.63000000000000045</v>
      </c>
      <c r="B663" s="5">
        <f t="shared" si="291"/>
        <v>2.3255191177106744</v>
      </c>
      <c r="C663" s="5">
        <f t="shared" si="292"/>
        <v>-22.306522767822358</v>
      </c>
      <c r="D663" s="5">
        <f t="shared" si="293"/>
        <v>-1.030316717626216</v>
      </c>
      <c r="E663" s="2">
        <f t="shared" si="294"/>
        <v>22.427416194430759</v>
      </c>
      <c r="F663" s="2">
        <f t="shared" si="295"/>
        <v>174.04825066682906</v>
      </c>
      <c r="G663" s="3">
        <f t="shared" si="296"/>
        <v>6.9656176381855515</v>
      </c>
      <c r="H663" s="3">
        <f t="shared" si="297"/>
        <v>-114.43605920181652</v>
      </c>
      <c r="I663" s="3">
        <f t="shared" si="298"/>
        <v>-15.578375182672465</v>
      </c>
      <c r="J663" s="2">
        <f t="shared" si="279"/>
        <v>115.70141420075713</v>
      </c>
      <c r="K663" s="2">
        <f t="shared" si="299"/>
        <v>78.869402999834435</v>
      </c>
      <c r="L663" s="6">
        <f t="shared" si="280"/>
        <v>2487.8976200178827</v>
      </c>
      <c r="M663" s="2">
        <f t="shared" si="281"/>
        <v>31.530646920365523</v>
      </c>
      <c r="N663" s="2">
        <f t="shared" si="300"/>
        <v>115.70141420075713</v>
      </c>
      <c r="O663" s="2">
        <f t="shared" si="282"/>
        <v>78.869402999834435</v>
      </c>
      <c r="P663" s="5">
        <f t="shared" si="283"/>
        <v>0.35264300094947393</v>
      </c>
      <c r="Q663" s="4">
        <f t="shared" si="301"/>
        <v>0.27251738570503309</v>
      </c>
      <c r="R663" s="4">
        <f t="shared" si="284"/>
        <v>0.25042969646855068</v>
      </c>
      <c r="S663" s="4">
        <f t="shared" si="303"/>
        <v>0</v>
      </c>
      <c r="T663" s="4">
        <f t="shared" si="304"/>
        <v>0</v>
      </c>
      <c r="U663" s="5">
        <f t="shared" si="305"/>
        <v>-1.5256057695685397</v>
      </c>
      <c r="V663" s="5">
        <f t="shared" si="306"/>
        <v>25.063723166185031</v>
      </c>
      <c r="W663" s="5">
        <f t="shared" si="307"/>
        <v>3.411967221528299</v>
      </c>
      <c r="X663" s="5">
        <f t="shared" si="285"/>
        <v>0.99515524679411305</v>
      </c>
      <c r="Y663" s="5">
        <f t="shared" si="286"/>
        <v>10.740822860851644</v>
      </c>
      <c r="Z663" s="5">
        <f t="shared" si="287"/>
        <v>-1.2892487821777951</v>
      </c>
      <c r="AA663" s="5">
        <f t="shared" si="288"/>
        <v>14.273183982541513</v>
      </c>
      <c r="AB663" s="5">
        <f t="shared" si="289"/>
        <v>9.2152170912831046</v>
      </c>
      <c r="AC663" s="5">
        <f t="shared" si="289"/>
        <v>23.774474384007235</v>
      </c>
      <c r="AD663" s="5">
        <f t="shared" si="290"/>
        <v>-14.488848795930188</v>
      </c>
      <c r="AE663">
        <f t="shared" si="302"/>
        <v>0</v>
      </c>
    </row>
    <row r="664" spans="1:31" x14ac:dyDescent="0.2">
      <c r="A664">
        <f t="shared" si="278"/>
        <v>0.63100000000000045</v>
      </c>
      <c r="B664" s="5">
        <f t="shared" si="291"/>
        <v>2.3324893429574058</v>
      </c>
      <c r="C664" s="5">
        <f t="shared" si="292"/>
        <v>-22.420946939786983</v>
      </c>
      <c r="D664" s="5">
        <f t="shared" si="293"/>
        <v>-1.0459023372332863</v>
      </c>
      <c r="E664" s="2">
        <f t="shared" si="294"/>
        <v>22.541946859394226</v>
      </c>
      <c r="F664" s="2">
        <f t="shared" si="295"/>
        <v>174.06078676851044</v>
      </c>
      <c r="G664" s="3">
        <f t="shared" si="296"/>
        <v>6.9748328552768344</v>
      </c>
      <c r="H664" s="3">
        <f t="shared" si="297"/>
        <v>-114.41228472743251</v>
      </c>
      <c r="I664" s="3">
        <f t="shared" si="298"/>
        <v>-15.592864031468395</v>
      </c>
      <c r="J664" s="2">
        <f t="shared" si="279"/>
        <v>115.68040715096916</v>
      </c>
      <c r="K664" s="2">
        <f t="shared" si="299"/>
        <v>78.855083265827645</v>
      </c>
      <c r="L664" s="6">
        <f t="shared" si="280"/>
        <v>2487.8573812169043</v>
      </c>
      <c r="M664" s="2">
        <f t="shared" si="281"/>
        <v>31.530136949450348</v>
      </c>
      <c r="N664" s="2">
        <f t="shared" si="300"/>
        <v>115.68040715096916</v>
      </c>
      <c r="O664" s="2">
        <f t="shared" si="282"/>
        <v>78.855083265827645</v>
      </c>
      <c r="P664" s="5">
        <f t="shared" si="283"/>
        <v>0.3526418209620219</v>
      </c>
      <c r="Q664" s="4">
        <f t="shared" si="301"/>
        <v>0.27256246520901178</v>
      </c>
      <c r="R664" s="4">
        <f t="shared" si="284"/>
        <v>0.25044951061701376</v>
      </c>
      <c r="S664" s="4">
        <f t="shared" si="303"/>
        <v>0</v>
      </c>
      <c r="T664" s="4">
        <f t="shared" si="304"/>
        <v>0</v>
      </c>
      <c r="U664" s="5">
        <f t="shared" si="305"/>
        <v>-1.5273416112860141</v>
      </c>
      <c r="V664" s="5">
        <f t="shared" si="306"/>
        <v>25.053882570720788</v>
      </c>
      <c r="W664" s="5">
        <f t="shared" si="307"/>
        <v>3.4145090740588677</v>
      </c>
      <c r="X664" s="5">
        <f t="shared" si="285"/>
        <v>0.99513915133520192</v>
      </c>
      <c r="Y664" s="5">
        <f t="shared" si="286"/>
        <v>10.737577744910034</v>
      </c>
      <c r="Z664" s="5">
        <f t="shared" si="287"/>
        <v>-1.2900606249950659</v>
      </c>
      <c r="AA664" s="5">
        <f t="shared" si="288"/>
        <v>14.268808676511021</v>
      </c>
      <c r="AB664" s="5">
        <f t="shared" si="289"/>
        <v>9.2102361336240204</v>
      </c>
      <c r="AC664" s="5">
        <f t="shared" si="289"/>
        <v>23.763821945725724</v>
      </c>
      <c r="AD664" s="5">
        <f t="shared" si="290"/>
        <v>-14.490682249430112</v>
      </c>
      <c r="AE664">
        <f t="shared" si="302"/>
        <v>0</v>
      </c>
    </row>
    <row r="665" spans="1:31" x14ac:dyDescent="0.2">
      <c r="A665">
        <f t="shared" si="278"/>
        <v>0.63200000000000045</v>
      </c>
      <c r="B665" s="5">
        <f t="shared" si="291"/>
        <v>2.3394687809307495</v>
      </c>
      <c r="C665" s="5">
        <f t="shared" si="292"/>
        <v>-22.535347342603444</v>
      </c>
      <c r="D665" s="5">
        <f t="shared" si="293"/>
        <v>-1.0615024466058793</v>
      </c>
      <c r="E665" s="2">
        <f t="shared" si="294"/>
        <v>22.656455901767465</v>
      </c>
      <c r="F665" s="2">
        <f t="shared" si="295"/>
        <v>174.07316674694505</v>
      </c>
      <c r="G665" s="3">
        <f t="shared" si="296"/>
        <v>6.9840430914104585</v>
      </c>
      <c r="H665" s="3">
        <f t="shared" si="297"/>
        <v>-114.38852090548679</v>
      </c>
      <c r="I665" s="3">
        <f t="shared" si="298"/>
        <v>-15.607354713717825</v>
      </c>
      <c r="J665" s="2">
        <f t="shared" si="279"/>
        <v>115.65941420397856</v>
      </c>
      <c r="K665" s="2">
        <f t="shared" si="299"/>
        <v>78.840773145179654</v>
      </c>
      <c r="L665" s="6">
        <f t="shared" si="280"/>
        <v>2487.81707032338</v>
      </c>
      <c r="M665" s="2">
        <f t="shared" si="281"/>
        <v>31.529626064862274</v>
      </c>
      <c r="N665" s="2">
        <f t="shared" si="300"/>
        <v>115.65941420397856</v>
      </c>
      <c r="O665" s="2">
        <f t="shared" si="282"/>
        <v>78.840773145179654</v>
      </c>
      <c r="P665" s="5">
        <f t="shared" si="283"/>
        <v>0.35264063887137598</v>
      </c>
      <c r="Q665" s="4">
        <f t="shared" si="301"/>
        <v>0.27260751994866744</v>
      </c>
      <c r="R665" s="4">
        <f t="shared" si="284"/>
        <v>0.25046931046444532</v>
      </c>
      <c r="S665" s="4">
        <f t="shared" si="303"/>
        <v>0</v>
      </c>
      <c r="T665" s="4">
        <f t="shared" si="304"/>
        <v>0</v>
      </c>
      <c r="U665" s="5">
        <f t="shared" si="305"/>
        <v>-1.5290757952609262</v>
      </c>
      <c r="V665" s="5">
        <f t="shared" si="306"/>
        <v>25.04404916793758</v>
      </c>
      <c r="W665" s="5">
        <f t="shared" si="307"/>
        <v>3.417050554878212</v>
      </c>
      <c r="X665" s="5">
        <f t="shared" si="285"/>
        <v>0.99512302703938227</v>
      </c>
      <c r="Y665" s="5">
        <f t="shared" si="286"/>
        <v>10.734334457483932</v>
      </c>
      <c r="Z665" s="5">
        <f t="shared" si="287"/>
        <v>-1.2908730131567818</v>
      </c>
      <c r="AA665" s="5">
        <f t="shared" si="288"/>
        <v>14.264435783266725</v>
      </c>
      <c r="AB665" s="5">
        <f t="shared" si="289"/>
        <v>9.2052586622230059</v>
      </c>
      <c r="AC665" s="5">
        <f t="shared" si="289"/>
        <v>23.753176154780796</v>
      </c>
      <c r="AD665" s="5">
        <f t="shared" si="290"/>
        <v>-14.492513661855064</v>
      </c>
      <c r="AE665">
        <f t="shared" si="302"/>
        <v>0</v>
      </c>
    </row>
    <row r="666" spans="1:31" x14ac:dyDescent="0.2">
      <c r="A666">
        <f t="shared" ref="A666:A729" si="308">A665+dt</f>
        <v>0.63300000000000045</v>
      </c>
      <c r="B666" s="5">
        <f t="shared" si="291"/>
        <v>2.346457426651491</v>
      </c>
      <c r="C666" s="5">
        <f t="shared" si="292"/>
        <v>-22.649723986920854</v>
      </c>
      <c r="D666" s="5">
        <f t="shared" si="293"/>
        <v>-1.0771170475764282</v>
      </c>
      <c r="E666" s="2">
        <f t="shared" si="294"/>
        <v>22.770943308057877</v>
      </c>
      <c r="F666" s="2">
        <f t="shared" si="295"/>
        <v>174.08539300852308</v>
      </c>
      <c r="G666" s="3">
        <f t="shared" si="296"/>
        <v>6.9932483500726814</v>
      </c>
      <c r="H666" s="3">
        <f t="shared" si="297"/>
        <v>-114.364767729332</v>
      </c>
      <c r="I666" s="3">
        <f t="shared" si="298"/>
        <v>-15.62184722737968</v>
      </c>
      <c r="J666" s="2">
        <f t="shared" si="279"/>
        <v>115.63843535375875</v>
      </c>
      <c r="K666" s="2">
        <f t="shared" si="299"/>
        <v>78.826472633782373</v>
      </c>
      <c r="L666" s="6">
        <f t="shared" si="280"/>
        <v>2487.7766873169985</v>
      </c>
      <c r="M666" s="2">
        <f t="shared" si="281"/>
        <v>31.529114266343907</v>
      </c>
      <c r="N666" s="2">
        <f t="shared" si="300"/>
        <v>115.63843535375875</v>
      </c>
      <c r="O666" s="2">
        <f t="shared" si="282"/>
        <v>78.826472633782373</v>
      </c>
      <c r="P666" s="5">
        <f t="shared" si="283"/>
        <v>0.35263945467694141</v>
      </c>
      <c r="Q666" s="4">
        <f t="shared" si="301"/>
        <v>0.27265254990601251</v>
      </c>
      <c r="R666" s="4">
        <f t="shared" si="284"/>
        <v>0.25048909600945685</v>
      </c>
      <c r="S666" s="4">
        <f t="shared" si="303"/>
        <v>0</v>
      </c>
      <c r="T666" s="4">
        <f t="shared" si="304"/>
        <v>0</v>
      </c>
      <c r="U666" s="5">
        <f t="shared" si="305"/>
        <v>-1.5308083234908278</v>
      </c>
      <c r="V666" s="5">
        <f t="shared" si="306"/>
        <v>25.034222951961535</v>
      </c>
      <c r="W666" s="5">
        <f t="shared" si="307"/>
        <v>3.4195916642551936</v>
      </c>
      <c r="X666" s="5">
        <f t="shared" si="285"/>
        <v>0.99510687389853048</v>
      </c>
      <c r="Y666" s="5">
        <f t="shared" si="286"/>
        <v>10.731092997429421</v>
      </c>
      <c r="Z666" s="5">
        <f t="shared" si="287"/>
        <v>-1.2916859459768624</v>
      </c>
      <c r="AA666" s="5">
        <f t="shared" si="288"/>
        <v>14.260065301317255</v>
      </c>
      <c r="AB666" s="5">
        <f t="shared" si="289"/>
        <v>9.2002846739385937</v>
      </c>
      <c r="AC666" s="5">
        <f t="shared" si="289"/>
        <v>23.742537005984673</v>
      </c>
      <c r="AD666" s="5">
        <f t="shared" si="290"/>
        <v>-14.494343034427551</v>
      </c>
      <c r="AE666">
        <f t="shared" si="302"/>
        <v>0</v>
      </c>
    </row>
    <row r="667" spans="1:31" x14ac:dyDescent="0.2">
      <c r="A667">
        <f t="shared" si="308"/>
        <v>0.63400000000000045</v>
      </c>
      <c r="B667" s="5">
        <f t="shared" si="291"/>
        <v>2.3534552751439004</v>
      </c>
      <c r="C667" s="5">
        <f t="shared" si="292"/>
        <v>-22.764076883381684</v>
      </c>
      <c r="D667" s="5">
        <f t="shared" si="293"/>
        <v>-1.092746141975325</v>
      </c>
      <c r="E667" s="2">
        <f t="shared" si="294"/>
        <v>22.885409065267218</v>
      </c>
      <c r="F667" s="2">
        <f t="shared" si="295"/>
        <v>174.09746791059229</v>
      </c>
      <c r="G667" s="3">
        <f t="shared" si="296"/>
        <v>7.0024486347466199</v>
      </c>
      <c r="H667" s="3">
        <f t="shared" si="297"/>
        <v>-114.34102519232601</v>
      </c>
      <c r="I667" s="3">
        <f t="shared" si="298"/>
        <v>-15.636341570414109</v>
      </c>
      <c r="J667" s="2">
        <f t="shared" si="279"/>
        <v>115.61747059428804</v>
      </c>
      <c r="K667" s="2">
        <f t="shared" si="299"/>
        <v>78.812181727531041</v>
      </c>
      <c r="L667" s="6">
        <f t="shared" si="280"/>
        <v>2487.7362321774908</v>
      </c>
      <c r="M667" s="2">
        <f t="shared" si="281"/>
        <v>31.528601553638339</v>
      </c>
      <c r="N667" s="2">
        <f t="shared" si="300"/>
        <v>115.61747059428804</v>
      </c>
      <c r="O667" s="2">
        <f t="shared" si="282"/>
        <v>78.812181727531041</v>
      </c>
      <c r="P667" s="5">
        <f t="shared" si="283"/>
        <v>0.35263826837812495</v>
      </c>
      <c r="Q667" s="4">
        <f t="shared" si="301"/>
        <v>0.27269755506306653</v>
      </c>
      <c r="R667" s="4">
        <f t="shared" si="284"/>
        <v>0.25050886725066196</v>
      </c>
      <c r="S667" s="4">
        <f t="shared" si="303"/>
        <v>0</v>
      </c>
      <c r="T667" s="4">
        <f t="shared" si="304"/>
        <v>0</v>
      </c>
      <c r="U667" s="5">
        <f t="shared" si="305"/>
        <v>-1.5325391979709047</v>
      </c>
      <c r="V667" s="5">
        <f t="shared" si="306"/>
        <v>25.02440391692484</v>
      </c>
      <c r="W667" s="5">
        <f t="shared" si="307"/>
        <v>3.4221324024590509</v>
      </c>
      <c r="X667" s="5">
        <f t="shared" si="285"/>
        <v>0.99509069190453803</v>
      </c>
      <c r="Y667" s="5">
        <f t="shared" si="286"/>
        <v>10.727853363603483</v>
      </c>
      <c r="Z667" s="5">
        <f t="shared" si="287"/>
        <v>-1.2924994227700648</v>
      </c>
      <c r="AA667" s="5">
        <f t="shared" si="288"/>
        <v>14.255697229172419</v>
      </c>
      <c r="AB667" s="5">
        <f t="shared" si="289"/>
        <v>9.1953141656325776</v>
      </c>
      <c r="AC667" s="5">
        <f t="shared" si="289"/>
        <v>23.731904494154776</v>
      </c>
      <c r="AD667" s="5">
        <f t="shared" si="290"/>
        <v>-14.496170368368528</v>
      </c>
      <c r="AE667">
        <f t="shared" si="302"/>
        <v>0</v>
      </c>
    </row>
    <row r="668" spans="1:31" x14ac:dyDescent="0.2">
      <c r="A668">
        <f t="shared" si="308"/>
        <v>0.63500000000000045</v>
      </c>
      <c r="B668" s="5">
        <f t="shared" si="291"/>
        <v>2.3604623214357296</v>
      </c>
      <c r="C668" s="5">
        <f t="shared" si="292"/>
        <v>-22.878406042621762</v>
      </c>
      <c r="D668" s="5">
        <f t="shared" si="293"/>
        <v>-1.1083897316309235</v>
      </c>
      <c r="E668" s="2">
        <f t="shared" si="294"/>
        <v>22.999853160878871</v>
      </c>
      <c r="F668" s="2">
        <f t="shared" si="295"/>
        <v>174.10939376270017</v>
      </c>
      <c r="G668" s="3">
        <f t="shared" si="296"/>
        <v>7.0116439489122522</v>
      </c>
      <c r="H668" s="3">
        <f t="shared" si="297"/>
        <v>-114.31729328783186</v>
      </c>
      <c r="I668" s="3">
        <f t="shared" si="298"/>
        <v>-15.650837740782476</v>
      </c>
      <c r="J668" s="2">
        <f t="shared" si="279"/>
        <v>115.59651991954942</v>
      </c>
      <c r="K668" s="2">
        <f t="shared" si="299"/>
        <v>78.797900422324076</v>
      </c>
      <c r="L668" s="6">
        <f t="shared" si="280"/>
        <v>2487.6957048846298</v>
      </c>
      <c r="M668" s="2">
        <f t="shared" si="281"/>
        <v>31.528087926489224</v>
      </c>
      <c r="N668" s="2">
        <f t="shared" si="300"/>
        <v>115.59651991954942</v>
      </c>
      <c r="O668" s="2">
        <f t="shared" si="282"/>
        <v>78.797900422324076</v>
      </c>
      <c r="P668" s="5">
        <f t="shared" si="283"/>
        <v>0.35263707997433447</v>
      </c>
      <c r="Q668" s="4">
        <f t="shared" si="301"/>
        <v>0.27274253540185739</v>
      </c>
      <c r="R668" s="4">
        <f t="shared" si="284"/>
        <v>0.25052862418667715</v>
      </c>
      <c r="S668" s="4">
        <f t="shared" si="303"/>
        <v>0</v>
      </c>
      <c r="T668" s="4">
        <f t="shared" si="304"/>
        <v>0</v>
      </c>
      <c r="U668" s="5">
        <f t="shared" si="305"/>
        <v>-1.5342684206939721</v>
      </c>
      <c r="V668" s="5">
        <f t="shared" si="306"/>
        <v>25.014592056965608</v>
      </c>
      <c r="W668" s="5">
        <f t="shared" si="307"/>
        <v>3.4246727697593835</v>
      </c>
      <c r="X668" s="5">
        <f t="shared" si="285"/>
        <v>0.99507448104931417</v>
      </c>
      <c r="Y668" s="5">
        <f t="shared" si="286"/>
        <v>10.724615554864036</v>
      </c>
      <c r="Z668" s="5">
        <f t="shared" si="287"/>
        <v>-1.2933134428519821</v>
      </c>
      <c r="AA668" s="5">
        <f t="shared" si="288"/>
        <v>14.251331565343216</v>
      </c>
      <c r="AB668" s="5">
        <f t="shared" si="289"/>
        <v>9.1903471341700644</v>
      </c>
      <c r="AC668" s="5">
        <f t="shared" si="289"/>
        <v>23.721278614113626</v>
      </c>
      <c r="AD668" s="5">
        <f t="shared" si="290"/>
        <v>-14.497995664897399</v>
      </c>
      <c r="AE668">
        <f t="shared" si="302"/>
        <v>0</v>
      </c>
    </row>
    <row r="669" spans="1:31" x14ac:dyDescent="0.2">
      <c r="A669">
        <f t="shared" si="308"/>
        <v>0.63600000000000045</v>
      </c>
      <c r="B669" s="5">
        <f t="shared" si="291"/>
        <v>2.3674785605582089</v>
      </c>
      <c r="C669" s="5">
        <f t="shared" si="292"/>
        <v>-22.992711475270287</v>
      </c>
      <c r="D669" s="5">
        <f t="shared" si="293"/>
        <v>-1.1240478183695384</v>
      </c>
      <c r="E669" s="2">
        <f t="shared" si="294"/>
        <v>23.114275582845522</v>
      </c>
      <c r="F669" s="2">
        <f t="shared" si="295"/>
        <v>174.12117282779801</v>
      </c>
      <c r="G669" s="3">
        <f t="shared" si="296"/>
        <v>7.0208342960464218</v>
      </c>
      <c r="H669" s="3">
        <f t="shared" si="297"/>
        <v>-114.29357200921774</v>
      </c>
      <c r="I669" s="3">
        <f t="shared" si="298"/>
        <v>-15.665335736447373</v>
      </c>
      <c r="J669" s="2">
        <f t="shared" si="279"/>
        <v>115.57558332353074</v>
      </c>
      <c r="K669" s="2">
        <f t="shared" si="299"/>
        <v>78.783628714063212</v>
      </c>
      <c r="L669" s="6">
        <f t="shared" si="280"/>
        <v>2487.6551054182291</v>
      </c>
      <c r="M669" s="2">
        <f t="shared" si="281"/>
        <v>31.527573384640746</v>
      </c>
      <c r="N669" s="2">
        <f t="shared" si="300"/>
        <v>115.57558332353074</v>
      </c>
      <c r="O669" s="2">
        <f t="shared" si="282"/>
        <v>78.783628714063212</v>
      </c>
      <c r="P669" s="5">
        <f t="shared" si="283"/>
        <v>0.35263588946497892</v>
      </c>
      <c r="Q669" s="4">
        <f t="shared" si="301"/>
        <v>0.27278749090442062</v>
      </c>
      <c r="R669" s="4">
        <f t="shared" si="284"/>
        <v>0.25054836681612142</v>
      </c>
      <c r="S669" s="4">
        <f t="shared" si="303"/>
        <v>0</v>
      </c>
      <c r="T669" s="4">
        <f t="shared" si="304"/>
        <v>0</v>
      </c>
      <c r="U669" s="5">
        <f t="shared" si="305"/>
        <v>-1.5359959936504837</v>
      </c>
      <c r="V669" s="5">
        <f t="shared" si="306"/>
        <v>25.004787366227955</v>
      </c>
      <c r="W669" s="5">
        <f t="shared" si="307"/>
        <v>3.4272127664261594</v>
      </c>
      <c r="X669" s="5">
        <f t="shared" si="285"/>
        <v>0.99505824132478526</v>
      </c>
      <c r="Y669" s="5">
        <f t="shared" si="286"/>
        <v>10.721379570069905</v>
      </c>
      <c r="Z669" s="5">
        <f t="shared" si="287"/>
        <v>-1.2941280055390441</v>
      </c>
      <c r="AA669" s="5">
        <f t="shared" si="288"/>
        <v>14.246968308341819</v>
      </c>
      <c r="AB669" s="5">
        <f t="shared" si="289"/>
        <v>9.1853835764194205</v>
      </c>
      <c r="AC669" s="5">
        <f t="shared" si="289"/>
        <v>23.710659360688911</v>
      </c>
      <c r="AD669" s="5">
        <f t="shared" si="290"/>
        <v>-14.49981892523202</v>
      </c>
      <c r="AE669">
        <f t="shared" si="302"/>
        <v>0</v>
      </c>
    </row>
    <row r="670" spans="1:31" x14ac:dyDescent="0.2">
      <c r="A670">
        <f t="shared" si="308"/>
        <v>0.63700000000000045</v>
      </c>
      <c r="B670" s="5">
        <f t="shared" si="291"/>
        <v>2.3745039875460434</v>
      </c>
      <c r="C670" s="5">
        <f t="shared" si="292"/>
        <v>-23.106993191949822</v>
      </c>
      <c r="D670" s="5">
        <f t="shared" si="293"/>
        <v>-1.1397204040154483</v>
      </c>
      <c r="E670" s="2">
        <f t="shared" si="294"/>
        <v>23.228676319577218</v>
      </c>
      <c r="F670" s="2">
        <f t="shared" si="295"/>
        <v>174.13280732340942</v>
      </c>
      <c r="G670" s="3">
        <f t="shared" si="296"/>
        <v>7.0300196796228409</v>
      </c>
      <c r="H670" s="3">
        <f t="shared" si="297"/>
        <v>-114.26986134985705</v>
      </c>
      <c r="I670" s="3">
        <f t="shared" si="298"/>
        <v>-15.679835555372605</v>
      </c>
      <c r="J670" s="2">
        <f t="shared" si="279"/>
        <v>115.55466080022461</v>
      </c>
      <c r="K670" s="2">
        <f t="shared" si="299"/>
        <v>78.769366598653448</v>
      </c>
      <c r="L670" s="6">
        <f t="shared" si="280"/>
        <v>2487.6144337581468</v>
      </c>
      <c r="M670" s="2">
        <f t="shared" si="281"/>
        <v>31.527057927837621</v>
      </c>
      <c r="N670" s="2">
        <f t="shared" si="300"/>
        <v>115.55466080022461</v>
      </c>
      <c r="O670" s="2">
        <f t="shared" si="282"/>
        <v>78.769366598653448</v>
      </c>
      <c r="P670" s="5">
        <f t="shared" si="283"/>
        <v>0.35263469684946869</v>
      </c>
      <c r="Q670" s="4">
        <f t="shared" si="301"/>
        <v>0.27283242155279935</v>
      </c>
      <c r="R670" s="4">
        <f t="shared" si="284"/>
        <v>0.25056809513761596</v>
      </c>
      <c r="S670" s="4">
        <f t="shared" si="303"/>
        <v>0</v>
      </c>
      <c r="T670" s="4">
        <f t="shared" si="304"/>
        <v>0</v>
      </c>
      <c r="U670" s="5">
        <f t="shared" si="305"/>
        <v>-1.5377219188285329</v>
      </c>
      <c r="V670" s="5">
        <f t="shared" si="306"/>
        <v>24.994989838861972</v>
      </c>
      <c r="W670" s="5">
        <f t="shared" si="307"/>
        <v>3.4297523927297142</v>
      </c>
      <c r="X670" s="5">
        <f t="shared" si="285"/>
        <v>0.99504197272289385</v>
      </c>
      <c r="Y670" s="5">
        <f t="shared" si="286"/>
        <v>10.718145408080815</v>
      </c>
      <c r="Z670" s="5">
        <f t="shared" si="287"/>
        <v>-1.2949431101485112</v>
      </c>
      <c r="AA670" s="5">
        <f t="shared" si="288"/>
        <v>14.242607456681551</v>
      </c>
      <c r="AB670" s="5">
        <f t="shared" si="289"/>
        <v>9.1804234892522825</v>
      </c>
      <c r="AC670" s="5">
        <f t="shared" si="289"/>
        <v>23.70004672871346</v>
      </c>
      <c r="AD670" s="5">
        <f t="shared" si="290"/>
        <v>-14.501640150588734</v>
      </c>
      <c r="AE670">
        <f t="shared" si="302"/>
        <v>0</v>
      </c>
    </row>
    <row r="671" spans="1:31" x14ac:dyDescent="0.2">
      <c r="A671">
        <f t="shared" si="308"/>
        <v>0.63800000000000046</v>
      </c>
      <c r="B671" s="5">
        <f t="shared" si="291"/>
        <v>2.3815385974374106</v>
      </c>
      <c r="C671" s="5">
        <f t="shared" si="292"/>
        <v>-23.221251203276314</v>
      </c>
      <c r="D671" s="5">
        <f t="shared" si="293"/>
        <v>-1.1554074903908962</v>
      </c>
      <c r="E671" s="2">
        <f t="shared" si="294"/>
        <v>23.343055359929767</v>
      </c>
      <c r="F671" s="2">
        <f t="shared" si="295"/>
        <v>174.14429942276354</v>
      </c>
      <c r="G671" s="3">
        <f t="shared" si="296"/>
        <v>7.0392001031120932</v>
      </c>
      <c r="H671" s="3">
        <f t="shared" si="297"/>
        <v>-114.24616130312833</v>
      </c>
      <c r="I671" s="3">
        <f t="shared" si="298"/>
        <v>-15.694337195523195</v>
      </c>
      <c r="J671" s="2">
        <f t="shared" si="279"/>
        <v>115.53375234362836</v>
      </c>
      <c r="K671" s="2">
        <f t="shared" si="299"/>
        <v>78.755114072002968</v>
      </c>
      <c r="L671" s="6">
        <f t="shared" si="280"/>
        <v>2487.5736898842815</v>
      </c>
      <c r="M671" s="2">
        <f t="shared" si="281"/>
        <v>31.526541555825094</v>
      </c>
      <c r="N671" s="2">
        <f t="shared" si="300"/>
        <v>115.53375234362836</v>
      </c>
      <c r="O671" s="2">
        <f t="shared" si="282"/>
        <v>78.755114072002968</v>
      </c>
      <c r="P671" s="5">
        <f t="shared" si="283"/>
        <v>0.35263350212721534</v>
      </c>
      <c r="Q671" s="4">
        <f t="shared" si="301"/>
        <v>0.27287732732904496</v>
      </c>
      <c r="R671" s="4">
        <f t="shared" si="284"/>
        <v>0.25058780914978512</v>
      </c>
      <c r="S671" s="4">
        <f t="shared" si="303"/>
        <v>0</v>
      </c>
      <c r="T671" s="4">
        <f t="shared" si="304"/>
        <v>0</v>
      </c>
      <c r="U671" s="5">
        <f t="shared" si="305"/>
        <v>-1.5394461982138543</v>
      </c>
      <c r="V671" s="5">
        <f t="shared" si="306"/>
        <v>24.985199469023676</v>
      </c>
      <c r="W671" s="5">
        <f t="shared" si="307"/>
        <v>3.4322916489407449</v>
      </c>
      <c r="X671" s="5">
        <f t="shared" si="285"/>
        <v>0.99502567523559959</v>
      </c>
      <c r="Y671" s="5">
        <f t="shared" si="286"/>
        <v>10.714913067757427</v>
      </c>
      <c r="Z671" s="5">
        <f t="shared" si="287"/>
        <v>-1.2957587559984824</v>
      </c>
      <c r="AA671" s="5">
        <f t="shared" si="288"/>
        <v>14.238249008876945</v>
      </c>
      <c r="AB671" s="5">
        <f t="shared" si="289"/>
        <v>9.1754668695435733</v>
      </c>
      <c r="AC671" s="5">
        <f t="shared" si="289"/>
        <v>23.689440713025196</v>
      </c>
      <c r="AD671" s="5">
        <f t="shared" si="290"/>
        <v>-14.50345934218231</v>
      </c>
      <c r="AE671">
        <f t="shared" si="302"/>
        <v>0</v>
      </c>
    </row>
    <row r="672" spans="1:31" x14ac:dyDescent="0.2">
      <c r="A672">
        <f t="shared" si="308"/>
        <v>0.63900000000000046</v>
      </c>
      <c r="B672" s="5">
        <f t="shared" si="291"/>
        <v>2.3885823852739576</v>
      </c>
      <c r="C672" s="5">
        <f t="shared" si="292"/>
        <v>-23.335485519859088</v>
      </c>
      <c r="D672" s="5">
        <f t="shared" si="293"/>
        <v>-1.1711090793160905</v>
      </c>
      <c r="E672" s="2">
        <f t="shared" si="294"/>
        <v>23.457412693193472</v>
      </c>
      <c r="F672" s="2">
        <f t="shared" si="295"/>
        <v>174.15565125589444</v>
      </c>
      <c r="G672" s="3">
        <f t="shared" si="296"/>
        <v>7.0483755699816371</v>
      </c>
      <c r="H672" s="3">
        <f t="shared" si="297"/>
        <v>-114.2224718624153</v>
      </c>
      <c r="I672" s="3">
        <f t="shared" si="298"/>
        <v>-15.708840654865377</v>
      </c>
      <c r="J672" s="2">
        <f t="shared" si="279"/>
        <v>115.51285794774415</v>
      </c>
      <c r="K672" s="2">
        <f t="shared" si="299"/>
        <v>78.74087113002328</v>
      </c>
      <c r="L672" s="6">
        <f t="shared" si="280"/>
        <v>2487.5328737765731</v>
      </c>
      <c r="M672" s="2">
        <f t="shared" si="281"/>
        <v>31.52602426834893</v>
      </c>
      <c r="N672" s="2">
        <f t="shared" si="300"/>
        <v>115.51285794774415</v>
      </c>
      <c r="O672" s="2">
        <f t="shared" si="282"/>
        <v>78.74087113002328</v>
      </c>
      <c r="P672" s="5">
        <f t="shared" si="283"/>
        <v>0.35263230529763151</v>
      </c>
      <c r="Q672" s="4">
        <f t="shared" si="301"/>
        <v>0.27292220821521629</v>
      </c>
      <c r="R672" s="4">
        <f t="shared" si="284"/>
        <v>0.25060750885125521</v>
      </c>
      <c r="S672" s="4">
        <f t="shared" si="303"/>
        <v>0</v>
      </c>
      <c r="T672" s="4">
        <f t="shared" si="304"/>
        <v>0</v>
      </c>
      <c r="U672" s="5">
        <f t="shared" si="305"/>
        <v>-1.5411688337898288</v>
      </c>
      <c r="V672" s="5">
        <f t="shared" si="306"/>
        <v>24.97541625087506</v>
      </c>
      <c r="W672" s="5">
        <f t="shared" si="307"/>
        <v>3.4348305353303128</v>
      </c>
      <c r="X672" s="5">
        <f t="shared" si="285"/>
        <v>0.99500934885487846</v>
      </c>
      <c r="Y672" s="5">
        <f t="shared" si="286"/>
        <v>10.711682547961283</v>
      </c>
      <c r="Z672" s="5">
        <f t="shared" si="287"/>
        <v>-1.2965749424078832</v>
      </c>
      <c r="AA672" s="5">
        <f t="shared" si="288"/>
        <v>14.233892963443672</v>
      </c>
      <c r="AB672" s="5">
        <f t="shared" si="289"/>
        <v>9.1705137141714541</v>
      </c>
      <c r="AC672" s="5">
        <f t="shared" si="289"/>
        <v>23.678841308467177</v>
      </c>
      <c r="AD672" s="5">
        <f t="shared" si="290"/>
        <v>-14.505276501226014</v>
      </c>
      <c r="AE672">
        <f t="shared" si="302"/>
        <v>0</v>
      </c>
    </row>
    <row r="673" spans="1:31" x14ac:dyDescent="0.2">
      <c r="A673">
        <f t="shared" si="308"/>
        <v>0.64000000000000046</v>
      </c>
      <c r="B673" s="5">
        <f t="shared" si="291"/>
        <v>2.395635346100796</v>
      </c>
      <c r="C673" s="5">
        <f t="shared" si="292"/>
        <v>-23.449696152300849</v>
      </c>
      <c r="D673" s="5">
        <f t="shared" si="293"/>
        <v>-1.1868251726092065</v>
      </c>
      <c r="E673" s="2">
        <f t="shared" si="294"/>
        <v>23.571748309082224</v>
      </c>
      <c r="F673" s="2">
        <f t="shared" si="295"/>
        <v>174.16686491070823</v>
      </c>
      <c r="G673" s="3">
        <f t="shared" si="296"/>
        <v>7.0575460836958088</v>
      </c>
      <c r="H673" s="3">
        <f t="shared" si="297"/>
        <v>-114.19879302110684</v>
      </c>
      <c r="I673" s="3">
        <f t="shared" si="298"/>
        <v>-15.723345931366602</v>
      </c>
      <c r="J673" s="2">
        <f t="shared" ref="J673:J736" si="309">SQRT(G673^2+H673^2+I673^2)</f>
        <v>115.49197760657886</v>
      </c>
      <c r="K673" s="2">
        <f t="shared" si="299"/>
        <v>78.726637768629075</v>
      </c>
      <c r="L673" s="6">
        <f t="shared" ref="L673:L736" si="310">SQRT(spin^2-flag*((30/PI())*(wx*G673+wy*H673+wz*I673)/J673)^2)*EXP(-A673/(tau*146.7/N673))</f>
        <v>2487.4919854150057</v>
      </c>
      <c r="M673" s="2">
        <f t="shared" ref="M673:M736" si="311">(L673*PI()/30)*(circ/(2*PI()))/12</f>
        <v>31.525506065155454</v>
      </c>
      <c r="N673" s="2">
        <f t="shared" si="300"/>
        <v>115.49197760657886</v>
      </c>
      <c r="O673" s="2">
        <f t="shared" ref="O673:O736" si="312">J673/1.467</f>
        <v>78.726637768629075</v>
      </c>
      <c r="P673" s="5">
        <f t="shared" ref="P673:P736" si="313">cd0+(cdspin*L673/1000)*EXP(-A673/(tau*146.7/N673))</f>
        <v>0.35263110636013129</v>
      </c>
      <c r="Q673" s="4">
        <f t="shared" si="301"/>
        <v>0.27296706419338035</v>
      </c>
      <c r="R673" s="4">
        <f t="shared" ref="R673:R736" si="314">cl2_*Q673/(cl0+cl1_*Q673)</f>
        <v>0.25062719424065544</v>
      </c>
      <c r="S673" s="4">
        <f t="shared" si="303"/>
        <v>0</v>
      </c>
      <c r="T673" s="4">
        <f t="shared" si="304"/>
        <v>0</v>
      </c>
      <c r="U673" s="5">
        <f t="shared" si="305"/>
        <v>-1.5428898275374869</v>
      </c>
      <c r="V673" s="5">
        <f t="shared" si="306"/>
        <v>24.965640178584064</v>
      </c>
      <c r="W673" s="5">
        <f t="shared" si="307"/>
        <v>3.4373690521698448</v>
      </c>
      <c r="X673" s="5">
        <f t="shared" ref="X673:X736" si="315">M673/romega</f>
        <v>0.99499299357272408</v>
      </c>
      <c r="Y673" s="5">
        <f t="shared" ref="Y673:Y736" si="316">const*($R673/omega)*N673*(wy*I673-wz*(H673-T673))</f>
        <v>10.708453847554859</v>
      </c>
      <c r="Z673" s="5">
        <f t="shared" ref="Z673:Z736" si="317">const*($R673/omega)*N673*(wz*(G673-S673)-wx*I673)</f>
        <v>-1.2973916686964755</v>
      </c>
      <c r="AA673" s="5">
        <f t="shared" ref="AA673:AA736" si="318">const*($R673/omega)*N673*(wx*(H673-T673)-wy*(G673-S673))</f>
        <v>14.229539318898597</v>
      </c>
      <c r="AB673" s="5">
        <f t="shared" ref="AB673:AC736" si="319">U673+Y673</f>
        <v>9.1655640200173725</v>
      </c>
      <c r="AC673" s="5">
        <f t="shared" si="319"/>
        <v>23.668248509887587</v>
      </c>
      <c r="AD673" s="5">
        <f t="shared" ref="AD673:AD736" si="320">W673+AA673-32.174</f>
        <v>-14.507091628931558</v>
      </c>
      <c r="AE673">
        <f t="shared" si="302"/>
        <v>0</v>
      </c>
    </row>
    <row r="674" spans="1:31" x14ac:dyDescent="0.2">
      <c r="A674">
        <f t="shared" si="308"/>
        <v>0.64100000000000046</v>
      </c>
      <c r="B674" s="5">
        <f t="shared" ref="B674:B737" si="321">B673+G673*dt+0.5*AB673*dt*dt</f>
        <v>2.4026974749665015</v>
      </c>
      <c r="C674" s="5">
        <f t="shared" ref="C674:C737" si="322">C673+H673*dt+0.5*AC673*dt*dt</f>
        <v>-23.563883111197701</v>
      </c>
      <c r="D674" s="5">
        <f t="shared" ref="D674:D737" si="323">D673+I673*dt+0.5*AD673*dt*dt</f>
        <v>-1.2025557720863875</v>
      </c>
      <c r="E674" s="2">
        <f t="shared" ref="E674:E737" si="324">SQRT(B674^2+C674^2)</f>
        <v>23.686062197722919</v>
      </c>
      <c r="F674" s="2">
        <f t="shared" ref="F674:F737" si="325">ATAN2(C674,B674)*180/PI()</f>
        <v>174.17794243401852</v>
      </c>
      <c r="G674" s="3">
        <f t="shared" ref="G674:G737" si="326">G673+AB673*dt</f>
        <v>7.0667116477158265</v>
      </c>
      <c r="H674" s="3">
        <f t="shared" ref="H674:H737" si="327">H673+AC673*dt</f>
        <v>-114.17512477259694</v>
      </c>
      <c r="I674" s="3">
        <f t="shared" ref="I674:I737" si="328">I673+AD673*dt</f>
        <v>-15.737853022995534</v>
      </c>
      <c r="J674" s="2">
        <f t="shared" si="309"/>
        <v>115.47111131414408</v>
      </c>
      <c r="K674" s="2">
        <f t="shared" ref="K674:K737" si="329">J674/1.467</f>
        <v>78.712413983738287</v>
      </c>
      <c r="L674" s="6">
        <f t="shared" si="310"/>
        <v>2487.4510247796047</v>
      </c>
      <c r="M674" s="2">
        <f t="shared" si="311"/>
        <v>31.524986945991515</v>
      </c>
      <c r="N674" s="2">
        <f t="shared" ref="N674:N737" si="330">IF(D674&gt;=hwind,SQRT((G674-vxw)^2+(H674-vyw)^2+I674^2),J674)</f>
        <v>115.47111131414408</v>
      </c>
      <c r="O674" s="2">
        <f t="shared" si="312"/>
        <v>78.712413983738287</v>
      </c>
      <c r="P674" s="5">
        <f t="shared" si="313"/>
        <v>0.35262990531412997</v>
      </c>
      <c r="Q674" s="4">
        <f t="shared" ref="Q674:Q737" si="331">(M674/N674)</f>
        <v>0.27301189524561209</v>
      </c>
      <c r="R674" s="4">
        <f t="shared" si="314"/>
        <v>0.25064686531661756</v>
      </c>
      <c r="S674" s="4">
        <f t="shared" si="303"/>
        <v>0</v>
      </c>
      <c r="T674" s="4">
        <f t="shared" si="304"/>
        <v>0</v>
      </c>
      <c r="U674" s="5">
        <f t="shared" si="305"/>
        <v>-1.5446091814355105</v>
      </c>
      <c r="V674" s="5">
        <f t="shared" si="306"/>
        <v>24.955871246324563</v>
      </c>
      <c r="W674" s="5">
        <f t="shared" si="307"/>
        <v>3.4399071997311297</v>
      </c>
      <c r="X674" s="5">
        <f t="shared" si="315"/>
        <v>0.99497660938114652</v>
      </c>
      <c r="Y674" s="5">
        <f t="shared" si="316"/>
        <v>10.705226965401526</v>
      </c>
      <c r="Z674" s="5">
        <f t="shared" si="317"/>
        <v>-1.2982089341848497</v>
      </c>
      <c r="AA674" s="5">
        <f t="shared" si="318"/>
        <v>14.225188073759744</v>
      </c>
      <c r="AB674" s="5">
        <f t="shared" si="319"/>
        <v>9.1606177839660141</v>
      </c>
      <c r="AC674" s="5">
        <f t="shared" si="319"/>
        <v>23.657662312139713</v>
      </c>
      <c r="AD674" s="5">
        <f t="shared" si="320"/>
        <v>-14.508904726509126</v>
      </c>
      <c r="AE674">
        <f t="shared" ref="AE674:AE737" si="332">IF(($C674-17/12)*($C675-17/12)&lt;0,1,0)</f>
        <v>0</v>
      </c>
    </row>
    <row r="675" spans="1:31" x14ac:dyDescent="0.2">
      <c r="A675">
        <f t="shared" si="308"/>
        <v>0.64200000000000046</v>
      </c>
      <c r="B675" s="5">
        <f t="shared" si="321"/>
        <v>2.4097687669231096</v>
      </c>
      <c r="C675" s="5">
        <f t="shared" si="322"/>
        <v>-23.678046407139142</v>
      </c>
      <c r="D675" s="5">
        <f t="shared" si="323"/>
        <v>-1.2183008795617463</v>
      </c>
      <c r="E675" s="2">
        <f t="shared" si="324"/>
        <v>23.800354349645154</v>
      </c>
      <c r="F675" s="2">
        <f t="shared" si="325"/>
        <v>174.18888583255156</v>
      </c>
      <c r="G675" s="3">
        <f t="shared" si="326"/>
        <v>7.0758722654997923</v>
      </c>
      <c r="H675" s="3">
        <f t="shared" si="327"/>
        <v>-114.1514671102848</v>
      </c>
      <c r="I675" s="3">
        <f t="shared" si="328"/>
        <v>-15.752361927722044</v>
      </c>
      <c r="J675" s="2">
        <f t="shared" si="309"/>
        <v>115.45025906445619</v>
      </c>
      <c r="K675" s="2">
        <f t="shared" si="329"/>
        <v>78.698199771272115</v>
      </c>
      <c r="L675" s="6">
        <f t="shared" si="310"/>
        <v>2487.4099918504371</v>
      </c>
      <c r="M675" s="2">
        <f t="shared" si="311"/>
        <v>31.524466910604499</v>
      </c>
      <c r="N675" s="2">
        <f t="shared" si="330"/>
        <v>115.45025906445619</v>
      </c>
      <c r="O675" s="2">
        <f t="shared" si="312"/>
        <v>78.698199771272115</v>
      </c>
      <c r="P675" s="5">
        <f t="shared" si="313"/>
        <v>0.35262870215904396</v>
      </c>
      <c r="Q675" s="4">
        <f t="shared" si="331"/>
        <v>0.2730567013539944</v>
      </c>
      <c r="R675" s="4">
        <f t="shared" si="314"/>
        <v>0.25066652207777579</v>
      </c>
      <c r="S675" s="4">
        <f t="shared" ref="S675:S738" si="333">IF(D675&gt;=hwind,vxw,0)</f>
        <v>0</v>
      </c>
      <c r="T675" s="4">
        <f t="shared" ref="T675:T738" si="334">IF(D675&gt;=hwind,vyw,0)</f>
        <v>0</v>
      </c>
      <c r="U675" s="5">
        <f t="shared" ref="U675:U738" si="335">-const*$P675*$N675*(G675-S675)</f>
        <v>-1.5463268974602362</v>
      </c>
      <c r="V675" s="5">
        <f t="shared" ref="V675:V738" si="336">-const*$P675*$N675*(H675-T675)</f>
        <v>24.946109448276339</v>
      </c>
      <c r="W675" s="5">
        <f t="shared" ref="W675:W738" si="337">-const*$P675*$N675*I675</f>
        <v>3.4424449782863151</v>
      </c>
      <c r="X675" s="5">
        <f t="shared" si="315"/>
        <v>0.99496019627217314</v>
      </c>
      <c r="Y675" s="5">
        <f t="shared" si="316"/>
        <v>10.702001900365561</v>
      </c>
      <c r="Z675" s="5">
        <f t="shared" si="317"/>
        <v>-1.2990267381944245</v>
      </c>
      <c r="AA675" s="5">
        <f t="shared" si="318"/>
        <v>14.220839226546302</v>
      </c>
      <c r="AB675" s="5">
        <f t="shared" si="319"/>
        <v>9.1556750029053244</v>
      </c>
      <c r="AC675" s="5">
        <f t="shared" si="319"/>
        <v>23.647082710081914</v>
      </c>
      <c r="AD675" s="5">
        <f t="shared" si="320"/>
        <v>-14.510715795167382</v>
      </c>
      <c r="AE675">
        <f t="shared" si="332"/>
        <v>0</v>
      </c>
    </row>
    <row r="676" spans="1:31" x14ac:dyDescent="0.2">
      <c r="A676">
        <f t="shared" si="308"/>
        <v>0.64300000000000046</v>
      </c>
      <c r="B676" s="5">
        <f t="shared" si="321"/>
        <v>2.4168492170261109</v>
      </c>
      <c r="C676" s="5">
        <f t="shared" si="322"/>
        <v>-23.792186050708072</v>
      </c>
      <c r="D676" s="5">
        <f t="shared" si="323"/>
        <v>-1.2340604968473659</v>
      </c>
      <c r="E676" s="2">
        <f t="shared" si="324"/>
        <v>23.914624755771261</v>
      </c>
      <c r="F676" s="2">
        <f t="shared" si="325"/>
        <v>174.19969707392215</v>
      </c>
      <c r="G676" s="3">
        <f t="shared" si="326"/>
        <v>7.0850279405026972</v>
      </c>
      <c r="H676" s="3">
        <f t="shared" si="327"/>
        <v>-114.12782002757471</v>
      </c>
      <c r="I676" s="3">
        <f t="shared" si="328"/>
        <v>-15.76687264351721</v>
      </c>
      <c r="J676" s="2">
        <f t="shared" si="309"/>
        <v>115.42942085153629</v>
      </c>
      <c r="K676" s="2">
        <f t="shared" si="329"/>
        <v>78.68399512715493</v>
      </c>
      <c r="L676" s="6">
        <f t="shared" si="310"/>
        <v>2487.3688866076136</v>
      </c>
      <c r="M676" s="2">
        <f t="shared" si="311"/>
        <v>31.523945958742328</v>
      </c>
      <c r="N676" s="2">
        <f t="shared" si="330"/>
        <v>115.42942085153629</v>
      </c>
      <c r="O676" s="2">
        <f t="shared" si="312"/>
        <v>78.68399512715493</v>
      </c>
      <c r="P676" s="5">
        <f t="shared" si="313"/>
        <v>0.3526274968942909</v>
      </c>
      <c r="Q676" s="4">
        <f t="shared" si="331"/>
        <v>0.27310148250061816</v>
      </c>
      <c r="R676" s="4">
        <f t="shared" si="314"/>
        <v>0.2506861645227671</v>
      </c>
      <c r="S676" s="4">
        <f t="shared" si="333"/>
        <v>0</v>
      </c>
      <c r="T676" s="4">
        <f t="shared" si="334"/>
        <v>0</v>
      </c>
      <c r="U676" s="5">
        <f t="shared" si="335"/>
        <v>-1.5480429775856583</v>
      </c>
      <c r="V676" s="5">
        <f t="shared" si="336"/>
        <v>24.936354778625116</v>
      </c>
      <c r="W676" s="5">
        <f t="shared" si="337"/>
        <v>3.4449823881079094</v>
      </c>
      <c r="X676" s="5">
        <f t="shared" si="315"/>
        <v>0.99494375423784764</v>
      </c>
      <c r="Y676" s="5">
        <f t="shared" si="316"/>
        <v>10.698778651312169</v>
      </c>
      <c r="Z676" s="5">
        <f t="shared" si="317"/>
        <v>-1.299845080047451</v>
      </c>
      <c r="AA676" s="5">
        <f t="shared" si="318"/>
        <v>14.216492775778645</v>
      </c>
      <c r="AB676" s="5">
        <f t="shared" si="319"/>
        <v>9.150735673726512</v>
      </c>
      <c r="AC676" s="5">
        <f t="shared" si="319"/>
        <v>23.636509698577665</v>
      </c>
      <c r="AD676" s="5">
        <f t="shared" si="320"/>
        <v>-14.512524836113446</v>
      </c>
      <c r="AE676">
        <f t="shared" si="332"/>
        <v>0</v>
      </c>
    </row>
    <row r="677" spans="1:31" x14ac:dyDescent="0.2">
      <c r="A677">
        <f t="shared" si="308"/>
        <v>0.64400000000000046</v>
      </c>
      <c r="B677" s="5">
        <f t="shared" si="321"/>
        <v>2.4239388203344507</v>
      </c>
      <c r="C677" s="5">
        <f t="shared" si="322"/>
        <v>-23.9063020524808</v>
      </c>
      <c r="D677" s="5">
        <f t="shared" si="323"/>
        <v>-1.2498346257533011</v>
      </c>
      <c r="E677" s="2">
        <f t="shared" si="324"/>
        <v>24.0288734074066</v>
      </c>
      <c r="F677" s="2">
        <f t="shared" si="325"/>
        <v>174.21037808758109</v>
      </c>
      <c r="G677" s="3">
        <f t="shared" si="326"/>
        <v>7.0941786761764236</v>
      </c>
      <c r="H677" s="3">
        <f t="shared" si="327"/>
        <v>-114.10418351787614</v>
      </c>
      <c r="I677" s="3">
        <f t="shared" si="328"/>
        <v>-15.781385168353324</v>
      </c>
      <c r="J677" s="2">
        <f t="shared" si="309"/>
        <v>115.40859666941019</v>
      </c>
      <c r="K677" s="2">
        <f t="shared" si="329"/>
        <v>78.669800047314368</v>
      </c>
      <c r="L677" s="6">
        <f t="shared" si="310"/>
        <v>2487.3277090312863</v>
      </c>
      <c r="M677" s="2">
        <f t="shared" si="311"/>
        <v>31.523424090153455</v>
      </c>
      <c r="N677" s="2">
        <f t="shared" si="330"/>
        <v>115.40859666941019</v>
      </c>
      <c r="O677" s="2">
        <f t="shared" si="312"/>
        <v>78.669800047314368</v>
      </c>
      <c r="P677" s="5">
        <f t="shared" si="313"/>
        <v>0.35262628951928987</v>
      </c>
      <c r="Q677" s="4">
        <f t="shared" si="331"/>
        <v>0.27314623866758225</v>
      </c>
      <c r="R677" s="4">
        <f t="shared" si="314"/>
        <v>0.2507057926502308</v>
      </c>
      <c r="S677" s="4">
        <f t="shared" si="333"/>
        <v>0</v>
      </c>
      <c r="T677" s="4">
        <f t="shared" si="334"/>
        <v>0</v>
      </c>
      <c r="U677" s="5">
        <f t="shared" si="335"/>
        <v>-1.5497574237834346</v>
      </c>
      <c r="V677" s="5">
        <f t="shared" si="336"/>
        <v>24.926607231562535</v>
      </c>
      <c r="W677" s="5">
        <f t="shared" si="337"/>
        <v>3.4475194294687834</v>
      </c>
      <c r="X677" s="5">
        <f t="shared" si="315"/>
        <v>0.99492728327023117</v>
      </c>
      <c r="Y677" s="5">
        <f t="shared" si="316"/>
        <v>10.695557217107421</v>
      </c>
      <c r="Z677" s="5">
        <f t="shared" si="317"/>
        <v>-1.3006639590670031</v>
      </c>
      <c r="AA677" s="5">
        <f t="shared" si="318"/>
        <v>14.212148719978284</v>
      </c>
      <c r="AB677" s="5">
        <f t="shared" si="319"/>
        <v>9.1457997933239863</v>
      </c>
      <c r="AC677" s="5">
        <f t="shared" si="319"/>
        <v>23.625943272495533</v>
      </c>
      <c r="AD677" s="5">
        <f t="shared" si="320"/>
        <v>-14.514331850552932</v>
      </c>
      <c r="AE677">
        <f t="shared" si="332"/>
        <v>0</v>
      </c>
    </row>
    <row r="678" spans="1:31" x14ac:dyDescent="0.2">
      <c r="A678">
        <f t="shared" si="308"/>
        <v>0.64500000000000046</v>
      </c>
      <c r="B678" s="5">
        <f t="shared" si="321"/>
        <v>2.4310375719105237</v>
      </c>
      <c r="C678" s="5">
        <f t="shared" si="322"/>
        <v>-24.020394423027042</v>
      </c>
      <c r="D678" s="5">
        <f t="shared" si="323"/>
        <v>-1.2656232680875796</v>
      </c>
      <c r="E678" s="2">
        <f t="shared" si="324"/>
        <v>24.143100296230166</v>
      </c>
      <c r="F678" s="2">
        <f t="shared" si="325"/>
        <v>174.22093076573515</v>
      </c>
      <c r="G678" s="3">
        <f t="shared" si="326"/>
        <v>7.1033244759697478</v>
      </c>
      <c r="H678" s="3">
        <f t="shared" si="327"/>
        <v>-114.08055757460365</v>
      </c>
      <c r="I678" s="3">
        <f t="shared" si="328"/>
        <v>-15.795899500203877</v>
      </c>
      <c r="J678" s="2">
        <f t="shared" si="309"/>
        <v>115.38778651210842</v>
      </c>
      <c r="K678" s="2">
        <f t="shared" si="329"/>
        <v>78.655614527681266</v>
      </c>
      <c r="L678" s="6">
        <f t="shared" si="310"/>
        <v>2487.2864591016501</v>
      </c>
      <c r="M678" s="2">
        <f t="shared" si="311"/>
        <v>31.522901304586885</v>
      </c>
      <c r="N678" s="2">
        <f t="shared" si="330"/>
        <v>115.38778651210842</v>
      </c>
      <c r="O678" s="2">
        <f t="shared" si="312"/>
        <v>78.655614527681266</v>
      </c>
      <c r="P678" s="5">
        <f t="shared" si="313"/>
        <v>0.35262508003346094</v>
      </c>
      <c r="Q678" s="4">
        <f t="shared" si="331"/>
        <v>0.27319096983699376</v>
      </c>
      <c r="R678" s="4">
        <f t="shared" si="314"/>
        <v>0.25072540645880897</v>
      </c>
      <c r="S678" s="4">
        <f t="shared" si="333"/>
        <v>0</v>
      </c>
      <c r="T678" s="4">
        <f t="shared" si="334"/>
        <v>0</v>
      </c>
      <c r="U678" s="5">
        <f t="shared" si="335"/>
        <v>-1.5514702380228851</v>
      </c>
      <c r="V678" s="5">
        <f t="shared" si="336"/>
        <v>24.916866801286123</v>
      </c>
      <c r="W678" s="5">
        <f t="shared" si="337"/>
        <v>3.4500561026421637</v>
      </c>
      <c r="X678" s="5">
        <f t="shared" si="315"/>
        <v>0.99491078336140171</v>
      </c>
      <c r="Y678" s="5">
        <f t="shared" si="316"/>
        <v>10.692337596618327</v>
      </c>
      <c r="Z678" s="5">
        <f t="shared" si="317"/>
        <v>-1.3014833745769852</v>
      </c>
      <c r="AA678" s="5">
        <f t="shared" si="318"/>
        <v>14.207807057667912</v>
      </c>
      <c r="AB678" s="5">
        <f t="shared" si="319"/>
        <v>9.1408673585954414</v>
      </c>
      <c r="AC678" s="5">
        <f t="shared" si="319"/>
        <v>23.615383426709137</v>
      </c>
      <c r="AD678" s="5">
        <f t="shared" si="320"/>
        <v>-14.516136839689924</v>
      </c>
      <c r="AE678">
        <f t="shared" si="332"/>
        <v>0</v>
      </c>
    </row>
    <row r="679" spans="1:31" x14ac:dyDescent="0.2">
      <c r="A679">
        <f t="shared" si="308"/>
        <v>0.64600000000000046</v>
      </c>
      <c r="B679" s="5">
        <f t="shared" si="321"/>
        <v>2.4381454668201732</v>
      </c>
      <c r="C679" s="5">
        <f t="shared" si="322"/>
        <v>-24.134463172909932</v>
      </c>
      <c r="D679" s="5">
        <f t="shared" si="323"/>
        <v>-1.2814264256562033</v>
      </c>
      <c r="E679" s="2">
        <f t="shared" si="324"/>
        <v>24.257305414285433</v>
      </c>
      <c r="F679" s="2">
        <f t="shared" si="325"/>
        <v>174.23135696424077</v>
      </c>
      <c r="G679" s="3">
        <f t="shared" si="326"/>
        <v>7.1124653433283429</v>
      </c>
      <c r="H679" s="3">
        <f t="shared" si="327"/>
        <v>-114.05694219117693</v>
      </c>
      <c r="I679" s="3">
        <f t="shared" si="328"/>
        <v>-15.810415637043567</v>
      </c>
      <c r="J679" s="2">
        <f t="shared" si="309"/>
        <v>115.36699037366621</v>
      </c>
      <c r="K679" s="2">
        <f t="shared" si="329"/>
        <v>78.641438564189642</v>
      </c>
      <c r="L679" s="6">
        <f t="shared" si="310"/>
        <v>2487.2451367989424</v>
      </c>
      <c r="M679" s="2">
        <f t="shared" si="311"/>
        <v>31.522377601792154</v>
      </c>
      <c r="N679" s="2">
        <f t="shared" si="330"/>
        <v>115.36699037366621</v>
      </c>
      <c r="O679" s="2">
        <f t="shared" si="312"/>
        <v>78.641438564189642</v>
      </c>
      <c r="P679" s="5">
        <f t="shared" si="313"/>
        <v>0.35262386843622562</v>
      </c>
      <c r="Q679" s="4">
        <f t="shared" si="331"/>
        <v>0.27323567599096771</v>
      </c>
      <c r="R679" s="4">
        <f t="shared" si="314"/>
        <v>0.25074500594714627</v>
      </c>
      <c r="S679" s="4">
        <f t="shared" si="333"/>
        <v>0</v>
      </c>
      <c r="T679" s="4">
        <f t="shared" si="334"/>
        <v>0</v>
      </c>
      <c r="U679" s="5">
        <f t="shared" si="335"/>
        <v>-1.5531814222709979</v>
      </c>
      <c r="V679" s="5">
        <f t="shared" si="336"/>
        <v>24.907133481999324</v>
      </c>
      <c r="W679" s="5">
        <f t="shared" si="337"/>
        <v>3.4525924079016379</v>
      </c>
      <c r="X679" s="5">
        <f t="shared" si="315"/>
        <v>0.99489425450345426</v>
      </c>
      <c r="Y679" s="5">
        <f t="shared" si="316"/>
        <v>10.689119788712782</v>
      </c>
      <c r="Z679" s="5">
        <f t="shared" si="317"/>
        <v>-1.3023033259021259</v>
      </c>
      <c r="AA679" s="5">
        <f t="shared" si="318"/>
        <v>14.20346778737138</v>
      </c>
      <c r="AB679" s="5">
        <f t="shared" si="319"/>
        <v>9.1359383664417848</v>
      </c>
      <c r="AC679" s="5">
        <f t="shared" si="319"/>
        <v>23.604830156097197</v>
      </c>
      <c r="AD679" s="5">
        <f t="shared" si="320"/>
        <v>-14.517939804726982</v>
      </c>
      <c r="AE679">
        <f t="shared" si="332"/>
        <v>0</v>
      </c>
    </row>
    <row r="680" spans="1:31" x14ac:dyDescent="0.2">
      <c r="A680">
        <f t="shared" si="308"/>
        <v>0.64700000000000046</v>
      </c>
      <c r="B680" s="5">
        <f t="shared" si="321"/>
        <v>2.4452625001326851</v>
      </c>
      <c r="C680" s="5">
        <f t="shared" si="322"/>
        <v>-24.248508312686031</v>
      </c>
      <c r="D680" s="5">
        <f t="shared" si="323"/>
        <v>-1.2972441002631492</v>
      </c>
      <c r="E680" s="2">
        <f t="shared" si="324"/>
        <v>24.371488753971487</v>
      </c>
      <c r="F680" s="2">
        <f t="shared" si="325"/>
        <v>174.24165850347211</v>
      </c>
      <c r="G680" s="3">
        <f t="shared" si="326"/>
        <v>7.1216012816947849</v>
      </c>
      <c r="H680" s="3">
        <f t="shared" si="327"/>
        <v>-114.03333736102083</v>
      </c>
      <c r="I680" s="3">
        <f t="shared" si="328"/>
        <v>-15.824933576848293</v>
      </c>
      <c r="J680" s="2">
        <f t="shared" si="309"/>
        <v>115.34620824812355</v>
      </c>
      <c r="K680" s="2">
        <f t="shared" si="329"/>
        <v>78.627272152776783</v>
      </c>
      <c r="L680" s="6">
        <f t="shared" si="310"/>
        <v>2487.2037421034429</v>
      </c>
      <c r="M680" s="2">
        <f t="shared" si="311"/>
        <v>31.521852981519327</v>
      </c>
      <c r="N680" s="2">
        <f t="shared" si="330"/>
        <v>115.34620824812355</v>
      </c>
      <c r="O680" s="2">
        <f t="shared" si="312"/>
        <v>78.627272152776783</v>
      </c>
      <c r="P680" s="5">
        <f t="shared" si="313"/>
        <v>0.35262265472700649</v>
      </c>
      <c r="Q680" s="4">
        <f t="shared" si="331"/>
        <v>0.27328035711162724</v>
      </c>
      <c r="R680" s="4">
        <f t="shared" si="314"/>
        <v>0.25076459111388982</v>
      </c>
      <c r="S680" s="4">
        <f t="shared" si="333"/>
        <v>0</v>
      </c>
      <c r="T680" s="4">
        <f t="shared" si="334"/>
        <v>0</v>
      </c>
      <c r="U680" s="5">
        <f t="shared" si="335"/>
        <v>-1.5548909784924321</v>
      </c>
      <c r="V680" s="5">
        <f t="shared" si="336"/>
        <v>24.897407267911458</v>
      </c>
      <c r="W680" s="5">
        <f t="shared" si="337"/>
        <v>3.4551283455211474</v>
      </c>
      <c r="X680" s="5">
        <f t="shared" si="315"/>
        <v>0.99487769668850057</v>
      </c>
      <c r="Y680" s="5">
        <f t="shared" si="316"/>
        <v>10.685903792259593</v>
      </c>
      <c r="Z680" s="5">
        <f t="shared" si="317"/>
        <v>-1.3031238123679794</v>
      </c>
      <c r="AA680" s="5">
        <f t="shared" si="318"/>
        <v>14.199130907613705</v>
      </c>
      <c r="AB680" s="5">
        <f t="shared" si="319"/>
        <v>9.1310128137671605</v>
      </c>
      <c r="AC680" s="5">
        <f t="shared" si="319"/>
        <v>23.594283455543479</v>
      </c>
      <c r="AD680" s="5">
        <f t="shared" si="320"/>
        <v>-14.519740746865146</v>
      </c>
      <c r="AE680">
        <f t="shared" si="332"/>
        <v>0</v>
      </c>
    </row>
    <row r="681" spans="1:31" x14ac:dyDescent="0.2">
      <c r="A681">
        <f t="shared" si="308"/>
        <v>0.64800000000000046</v>
      </c>
      <c r="B681" s="5">
        <f t="shared" si="321"/>
        <v>2.4523886669207866</v>
      </c>
      <c r="C681" s="5">
        <f t="shared" si="322"/>
        <v>-24.362529852905325</v>
      </c>
      <c r="D681" s="5">
        <f t="shared" si="323"/>
        <v>-1.313076293710371</v>
      </c>
      <c r="E681" s="2">
        <f t="shared" si="324"/>
        <v>24.485650308034391</v>
      </c>
      <c r="F681" s="2">
        <f t="shared" si="325"/>
        <v>174.25183716916433</v>
      </c>
      <c r="G681" s="3">
        <f t="shared" si="326"/>
        <v>7.1307322945085518</v>
      </c>
      <c r="H681" s="3">
        <f t="shared" si="327"/>
        <v>-114.00974307756529</v>
      </c>
      <c r="I681" s="3">
        <f t="shared" si="328"/>
        <v>-15.839453317595158</v>
      </c>
      <c r="J681" s="2">
        <f t="shared" si="309"/>
        <v>115.32544012952506</v>
      </c>
      <c r="K681" s="2">
        <f t="shared" si="329"/>
        <v>78.613115289383131</v>
      </c>
      <c r="L681" s="6">
        <f t="shared" si="310"/>
        <v>2487.1622749954745</v>
      </c>
      <c r="M681" s="2">
        <f t="shared" si="311"/>
        <v>31.521327443519031</v>
      </c>
      <c r="N681" s="2">
        <f t="shared" si="330"/>
        <v>115.32544012952506</v>
      </c>
      <c r="O681" s="2">
        <f t="shared" si="312"/>
        <v>78.613115289383131</v>
      </c>
      <c r="P681" s="5">
        <f t="shared" si="313"/>
        <v>0.35262143890522757</v>
      </c>
      <c r="Q681" s="4">
        <f t="shared" si="331"/>
        <v>0.27332501318110375</v>
      </c>
      <c r="R681" s="4">
        <f t="shared" si="314"/>
        <v>0.25078416195768943</v>
      </c>
      <c r="S681" s="4">
        <f t="shared" si="333"/>
        <v>0</v>
      </c>
      <c r="T681" s="4">
        <f t="shared" si="334"/>
        <v>0</v>
      </c>
      <c r="U681" s="5">
        <f t="shared" si="335"/>
        <v>-1.5565989086495207</v>
      </c>
      <c r="V681" s="5">
        <f t="shared" si="336"/>
        <v>24.887688153237757</v>
      </c>
      <c r="W681" s="5">
        <f t="shared" si="337"/>
        <v>3.4576639157749947</v>
      </c>
      <c r="X681" s="5">
        <f t="shared" si="315"/>
        <v>0.99486110990866994</v>
      </c>
      <c r="Y681" s="5">
        <f t="shared" si="316"/>
        <v>10.682689606128458</v>
      </c>
      <c r="Z681" s="5">
        <f t="shared" si="317"/>
        <v>-1.3039448333009238</v>
      </c>
      <c r="AA681" s="5">
        <f t="shared" si="318"/>
        <v>14.194796416921054</v>
      </c>
      <c r="AB681" s="5">
        <f t="shared" si="319"/>
        <v>9.1260906974789364</v>
      </c>
      <c r="AC681" s="5">
        <f t="shared" si="319"/>
        <v>23.583743319936833</v>
      </c>
      <c r="AD681" s="5">
        <f t="shared" si="320"/>
        <v>-14.521539667303951</v>
      </c>
      <c r="AE681">
        <f t="shared" si="332"/>
        <v>0</v>
      </c>
    </row>
    <row r="682" spans="1:31" x14ac:dyDescent="0.2">
      <c r="A682">
        <f t="shared" si="308"/>
        <v>0.64900000000000047</v>
      </c>
      <c r="B682" s="5">
        <f t="shared" si="321"/>
        <v>2.459523962260644</v>
      </c>
      <c r="C682" s="5">
        <f t="shared" si="322"/>
        <v>-24.476527804111232</v>
      </c>
      <c r="D682" s="5">
        <f t="shared" si="323"/>
        <v>-1.3289230077977998</v>
      </c>
      <c r="E682" s="2">
        <f t="shared" si="324"/>
        <v>24.599790069558814</v>
      </c>
      <c r="F682" s="2">
        <f t="shared" si="325"/>
        <v>174.26189471323286</v>
      </c>
      <c r="G682" s="3">
        <f t="shared" si="326"/>
        <v>7.1398583852060309</v>
      </c>
      <c r="H682" s="3">
        <f t="shared" si="327"/>
        <v>-113.98615933424536</v>
      </c>
      <c r="I682" s="3">
        <f t="shared" si="328"/>
        <v>-15.853974857262461</v>
      </c>
      <c r="J682" s="2">
        <f t="shared" si="309"/>
        <v>115.30468601192008</v>
      </c>
      <c r="K682" s="2">
        <f t="shared" si="329"/>
        <v>78.598967969952341</v>
      </c>
      <c r="L682" s="6">
        <f t="shared" si="310"/>
        <v>2487.1207354554022</v>
      </c>
      <c r="M682" s="2">
        <f t="shared" si="311"/>
        <v>31.520800987542419</v>
      </c>
      <c r="N682" s="2">
        <f t="shared" si="330"/>
        <v>115.30468601192008</v>
      </c>
      <c r="O682" s="2">
        <f t="shared" si="312"/>
        <v>78.598967969952341</v>
      </c>
      <c r="P682" s="5">
        <f t="shared" si="313"/>
        <v>0.35262022097031392</v>
      </c>
      <c r="Q682" s="4">
        <f t="shared" si="331"/>
        <v>0.27336964418153681</v>
      </c>
      <c r="R682" s="4">
        <f t="shared" si="314"/>
        <v>0.25080371847719757</v>
      </c>
      <c r="S682" s="4">
        <f t="shared" si="333"/>
        <v>0</v>
      </c>
      <c r="T682" s="4">
        <f t="shared" si="334"/>
        <v>0</v>
      </c>
      <c r="U682" s="5">
        <f t="shared" si="335"/>
        <v>-1.558305214702272</v>
      </c>
      <c r="V682" s="5">
        <f t="shared" si="336"/>
        <v>24.877976132199286</v>
      </c>
      <c r="W682" s="5">
        <f t="shared" si="337"/>
        <v>3.4601991189378318</v>
      </c>
      <c r="X682" s="5">
        <f t="shared" si="315"/>
        <v>0.99484449415610854</v>
      </c>
      <c r="Y682" s="5">
        <f t="shared" si="316"/>
        <v>10.679477229189985</v>
      </c>
      <c r="Z682" s="5">
        <f t="shared" si="317"/>
        <v>-1.3047663880281593</v>
      </c>
      <c r="AA682" s="5">
        <f t="shared" si="318"/>
        <v>14.19046431382076</v>
      </c>
      <c r="AB682" s="5">
        <f t="shared" si="319"/>
        <v>9.121172014487712</v>
      </c>
      <c r="AC682" s="5">
        <f t="shared" si="319"/>
        <v>23.573209744171127</v>
      </c>
      <c r="AD682" s="5">
        <f t="shared" si="320"/>
        <v>-14.523336567241408</v>
      </c>
      <c r="AE682">
        <f t="shared" si="332"/>
        <v>0</v>
      </c>
    </row>
    <row r="683" spans="1:31" x14ac:dyDescent="0.2">
      <c r="A683">
        <f t="shared" si="308"/>
        <v>0.65000000000000047</v>
      </c>
      <c r="B683" s="5">
        <f t="shared" si="321"/>
        <v>2.4666683812318571</v>
      </c>
      <c r="C683" s="5">
        <f t="shared" si="322"/>
        <v>-24.590502176840605</v>
      </c>
      <c r="D683" s="5">
        <f t="shared" si="323"/>
        <v>-1.3447842443233458</v>
      </c>
      <c r="E683" s="2">
        <f t="shared" si="324"/>
        <v>24.713908031959889</v>
      </c>
      <c r="F683" s="2">
        <f t="shared" si="325"/>
        <v>174.27183285456982</v>
      </c>
      <c r="G683" s="3">
        <f t="shared" si="326"/>
        <v>7.1489795572205184</v>
      </c>
      <c r="H683" s="3">
        <f t="shared" si="327"/>
        <v>-113.96258612450119</v>
      </c>
      <c r="I683" s="3">
        <f t="shared" si="328"/>
        <v>-15.868498193829703</v>
      </c>
      <c r="J683" s="2">
        <f t="shared" si="309"/>
        <v>115.2839458893626</v>
      </c>
      <c r="K683" s="2">
        <f t="shared" si="329"/>
        <v>78.584830190431219</v>
      </c>
      <c r="L683" s="6">
        <f t="shared" si="310"/>
        <v>2487.0791234636354</v>
      </c>
      <c r="M683" s="2">
        <f t="shared" si="311"/>
        <v>31.520273613341214</v>
      </c>
      <c r="N683" s="2">
        <f t="shared" si="330"/>
        <v>115.2839458893626</v>
      </c>
      <c r="O683" s="2">
        <f t="shared" si="312"/>
        <v>78.584830190431219</v>
      </c>
      <c r="P683" s="5">
        <f t="shared" si="313"/>
        <v>0.35261900092169207</v>
      </c>
      <c r="Q683" s="4">
        <f t="shared" si="331"/>
        <v>0.27341425009507442</v>
      </c>
      <c r="R683" s="4">
        <f t="shared" si="314"/>
        <v>0.25082326067106936</v>
      </c>
      <c r="S683" s="4">
        <f t="shared" si="333"/>
        <v>0</v>
      </c>
      <c r="T683" s="4">
        <f t="shared" si="334"/>
        <v>0</v>
      </c>
      <c r="U683" s="5">
        <f t="shared" si="335"/>
        <v>-1.560009898608375</v>
      </c>
      <c r="V683" s="5">
        <f t="shared" si="336"/>
        <v>24.868271199023013</v>
      </c>
      <c r="W683" s="5">
        <f t="shared" si="337"/>
        <v>3.4627339552846705</v>
      </c>
      <c r="X683" s="5">
        <f t="shared" si="315"/>
        <v>0.99482784942298019</v>
      </c>
      <c r="Y683" s="5">
        <f t="shared" si="316"/>
        <v>10.676266660315674</v>
      </c>
      <c r="Z683" s="5">
        <f t="shared" si="317"/>
        <v>-1.3055884758777097</v>
      </c>
      <c r="AA683" s="5">
        <f t="shared" si="318"/>
        <v>14.186134596841315</v>
      </c>
      <c r="AB683" s="5">
        <f t="shared" si="319"/>
        <v>9.1162567617072998</v>
      </c>
      <c r="AC683" s="5">
        <f t="shared" si="319"/>
        <v>23.562682723145304</v>
      </c>
      <c r="AD683" s="5">
        <f t="shared" si="320"/>
        <v>-14.525131447874013</v>
      </c>
      <c r="AE683">
        <f t="shared" si="332"/>
        <v>0</v>
      </c>
    </row>
    <row r="684" spans="1:31" x14ac:dyDescent="0.2">
      <c r="A684">
        <f t="shared" si="308"/>
        <v>0.65100000000000047</v>
      </c>
      <c r="B684" s="5">
        <f t="shared" si="321"/>
        <v>2.4738219189174586</v>
      </c>
      <c r="C684" s="5">
        <f t="shared" si="322"/>
        <v>-24.704452981623746</v>
      </c>
      <c r="D684" s="5">
        <f t="shared" si="323"/>
        <v>-1.3606600050828994</v>
      </c>
      <c r="E684" s="2">
        <f t="shared" si="324"/>
        <v>24.828004188975296</v>
      </c>
      <c r="F684" s="2">
        <f t="shared" si="325"/>
        <v>174.28165327981773</v>
      </c>
      <c r="G684" s="3">
        <f t="shared" si="326"/>
        <v>7.1580958139822259</v>
      </c>
      <c r="H684" s="3">
        <f t="shared" si="327"/>
        <v>-113.93902344177805</v>
      </c>
      <c r="I684" s="3">
        <f t="shared" si="328"/>
        <v>-15.883023325277577</v>
      </c>
      <c r="J684" s="2">
        <f t="shared" si="309"/>
        <v>115.26321975591134</v>
      </c>
      <c r="K684" s="2">
        <f t="shared" si="329"/>
        <v>78.570701946769816</v>
      </c>
      <c r="L684" s="6">
        <f t="shared" si="310"/>
        <v>2487.0374390006223</v>
      </c>
      <c r="M684" s="2">
        <f t="shared" si="311"/>
        <v>31.51974532066761</v>
      </c>
      <c r="N684" s="2">
        <f t="shared" si="330"/>
        <v>115.26321975591134</v>
      </c>
      <c r="O684" s="2">
        <f t="shared" si="312"/>
        <v>78.570701946769816</v>
      </c>
      <c r="P684" s="5">
        <f t="shared" si="313"/>
        <v>0.35261777875878964</v>
      </c>
      <c r="Q684" s="4">
        <f t="shared" si="331"/>
        <v>0.27345883090387213</v>
      </c>
      <c r="R684" s="4">
        <f t="shared" si="314"/>
        <v>0.25084278853796227</v>
      </c>
      <c r="S684" s="4">
        <f t="shared" si="333"/>
        <v>0</v>
      </c>
      <c r="T684" s="4">
        <f t="shared" si="334"/>
        <v>0</v>
      </c>
      <c r="U684" s="5">
        <f t="shared" si="335"/>
        <v>-1.561712962323202</v>
      </c>
      <c r="V684" s="5">
        <f t="shared" si="336"/>
        <v>24.85857334794175</v>
      </c>
      <c r="W684" s="5">
        <f t="shared" si="337"/>
        <v>3.4652684250908732</v>
      </c>
      <c r="X684" s="5">
        <f t="shared" si="315"/>
        <v>0.99481117570146382</v>
      </c>
      <c r="Y684" s="5">
        <f t="shared" si="316"/>
        <v>10.673057898377923</v>
      </c>
      <c r="Z684" s="5">
        <f t="shared" si="317"/>
        <v>-1.3064110961784183</v>
      </c>
      <c r="AA684" s="5">
        <f t="shared" si="318"/>
        <v>14.181807264512356</v>
      </c>
      <c r="AB684" s="5">
        <f t="shared" si="319"/>
        <v>9.1113449360547207</v>
      </c>
      <c r="AC684" s="5">
        <f t="shared" si="319"/>
        <v>23.552162251763331</v>
      </c>
      <c r="AD684" s="5">
        <f t="shared" si="320"/>
        <v>-14.526924310396769</v>
      </c>
      <c r="AE684">
        <f t="shared" si="332"/>
        <v>0</v>
      </c>
    </row>
    <row r="685" spans="1:31" x14ac:dyDescent="0.2">
      <c r="A685">
        <f t="shared" si="308"/>
        <v>0.65200000000000047</v>
      </c>
      <c r="B685" s="5">
        <f t="shared" si="321"/>
        <v>2.4809845704039089</v>
      </c>
      <c r="C685" s="5">
        <f t="shared" si="322"/>
        <v>-24.818380228984395</v>
      </c>
      <c r="D685" s="5">
        <f t="shared" si="323"/>
        <v>-1.3765502918703323</v>
      </c>
      <c r="E685" s="2">
        <f t="shared" si="324"/>
        <v>24.942078534657568</v>
      </c>
      <c r="F685" s="2">
        <f t="shared" si="325"/>
        <v>174.29135764412172</v>
      </c>
      <c r="G685" s="3">
        <f t="shared" si="326"/>
        <v>7.1672071589182806</v>
      </c>
      <c r="H685" s="3">
        <f t="shared" si="327"/>
        <v>-113.91547127952629</v>
      </c>
      <c r="I685" s="3">
        <f t="shared" si="328"/>
        <v>-15.897550249587974</v>
      </c>
      <c r="J685" s="2">
        <f t="shared" si="309"/>
        <v>115.24250760562963</v>
      </c>
      <c r="K685" s="2">
        <f t="shared" si="329"/>
        <v>78.556583234921348</v>
      </c>
      <c r="L685" s="6">
        <f t="shared" si="310"/>
        <v>2486.9956820468574</v>
      </c>
      <c r="M685" s="2">
        <f t="shared" si="311"/>
        <v>31.519216109274407</v>
      </c>
      <c r="N685" s="2">
        <f t="shared" si="330"/>
        <v>115.24250760562963</v>
      </c>
      <c r="O685" s="2">
        <f t="shared" si="312"/>
        <v>78.556583234921348</v>
      </c>
      <c r="P685" s="5">
        <f t="shared" si="313"/>
        <v>0.35261655448103546</v>
      </c>
      <c r="Q685" s="4">
        <f t="shared" si="331"/>
        <v>0.27350338659009432</v>
      </c>
      <c r="R685" s="4">
        <f t="shared" si="314"/>
        <v>0.25086230207653665</v>
      </c>
      <c r="S685" s="4">
        <f t="shared" si="333"/>
        <v>0</v>
      </c>
      <c r="T685" s="4">
        <f t="shared" si="334"/>
        <v>0</v>
      </c>
      <c r="U685" s="5">
        <f t="shared" si="335"/>
        <v>-1.5634144077998102</v>
      </c>
      <c r="V685" s="5">
        <f t="shared" si="336"/>
        <v>24.84888257319416</v>
      </c>
      <c r="W685" s="5">
        <f t="shared" si="337"/>
        <v>3.4678025286321565</v>
      </c>
      <c r="X685" s="5">
        <f t="shared" si="315"/>
        <v>0.99479447298375745</v>
      </c>
      <c r="Y685" s="5">
        <f t="shared" si="316"/>
        <v>10.669850942250031</v>
      </c>
      <c r="Z685" s="5">
        <f t="shared" si="317"/>
        <v>-1.3072342482599504</v>
      </c>
      <c r="AA685" s="5">
        <f t="shared" si="318"/>
        <v>14.177482315364683</v>
      </c>
      <c r="AB685" s="5">
        <f t="shared" si="319"/>
        <v>9.1064365344502214</v>
      </c>
      <c r="AC685" s="5">
        <f t="shared" si="319"/>
        <v>23.541648324934211</v>
      </c>
      <c r="AD685" s="5">
        <f t="shared" si="320"/>
        <v>-14.528715156003159</v>
      </c>
      <c r="AE685">
        <f t="shared" si="332"/>
        <v>0</v>
      </c>
    </row>
    <row r="686" spans="1:31" x14ac:dyDescent="0.2">
      <c r="A686">
        <f t="shared" si="308"/>
        <v>0.65300000000000047</v>
      </c>
      <c r="B686" s="5">
        <f t="shared" si="321"/>
        <v>2.4881563307810945</v>
      </c>
      <c r="C686" s="5">
        <f t="shared" si="322"/>
        <v>-24.932283929439759</v>
      </c>
      <c r="D686" s="5">
        <f t="shared" si="323"/>
        <v>-1.3924551064774982</v>
      </c>
      <c r="E686" s="2">
        <f t="shared" si="324"/>
        <v>25.056131063366628</v>
      </c>
      <c r="F686" s="2">
        <f t="shared" si="325"/>
        <v>174.30094757186095</v>
      </c>
      <c r="G686" s="3">
        <f t="shared" si="326"/>
        <v>7.1763135954527311</v>
      </c>
      <c r="H686" s="3">
        <f t="shared" si="327"/>
        <v>-113.89192963120135</v>
      </c>
      <c r="I686" s="3">
        <f t="shared" si="328"/>
        <v>-15.912078964743976</v>
      </c>
      <c r="J686" s="2">
        <f t="shared" si="309"/>
        <v>115.22180943258549</v>
      </c>
      <c r="K686" s="2">
        <f t="shared" si="329"/>
        <v>78.542474050842188</v>
      </c>
      <c r="L686" s="6">
        <f t="shared" si="310"/>
        <v>2486.9538525828775</v>
      </c>
      <c r="M686" s="2">
        <f t="shared" si="311"/>
        <v>31.518685978914935</v>
      </c>
      <c r="N686" s="2">
        <f t="shared" si="330"/>
        <v>115.22180943258549</v>
      </c>
      <c r="O686" s="2">
        <f t="shared" si="312"/>
        <v>78.542474050842188</v>
      </c>
      <c r="P686" s="5">
        <f t="shared" si="313"/>
        <v>0.35261532808785984</v>
      </c>
      <c r="Q686" s="4">
        <f t="shared" si="331"/>
        <v>0.2735479171359137</v>
      </c>
      <c r="R686" s="4">
        <f t="shared" si="314"/>
        <v>0.2508818012854554</v>
      </c>
      <c r="S686" s="4">
        <f t="shared" si="333"/>
        <v>0</v>
      </c>
      <c r="T686" s="4">
        <f t="shared" si="334"/>
        <v>0</v>
      </c>
      <c r="U686" s="5">
        <f t="shared" si="335"/>
        <v>-1.5651142369889472</v>
      </c>
      <c r="V686" s="5">
        <f t="shared" si="336"/>
        <v>24.83919886902477</v>
      </c>
      <c r="W686" s="5">
        <f t="shared" si="337"/>
        <v>3.4703362661845905</v>
      </c>
      <c r="X686" s="5">
        <f t="shared" si="315"/>
        <v>0.99477774126207585</v>
      </c>
      <c r="Y686" s="5">
        <f t="shared" si="316"/>
        <v>10.666645790806188</v>
      </c>
      <c r="Z686" s="5">
        <f t="shared" si="317"/>
        <v>-1.3080579314527887</v>
      </c>
      <c r="AA686" s="5">
        <f t="shared" si="318"/>
        <v>14.173159747930246</v>
      </c>
      <c r="AB686" s="5">
        <f t="shared" si="319"/>
        <v>9.1015315538172405</v>
      </c>
      <c r="AC686" s="5">
        <f t="shared" si="319"/>
        <v>23.53114093757198</v>
      </c>
      <c r="AD686" s="5">
        <f t="shared" si="320"/>
        <v>-14.530503985885161</v>
      </c>
      <c r="AE686">
        <f t="shared" si="332"/>
        <v>0</v>
      </c>
    </row>
    <row r="687" spans="1:31" x14ac:dyDescent="0.2">
      <c r="A687">
        <f t="shared" si="308"/>
        <v>0.65400000000000047</v>
      </c>
      <c r="B687" s="5">
        <f t="shared" si="321"/>
        <v>2.4953371951423242</v>
      </c>
      <c r="C687" s="5">
        <f t="shared" si="322"/>
        <v>-25.04616409350049</v>
      </c>
      <c r="D687" s="5">
        <f t="shared" si="323"/>
        <v>-1.4083744506942351</v>
      </c>
      <c r="E687" s="2">
        <f t="shared" si="324"/>
        <v>25.170161769762505</v>
      </c>
      <c r="F687" s="2">
        <f t="shared" si="325"/>
        <v>174.31042465735948</v>
      </c>
      <c r="G687" s="3">
        <f t="shared" si="326"/>
        <v>7.1854151270065483</v>
      </c>
      <c r="H687" s="3">
        <f t="shared" si="327"/>
        <v>-113.86839849026377</v>
      </c>
      <c r="I687" s="3">
        <f t="shared" si="328"/>
        <v>-15.926609468729861</v>
      </c>
      <c r="J687" s="2">
        <f t="shared" si="309"/>
        <v>115.2011252308516</v>
      </c>
      <c r="K687" s="2">
        <f t="shared" si="329"/>
        <v>78.528374390491891</v>
      </c>
      <c r="L687" s="6">
        <f t="shared" si="310"/>
        <v>2486.9119505892622</v>
      </c>
      <c r="M687" s="2">
        <f t="shared" si="311"/>
        <v>31.518154929343073</v>
      </c>
      <c r="N687" s="2">
        <f t="shared" si="330"/>
        <v>115.2011252308516</v>
      </c>
      <c r="O687" s="2">
        <f t="shared" si="312"/>
        <v>78.528374390491891</v>
      </c>
      <c r="P687" s="5">
        <f t="shared" si="313"/>
        <v>0.35261409957869411</v>
      </c>
      <c r="Q687" s="4">
        <f t="shared" si="331"/>
        <v>0.27359242252351113</v>
      </c>
      <c r="R687" s="4">
        <f t="shared" si="314"/>
        <v>0.25090128616338403</v>
      </c>
      <c r="S687" s="4">
        <f t="shared" si="333"/>
        <v>0</v>
      </c>
      <c r="T687" s="4">
        <f t="shared" si="334"/>
        <v>0</v>
      </c>
      <c r="U687" s="5">
        <f t="shared" si="335"/>
        <v>-1.5668124518390509</v>
      </c>
      <c r="V687" s="5">
        <f t="shared" si="336"/>
        <v>24.829522229683928</v>
      </c>
      <c r="W687" s="5">
        <f t="shared" si="337"/>
        <v>3.4728696380245947</v>
      </c>
      <c r="X687" s="5">
        <f t="shared" si="315"/>
        <v>0.99476098052865092</v>
      </c>
      <c r="Y687" s="5">
        <f t="shared" si="316"/>
        <v>10.663442442921477</v>
      </c>
      <c r="Z687" s="5">
        <f t="shared" si="317"/>
        <v>-1.308882145088236</v>
      </c>
      <c r="AA687" s="5">
        <f t="shared" si="318"/>
        <v>14.16883956074215</v>
      </c>
      <c r="AB687" s="5">
        <f t="shared" si="319"/>
        <v>9.0966299910824269</v>
      </c>
      <c r="AC687" s="5">
        <f t="shared" si="319"/>
        <v>23.520640084595691</v>
      </c>
      <c r="AD687" s="5">
        <f t="shared" si="320"/>
        <v>-14.532290801233255</v>
      </c>
      <c r="AE687">
        <f t="shared" si="332"/>
        <v>0</v>
      </c>
    </row>
    <row r="688" spans="1:31" x14ac:dyDescent="0.2">
      <c r="A688">
        <f t="shared" si="308"/>
        <v>0.65500000000000047</v>
      </c>
      <c r="B688" s="5">
        <f t="shared" si="321"/>
        <v>2.5025271585843267</v>
      </c>
      <c r="C688" s="5">
        <f t="shared" si="322"/>
        <v>-25.160020731670713</v>
      </c>
      <c r="D688" s="5">
        <f t="shared" si="323"/>
        <v>-1.4243083263083656</v>
      </c>
      <c r="E688" s="2">
        <f t="shared" si="324"/>
        <v>25.284170648798277</v>
      </c>
      <c r="F688" s="2">
        <f t="shared" si="325"/>
        <v>174.31979046557785</v>
      </c>
      <c r="G688" s="3">
        <f t="shared" si="326"/>
        <v>7.1945117569976311</v>
      </c>
      <c r="H688" s="3">
        <f t="shared" si="327"/>
        <v>-113.84487785017917</v>
      </c>
      <c r="I688" s="3">
        <f t="shared" si="328"/>
        <v>-15.941141759531094</v>
      </c>
      <c r="J688" s="2">
        <f t="shared" si="309"/>
        <v>115.1804549945053</v>
      </c>
      <c r="K688" s="2">
        <f t="shared" si="329"/>
        <v>78.514284249833196</v>
      </c>
      <c r="L688" s="6">
        <f t="shared" si="310"/>
        <v>2486.8699760466329</v>
      </c>
      <c r="M688" s="2">
        <f t="shared" si="311"/>
        <v>31.517622960313229</v>
      </c>
      <c r="N688" s="2">
        <f t="shared" si="330"/>
        <v>115.1804549945053</v>
      </c>
      <c r="O688" s="2">
        <f t="shared" si="312"/>
        <v>78.514284249833196</v>
      </c>
      <c r="P688" s="5">
        <f t="shared" si="313"/>
        <v>0.35261286895297095</v>
      </c>
      <c r="Q688" s="4">
        <f t="shared" si="331"/>
        <v>0.27363690273507585</v>
      </c>
      <c r="R688" s="4">
        <f t="shared" si="314"/>
        <v>0.25092075670899067</v>
      </c>
      <c r="S688" s="4">
        <f t="shared" si="333"/>
        <v>0</v>
      </c>
      <c r="T688" s="4">
        <f t="shared" si="334"/>
        <v>0</v>
      </c>
      <c r="U688" s="5">
        <f t="shared" si="335"/>
        <v>-1.5685090542962554</v>
      </c>
      <c r="V688" s="5">
        <f t="shared" si="336"/>
        <v>24.819852649427819</v>
      </c>
      <c r="W688" s="5">
        <f t="shared" si="337"/>
        <v>3.4754026444289394</v>
      </c>
      <c r="X688" s="5">
        <f t="shared" si="315"/>
        <v>0.99474419077573162</v>
      </c>
      <c r="Y688" s="5">
        <f t="shared" si="316"/>
        <v>10.660240897471896</v>
      </c>
      <c r="Z688" s="5">
        <f t="shared" si="317"/>
        <v>-1.3097068884984115</v>
      </c>
      <c r="AA688" s="5">
        <f t="shared" si="318"/>
        <v>14.164521752334648</v>
      </c>
      <c r="AB688" s="5">
        <f t="shared" si="319"/>
        <v>9.0917318431756406</v>
      </c>
      <c r="AC688" s="5">
        <f t="shared" si="319"/>
        <v>23.510145760929408</v>
      </c>
      <c r="AD688" s="5">
        <f t="shared" si="320"/>
        <v>-14.53407560323641</v>
      </c>
      <c r="AE688">
        <f t="shared" si="332"/>
        <v>0</v>
      </c>
    </row>
    <row r="689" spans="1:31" x14ac:dyDescent="0.2">
      <c r="A689">
        <f t="shared" si="308"/>
        <v>0.65600000000000047</v>
      </c>
      <c r="B689" s="5">
        <f t="shared" si="321"/>
        <v>2.509726216207246</v>
      </c>
      <c r="C689" s="5">
        <f t="shared" si="322"/>
        <v>-25.273853854448014</v>
      </c>
      <c r="D689" s="5">
        <f t="shared" si="323"/>
        <v>-1.4402567351056981</v>
      </c>
      <c r="E689" s="2">
        <f t="shared" si="324"/>
        <v>25.398157695713181</v>
      </c>
      <c r="F689" s="2">
        <f t="shared" si="325"/>
        <v>174.32904653278516</v>
      </c>
      <c r="G689" s="3">
        <f t="shared" si="326"/>
        <v>7.2036034888408071</v>
      </c>
      <c r="H689" s="3">
        <f t="shared" si="327"/>
        <v>-113.82136770441825</v>
      </c>
      <c r="I689" s="3">
        <f t="shared" si="328"/>
        <v>-15.955675835134331</v>
      </c>
      <c r="J689" s="2">
        <f t="shared" si="309"/>
        <v>115.15979871762852</v>
      </c>
      <c r="K689" s="2">
        <f t="shared" si="329"/>
        <v>78.500203624831983</v>
      </c>
      <c r="L689" s="6">
        <f t="shared" si="310"/>
        <v>2486.8279289356556</v>
      </c>
      <c r="M689" s="2">
        <f t="shared" si="311"/>
        <v>31.517090071580355</v>
      </c>
      <c r="N689" s="2">
        <f t="shared" si="330"/>
        <v>115.15979871762852</v>
      </c>
      <c r="O689" s="2">
        <f t="shared" si="312"/>
        <v>78.500203624831983</v>
      </c>
      <c r="P689" s="5">
        <f t="shared" si="313"/>
        <v>0.35261163621012426</v>
      </c>
      <c r="Q689" s="4">
        <f t="shared" si="331"/>
        <v>0.27368135775280544</v>
      </c>
      <c r="R689" s="4">
        <f t="shared" si="314"/>
        <v>0.2509402129209462</v>
      </c>
      <c r="S689" s="4">
        <f t="shared" si="333"/>
        <v>0</v>
      </c>
      <c r="T689" s="4">
        <f t="shared" si="334"/>
        <v>0</v>
      </c>
      <c r="U689" s="5">
        <f t="shared" si="335"/>
        <v>-1.5702040463043923</v>
      </c>
      <c r="V689" s="5">
        <f t="shared" si="336"/>
        <v>24.810190122518446</v>
      </c>
      <c r="W689" s="5">
        <f t="shared" si="337"/>
        <v>3.4779352856747447</v>
      </c>
      <c r="X689" s="5">
        <f t="shared" si="315"/>
        <v>0.99472737199558359</v>
      </c>
      <c r="Y689" s="5">
        <f t="shared" si="316"/>
        <v>10.657041153334307</v>
      </c>
      <c r="Z689" s="5">
        <f t="shared" si="317"/>
        <v>-1.3105321610162521</v>
      </c>
      <c r="AA689" s="5">
        <f t="shared" si="318"/>
        <v>14.160206321243153</v>
      </c>
      <c r="AB689" s="5">
        <f t="shared" si="319"/>
        <v>9.0868371070299148</v>
      </c>
      <c r="AC689" s="5">
        <f t="shared" si="319"/>
        <v>23.499657961502194</v>
      </c>
      <c r="AD689" s="5">
        <f t="shared" si="320"/>
        <v>-14.535858393082101</v>
      </c>
      <c r="AE689">
        <f t="shared" si="332"/>
        <v>0</v>
      </c>
    </row>
    <row r="690" spans="1:31" x14ac:dyDescent="0.2">
      <c r="A690">
        <f t="shared" si="308"/>
        <v>0.65700000000000047</v>
      </c>
      <c r="B690" s="5">
        <f t="shared" si="321"/>
        <v>2.5169343631146401</v>
      </c>
      <c r="C690" s="5">
        <f t="shared" si="322"/>
        <v>-25.38766347232345</v>
      </c>
      <c r="D690" s="5">
        <f t="shared" si="323"/>
        <v>-1.4562196788700288</v>
      </c>
      <c r="E690" s="2">
        <f t="shared" si="324"/>
        <v>25.512122906025944</v>
      </c>
      <c r="F690" s="2">
        <f t="shared" si="325"/>
        <v>174.33819436721348</v>
      </c>
      <c r="G690" s="3">
        <f t="shared" si="326"/>
        <v>7.212690325947837</v>
      </c>
      <c r="H690" s="3">
        <f t="shared" si="327"/>
        <v>-113.79786804645674</v>
      </c>
      <c r="I690" s="3">
        <f t="shared" si="328"/>
        <v>-15.970211693527412</v>
      </c>
      <c r="J690" s="2">
        <f t="shared" si="309"/>
        <v>115.13915639430785</v>
      </c>
      <c r="K690" s="2">
        <f t="shared" si="329"/>
        <v>78.486132511457285</v>
      </c>
      <c r="L690" s="6">
        <f t="shared" si="310"/>
        <v>2486.7858092370388</v>
      </c>
      <c r="M690" s="2">
        <f t="shared" si="311"/>
        <v>31.516556262899968</v>
      </c>
      <c r="N690" s="2">
        <f t="shared" si="330"/>
        <v>115.13915639430785</v>
      </c>
      <c r="O690" s="2">
        <f t="shared" si="312"/>
        <v>78.486132511457285</v>
      </c>
      <c r="P690" s="5">
        <f t="shared" si="313"/>
        <v>0.35261040134958938</v>
      </c>
      <c r="Q690" s="4">
        <f t="shared" si="331"/>
        <v>0.27372578755890603</v>
      </c>
      <c r="R690" s="4">
        <f t="shared" si="314"/>
        <v>0.25095965479792393</v>
      </c>
      <c r="S690" s="4">
        <f t="shared" si="333"/>
        <v>0</v>
      </c>
      <c r="T690" s="4">
        <f t="shared" si="334"/>
        <v>0</v>
      </c>
      <c r="U690" s="5">
        <f t="shared" si="335"/>
        <v>-1.5718974298049955</v>
      </c>
      <c r="V690" s="5">
        <f t="shared" si="336"/>
        <v>24.800534643223646</v>
      </c>
      <c r="W690" s="5">
        <f t="shared" si="337"/>
        <v>3.4804675620394816</v>
      </c>
      <c r="X690" s="5">
        <f t="shared" si="315"/>
        <v>0.99471052418049077</v>
      </c>
      <c r="Y690" s="5">
        <f t="shared" si="316"/>
        <v>10.653843209386473</v>
      </c>
      <c r="Z690" s="5">
        <f t="shared" si="317"/>
        <v>-1.3113579619755087</v>
      </c>
      <c r="AA690" s="5">
        <f t="shared" si="318"/>
        <v>14.155893266004204</v>
      </c>
      <c r="AB690" s="5">
        <f t="shared" si="319"/>
        <v>9.0819457795814778</v>
      </c>
      <c r="AC690" s="5">
        <f t="shared" si="319"/>
        <v>23.489176681248136</v>
      </c>
      <c r="AD690" s="5">
        <f t="shared" si="320"/>
        <v>-14.537639171956314</v>
      </c>
      <c r="AE690">
        <f t="shared" si="332"/>
        <v>0</v>
      </c>
    </row>
    <row r="691" spans="1:31" x14ac:dyDescent="0.2">
      <c r="A691">
        <f t="shared" si="308"/>
        <v>0.65800000000000047</v>
      </c>
      <c r="B691" s="5">
        <f t="shared" si="321"/>
        <v>2.5241515944134778</v>
      </c>
      <c r="C691" s="5">
        <f t="shared" si="322"/>
        <v>-25.501449595781565</v>
      </c>
      <c r="D691" s="5">
        <f t="shared" si="323"/>
        <v>-1.4721971593831422</v>
      </c>
      <c r="E691" s="2">
        <f t="shared" si="324"/>
        <v>25.626066275528281</v>
      </c>
      <c r="F691" s="2">
        <f t="shared" si="325"/>
        <v>174.34723544969381</v>
      </c>
      <c r="G691" s="3">
        <f t="shared" si="326"/>
        <v>7.2217722717274189</v>
      </c>
      <c r="H691" s="3">
        <f t="shared" si="327"/>
        <v>-113.77437886977549</v>
      </c>
      <c r="I691" s="3">
        <f t="shared" si="328"/>
        <v>-15.984749332699369</v>
      </c>
      <c r="J691" s="2">
        <f t="shared" si="309"/>
        <v>115.11852801863452</v>
      </c>
      <c r="K691" s="2">
        <f t="shared" si="329"/>
        <v>78.472070905681335</v>
      </c>
      <c r="L691" s="6">
        <f t="shared" si="310"/>
        <v>2486.7436169315333</v>
      </c>
      <c r="M691" s="2">
        <f t="shared" si="311"/>
        <v>31.516021534028109</v>
      </c>
      <c r="N691" s="2">
        <f t="shared" si="330"/>
        <v>115.11852801863452</v>
      </c>
      <c r="O691" s="2">
        <f t="shared" si="312"/>
        <v>78.472070905681335</v>
      </c>
      <c r="P691" s="5">
        <f t="shared" si="313"/>
        <v>0.35260916437080259</v>
      </c>
      <c r="Q691" s="4">
        <f t="shared" si="331"/>
        <v>0.27377019213559206</v>
      </c>
      <c r="R691" s="4">
        <f t="shared" si="314"/>
        <v>0.2509790823386</v>
      </c>
      <c r="S691" s="4">
        <f t="shared" si="333"/>
        <v>0</v>
      </c>
      <c r="T691" s="4">
        <f t="shared" si="334"/>
        <v>0</v>
      </c>
      <c r="U691" s="5">
        <f t="shared" si="335"/>
        <v>-1.5735892067373014</v>
      </c>
      <c r="V691" s="5">
        <f t="shared" si="336"/>
        <v>24.790886205817035</v>
      </c>
      <c r="W691" s="5">
        <f t="shared" si="337"/>
        <v>3.4829994738009664</v>
      </c>
      <c r="X691" s="5">
        <f t="shared" si="315"/>
        <v>0.99469364732275345</v>
      </c>
      <c r="Y691" s="5">
        <f t="shared" si="316"/>
        <v>10.650647064507057</v>
      </c>
      <c r="Z691" s="5">
        <f t="shared" si="317"/>
        <v>-1.3121842907107475</v>
      </c>
      <c r="AA691" s="5">
        <f t="shared" si="318"/>
        <v>14.151582585155495</v>
      </c>
      <c r="AB691" s="5">
        <f t="shared" si="319"/>
        <v>9.0770578577697556</v>
      </c>
      <c r="AC691" s="5">
        <f t="shared" si="319"/>
        <v>23.478701915106289</v>
      </c>
      <c r="AD691" s="5">
        <f t="shared" si="320"/>
        <v>-14.539417941043538</v>
      </c>
      <c r="AE691">
        <f t="shared" si="332"/>
        <v>0</v>
      </c>
    </row>
    <row r="692" spans="1:31" x14ac:dyDescent="0.2">
      <c r="A692">
        <f t="shared" si="308"/>
        <v>0.65900000000000047</v>
      </c>
      <c r="B692" s="5">
        <f t="shared" si="321"/>
        <v>2.5313779052141339</v>
      </c>
      <c r="C692" s="5">
        <f t="shared" si="322"/>
        <v>-25.615212235300383</v>
      </c>
      <c r="D692" s="5">
        <f t="shared" si="323"/>
        <v>-1.4881891784248122</v>
      </c>
      <c r="E692" s="2">
        <f t="shared" si="324"/>
        <v>25.739987800278556</v>
      </c>
      <c r="F692" s="2">
        <f t="shared" si="325"/>
        <v>174.35617123427525</v>
      </c>
      <c r="G692" s="3">
        <f t="shared" si="326"/>
        <v>7.2308493295851886</v>
      </c>
      <c r="H692" s="3">
        <f t="shared" si="327"/>
        <v>-113.75090016786038</v>
      </c>
      <c r="I692" s="3">
        <f t="shared" si="328"/>
        <v>-15.999288750640412</v>
      </c>
      <c r="J692" s="2">
        <f t="shared" si="309"/>
        <v>115.09791358470434</v>
      </c>
      <c r="K692" s="2">
        <f t="shared" si="329"/>
        <v>78.458018803479433</v>
      </c>
      <c r="L692" s="6">
        <f t="shared" si="310"/>
        <v>2486.7013519999346</v>
      </c>
      <c r="M692" s="2">
        <f t="shared" si="311"/>
        <v>31.515485884721389</v>
      </c>
      <c r="N692" s="2">
        <f t="shared" si="330"/>
        <v>115.09791358470434</v>
      </c>
      <c r="O692" s="2">
        <f t="shared" si="312"/>
        <v>78.458018803479433</v>
      </c>
      <c r="P692" s="5">
        <f t="shared" si="313"/>
        <v>0.35260792527320173</v>
      </c>
      <c r="Q692" s="4">
        <f t="shared" si="331"/>
        <v>0.27381457146508659</v>
      </c>
      <c r="R692" s="4">
        <f t="shared" si="314"/>
        <v>0.25099849554165321</v>
      </c>
      <c r="S692" s="4">
        <f t="shared" si="333"/>
        <v>0</v>
      </c>
      <c r="T692" s="4">
        <f t="shared" si="334"/>
        <v>0</v>
      </c>
      <c r="U692" s="5">
        <f t="shared" si="335"/>
        <v>-1.5752793790382551</v>
      </c>
      <c r="V692" s="5">
        <f t="shared" si="336"/>
        <v>24.781244804578051</v>
      </c>
      <c r="W692" s="5">
        <f t="shared" si="337"/>
        <v>3.4855310212373634</v>
      </c>
      <c r="X692" s="5">
        <f t="shared" si="315"/>
        <v>0.99467674141468976</v>
      </c>
      <c r="Y692" s="5">
        <f t="shared" si="316"/>
        <v>10.647452717575604</v>
      </c>
      <c r="Z692" s="5">
        <f t="shared" si="317"/>
        <v>-1.3130111465573491</v>
      </c>
      <c r="AA692" s="5">
        <f t="shared" si="318"/>
        <v>14.147274277235878</v>
      </c>
      <c r="AB692" s="5">
        <f t="shared" si="319"/>
        <v>9.0721733385373486</v>
      </c>
      <c r="AC692" s="5">
        <f t="shared" si="319"/>
        <v>23.468233658020701</v>
      </c>
      <c r="AD692" s="5">
        <f t="shared" si="320"/>
        <v>-14.541194701526759</v>
      </c>
      <c r="AE692">
        <f t="shared" si="332"/>
        <v>0</v>
      </c>
    </row>
    <row r="693" spans="1:31" x14ac:dyDescent="0.2">
      <c r="A693">
        <f t="shared" si="308"/>
        <v>0.66000000000000048</v>
      </c>
      <c r="B693" s="5">
        <f t="shared" si="321"/>
        <v>2.5386132906303884</v>
      </c>
      <c r="C693" s="5">
        <f t="shared" si="322"/>
        <v>-25.728951401351416</v>
      </c>
      <c r="D693" s="5">
        <f t="shared" si="323"/>
        <v>-1.5041957377728035</v>
      </c>
      <c r="E693" s="2">
        <f t="shared" si="324"/>
        <v>25.853887476595627</v>
      </c>
      <c r="F693" s="2">
        <f t="shared" si="325"/>
        <v>174.36500314882718</v>
      </c>
      <c r="G693" s="3">
        <f t="shared" si="326"/>
        <v>7.2399215029237256</v>
      </c>
      <c r="H693" s="3">
        <f t="shared" si="327"/>
        <v>-113.72743193420236</v>
      </c>
      <c r="I693" s="3">
        <f t="shared" si="328"/>
        <v>-16.013829945341939</v>
      </c>
      <c r="J693" s="2">
        <f t="shared" si="309"/>
        <v>115.07731308661781</v>
      </c>
      <c r="K693" s="2">
        <f t="shared" si="329"/>
        <v>78.443976200830136</v>
      </c>
      <c r="L693" s="6">
        <f t="shared" si="310"/>
        <v>2486.6590144230804</v>
      </c>
      <c r="M693" s="2">
        <f t="shared" si="311"/>
        <v>31.514949314736963</v>
      </c>
      <c r="N693" s="2">
        <f t="shared" si="330"/>
        <v>115.07731308661781</v>
      </c>
      <c r="O693" s="2">
        <f t="shared" si="312"/>
        <v>78.443976200830136</v>
      </c>
      <c r="P693" s="5">
        <f t="shared" si="313"/>
        <v>0.35260668405622569</v>
      </c>
      <c r="Q693" s="4">
        <f t="shared" si="331"/>
        <v>0.27385892552962116</v>
      </c>
      <c r="R693" s="4">
        <f t="shared" si="314"/>
        <v>0.251017894405765</v>
      </c>
      <c r="S693" s="4">
        <f t="shared" si="333"/>
        <v>0</v>
      </c>
      <c r="T693" s="4">
        <f t="shared" si="334"/>
        <v>0</v>
      </c>
      <c r="U693" s="5">
        <f t="shared" si="335"/>
        <v>-1.5769679486425108</v>
      </c>
      <c r="V693" s="5">
        <f t="shared" si="336"/>
        <v>24.771610433791924</v>
      </c>
      <c r="W693" s="5">
        <f t="shared" si="337"/>
        <v>3.4880622046271847</v>
      </c>
      <c r="X693" s="5">
        <f t="shared" si="315"/>
        <v>0.99465980644863516</v>
      </c>
      <c r="Y693" s="5">
        <f t="shared" si="316"/>
        <v>10.644260167472552</v>
      </c>
      <c r="Z693" s="5">
        <f t="shared" si="317"/>
        <v>-1.3138385288515073</v>
      </c>
      <c r="AA693" s="5">
        <f t="shared" si="318"/>
        <v>14.14296834078535</v>
      </c>
      <c r="AB693" s="5">
        <f t="shared" si="319"/>
        <v>9.0672922188300422</v>
      </c>
      <c r="AC693" s="5">
        <f t="shared" si="319"/>
        <v>23.457771904940415</v>
      </c>
      <c r="AD693" s="5">
        <f t="shared" si="320"/>
        <v>-14.542969454587464</v>
      </c>
      <c r="AE693">
        <f t="shared" si="332"/>
        <v>0</v>
      </c>
    </row>
    <row r="694" spans="1:31" x14ac:dyDescent="0.2">
      <c r="A694">
        <f t="shared" si="308"/>
        <v>0.66100000000000048</v>
      </c>
      <c r="B694" s="5">
        <f t="shared" si="321"/>
        <v>2.5458577457794211</v>
      </c>
      <c r="C694" s="5">
        <f t="shared" si="322"/>
        <v>-25.842667104399666</v>
      </c>
      <c r="D694" s="5">
        <f t="shared" si="323"/>
        <v>-1.5202168392028725</v>
      </c>
      <c r="E694" s="2">
        <f t="shared" si="324"/>
        <v>25.967765301052875</v>
      </c>
      <c r="F694" s="2">
        <f t="shared" si="325"/>
        <v>174.37373259562543</v>
      </c>
      <c r="G694" s="3">
        <f t="shared" si="326"/>
        <v>7.248988795142556</v>
      </c>
      <c r="H694" s="3">
        <f t="shared" si="327"/>
        <v>-113.70397416229741</v>
      </c>
      <c r="I694" s="3">
        <f t="shared" si="328"/>
        <v>-16.028372914796527</v>
      </c>
      <c r="J694" s="2">
        <f t="shared" si="309"/>
        <v>115.05672651847992</v>
      </c>
      <c r="K694" s="2">
        <f t="shared" si="329"/>
        <v>78.429943093715011</v>
      </c>
      <c r="L694" s="6">
        <f t="shared" si="310"/>
        <v>2486.6166041818519</v>
      </c>
      <c r="M694" s="2">
        <f t="shared" si="311"/>
        <v>31.514411823832493</v>
      </c>
      <c r="N694" s="2">
        <f t="shared" si="330"/>
        <v>115.05672651847992</v>
      </c>
      <c r="O694" s="2">
        <f t="shared" si="312"/>
        <v>78.429943093715011</v>
      </c>
      <c r="P694" s="5">
        <f t="shared" si="313"/>
        <v>0.35260544071931477</v>
      </c>
      <c r="Q694" s="4">
        <f t="shared" si="331"/>
        <v>0.27390325431143553</v>
      </c>
      <c r="R694" s="4">
        <f t="shared" si="314"/>
        <v>0.25103727892961919</v>
      </c>
      <c r="S694" s="4">
        <f t="shared" si="333"/>
        <v>0</v>
      </c>
      <c r="T694" s="4">
        <f t="shared" si="334"/>
        <v>0</v>
      </c>
      <c r="U694" s="5">
        <f t="shared" si="335"/>
        <v>-1.5786549174824369</v>
      </c>
      <c r="V694" s="5">
        <f t="shared" si="336"/>
        <v>24.761983087749663</v>
      </c>
      <c r="W694" s="5">
        <f t="shared" si="337"/>
        <v>3.4905930242492857</v>
      </c>
      <c r="X694" s="5">
        <f t="shared" si="315"/>
        <v>0.99464284241694123</v>
      </c>
      <c r="Y694" s="5">
        <f t="shared" si="316"/>
        <v>10.641069413079217</v>
      </c>
      <c r="Z694" s="5">
        <f t="shared" si="317"/>
        <v>-1.3146664369302254</v>
      </c>
      <c r="AA694" s="5">
        <f t="shared" si="318"/>
        <v>14.138664774345013</v>
      </c>
      <c r="AB694" s="5">
        <f t="shared" si="319"/>
        <v>9.06241449559678</v>
      </c>
      <c r="AC694" s="5">
        <f t="shared" si="319"/>
        <v>23.447316650819438</v>
      </c>
      <c r="AD694" s="5">
        <f t="shared" si="320"/>
        <v>-14.5447422014057</v>
      </c>
      <c r="AE694">
        <f t="shared" si="332"/>
        <v>0</v>
      </c>
    </row>
    <row r="695" spans="1:31" x14ac:dyDescent="0.2">
      <c r="A695">
        <f t="shared" si="308"/>
        <v>0.66200000000000048</v>
      </c>
      <c r="B695" s="5">
        <f t="shared" si="321"/>
        <v>2.5531112657818111</v>
      </c>
      <c r="C695" s="5">
        <f t="shared" si="322"/>
        <v>-25.95635935490364</v>
      </c>
      <c r="D695" s="5">
        <f t="shared" si="323"/>
        <v>-1.5362524844887697</v>
      </c>
      <c r="E695" s="2">
        <f t="shared" si="324"/>
        <v>26.08162127047235</v>
      </c>
      <c r="F695" s="2">
        <f t="shared" si="325"/>
        <v>174.38236095192289</v>
      </c>
      <c r="G695" s="3">
        <f t="shared" si="326"/>
        <v>7.2580512096381531</v>
      </c>
      <c r="H695" s="3">
        <f t="shared" si="327"/>
        <v>-113.6805268456466</v>
      </c>
      <c r="I695" s="3">
        <f t="shared" si="328"/>
        <v>-16.042917656997933</v>
      </c>
      <c r="J695" s="2">
        <f t="shared" si="309"/>
        <v>115.03615387440038</v>
      </c>
      <c r="K695" s="2">
        <f t="shared" si="329"/>
        <v>78.415919478118866</v>
      </c>
      <c r="L695" s="6">
        <f t="shared" si="310"/>
        <v>2486.5741212571734</v>
      </c>
      <c r="M695" s="2">
        <f t="shared" si="311"/>
        <v>31.513873411766255</v>
      </c>
      <c r="N695" s="2">
        <f t="shared" si="330"/>
        <v>115.03615387440038</v>
      </c>
      <c r="O695" s="2">
        <f t="shared" si="312"/>
        <v>78.415919478118866</v>
      </c>
      <c r="P695" s="5">
        <f t="shared" si="313"/>
        <v>0.3526041952619105</v>
      </c>
      <c r="Q695" s="4">
        <f t="shared" si="331"/>
        <v>0.27394755779277846</v>
      </c>
      <c r="R695" s="4">
        <f t="shared" si="314"/>
        <v>0.25105664911190262</v>
      </c>
      <c r="S695" s="4">
        <f t="shared" si="333"/>
        <v>0</v>
      </c>
      <c r="T695" s="4">
        <f t="shared" si="334"/>
        <v>0</v>
      </c>
      <c r="U695" s="5">
        <f t="shared" si="335"/>
        <v>-1.5803402874881183</v>
      </c>
      <c r="V695" s="5">
        <f t="shared" si="336"/>
        <v>24.752362760748071</v>
      </c>
      <c r="W695" s="5">
        <f t="shared" si="337"/>
        <v>3.4931234803828697</v>
      </c>
      <c r="X695" s="5">
        <f t="shared" si="315"/>
        <v>0.99462584931197873</v>
      </c>
      <c r="Y695" s="5">
        <f t="shared" si="316"/>
        <v>10.637880453277811</v>
      </c>
      <c r="Z695" s="5">
        <f t="shared" si="317"/>
        <v>-1.3154948701313198</v>
      </c>
      <c r="AA695" s="5">
        <f t="shared" si="318"/>
        <v>14.134363576457156</v>
      </c>
      <c r="AB695" s="5">
        <f t="shared" si="319"/>
        <v>9.0575401657896926</v>
      </c>
      <c r="AC695" s="5">
        <f t="shared" si="319"/>
        <v>23.43686789061675</v>
      </c>
      <c r="AD695" s="5">
        <f t="shared" si="320"/>
        <v>-14.546512943159975</v>
      </c>
      <c r="AE695">
        <f t="shared" si="332"/>
        <v>0</v>
      </c>
    </row>
    <row r="696" spans="1:31" x14ac:dyDescent="0.2">
      <c r="A696">
        <f t="shared" si="308"/>
        <v>0.66300000000000048</v>
      </c>
      <c r="B696" s="5">
        <f t="shared" si="321"/>
        <v>2.5603738457615322</v>
      </c>
      <c r="C696" s="5">
        <f t="shared" si="322"/>
        <v>-26.070028163315339</v>
      </c>
      <c r="D696" s="5">
        <f t="shared" si="323"/>
        <v>-1.5523026754022391</v>
      </c>
      <c r="E696" s="2">
        <f t="shared" si="324"/>
        <v>26.195455381919103</v>
      </c>
      <c r="F696" s="2">
        <f t="shared" si="325"/>
        <v>174.39088957050453</v>
      </c>
      <c r="G696" s="3">
        <f t="shared" si="326"/>
        <v>7.2671087498039428</v>
      </c>
      <c r="H696" s="3">
        <f t="shared" si="327"/>
        <v>-113.65708997775597</v>
      </c>
      <c r="I696" s="3">
        <f t="shared" si="328"/>
        <v>-16.057464169941092</v>
      </c>
      <c r="J696" s="2">
        <f t="shared" si="309"/>
        <v>115.01559514849339</v>
      </c>
      <c r="K696" s="2">
        <f t="shared" si="329"/>
        <v>78.401905350029566</v>
      </c>
      <c r="L696" s="6">
        <f t="shared" si="310"/>
        <v>2486.5315656300136</v>
      </c>
      <c r="M696" s="2">
        <f t="shared" si="311"/>
        <v>31.513334078297039</v>
      </c>
      <c r="N696" s="2">
        <f t="shared" si="330"/>
        <v>115.01559514849339</v>
      </c>
      <c r="O696" s="2">
        <f t="shared" si="312"/>
        <v>78.401905350029566</v>
      </c>
      <c r="P696" s="5">
        <f t="shared" si="313"/>
        <v>0.35260294768345557</v>
      </c>
      <c r="Q696" s="4">
        <f t="shared" si="331"/>
        <v>0.2739918359559072</v>
      </c>
      <c r="R696" s="4">
        <f t="shared" si="314"/>
        <v>0.25107600495130483</v>
      </c>
      <c r="S696" s="4">
        <f t="shared" si="333"/>
        <v>0</v>
      </c>
      <c r="T696" s="4">
        <f t="shared" si="334"/>
        <v>0</v>
      </c>
      <c r="U696" s="5">
        <f t="shared" si="335"/>
        <v>-1.5820240605873572</v>
      </c>
      <c r="V696" s="5">
        <f t="shared" si="336"/>
        <v>24.742749447089686</v>
      </c>
      <c r="W696" s="5">
        <f t="shared" si="337"/>
        <v>3.4956535733074796</v>
      </c>
      <c r="X696" s="5">
        <f t="shared" si="315"/>
        <v>0.99460882712613463</v>
      </c>
      <c r="Y696" s="5">
        <f t="shared" si="316"/>
        <v>10.63469328695143</v>
      </c>
      <c r="Z696" s="5">
        <f t="shared" si="317"/>
        <v>-1.3163238277934175</v>
      </c>
      <c r="AA696" s="5">
        <f t="shared" si="318"/>
        <v>14.130064745665191</v>
      </c>
      <c r="AB696" s="5">
        <f t="shared" si="319"/>
        <v>9.0526692263640722</v>
      </c>
      <c r="AC696" s="5">
        <f t="shared" si="319"/>
        <v>23.426425619296268</v>
      </c>
      <c r="AD696" s="5">
        <f t="shared" si="320"/>
        <v>-14.54828168102733</v>
      </c>
      <c r="AE696">
        <f t="shared" si="332"/>
        <v>0</v>
      </c>
    </row>
    <row r="697" spans="1:31" x14ac:dyDescent="0.2">
      <c r="A697">
        <f t="shared" si="308"/>
        <v>0.66400000000000048</v>
      </c>
      <c r="B697" s="5">
        <f t="shared" si="321"/>
        <v>2.5676454808459495</v>
      </c>
      <c r="C697" s="5">
        <f t="shared" si="322"/>
        <v>-26.183673540080285</v>
      </c>
      <c r="D697" s="5">
        <f t="shared" si="323"/>
        <v>-1.5683674137130208</v>
      </c>
      <c r="E697" s="2">
        <f t="shared" si="324"/>
        <v>26.30926763269569</v>
      </c>
      <c r="F697" s="2">
        <f t="shared" si="325"/>
        <v>174.39931978022815</v>
      </c>
      <c r="G697" s="3">
        <f t="shared" si="326"/>
        <v>7.2761614190303066</v>
      </c>
      <c r="H697" s="3">
        <f t="shared" si="327"/>
        <v>-113.63366355213668</v>
      </c>
      <c r="I697" s="3">
        <f t="shared" si="328"/>
        <v>-16.072012451622118</v>
      </c>
      <c r="J697" s="2">
        <f t="shared" si="309"/>
        <v>114.9950503348778</v>
      </c>
      <c r="K697" s="2">
        <f t="shared" si="329"/>
        <v>78.38790070543817</v>
      </c>
      <c r="L697" s="6">
        <f t="shared" si="310"/>
        <v>2486.4889372813836</v>
      </c>
      <c r="M697" s="2">
        <f t="shared" si="311"/>
        <v>31.5127938231842</v>
      </c>
      <c r="N697" s="2">
        <f t="shared" si="330"/>
        <v>114.9950503348778</v>
      </c>
      <c r="O697" s="2">
        <f t="shared" si="312"/>
        <v>78.38790070543817</v>
      </c>
      <c r="P697" s="5">
        <f t="shared" si="313"/>
        <v>0.35260169798339414</v>
      </c>
      <c r="Q697" s="4">
        <f t="shared" si="331"/>
        <v>0.27403608878308761</v>
      </c>
      <c r="R697" s="4">
        <f t="shared" si="314"/>
        <v>0.25109534644651782</v>
      </c>
      <c r="S697" s="4">
        <f t="shared" si="333"/>
        <v>0</v>
      </c>
      <c r="T697" s="4">
        <f t="shared" si="334"/>
        <v>0</v>
      </c>
      <c r="U697" s="5">
        <f t="shared" si="335"/>
        <v>-1.5837062387056804</v>
      </c>
      <c r="V697" s="5">
        <f t="shared" si="336"/>
        <v>24.733143141082859</v>
      </c>
      <c r="W697" s="5">
        <f t="shared" si="337"/>
        <v>3.4981833033030063</v>
      </c>
      <c r="X697" s="5">
        <f t="shared" si="315"/>
        <v>0.99459177585181402</v>
      </c>
      <c r="Y697" s="5">
        <f t="shared" si="316"/>
        <v>10.631507912984063</v>
      </c>
      <c r="Z697" s="5">
        <f t="shared" si="317"/>
        <v>-1.3171533092559531</v>
      </c>
      <c r="AA697" s="5">
        <f t="shared" si="318"/>
        <v>14.12576828051367</v>
      </c>
      <c r="AB697" s="5">
        <f t="shared" si="319"/>
        <v>9.0478016742783822</v>
      </c>
      <c r="AC697" s="5">
        <f t="shared" si="319"/>
        <v>23.415989831826906</v>
      </c>
      <c r="AD697" s="5">
        <f t="shared" si="320"/>
        <v>-14.550048416183323</v>
      </c>
      <c r="AE697">
        <f t="shared" si="332"/>
        <v>0</v>
      </c>
    </row>
    <row r="698" spans="1:31" x14ac:dyDescent="0.2">
      <c r="A698">
        <f t="shared" si="308"/>
        <v>0.66500000000000048</v>
      </c>
      <c r="B698" s="5">
        <f t="shared" si="321"/>
        <v>2.5749261661658167</v>
      </c>
      <c r="C698" s="5">
        <f t="shared" si="322"/>
        <v>-26.297295495637506</v>
      </c>
      <c r="D698" s="5">
        <f t="shared" si="323"/>
        <v>-1.584446701188851</v>
      </c>
      <c r="E698" s="2">
        <f t="shared" si="324"/>
        <v>26.423058020336747</v>
      </c>
      <c r="F698" s="2">
        <f t="shared" si="325"/>
        <v>174.40765288655069</v>
      </c>
      <c r="G698" s="3">
        <f t="shared" si="326"/>
        <v>7.2852092207045853</v>
      </c>
      <c r="H698" s="3">
        <f t="shared" si="327"/>
        <v>-113.61024756230485</v>
      </c>
      <c r="I698" s="3">
        <f t="shared" si="328"/>
        <v>-16.086562500038301</v>
      </c>
      <c r="J698" s="2">
        <f t="shared" si="309"/>
        <v>114.97451942767698</v>
      </c>
      <c r="K698" s="2">
        <f t="shared" si="329"/>
        <v>78.373905540338768</v>
      </c>
      <c r="L698" s="6">
        <f t="shared" si="310"/>
        <v>2486.4462361923379</v>
      </c>
      <c r="M698" s="2">
        <f t="shared" si="311"/>
        <v>31.512252646187616</v>
      </c>
      <c r="N698" s="2">
        <f t="shared" si="330"/>
        <v>114.97451942767698</v>
      </c>
      <c r="O698" s="2">
        <f t="shared" si="312"/>
        <v>78.373905540338768</v>
      </c>
      <c r="P698" s="5">
        <f t="shared" si="313"/>
        <v>0.35260044616117148</v>
      </c>
      <c r="Q698" s="4">
        <f t="shared" si="331"/>
        <v>0.27408031625659396</v>
      </c>
      <c r="R698" s="4">
        <f t="shared" si="314"/>
        <v>0.25111467359623624</v>
      </c>
      <c r="S698" s="4">
        <f t="shared" si="333"/>
        <v>0</v>
      </c>
      <c r="T698" s="4">
        <f t="shared" si="334"/>
        <v>0</v>
      </c>
      <c r="U698" s="5">
        <f t="shared" si="335"/>
        <v>-1.5853868237663391</v>
      </c>
      <c r="V698" s="5">
        <f t="shared" si="336"/>
        <v>24.723543837041664</v>
      </c>
      <c r="W698" s="5">
        <f t="shared" si="337"/>
        <v>3.5007126706496798</v>
      </c>
      <c r="X698" s="5">
        <f t="shared" si="315"/>
        <v>0.99457469548143795</v>
      </c>
      <c r="Y698" s="5">
        <f t="shared" si="316"/>
        <v>10.628324330260552</v>
      </c>
      <c r="Z698" s="5">
        <f t="shared" si="317"/>
        <v>-1.3179833138591692</v>
      </c>
      <c r="AA698" s="5">
        <f t="shared" si="318"/>
        <v>14.121474179548262</v>
      </c>
      <c r="AB698" s="5">
        <f t="shared" si="319"/>
        <v>9.0429375064942139</v>
      </c>
      <c r="AC698" s="5">
        <f t="shared" si="319"/>
        <v>23.405560523182494</v>
      </c>
      <c r="AD698" s="5">
        <f t="shared" si="320"/>
        <v>-14.551813149802058</v>
      </c>
      <c r="AE698">
        <f t="shared" si="332"/>
        <v>0</v>
      </c>
    </row>
    <row r="699" spans="1:31" x14ac:dyDescent="0.2">
      <c r="A699">
        <f t="shared" si="308"/>
        <v>0.66600000000000048</v>
      </c>
      <c r="B699" s="5">
        <f t="shared" si="321"/>
        <v>2.5822158968552746</v>
      </c>
      <c r="C699" s="5">
        <f t="shared" si="322"/>
        <v>-26.410894040419549</v>
      </c>
      <c r="D699" s="5">
        <f t="shared" si="323"/>
        <v>-1.6005405395954644</v>
      </c>
      <c r="E699" s="2">
        <f t="shared" si="324"/>
        <v>26.536826542603791</v>
      </c>
      <c r="F699" s="2">
        <f t="shared" si="325"/>
        <v>174.41589017204063</v>
      </c>
      <c r="G699" s="3">
        <f t="shared" si="326"/>
        <v>7.29425215821108</v>
      </c>
      <c r="H699" s="3">
        <f t="shared" si="327"/>
        <v>-113.58684200178166</v>
      </c>
      <c r="I699" s="3">
        <f t="shared" si="328"/>
        <v>-16.101114313188102</v>
      </c>
      <c r="J699" s="2">
        <f t="shared" si="309"/>
        <v>114.95400242101894</v>
      </c>
      <c r="K699" s="2">
        <f t="shared" si="329"/>
        <v>78.359919850728659</v>
      </c>
      <c r="L699" s="6">
        <f t="shared" si="310"/>
        <v>2486.4034623439757</v>
      </c>
      <c r="M699" s="2">
        <f t="shared" si="311"/>
        <v>31.511710547067747</v>
      </c>
      <c r="N699" s="2">
        <f t="shared" si="330"/>
        <v>114.95400242101894</v>
      </c>
      <c r="O699" s="2">
        <f t="shared" si="312"/>
        <v>78.359919850728659</v>
      </c>
      <c r="P699" s="5">
        <f t="shared" si="313"/>
        <v>0.35259919221623409</v>
      </c>
      <c r="Q699" s="4">
        <f t="shared" si="331"/>
        <v>0.27412451835870955</v>
      </c>
      <c r="R699" s="4">
        <f t="shared" si="314"/>
        <v>0.25113398639915763</v>
      </c>
      <c r="S699" s="4">
        <f t="shared" si="333"/>
        <v>0</v>
      </c>
      <c r="T699" s="4">
        <f t="shared" si="334"/>
        <v>0</v>
      </c>
      <c r="U699" s="5">
        <f t="shared" si="335"/>
        <v>-1.5870658176903119</v>
      </c>
      <c r="V699" s="5">
        <f t="shared" si="336"/>
        <v>24.713951529285925</v>
      </c>
      <c r="W699" s="5">
        <f t="shared" si="337"/>
        <v>3.5032416756280713</v>
      </c>
      <c r="X699" s="5">
        <f t="shared" si="315"/>
        <v>0.99455758600744637</v>
      </c>
      <c r="Y699" s="5">
        <f t="shared" si="316"/>
        <v>10.62514253766666</v>
      </c>
      <c r="Z699" s="5">
        <f t="shared" si="317"/>
        <v>-1.3188138409441175</v>
      </c>
      <c r="AA699" s="5">
        <f t="shared" si="318"/>
        <v>14.117182441315805</v>
      </c>
      <c r="AB699" s="5">
        <f t="shared" si="319"/>
        <v>9.038076719976349</v>
      </c>
      <c r="AC699" s="5">
        <f t="shared" si="319"/>
        <v>23.395137688341809</v>
      </c>
      <c r="AD699" s="5">
        <f t="shared" si="320"/>
        <v>-14.553575883056123</v>
      </c>
      <c r="AE699">
        <f t="shared" si="332"/>
        <v>0</v>
      </c>
    </row>
    <row r="700" spans="1:31" x14ac:dyDescent="0.2">
      <c r="A700">
        <f t="shared" si="308"/>
        <v>0.66700000000000048</v>
      </c>
      <c r="B700" s="5">
        <f t="shared" si="321"/>
        <v>2.5895146680518457</v>
      </c>
      <c r="C700" s="5">
        <f t="shared" si="322"/>
        <v>-26.524469184852485</v>
      </c>
      <c r="D700" s="5">
        <f t="shared" si="323"/>
        <v>-1.6166489306965941</v>
      </c>
      <c r="E700" s="2">
        <f t="shared" si="324"/>
        <v>26.650573197480099</v>
      </c>
      <c r="F700" s="2">
        <f t="shared" si="325"/>
        <v>174.42403289687724</v>
      </c>
      <c r="G700" s="3">
        <f t="shared" si="326"/>
        <v>7.3032902349310564</v>
      </c>
      <c r="H700" s="3">
        <f t="shared" si="327"/>
        <v>-113.56344686409332</v>
      </c>
      <c r="I700" s="3">
        <f t="shared" si="328"/>
        <v>-16.115667889071158</v>
      </c>
      <c r="J700" s="2">
        <f t="shared" si="309"/>
        <v>114.93349930903621</v>
      </c>
      <c r="K700" s="2">
        <f t="shared" si="329"/>
        <v>78.345943632608183</v>
      </c>
      <c r="L700" s="6">
        <f t="shared" si="310"/>
        <v>2486.3606157174386</v>
      </c>
      <c r="M700" s="2">
        <f t="shared" si="311"/>
        <v>31.511167525585591</v>
      </c>
      <c r="N700" s="2">
        <f t="shared" si="330"/>
        <v>114.93349930903621</v>
      </c>
      <c r="O700" s="2">
        <f t="shared" si="312"/>
        <v>78.345943632608183</v>
      </c>
      <c r="P700" s="5">
        <f t="shared" si="313"/>
        <v>0.35259793614802998</v>
      </c>
      <c r="Q700" s="4">
        <f t="shared" si="331"/>
        <v>0.27416869507172609</v>
      </c>
      <c r="R700" s="4">
        <f t="shared" si="314"/>
        <v>0.25115328485398208</v>
      </c>
      <c r="S700" s="4">
        <f t="shared" si="333"/>
        <v>0</v>
      </c>
      <c r="T700" s="4">
        <f t="shared" si="334"/>
        <v>0</v>
      </c>
      <c r="U700" s="5">
        <f t="shared" si="335"/>
        <v>-1.5887432223963103</v>
      </c>
      <c r="V700" s="5">
        <f t="shared" si="336"/>
        <v>24.704366212141231</v>
      </c>
      <c r="W700" s="5">
        <f t="shared" si="337"/>
        <v>3.505770318519096</v>
      </c>
      <c r="X700" s="5">
        <f t="shared" si="315"/>
        <v>0.99454044742229608</v>
      </c>
      <c r="Y700" s="5">
        <f t="shared" si="316"/>
        <v>10.621962534089008</v>
      </c>
      <c r="Z700" s="5">
        <f t="shared" si="317"/>
        <v>-1.3196448898526547</v>
      </c>
      <c r="AA700" s="5">
        <f t="shared" si="318"/>
        <v>14.112893064364254</v>
      </c>
      <c r="AB700" s="5">
        <f t="shared" si="319"/>
        <v>9.0332193116926973</v>
      </c>
      <c r="AC700" s="5">
        <f t="shared" si="319"/>
        <v>23.384721322288577</v>
      </c>
      <c r="AD700" s="5">
        <f t="shared" si="320"/>
        <v>-14.555336617116648</v>
      </c>
      <c r="AE700">
        <f t="shared" si="332"/>
        <v>0</v>
      </c>
    </row>
    <row r="701" spans="1:31" x14ac:dyDescent="0.2">
      <c r="A701">
        <f t="shared" si="308"/>
        <v>0.66800000000000048</v>
      </c>
      <c r="B701" s="5">
        <f t="shared" si="321"/>
        <v>2.5968224748964328</v>
      </c>
      <c r="C701" s="5">
        <f t="shared" si="322"/>
        <v>-26.638020939355915</v>
      </c>
      <c r="D701" s="5">
        <f t="shared" si="323"/>
        <v>-1.632771876253974</v>
      </c>
      <c r="E701" s="2">
        <f t="shared" si="324"/>
        <v>26.764297983165772</v>
      </c>
      <c r="F701" s="2">
        <f t="shared" si="325"/>
        <v>174.4320822993364</v>
      </c>
      <c r="G701" s="3">
        <f t="shared" si="326"/>
        <v>7.3123234542427493</v>
      </c>
      <c r="H701" s="3">
        <f t="shared" si="327"/>
        <v>-113.54006214277103</v>
      </c>
      <c r="I701" s="3">
        <f t="shared" si="328"/>
        <v>-16.130223225688276</v>
      </c>
      <c r="J701" s="2">
        <f t="shared" si="309"/>
        <v>114.91301008586586</v>
      </c>
      <c r="K701" s="2">
        <f t="shared" si="329"/>
        <v>78.331976881980822</v>
      </c>
      <c r="L701" s="6">
        <f t="shared" si="310"/>
        <v>2486.3176962939128</v>
      </c>
      <c r="M701" s="2">
        <f t="shared" si="311"/>
        <v>31.510623581502713</v>
      </c>
      <c r="N701" s="2">
        <f t="shared" si="330"/>
        <v>114.91301008586586</v>
      </c>
      <c r="O701" s="2">
        <f t="shared" si="312"/>
        <v>78.331976881980822</v>
      </c>
      <c r="P701" s="5">
        <f t="shared" si="313"/>
        <v>0.35259667795600824</v>
      </c>
      <c r="Q701" s="4">
        <f t="shared" si="331"/>
        <v>0.27421284637794441</v>
      </c>
      <c r="R701" s="4">
        <f t="shared" si="314"/>
        <v>0.25117256895941248</v>
      </c>
      <c r="S701" s="4">
        <f t="shared" si="333"/>
        <v>0</v>
      </c>
      <c r="T701" s="4">
        <f t="shared" si="334"/>
        <v>0</v>
      </c>
      <c r="U701" s="5">
        <f t="shared" si="335"/>
        <v>-1.5904190398007787</v>
      </c>
      <c r="V701" s="5">
        <f t="shared" si="336"/>
        <v>24.694787879938882</v>
      </c>
      <c r="W701" s="5">
        <f t="shared" si="337"/>
        <v>3.5082985996040064</v>
      </c>
      <c r="X701" s="5">
        <f t="shared" si="315"/>
        <v>0.99452327971846166</v>
      </c>
      <c r="Y701" s="5">
        <f t="shared" si="316"/>
        <v>10.618784318415106</v>
      </c>
      <c r="Z701" s="5">
        <f t="shared" si="317"/>
        <v>-1.3204764599274446</v>
      </c>
      <c r="AA701" s="5">
        <f t="shared" si="318"/>
        <v>14.1086060472427</v>
      </c>
      <c r="AB701" s="5">
        <f t="shared" si="319"/>
        <v>9.0283652786143271</v>
      </c>
      <c r="AC701" s="5">
        <f t="shared" si="319"/>
        <v>23.374311420011438</v>
      </c>
      <c r="AD701" s="5">
        <f t="shared" si="320"/>
        <v>-14.557095353153294</v>
      </c>
      <c r="AE701">
        <f t="shared" si="332"/>
        <v>0</v>
      </c>
    </row>
    <row r="702" spans="1:31" x14ac:dyDescent="0.2">
      <c r="A702">
        <f t="shared" si="308"/>
        <v>0.66900000000000048</v>
      </c>
      <c r="B702" s="5">
        <f t="shared" si="321"/>
        <v>2.6041393125333148</v>
      </c>
      <c r="C702" s="5">
        <f t="shared" si="322"/>
        <v>-26.751549314342977</v>
      </c>
      <c r="D702" s="5">
        <f t="shared" si="323"/>
        <v>-1.6489093780273389</v>
      </c>
      <c r="E702" s="2">
        <f t="shared" si="324"/>
        <v>26.878000898072866</v>
      </c>
      <c r="F702" s="2">
        <f t="shared" si="325"/>
        <v>174.44003959626446</v>
      </c>
      <c r="G702" s="3">
        <f t="shared" si="326"/>
        <v>7.3213518195213636</v>
      </c>
      <c r="H702" s="3">
        <f t="shared" si="327"/>
        <v>-113.51668783135102</v>
      </c>
      <c r="I702" s="3">
        <f t="shared" si="328"/>
        <v>-16.144780321041431</v>
      </c>
      <c r="J702" s="2">
        <f t="shared" si="309"/>
        <v>114.89253474564957</v>
      </c>
      <c r="K702" s="2">
        <f t="shared" si="329"/>
        <v>78.318019594853141</v>
      </c>
      <c r="L702" s="6">
        <f t="shared" si="310"/>
        <v>2486.2747040546278</v>
      </c>
      <c r="M702" s="2">
        <f t="shared" si="311"/>
        <v>31.510078714581223</v>
      </c>
      <c r="N702" s="2">
        <f t="shared" si="330"/>
        <v>114.89253474564957</v>
      </c>
      <c r="O702" s="2">
        <f t="shared" si="312"/>
        <v>78.318019594853141</v>
      </c>
      <c r="P702" s="5">
        <f t="shared" si="313"/>
        <v>0.35259541763961932</v>
      </c>
      <c r="Q702" s="4">
        <f t="shared" si="331"/>
        <v>0.27425697225967383</v>
      </c>
      <c r="R702" s="4">
        <f t="shared" si="314"/>
        <v>0.25119183871415446</v>
      </c>
      <c r="S702" s="4">
        <f t="shared" si="333"/>
        <v>0</v>
      </c>
      <c r="T702" s="4">
        <f t="shared" si="334"/>
        <v>0</v>
      </c>
      <c r="U702" s="5">
        <f t="shared" si="335"/>
        <v>-1.5920932718179002</v>
      </c>
      <c r="V702" s="5">
        <f t="shared" si="336"/>
        <v>24.685216527015921</v>
      </c>
      <c r="W702" s="5">
        <f t="shared" si="337"/>
        <v>3.5108265191643948</v>
      </c>
      <c r="X702" s="5">
        <f t="shared" si="315"/>
        <v>0.99450608288843478</v>
      </c>
      <c r="Y702" s="5">
        <f t="shared" si="316"/>
        <v>10.615607889533353</v>
      </c>
      <c r="Z702" s="5">
        <f t="shared" si="317"/>
        <v>-1.3213085505119546</v>
      </c>
      <c r="AA702" s="5">
        <f t="shared" si="318"/>
        <v>14.104321388501376</v>
      </c>
      <c r="AB702" s="5">
        <f t="shared" si="319"/>
        <v>9.0235146177154526</v>
      </c>
      <c r="AC702" s="5">
        <f t="shared" si="319"/>
        <v>23.363907976503967</v>
      </c>
      <c r="AD702" s="5">
        <f t="shared" si="320"/>
        <v>-14.558852092334227</v>
      </c>
      <c r="AE702">
        <f t="shared" si="332"/>
        <v>0</v>
      </c>
    </row>
    <row r="703" spans="1:31" x14ac:dyDescent="0.2">
      <c r="A703">
        <f t="shared" si="308"/>
        <v>0.67000000000000048</v>
      </c>
      <c r="B703" s="5">
        <f t="shared" si="321"/>
        <v>2.6114651761101446</v>
      </c>
      <c r="C703" s="5">
        <f t="shared" si="322"/>
        <v>-26.865054320220338</v>
      </c>
      <c r="D703" s="5">
        <f t="shared" si="323"/>
        <v>-1.6650614377744266</v>
      </c>
      <c r="E703" s="2">
        <f t="shared" si="324"/>
        <v>26.991681940820683</v>
      </c>
      <c r="F703" s="2">
        <f t="shared" si="325"/>
        <v>174.4479059835391</v>
      </c>
      <c r="G703" s="3">
        <f t="shared" si="326"/>
        <v>7.3303753341390792</v>
      </c>
      <c r="H703" s="3">
        <f t="shared" si="327"/>
        <v>-113.49332392337452</v>
      </c>
      <c r="I703" s="3">
        <f t="shared" si="328"/>
        <v>-16.159339173133766</v>
      </c>
      <c r="J703" s="2">
        <f t="shared" si="309"/>
        <v>114.87207328253349</v>
      </c>
      <c r="K703" s="2">
        <f t="shared" si="329"/>
        <v>78.304071767234817</v>
      </c>
      <c r="L703" s="6">
        <f t="shared" si="310"/>
        <v>2486.2316389808561</v>
      </c>
      <c r="M703" s="2">
        <f t="shared" si="311"/>
        <v>31.509532924583766</v>
      </c>
      <c r="N703" s="2">
        <f t="shared" si="330"/>
        <v>114.87207328253349</v>
      </c>
      <c r="O703" s="2">
        <f t="shared" si="312"/>
        <v>78.304071767234817</v>
      </c>
      <c r="P703" s="5">
        <f t="shared" si="313"/>
        <v>0.35259415519831483</v>
      </c>
      <c r="Q703" s="4">
        <f t="shared" si="331"/>
        <v>0.27430107269923237</v>
      </c>
      <c r="R703" s="4">
        <f t="shared" si="314"/>
        <v>0.25121109411691595</v>
      </c>
      <c r="S703" s="4">
        <f t="shared" si="333"/>
        <v>0</v>
      </c>
      <c r="T703" s="4">
        <f t="shared" si="334"/>
        <v>0</v>
      </c>
      <c r="U703" s="5">
        <f t="shared" si="335"/>
        <v>-1.5937659203595957</v>
      </c>
      <c r="V703" s="5">
        <f t="shared" si="336"/>
        <v>24.675652147715095</v>
      </c>
      <c r="W703" s="5">
        <f t="shared" si="337"/>
        <v>3.5133540774821901</v>
      </c>
      <c r="X703" s="5">
        <f t="shared" si="315"/>
        <v>0.99448885692472433</v>
      </c>
      <c r="Y703" s="5">
        <f t="shared" si="316"/>
        <v>10.612433246332991</v>
      </c>
      <c r="Z703" s="5">
        <f t="shared" si="317"/>
        <v>-1.3221411609504532</v>
      </c>
      <c r="AA703" s="5">
        <f t="shared" si="318"/>
        <v>14.10003908669162</v>
      </c>
      <c r="AB703" s="5">
        <f t="shared" si="319"/>
        <v>9.0186673259733947</v>
      </c>
      <c r="AC703" s="5">
        <f t="shared" si="319"/>
        <v>23.35351098676464</v>
      </c>
      <c r="AD703" s="5">
        <f t="shared" si="320"/>
        <v>-14.560606835826189</v>
      </c>
      <c r="AE703">
        <f t="shared" si="332"/>
        <v>0</v>
      </c>
    </row>
    <row r="704" spans="1:31" x14ac:dyDescent="0.2">
      <c r="A704">
        <f t="shared" si="308"/>
        <v>0.67100000000000048</v>
      </c>
      <c r="B704" s="5">
        <f t="shared" si="321"/>
        <v>2.6188000607779465</v>
      </c>
      <c r="C704" s="5">
        <f t="shared" si="322"/>
        <v>-26.978535967388218</v>
      </c>
      <c r="D704" s="5">
        <f t="shared" si="323"/>
        <v>-1.6812280572509783</v>
      </c>
      <c r="E704" s="2">
        <f t="shared" si="324"/>
        <v>27.105341110231215</v>
      </c>
      <c r="F704" s="2">
        <f t="shared" si="325"/>
        <v>174.45568263651907</v>
      </c>
      <c r="G704" s="3">
        <f t="shared" si="326"/>
        <v>7.3393940014650525</v>
      </c>
      <c r="H704" s="3">
        <f t="shared" si="327"/>
        <v>-113.46997041238775</v>
      </c>
      <c r="I704" s="3">
        <f t="shared" si="328"/>
        <v>-16.173899779969592</v>
      </c>
      <c r="J704" s="2">
        <f t="shared" si="309"/>
        <v>114.85162569066837</v>
      </c>
      <c r="K704" s="2">
        <f t="shared" si="329"/>
        <v>78.290133395138625</v>
      </c>
      <c r="L704" s="6">
        <f t="shared" si="310"/>
        <v>2486.1885010539149</v>
      </c>
      <c r="M704" s="2">
        <f t="shared" si="311"/>
        <v>31.508986211273569</v>
      </c>
      <c r="N704" s="2">
        <f t="shared" si="330"/>
        <v>114.85162569066837</v>
      </c>
      <c r="O704" s="2">
        <f t="shared" si="312"/>
        <v>78.290133395138625</v>
      </c>
      <c r="P704" s="5">
        <f t="shared" si="313"/>
        <v>0.35259289063154781</v>
      </c>
      <c r="Q704" s="4">
        <f t="shared" si="331"/>
        <v>0.27434514767894713</v>
      </c>
      <c r="R704" s="4">
        <f t="shared" si="314"/>
        <v>0.25123033516640808</v>
      </c>
      <c r="S704" s="4">
        <f t="shared" si="333"/>
        <v>0</v>
      </c>
      <c r="T704" s="4">
        <f t="shared" si="334"/>
        <v>0</v>
      </c>
      <c r="U704" s="5">
        <f t="shared" si="335"/>
        <v>-1.5954369873355323</v>
      </c>
      <c r="V704" s="5">
        <f t="shared" si="336"/>
        <v>24.666094736384881</v>
      </c>
      <c r="W704" s="5">
        <f t="shared" si="337"/>
        <v>3.515881274839662</v>
      </c>
      <c r="X704" s="5">
        <f t="shared" si="315"/>
        <v>0.99447160181985739</v>
      </c>
      <c r="Y704" s="5">
        <f t="shared" si="316"/>
        <v>10.609260387704179</v>
      </c>
      <c r="Z704" s="5">
        <f t="shared" si="317"/>
        <v>-1.3229742905880166</v>
      </c>
      <c r="AA704" s="5">
        <f t="shared" si="318"/>
        <v>14.095759140365923</v>
      </c>
      <c r="AB704" s="5">
        <f t="shared" si="319"/>
        <v>9.013823400368647</v>
      </c>
      <c r="AC704" s="5">
        <f t="shared" si="319"/>
        <v>23.343120445796863</v>
      </c>
      <c r="AD704" s="5">
        <f t="shared" si="320"/>
        <v>-14.562359584794415</v>
      </c>
      <c r="AE704">
        <f t="shared" si="332"/>
        <v>0</v>
      </c>
    </row>
    <row r="705" spans="1:31" x14ac:dyDescent="0.2">
      <c r="A705">
        <f t="shared" si="308"/>
        <v>0.67200000000000049</v>
      </c>
      <c r="B705" s="5">
        <f t="shared" si="321"/>
        <v>2.626143961691112</v>
      </c>
      <c r="C705" s="5">
        <f t="shared" si="322"/>
        <v>-27.091994266240384</v>
      </c>
      <c r="D705" s="5">
        <f t="shared" si="323"/>
        <v>-1.6974092382107404</v>
      </c>
      <c r="E705" s="2">
        <f t="shared" si="324"/>
        <v>27.218978405324631</v>
      </c>
      <c r="F705" s="2">
        <f t="shared" si="325"/>
        <v>174.46337071048208</v>
      </c>
      <c r="G705" s="3">
        <f t="shared" si="326"/>
        <v>7.3484078248654212</v>
      </c>
      <c r="H705" s="3">
        <f t="shared" si="327"/>
        <v>-113.44662729194195</v>
      </c>
      <c r="I705" s="3">
        <f t="shared" si="328"/>
        <v>-16.188462139554385</v>
      </c>
      <c r="J705" s="2">
        <f t="shared" si="309"/>
        <v>114.83119196420942</v>
      </c>
      <c r="K705" s="2">
        <f t="shared" si="329"/>
        <v>78.276204474580382</v>
      </c>
      <c r="L705" s="6">
        <f t="shared" si="310"/>
        <v>2486.1452902551655</v>
      </c>
      <c r="M705" s="2">
        <f t="shared" si="311"/>
        <v>31.508438574414424</v>
      </c>
      <c r="N705" s="2">
        <f t="shared" si="330"/>
        <v>114.83119196420942</v>
      </c>
      <c r="O705" s="2">
        <f t="shared" si="312"/>
        <v>78.276204474580382</v>
      </c>
      <c r="P705" s="5">
        <f t="shared" si="313"/>
        <v>0.35259162393877252</v>
      </c>
      <c r="Q705" s="4">
        <f t="shared" si="331"/>
        <v>0.27438919718115418</v>
      </c>
      <c r="R705" s="4">
        <f t="shared" si="314"/>
        <v>0.25124956186134462</v>
      </c>
      <c r="S705" s="4">
        <f t="shared" si="333"/>
        <v>0</v>
      </c>
      <c r="T705" s="4">
        <f t="shared" si="334"/>
        <v>0</v>
      </c>
      <c r="U705" s="5">
        <f t="shared" si="335"/>
        <v>-1.5971064746531205</v>
      </c>
      <c r="V705" s="5">
        <f t="shared" si="336"/>
        <v>24.656544287379443</v>
      </c>
      <c r="W705" s="5">
        <f t="shared" si="337"/>
        <v>3.5184081115194119</v>
      </c>
      <c r="X705" s="5">
        <f t="shared" si="315"/>
        <v>0.9944543175663787</v>
      </c>
      <c r="Y705" s="5">
        <f t="shared" si="316"/>
        <v>10.606089312537941</v>
      </c>
      <c r="Z705" s="5">
        <f t="shared" si="317"/>
        <v>-1.3238079387705195</v>
      </c>
      <c r="AA705" s="5">
        <f t="shared" si="318"/>
        <v>14.091481548077903</v>
      </c>
      <c r="AB705" s="5">
        <f t="shared" si="319"/>
        <v>9.0089828378848207</v>
      </c>
      <c r="AC705" s="5">
        <f t="shared" si="319"/>
        <v>23.332736348608925</v>
      </c>
      <c r="AD705" s="5">
        <f t="shared" si="320"/>
        <v>-14.564110340402685</v>
      </c>
      <c r="AE705">
        <f t="shared" si="332"/>
        <v>0</v>
      </c>
    </row>
    <row r="706" spans="1:31" x14ac:dyDescent="0.2">
      <c r="A706">
        <f t="shared" si="308"/>
        <v>0.67300000000000049</v>
      </c>
      <c r="B706" s="5">
        <f t="shared" si="321"/>
        <v>2.6334968740073963</v>
      </c>
      <c r="C706" s="5">
        <f t="shared" si="322"/>
        <v>-27.205429227164153</v>
      </c>
      <c r="D706" s="5">
        <f t="shared" si="323"/>
        <v>-1.7136049824054651</v>
      </c>
      <c r="E706" s="2">
        <f t="shared" si="324"/>
        <v>27.332593825314937</v>
      </c>
      <c r="F706" s="2">
        <f t="shared" si="325"/>
        <v>174.4709713410513</v>
      </c>
      <c r="G706" s="3">
        <f t="shared" si="326"/>
        <v>7.3574168077033058</v>
      </c>
      <c r="H706" s="3">
        <f t="shared" si="327"/>
        <v>-113.42329455559334</v>
      </c>
      <c r="I706" s="3">
        <f t="shared" si="328"/>
        <v>-16.203026249894787</v>
      </c>
      <c r="J706" s="2">
        <f t="shared" si="309"/>
        <v>114.81077209731649</v>
      </c>
      <c r="K706" s="2">
        <f t="shared" si="329"/>
        <v>78.262285001579059</v>
      </c>
      <c r="L706" s="6">
        <f t="shared" si="310"/>
        <v>2486.1020065660132</v>
      </c>
      <c r="M706" s="2">
        <f t="shared" si="311"/>
        <v>31.507890013770652</v>
      </c>
      <c r="N706" s="2">
        <f t="shared" si="330"/>
        <v>114.81077209731649</v>
      </c>
      <c r="O706" s="2">
        <f t="shared" si="312"/>
        <v>78.262285001579059</v>
      </c>
      <c r="P706" s="5">
        <f t="shared" si="313"/>
        <v>0.35259035511944448</v>
      </c>
      <c r="Q706" s="4">
        <f t="shared" si="331"/>
        <v>0.27443322118819802</v>
      </c>
      <c r="R706" s="4">
        <f t="shared" si="314"/>
        <v>0.25126877420044175</v>
      </c>
      <c r="S706" s="4">
        <f t="shared" si="333"/>
        <v>0</v>
      </c>
      <c r="T706" s="4">
        <f t="shared" si="334"/>
        <v>0</v>
      </c>
      <c r="U706" s="5">
        <f t="shared" si="335"/>
        <v>-1.5987743842175222</v>
      </c>
      <c r="V706" s="5">
        <f t="shared" si="336"/>
        <v>24.647000795058666</v>
      </c>
      <c r="W706" s="5">
        <f t="shared" si="337"/>
        <v>3.5209345878043838</v>
      </c>
      <c r="X706" s="5">
        <f t="shared" si="315"/>
        <v>0.9944370041568501</v>
      </c>
      <c r="Y706" s="5">
        <f t="shared" si="316"/>
        <v>10.602920019726165</v>
      </c>
      <c r="Z706" s="5">
        <f t="shared" si="317"/>
        <v>-1.3246421048446388</v>
      </c>
      <c r="AA706" s="5">
        <f t="shared" si="318"/>
        <v>14.087206308382298</v>
      </c>
      <c r="AB706" s="5">
        <f t="shared" si="319"/>
        <v>9.0041456355086424</v>
      </c>
      <c r="AC706" s="5">
        <f t="shared" si="319"/>
        <v>23.322358690214028</v>
      </c>
      <c r="AD706" s="5">
        <f t="shared" si="320"/>
        <v>-14.565859103813317</v>
      </c>
      <c r="AE706">
        <f t="shared" si="332"/>
        <v>0</v>
      </c>
    </row>
    <row r="707" spans="1:31" x14ac:dyDescent="0.2">
      <c r="A707">
        <f t="shared" si="308"/>
        <v>0.67400000000000049</v>
      </c>
      <c r="B707" s="5">
        <f t="shared" si="321"/>
        <v>2.6408587928879173</v>
      </c>
      <c r="C707" s="5">
        <f t="shared" si="322"/>
        <v>-27.318840860540401</v>
      </c>
      <c r="D707" s="5">
        <f t="shared" si="323"/>
        <v>-1.7298152915849119</v>
      </c>
      <c r="E707" s="2">
        <f t="shared" si="324"/>
        <v>27.446187369605731</v>
      </c>
      <c r="F707" s="2">
        <f t="shared" si="325"/>
        <v>174.47848564461151</v>
      </c>
      <c r="G707" s="3">
        <f t="shared" si="326"/>
        <v>7.3664209533388147</v>
      </c>
      <c r="H707" s="3">
        <f t="shared" si="327"/>
        <v>-113.39997219690314</v>
      </c>
      <c r="I707" s="3">
        <f t="shared" si="328"/>
        <v>-16.217592108998602</v>
      </c>
      <c r="J707" s="2">
        <f t="shared" si="309"/>
        <v>114.7903660841538</v>
      </c>
      <c r="K707" s="2">
        <f t="shared" si="329"/>
        <v>78.24837497215664</v>
      </c>
      <c r="L707" s="6">
        <f t="shared" si="310"/>
        <v>2486.0586499679043</v>
      </c>
      <c r="M707" s="2">
        <f t="shared" si="311"/>
        <v>31.507340529107122</v>
      </c>
      <c r="N707" s="2">
        <f t="shared" si="330"/>
        <v>114.7903660841538</v>
      </c>
      <c r="O707" s="2">
        <f t="shared" si="312"/>
        <v>78.24837497215664</v>
      </c>
      <c r="P707" s="5">
        <f t="shared" si="313"/>
        <v>0.35258908417302054</v>
      </c>
      <c r="Q707" s="4">
        <f t="shared" si="331"/>
        <v>0.27447721968243238</v>
      </c>
      <c r="R707" s="4">
        <f t="shared" si="314"/>
        <v>0.25128797218241872</v>
      </c>
      <c r="S707" s="4">
        <f t="shared" si="333"/>
        <v>0</v>
      </c>
      <c r="T707" s="4">
        <f t="shared" si="334"/>
        <v>0</v>
      </c>
      <c r="U707" s="5">
        <f t="shared" si="335"/>
        <v>-1.60044071793165</v>
      </c>
      <c r="V707" s="5">
        <f t="shared" si="336"/>
        <v>24.637464253788114</v>
      </c>
      <c r="W707" s="5">
        <f t="shared" si="337"/>
        <v>3.5234607039778529</v>
      </c>
      <c r="X707" s="5">
        <f t="shared" si="315"/>
        <v>0.99441966158385042</v>
      </c>
      <c r="Y707" s="5">
        <f t="shared" si="316"/>
        <v>10.599752508161631</v>
      </c>
      <c r="Z707" s="5">
        <f t="shared" si="317"/>
        <v>-1.3254767881578524</v>
      </c>
      <c r="AA707" s="5">
        <f t="shared" si="318"/>
        <v>14.082933419834976</v>
      </c>
      <c r="AB707" s="5">
        <f t="shared" si="319"/>
        <v>8.9993117902299815</v>
      </c>
      <c r="AC707" s="5">
        <f t="shared" si="319"/>
        <v>23.31198746563026</v>
      </c>
      <c r="AD707" s="5">
        <f t="shared" si="320"/>
        <v>-14.567605876187169</v>
      </c>
      <c r="AE707">
        <f t="shared" si="332"/>
        <v>0</v>
      </c>
    </row>
    <row r="708" spans="1:31" x14ac:dyDescent="0.2">
      <c r="A708">
        <f t="shared" si="308"/>
        <v>0.67500000000000049</v>
      </c>
      <c r="B708" s="5">
        <f t="shared" si="321"/>
        <v>2.6482297134971509</v>
      </c>
      <c r="C708" s="5">
        <f t="shared" si="322"/>
        <v>-27.432229176743572</v>
      </c>
      <c r="D708" s="5">
        <f t="shared" si="323"/>
        <v>-1.7460401674968486</v>
      </c>
      <c r="E708" s="2">
        <f t="shared" si="324"/>
        <v>27.559759037786062</v>
      </c>
      <c r="F708" s="2">
        <f t="shared" si="325"/>
        <v>174.48591471871441</v>
      </c>
      <c r="G708" s="3">
        <f t="shared" si="326"/>
        <v>7.375420265129045</v>
      </c>
      <c r="H708" s="3">
        <f t="shared" si="327"/>
        <v>-113.3766602094375</v>
      </c>
      <c r="I708" s="3">
        <f t="shared" si="328"/>
        <v>-16.23215971487479</v>
      </c>
      <c r="J708" s="2">
        <f t="shared" si="309"/>
        <v>114.76997391889017</v>
      </c>
      <c r="K708" s="2">
        <f t="shared" si="329"/>
        <v>78.23447438233822</v>
      </c>
      <c r="L708" s="6">
        <f t="shared" si="310"/>
        <v>2486.0152204423348</v>
      </c>
      <c r="M708" s="2">
        <f t="shared" si="311"/>
        <v>31.506790120189308</v>
      </c>
      <c r="N708" s="2">
        <f t="shared" si="330"/>
        <v>114.76997391889017</v>
      </c>
      <c r="O708" s="2">
        <f t="shared" si="312"/>
        <v>78.23447438233822</v>
      </c>
      <c r="P708" s="5">
        <f t="shared" si="313"/>
        <v>0.35258781109895876</v>
      </c>
      <c r="Q708" s="4">
        <f t="shared" si="331"/>
        <v>0.2745211926462201</v>
      </c>
      <c r="R708" s="4">
        <f t="shared" si="314"/>
        <v>0.25130715580599733</v>
      </c>
      <c r="S708" s="4">
        <f t="shared" si="333"/>
        <v>0</v>
      </c>
      <c r="T708" s="4">
        <f t="shared" si="334"/>
        <v>0</v>
      </c>
      <c r="U708" s="5">
        <f t="shared" si="335"/>
        <v>-1.6021054776961712</v>
      </c>
      <c r="V708" s="5">
        <f t="shared" si="336"/>
        <v>24.627934657939011</v>
      </c>
      <c r="W708" s="5">
        <f t="shared" si="337"/>
        <v>3.5259864603234252</v>
      </c>
      <c r="X708" s="5">
        <f t="shared" si="315"/>
        <v>0.99440228983997758</v>
      </c>
      <c r="Y708" s="5">
        <f t="shared" si="316"/>
        <v>10.596586776737977</v>
      </c>
      <c r="Z708" s="5">
        <f t="shared" si="317"/>
        <v>-1.3263119880584346</v>
      </c>
      <c r="AA708" s="5">
        <f t="shared" si="318"/>
        <v>14.078662880992926</v>
      </c>
      <c r="AB708" s="5">
        <f t="shared" si="319"/>
        <v>8.9944812990418068</v>
      </c>
      <c r="AC708" s="5">
        <f t="shared" si="319"/>
        <v>23.301622669880576</v>
      </c>
      <c r="AD708" s="5">
        <f t="shared" si="320"/>
        <v>-14.569350658683646</v>
      </c>
      <c r="AE708">
        <f t="shared" si="332"/>
        <v>0</v>
      </c>
    </row>
    <row r="709" spans="1:31" x14ac:dyDescent="0.2">
      <c r="A709">
        <f t="shared" si="308"/>
        <v>0.67600000000000049</v>
      </c>
      <c r="B709" s="5">
        <f t="shared" si="321"/>
        <v>2.6556096310029296</v>
      </c>
      <c r="C709" s="5">
        <f t="shared" si="322"/>
        <v>-27.545594186141674</v>
      </c>
      <c r="D709" s="5">
        <f t="shared" si="323"/>
        <v>-1.7622796118870527</v>
      </c>
      <c r="E709" s="2">
        <f t="shared" si="324"/>
        <v>27.673308829626382</v>
      </c>
      <c r="F709" s="2">
        <f t="shared" si="325"/>
        <v>174.49325964247382</v>
      </c>
      <c r="G709" s="3">
        <f t="shared" si="326"/>
        <v>7.3844147464280869</v>
      </c>
      <c r="H709" s="3">
        <f t="shared" si="327"/>
        <v>-113.35335858676763</v>
      </c>
      <c r="I709" s="3">
        <f t="shared" si="328"/>
        <v>-16.246729065533472</v>
      </c>
      <c r="J709" s="2">
        <f t="shared" si="309"/>
        <v>114.74959559569889</v>
      </c>
      <c r="K709" s="2">
        <f t="shared" si="329"/>
        <v>78.220583228151938</v>
      </c>
      <c r="L709" s="6">
        <f t="shared" si="310"/>
        <v>2485.9717179708396</v>
      </c>
      <c r="M709" s="2">
        <f t="shared" si="311"/>
        <v>31.506238786783204</v>
      </c>
      <c r="N709" s="2">
        <f t="shared" si="330"/>
        <v>114.74959559569889</v>
      </c>
      <c r="O709" s="2">
        <f t="shared" si="312"/>
        <v>78.220583228151938</v>
      </c>
      <c r="P709" s="5">
        <f t="shared" si="313"/>
        <v>0.35258653589671862</v>
      </c>
      <c r="Q709" s="4">
        <f t="shared" si="331"/>
        <v>0.27456514006193272</v>
      </c>
      <c r="R709" s="4">
        <f t="shared" si="314"/>
        <v>0.25132632506990205</v>
      </c>
      <c r="S709" s="4">
        <f t="shared" si="333"/>
        <v>0</v>
      </c>
      <c r="T709" s="4">
        <f t="shared" si="334"/>
        <v>0</v>
      </c>
      <c r="U709" s="5">
        <f t="shared" si="335"/>
        <v>-1.6037686654095125</v>
      </c>
      <c r="V709" s="5">
        <f t="shared" si="336"/>
        <v>24.618412001888306</v>
      </c>
      <c r="W709" s="5">
        <f t="shared" si="337"/>
        <v>3.5285118571250469</v>
      </c>
      <c r="X709" s="5">
        <f t="shared" si="315"/>
        <v>0.99438488891784604</v>
      </c>
      <c r="Y709" s="5">
        <f t="shared" si="316"/>
        <v>10.593422824349718</v>
      </c>
      <c r="Z709" s="5">
        <f t="shared" si="317"/>
        <v>-1.3271477038954591</v>
      </c>
      <c r="AA709" s="5">
        <f t="shared" si="318"/>
        <v>14.074394690414254</v>
      </c>
      <c r="AB709" s="5">
        <f t="shared" si="319"/>
        <v>8.9896541589402048</v>
      </c>
      <c r="AC709" s="5">
        <f t="shared" si="319"/>
        <v>23.291264297992846</v>
      </c>
      <c r="AD709" s="5">
        <f t="shared" si="320"/>
        <v>-14.571093452460698</v>
      </c>
      <c r="AE709">
        <f t="shared" si="332"/>
        <v>0</v>
      </c>
    </row>
    <row r="710" spans="1:31" x14ac:dyDescent="0.2">
      <c r="A710">
        <f t="shared" si="308"/>
        <v>0.67700000000000049</v>
      </c>
      <c r="B710" s="5">
        <f t="shared" si="321"/>
        <v>2.6629985405764369</v>
      </c>
      <c r="C710" s="5">
        <f t="shared" si="322"/>
        <v>-27.658935899096292</v>
      </c>
      <c r="D710" s="5">
        <f t="shared" si="323"/>
        <v>-1.7785336264993123</v>
      </c>
      <c r="E710" s="2">
        <f t="shared" si="324"/>
        <v>27.786836745074634</v>
      </c>
      <c r="F710" s="2">
        <f t="shared" si="325"/>
        <v>174.50052147695112</v>
      </c>
      <c r="G710" s="3">
        <f t="shared" si="326"/>
        <v>7.393404400587027</v>
      </c>
      <c r="H710" s="3">
        <f t="shared" si="327"/>
        <v>-113.33006732246963</v>
      </c>
      <c r="I710" s="3">
        <f t="shared" si="328"/>
        <v>-16.261300158985932</v>
      </c>
      <c r="J710" s="2">
        <f t="shared" si="309"/>
        <v>114.72923110875777</v>
      </c>
      <c r="K710" s="2">
        <f t="shared" si="329"/>
        <v>78.206701505629013</v>
      </c>
      <c r="L710" s="6">
        <f t="shared" si="310"/>
        <v>2485.928142535</v>
      </c>
      <c r="M710" s="2">
        <f t="shared" si="311"/>
        <v>31.505686528655378</v>
      </c>
      <c r="N710" s="2">
        <f t="shared" si="330"/>
        <v>114.72923110875777</v>
      </c>
      <c r="O710" s="2">
        <f t="shared" si="312"/>
        <v>78.206701505629013</v>
      </c>
      <c r="P710" s="5">
        <f t="shared" si="313"/>
        <v>0.35258525856576084</v>
      </c>
      <c r="Q710" s="4">
        <f t="shared" si="331"/>
        <v>0.27460906191195084</v>
      </c>
      <c r="R710" s="4">
        <f t="shared" si="314"/>
        <v>0.25134547997286033</v>
      </c>
      <c r="S710" s="4">
        <f t="shared" si="333"/>
        <v>0</v>
      </c>
      <c r="T710" s="4">
        <f t="shared" si="334"/>
        <v>0</v>
      </c>
      <c r="U710" s="5">
        <f t="shared" si="335"/>
        <v>-1.6054302829678604</v>
      </c>
      <c r="V710" s="5">
        <f t="shared" si="336"/>
        <v>24.60889628001858</v>
      </c>
      <c r="W710" s="5">
        <f t="shared" si="337"/>
        <v>3.5310368946669932</v>
      </c>
      <c r="X710" s="5">
        <f t="shared" si="315"/>
        <v>0.99436745881008848</v>
      </c>
      <c r="Y710" s="5">
        <f t="shared" si="316"/>
        <v>10.590260649892247</v>
      </c>
      <c r="Z710" s="5">
        <f t="shared" si="317"/>
        <v>-1.3279839350187987</v>
      </c>
      <c r="AA710" s="5">
        <f t="shared" si="318"/>
        <v>14.070128846658202</v>
      </c>
      <c r="AB710" s="5">
        <f t="shared" si="319"/>
        <v>8.9848303669243865</v>
      </c>
      <c r="AC710" s="5">
        <f t="shared" si="319"/>
        <v>23.280912344999781</v>
      </c>
      <c r="AD710" s="5">
        <f t="shared" si="320"/>
        <v>-14.572834258674803</v>
      </c>
      <c r="AE710">
        <f t="shared" si="332"/>
        <v>0</v>
      </c>
    </row>
    <row r="711" spans="1:31" x14ac:dyDescent="0.2">
      <c r="A711">
        <f t="shared" si="308"/>
        <v>0.67800000000000049</v>
      </c>
      <c r="B711" s="5">
        <f t="shared" si="321"/>
        <v>2.6703964373922076</v>
      </c>
      <c r="C711" s="5">
        <f t="shared" si="322"/>
        <v>-27.772254325962589</v>
      </c>
      <c r="D711" s="5">
        <f t="shared" si="323"/>
        <v>-1.7948022130754278</v>
      </c>
      <c r="E711" s="2">
        <f t="shared" si="324"/>
        <v>27.900342784252395</v>
      </c>
      <c r="F711" s="2">
        <f t="shared" si="325"/>
        <v>174.50770126553078</v>
      </c>
      <c r="G711" s="3">
        <f t="shared" si="326"/>
        <v>7.4023892309539514</v>
      </c>
      <c r="H711" s="3">
        <f t="shared" si="327"/>
        <v>-113.30678641012463</v>
      </c>
      <c r="I711" s="3">
        <f t="shared" si="328"/>
        <v>-16.275872993244608</v>
      </c>
      <c r="J711" s="2">
        <f t="shared" si="309"/>
        <v>114.7088804522491</v>
      </c>
      <c r="K711" s="2">
        <f t="shared" si="329"/>
        <v>78.192829210803751</v>
      </c>
      <c r="L711" s="6">
        <f t="shared" si="310"/>
        <v>2485.8844941164407</v>
      </c>
      <c r="M711" s="2">
        <f t="shared" si="311"/>
        <v>31.505133345572947</v>
      </c>
      <c r="N711" s="2">
        <f t="shared" si="330"/>
        <v>114.7088804522491</v>
      </c>
      <c r="O711" s="2">
        <f t="shared" si="312"/>
        <v>78.192829210803751</v>
      </c>
      <c r="P711" s="5">
        <f t="shared" si="313"/>
        <v>0.35258397910554723</v>
      </c>
      <c r="Q711" s="4">
        <f t="shared" si="331"/>
        <v>0.27465295817866403</v>
      </c>
      <c r="R711" s="4">
        <f t="shared" si="314"/>
        <v>0.25136462051360203</v>
      </c>
      <c r="S711" s="4">
        <f t="shared" si="333"/>
        <v>0</v>
      </c>
      <c r="T711" s="4">
        <f t="shared" si="334"/>
        <v>0</v>
      </c>
      <c r="U711" s="5">
        <f t="shared" si="335"/>
        <v>-1.6070903322651655</v>
      </c>
      <c r="V711" s="5">
        <f t="shared" si="336"/>
        <v>24.599387486718083</v>
      </c>
      <c r="W711" s="5">
        <f t="shared" si="337"/>
        <v>3.5335615732338712</v>
      </c>
      <c r="X711" s="5">
        <f t="shared" si="315"/>
        <v>0.99434999950935443</v>
      </c>
      <c r="Y711" s="5">
        <f t="shared" si="316"/>
        <v>10.587100252261825</v>
      </c>
      <c r="Z711" s="5">
        <f t="shared" si="317"/>
        <v>-1.3288206807791212</v>
      </c>
      <c r="AA711" s="5">
        <f t="shared" si="318"/>
        <v>14.065865348285126</v>
      </c>
      <c r="AB711" s="5">
        <f t="shared" si="319"/>
        <v>8.9800099199966592</v>
      </c>
      <c r="AC711" s="5">
        <f t="shared" si="319"/>
        <v>23.270566805938962</v>
      </c>
      <c r="AD711" s="5">
        <f t="shared" si="320"/>
        <v>-14.574573078481002</v>
      </c>
      <c r="AE711">
        <f t="shared" si="332"/>
        <v>0</v>
      </c>
    </row>
    <row r="712" spans="1:31" x14ac:dyDescent="0.2">
      <c r="A712">
        <f t="shared" si="308"/>
        <v>0.67900000000000049</v>
      </c>
      <c r="B712" s="5">
        <f t="shared" si="321"/>
        <v>2.6778033166281214</v>
      </c>
      <c r="C712" s="5">
        <f t="shared" si="322"/>
        <v>-27.88554947708931</v>
      </c>
      <c r="D712" s="5">
        <f t="shared" si="323"/>
        <v>-1.8110853733552117</v>
      </c>
      <c r="E712" s="2">
        <f t="shared" si="324"/>
        <v>28.013826947451154</v>
      </c>
      <c r="F712" s="2">
        <f t="shared" si="325"/>
        <v>174.51480003428662</v>
      </c>
      <c r="G712" s="3">
        <f t="shared" si="326"/>
        <v>7.411369240873948</v>
      </c>
      <c r="H712" s="3">
        <f t="shared" si="327"/>
        <v>-113.2835158433187</v>
      </c>
      <c r="I712" s="3">
        <f t="shared" si="328"/>
        <v>-16.290447566323088</v>
      </c>
      <c r="J712" s="2">
        <f t="shared" si="309"/>
        <v>114.68854362035962</v>
      </c>
      <c r="K712" s="2">
        <f t="shared" si="329"/>
        <v>78.17896633971344</v>
      </c>
      <c r="L712" s="6">
        <f t="shared" si="310"/>
        <v>2485.8407726968321</v>
      </c>
      <c r="M712" s="2">
        <f t="shared" si="311"/>
        <v>31.504579237303602</v>
      </c>
      <c r="N712" s="2">
        <f t="shared" si="330"/>
        <v>114.68854362035962</v>
      </c>
      <c r="O712" s="2">
        <f t="shared" si="312"/>
        <v>78.17896633971344</v>
      </c>
      <c r="P712" s="5">
        <f t="shared" si="313"/>
        <v>0.35258269751554122</v>
      </c>
      <c r="Q712" s="4">
        <f t="shared" si="331"/>
        <v>0.27469682884447122</v>
      </c>
      <c r="R712" s="4">
        <f t="shared" si="314"/>
        <v>0.25138374669086017</v>
      </c>
      <c r="S712" s="4">
        <f t="shared" si="333"/>
        <v>0</v>
      </c>
      <c r="T712" s="4">
        <f t="shared" si="334"/>
        <v>0</v>
      </c>
      <c r="U712" s="5">
        <f t="shared" si="335"/>
        <v>-1.6087488151931455</v>
      </c>
      <c r="V712" s="5">
        <f t="shared" si="336"/>
        <v>24.58988561638073</v>
      </c>
      <c r="W712" s="5">
        <f t="shared" si="337"/>
        <v>3.5360858931106192</v>
      </c>
      <c r="X712" s="5">
        <f t="shared" si="315"/>
        <v>0.99433251100831221</v>
      </c>
      <c r="Y712" s="5">
        <f t="shared" si="316"/>
        <v>10.583941630355579</v>
      </c>
      <c r="Z712" s="5">
        <f t="shared" si="317"/>
        <v>-1.3296579405278894</v>
      </c>
      <c r="AA712" s="5">
        <f t="shared" si="318"/>
        <v>14.061604193856507</v>
      </c>
      <c r="AB712" s="5">
        <f t="shared" si="319"/>
        <v>8.9751928151624334</v>
      </c>
      <c r="AC712" s="5">
        <f t="shared" si="319"/>
        <v>23.260227675852839</v>
      </c>
      <c r="AD712" s="5">
        <f t="shared" si="320"/>
        <v>-14.576309913032873</v>
      </c>
      <c r="AE712">
        <f t="shared" si="332"/>
        <v>0</v>
      </c>
    </row>
    <row r="713" spans="1:31" x14ac:dyDescent="0.2">
      <c r="A713">
        <f t="shared" si="308"/>
        <v>0.68000000000000049</v>
      </c>
      <c r="B713" s="5">
        <f t="shared" si="321"/>
        <v>2.685219173465403</v>
      </c>
      <c r="C713" s="5">
        <f t="shared" si="322"/>
        <v>-27.998821362818788</v>
      </c>
      <c r="D713" s="5">
        <f t="shared" si="323"/>
        <v>-1.8273831090764912</v>
      </c>
      <c r="E713" s="2">
        <f t="shared" si="324"/>
        <v>28.12728923512865</v>
      </c>
      <c r="F713" s="2">
        <f t="shared" si="325"/>
        <v>174.52181879233947</v>
      </c>
      <c r="G713" s="3">
        <f t="shared" si="326"/>
        <v>7.4203444336891105</v>
      </c>
      <c r="H713" s="3">
        <f t="shared" si="327"/>
        <v>-113.26025561564285</v>
      </c>
      <c r="I713" s="3">
        <f t="shared" si="328"/>
        <v>-16.30502387623612</v>
      </c>
      <c r="J713" s="2">
        <f t="shared" si="309"/>
        <v>114.66822060728059</v>
      </c>
      <c r="K713" s="2">
        <f t="shared" si="329"/>
        <v>78.165112888398482</v>
      </c>
      <c r="L713" s="6">
        <f t="shared" si="310"/>
        <v>2485.7969782578866</v>
      </c>
      <c r="M713" s="2">
        <f t="shared" si="311"/>
        <v>31.504024203615575</v>
      </c>
      <c r="N713" s="2">
        <f t="shared" si="330"/>
        <v>114.66822060728059</v>
      </c>
      <c r="O713" s="2">
        <f t="shared" si="312"/>
        <v>78.165112888398482</v>
      </c>
      <c r="P713" s="5">
        <f t="shared" si="313"/>
        <v>0.3525814137952073</v>
      </c>
      <c r="Q713" s="4">
        <f t="shared" si="331"/>
        <v>0.27474067389178009</v>
      </c>
      <c r="R713" s="4">
        <f t="shared" si="314"/>
        <v>0.25140285850337019</v>
      </c>
      <c r="S713" s="4">
        <f t="shared" si="333"/>
        <v>0</v>
      </c>
      <c r="T713" s="4">
        <f t="shared" si="334"/>
        <v>0</v>
      </c>
      <c r="U713" s="5">
        <f t="shared" si="335"/>
        <v>-1.6104057336412874</v>
      </c>
      <c r="V713" s="5">
        <f t="shared" si="336"/>
        <v>24.580390663406074</v>
      </c>
      <c r="W713" s="5">
        <f t="shared" si="337"/>
        <v>3.5386098545825067</v>
      </c>
      <c r="X713" s="5">
        <f t="shared" si="315"/>
        <v>0.99431499329964668</v>
      </c>
      <c r="Y713" s="5">
        <f t="shared" si="316"/>
        <v>10.580784783071508</v>
      </c>
      <c r="Z713" s="5">
        <f t="shared" si="317"/>
        <v>-1.3304957136173625</v>
      </c>
      <c r="AA713" s="5">
        <f t="shared" si="318"/>
        <v>14.057345381934935</v>
      </c>
      <c r="AB713" s="5">
        <f t="shared" si="319"/>
        <v>8.9703790494302211</v>
      </c>
      <c r="AC713" s="5">
        <f t="shared" si="319"/>
        <v>23.249894949788711</v>
      </c>
      <c r="AD713" s="5">
        <f t="shared" si="320"/>
        <v>-14.578044763482559</v>
      </c>
      <c r="AE713">
        <f t="shared" si="332"/>
        <v>0</v>
      </c>
    </row>
    <row r="714" spans="1:31" x14ac:dyDescent="0.2">
      <c r="A714">
        <f t="shared" si="308"/>
        <v>0.68100000000000049</v>
      </c>
      <c r="B714" s="5">
        <f t="shared" si="321"/>
        <v>2.692644003088617</v>
      </c>
      <c r="C714" s="5">
        <f t="shared" si="322"/>
        <v>-28.112069993486955</v>
      </c>
      <c r="D714" s="5">
        <f t="shared" si="323"/>
        <v>-1.8436954219751089</v>
      </c>
      <c r="E714" s="2">
        <f t="shared" si="324"/>
        <v>28.240729647905322</v>
      </c>
      <c r="F714" s="2">
        <f t="shared" si="325"/>
        <v>174.52875853220522</v>
      </c>
      <c r="G714" s="3">
        <f t="shared" si="326"/>
        <v>7.4293148127385411</v>
      </c>
      <c r="H714" s="3">
        <f t="shared" si="327"/>
        <v>-113.23700572069306</v>
      </c>
      <c r="I714" s="3">
        <f t="shared" si="328"/>
        <v>-16.319601920999602</v>
      </c>
      <c r="J714" s="2">
        <f t="shared" si="309"/>
        <v>114.64791140720769</v>
      </c>
      <c r="K714" s="2">
        <f t="shared" si="329"/>
        <v>78.151268852902305</v>
      </c>
      <c r="L714" s="6">
        <f t="shared" si="310"/>
        <v>2485.7531107813634</v>
      </c>
      <c r="M714" s="2">
        <f t="shared" si="311"/>
        <v>31.503468244277688</v>
      </c>
      <c r="N714" s="2">
        <f t="shared" si="330"/>
        <v>114.64791140720769</v>
      </c>
      <c r="O714" s="2">
        <f t="shared" si="312"/>
        <v>78.151268852902305</v>
      </c>
      <c r="P714" s="5">
        <f t="shared" si="313"/>
        <v>0.35258012794401139</v>
      </c>
      <c r="Q714" s="4">
        <f t="shared" si="331"/>
        <v>0.27478449330300775</v>
      </c>
      <c r="R714" s="4">
        <f t="shared" si="314"/>
        <v>0.25142195594987032</v>
      </c>
      <c r="S714" s="4">
        <f t="shared" si="333"/>
        <v>0</v>
      </c>
      <c r="T714" s="4">
        <f t="shared" si="334"/>
        <v>0</v>
      </c>
      <c r="U714" s="5">
        <f t="shared" si="335"/>
        <v>-1.612061089496851</v>
      </c>
      <c r="V714" s="5">
        <f t="shared" si="336"/>
        <v>24.570902622199309</v>
      </c>
      <c r="W714" s="5">
        <f t="shared" si="337"/>
        <v>3.541133457935131</v>
      </c>
      <c r="X714" s="5">
        <f t="shared" si="315"/>
        <v>0.99429744637606143</v>
      </c>
      <c r="Y714" s="5">
        <f t="shared" si="316"/>
        <v>10.57762970930847</v>
      </c>
      <c r="Z714" s="5">
        <f t="shared" si="317"/>
        <v>-1.3313339994005904</v>
      </c>
      <c r="AA714" s="5">
        <f t="shared" si="318"/>
        <v>14.053088911084114</v>
      </c>
      <c r="AB714" s="5">
        <f t="shared" si="319"/>
        <v>8.9655686198116182</v>
      </c>
      <c r="AC714" s="5">
        <f t="shared" si="319"/>
        <v>23.239568622798718</v>
      </c>
      <c r="AD714" s="5">
        <f t="shared" si="320"/>
        <v>-14.579777630980754</v>
      </c>
      <c r="AE714">
        <f t="shared" si="332"/>
        <v>0</v>
      </c>
    </row>
    <row r="715" spans="1:31" x14ac:dyDescent="0.2">
      <c r="A715">
        <f t="shared" si="308"/>
        <v>0.68200000000000049</v>
      </c>
      <c r="B715" s="5">
        <f t="shared" si="321"/>
        <v>2.7000778006856656</v>
      </c>
      <c r="C715" s="5">
        <f t="shared" si="322"/>
        <v>-28.225295379423336</v>
      </c>
      <c r="D715" s="5">
        <f t="shared" si="323"/>
        <v>-1.8600223137849241</v>
      </c>
      <c r="E715" s="2">
        <f t="shared" si="324"/>
        <v>28.354148186560849</v>
      </c>
      <c r="F715" s="2">
        <f t="shared" si="325"/>
        <v>174.5356202301349</v>
      </c>
      <c r="G715" s="3">
        <f t="shared" si="326"/>
        <v>7.4382803813583527</v>
      </c>
      <c r="H715" s="3">
        <f t="shared" si="327"/>
        <v>-113.21376615207026</v>
      </c>
      <c r="I715" s="3">
        <f t="shared" si="328"/>
        <v>-16.334181698630584</v>
      </c>
      <c r="J715" s="2">
        <f t="shared" si="309"/>
        <v>114.6276160143411</v>
      </c>
      <c r="K715" s="2">
        <f t="shared" si="329"/>
        <v>78.137434229271364</v>
      </c>
      <c r="L715" s="6">
        <f t="shared" si="310"/>
        <v>2485.7091702490634</v>
      </c>
      <c r="M715" s="2">
        <f t="shared" si="311"/>
        <v>31.502911359059308</v>
      </c>
      <c r="N715" s="2">
        <f t="shared" si="330"/>
        <v>114.6276160143411</v>
      </c>
      <c r="O715" s="2">
        <f t="shared" si="312"/>
        <v>78.137434229271364</v>
      </c>
      <c r="P715" s="5">
        <f t="shared" si="313"/>
        <v>0.35257883996142059</v>
      </c>
      <c r="Q715" s="4">
        <f t="shared" si="331"/>
        <v>0.27482828706058032</v>
      </c>
      <c r="R715" s="4">
        <f t="shared" si="314"/>
        <v>0.25144103902910181</v>
      </c>
      <c r="S715" s="4">
        <f t="shared" si="333"/>
        <v>0</v>
      </c>
      <c r="T715" s="4">
        <f t="shared" si="334"/>
        <v>0</v>
      </c>
      <c r="U715" s="5">
        <f t="shared" si="335"/>
        <v>-1.6137148846448717</v>
      </c>
      <c r="V715" s="5">
        <f t="shared" si="336"/>
        <v>24.561421487171266</v>
      </c>
      <c r="W715" s="5">
        <f t="shared" si="337"/>
        <v>3.54365670345442</v>
      </c>
      <c r="X715" s="5">
        <f t="shared" si="315"/>
        <v>0.99427987023027753</v>
      </c>
      <c r="Y715" s="5">
        <f t="shared" si="316"/>
        <v>10.574476407966211</v>
      </c>
      <c r="Z715" s="5">
        <f t="shared" si="317"/>
        <v>-1.3321727972314201</v>
      </c>
      <c r="AA715" s="5">
        <f t="shared" si="318"/>
        <v>14.048834779868882</v>
      </c>
      <c r="AB715" s="5">
        <f t="shared" si="319"/>
        <v>8.9607615233213398</v>
      </c>
      <c r="AC715" s="5">
        <f t="shared" si="319"/>
        <v>23.229248689939848</v>
      </c>
      <c r="AD715" s="5">
        <f t="shared" si="320"/>
        <v>-14.581508516676699</v>
      </c>
      <c r="AE715">
        <f t="shared" si="332"/>
        <v>0</v>
      </c>
    </row>
    <row r="716" spans="1:31" x14ac:dyDescent="0.2">
      <c r="A716">
        <f t="shared" si="308"/>
        <v>0.6830000000000005</v>
      </c>
      <c r="B716" s="5">
        <f t="shared" si="321"/>
        <v>2.7075205614477853</v>
      </c>
      <c r="C716" s="5">
        <f t="shared" si="322"/>
        <v>-28.338497530951063</v>
      </c>
      <c r="D716" s="5">
        <f t="shared" si="323"/>
        <v>-1.8763637862378131</v>
      </c>
      <c r="E716" s="2">
        <f t="shared" si="324"/>
        <v>28.467544852030741</v>
      </c>
      <c r="F716" s="2">
        <f t="shared" si="325"/>
        <v>174.5424048464464</v>
      </c>
      <c r="G716" s="3">
        <f t="shared" si="326"/>
        <v>7.4472411428816736</v>
      </c>
      <c r="H716" s="3">
        <f t="shared" si="327"/>
        <v>-113.19053690338032</v>
      </c>
      <c r="I716" s="3">
        <f t="shared" si="328"/>
        <v>-16.348763207147261</v>
      </c>
      <c r="J716" s="2">
        <f t="shared" si="309"/>
        <v>114.60733442288544</v>
      </c>
      <c r="K716" s="2">
        <f t="shared" si="329"/>
        <v>78.123609013555168</v>
      </c>
      <c r="L716" s="6">
        <f t="shared" si="310"/>
        <v>2485.6651566428345</v>
      </c>
      <c r="M716" s="2">
        <f t="shared" si="311"/>
        <v>31.502353547730365</v>
      </c>
      <c r="N716" s="2">
        <f t="shared" si="330"/>
        <v>114.60733442288544</v>
      </c>
      <c r="O716" s="2">
        <f t="shared" si="312"/>
        <v>78.123609013555168</v>
      </c>
      <c r="P716" s="5">
        <f t="shared" si="313"/>
        <v>0.35257754984690337</v>
      </c>
      <c r="Q716" s="4">
        <f t="shared" si="331"/>
        <v>0.27487205514693303</v>
      </c>
      <c r="R716" s="4">
        <f t="shared" si="314"/>
        <v>0.25146010773980831</v>
      </c>
      <c r="S716" s="4">
        <f t="shared" si="333"/>
        <v>0</v>
      </c>
      <c r="T716" s="4">
        <f t="shared" si="334"/>
        <v>0</v>
      </c>
      <c r="U716" s="5">
        <f t="shared" si="335"/>
        <v>-1.6153671209681633</v>
      </c>
      <c r="V716" s="5">
        <f t="shared" si="336"/>
        <v>24.551947252738401</v>
      </c>
      <c r="W716" s="5">
        <f t="shared" si="337"/>
        <v>3.5461795914266276</v>
      </c>
      <c r="X716" s="5">
        <f t="shared" si="315"/>
        <v>0.99426226485503355</v>
      </c>
      <c r="Y716" s="5">
        <f t="shared" si="316"/>
        <v>10.571324877945314</v>
      </c>
      <c r="Z716" s="5">
        <f t="shared" si="317"/>
        <v>-1.3330121064644873</v>
      </c>
      <c r="AA716" s="5">
        <f t="shared" si="318"/>
        <v>14.04458298685517</v>
      </c>
      <c r="AB716" s="5">
        <f t="shared" si="319"/>
        <v>8.9559577569771509</v>
      </c>
      <c r="AC716" s="5">
        <f t="shared" si="319"/>
        <v>23.218935146273914</v>
      </c>
      <c r="AD716" s="5">
        <f t="shared" si="320"/>
        <v>-14.583237421718202</v>
      </c>
      <c r="AE716">
        <f t="shared" si="332"/>
        <v>0</v>
      </c>
    </row>
    <row r="717" spans="1:31" x14ac:dyDescent="0.2">
      <c r="A717">
        <f t="shared" si="308"/>
        <v>0.6840000000000005</v>
      </c>
      <c r="B717" s="5">
        <f t="shared" si="321"/>
        <v>2.7149722805695453</v>
      </c>
      <c r="C717" s="5">
        <f t="shared" si="322"/>
        <v>-28.451676458386871</v>
      </c>
      <c r="D717" s="5">
        <f t="shared" si="323"/>
        <v>-1.8927198410636712</v>
      </c>
      <c r="E717" s="2">
        <f t="shared" si="324"/>
        <v>28.580919645403061</v>
      </c>
      <c r="F717" s="2">
        <f t="shared" si="325"/>
        <v>174.54911332584786</v>
      </c>
      <c r="G717" s="3">
        <f t="shared" si="326"/>
        <v>7.4561971006386507</v>
      </c>
      <c r="H717" s="3">
        <f t="shared" si="327"/>
        <v>-113.16731796823404</v>
      </c>
      <c r="I717" s="3">
        <f t="shared" si="328"/>
        <v>-16.363346444568979</v>
      </c>
      <c r="J717" s="2">
        <f t="shared" si="309"/>
        <v>114.58706662704981</v>
      </c>
      <c r="K717" s="2">
        <f t="shared" si="329"/>
        <v>78.109793201806269</v>
      </c>
      <c r="L717" s="6">
        <f t="shared" si="310"/>
        <v>2485.6210699445669</v>
      </c>
      <c r="M717" s="2">
        <f t="shared" si="311"/>
        <v>31.501794810061352</v>
      </c>
      <c r="N717" s="2">
        <f t="shared" si="330"/>
        <v>114.58706662704981</v>
      </c>
      <c r="O717" s="2">
        <f t="shared" si="312"/>
        <v>78.109793201806269</v>
      </c>
      <c r="P717" s="5">
        <f t="shared" si="313"/>
        <v>0.3525762575999295</v>
      </c>
      <c r="Q717" s="4">
        <f t="shared" si="331"/>
        <v>0.2749157975445104</v>
      </c>
      <c r="R717" s="4">
        <f t="shared" si="314"/>
        <v>0.25147916208073651</v>
      </c>
      <c r="S717" s="4">
        <f t="shared" si="333"/>
        <v>0</v>
      </c>
      <c r="T717" s="4">
        <f t="shared" si="334"/>
        <v>0</v>
      </c>
      <c r="U717" s="5">
        <f t="shared" si="335"/>
        <v>-1.617017800347321</v>
      </c>
      <c r="V717" s="5">
        <f t="shared" si="336"/>
        <v>24.542479913322786</v>
      </c>
      <c r="W717" s="5">
        <f t="shared" si="337"/>
        <v>3.5487021221383359</v>
      </c>
      <c r="X717" s="5">
        <f t="shared" si="315"/>
        <v>0.99424463024308585</v>
      </c>
      <c r="Y717" s="5">
        <f t="shared" si="316"/>
        <v>10.568175118147252</v>
      </c>
      <c r="Z717" s="5">
        <f t="shared" si="317"/>
        <v>-1.3338519264552187</v>
      </c>
      <c r="AA717" s="5">
        <f t="shared" si="318"/>
        <v>14.040333530610035</v>
      </c>
      <c r="AB717" s="5">
        <f t="shared" si="319"/>
        <v>8.9511573177999306</v>
      </c>
      <c r="AC717" s="5">
        <f t="shared" si="319"/>
        <v>23.208627986867569</v>
      </c>
      <c r="AD717" s="5">
        <f t="shared" si="320"/>
        <v>-14.584964347251628</v>
      </c>
      <c r="AE717">
        <f t="shared" si="332"/>
        <v>0</v>
      </c>
    </row>
    <row r="718" spans="1:31" x14ac:dyDescent="0.2">
      <c r="A718">
        <f t="shared" si="308"/>
        <v>0.6850000000000005</v>
      </c>
      <c r="B718" s="5">
        <f t="shared" si="321"/>
        <v>2.7224329532488429</v>
      </c>
      <c r="C718" s="5">
        <f t="shared" si="322"/>
        <v>-28.564832172041111</v>
      </c>
      <c r="D718" s="5">
        <f t="shared" si="323"/>
        <v>-1.9090904799904138</v>
      </c>
      <c r="E718" s="2">
        <f t="shared" si="324"/>
        <v>28.694272567915188</v>
      </c>
      <c r="F718" s="2">
        <f t="shared" si="325"/>
        <v>174.55574659775328</v>
      </c>
      <c r="G718" s="3">
        <f t="shared" si="326"/>
        <v>7.465148257956451</v>
      </c>
      <c r="H718" s="3">
        <f t="shared" si="327"/>
        <v>-113.14410934024718</v>
      </c>
      <c r="I718" s="3">
        <f t="shared" si="328"/>
        <v>-16.377931408916229</v>
      </c>
      <c r="J718" s="2">
        <f t="shared" si="309"/>
        <v>114.56681262104765</v>
      </c>
      <c r="K718" s="2">
        <f t="shared" si="329"/>
        <v>78.09598679008019</v>
      </c>
      <c r="L718" s="6">
        <f t="shared" si="310"/>
        <v>2485.5769101361971</v>
      </c>
      <c r="M718" s="2">
        <f t="shared" si="311"/>
        <v>31.501235145823326</v>
      </c>
      <c r="N718" s="2">
        <f t="shared" si="330"/>
        <v>114.56681262104765</v>
      </c>
      <c r="O718" s="2">
        <f t="shared" si="312"/>
        <v>78.09598679008019</v>
      </c>
      <c r="P718" s="5">
        <f t="shared" si="313"/>
        <v>0.35257496321997006</v>
      </c>
      <c r="Q718" s="4">
        <f t="shared" si="331"/>
        <v>0.27495951423576637</v>
      </c>
      <c r="R718" s="4">
        <f t="shared" si="314"/>
        <v>0.25149820205063578</v>
      </c>
      <c r="S718" s="4">
        <f t="shared" si="333"/>
        <v>0</v>
      </c>
      <c r="T718" s="4">
        <f t="shared" si="334"/>
        <v>0</v>
      </c>
      <c r="U718" s="5">
        <f t="shared" si="335"/>
        <v>-1.6186669246607244</v>
      </c>
      <c r="V718" s="5">
        <f t="shared" si="336"/>
        <v>24.533019463352101</v>
      </c>
      <c r="W718" s="5">
        <f t="shared" si="337"/>
        <v>3.5512242958764517</v>
      </c>
      <c r="X718" s="5">
        <f t="shared" si="315"/>
        <v>0.99422696638720875</v>
      </c>
      <c r="Y718" s="5">
        <f t="shared" si="316"/>
        <v>10.565027127474346</v>
      </c>
      <c r="Z718" s="5">
        <f t="shared" si="317"/>
        <v>-1.3346922565598334</v>
      </c>
      <c r="AA718" s="5">
        <f t="shared" si="318"/>
        <v>14.036086409701644</v>
      </c>
      <c r="AB718" s="5">
        <f t="shared" si="319"/>
        <v>8.9463602028136222</v>
      </c>
      <c r="AC718" s="5">
        <f t="shared" si="319"/>
        <v>23.198327206792268</v>
      </c>
      <c r="AD718" s="5">
        <f t="shared" si="320"/>
        <v>-14.586689294421902</v>
      </c>
      <c r="AE718">
        <f t="shared" si="332"/>
        <v>0</v>
      </c>
    </row>
    <row r="719" spans="1:31" x14ac:dyDescent="0.2">
      <c r="A719">
        <f t="shared" si="308"/>
        <v>0.6860000000000005</v>
      </c>
      <c r="B719" s="5">
        <f t="shared" si="321"/>
        <v>2.7299025746869008</v>
      </c>
      <c r="C719" s="5">
        <f t="shared" si="322"/>
        <v>-28.677964682217755</v>
      </c>
      <c r="D719" s="5">
        <f t="shared" si="323"/>
        <v>-1.9254757047439772</v>
      </c>
      <c r="E719" s="2">
        <f t="shared" si="324"/>
        <v>28.807603620950687</v>
      </c>
      <c r="F719" s="2">
        <f t="shared" si="325"/>
        <v>174.56230557659083</v>
      </c>
      <c r="G719" s="3">
        <f t="shared" si="326"/>
        <v>7.4740946181592642</v>
      </c>
      <c r="H719" s="3">
        <f t="shared" si="327"/>
        <v>-113.12091101304038</v>
      </c>
      <c r="I719" s="3">
        <f t="shared" si="328"/>
        <v>-16.392518098210651</v>
      </c>
      <c r="J719" s="2">
        <f t="shared" si="309"/>
        <v>114.54657239909696</v>
      </c>
      <c r="K719" s="2">
        <f t="shared" si="329"/>
        <v>78.082189774435548</v>
      </c>
      <c r="L719" s="6">
        <f t="shared" si="310"/>
        <v>2485.5326771997056</v>
      </c>
      <c r="M719" s="2">
        <f t="shared" si="311"/>
        <v>31.500674554787931</v>
      </c>
      <c r="N719" s="2">
        <f t="shared" si="330"/>
        <v>114.54657239909696</v>
      </c>
      <c r="O719" s="2">
        <f t="shared" si="312"/>
        <v>78.082189774435548</v>
      </c>
      <c r="P719" s="5">
        <f t="shared" si="313"/>
        <v>0.35257366670649742</v>
      </c>
      <c r="Q719" s="4">
        <f t="shared" si="331"/>
        <v>0.2750032052031639</v>
      </c>
      <c r="R719" s="4">
        <f t="shared" si="314"/>
        <v>0.25151722764825829</v>
      </c>
      <c r="S719" s="4">
        <f t="shared" si="333"/>
        <v>0</v>
      </c>
      <c r="T719" s="4">
        <f t="shared" si="334"/>
        <v>0</v>
      </c>
      <c r="U719" s="5">
        <f t="shared" si="335"/>
        <v>-1.6203144957845406</v>
      </c>
      <c r="V719" s="5">
        <f t="shared" si="336"/>
        <v>24.523565897259648</v>
      </c>
      <c r="W719" s="5">
        <f t="shared" si="337"/>
        <v>3.5537461129282106</v>
      </c>
      <c r="X719" s="5">
        <f t="shared" si="315"/>
        <v>0.99420927328019493</v>
      </c>
      <c r="Y719" s="5">
        <f t="shared" si="316"/>
        <v>10.561880904829787</v>
      </c>
      <c r="Z719" s="5">
        <f t="shared" si="317"/>
        <v>-1.3355330961353391</v>
      </c>
      <c r="AA719" s="5">
        <f t="shared" si="318"/>
        <v>14.031841622699277</v>
      </c>
      <c r="AB719" s="5">
        <f t="shared" si="319"/>
        <v>8.9415664090452456</v>
      </c>
      <c r="AC719" s="5">
        <f t="shared" si="319"/>
        <v>23.188032801124308</v>
      </c>
      <c r="AD719" s="5">
        <f t="shared" si="320"/>
        <v>-14.588412264372511</v>
      </c>
      <c r="AE719">
        <f t="shared" si="332"/>
        <v>0</v>
      </c>
    </row>
    <row r="720" spans="1:31" x14ac:dyDescent="0.2">
      <c r="A720">
        <f t="shared" si="308"/>
        <v>0.6870000000000005</v>
      </c>
      <c r="B720" s="5">
        <f t="shared" si="321"/>
        <v>2.7373811400882646</v>
      </c>
      <c r="C720" s="5">
        <f t="shared" si="322"/>
        <v>-28.791073999214397</v>
      </c>
      <c r="D720" s="5">
        <f t="shared" si="323"/>
        <v>-1.9418755170483202</v>
      </c>
      <c r="E720" s="2">
        <f t="shared" si="324"/>
        <v>28.920912806036227</v>
      </c>
      <c r="F720" s="2">
        <f t="shared" si="325"/>
        <v>174.56879116210328</v>
      </c>
      <c r="G720" s="3">
        <f t="shared" si="326"/>
        <v>7.4830361845683093</v>
      </c>
      <c r="H720" s="3">
        <f t="shared" si="327"/>
        <v>-113.09772298023925</v>
      </c>
      <c r="I720" s="3">
        <f t="shared" si="328"/>
        <v>-16.407106510475025</v>
      </c>
      <c r="J720" s="2">
        <f t="shared" si="309"/>
        <v>114.5263459554201</v>
      </c>
      <c r="K720" s="2">
        <f t="shared" si="329"/>
        <v>78.068402150933935</v>
      </c>
      <c r="L720" s="6">
        <f t="shared" si="310"/>
        <v>2485.4883711171165</v>
      </c>
      <c r="M720" s="2">
        <f t="shared" si="311"/>
        <v>31.500113036727345</v>
      </c>
      <c r="N720" s="2">
        <f t="shared" si="330"/>
        <v>114.5263459554201</v>
      </c>
      <c r="O720" s="2">
        <f t="shared" si="312"/>
        <v>78.068402150933935</v>
      </c>
      <c r="P720" s="5">
        <f t="shared" si="313"/>
        <v>0.35257236805898517</v>
      </c>
      <c r="Q720" s="4">
        <f t="shared" si="331"/>
        <v>0.27504687042917536</v>
      </c>
      <c r="R720" s="4">
        <f t="shared" si="314"/>
        <v>0.25153623887235904</v>
      </c>
      <c r="S720" s="4">
        <f t="shared" si="333"/>
        <v>0</v>
      </c>
      <c r="T720" s="4">
        <f t="shared" si="334"/>
        <v>0</v>
      </c>
      <c r="U720" s="5">
        <f t="shared" si="335"/>
        <v>-1.6219605155927252</v>
      </c>
      <c r="V720" s="5">
        <f t="shared" si="336"/>
        <v>24.514119209484296</v>
      </c>
      <c r="W720" s="5">
        <f t="shared" si="337"/>
        <v>3.5562675735811689</v>
      </c>
      <c r="X720" s="5">
        <f t="shared" si="315"/>
        <v>0.99419155091485389</v>
      </c>
      <c r="Y720" s="5">
        <f t="shared" si="316"/>
        <v>10.55873644911763</v>
      </c>
      <c r="Z720" s="5">
        <f t="shared" si="317"/>
        <v>-1.3363744445395302</v>
      </c>
      <c r="AA720" s="5">
        <f t="shared" si="318"/>
        <v>14.027599168173314</v>
      </c>
      <c r="AB720" s="5">
        <f t="shared" si="319"/>
        <v>8.9367759335249044</v>
      </c>
      <c r="AC720" s="5">
        <f t="shared" si="319"/>
        <v>23.177744764944766</v>
      </c>
      <c r="AD720" s="5">
        <f t="shared" si="320"/>
        <v>-14.590133258245515</v>
      </c>
      <c r="AE720">
        <f t="shared" si="332"/>
        <v>0</v>
      </c>
    </row>
    <row r="721" spans="1:31" x14ac:dyDescent="0.2">
      <c r="A721">
        <f t="shared" si="308"/>
        <v>0.6880000000000005</v>
      </c>
      <c r="B721" s="5">
        <f t="shared" si="321"/>
        <v>2.7448686446607997</v>
      </c>
      <c r="C721" s="5">
        <f t="shared" si="322"/>
        <v>-28.904160133322254</v>
      </c>
      <c r="D721" s="5">
        <f t="shared" si="323"/>
        <v>-1.9582899186254243</v>
      </c>
      <c r="E721" s="2">
        <f t="shared" si="324"/>
        <v>29.034200124838595</v>
      </c>
      <c r="F721" s="2">
        <f t="shared" si="325"/>
        <v>174.57520423964149</v>
      </c>
      <c r="G721" s="3">
        <f t="shared" si="326"/>
        <v>7.4919729605018341</v>
      </c>
      <c r="H721" s="3">
        <f t="shared" si="327"/>
        <v>-113.0745452354743</v>
      </c>
      <c r="I721" s="3">
        <f t="shared" si="328"/>
        <v>-16.42169664373327</v>
      </c>
      <c r="J721" s="2">
        <f t="shared" si="309"/>
        <v>114.50613328424384</v>
      </c>
      <c r="K721" s="2">
        <f t="shared" si="329"/>
        <v>78.054623915639965</v>
      </c>
      <c r="L721" s="6">
        <f t="shared" si="310"/>
        <v>2485.4439918704993</v>
      </c>
      <c r="M721" s="2">
        <f t="shared" si="311"/>
        <v>31.499550591414309</v>
      </c>
      <c r="N721" s="2">
        <f t="shared" si="330"/>
        <v>114.50613328424384</v>
      </c>
      <c r="O721" s="2">
        <f t="shared" si="312"/>
        <v>78.054623915639965</v>
      </c>
      <c r="P721" s="5">
        <f t="shared" si="313"/>
        <v>0.35257106727690823</v>
      </c>
      <c r="Q721" s="4">
        <f t="shared" si="331"/>
        <v>0.27509050989628236</v>
      </c>
      <c r="R721" s="4">
        <f t="shared" si="314"/>
        <v>0.25155523572169552</v>
      </c>
      <c r="S721" s="4">
        <f t="shared" si="333"/>
        <v>0</v>
      </c>
      <c r="T721" s="4">
        <f t="shared" si="334"/>
        <v>0</v>
      </c>
      <c r="U721" s="5">
        <f t="shared" si="335"/>
        <v>-1.6236049859570287</v>
      </c>
      <c r="V721" s="5">
        <f t="shared" si="336"/>
        <v>24.504679394470529</v>
      </c>
      <c r="W721" s="5">
        <f t="shared" si="337"/>
        <v>3.5587886781232081</v>
      </c>
      <c r="X721" s="5">
        <f t="shared" si="315"/>
        <v>0.99417379928401306</v>
      </c>
      <c r="Y721" s="5">
        <f t="shared" si="316"/>
        <v>10.555593759242772</v>
      </c>
      <c r="Z721" s="5">
        <f t="shared" si="317"/>
        <v>-1.3372163011309894</v>
      </c>
      <c r="AA721" s="5">
        <f t="shared" si="318"/>
        <v>14.023359044695242</v>
      </c>
      <c r="AB721" s="5">
        <f t="shared" si="319"/>
        <v>8.9319887732857435</v>
      </c>
      <c r="AC721" s="5">
        <f t="shared" si="319"/>
        <v>23.167463093339538</v>
      </c>
      <c r="AD721" s="5">
        <f t="shared" si="320"/>
        <v>-14.591852277181548</v>
      </c>
      <c r="AE721">
        <f t="shared" si="332"/>
        <v>0</v>
      </c>
    </row>
    <row r="722" spans="1:31" x14ac:dyDescent="0.2">
      <c r="A722">
        <f t="shared" si="308"/>
        <v>0.6890000000000005</v>
      </c>
      <c r="B722" s="5">
        <f t="shared" si="321"/>
        <v>2.7523650836156883</v>
      </c>
      <c r="C722" s="5">
        <f t="shared" si="322"/>
        <v>-29.017223094826182</v>
      </c>
      <c r="D722" s="5">
        <f t="shared" si="323"/>
        <v>-1.9747189111952961</v>
      </c>
      <c r="E722" s="2">
        <f t="shared" si="324"/>
        <v>29.147465579161778</v>
      </c>
      <c r="F722" s="2">
        <f t="shared" si="325"/>
        <v>174.58154568045083</v>
      </c>
      <c r="G722" s="3">
        <f t="shared" si="326"/>
        <v>7.5009049492751201</v>
      </c>
      <c r="H722" s="3">
        <f t="shared" si="327"/>
        <v>-113.05137777238096</v>
      </c>
      <c r="I722" s="3">
        <f t="shared" si="328"/>
        <v>-16.436288496010452</v>
      </c>
      <c r="J722" s="2">
        <f t="shared" si="309"/>
        <v>114.4859343797994</v>
      </c>
      <c r="K722" s="2">
        <f t="shared" si="329"/>
        <v>78.040855064621269</v>
      </c>
      <c r="L722" s="6">
        <f t="shared" si="310"/>
        <v>2485.3995394419694</v>
      </c>
      <c r="M722" s="2">
        <f t="shared" si="311"/>
        <v>31.49898721862218</v>
      </c>
      <c r="N722" s="2">
        <f t="shared" si="330"/>
        <v>114.4859343797994</v>
      </c>
      <c r="O722" s="2">
        <f t="shared" si="312"/>
        <v>78.040855064621269</v>
      </c>
      <c r="P722" s="5">
        <f t="shared" si="313"/>
        <v>0.35256976435974308</v>
      </c>
      <c r="Q722" s="4">
        <f t="shared" si="331"/>
        <v>0.27513412358697625</v>
      </c>
      <c r="R722" s="4">
        <f t="shared" si="314"/>
        <v>0.25157421819502856</v>
      </c>
      <c r="S722" s="4">
        <f t="shared" si="333"/>
        <v>0</v>
      </c>
      <c r="T722" s="4">
        <f t="shared" si="334"/>
        <v>0</v>
      </c>
      <c r="U722" s="5">
        <f t="shared" si="335"/>
        <v>-1.6252479087469971</v>
      </c>
      <c r="V722" s="5">
        <f t="shared" si="336"/>
        <v>24.495246446668414</v>
      </c>
      <c r="W722" s="5">
        <f t="shared" si="337"/>
        <v>3.5613094268425347</v>
      </c>
      <c r="X722" s="5">
        <f t="shared" si="315"/>
        <v>0.99415601838051926</v>
      </c>
      <c r="Y722" s="5">
        <f t="shared" si="316"/>
        <v>10.552452834110998</v>
      </c>
      <c r="Z722" s="5">
        <f t="shared" si="317"/>
        <v>-1.3380586652690873</v>
      </c>
      <c r="AA722" s="5">
        <f t="shared" si="318"/>
        <v>14.019121250837674</v>
      </c>
      <c r="AB722" s="5">
        <f t="shared" si="319"/>
        <v>8.9272049253640002</v>
      </c>
      <c r="AC722" s="5">
        <f t="shared" si="319"/>
        <v>23.157187781399326</v>
      </c>
      <c r="AD722" s="5">
        <f t="shared" si="320"/>
        <v>-14.593569322319791</v>
      </c>
      <c r="AE722">
        <f t="shared" si="332"/>
        <v>0</v>
      </c>
    </row>
    <row r="723" spans="1:31" x14ac:dyDescent="0.2">
      <c r="A723">
        <f t="shared" si="308"/>
        <v>0.6900000000000005</v>
      </c>
      <c r="B723" s="5">
        <f t="shared" si="321"/>
        <v>2.759870452167426</v>
      </c>
      <c r="C723" s="5">
        <f t="shared" si="322"/>
        <v>-29.130262894004673</v>
      </c>
      <c r="D723" s="5">
        <f t="shared" si="323"/>
        <v>-1.9911624964759678</v>
      </c>
      <c r="E723" s="2">
        <f t="shared" si="324"/>
        <v>29.260709170944104</v>
      </c>
      <c r="F723" s="2">
        <f t="shared" si="325"/>
        <v>174.58781634195091</v>
      </c>
      <c r="G723" s="3">
        <f t="shared" si="326"/>
        <v>7.5098321542004838</v>
      </c>
      <c r="H723" s="3">
        <f t="shared" si="327"/>
        <v>-113.02822058459957</v>
      </c>
      <c r="I723" s="3">
        <f t="shared" si="328"/>
        <v>-16.45088206533277</v>
      </c>
      <c r="J723" s="2">
        <f t="shared" si="309"/>
        <v>114.46574923632242</v>
      </c>
      <c r="K723" s="2">
        <f t="shared" si="329"/>
        <v>78.027095593948474</v>
      </c>
      <c r="L723" s="6">
        <f t="shared" si="310"/>
        <v>2485.3550138136852</v>
      </c>
      <c r="M723" s="2">
        <f t="shared" si="311"/>
        <v>31.498422918124827</v>
      </c>
      <c r="N723" s="2">
        <f t="shared" si="330"/>
        <v>114.46574923632242</v>
      </c>
      <c r="O723" s="2">
        <f t="shared" si="312"/>
        <v>78.027095593948474</v>
      </c>
      <c r="P723" s="5">
        <f t="shared" si="313"/>
        <v>0.35256845930696717</v>
      </c>
      <c r="Q723" s="4">
        <f t="shared" si="331"/>
        <v>0.27517771148375714</v>
      </c>
      <c r="R723" s="4">
        <f t="shared" si="314"/>
        <v>0.25159318629112126</v>
      </c>
      <c r="S723" s="4">
        <f t="shared" si="333"/>
        <v>0</v>
      </c>
      <c r="T723" s="4">
        <f t="shared" si="334"/>
        <v>0</v>
      </c>
      <c r="U723" s="5">
        <f t="shared" si="335"/>
        <v>-1.6268892858299746</v>
      </c>
      <c r="V723" s="5">
        <f t="shared" si="336"/>
        <v>24.485820360533587</v>
      </c>
      <c r="W723" s="5">
        <f t="shared" si="337"/>
        <v>3.5638298200276766</v>
      </c>
      <c r="X723" s="5">
        <f t="shared" si="315"/>
        <v>0.99413820819723542</v>
      </c>
      <c r="Y723" s="5">
        <f t="shared" si="316"/>
        <v>10.549313672628935</v>
      </c>
      <c r="Z723" s="5">
        <f t="shared" si="317"/>
        <v>-1.3389015363139787</v>
      </c>
      <c r="AA723" s="5">
        <f t="shared" si="318"/>
        <v>14.014885785174309</v>
      </c>
      <c r="AB723" s="5">
        <f t="shared" si="319"/>
        <v>8.9224243867989603</v>
      </c>
      <c r="AC723" s="5">
        <f t="shared" si="319"/>
        <v>23.146918824219608</v>
      </c>
      <c r="AD723" s="5">
        <f t="shared" si="320"/>
        <v>-14.595284394798014</v>
      </c>
      <c r="AE723">
        <f t="shared" si="332"/>
        <v>0</v>
      </c>
    </row>
    <row r="724" spans="1:31" x14ac:dyDescent="0.2">
      <c r="A724">
        <f t="shared" si="308"/>
        <v>0.6910000000000005</v>
      </c>
      <c r="B724" s="5">
        <f t="shared" si="321"/>
        <v>2.7673847455338199</v>
      </c>
      <c r="C724" s="5">
        <f t="shared" si="322"/>
        <v>-29.243279541129862</v>
      </c>
      <c r="D724" s="5">
        <f t="shared" si="323"/>
        <v>-2.0076206761834978</v>
      </c>
      <c r="E724" s="2">
        <f t="shared" si="324"/>
        <v>29.373930902255449</v>
      </c>
      <c r="F724" s="2">
        <f t="shared" si="325"/>
        <v>174.59401706800836</v>
      </c>
      <c r="G724" s="3">
        <f t="shared" si="326"/>
        <v>7.5187545785872825</v>
      </c>
      <c r="H724" s="3">
        <f t="shared" si="327"/>
        <v>-113.00507366577534</v>
      </c>
      <c r="I724" s="3">
        <f t="shared" si="328"/>
        <v>-16.465477349727568</v>
      </c>
      <c r="J724" s="2">
        <f t="shared" si="309"/>
        <v>114.44557784805288</v>
      </c>
      <c r="K724" s="2">
        <f t="shared" si="329"/>
        <v>78.013345499695205</v>
      </c>
      <c r="L724" s="6">
        <f t="shared" si="310"/>
        <v>2485.3104149678516</v>
      </c>
      <c r="M724" s="2">
        <f t="shared" si="311"/>
        <v>31.49785768969673</v>
      </c>
      <c r="N724" s="2">
        <f t="shared" si="330"/>
        <v>114.44557784805288</v>
      </c>
      <c r="O724" s="2">
        <f t="shared" si="312"/>
        <v>78.013345499695205</v>
      </c>
      <c r="P724" s="5">
        <f t="shared" si="313"/>
        <v>0.35256715211805945</v>
      </c>
      <c r="Q724" s="4">
        <f t="shared" si="331"/>
        <v>0.27522127356913528</v>
      </c>
      <c r="R724" s="4">
        <f t="shared" si="314"/>
        <v>0.25161214000873999</v>
      </c>
      <c r="S724" s="4">
        <f t="shared" si="333"/>
        <v>0</v>
      </c>
      <c r="T724" s="4">
        <f t="shared" si="334"/>
        <v>0</v>
      </c>
      <c r="U724" s="5">
        <f t="shared" si="335"/>
        <v>-1.6285291190711071</v>
      </c>
      <c r="V724" s="5">
        <f t="shared" si="336"/>
        <v>24.476401130527247</v>
      </c>
      <c r="W724" s="5">
        <f t="shared" si="337"/>
        <v>3.5663498579674808</v>
      </c>
      <c r="X724" s="5">
        <f t="shared" si="315"/>
        <v>0.99412036872704379</v>
      </c>
      <c r="Y724" s="5">
        <f t="shared" si="316"/>
        <v>10.546176273704072</v>
      </c>
      <c r="Z724" s="5">
        <f t="shared" si="317"/>
        <v>-1.3397449136266042</v>
      </c>
      <c r="AA724" s="5">
        <f t="shared" si="318"/>
        <v>14.010652646279961</v>
      </c>
      <c r="AB724" s="5">
        <f t="shared" si="319"/>
        <v>8.9176471546329648</v>
      </c>
      <c r="AC724" s="5">
        <f t="shared" si="319"/>
        <v>23.136656216900644</v>
      </c>
      <c r="AD724" s="5">
        <f t="shared" si="320"/>
        <v>-14.596997495752557</v>
      </c>
      <c r="AE724">
        <f t="shared" si="332"/>
        <v>0</v>
      </c>
    </row>
    <row r="725" spans="1:31" x14ac:dyDescent="0.2">
      <c r="A725">
        <f t="shared" si="308"/>
        <v>0.6920000000000005</v>
      </c>
      <c r="B725" s="5">
        <f t="shared" si="321"/>
        <v>2.7749079589359846</v>
      </c>
      <c r="C725" s="5">
        <f t="shared" si="322"/>
        <v>-29.356273046467528</v>
      </c>
      <c r="D725" s="5">
        <f t="shared" si="323"/>
        <v>-2.0240934520319733</v>
      </c>
      <c r="E725" s="2">
        <f t="shared" si="324"/>
        <v>29.487130775294538</v>
      </c>
      <c r="F725" s="2">
        <f t="shared" si="325"/>
        <v>174.60014868920371</v>
      </c>
      <c r="G725" s="3">
        <f t="shared" si="326"/>
        <v>7.5276722257419157</v>
      </c>
      <c r="H725" s="3">
        <f t="shared" si="327"/>
        <v>-112.98193700955844</v>
      </c>
      <c r="I725" s="3">
        <f t="shared" si="328"/>
        <v>-16.480074347223319</v>
      </c>
      <c r="J725" s="2">
        <f t="shared" si="309"/>
        <v>114.42542020923517</v>
      </c>
      <c r="K725" s="2">
        <f t="shared" si="329"/>
        <v>77.999604777938075</v>
      </c>
      <c r="L725" s="6">
        <f t="shared" si="310"/>
        <v>2485.2657428867151</v>
      </c>
      <c r="M725" s="2">
        <f t="shared" si="311"/>
        <v>31.497291533112875</v>
      </c>
      <c r="N725" s="2">
        <f t="shared" si="330"/>
        <v>114.42542020923517</v>
      </c>
      <c r="O725" s="2">
        <f t="shared" si="312"/>
        <v>77.999604777938075</v>
      </c>
      <c r="P725" s="5">
        <f t="shared" si="313"/>
        <v>0.35256584279250003</v>
      </c>
      <c r="Q725" s="4">
        <f t="shared" si="331"/>
        <v>0.27526480982562962</v>
      </c>
      <c r="R725" s="4">
        <f t="shared" si="314"/>
        <v>0.25163107934665341</v>
      </c>
      <c r="S725" s="4">
        <f t="shared" si="333"/>
        <v>0</v>
      </c>
      <c r="T725" s="4">
        <f t="shared" si="334"/>
        <v>0</v>
      </c>
      <c r="U725" s="5">
        <f t="shared" si="335"/>
        <v>-1.6301674103333443</v>
      </c>
      <c r="V725" s="5">
        <f t="shared" si="336"/>
        <v>24.466988751116151</v>
      </c>
      <c r="W725" s="5">
        <f t="shared" si="337"/>
        <v>3.5688695409511162</v>
      </c>
      <c r="X725" s="5">
        <f t="shared" si="315"/>
        <v>0.99410249996284261</v>
      </c>
      <c r="Y725" s="5">
        <f t="shared" si="316"/>
        <v>10.543040636244747</v>
      </c>
      <c r="Z725" s="5">
        <f t="shared" si="317"/>
        <v>-1.3405887965686871</v>
      </c>
      <c r="AA725" s="5">
        <f t="shared" si="318"/>
        <v>14.006421832730533</v>
      </c>
      <c r="AB725" s="5">
        <f t="shared" si="319"/>
        <v>8.9128732259114027</v>
      </c>
      <c r="AC725" s="5">
        <f t="shared" si="319"/>
        <v>23.126399954547463</v>
      </c>
      <c r="AD725" s="5">
        <f t="shared" si="320"/>
        <v>-14.598708626318349</v>
      </c>
      <c r="AE725">
        <f t="shared" si="332"/>
        <v>0</v>
      </c>
    </row>
    <row r="726" spans="1:31" x14ac:dyDescent="0.2">
      <c r="A726">
        <f t="shared" si="308"/>
        <v>0.6930000000000005</v>
      </c>
      <c r="B726" s="5">
        <f t="shared" si="321"/>
        <v>2.7824400875983395</v>
      </c>
      <c r="C726" s="5">
        <f t="shared" si="322"/>
        <v>-29.46924342027711</v>
      </c>
      <c r="D726" s="5">
        <f t="shared" si="323"/>
        <v>-2.0405808257335099</v>
      </c>
      <c r="E726" s="2">
        <f t="shared" si="324"/>
        <v>29.600308792386272</v>
      </c>
      <c r="F726" s="2">
        <f t="shared" si="325"/>
        <v>174.60621202309139</v>
      </c>
      <c r="G726" s="3">
        <f t="shared" si="326"/>
        <v>7.5365850989678274</v>
      </c>
      <c r="H726" s="3">
        <f t="shared" si="327"/>
        <v>-112.95881060960389</v>
      </c>
      <c r="I726" s="3">
        <f t="shared" si="328"/>
        <v>-16.494673055849638</v>
      </c>
      <c r="J726" s="2">
        <f t="shared" si="309"/>
        <v>114.40527631411811</v>
      </c>
      <c r="K726" s="2">
        <f t="shared" si="329"/>
        <v>77.985873424756718</v>
      </c>
      <c r="L726" s="6">
        <f t="shared" si="310"/>
        <v>2485.220997552572</v>
      </c>
      <c r="M726" s="2">
        <f t="shared" si="311"/>
        <v>31.49672444814891</v>
      </c>
      <c r="N726" s="2">
        <f t="shared" si="330"/>
        <v>114.40527631411811</v>
      </c>
      <c r="O726" s="2">
        <f t="shared" si="312"/>
        <v>77.985873424756718</v>
      </c>
      <c r="P726" s="5">
        <f t="shared" si="313"/>
        <v>0.35256453132977056</v>
      </c>
      <c r="Q726" s="4">
        <f t="shared" si="331"/>
        <v>0.2753083202357694</v>
      </c>
      <c r="R726" s="4">
        <f t="shared" si="314"/>
        <v>0.25165000430363349</v>
      </c>
      <c r="S726" s="4">
        <f t="shared" si="333"/>
        <v>0</v>
      </c>
      <c r="T726" s="4">
        <f t="shared" si="334"/>
        <v>0</v>
      </c>
      <c r="U726" s="5">
        <f t="shared" si="335"/>
        <v>-1.6318041614774457</v>
      </c>
      <c r="V726" s="5">
        <f t="shared" si="336"/>
        <v>24.457583216772633</v>
      </c>
      <c r="W726" s="5">
        <f t="shared" si="337"/>
        <v>3.5713888692680755</v>
      </c>
      <c r="X726" s="5">
        <f t="shared" si="315"/>
        <v>0.99408460189755099</v>
      </c>
      <c r="Y726" s="5">
        <f t="shared" si="316"/>
        <v>10.539906759160168</v>
      </c>
      <c r="Z726" s="5">
        <f t="shared" si="317"/>
        <v>-1.341433184502735</v>
      </c>
      <c r="AA726" s="5">
        <f t="shared" si="318"/>
        <v>14.00219334310305</v>
      </c>
      <c r="AB726" s="5">
        <f t="shared" si="319"/>
        <v>8.9081025976827224</v>
      </c>
      <c r="AC726" s="5">
        <f t="shared" si="319"/>
        <v>23.1161500322699</v>
      </c>
      <c r="AD726" s="5">
        <f t="shared" si="320"/>
        <v>-14.600417787628874</v>
      </c>
      <c r="AE726">
        <f t="shared" si="332"/>
        <v>0</v>
      </c>
    </row>
    <row r="727" spans="1:31" x14ac:dyDescent="0.2">
      <c r="A727">
        <f t="shared" si="308"/>
        <v>0.69400000000000051</v>
      </c>
      <c r="B727" s="5">
        <f t="shared" si="321"/>
        <v>2.7899811267486063</v>
      </c>
      <c r="C727" s="5">
        <f t="shared" si="322"/>
        <v>-29.582190672811699</v>
      </c>
      <c r="D727" s="5">
        <f t="shared" si="323"/>
        <v>-2.0570827989982532</v>
      </c>
      <c r="E727" s="2">
        <f t="shared" si="324"/>
        <v>29.713464955979148</v>
      </c>
      <c r="F727" s="2">
        <f t="shared" si="325"/>
        <v>174.61220787445404</v>
      </c>
      <c r="G727" s="3">
        <f t="shared" si="326"/>
        <v>7.5454932015655105</v>
      </c>
      <c r="H727" s="3">
        <f t="shared" si="327"/>
        <v>-112.93569445957162</v>
      </c>
      <c r="I727" s="3">
        <f t="shared" si="328"/>
        <v>-16.509273473637268</v>
      </c>
      <c r="J727" s="2">
        <f t="shared" si="309"/>
        <v>114.38514615695489</v>
      </c>
      <c r="K727" s="2">
        <f t="shared" si="329"/>
        <v>77.97215143623373</v>
      </c>
      <c r="L727" s="6">
        <f t="shared" si="310"/>
        <v>2485.1761789477605</v>
      </c>
      <c r="M727" s="2">
        <f t="shared" si="311"/>
        <v>31.496156434580993</v>
      </c>
      <c r="N727" s="2">
        <f t="shared" si="330"/>
        <v>114.38514615695489</v>
      </c>
      <c r="O727" s="2">
        <f t="shared" si="312"/>
        <v>77.97215143623373</v>
      </c>
      <c r="P727" s="5">
        <f t="shared" si="313"/>
        <v>0.35256321772935373</v>
      </c>
      <c r="Q727" s="4">
        <f t="shared" si="331"/>
        <v>0.27535180478209276</v>
      </c>
      <c r="R727" s="4">
        <f t="shared" si="314"/>
        <v>0.25166891487845472</v>
      </c>
      <c r="S727" s="4">
        <f t="shared" si="333"/>
        <v>0</v>
      </c>
      <c r="T727" s="4">
        <f t="shared" si="334"/>
        <v>0</v>
      </c>
      <c r="U727" s="5">
        <f t="shared" si="335"/>
        <v>-1.6334393743619782</v>
      </c>
      <c r="V727" s="5">
        <f t="shared" si="336"/>
        <v>24.448184521974561</v>
      </c>
      <c r="W727" s="5">
        <f t="shared" si="337"/>
        <v>3.5739078432081643</v>
      </c>
      <c r="X727" s="5">
        <f t="shared" si="315"/>
        <v>0.99406667452410413</v>
      </c>
      <c r="Y727" s="5">
        <f t="shared" si="316"/>
        <v>10.53677464136039</v>
      </c>
      <c r="Z727" s="5">
        <f t="shared" si="317"/>
        <v>-1.342278076792037</v>
      </c>
      <c r="AA727" s="5">
        <f t="shared" si="318"/>
        <v>13.997967175975628</v>
      </c>
      <c r="AB727" s="5">
        <f t="shared" si="319"/>
        <v>8.9033352669984112</v>
      </c>
      <c r="AC727" s="5">
        <f t="shared" si="319"/>
        <v>23.105906445182523</v>
      </c>
      <c r="AD727" s="5">
        <f t="shared" si="320"/>
        <v>-14.602124980816207</v>
      </c>
      <c r="AE727">
        <f t="shared" si="332"/>
        <v>0</v>
      </c>
    </row>
    <row r="728" spans="1:31" x14ac:dyDescent="0.2">
      <c r="A728">
        <f t="shared" si="308"/>
        <v>0.69500000000000051</v>
      </c>
      <c r="B728" s="5">
        <f t="shared" si="321"/>
        <v>2.7975310716178057</v>
      </c>
      <c r="C728" s="5">
        <f t="shared" si="322"/>
        <v>-29.69511481431805</v>
      </c>
      <c r="D728" s="5">
        <f t="shared" si="323"/>
        <v>-2.073599373534381</v>
      </c>
      <c r="E728" s="2">
        <f t="shared" si="324"/>
        <v>29.826599268642717</v>
      </c>
      <c r="F728" s="2">
        <f t="shared" si="325"/>
        <v>174.61813703555092</v>
      </c>
      <c r="G728" s="3">
        <f t="shared" si="326"/>
        <v>7.5543965368325088</v>
      </c>
      <c r="H728" s="3">
        <f t="shared" si="327"/>
        <v>-112.91258855312644</v>
      </c>
      <c r="I728" s="3">
        <f t="shared" si="328"/>
        <v>-16.523875598618083</v>
      </c>
      <c r="J728" s="2">
        <f t="shared" si="309"/>
        <v>114.36502973200302</v>
      </c>
      <c r="K728" s="2">
        <f t="shared" si="329"/>
        <v>77.958438808454687</v>
      </c>
      <c r="L728" s="6">
        <f t="shared" si="310"/>
        <v>2485.1312870546631</v>
      </c>
      <c r="M728" s="2">
        <f t="shared" si="311"/>
        <v>31.49558749218583</v>
      </c>
      <c r="N728" s="2">
        <f t="shared" si="330"/>
        <v>114.36502973200302</v>
      </c>
      <c r="O728" s="2">
        <f t="shared" si="312"/>
        <v>77.958438808454687</v>
      </c>
      <c r="P728" s="5">
        <f t="shared" si="313"/>
        <v>0.35256190199073378</v>
      </c>
      <c r="Q728" s="4">
        <f t="shared" si="331"/>
        <v>0.27539526344714749</v>
      </c>
      <c r="R728" s="4">
        <f t="shared" si="314"/>
        <v>0.25168781106989446</v>
      </c>
      <c r="S728" s="4">
        <f t="shared" si="333"/>
        <v>0</v>
      </c>
      <c r="T728" s="4">
        <f t="shared" si="334"/>
        <v>0</v>
      </c>
      <c r="U728" s="5">
        <f t="shared" si="335"/>
        <v>-1.6350730508433231</v>
      </c>
      <c r="V728" s="5">
        <f t="shared" si="336"/>
        <v>24.438792661205337</v>
      </c>
      <c r="W728" s="5">
        <f t="shared" si="337"/>
        <v>3.5764264630615106</v>
      </c>
      <c r="X728" s="5">
        <f t="shared" si="315"/>
        <v>0.99404871783545456</v>
      </c>
      <c r="Y728" s="5">
        <f t="shared" si="316"/>
        <v>10.533644281756317</v>
      </c>
      <c r="Z728" s="5">
        <f t="shared" si="317"/>
        <v>-1.3431234728006634</v>
      </c>
      <c r="AA728" s="5">
        <f t="shared" si="318"/>
        <v>13.99374332992747</v>
      </c>
      <c r="AB728" s="5">
        <f t="shared" si="319"/>
        <v>8.8985712309129941</v>
      </c>
      <c r="AC728" s="5">
        <f t="shared" si="319"/>
        <v>23.095669188404674</v>
      </c>
      <c r="AD728" s="5">
        <f t="shared" si="320"/>
        <v>-14.603830207011018</v>
      </c>
      <c r="AE728">
        <f t="shared" si="332"/>
        <v>0</v>
      </c>
    </row>
    <row r="729" spans="1:31" x14ac:dyDescent="0.2">
      <c r="A729">
        <f t="shared" si="308"/>
        <v>0.69600000000000051</v>
      </c>
      <c r="B729" s="5">
        <f t="shared" si="321"/>
        <v>2.8050899174402537</v>
      </c>
      <c r="C729" s="5">
        <f t="shared" si="322"/>
        <v>-29.808015855036583</v>
      </c>
      <c r="D729" s="5">
        <f t="shared" si="323"/>
        <v>-2.0901305510481025</v>
      </c>
      <c r="E729" s="2">
        <f t="shared" si="324"/>
        <v>29.939711733065121</v>
      </c>
      <c r="F729" s="2">
        <f t="shared" si="325"/>
        <v>174.62400028636014</v>
      </c>
      <c r="G729" s="3">
        <f t="shared" si="326"/>
        <v>7.5632951080634214</v>
      </c>
      <c r="H729" s="3">
        <f t="shared" si="327"/>
        <v>-112.88949288393803</v>
      </c>
      <c r="I729" s="3">
        <f t="shared" si="328"/>
        <v>-16.538479428825095</v>
      </c>
      <c r="J729" s="2">
        <f t="shared" si="309"/>
        <v>114.34492703352441</v>
      </c>
      <c r="K729" s="2">
        <f t="shared" si="329"/>
        <v>77.944735537508123</v>
      </c>
      <c r="L729" s="6">
        <f t="shared" si="310"/>
        <v>2485.0863218557101</v>
      </c>
      <c r="M729" s="2">
        <f t="shared" si="311"/>
        <v>31.495017620740768</v>
      </c>
      <c r="N729" s="2">
        <f t="shared" si="330"/>
        <v>114.34492703352441</v>
      </c>
      <c r="O729" s="2">
        <f t="shared" si="312"/>
        <v>77.944735537508123</v>
      </c>
      <c r="P729" s="5">
        <f t="shared" si="313"/>
        <v>0.35256058411339619</v>
      </c>
      <c r="Q729" s="4">
        <f t="shared" si="331"/>
        <v>0.27543869621349137</v>
      </c>
      <c r="R729" s="4">
        <f t="shared" si="314"/>
        <v>0.25170669287673303</v>
      </c>
      <c r="S729" s="4">
        <f t="shared" si="333"/>
        <v>0</v>
      </c>
      <c r="T729" s="4">
        <f t="shared" si="334"/>
        <v>0</v>
      </c>
      <c r="U729" s="5">
        <f t="shared" si="335"/>
        <v>-1.6367051927756777</v>
      </c>
      <c r="V729" s="5">
        <f t="shared" si="336"/>
        <v>24.429407628953903</v>
      </c>
      <c r="W729" s="5">
        <f t="shared" si="337"/>
        <v>3.5789447291185579</v>
      </c>
      <c r="X729" s="5">
        <f t="shared" si="315"/>
        <v>0.99403073182457491</v>
      </c>
      <c r="Y729" s="5">
        <f t="shared" si="316"/>
        <v>10.53051567925972</v>
      </c>
      <c r="Z729" s="5">
        <f t="shared" si="317"/>
        <v>-1.3439693718934655</v>
      </c>
      <c r="AA729" s="5">
        <f t="shared" si="318"/>
        <v>13.989521803538899</v>
      </c>
      <c r="AB729" s="5">
        <f t="shared" si="319"/>
        <v>8.8938104864840426</v>
      </c>
      <c r="AC729" s="5">
        <f t="shared" si="319"/>
        <v>23.085438257060439</v>
      </c>
      <c r="AD729" s="5">
        <f t="shared" si="320"/>
        <v>-14.605533467342543</v>
      </c>
      <c r="AE729">
        <f t="shared" si="332"/>
        <v>0</v>
      </c>
    </row>
    <row r="730" spans="1:31" x14ac:dyDescent="0.2">
      <c r="A730">
        <f t="shared" ref="A730:A746" si="338">A729+dt</f>
        <v>0.69700000000000051</v>
      </c>
      <c r="B730" s="5">
        <f t="shared" si="321"/>
        <v>2.8126576594535604</v>
      </c>
      <c r="C730" s="5">
        <f t="shared" si="322"/>
        <v>-29.920893805201391</v>
      </c>
      <c r="D730" s="5">
        <f t="shared" si="323"/>
        <v>-2.1066763332436613</v>
      </c>
      <c r="E730" s="2">
        <f t="shared" si="324"/>
        <v>30.052802352050662</v>
      </c>
      <c r="F730" s="2">
        <f t="shared" si="325"/>
        <v>174.62979839481591</v>
      </c>
      <c r="G730" s="3">
        <f t="shared" si="326"/>
        <v>7.5721889185499052</v>
      </c>
      <c r="H730" s="3">
        <f t="shared" si="327"/>
        <v>-112.86640744568098</v>
      </c>
      <c r="I730" s="3">
        <f t="shared" si="328"/>
        <v>-16.553084962292438</v>
      </c>
      <c r="J730" s="2">
        <f t="shared" si="309"/>
        <v>114.32483805578538</v>
      </c>
      <c r="K730" s="2">
        <f t="shared" si="329"/>
        <v>77.931041619485597</v>
      </c>
      <c r="L730" s="6">
        <f t="shared" si="310"/>
        <v>2485.0412833333748</v>
      </c>
      <c r="M730" s="2">
        <f t="shared" si="311"/>
        <v>31.494446820023672</v>
      </c>
      <c r="N730" s="2">
        <f t="shared" si="330"/>
        <v>114.32483805578538</v>
      </c>
      <c r="O730" s="2">
        <f t="shared" si="312"/>
        <v>77.931041619485597</v>
      </c>
      <c r="P730" s="5">
        <f t="shared" si="313"/>
        <v>0.35255926409682775</v>
      </c>
      <c r="Q730" s="4">
        <f t="shared" si="331"/>
        <v>0.2754821030636912</v>
      </c>
      <c r="R730" s="4">
        <f t="shared" si="314"/>
        <v>0.25172556029775334</v>
      </c>
      <c r="S730" s="4">
        <f t="shared" si="333"/>
        <v>0</v>
      </c>
      <c r="T730" s="4">
        <f t="shared" si="334"/>
        <v>0</v>
      </c>
      <c r="U730" s="5">
        <f t="shared" si="335"/>
        <v>-1.6383358020110581</v>
      </c>
      <c r="V730" s="5">
        <f t="shared" si="336"/>
        <v>24.420029419714737</v>
      </c>
      <c r="W730" s="5">
        <f t="shared" si="337"/>
        <v>3.5814626416700692</v>
      </c>
      <c r="X730" s="5">
        <f t="shared" si="315"/>
        <v>0.99401271648445433</v>
      </c>
      <c r="Y730" s="5">
        <f t="shared" si="316"/>
        <v>10.527388832783203</v>
      </c>
      <c r="Z730" s="5">
        <f t="shared" si="317"/>
        <v>-1.3448157734360733</v>
      </c>
      <c r="AA730" s="5">
        <f t="shared" si="318"/>
        <v>13.985302595391319</v>
      </c>
      <c r="AB730" s="5">
        <f t="shared" si="319"/>
        <v>8.8890530307721445</v>
      </c>
      <c r="AC730" s="5">
        <f t="shared" si="319"/>
        <v>23.075213646278662</v>
      </c>
      <c r="AD730" s="5">
        <f t="shared" si="320"/>
        <v>-14.60723476293861</v>
      </c>
      <c r="AE730">
        <f t="shared" si="332"/>
        <v>0</v>
      </c>
    </row>
    <row r="731" spans="1:31" x14ac:dyDescent="0.2">
      <c r="A731">
        <f t="shared" si="338"/>
        <v>0.69800000000000051</v>
      </c>
      <c r="B731" s="5">
        <f t="shared" si="321"/>
        <v>2.8202342928986255</v>
      </c>
      <c r="C731" s="5">
        <f t="shared" si="322"/>
        <v>-30.033748675040247</v>
      </c>
      <c r="D731" s="5">
        <f t="shared" si="323"/>
        <v>-2.1232367218233352</v>
      </c>
      <c r="E731" s="2">
        <f t="shared" si="324"/>
        <v>30.165871128517459</v>
      </c>
      <c r="F731" s="2">
        <f t="shared" si="325"/>
        <v>174.63553211703959</v>
      </c>
      <c r="G731" s="3">
        <f t="shared" si="326"/>
        <v>7.5810779715806778</v>
      </c>
      <c r="H731" s="3">
        <f t="shared" si="327"/>
        <v>-112.8433322320347</v>
      </c>
      <c r="I731" s="3">
        <f t="shared" si="328"/>
        <v>-16.567692197055376</v>
      </c>
      <c r="J731" s="2">
        <f t="shared" si="309"/>
        <v>114.30476279305651</v>
      </c>
      <c r="K731" s="2">
        <f t="shared" si="329"/>
        <v>77.917357050481598</v>
      </c>
      <c r="L731" s="6">
        <f t="shared" si="310"/>
        <v>2484.9961714701772</v>
      </c>
      <c r="M731" s="2">
        <f t="shared" si="311"/>
        <v>31.493875089813006</v>
      </c>
      <c r="N731" s="2">
        <f t="shared" si="330"/>
        <v>114.30476279305651</v>
      </c>
      <c r="O731" s="2">
        <f t="shared" si="312"/>
        <v>77.917357050481598</v>
      </c>
      <c r="P731" s="5">
        <f t="shared" si="313"/>
        <v>0.35255794194051654</v>
      </c>
      <c r="Q731" s="4">
        <f t="shared" si="331"/>
        <v>0.27552548398032384</v>
      </c>
      <c r="R731" s="4">
        <f t="shared" si="314"/>
        <v>0.25174441333174136</v>
      </c>
      <c r="S731" s="4">
        <f t="shared" si="333"/>
        <v>0</v>
      </c>
      <c r="T731" s="4">
        <f t="shared" si="334"/>
        <v>0</v>
      </c>
      <c r="U731" s="5">
        <f t="shared" si="335"/>
        <v>-1.6399648803993021</v>
      </c>
      <c r="V731" s="5">
        <f t="shared" si="336"/>
        <v>24.410658027987822</v>
      </c>
      <c r="W731" s="5">
        <f t="shared" si="337"/>
        <v>3.5839802010071207</v>
      </c>
      <c r="X731" s="5">
        <f t="shared" si="315"/>
        <v>0.99399467180810075</v>
      </c>
      <c r="Y731" s="5">
        <f t="shared" si="316"/>
        <v>10.524263741240238</v>
      </c>
      <c r="Z731" s="5">
        <f t="shared" si="317"/>
        <v>-1.3456626767948954</v>
      </c>
      <c r="AA731" s="5">
        <f t="shared" si="318"/>
        <v>13.981085704067231</v>
      </c>
      <c r="AB731" s="5">
        <f t="shared" si="319"/>
        <v>8.8842988608409357</v>
      </c>
      <c r="AC731" s="5">
        <f t="shared" si="319"/>
        <v>23.064995351192927</v>
      </c>
      <c r="AD731" s="5">
        <f t="shared" si="320"/>
        <v>-14.608934094925647</v>
      </c>
      <c r="AE731">
        <f t="shared" si="332"/>
        <v>0</v>
      </c>
    </row>
    <row r="732" spans="1:31" x14ac:dyDescent="0.2">
      <c r="A732">
        <f t="shared" si="338"/>
        <v>0.69900000000000051</v>
      </c>
      <c r="B732" s="5">
        <f t="shared" si="321"/>
        <v>2.8278198130196368</v>
      </c>
      <c r="C732" s="5">
        <f t="shared" si="322"/>
        <v>-30.146580474774606</v>
      </c>
      <c r="D732" s="5">
        <f t="shared" si="323"/>
        <v>-2.1398117184874383</v>
      </c>
      <c r="E732" s="2">
        <f t="shared" si="324"/>
        <v>30.278918065495137</v>
      </c>
      <c r="F732" s="2">
        <f t="shared" si="325"/>
        <v>174.64120219756617</v>
      </c>
      <c r="G732" s="3">
        <f t="shared" si="326"/>
        <v>7.5899622704415188</v>
      </c>
      <c r="H732" s="3">
        <f t="shared" si="327"/>
        <v>-112.82026723668351</v>
      </c>
      <c r="I732" s="3">
        <f t="shared" si="328"/>
        <v>-16.582301131150302</v>
      </c>
      <c r="J732" s="2">
        <f t="shared" si="309"/>
        <v>114.2847012396128</v>
      </c>
      <c r="K732" s="2">
        <f t="shared" si="329"/>
        <v>77.903681826593584</v>
      </c>
      <c r="L732" s="6">
        <f t="shared" si="310"/>
        <v>2484.9509862486802</v>
      </c>
      <c r="M732" s="2">
        <f t="shared" si="311"/>
        <v>31.493302429887787</v>
      </c>
      <c r="N732" s="2">
        <f t="shared" si="330"/>
        <v>114.2847012396128</v>
      </c>
      <c r="O732" s="2">
        <f t="shared" si="312"/>
        <v>77.903681826593584</v>
      </c>
      <c r="P732" s="5">
        <f t="shared" si="313"/>
        <v>0.35255661764395196</v>
      </c>
      <c r="Q732" s="4">
        <f t="shared" si="331"/>
        <v>0.2755688389459755</v>
      </c>
      <c r="R732" s="4">
        <f t="shared" si="314"/>
        <v>0.25176325197748578</v>
      </c>
      <c r="S732" s="4">
        <f t="shared" si="333"/>
        <v>0</v>
      </c>
      <c r="T732" s="4">
        <f t="shared" si="334"/>
        <v>0</v>
      </c>
      <c r="U732" s="5">
        <f t="shared" si="335"/>
        <v>-1.6415924297880715</v>
      </c>
      <c r="V732" s="5">
        <f t="shared" si="336"/>
        <v>24.401293448278658</v>
      </c>
      <c r="W732" s="5">
        <f t="shared" si="337"/>
        <v>3.5864974074211053</v>
      </c>
      <c r="X732" s="5">
        <f t="shared" si="315"/>
        <v>0.99397659778853975</v>
      </c>
      <c r="Y732" s="5">
        <f t="shared" si="316"/>
        <v>10.521140403545138</v>
      </c>
      <c r="Z732" s="5">
        <f t="shared" si="317"/>
        <v>-1.3465100813371194</v>
      </c>
      <c r="AA732" s="5">
        <f t="shared" si="318"/>
        <v>13.976871128150238</v>
      </c>
      <c r="AB732" s="5">
        <f t="shared" si="319"/>
        <v>8.8795479737570666</v>
      </c>
      <c r="AC732" s="5">
        <f t="shared" si="319"/>
        <v>23.054783366941539</v>
      </c>
      <c r="AD732" s="5">
        <f t="shared" si="320"/>
        <v>-14.610631464428657</v>
      </c>
      <c r="AE732">
        <f t="shared" si="332"/>
        <v>0</v>
      </c>
    </row>
    <row r="733" spans="1:31" x14ac:dyDescent="0.2">
      <c r="A733">
        <f t="shared" si="338"/>
        <v>0.70000000000000051</v>
      </c>
      <c r="B733" s="5">
        <f t="shared" si="321"/>
        <v>2.8354142150640649</v>
      </c>
      <c r="C733" s="5">
        <f t="shared" si="322"/>
        <v>-30.259389214619603</v>
      </c>
      <c r="D733" s="5">
        <f t="shared" si="323"/>
        <v>-2.156401324934321</v>
      </c>
      <c r="E733" s="2">
        <f t="shared" si="324"/>
        <v>30.391943166122569</v>
      </c>
      <c r="F733" s="2">
        <f t="shared" si="325"/>
        <v>174.64680936956503</v>
      </c>
      <c r="G733" s="3">
        <f t="shared" si="326"/>
        <v>7.5988418184152762</v>
      </c>
      <c r="H733" s="3">
        <f t="shared" si="327"/>
        <v>-112.79721245331656</v>
      </c>
      <c r="I733" s="3">
        <f t="shared" si="328"/>
        <v>-16.596911762614731</v>
      </c>
      <c r="J733" s="2">
        <f t="shared" si="309"/>
        <v>114.26465338973355</v>
      </c>
      <c r="K733" s="2">
        <f t="shared" si="329"/>
        <v>77.890015943921981</v>
      </c>
      <c r="L733" s="6">
        <f t="shared" si="310"/>
        <v>2484.9057276514955</v>
      </c>
      <c r="M733" s="2">
        <f t="shared" si="311"/>
        <v>31.492728840027628</v>
      </c>
      <c r="N733" s="2">
        <f t="shared" si="330"/>
        <v>114.26465338973355</v>
      </c>
      <c r="O733" s="2">
        <f t="shared" si="312"/>
        <v>77.890015943921981</v>
      </c>
      <c r="P733" s="5">
        <f t="shared" si="313"/>
        <v>0.35255529120662482</v>
      </c>
      <c r="Q733" s="4">
        <f t="shared" si="331"/>
        <v>0.27561216794324239</v>
      </c>
      <c r="R733" s="4">
        <f t="shared" si="314"/>
        <v>0.25178207623377824</v>
      </c>
      <c r="S733" s="4">
        <f t="shared" si="333"/>
        <v>0</v>
      </c>
      <c r="T733" s="4">
        <f t="shared" si="334"/>
        <v>0</v>
      </c>
      <c r="U733" s="5">
        <f t="shared" si="335"/>
        <v>-1.6432184520228557</v>
      </c>
      <c r="V733" s="5">
        <f t="shared" si="336"/>
        <v>24.391935675098249</v>
      </c>
      <c r="W733" s="5">
        <f t="shared" si="337"/>
        <v>3.589014261203729</v>
      </c>
      <c r="X733" s="5">
        <f t="shared" si="315"/>
        <v>0.99395849441881545</v>
      </c>
      <c r="Y733" s="5">
        <f t="shared" si="316"/>
        <v>10.518018818613069</v>
      </c>
      <c r="Z733" s="5">
        <f t="shared" si="317"/>
        <v>-1.3473579864307081</v>
      </c>
      <c r="AA733" s="5">
        <f t="shared" si="318"/>
        <v>13.97265886622503</v>
      </c>
      <c r="AB733" s="5">
        <f t="shared" si="319"/>
        <v>8.8748003665902129</v>
      </c>
      <c r="AC733" s="5">
        <f t="shared" si="319"/>
        <v>23.044577688667541</v>
      </c>
      <c r="AD733" s="5">
        <f t="shared" si="320"/>
        <v>-14.612326872571241</v>
      </c>
      <c r="AE733">
        <f t="shared" si="332"/>
        <v>0</v>
      </c>
    </row>
    <row r="734" spans="1:31" x14ac:dyDescent="0.2">
      <c r="A734">
        <f t="shared" si="338"/>
        <v>0.70100000000000051</v>
      </c>
      <c r="B734" s="5">
        <f t="shared" si="321"/>
        <v>2.8430174942826634</v>
      </c>
      <c r="C734" s="5">
        <f t="shared" si="322"/>
        <v>-30.372174904784075</v>
      </c>
      <c r="D734" s="5">
        <f t="shared" si="323"/>
        <v>-2.1730055428603721</v>
      </c>
      <c r="E734" s="2">
        <f t="shared" si="324"/>
        <v>30.504946433645689</v>
      </c>
      <c r="F734" s="2">
        <f t="shared" si="325"/>
        <v>174.65235435505596</v>
      </c>
      <c r="G734" s="3">
        <f t="shared" si="326"/>
        <v>7.6077166187818666</v>
      </c>
      <c r="H734" s="3">
        <f t="shared" si="327"/>
        <v>-112.7741678756279</v>
      </c>
      <c r="I734" s="3">
        <f t="shared" si="328"/>
        <v>-16.6115240894873</v>
      </c>
      <c r="J734" s="2">
        <f t="shared" si="309"/>
        <v>114.24461923770244</v>
      </c>
      <c r="K734" s="2">
        <f t="shared" si="329"/>
        <v>77.876359398570159</v>
      </c>
      <c r="L734" s="6">
        <f t="shared" si="310"/>
        <v>2484.8603956612769</v>
      </c>
      <c r="M734" s="2">
        <f t="shared" si="311"/>
        <v>31.492154320012713</v>
      </c>
      <c r="N734" s="2">
        <f t="shared" si="330"/>
        <v>114.24461923770244</v>
      </c>
      <c r="O734" s="2">
        <f t="shared" si="312"/>
        <v>77.876359398570159</v>
      </c>
      <c r="P734" s="5">
        <f t="shared" si="313"/>
        <v>0.35255396262802713</v>
      </c>
      <c r="Q734" s="4">
        <f t="shared" si="331"/>
        <v>0.27565547095473036</v>
      </c>
      <c r="R734" s="4">
        <f t="shared" si="314"/>
        <v>0.25180088609941315</v>
      </c>
      <c r="S734" s="4">
        <f t="shared" si="333"/>
        <v>0</v>
      </c>
      <c r="T734" s="4">
        <f t="shared" si="334"/>
        <v>0</v>
      </c>
      <c r="U734" s="5">
        <f t="shared" si="335"/>
        <v>-1.6448429489469742</v>
      </c>
      <c r="V734" s="5">
        <f t="shared" si="336"/>
        <v>24.382584702963101</v>
      </c>
      <c r="W734" s="5">
        <f t="shared" si="337"/>
        <v>3.5915307626470132</v>
      </c>
      <c r="X734" s="5">
        <f t="shared" si="315"/>
        <v>0.99394036169199018</v>
      </c>
      <c r="Y734" s="5">
        <f t="shared" si="316"/>
        <v>10.514898985360047</v>
      </c>
      <c r="Z734" s="5">
        <f t="shared" si="317"/>
        <v>-1.3482063914444016</v>
      </c>
      <c r="AA734" s="5">
        <f t="shared" si="318"/>
        <v>13.968448916877396</v>
      </c>
      <c r="AB734" s="5">
        <f t="shared" si="319"/>
        <v>8.8700560364130716</v>
      </c>
      <c r="AC734" s="5">
        <f t="shared" si="319"/>
        <v>23.034378311518701</v>
      </c>
      <c r="AD734" s="5">
        <f t="shared" si="320"/>
        <v>-14.614020320475589</v>
      </c>
      <c r="AE734">
        <f t="shared" si="332"/>
        <v>0</v>
      </c>
    </row>
    <row r="735" spans="1:31" x14ac:dyDescent="0.2">
      <c r="A735">
        <f t="shared" si="338"/>
        <v>0.70200000000000051</v>
      </c>
      <c r="B735" s="5">
        <f t="shared" si="321"/>
        <v>2.8506296459294633</v>
      </c>
      <c r="C735" s="5">
        <f t="shared" si="322"/>
        <v>-30.484937555470548</v>
      </c>
      <c r="D735" s="5">
        <f t="shared" si="323"/>
        <v>-2.1896243739600196</v>
      </c>
      <c r="E735" s="2">
        <f t="shared" si="324"/>
        <v>30.617927871415311</v>
      </c>
      <c r="F735" s="2">
        <f t="shared" si="325"/>
        <v>174.65783786511997</v>
      </c>
      <c r="G735" s="3">
        <f t="shared" si="326"/>
        <v>7.6165866748182793</v>
      </c>
      <c r="H735" s="3">
        <f t="shared" si="327"/>
        <v>-112.75113349731637</v>
      </c>
      <c r="I735" s="3">
        <f t="shared" si="328"/>
        <v>-16.626138109807776</v>
      </c>
      <c r="J735" s="2">
        <f t="shared" si="309"/>
        <v>114.2245987778074</v>
      </c>
      <c r="K735" s="2">
        <f t="shared" si="329"/>
        <v>77.862712186644444</v>
      </c>
      <c r="L735" s="6">
        <f t="shared" si="310"/>
        <v>2484.8149902607247</v>
      </c>
      <c r="M735" s="2">
        <f t="shared" si="311"/>
        <v>31.491578869623766</v>
      </c>
      <c r="N735" s="2">
        <f t="shared" si="330"/>
        <v>114.2245987778074</v>
      </c>
      <c r="O735" s="2">
        <f t="shared" si="312"/>
        <v>77.862712186644444</v>
      </c>
      <c r="P735" s="5">
        <f t="shared" si="313"/>
        <v>0.3525526319076524</v>
      </c>
      <c r="Q735" s="4">
        <f t="shared" si="331"/>
        <v>0.27569874796305466</v>
      </c>
      <c r="R735" s="4">
        <f t="shared" si="314"/>
        <v>0.25181968157318768</v>
      </c>
      <c r="S735" s="4">
        <f t="shared" si="333"/>
        <v>0</v>
      </c>
      <c r="T735" s="4">
        <f t="shared" si="334"/>
        <v>0</v>
      </c>
      <c r="U735" s="5">
        <f t="shared" si="335"/>
        <v>-1.6464659224015801</v>
      </c>
      <c r="V735" s="5">
        <f t="shared" si="336"/>
        <v>24.373240526395222</v>
      </c>
      <c r="W735" s="5">
        <f t="shared" si="337"/>
        <v>3.5940469120432921</v>
      </c>
      <c r="X735" s="5">
        <f t="shared" si="315"/>
        <v>0.99392219960114325</v>
      </c>
      <c r="Y735" s="5">
        <f t="shared" si="316"/>
        <v>10.511780902702924</v>
      </c>
      <c r="Z735" s="5">
        <f t="shared" si="317"/>
        <v>-1.3490552957477142</v>
      </c>
      <c r="AA735" s="5">
        <f t="shared" si="318"/>
        <v>13.9642412786942</v>
      </c>
      <c r="AB735" s="5">
        <f t="shared" si="319"/>
        <v>8.8653149803013438</v>
      </c>
      <c r="AC735" s="5">
        <f t="shared" si="319"/>
        <v>23.024185230647507</v>
      </c>
      <c r="AD735" s="5">
        <f t="shared" si="320"/>
        <v>-14.615711809262507</v>
      </c>
      <c r="AE735">
        <f t="shared" si="332"/>
        <v>0</v>
      </c>
    </row>
    <row r="736" spans="1:31" x14ac:dyDescent="0.2">
      <c r="A736">
        <f t="shared" si="338"/>
        <v>0.70300000000000051</v>
      </c>
      <c r="B736" s="5">
        <f t="shared" si="321"/>
        <v>2.8582506652617714</v>
      </c>
      <c r="C736" s="5">
        <f t="shared" si="322"/>
        <v>-30.597677176875248</v>
      </c>
      <c r="D736" s="5">
        <f t="shared" si="323"/>
        <v>-2.2062578199257317</v>
      </c>
      <c r="E736" s="2">
        <f t="shared" si="324"/>
        <v>30.730887482885063</v>
      </c>
      <c r="F736" s="2">
        <f t="shared" si="325"/>
        <v>174.6632606001059</v>
      </c>
      <c r="G736" s="3">
        <f t="shared" si="326"/>
        <v>7.6254519897985809</v>
      </c>
      <c r="H736" s="3">
        <f t="shared" si="327"/>
        <v>-112.72810931208572</v>
      </c>
      <c r="I736" s="3">
        <f t="shared" si="328"/>
        <v>-16.640753821617039</v>
      </c>
      <c r="J736" s="2">
        <f t="shared" si="309"/>
        <v>114.20459200434075</v>
      </c>
      <c r="K736" s="2">
        <f t="shared" si="329"/>
        <v>77.849074304254088</v>
      </c>
      <c r="L736" s="6">
        <f t="shared" si="310"/>
        <v>2484.7695114325861</v>
      </c>
      <c r="M736" s="2">
        <f t="shared" si="311"/>
        <v>31.491002488642152</v>
      </c>
      <c r="N736" s="2">
        <f t="shared" si="330"/>
        <v>114.20459200434075</v>
      </c>
      <c r="O736" s="2">
        <f t="shared" si="312"/>
        <v>77.849074304254088</v>
      </c>
      <c r="P736" s="5">
        <f t="shared" si="313"/>
        <v>0.35255129904499527</v>
      </c>
      <c r="Q736" s="4">
        <f t="shared" si="331"/>
        <v>0.27574199895084101</v>
      </c>
      <c r="R736" s="4">
        <f t="shared" si="314"/>
        <v>0.25183846265390214</v>
      </c>
      <c r="S736" s="4">
        <f t="shared" si="333"/>
        <v>0</v>
      </c>
      <c r="T736" s="4">
        <f t="shared" si="334"/>
        <v>0</v>
      </c>
      <c r="U736" s="5">
        <f t="shared" si="335"/>
        <v>-1.6480873742256612</v>
      </c>
      <c r="V736" s="5">
        <f t="shared" si="336"/>
        <v>24.363903139922073</v>
      </c>
      <c r="W736" s="5">
        <f t="shared" si="337"/>
        <v>3.5965627096852102</v>
      </c>
      <c r="X736" s="5">
        <f t="shared" si="315"/>
        <v>0.99390400813937418</v>
      </c>
      <c r="Y736" s="5">
        <f t="shared" si="316"/>
        <v>10.508664569559414</v>
      </c>
      <c r="Z736" s="5">
        <f t="shared" si="317"/>
        <v>-1.3499046987109349</v>
      </c>
      <c r="AA736" s="5">
        <f t="shared" si="318"/>
        <v>13.960035950263411</v>
      </c>
      <c r="AB736" s="5">
        <f t="shared" si="319"/>
        <v>8.8605771953337538</v>
      </c>
      <c r="AC736" s="5">
        <f t="shared" si="319"/>
        <v>23.013998441211136</v>
      </c>
      <c r="AD736" s="5">
        <f t="shared" si="320"/>
        <v>-14.61740134005138</v>
      </c>
      <c r="AE736">
        <f t="shared" si="332"/>
        <v>0</v>
      </c>
    </row>
    <row r="737" spans="1:31" x14ac:dyDescent="0.2">
      <c r="A737">
        <f t="shared" si="338"/>
        <v>0.70400000000000051</v>
      </c>
      <c r="B737" s="5">
        <f t="shared" si="321"/>
        <v>2.8658805475401676</v>
      </c>
      <c r="C737" s="5">
        <f t="shared" si="322"/>
        <v>-30.710393779188113</v>
      </c>
      <c r="D737" s="5">
        <f t="shared" si="323"/>
        <v>-2.2229058824480186</v>
      </c>
      <c r="E737" s="2">
        <f t="shared" si="324"/>
        <v>30.843825271609312</v>
      </c>
      <c r="F737" s="2">
        <f t="shared" si="325"/>
        <v>174.66862324983157</v>
      </c>
      <c r="G737" s="3">
        <f t="shared" si="326"/>
        <v>7.6343125669939145</v>
      </c>
      <c r="H737" s="3">
        <f t="shared" si="327"/>
        <v>-112.70509531364451</v>
      </c>
      <c r="I737" s="3">
        <f t="shared" si="328"/>
        <v>-16.65537122295709</v>
      </c>
      <c r="J737" s="2">
        <f t="shared" ref="J737:J800" si="339">SQRT(G737^2+H737^2+I737^2)</f>
        <v>114.18459891159911</v>
      </c>
      <c r="K737" s="2">
        <f t="shared" si="329"/>
        <v>77.835445747511315</v>
      </c>
      <c r="L737" s="6">
        <f t="shared" ref="L737:L800" si="340">SQRT(spin^2-flag*((30/PI())*(wx*G737+wy*H737+wz*I737)/J737)^2)*EXP(-A737/(tau*146.7/N737))</f>
        <v>2484.7239591596517</v>
      </c>
      <c r="M737" s="2">
        <f t="shared" ref="M737:M800" si="341">(L737*PI()/30)*(circ/(2*PI()))/12</f>
        <v>31.490425176849751</v>
      </c>
      <c r="N737" s="2">
        <f t="shared" si="330"/>
        <v>114.18459891159911</v>
      </c>
      <c r="O737" s="2">
        <f t="shared" ref="O737:O800" si="342">J737/1.467</f>
        <v>77.835445747511315</v>
      </c>
      <c r="P737" s="5">
        <f t="shared" ref="P737:P800" si="343">cd0+(cdspin*L737/1000)*EXP(-A737/(tau*146.7/N737))</f>
        <v>0.3525499640395518</v>
      </c>
      <c r="Q737" s="4">
        <f t="shared" si="331"/>
        <v>0.27578522390072424</v>
      </c>
      <c r="R737" s="4">
        <f t="shared" ref="R737:R800" si="344">cl2_*Q737/(cl0+cl1_*Q737)</f>
        <v>0.25185722934035942</v>
      </c>
      <c r="S737" s="4">
        <f t="shared" si="333"/>
        <v>0</v>
      </c>
      <c r="T737" s="4">
        <f t="shared" si="334"/>
        <v>0</v>
      </c>
      <c r="U737" s="5">
        <f t="shared" si="335"/>
        <v>-1.6497073062560446</v>
      </c>
      <c r="V737" s="5">
        <f t="shared" si="336"/>
        <v>24.354572538076621</v>
      </c>
      <c r="W737" s="5">
        <f t="shared" si="337"/>
        <v>3.5990781558657243</v>
      </c>
      <c r="X737" s="5">
        <f t="shared" ref="X737:X800" si="345">M737/romega</f>
        <v>0.99388578729979882</v>
      </c>
      <c r="Y737" s="5">
        <f t="shared" ref="Y737:Y800" si="346">const*($R737/omega)*N737*(wy*I737-wz*(H737-T737))</f>
        <v>10.505549984848066</v>
      </c>
      <c r="Z737" s="5">
        <f t="shared" ref="Z737:Z800" si="347">const*($R737/omega)*N737*(wz*(G737-S737)-wx*I737)</f>
        <v>-1.350754599705126</v>
      </c>
      <c r="AA737" s="5">
        <f t="shared" ref="AA737:AA800" si="348">const*($R737/omega)*N737*(wx*(H737-T737)-wy*(G737-S737))</f>
        <v>13.955832930174079</v>
      </c>
      <c r="AB737" s="5">
        <f t="shared" ref="AB737:AC800" si="349">U737+Y737</f>
        <v>8.8558426785920226</v>
      </c>
      <c r="AC737" s="5">
        <f t="shared" si="349"/>
        <v>23.003817938371494</v>
      </c>
      <c r="AD737" s="5">
        <f t="shared" ref="AD737:AD800" si="350">W737+AA737-32.174</f>
        <v>-14.619088913960198</v>
      </c>
      <c r="AE737">
        <f t="shared" si="332"/>
        <v>0</v>
      </c>
    </row>
    <row r="738" spans="1:31" x14ac:dyDescent="0.2">
      <c r="A738">
        <f t="shared" si="338"/>
        <v>0.70500000000000052</v>
      </c>
      <c r="B738" s="5">
        <f t="shared" ref="B738:B801" si="351">B737+G737*dt+0.5*AB737*dt*dt</f>
        <v>2.873519288028501</v>
      </c>
      <c r="C738" s="5">
        <f t="shared" ref="C738:C801" si="352">C737+H737*dt+0.5*AC737*dt*dt</f>
        <v>-30.823087372592788</v>
      </c>
      <c r="D738" s="5">
        <f t="shared" ref="D738:D801" si="353">D737+I737*dt+0.5*AD737*dt*dt</f>
        <v>-2.2395685632154323</v>
      </c>
      <c r="E738" s="2">
        <f t="shared" ref="E738:E801" si="354">SQRT(B738^2+C738^2)</f>
        <v>30.956741241241151</v>
      </c>
      <c r="F738" s="2">
        <f t="shared" ref="F738:F801" si="355">ATAN2(C738,B738)*180/PI()</f>
        <v>174.67392649378132</v>
      </c>
      <c r="G738" s="3">
        <f t="shared" ref="G738:G801" si="356">G737+AB737*dt</f>
        <v>7.6431684096725068</v>
      </c>
      <c r="H738" s="3">
        <f t="shared" ref="H738:H801" si="357">H737+AC737*dt</f>
        <v>-112.68209149570613</v>
      </c>
      <c r="I738" s="3">
        <f t="shared" ref="I738:I801" si="358">I737+AD737*dt</f>
        <v>-16.66999031187105</v>
      </c>
      <c r="J738" s="2">
        <f t="shared" si="339"/>
        <v>114.16461949388339</v>
      </c>
      <c r="K738" s="2">
        <f t="shared" ref="K738:K801" si="359">J738/1.467</f>
        <v>77.821826512531274</v>
      </c>
      <c r="L738" s="6">
        <f t="shared" si="340"/>
        <v>2484.6783334247584</v>
      </c>
      <c r="M738" s="2">
        <f t="shared" si="341"/>
        <v>31.48984693402905</v>
      </c>
      <c r="N738" s="2">
        <f t="shared" ref="N738:N801" si="360">IF(D738&gt;=hwind,SQRT((G738-vxw)^2+(H738-vyw)^2+I738^2),J738)</f>
        <v>114.16461949388339</v>
      </c>
      <c r="O738" s="2">
        <f t="shared" si="342"/>
        <v>77.821826512531274</v>
      </c>
      <c r="P738" s="5">
        <f t="shared" si="343"/>
        <v>0.35254862689081945</v>
      </c>
      <c r="Q738" s="4">
        <f t="shared" ref="Q738:Q801" si="361">(M738/N738)</f>
        <v>0.27582842279534936</v>
      </c>
      <c r="R738" s="4">
        <f t="shared" si="344"/>
        <v>0.25187598163136538</v>
      </c>
      <c r="S738" s="4">
        <f t="shared" si="333"/>
        <v>0</v>
      </c>
      <c r="T738" s="4">
        <f t="shared" si="334"/>
        <v>0</v>
      </c>
      <c r="U738" s="5">
        <f t="shared" si="335"/>
        <v>-1.6513257203273992</v>
      </c>
      <c r="V738" s="5">
        <f t="shared" si="336"/>
        <v>24.345248715397304</v>
      </c>
      <c r="W738" s="5">
        <f t="shared" si="337"/>
        <v>3.6015932508781039</v>
      </c>
      <c r="X738" s="5">
        <f t="shared" si="345"/>
        <v>0.99386753707555209</v>
      </c>
      <c r="Y738" s="5">
        <f t="shared" si="346"/>
        <v>10.502437147488275</v>
      </c>
      <c r="Z738" s="5">
        <f t="shared" si="347"/>
        <v>-1.3516049981021214</v>
      </c>
      <c r="AA738" s="5">
        <f t="shared" si="348"/>
        <v>13.951632217016339</v>
      </c>
      <c r="AB738" s="5">
        <f t="shared" si="349"/>
        <v>8.8511114271608751</v>
      </c>
      <c r="AC738" s="5">
        <f t="shared" si="349"/>
        <v>22.993643717295182</v>
      </c>
      <c r="AD738" s="5">
        <f t="shared" si="350"/>
        <v>-14.620774532105557</v>
      </c>
      <c r="AE738">
        <f t="shared" ref="AE738:AE801" si="362">IF(($C738-17/12)*($C739-17/12)&lt;0,1,0)</f>
        <v>0</v>
      </c>
    </row>
    <row r="739" spans="1:31" x14ac:dyDescent="0.2">
      <c r="A739">
        <f t="shared" si="338"/>
        <v>0.70600000000000052</v>
      </c>
      <c r="B739" s="5">
        <f t="shared" si="351"/>
        <v>2.8811668819938872</v>
      </c>
      <c r="C739" s="5">
        <f t="shared" si="352"/>
        <v>-30.935757967266635</v>
      </c>
      <c r="D739" s="5">
        <f t="shared" si="353"/>
        <v>-2.2562458639145695</v>
      </c>
      <c r="E739" s="2">
        <f t="shared" si="354"/>
        <v>31.069635395530462</v>
      </c>
      <c r="F739" s="2">
        <f t="shared" si="355"/>
        <v>174.67917100129839</v>
      </c>
      <c r="G739" s="3">
        <f t="shared" si="356"/>
        <v>7.6520195210996675</v>
      </c>
      <c r="H739" s="3">
        <f t="shared" si="357"/>
        <v>-112.65909785198883</v>
      </c>
      <c r="I739" s="3">
        <f t="shared" si="358"/>
        <v>-16.684611086403155</v>
      </c>
      <c r="J739" s="2">
        <f t="shared" si="339"/>
        <v>114.1446537454988</v>
      </c>
      <c r="K739" s="2">
        <f t="shared" si="359"/>
        <v>77.808216595432029</v>
      </c>
      <c r="L739" s="6">
        <f t="shared" si="340"/>
        <v>2484.6326342107886</v>
      </c>
      <c r="M739" s="2">
        <f t="shared" si="341"/>
        <v>31.489267759963123</v>
      </c>
      <c r="N739" s="2">
        <f t="shared" si="360"/>
        <v>114.1446537454988</v>
      </c>
      <c r="O739" s="2">
        <f t="shared" si="342"/>
        <v>77.808216595432029</v>
      </c>
      <c r="P739" s="5">
        <f t="shared" si="343"/>
        <v>0.35254728759829684</v>
      </c>
      <c r="Q739" s="4">
        <f t="shared" si="361"/>
        <v>0.2758715956173714</v>
      </c>
      <c r="R739" s="4">
        <f t="shared" si="344"/>
        <v>0.25189471952572889</v>
      </c>
      <c r="S739" s="4">
        <f t="shared" ref="S739:S802" si="363">IF(D739&gt;=hwind,vxw,0)</f>
        <v>0</v>
      </c>
      <c r="T739" s="4">
        <f t="shared" ref="T739:T802" si="364">IF(D739&gt;=hwind,vyw,0)</f>
        <v>0</v>
      </c>
      <c r="U739" s="5">
        <f t="shared" ref="U739:U802" si="365">-const*$P739*$N739*(G739-S739)</f>
        <v>-1.6529426182722373</v>
      </c>
      <c r="V739" s="5">
        <f t="shared" ref="V739:V802" si="366">-const*$P739*$N739*(H739-T739)</f>
        <v>24.335931666427996</v>
      </c>
      <c r="W739" s="5">
        <f t="shared" ref="W739:W802" si="367">-const*$P739*$N739*I739</f>
        <v>3.6041079950159234</v>
      </c>
      <c r="X739" s="5">
        <f t="shared" si="345"/>
        <v>0.99384925745978747</v>
      </c>
      <c r="Y739" s="5">
        <f t="shared" si="346"/>
        <v>10.499326056400282</v>
      </c>
      <c r="Z739" s="5">
        <f t="shared" si="347"/>
        <v>-1.352455893274529</v>
      </c>
      <c r="AA739" s="5">
        <f t="shared" si="348"/>
        <v>13.947433809381421</v>
      </c>
      <c r="AB739" s="5">
        <f t="shared" si="349"/>
        <v>8.8463834381280435</v>
      </c>
      <c r="AC739" s="5">
        <f t="shared" si="349"/>
        <v>22.983475773153465</v>
      </c>
      <c r="AD739" s="5">
        <f t="shared" si="350"/>
        <v>-14.622458195602654</v>
      </c>
      <c r="AE739">
        <f t="shared" si="362"/>
        <v>0</v>
      </c>
    </row>
    <row r="740" spans="1:31" x14ac:dyDescent="0.2">
      <c r="A740">
        <f t="shared" si="338"/>
        <v>0.70700000000000052</v>
      </c>
      <c r="B740" s="5">
        <f t="shared" si="351"/>
        <v>2.8888233247067059</v>
      </c>
      <c r="C740" s="5">
        <f t="shared" si="352"/>
        <v>-31.048405573380737</v>
      </c>
      <c r="D740" s="5">
        <f t="shared" si="353"/>
        <v>-2.2729377862300701</v>
      </c>
      <c r="E740" s="2">
        <f t="shared" si="354"/>
        <v>31.18250773832197</v>
      </c>
      <c r="F740" s="2">
        <f t="shared" si="355"/>
        <v>174.68435743177326</v>
      </c>
      <c r="G740" s="3">
        <f t="shared" si="356"/>
        <v>7.6608659045377951</v>
      </c>
      <c r="H740" s="3">
        <f t="shared" si="357"/>
        <v>-112.63611437621567</v>
      </c>
      <c r="I740" s="3">
        <f t="shared" si="358"/>
        <v>-16.699233544598759</v>
      </c>
      <c r="J740" s="2">
        <f t="shared" si="339"/>
        <v>114.12470166075485</v>
      </c>
      <c r="K740" s="2">
        <f t="shared" si="359"/>
        <v>77.794615992334585</v>
      </c>
      <c r="L740" s="6">
        <f t="shared" si="340"/>
        <v>2484.5868615006711</v>
      </c>
      <c r="M740" s="2">
        <f t="shared" si="341"/>
        <v>31.488687654435584</v>
      </c>
      <c r="N740" s="2">
        <f t="shared" si="360"/>
        <v>114.12470166075485</v>
      </c>
      <c r="O740" s="2">
        <f t="shared" si="342"/>
        <v>77.794615992334585</v>
      </c>
      <c r="P740" s="5">
        <f t="shared" si="343"/>
        <v>0.35254594616148416</v>
      </c>
      <c r="Q740" s="4">
        <f t="shared" si="361"/>
        <v>0.2759147423494549</v>
      </c>
      <c r="R740" s="4">
        <f t="shared" si="344"/>
        <v>0.25191344302226137</v>
      </c>
      <c r="S740" s="4">
        <f t="shared" si="363"/>
        <v>0</v>
      </c>
      <c r="T740" s="4">
        <f t="shared" si="364"/>
        <v>0</v>
      </c>
      <c r="U740" s="5">
        <f t="shared" si="365"/>
        <v>-1.654558001920919</v>
      </c>
      <c r="V740" s="5">
        <f t="shared" si="366"/>
        <v>24.326621385718067</v>
      </c>
      <c r="W740" s="5">
        <f t="shared" si="367"/>
        <v>3.6066223885730717</v>
      </c>
      <c r="X740" s="5">
        <f t="shared" si="345"/>
        <v>0.99383094844567543</v>
      </c>
      <c r="Y740" s="5">
        <f t="shared" si="346"/>
        <v>10.496216710505163</v>
      </c>
      <c r="Z740" s="5">
        <f t="shared" si="347"/>
        <v>-1.3533072845957237</v>
      </c>
      <c r="AA740" s="5">
        <f t="shared" si="348"/>
        <v>13.943237705861623</v>
      </c>
      <c r="AB740" s="5">
        <f t="shared" si="349"/>
        <v>8.8416587085842444</v>
      </c>
      <c r="AC740" s="5">
        <f t="shared" si="349"/>
        <v>22.973314101122345</v>
      </c>
      <c r="AD740" s="5">
        <f t="shared" si="350"/>
        <v>-14.624139905565304</v>
      </c>
      <c r="AE740">
        <f t="shared" si="362"/>
        <v>0</v>
      </c>
    </row>
    <row r="741" spans="1:31" x14ac:dyDescent="0.2">
      <c r="A741">
        <f t="shared" si="338"/>
        <v>0.70800000000000052</v>
      </c>
      <c r="B741" s="5">
        <f t="shared" si="351"/>
        <v>2.8964886114405979</v>
      </c>
      <c r="C741" s="5">
        <f t="shared" si="352"/>
        <v>-31.161030201099901</v>
      </c>
      <c r="D741" s="5">
        <f t="shared" si="353"/>
        <v>-2.2896443318446216</v>
      </c>
      <c r="E741" s="2">
        <f t="shared" si="354"/>
        <v>31.295358273553369</v>
      </c>
      <c r="F741" s="2">
        <f t="shared" si="355"/>
        <v>174.68948643482801</v>
      </c>
      <c r="G741" s="3">
        <f t="shared" si="356"/>
        <v>7.6697075632463791</v>
      </c>
      <c r="H741" s="3">
        <f t="shared" si="357"/>
        <v>-112.61314106211455</v>
      </c>
      <c r="I741" s="3">
        <f t="shared" si="358"/>
        <v>-16.713857684504323</v>
      </c>
      <c r="J741" s="2">
        <f t="shared" si="339"/>
        <v>114.10476323396536</v>
      </c>
      <c r="K741" s="2">
        <f t="shared" si="359"/>
        <v>77.781024699362888</v>
      </c>
      <c r="L741" s="6">
        <f t="shared" si="340"/>
        <v>2484.5410152773793</v>
      </c>
      <c r="M741" s="2">
        <f t="shared" si="341"/>
        <v>31.488106617230674</v>
      </c>
      <c r="N741" s="2">
        <f t="shared" si="360"/>
        <v>114.10476323396536</v>
      </c>
      <c r="O741" s="2">
        <f t="shared" si="342"/>
        <v>77.781024699362888</v>
      </c>
      <c r="P741" s="5">
        <f t="shared" si="343"/>
        <v>0.35254460257988268</v>
      </c>
      <c r="Q741" s="4">
        <f t="shared" si="361"/>
        <v>0.27595786297427471</v>
      </c>
      <c r="R741" s="4">
        <f t="shared" si="344"/>
        <v>0.25193215211977743</v>
      </c>
      <c r="S741" s="4">
        <f t="shared" si="363"/>
        <v>0</v>
      </c>
      <c r="T741" s="4">
        <f t="shared" si="364"/>
        <v>0</v>
      </c>
      <c r="U741" s="5">
        <f t="shared" si="365"/>
        <v>-1.6561718731016537</v>
      </c>
      <c r="V741" s="5">
        <f t="shared" si="366"/>
        <v>24.3173178678223</v>
      </c>
      <c r="W741" s="5">
        <f t="shared" si="367"/>
        <v>3.6091364318437411</v>
      </c>
      <c r="X741" s="5">
        <f t="shared" si="345"/>
        <v>0.99381261002640653</v>
      </c>
      <c r="Y741" s="5">
        <f t="shared" si="346"/>
        <v>10.493109108724839</v>
      </c>
      <c r="Z741" s="5">
        <f t="shared" si="347"/>
        <v>-1.3541591714398533</v>
      </c>
      <c r="AA741" s="5">
        <f t="shared" si="348"/>
        <v>13.93904390505034</v>
      </c>
      <c r="AB741" s="5">
        <f t="shared" si="349"/>
        <v>8.8369372356231857</v>
      </c>
      <c r="AC741" s="5">
        <f t="shared" si="349"/>
        <v>22.963158696382447</v>
      </c>
      <c r="AD741" s="5">
        <f t="shared" si="350"/>
        <v>-14.625819663105919</v>
      </c>
      <c r="AE741">
        <f t="shared" si="362"/>
        <v>0</v>
      </c>
    </row>
    <row r="742" spans="1:31" x14ac:dyDescent="0.2">
      <c r="A742">
        <f t="shared" si="338"/>
        <v>0.70900000000000052</v>
      </c>
      <c r="B742" s="5">
        <f t="shared" si="351"/>
        <v>2.9041627374724621</v>
      </c>
      <c r="C742" s="5">
        <f t="shared" si="352"/>
        <v>-31.273631860582668</v>
      </c>
      <c r="D742" s="5">
        <f t="shared" si="353"/>
        <v>-2.3063655024389575</v>
      </c>
      <c r="E742" s="2">
        <f t="shared" si="354"/>
        <v>31.408187005253499</v>
      </c>
      <c r="F742" s="2">
        <f t="shared" si="355"/>
        <v>174.69455865049636</v>
      </c>
      <c r="G742" s="3">
        <f t="shared" si="356"/>
        <v>7.6785445004820021</v>
      </c>
      <c r="H742" s="3">
        <f t="shared" si="357"/>
        <v>-112.59017790341817</v>
      </c>
      <c r="I742" s="3">
        <f t="shared" si="358"/>
        <v>-16.728483504167428</v>
      </c>
      <c r="J742" s="2">
        <f t="shared" si="339"/>
        <v>114.08483845944841</v>
      </c>
      <c r="K742" s="2">
        <f t="shared" si="359"/>
        <v>77.767442712643756</v>
      </c>
      <c r="L742" s="6">
        <f t="shared" si="340"/>
        <v>2484.4950955239328</v>
      </c>
      <c r="M742" s="2">
        <f t="shared" si="341"/>
        <v>31.487524648133174</v>
      </c>
      <c r="N742" s="2">
        <f t="shared" si="360"/>
        <v>114.08483845944841</v>
      </c>
      <c r="O742" s="2">
        <f t="shared" si="342"/>
        <v>77.767442712643756</v>
      </c>
      <c r="P742" s="5">
        <f t="shared" si="343"/>
        <v>0.3525432568529952</v>
      </c>
      <c r="Q742" s="4">
        <f t="shared" si="361"/>
        <v>0.27600095747451536</v>
      </c>
      <c r="R742" s="4">
        <f t="shared" si="344"/>
        <v>0.25195084681709462</v>
      </c>
      <c r="S742" s="4">
        <f t="shared" si="363"/>
        <v>0</v>
      </c>
      <c r="T742" s="4">
        <f t="shared" si="364"/>
        <v>0</v>
      </c>
      <c r="U742" s="5">
        <f t="shared" si="365"/>
        <v>-1.6577842336405042</v>
      </c>
      <c r="V742" s="5">
        <f t="shared" si="366"/>
        <v>24.308021107300949</v>
      </c>
      <c r="W742" s="5">
        <f t="shared" si="367"/>
        <v>3.6116501251224364</v>
      </c>
      <c r="X742" s="5">
        <f t="shared" si="345"/>
        <v>0.99379424219518786</v>
      </c>
      <c r="Y742" s="5">
        <f t="shared" si="346"/>
        <v>10.490003249982095</v>
      </c>
      <c r="Z742" s="5">
        <f t="shared" si="347"/>
        <v>-1.3550115531818354</v>
      </c>
      <c r="AA742" s="5">
        <f t="shared" si="348"/>
        <v>13.934852405542062</v>
      </c>
      <c r="AB742" s="5">
        <f t="shared" si="349"/>
        <v>8.8322190163415915</v>
      </c>
      <c r="AC742" s="5">
        <f t="shared" si="349"/>
        <v>22.953009554119113</v>
      </c>
      <c r="AD742" s="5">
        <f t="shared" si="350"/>
        <v>-14.627497469335502</v>
      </c>
      <c r="AE742">
        <f t="shared" si="362"/>
        <v>0</v>
      </c>
    </row>
    <row r="743" spans="1:31" x14ac:dyDescent="0.2">
      <c r="A743">
        <f t="shared" si="338"/>
        <v>0.71000000000000052</v>
      </c>
      <c r="B743" s="5">
        <f t="shared" si="351"/>
        <v>2.9118456980824523</v>
      </c>
      <c r="C743" s="5">
        <f t="shared" si="352"/>
        <v>-31.386210561981308</v>
      </c>
      <c r="D743" s="5">
        <f t="shared" si="353"/>
        <v>-2.3231012996918596</v>
      </c>
      <c r="E743" s="2">
        <f t="shared" si="354"/>
        <v>31.520993937540553</v>
      </c>
      <c r="F743" s="2">
        <f t="shared" si="355"/>
        <v>174.69957470939983</v>
      </c>
      <c r="G743" s="3">
        <f t="shared" si="356"/>
        <v>7.687376719498344</v>
      </c>
      <c r="H743" s="3">
        <f t="shared" si="357"/>
        <v>-112.56722489386405</v>
      </c>
      <c r="I743" s="3">
        <f t="shared" si="358"/>
        <v>-16.743111001636763</v>
      </c>
      <c r="J743" s="2">
        <f t="shared" si="339"/>
        <v>114.06492733152633</v>
      </c>
      <c r="K743" s="2">
        <f t="shared" si="359"/>
        <v>77.753870028306977</v>
      </c>
      <c r="L743" s="6">
        <f t="shared" si="340"/>
        <v>2484.4491022233974</v>
      </c>
      <c r="M743" s="2">
        <f t="shared" si="341"/>
        <v>31.486941746928469</v>
      </c>
      <c r="N743" s="2">
        <f t="shared" si="360"/>
        <v>114.06492733152633</v>
      </c>
      <c r="O743" s="2">
        <f t="shared" si="342"/>
        <v>77.753870028306977</v>
      </c>
      <c r="P743" s="5">
        <f t="shared" si="343"/>
        <v>0.35254190898032578</v>
      </c>
      <c r="Q743" s="4">
        <f t="shared" si="361"/>
        <v>0.27604402583287152</v>
      </c>
      <c r="R743" s="4">
        <f t="shared" si="344"/>
        <v>0.25196952711303289</v>
      </c>
      <c r="S743" s="4">
        <f t="shared" si="363"/>
        <v>0</v>
      </c>
      <c r="T743" s="4">
        <f t="shared" si="364"/>
        <v>0</v>
      </c>
      <c r="U743" s="5">
        <f t="shared" si="365"/>
        <v>-1.6593950853613881</v>
      </c>
      <c r="V743" s="5">
        <f t="shared" si="366"/>
        <v>24.298731098719685</v>
      </c>
      <c r="W743" s="5">
        <f t="shared" si="367"/>
        <v>3.6141634687039641</v>
      </c>
      <c r="X743" s="5">
        <f t="shared" si="345"/>
        <v>0.99377584494524585</v>
      </c>
      <c r="Y743" s="5">
        <f t="shared" si="346"/>
        <v>10.486899133200509</v>
      </c>
      <c r="Z743" s="5">
        <f t="shared" si="347"/>
        <v>-1.3558644291973503</v>
      </c>
      <c r="AA743" s="5">
        <f t="shared" si="348"/>
        <v>13.930663205932309</v>
      </c>
      <c r="AB743" s="5">
        <f t="shared" si="349"/>
        <v>8.8275040478391205</v>
      </c>
      <c r="AC743" s="5">
        <f t="shared" si="349"/>
        <v>22.942866669522335</v>
      </c>
      <c r="AD743" s="5">
        <f t="shared" si="350"/>
        <v>-14.629173325363727</v>
      </c>
      <c r="AE743">
        <f t="shared" si="362"/>
        <v>0</v>
      </c>
    </row>
    <row r="744" spans="1:31" x14ac:dyDescent="0.2">
      <c r="A744">
        <f t="shared" si="338"/>
        <v>0.71100000000000052</v>
      </c>
      <c r="B744" s="5">
        <f t="shared" si="351"/>
        <v>2.9195374885539747</v>
      </c>
      <c r="C744" s="5">
        <f t="shared" si="352"/>
        <v>-31.498766315441838</v>
      </c>
      <c r="D744" s="5">
        <f t="shared" si="353"/>
        <v>-2.3398517252801589</v>
      </c>
      <c r="E744" s="2">
        <f t="shared" si="354"/>
        <v>31.633779074620303</v>
      </c>
      <c r="F744" s="2">
        <f t="shared" si="355"/>
        <v>174.70453523292005</v>
      </c>
      <c r="G744" s="3">
        <f t="shared" si="356"/>
        <v>7.6962042235461832</v>
      </c>
      <c r="H744" s="3">
        <f t="shared" si="357"/>
        <v>-112.54428202719453</v>
      </c>
      <c r="I744" s="3">
        <f t="shared" si="358"/>
        <v>-16.757740174962127</v>
      </c>
      <c r="J744" s="2">
        <f t="shared" si="339"/>
        <v>114.04502984452576</v>
      </c>
      <c r="K744" s="2">
        <f t="shared" si="359"/>
        <v>77.74030664248518</v>
      </c>
      <c r="L744" s="6">
        <f t="shared" si="340"/>
        <v>2484.4030353588842</v>
      </c>
      <c r="M744" s="2">
        <f t="shared" si="341"/>
        <v>31.486357913402525</v>
      </c>
      <c r="N744" s="2">
        <f t="shared" si="360"/>
        <v>114.04502984452576</v>
      </c>
      <c r="O744" s="2">
        <f t="shared" si="342"/>
        <v>77.74030664248518</v>
      </c>
      <c r="P744" s="5">
        <f t="shared" si="343"/>
        <v>0.35254055896137981</v>
      </c>
      <c r="Q744" s="4">
        <f t="shared" si="361"/>
        <v>0.27608706803204797</v>
      </c>
      <c r="R744" s="4">
        <f t="shared" si="344"/>
        <v>0.25198819300641573</v>
      </c>
      <c r="S744" s="4">
        <f t="shared" si="363"/>
        <v>0</v>
      </c>
      <c r="T744" s="4">
        <f t="shared" si="364"/>
        <v>0</v>
      </c>
      <c r="U744" s="5">
        <f t="shared" si="365"/>
        <v>-1.6610044300860816</v>
      </c>
      <c r="V744" s="5">
        <f t="shared" si="366"/>
        <v>24.289447836649614</v>
      </c>
      <c r="W744" s="5">
        <f t="shared" si="367"/>
        <v>3.6166764628834396</v>
      </c>
      <c r="X744" s="5">
        <f t="shared" si="345"/>
        <v>0.99375741826982544</v>
      </c>
      <c r="Y744" s="5">
        <f t="shared" si="346"/>
        <v>10.483796757304532</v>
      </c>
      <c r="Z744" s="5">
        <f t="shared" si="347"/>
        <v>-1.356717798862852</v>
      </c>
      <c r="AA744" s="5">
        <f t="shared" si="348"/>
        <v>13.926476304817738</v>
      </c>
      <c r="AB744" s="5">
        <f t="shared" si="349"/>
        <v>8.8227923272184512</v>
      </c>
      <c r="AC744" s="5">
        <f t="shared" si="349"/>
        <v>22.932730037786762</v>
      </c>
      <c r="AD744" s="5">
        <f t="shared" si="350"/>
        <v>-14.630847232298823</v>
      </c>
      <c r="AE744">
        <f t="shared" si="362"/>
        <v>0</v>
      </c>
    </row>
    <row r="745" spans="1:31" x14ac:dyDescent="0.2">
      <c r="A745">
        <f t="shared" si="338"/>
        <v>0.71200000000000052</v>
      </c>
      <c r="B745" s="5">
        <f t="shared" si="351"/>
        <v>2.9272381041736844</v>
      </c>
      <c r="C745" s="5">
        <f t="shared" si="352"/>
        <v>-31.611299131104012</v>
      </c>
      <c r="D745" s="5">
        <f t="shared" si="353"/>
        <v>-2.3566167808787375</v>
      </c>
      <c r="E745" s="2">
        <f t="shared" si="354"/>
        <v>31.746542420784401</v>
      </c>
      <c r="F745" s="2">
        <f t="shared" si="355"/>
        <v>174.70944083336713</v>
      </c>
      <c r="G745" s="3">
        <f t="shared" si="356"/>
        <v>7.7050270158734016</v>
      </c>
      <c r="H745" s="3">
        <f t="shared" si="357"/>
        <v>-112.52134929715675</v>
      </c>
      <c r="I745" s="3">
        <f t="shared" si="358"/>
        <v>-16.772371022194424</v>
      </c>
      <c r="J745" s="2">
        <f t="shared" si="339"/>
        <v>114.02514599277758</v>
      </c>
      <c r="K745" s="2">
        <f t="shared" si="359"/>
        <v>77.72675255131395</v>
      </c>
      <c r="L745" s="6">
        <f t="shared" si="340"/>
        <v>2484.3568949135501</v>
      </c>
      <c r="M745" s="2">
        <f t="shared" si="341"/>
        <v>31.485773147341863</v>
      </c>
      <c r="N745" s="2">
        <f t="shared" si="360"/>
        <v>114.02514599277758</v>
      </c>
      <c r="O745" s="2">
        <f t="shared" si="342"/>
        <v>77.72675255131395</v>
      </c>
      <c r="P745" s="5">
        <f t="shared" si="343"/>
        <v>0.35253920679566408</v>
      </c>
      <c r="Q745" s="4">
        <f t="shared" si="361"/>
        <v>0.2761300840547592</v>
      </c>
      <c r="R745" s="4">
        <f t="shared" si="344"/>
        <v>0.25200684449606908</v>
      </c>
      <c r="S745" s="4">
        <f t="shared" si="363"/>
        <v>0</v>
      </c>
      <c r="T745" s="4">
        <f t="shared" si="364"/>
        <v>0</v>
      </c>
      <c r="U745" s="5">
        <f t="shared" si="365"/>
        <v>-1.6626122696342218</v>
      </c>
      <c r="V745" s="5">
        <f t="shared" si="366"/>
        <v>24.280171315667278</v>
      </c>
      <c r="W745" s="5">
        <f t="shared" si="367"/>
        <v>3.6191891079562839</v>
      </c>
      <c r="X745" s="5">
        <f t="shared" si="345"/>
        <v>0.99373896216218882</v>
      </c>
      <c r="Y745" s="5">
        <f t="shared" si="346"/>
        <v>10.480696121219447</v>
      </c>
      <c r="Z745" s="5">
        <f t="shared" si="347"/>
        <v>-1.3575716615555571</v>
      </c>
      <c r="AA745" s="5">
        <f t="shared" si="348"/>
        <v>13.922291700796057</v>
      </c>
      <c r="AB745" s="5">
        <f t="shared" si="349"/>
        <v>8.8180838515852251</v>
      </c>
      <c r="AC745" s="5">
        <f t="shared" si="349"/>
        <v>22.922599654111721</v>
      </c>
      <c r="AD745" s="5">
        <f t="shared" si="350"/>
        <v>-14.63251919124766</v>
      </c>
      <c r="AE745">
        <f t="shared" si="362"/>
        <v>0</v>
      </c>
    </row>
    <row r="746" spans="1:31" x14ac:dyDescent="0.2">
      <c r="A746">
        <f t="shared" si="338"/>
        <v>0.71300000000000052</v>
      </c>
      <c r="B746" s="5">
        <f t="shared" si="351"/>
        <v>2.9349475402314837</v>
      </c>
      <c r="C746" s="5">
        <f t="shared" si="352"/>
        <v>-31.723809019101342</v>
      </c>
      <c r="D746" s="5">
        <f t="shared" si="353"/>
        <v>-2.3733964681605273</v>
      </c>
      <c r="E746" s="2">
        <f t="shared" si="354"/>
        <v>31.859283980408701</v>
      </c>
      <c r="F746" s="2">
        <f t="shared" si="355"/>
        <v>174.7142921141448</v>
      </c>
      <c r="G746" s="3">
        <f t="shared" si="356"/>
        <v>7.7138450997249866</v>
      </c>
      <c r="H746" s="3">
        <f t="shared" si="357"/>
        <v>-112.49842669750264</v>
      </c>
      <c r="I746" s="3">
        <f t="shared" si="358"/>
        <v>-16.787003541385673</v>
      </c>
      <c r="J746" s="2">
        <f t="shared" si="339"/>
        <v>114.00527577061695</v>
      </c>
      <c r="K746" s="2">
        <f t="shared" si="359"/>
        <v>77.713207750931787</v>
      </c>
      <c r="L746" s="6">
        <f t="shared" si="340"/>
        <v>2484.3106808705979</v>
      </c>
      <c r="M746" s="2">
        <f t="shared" si="341"/>
        <v>31.485187448533623</v>
      </c>
      <c r="N746" s="2">
        <f t="shared" si="360"/>
        <v>114.00527577061695</v>
      </c>
      <c r="O746" s="2">
        <f t="shared" si="342"/>
        <v>77.713207750931787</v>
      </c>
      <c r="P746" s="5">
        <f t="shared" si="343"/>
        <v>0.3525378524826866</v>
      </c>
      <c r="Q746" s="4">
        <f t="shared" si="361"/>
        <v>0.27617307388373014</v>
      </c>
      <c r="R746" s="4">
        <f t="shared" si="344"/>
        <v>0.25202548158082194</v>
      </c>
      <c r="S746" s="4">
        <f t="shared" si="363"/>
        <v>0</v>
      </c>
      <c r="T746" s="4">
        <f t="shared" si="364"/>
        <v>0</v>
      </c>
      <c r="U746" s="5">
        <f t="shared" si="365"/>
        <v>-1.6642186058233088</v>
      </c>
      <c r="V746" s="5">
        <f t="shared" si="366"/>
        <v>24.270901530354607</v>
      </c>
      <c r="W746" s="5">
        <f t="shared" si="367"/>
        <v>3.6217014042182192</v>
      </c>
      <c r="X746" s="5">
        <f t="shared" si="345"/>
        <v>0.9937204766156178</v>
      </c>
      <c r="Y746" s="5">
        <f t="shared" si="346"/>
        <v>10.477597223871362</v>
      </c>
      <c r="Z746" s="5">
        <f t="shared" si="347"/>
        <v>-1.358426016653449</v>
      </c>
      <c r="AA746" s="5">
        <f t="shared" si="348"/>
        <v>13.918109392466047</v>
      </c>
      <c r="AB746" s="5">
        <f t="shared" si="349"/>
        <v>8.813378618048052</v>
      </c>
      <c r="AC746" s="5">
        <f t="shared" si="349"/>
        <v>22.912475513701157</v>
      </c>
      <c r="AD746" s="5">
        <f t="shared" si="350"/>
        <v>-14.634189203315735</v>
      </c>
      <c r="AE746">
        <f t="shared" si="362"/>
        <v>0</v>
      </c>
    </row>
    <row r="747" spans="1:31" x14ac:dyDescent="0.2">
      <c r="A747">
        <f t="shared" ref="A747:A810" si="368">A746+dt</f>
        <v>0.71400000000000052</v>
      </c>
      <c r="B747" s="5">
        <f t="shared" si="351"/>
        <v>2.9426657920205179</v>
      </c>
      <c r="C747" s="5">
        <f t="shared" si="352"/>
        <v>-31.836295989561087</v>
      </c>
      <c r="D747" s="5">
        <f t="shared" si="353"/>
        <v>-2.3901907887965148</v>
      </c>
      <c r="E747" s="2">
        <f t="shared" si="354"/>
        <v>31.972003757951597</v>
      </c>
      <c r="F747" s="2">
        <f t="shared" si="355"/>
        <v>174.71908966991128</v>
      </c>
      <c r="G747" s="3">
        <f t="shared" si="356"/>
        <v>7.7226584783430345</v>
      </c>
      <c r="H747" s="3">
        <f t="shared" si="357"/>
        <v>-112.47551422198893</v>
      </c>
      <c r="I747" s="3">
        <f t="shared" si="358"/>
        <v>-16.80163773058899</v>
      </c>
      <c r="J747" s="2">
        <f t="shared" si="339"/>
        <v>113.98541917238323</v>
      </c>
      <c r="K747" s="2">
        <f t="shared" si="359"/>
        <v>77.699672237480044</v>
      </c>
      <c r="L747" s="6">
        <f t="shared" si="340"/>
        <v>2484.2643932132783</v>
      </c>
      <c r="M747" s="2">
        <f t="shared" si="341"/>
        <v>31.484600816765507</v>
      </c>
      <c r="N747" s="2">
        <f t="shared" si="360"/>
        <v>113.98541917238323</v>
      </c>
      <c r="O747" s="2">
        <f t="shared" si="342"/>
        <v>77.699672237480044</v>
      </c>
      <c r="P747" s="5">
        <f t="shared" si="343"/>
        <v>0.35253649602195686</v>
      </c>
      <c r="Q747" s="4">
        <f t="shared" si="361"/>
        <v>0.27621603750169565</v>
      </c>
      <c r="R747" s="4">
        <f t="shared" si="344"/>
        <v>0.25204410425950619</v>
      </c>
      <c r="S747" s="4">
        <f t="shared" si="363"/>
        <v>0</v>
      </c>
      <c r="T747" s="4">
        <f t="shared" si="364"/>
        <v>0</v>
      </c>
      <c r="U747" s="5">
        <f t="shared" si="365"/>
        <v>-1.6658234404687113</v>
      </c>
      <c r="V747" s="5">
        <f t="shared" si="366"/>
        <v>24.261638475298959</v>
      </c>
      <c r="W747" s="5">
        <f t="shared" si="367"/>
        <v>3.6242133519652753</v>
      </c>
      <c r="X747" s="5">
        <f t="shared" si="345"/>
        <v>0.99370196162341196</v>
      </c>
      <c r="Y747" s="5">
        <f t="shared" si="346"/>
        <v>10.474500064187229</v>
      </c>
      <c r="Z747" s="5">
        <f t="shared" si="347"/>
        <v>-1.359280863535274</v>
      </c>
      <c r="AA747" s="5">
        <f t="shared" si="348"/>
        <v>13.91392937842757</v>
      </c>
      <c r="AB747" s="5">
        <f t="shared" si="349"/>
        <v>8.808676623718517</v>
      </c>
      <c r="AC747" s="5">
        <f t="shared" si="349"/>
        <v>22.902357611763684</v>
      </c>
      <c r="AD747" s="5">
        <f t="shared" si="350"/>
        <v>-14.635857269607154</v>
      </c>
      <c r="AE747">
        <f t="shared" si="362"/>
        <v>0</v>
      </c>
    </row>
    <row r="748" spans="1:31" x14ac:dyDescent="0.2">
      <c r="A748">
        <f t="shared" si="368"/>
        <v>0.71500000000000052</v>
      </c>
      <c r="B748" s="5">
        <f t="shared" si="351"/>
        <v>2.950392854837173</v>
      </c>
      <c r="C748" s="5">
        <f t="shared" si="352"/>
        <v>-31.948760052604268</v>
      </c>
      <c r="D748" s="5">
        <f t="shared" si="353"/>
        <v>-2.4069997444557383</v>
      </c>
      <c r="E748" s="2">
        <f t="shared" si="354"/>
        <v>32.084701757952438</v>
      </c>
      <c r="F748" s="2">
        <f t="shared" si="355"/>
        <v>174.72383408673741</v>
      </c>
      <c r="G748" s="3">
        <f t="shared" si="356"/>
        <v>7.7314671549667526</v>
      </c>
      <c r="H748" s="3">
        <f t="shared" si="357"/>
        <v>-112.45261186437716</v>
      </c>
      <c r="I748" s="3">
        <f t="shared" si="358"/>
        <v>-16.816273587858596</v>
      </c>
      <c r="J748" s="2">
        <f t="shared" si="339"/>
        <v>113.96557619242004</v>
      </c>
      <c r="K748" s="2">
        <f t="shared" si="359"/>
        <v>77.686146007102963</v>
      </c>
      <c r="L748" s="6">
        <f t="shared" si="340"/>
        <v>2484.2180319248851</v>
      </c>
      <c r="M748" s="2">
        <f t="shared" si="341"/>
        <v>31.4840132518258</v>
      </c>
      <c r="N748" s="2">
        <f t="shared" si="360"/>
        <v>113.96557619242004</v>
      </c>
      <c r="O748" s="2">
        <f t="shared" si="342"/>
        <v>77.686146007102963</v>
      </c>
      <c r="P748" s="5">
        <f t="shared" si="343"/>
        <v>0.3525351374129857</v>
      </c>
      <c r="Q748" s="4">
        <f t="shared" si="361"/>
        <v>0.27625897489140083</v>
      </c>
      <c r="R748" s="4">
        <f t="shared" si="344"/>
        <v>0.25206271253095669</v>
      </c>
      <c r="S748" s="4">
        <f t="shared" si="363"/>
        <v>0</v>
      </c>
      <c r="T748" s="4">
        <f t="shared" si="364"/>
        <v>0</v>
      </c>
      <c r="U748" s="5">
        <f t="shared" si="365"/>
        <v>-1.6674267753836656</v>
      </c>
      <c r="V748" s="5">
        <f t="shared" si="366"/>
        <v>24.25238214509309</v>
      </c>
      <c r="W748" s="5">
        <f t="shared" si="367"/>
        <v>3.6267249514937818</v>
      </c>
      <c r="X748" s="5">
        <f t="shared" si="345"/>
        <v>0.99368341717888919</v>
      </c>
      <c r="Y748" s="5">
        <f t="shared" si="346"/>
        <v>10.471404641094843</v>
      </c>
      <c r="Z748" s="5">
        <f t="shared" si="347"/>
        <v>-1.3601362015805447</v>
      </c>
      <c r="AA748" s="5">
        <f t="shared" si="348"/>
        <v>13.909751657281573</v>
      </c>
      <c r="AB748" s="5">
        <f t="shared" si="349"/>
        <v>8.8039778657111771</v>
      </c>
      <c r="AC748" s="5">
        <f t="shared" si="349"/>
        <v>22.892245943512545</v>
      </c>
      <c r="AD748" s="5">
        <f t="shared" si="350"/>
        <v>-14.637523391224644</v>
      </c>
      <c r="AE748">
        <f t="shared" si="362"/>
        <v>0</v>
      </c>
    </row>
    <row r="749" spans="1:31" x14ac:dyDescent="0.2">
      <c r="A749">
        <f t="shared" si="368"/>
        <v>0.71600000000000052</v>
      </c>
      <c r="B749" s="5">
        <f t="shared" si="351"/>
        <v>2.9581287239810727</v>
      </c>
      <c r="C749" s="5">
        <f t="shared" si="352"/>
        <v>-32.061201218345673</v>
      </c>
      <c r="D749" s="5">
        <f t="shared" si="353"/>
        <v>-2.4238233368052926</v>
      </c>
      <c r="E749" s="2">
        <f t="shared" si="354"/>
        <v>32.197377985029959</v>
      </c>
      <c r="F749" s="2">
        <f t="shared" si="355"/>
        <v>174.72852594226086</v>
      </c>
      <c r="G749" s="3">
        <f t="shared" si="356"/>
        <v>7.740271132832464</v>
      </c>
      <c r="H749" s="3">
        <f t="shared" si="357"/>
        <v>-112.42971961843365</v>
      </c>
      <c r="I749" s="3">
        <f t="shared" si="358"/>
        <v>-16.830911111249822</v>
      </c>
      <c r="J749" s="2">
        <f t="shared" si="339"/>
        <v>113.94574682507529</v>
      </c>
      <c r="K749" s="2">
        <f t="shared" si="359"/>
        <v>77.672629055947709</v>
      </c>
      <c r="L749" s="6">
        <f t="shared" si="340"/>
        <v>2484.1715969887596</v>
      </c>
      <c r="M749" s="2">
        <f t="shared" si="341"/>
        <v>31.483424753503375</v>
      </c>
      <c r="N749" s="2">
        <f t="shared" si="360"/>
        <v>113.94574682507529</v>
      </c>
      <c r="O749" s="2">
        <f t="shared" si="342"/>
        <v>77.672629055947709</v>
      </c>
      <c r="P749" s="5">
        <f t="shared" si="343"/>
        <v>0.35253377665528507</v>
      </c>
      <c r="Q749" s="4">
        <f t="shared" si="361"/>
        <v>0.2763018860356008</v>
      </c>
      <c r="R749" s="4">
        <f t="shared" si="344"/>
        <v>0.25208130639401122</v>
      </c>
      <c r="S749" s="4">
        <f t="shared" si="363"/>
        <v>0</v>
      </c>
      <c r="T749" s="4">
        <f t="shared" si="364"/>
        <v>0</v>
      </c>
      <c r="U749" s="5">
        <f t="shared" si="365"/>
        <v>-1.6690286123792806</v>
      </c>
      <c r="V749" s="5">
        <f t="shared" si="366"/>
        <v>24.24313253433515</v>
      </c>
      <c r="W749" s="5">
        <f t="shared" si="367"/>
        <v>3.6292362031003718</v>
      </c>
      <c r="X749" s="5">
        <f t="shared" si="345"/>
        <v>0.99366484327538596</v>
      </c>
      <c r="Y749" s="5">
        <f t="shared" si="346"/>
        <v>10.468310953522817</v>
      </c>
      <c r="Z749" s="5">
        <f t="shared" si="347"/>
        <v>-1.360992030169536</v>
      </c>
      <c r="AA749" s="5">
        <f t="shared" si="348"/>
        <v>13.905576227630066</v>
      </c>
      <c r="AB749" s="5">
        <f t="shared" si="349"/>
        <v>8.7992823411435364</v>
      </c>
      <c r="AC749" s="5">
        <f t="shared" si="349"/>
        <v>22.882140504165612</v>
      </c>
      <c r="AD749" s="5">
        <f t="shared" si="350"/>
        <v>-14.639187569269563</v>
      </c>
      <c r="AE749">
        <f t="shared" si="362"/>
        <v>0</v>
      </c>
    </row>
    <row r="750" spans="1:31" x14ac:dyDescent="0.2">
      <c r="A750">
        <f t="shared" si="368"/>
        <v>0.71700000000000053</v>
      </c>
      <c r="B750" s="5">
        <f t="shared" si="351"/>
        <v>2.9658733947550755</v>
      </c>
      <c r="C750" s="5">
        <f t="shared" si="352"/>
        <v>-32.173619496893856</v>
      </c>
      <c r="D750" s="5">
        <f t="shared" si="353"/>
        <v>-2.4406615675103267</v>
      </c>
      <c r="E750" s="2">
        <f t="shared" si="354"/>
        <v>32.310032443880715</v>
      </c>
      <c r="F750" s="2">
        <f t="shared" si="355"/>
        <v>174.73316580583707</v>
      </c>
      <c r="G750" s="3">
        <f t="shared" si="356"/>
        <v>7.7490704151736072</v>
      </c>
      <c r="H750" s="3">
        <f t="shared" si="357"/>
        <v>-112.40683747792949</v>
      </c>
      <c r="I750" s="3">
        <f t="shared" si="358"/>
        <v>-16.845550298819091</v>
      </c>
      <c r="J750" s="2">
        <f t="shared" si="339"/>
        <v>113.92593106470105</v>
      </c>
      <c r="K750" s="2">
        <f t="shared" si="359"/>
        <v>77.659121380164308</v>
      </c>
      <c r="L750" s="6">
        <f t="shared" si="340"/>
        <v>2484.1250883882899</v>
      </c>
      <c r="M750" s="2">
        <f t="shared" si="341"/>
        <v>31.482835321587704</v>
      </c>
      <c r="N750" s="2">
        <f t="shared" si="360"/>
        <v>113.92593106470105</v>
      </c>
      <c r="O750" s="2">
        <f t="shared" si="342"/>
        <v>77.659121380164308</v>
      </c>
      <c r="P750" s="5">
        <f t="shared" si="343"/>
        <v>0.35253241374836863</v>
      </c>
      <c r="Q750" s="4">
        <f t="shared" si="361"/>
        <v>0.27634477091706111</v>
      </c>
      <c r="R750" s="4">
        <f t="shared" si="344"/>
        <v>0.25209988584751036</v>
      </c>
      <c r="S750" s="4">
        <f t="shared" si="363"/>
        <v>0</v>
      </c>
      <c r="T750" s="4">
        <f t="shared" si="364"/>
        <v>0</v>
      </c>
      <c r="U750" s="5">
        <f t="shared" si="365"/>
        <v>-1.6706289532645409</v>
      </c>
      <c r="V750" s="5">
        <f t="shared" si="366"/>
        <v>24.233889637628685</v>
      </c>
      <c r="W750" s="5">
        <f t="shared" si="367"/>
        <v>3.6317471070819809</v>
      </c>
      <c r="X750" s="5">
        <f t="shared" si="345"/>
        <v>0.99364623990625789</v>
      </c>
      <c r="Y750" s="5">
        <f t="shared" si="346"/>
        <v>10.465219000400605</v>
      </c>
      <c r="Z750" s="5">
        <f t="shared" si="347"/>
        <v>-1.3618483486832831</v>
      </c>
      <c r="AA750" s="5">
        <f t="shared" si="348"/>
        <v>13.90140308807613</v>
      </c>
      <c r="AB750" s="5">
        <f t="shared" si="349"/>
        <v>8.7945900471360652</v>
      </c>
      <c r="AC750" s="5">
        <f t="shared" si="349"/>
        <v>22.872041288945404</v>
      </c>
      <c r="AD750" s="5">
        <f t="shared" si="350"/>
        <v>-14.640849804841888</v>
      </c>
      <c r="AE750">
        <f t="shared" si="362"/>
        <v>0</v>
      </c>
    </row>
    <row r="751" spans="1:31" x14ac:dyDescent="0.2">
      <c r="A751">
        <f t="shared" si="368"/>
        <v>0.71800000000000053</v>
      </c>
      <c r="B751" s="5">
        <f t="shared" si="351"/>
        <v>2.9736268624652729</v>
      </c>
      <c r="C751" s="5">
        <f t="shared" si="352"/>
        <v>-32.286014898351141</v>
      </c>
      <c r="D751" s="5">
        <f t="shared" si="353"/>
        <v>-2.4575144382340479</v>
      </c>
      <c r="E751" s="2">
        <f t="shared" si="354"/>
        <v>32.422665139277598</v>
      </c>
      <c r="F751" s="2">
        <f t="shared" si="355"/>
        <v>174.73775423868733</v>
      </c>
      <c r="G751" s="3">
        <f t="shared" si="356"/>
        <v>7.7578650052207436</v>
      </c>
      <c r="H751" s="3">
        <f t="shared" si="357"/>
        <v>-112.38396543664054</v>
      </c>
      <c r="I751" s="3">
        <f t="shared" si="358"/>
        <v>-16.860191148623933</v>
      </c>
      <c r="J751" s="2">
        <f t="shared" si="339"/>
        <v>113.90612890565362</v>
      </c>
      <c r="K751" s="2">
        <f t="shared" si="359"/>
        <v>77.645622975905667</v>
      </c>
      <c r="L751" s="6">
        <f t="shared" si="340"/>
        <v>2484.0785061069082</v>
      </c>
      <c r="M751" s="2">
        <f t="shared" si="341"/>
        <v>31.482244955868804</v>
      </c>
      <c r="N751" s="2">
        <f t="shared" si="360"/>
        <v>113.90612890565362</v>
      </c>
      <c r="O751" s="2">
        <f t="shared" si="342"/>
        <v>77.645622975905667</v>
      </c>
      <c r="P751" s="5">
        <f t="shared" si="343"/>
        <v>0.35253104869175111</v>
      </c>
      <c r="Q751" s="4">
        <f t="shared" si="361"/>
        <v>0.27638762951855717</v>
      </c>
      <c r="R751" s="4">
        <f t="shared" si="344"/>
        <v>0.25211845089029766</v>
      </c>
      <c r="S751" s="4">
        <f t="shared" si="363"/>
        <v>0</v>
      </c>
      <c r="T751" s="4">
        <f t="shared" si="364"/>
        <v>0</v>
      </c>
      <c r="U751" s="5">
        <f t="shared" si="365"/>
        <v>-1.6722277998463071</v>
      </c>
      <c r="V751" s="5">
        <f t="shared" si="366"/>
        <v>24.2246534495826</v>
      </c>
      <c r="W751" s="5">
        <f t="shared" si="367"/>
        <v>3.6342576637358417</v>
      </c>
      <c r="X751" s="5">
        <f t="shared" si="345"/>
        <v>0.99362760706487741</v>
      </c>
      <c r="Y751" s="5">
        <f t="shared" si="346"/>
        <v>10.462128780658491</v>
      </c>
      <c r="Z751" s="5">
        <f t="shared" si="347"/>
        <v>-1.3627051565035833</v>
      </c>
      <c r="AA751" s="5">
        <f t="shared" si="348"/>
        <v>13.897232237223914</v>
      </c>
      <c r="AB751" s="5">
        <f t="shared" si="349"/>
        <v>8.7899009808121829</v>
      </c>
      <c r="AC751" s="5">
        <f t="shared" si="349"/>
        <v>22.861948293079017</v>
      </c>
      <c r="AD751" s="5">
        <f t="shared" si="350"/>
        <v>-14.642510099040244</v>
      </c>
      <c r="AE751">
        <f t="shared" si="362"/>
        <v>0</v>
      </c>
    </row>
    <row r="752" spans="1:31" x14ac:dyDescent="0.2">
      <c r="A752">
        <f t="shared" si="368"/>
        <v>0.71900000000000053</v>
      </c>
      <c r="B752" s="5">
        <f t="shared" si="351"/>
        <v>2.9813891224209836</v>
      </c>
      <c r="C752" s="5">
        <f t="shared" si="352"/>
        <v>-32.398387432813635</v>
      </c>
      <c r="D752" s="5">
        <f t="shared" si="353"/>
        <v>-2.4743819506377212</v>
      </c>
      <c r="E752" s="2">
        <f t="shared" si="354"/>
        <v>32.535276076068364</v>
      </c>
      <c r="F752" s="2">
        <f t="shared" si="355"/>
        <v>174.74229179404318</v>
      </c>
      <c r="G752" s="3">
        <f t="shared" si="356"/>
        <v>7.7666549062015555</v>
      </c>
      <c r="H752" s="3">
        <f t="shared" si="357"/>
        <v>-112.36110348834745</v>
      </c>
      <c r="I752" s="3">
        <f t="shared" si="358"/>
        <v>-16.874833658722974</v>
      </c>
      <c r="J752" s="2">
        <f t="shared" si="339"/>
        <v>113.88634034229356</v>
      </c>
      <c r="K752" s="2">
        <f t="shared" si="359"/>
        <v>77.632133839327579</v>
      </c>
      <c r="L752" s="6">
        <f t="shared" si="340"/>
        <v>2484.0318501280958</v>
      </c>
      <c r="M752" s="2">
        <f t="shared" si="341"/>
        <v>31.481653656137322</v>
      </c>
      <c r="N752" s="2">
        <f t="shared" si="360"/>
        <v>113.88634034229356</v>
      </c>
      <c r="O752" s="2">
        <f t="shared" si="342"/>
        <v>77.632133839327579</v>
      </c>
      <c r="P752" s="5">
        <f t="shared" si="343"/>
        <v>0.35252968148494868</v>
      </c>
      <c r="Q752" s="4">
        <f t="shared" si="361"/>
        <v>0.27643046182287495</v>
      </c>
      <c r="R752" s="4">
        <f t="shared" si="344"/>
        <v>0.25213700152121965</v>
      </c>
      <c r="S752" s="4">
        <f t="shared" si="363"/>
        <v>0</v>
      </c>
      <c r="T752" s="4">
        <f t="shared" si="364"/>
        <v>0</v>
      </c>
      <c r="U752" s="5">
        <f t="shared" si="365"/>
        <v>-1.6738251539293219</v>
      </c>
      <c r="V752" s="5">
        <f t="shared" si="366"/>
        <v>24.215423964811201</v>
      </c>
      <c r="W752" s="5">
        <f t="shared" si="367"/>
        <v>3.6367678733594904</v>
      </c>
      <c r="X752" s="5">
        <f t="shared" si="345"/>
        <v>0.99360894474463712</v>
      </c>
      <c r="Y752" s="5">
        <f t="shared" si="346"/>
        <v>10.459040293227586</v>
      </c>
      <c r="Z752" s="5">
        <f t="shared" si="347"/>
        <v>-1.3635624530129951</v>
      </c>
      <c r="AA752" s="5">
        <f t="shared" si="348"/>
        <v>13.893063673678645</v>
      </c>
      <c r="AB752" s="5">
        <f t="shared" si="349"/>
        <v>8.7852151392982645</v>
      </c>
      <c r="AC752" s="5">
        <f t="shared" si="349"/>
        <v>22.851861511798205</v>
      </c>
      <c r="AD752" s="5">
        <f t="shared" si="350"/>
        <v>-14.644168452961864</v>
      </c>
      <c r="AE752">
        <f t="shared" si="362"/>
        <v>0</v>
      </c>
    </row>
    <row r="753" spans="1:31" x14ac:dyDescent="0.2">
      <c r="A753">
        <f t="shared" si="368"/>
        <v>0.72000000000000053</v>
      </c>
      <c r="B753" s="5">
        <f t="shared" si="351"/>
        <v>2.9891601699347548</v>
      </c>
      <c r="C753" s="5">
        <f t="shared" si="352"/>
        <v>-32.510737110371224</v>
      </c>
      <c r="D753" s="5">
        <f t="shared" si="353"/>
        <v>-2.4912641063806706</v>
      </c>
      <c r="E753" s="2">
        <f t="shared" si="354"/>
        <v>32.647865259174196</v>
      </c>
      <c r="F753" s="2">
        <f t="shared" si="355"/>
        <v>174.74677901728825</v>
      </c>
      <c r="G753" s="3">
        <f t="shared" si="356"/>
        <v>7.7754401213408535</v>
      </c>
      <c r="H753" s="3">
        <f t="shared" si="357"/>
        <v>-112.33825162683566</v>
      </c>
      <c r="I753" s="3">
        <f t="shared" si="358"/>
        <v>-16.889477827175934</v>
      </c>
      <c r="J753" s="2">
        <f t="shared" si="339"/>
        <v>113.86656536898559</v>
      </c>
      <c r="K753" s="2">
        <f t="shared" si="359"/>
        <v>77.618653966588667</v>
      </c>
      <c r="L753" s="6">
        <f t="shared" si="340"/>
        <v>2483.9851204353786</v>
      </c>
      <c r="M753" s="2">
        <f t="shared" si="341"/>
        <v>31.481061422184485</v>
      </c>
      <c r="N753" s="2">
        <f t="shared" si="360"/>
        <v>113.86656536898559</v>
      </c>
      <c r="O753" s="2">
        <f t="shared" si="342"/>
        <v>77.618653966588667</v>
      </c>
      <c r="P753" s="5">
        <f t="shared" si="343"/>
        <v>0.35252831212747893</v>
      </c>
      <c r="Q753" s="4">
        <f t="shared" si="361"/>
        <v>0.27647326781281084</v>
      </c>
      <c r="R753" s="4">
        <f t="shared" si="344"/>
        <v>0.25215553773912602</v>
      </c>
      <c r="S753" s="4">
        <f t="shared" si="363"/>
        <v>0</v>
      </c>
      <c r="T753" s="4">
        <f t="shared" si="364"/>
        <v>0</v>
      </c>
      <c r="U753" s="5">
        <f t="shared" si="365"/>
        <v>-1.6754210173162096</v>
      </c>
      <c r="V753" s="5">
        <f t="shared" si="366"/>
        <v>24.20620117793414</v>
      </c>
      <c r="W753" s="5">
        <f t="shared" si="367"/>
        <v>3.6392777362507593</v>
      </c>
      <c r="X753" s="5">
        <f t="shared" si="345"/>
        <v>0.99359025293894776</v>
      </c>
      <c r="Y753" s="5">
        <f t="shared" si="346"/>
        <v>10.455953537039857</v>
      </c>
      <c r="Z753" s="5">
        <f t="shared" si="347"/>
        <v>-1.3644202375948367</v>
      </c>
      <c r="AA753" s="5">
        <f t="shared" si="348"/>
        <v>13.888897396046632</v>
      </c>
      <c r="AB753" s="5">
        <f t="shared" si="349"/>
        <v>8.7805325197236481</v>
      </c>
      <c r="AC753" s="5">
        <f t="shared" si="349"/>
        <v>22.841780940339305</v>
      </c>
      <c r="AD753" s="5">
        <f t="shared" si="350"/>
        <v>-14.645824867702608</v>
      </c>
      <c r="AE753">
        <f t="shared" si="362"/>
        <v>0</v>
      </c>
    </row>
    <row r="754" spans="1:31" x14ac:dyDescent="0.2">
      <c r="A754">
        <f t="shared" si="368"/>
        <v>0.72100000000000053</v>
      </c>
      <c r="B754" s="5">
        <f t="shared" si="351"/>
        <v>2.9969400003223554</v>
      </c>
      <c r="C754" s="5">
        <f t="shared" si="352"/>
        <v>-32.623063941107588</v>
      </c>
      <c r="D754" s="5">
        <f t="shared" si="353"/>
        <v>-2.5081609071202804</v>
      </c>
      <c r="E754" s="2">
        <f t="shared" si="354"/>
        <v>32.760432693588257</v>
      </c>
      <c r="F754" s="2">
        <f t="shared" si="355"/>
        <v>174.75121644609658</v>
      </c>
      <c r="G754" s="3">
        <f t="shared" si="356"/>
        <v>7.7842206538605767</v>
      </c>
      <c r="H754" s="3">
        <f t="shared" si="357"/>
        <v>-112.31540984589532</v>
      </c>
      <c r="I754" s="3">
        <f t="shared" si="358"/>
        <v>-16.904123652043637</v>
      </c>
      <c r="J754" s="2">
        <f t="shared" si="339"/>
        <v>113.84680398009867</v>
      </c>
      <c r="K754" s="2">
        <f t="shared" si="359"/>
        <v>77.605183353850492</v>
      </c>
      <c r="L754" s="6">
        <f t="shared" si="340"/>
        <v>2483.9383170123278</v>
      </c>
      <c r="M754" s="2">
        <f t="shared" si="341"/>
        <v>31.480468253802073</v>
      </c>
      <c r="N754" s="2">
        <f t="shared" si="360"/>
        <v>113.84680398009867</v>
      </c>
      <c r="O754" s="2">
        <f t="shared" si="342"/>
        <v>77.605183353850492</v>
      </c>
      <c r="P754" s="5">
        <f t="shared" si="343"/>
        <v>0.3525269406188607</v>
      </c>
      <c r="Q754" s="4">
        <f t="shared" si="361"/>
        <v>0.27651604747117109</v>
      </c>
      <c r="R754" s="4">
        <f t="shared" si="344"/>
        <v>0.25217405954286881</v>
      </c>
      <c r="S754" s="4">
        <f t="shared" si="363"/>
        <v>0</v>
      </c>
      <c r="T754" s="4">
        <f t="shared" si="364"/>
        <v>0</v>
      </c>
      <c r="U754" s="5">
        <f t="shared" si="365"/>
        <v>-1.6770153918074824</v>
      </c>
      <c r="V754" s="5">
        <f t="shared" si="366"/>
        <v>24.19698508357645</v>
      </c>
      <c r="W754" s="5">
        <f t="shared" si="367"/>
        <v>3.6417872527077826</v>
      </c>
      <c r="X754" s="5">
        <f t="shared" si="345"/>
        <v>0.99357153164123757</v>
      </c>
      <c r="Y754" s="5">
        <f t="shared" si="346"/>
        <v>10.452868511028052</v>
      </c>
      <c r="Z754" s="5">
        <f t="shared" si="347"/>
        <v>-1.3652785096331819</v>
      </c>
      <c r="AA754" s="5">
        <f t="shared" si="348"/>
        <v>13.884733402935208</v>
      </c>
      <c r="AB754" s="5">
        <f t="shared" si="349"/>
        <v>8.7758531192205709</v>
      </c>
      <c r="AC754" s="5">
        <f t="shared" si="349"/>
        <v>22.831706573943269</v>
      </c>
      <c r="AD754" s="5">
        <f t="shared" si="350"/>
        <v>-14.647479344357009</v>
      </c>
      <c r="AE754">
        <f t="shared" si="362"/>
        <v>0</v>
      </c>
    </row>
    <row r="755" spans="1:31" x14ac:dyDescent="0.2">
      <c r="A755">
        <f t="shared" si="368"/>
        <v>0.72200000000000053</v>
      </c>
      <c r="B755" s="5">
        <f t="shared" si="351"/>
        <v>3.0047286089027754</v>
      </c>
      <c r="C755" s="5">
        <f t="shared" si="352"/>
        <v>-32.7353679351002</v>
      </c>
      <c r="D755" s="5">
        <f t="shared" si="353"/>
        <v>-2.525072354511996</v>
      </c>
      <c r="E755" s="2">
        <f t="shared" si="354"/>
        <v>32.872978384374377</v>
      </c>
      <c r="F755" s="2">
        <f t="shared" si="355"/>
        <v>174.75560461056861</v>
      </c>
      <c r="G755" s="3">
        <f t="shared" si="356"/>
        <v>7.7929965069797973</v>
      </c>
      <c r="H755" s="3">
        <f t="shared" si="357"/>
        <v>-112.29257813932138</v>
      </c>
      <c r="I755" s="3">
        <f t="shared" si="358"/>
        <v>-16.918771131387995</v>
      </c>
      <c r="J755" s="2">
        <f t="shared" si="339"/>
        <v>113.82705617000593</v>
      </c>
      <c r="K755" s="2">
        <f t="shared" si="359"/>
        <v>77.591721997277389</v>
      </c>
      <c r="L755" s="6">
        <f t="shared" si="340"/>
        <v>2483.8914398425636</v>
      </c>
      <c r="M755" s="2">
        <f t="shared" si="341"/>
        <v>31.479874150782489</v>
      </c>
      <c r="N755" s="2">
        <f t="shared" si="360"/>
        <v>113.82705617000593</v>
      </c>
      <c r="O755" s="2">
        <f t="shared" si="342"/>
        <v>77.591721997277389</v>
      </c>
      <c r="P755" s="5">
        <f t="shared" si="343"/>
        <v>0.3525255669586142</v>
      </c>
      <c r="Q755" s="4">
        <f t="shared" si="361"/>
        <v>0.27655880078077266</v>
      </c>
      <c r="R755" s="4">
        <f t="shared" si="344"/>
        <v>0.2521925669313036</v>
      </c>
      <c r="S755" s="4">
        <f t="shared" si="363"/>
        <v>0</v>
      </c>
      <c r="T755" s="4">
        <f t="shared" si="364"/>
        <v>0</v>
      </c>
      <c r="U755" s="5">
        <f t="shared" si="365"/>
        <v>-1.6786082792015389</v>
      </c>
      <c r="V755" s="5">
        <f t="shared" si="366"/>
        <v>24.187775676368496</v>
      </c>
      <c r="W755" s="5">
        <f t="shared" si="367"/>
        <v>3.644296423028988</v>
      </c>
      <c r="X755" s="5">
        <f t="shared" si="345"/>
        <v>0.99355278084495458</v>
      </c>
      <c r="Y755" s="5">
        <f t="shared" si="346"/>
        <v>10.449785214125791</v>
      </c>
      <c r="Z755" s="5">
        <f t="shared" si="347"/>
        <v>-1.3661372685128659</v>
      </c>
      <c r="AA755" s="5">
        <f t="shared" si="348"/>
        <v>13.880571692952818</v>
      </c>
      <c r="AB755" s="5">
        <f t="shared" si="349"/>
        <v>8.7711769349242523</v>
      </c>
      <c r="AC755" s="5">
        <f t="shared" si="349"/>
        <v>22.82163840785563</v>
      </c>
      <c r="AD755" s="5">
        <f t="shared" si="350"/>
        <v>-14.649131884018193</v>
      </c>
      <c r="AE755">
        <f t="shared" si="362"/>
        <v>0</v>
      </c>
    </row>
    <row r="756" spans="1:31" x14ac:dyDescent="0.2">
      <c r="A756">
        <f t="shared" si="368"/>
        <v>0.72300000000000053</v>
      </c>
      <c r="B756" s="5">
        <f t="shared" si="351"/>
        <v>3.0125259909982227</v>
      </c>
      <c r="C756" s="5">
        <f t="shared" si="352"/>
        <v>-32.84764910242032</v>
      </c>
      <c r="D756" s="5">
        <f t="shared" si="353"/>
        <v>-2.5419984502093262</v>
      </c>
      <c r="E756" s="2">
        <f t="shared" si="354"/>
        <v>32.98550233666564</v>
      </c>
      <c r="F756" s="2">
        <f t="shared" si="355"/>
        <v>174.75994403336372</v>
      </c>
      <c r="G756" s="3">
        <f t="shared" si="356"/>
        <v>7.8017676839147212</v>
      </c>
      <c r="H756" s="3">
        <f t="shared" si="357"/>
        <v>-112.26975650091352</v>
      </c>
      <c r="I756" s="3">
        <f t="shared" si="358"/>
        <v>-16.933420263272012</v>
      </c>
      <c r="J756" s="2">
        <f t="shared" si="339"/>
        <v>113.80732193308469</v>
      </c>
      <c r="K756" s="2">
        <f t="shared" si="359"/>
        <v>77.578269893036591</v>
      </c>
      <c r="L756" s="6">
        <f t="shared" si="340"/>
        <v>2483.8444889097505</v>
      </c>
      <c r="M756" s="2">
        <f t="shared" si="341"/>
        <v>31.479279112918707</v>
      </c>
      <c r="N756" s="2">
        <f t="shared" si="360"/>
        <v>113.80732193308469</v>
      </c>
      <c r="O756" s="2">
        <f t="shared" si="342"/>
        <v>77.578269893036591</v>
      </c>
      <c r="P756" s="5">
        <f t="shared" si="343"/>
        <v>0.3525241911462611</v>
      </c>
      <c r="Q756" s="4">
        <f t="shared" si="361"/>
        <v>0.27660152772444274</v>
      </c>
      <c r="R756" s="4">
        <f t="shared" si="344"/>
        <v>0.25221105990328863</v>
      </c>
      <c r="S756" s="4">
        <f t="shared" si="363"/>
        <v>0</v>
      </c>
      <c r="T756" s="4">
        <f t="shared" si="364"/>
        <v>0</v>
      </c>
      <c r="U756" s="5">
        <f t="shared" si="365"/>
        <v>-1.6801996812946702</v>
      </c>
      <c r="V756" s="5">
        <f t="shared" si="366"/>
        <v>24.178572950946005</v>
      </c>
      <c r="W756" s="5">
        <f t="shared" si="367"/>
        <v>3.6468052475131021</v>
      </c>
      <c r="X756" s="5">
        <f t="shared" si="345"/>
        <v>0.99353400054356467</v>
      </c>
      <c r="Y756" s="5">
        <f t="shared" si="346"/>
        <v>10.446703645267501</v>
      </c>
      <c r="Z756" s="5">
        <f t="shared" si="347"/>
        <v>-1.3669965136194793</v>
      </c>
      <c r="AA756" s="5">
        <f t="shared" si="348"/>
        <v>13.876412264708943</v>
      </c>
      <c r="AB756" s="5">
        <f t="shared" si="349"/>
        <v>8.7665039639728306</v>
      </c>
      <c r="AC756" s="5">
        <f t="shared" si="349"/>
        <v>22.811576437326526</v>
      </c>
      <c r="AD756" s="5">
        <f t="shared" si="350"/>
        <v>-14.650782487777953</v>
      </c>
      <c r="AE756">
        <f t="shared" si="362"/>
        <v>0</v>
      </c>
    </row>
    <row r="757" spans="1:31" x14ac:dyDescent="0.2">
      <c r="A757">
        <f t="shared" si="368"/>
        <v>0.72400000000000053</v>
      </c>
      <c r="B757" s="5">
        <f t="shared" si="351"/>
        <v>3.0203321419341194</v>
      </c>
      <c r="C757" s="5">
        <f t="shared" si="352"/>
        <v>-32.959907453133013</v>
      </c>
      <c r="D757" s="5">
        <f t="shared" si="353"/>
        <v>-2.5589391958638421</v>
      </c>
      <c r="E757" s="2">
        <f t="shared" si="354"/>
        <v>33.098004555663074</v>
      </c>
      <c r="F757" s="2">
        <f t="shared" si="355"/>
        <v>174.76423522983026</v>
      </c>
      <c r="G757" s="3">
        <f t="shared" si="356"/>
        <v>7.8105341878786945</v>
      </c>
      <c r="H757" s="3">
        <f t="shared" si="357"/>
        <v>-112.2469449244762</v>
      </c>
      <c r="I757" s="3">
        <f t="shared" si="358"/>
        <v>-16.948071045759789</v>
      </c>
      <c r="J757" s="2">
        <f t="shared" si="339"/>
        <v>113.7876012637165</v>
      </c>
      <c r="K757" s="2">
        <f t="shared" si="359"/>
        <v>77.564827037298215</v>
      </c>
      <c r="L757" s="6">
        <f t="shared" si="340"/>
        <v>2483.7974641976016</v>
      </c>
      <c r="M757" s="2">
        <f t="shared" si="341"/>
        <v>31.478683140004325</v>
      </c>
      <c r="N757" s="2">
        <f t="shared" si="360"/>
        <v>113.7876012637165</v>
      </c>
      <c r="O757" s="2">
        <f t="shared" si="342"/>
        <v>77.564827037298215</v>
      </c>
      <c r="P757" s="5">
        <f t="shared" si="343"/>
        <v>0.35252281318132428</v>
      </c>
      <c r="Q757" s="4">
        <f t="shared" si="361"/>
        <v>0.27664422828501917</v>
      </c>
      <c r="R757" s="4">
        <f t="shared" si="344"/>
        <v>0.25222953845768525</v>
      </c>
      <c r="S757" s="4">
        <f t="shared" si="363"/>
        <v>0</v>
      </c>
      <c r="T757" s="4">
        <f t="shared" si="364"/>
        <v>0</v>
      </c>
      <c r="U757" s="5">
        <f t="shared" si="365"/>
        <v>-1.6817895998810624</v>
      </c>
      <c r="V757" s="5">
        <f t="shared" si="366"/>
        <v>24.169376901950045</v>
      </c>
      <c r="W757" s="5">
        <f t="shared" si="367"/>
        <v>3.6493137264591482</v>
      </c>
      <c r="X757" s="5">
        <f t="shared" si="345"/>
        <v>0.99351519073055339</v>
      </c>
      <c r="Y757" s="5">
        <f t="shared" si="346"/>
        <v>10.443623803388437</v>
      </c>
      <c r="Z757" s="5">
        <f t="shared" si="347"/>
        <v>-1.3678562443393676</v>
      </c>
      <c r="AA757" s="5">
        <f t="shared" si="348"/>
        <v>13.87225511681415</v>
      </c>
      <c r="AB757" s="5">
        <f t="shared" si="349"/>
        <v>8.7618342035073749</v>
      </c>
      <c r="AC757" s="5">
        <f t="shared" si="349"/>
        <v>22.801520657610677</v>
      </c>
      <c r="AD757" s="5">
        <f t="shared" si="350"/>
        <v>-14.652431156726699</v>
      </c>
      <c r="AE757">
        <f t="shared" si="362"/>
        <v>0</v>
      </c>
    </row>
    <row r="758" spans="1:31" x14ac:dyDescent="0.2">
      <c r="A758">
        <f t="shared" si="368"/>
        <v>0.72500000000000053</v>
      </c>
      <c r="B758" s="5">
        <f t="shared" si="351"/>
        <v>3.0281470570390998</v>
      </c>
      <c r="C758" s="5">
        <f t="shared" si="352"/>
        <v>-33.072142997297163</v>
      </c>
      <c r="D758" s="5">
        <f t="shared" si="353"/>
        <v>-2.57589459312518</v>
      </c>
      <c r="E758" s="2">
        <f t="shared" si="354"/>
        <v>33.210485046634389</v>
      </c>
      <c r="F758" s="2">
        <f t="shared" si="355"/>
        <v>174.76847870813316</v>
      </c>
      <c r="G758" s="3">
        <f t="shared" si="356"/>
        <v>7.8192960220822014</v>
      </c>
      <c r="H758" s="3">
        <f t="shared" si="357"/>
        <v>-112.22414340381859</v>
      </c>
      <c r="I758" s="3">
        <f t="shared" si="358"/>
        <v>-16.962723476916516</v>
      </c>
      <c r="J758" s="2">
        <f t="shared" si="339"/>
        <v>113.76789415628701</v>
      </c>
      <c r="K758" s="2">
        <f t="shared" si="359"/>
        <v>77.55139342623518</v>
      </c>
      <c r="L758" s="6">
        <f t="shared" si="340"/>
        <v>2483.7503656898734</v>
      </c>
      <c r="M758" s="2">
        <f t="shared" si="341"/>
        <v>31.478086231833469</v>
      </c>
      <c r="N758" s="2">
        <f t="shared" si="360"/>
        <v>113.76789415628701</v>
      </c>
      <c r="O758" s="2">
        <f t="shared" si="342"/>
        <v>77.55139342623518</v>
      </c>
      <c r="P758" s="5">
        <f t="shared" si="343"/>
        <v>0.35252143306332812</v>
      </c>
      <c r="Q758" s="4">
        <f t="shared" si="361"/>
        <v>0.27668690244534982</v>
      </c>
      <c r="R758" s="4">
        <f t="shared" si="344"/>
        <v>0.25224800259335756</v>
      </c>
      <c r="S758" s="4">
        <f t="shared" si="363"/>
        <v>0</v>
      </c>
      <c r="T758" s="4">
        <f t="shared" si="364"/>
        <v>0</v>
      </c>
      <c r="U758" s="5">
        <f t="shared" si="365"/>
        <v>-1.6833780367527968</v>
      </c>
      <c r="V758" s="5">
        <f t="shared" si="366"/>
        <v>24.160187524027016</v>
      </c>
      <c r="W758" s="5">
        <f t="shared" si="367"/>
        <v>3.6518218601664438</v>
      </c>
      <c r="X758" s="5">
        <f t="shared" si="345"/>
        <v>0.99349635139942327</v>
      </c>
      <c r="Y758" s="5">
        <f t="shared" si="346"/>
        <v>10.440545687424684</v>
      </c>
      <c r="Z758" s="5">
        <f t="shared" si="347"/>
        <v>-1.3687164600596335</v>
      </c>
      <c r="AA758" s="5">
        <f t="shared" si="348"/>
        <v>13.868100247880044</v>
      </c>
      <c r="AB758" s="5">
        <f t="shared" si="349"/>
        <v>8.757167650671887</v>
      </c>
      <c r="AC758" s="5">
        <f t="shared" si="349"/>
        <v>22.791471063967382</v>
      </c>
      <c r="AD758" s="5">
        <f t="shared" si="350"/>
        <v>-14.654077891953513</v>
      </c>
      <c r="AE758">
        <f t="shared" si="362"/>
        <v>0</v>
      </c>
    </row>
    <row r="759" spans="1:31" x14ac:dyDescent="0.2">
      <c r="A759">
        <f t="shared" si="368"/>
        <v>0.72600000000000053</v>
      </c>
      <c r="B759" s="5">
        <f t="shared" si="351"/>
        <v>3.0359707316450075</v>
      </c>
      <c r="C759" s="5">
        <f t="shared" si="352"/>
        <v>-33.184355744965451</v>
      </c>
      <c r="D759" s="5">
        <f t="shared" si="353"/>
        <v>-2.5928646436410423</v>
      </c>
      <c r="E759" s="2">
        <f t="shared" si="354"/>
        <v>33.322943814912676</v>
      </c>
      <c r="F759" s="2">
        <f t="shared" si="355"/>
        <v>174.77267496937824</v>
      </c>
      <c r="G759" s="3">
        <f t="shared" si="356"/>
        <v>7.8280531897328736</v>
      </c>
      <c r="H759" s="3">
        <f t="shared" si="357"/>
        <v>-112.20135193275462</v>
      </c>
      <c r="I759" s="3">
        <f t="shared" si="358"/>
        <v>-16.97737755480847</v>
      </c>
      <c r="J759" s="2">
        <f t="shared" si="339"/>
        <v>113.7482006051861</v>
      </c>
      <c r="K759" s="2">
        <f t="shared" si="359"/>
        <v>77.537969056023243</v>
      </c>
      <c r="L759" s="6">
        <f t="shared" si="340"/>
        <v>2483.703193370372</v>
      </c>
      <c r="M759" s="2">
        <f t="shared" si="341"/>
        <v>31.477488388200893</v>
      </c>
      <c r="N759" s="2">
        <f t="shared" si="360"/>
        <v>113.7482006051861</v>
      </c>
      <c r="O759" s="2">
        <f t="shared" si="342"/>
        <v>77.537969056023243</v>
      </c>
      <c r="P759" s="5">
        <f t="shared" si="343"/>
        <v>0.35252005079179827</v>
      </c>
      <c r="Q759" s="4">
        <f t="shared" si="361"/>
        <v>0.27672955018829321</v>
      </c>
      <c r="R759" s="4">
        <f t="shared" si="344"/>
        <v>0.25226645230917272</v>
      </c>
      <c r="S759" s="4">
        <f t="shared" si="363"/>
        <v>0</v>
      </c>
      <c r="T759" s="4">
        <f t="shared" si="364"/>
        <v>0</v>
      </c>
      <c r="U759" s="5">
        <f t="shared" si="365"/>
        <v>-1.684964993699855</v>
      </c>
      <c r="V759" s="5">
        <f t="shared" si="366"/>
        <v>24.151004811828631</v>
      </c>
      <c r="W759" s="5">
        <f t="shared" si="367"/>
        <v>3.6543296489346009</v>
      </c>
      <c r="X759" s="5">
        <f t="shared" si="345"/>
        <v>0.99347748254369617</v>
      </c>
      <c r="Y759" s="5">
        <f t="shared" si="346"/>
        <v>10.437469296313143</v>
      </c>
      <c r="Z759" s="5">
        <f t="shared" si="347"/>
        <v>-1.3695771601681317</v>
      </c>
      <c r="AA759" s="5">
        <f t="shared" si="348"/>
        <v>13.863947656519299</v>
      </c>
      <c r="AB759" s="5">
        <f t="shared" si="349"/>
        <v>8.7525043026132874</v>
      </c>
      <c r="AC759" s="5">
        <f t="shared" si="349"/>
        <v>22.781427651660501</v>
      </c>
      <c r="AD759" s="5">
        <f t="shared" si="350"/>
        <v>-14.6557226945461</v>
      </c>
      <c r="AE759">
        <f t="shared" si="362"/>
        <v>0</v>
      </c>
    </row>
    <row r="760" spans="1:31" x14ac:dyDescent="0.2">
      <c r="A760">
        <f t="shared" si="368"/>
        <v>0.72700000000000053</v>
      </c>
      <c r="B760" s="5">
        <f t="shared" si="351"/>
        <v>3.0438031610868919</v>
      </c>
      <c r="C760" s="5">
        <f t="shared" si="352"/>
        <v>-33.296545706184382</v>
      </c>
      <c r="D760" s="5">
        <f t="shared" si="353"/>
        <v>-2.6098493490571983</v>
      </c>
      <c r="E760" s="2">
        <f t="shared" si="354"/>
        <v>33.435380865895155</v>
      </c>
      <c r="F760" s="2">
        <f t="shared" si="355"/>
        <v>174.77682450773449</v>
      </c>
      <c r="G760" s="3">
        <f t="shared" si="356"/>
        <v>7.8368056940354869</v>
      </c>
      <c r="H760" s="3">
        <f t="shared" si="357"/>
        <v>-112.17857050510295</v>
      </c>
      <c r="I760" s="3">
        <f t="shared" si="358"/>
        <v>-16.992033277503015</v>
      </c>
      <c r="J760" s="2">
        <f t="shared" si="339"/>
        <v>113.7285206048078</v>
      </c>
      <c r="K760" s="2">
        <f t="shared" si="359"/>
        <v>77.524553922841037</v>
      </c>
      <c r="L760" s="6">
        <f t="shared" si="340"/>
        <v>2483.6559472229478</v>
      </c>
      <c r="M760" s="2">
        <f t="shared" si="341"/>
        <v>31.476889608901939</v>
      </c>
      <c r="N760" s="2">
        <f t="shared" si="360"/>
        <v>113.7285206048078</v>
      </c>
      <c r="O760" s="2">
        <f t="shared" si="342"/>
        <v>77.524553922841037</v>
      </c>
      <c r="P760" s="5">
        <f t="shared" si="343"/>
        <v>0.35251866636626172</v>
      </c>
      <c r="Q760" s="4">
        <f t="shared" si="361"/>
        <v>0.2767721714967184</v>
      </c>
      <c r="R760" s="4">
        <f t="shared" si="344"/>
        <v>0.25228488760400097</v>
      </c>
      <c r="S760" s="4">
        <f t="shared" si="363"/>
        <v>0</v>
      </c>
      <c r="T760" s="4">
        <f t="shared" si="364"/>
        <v>0</v>
      </c>
      <c r="U760" s="5">
        <f t="shared" si="365"/>
        <v>-1.6865504725101208</v>
      </c>
      <c r="V760" s="5">
        <f t="shared" si="366"/>
        <v>24.141828760011943</v>
      </c>
      <c r="W760" s="5">
        <f t="shared" si="367"/>
        <v>3.6568370930635243</v>
      </c>
      <c r="X760" s="5">
        <f t="shared" si="345"/>
        <v>0.99345858415691302</v>
      </c>
      <c r="Y760" s="5">
        <f t="shared" si="346"/>
        <v>10.434394628991548</v>
      </c>
      <c r="Z760" s="5">
        <f t="shared" si="347"/>
        <v>-1.3704383440534729</v>
      </c>
      <c r="AA760" s="5">
        <f t="shared" si="348"/>
        <v>13.859797341345661</v>
      </c>
      <c r="AB760" s="5">
        <f t="shared" si="349"/>
        <v>8.7478441564814275</v>
      </c>
      <c r="AC760" s="5">
        <f t="shared" si="349"/>
        <v>22.771390415958471</v>
      </c>
      <c r="AD760" s="5">
        <f t="shared" si="350"/>
        <v>-14.657365565590815</v>
      </c>
      <c r="AE760">
        <f t="shared" si="362"/>
        <v>0</v>
      </c>
    </row>
    <row r="761" spans="1:31" x14ac:dyDescent="0.2">
      <c r="A761">
        <f t="shared" si="368"/>
        <v>0.72800000000000054</v>
      </c>
      <c r="B761" s="5">
        <f t="shared" si="351"/>
        <v>3.0516443407030058</v>
      </c>
      <c r="C761" s="5">
        <f t="shared" si="352"/>
        <v>-33.408712890994273</v>
      </c>
      <c r="D761" s="5">
        <f t="shared" si="353"/>
        <v>-2.6268487110174843</v>
      </c>
      <c r="E761" s="2">
        <f t="shared" si="354"/>
        <v>33.547796205042019</v>
      </c>
      <c r="F761" s="2">
        <f t="shared" si="355"/>
        <v>174.78092781055349</v>
      </c>
      <c r="G761" s="3">
        <f t="shared" si="356"/>
        <v>7.8455535381919681</v>
      </c>
      <c r="H761" s="3">
        <f t="shared" si="357"/>
        <v>-112.155799114687</v>
      </c>
      <c r="I761" s="3">
        <f t="shared" si="358"/>
        <v>-17.006690643068605</v>
      </c>
      <c r="J761" s="2">
        <f t="shared" si="339"/>
        <v>113.70885414955029</v>
      </c>
      <c r="K761" s="2">
        <f t="shared" si="359"/>
        <v>77.511148022870003</v>
      </c>
      <c r="L761" s="6">
        <f t="shared" si="340"/>
        <v>2483.6086272315006</v>
      </c>
      <c r="M761" s="2">
        <f t="shared" si="341"/>
        <v>31.476289893732556</v>
      </c>
      <c r="N761" s="2">
        <f t="shared" si="360"/>
        <v>113.70885414955029</v>
      </c>
      <c r="O761" s="2">
        <f t="shared" si="342"/>
        <v>77.511148022870003</v>
      </c>
      <c r="P761" s="5">
        <f t="shared" si="343"/>
        <v>0.35251727978624692</v>
      </c>
      <c r="Q761" s="4">
        <f t="shared" si="361"/>
        <v>0.2768147663535051</v>
      </c>
      <c r="R761" s="4">
        <f t="shared" si="344"/>
        <v>0.25230330847671545</v>
      </c>
      <c r="S761" s="4">
        <f t="shared" si="363"/>
        <v>0</v>
      </c>
      <c r="T761" s="4">
        <f t="shared" si="364"/>
        <v>0</v>
      </c>
      <c r="U761" s="5">
        <f t="shared" si="365"/>
        <v>-1.688134474969383</v>
      </c>
      <c r="V761" s="5">
        <f t="shared" si="366"/>
        <v>24.132659363239316</v>
      </c>
      <c r="W761" s="5">
        <f t="shared" si="367"/>
        <v>3.6593441928534145</v>
      </c>
      <c r="X761" s="5">
        <f t="shared" si="345"/>
        <v>0.99343965623263353</v>
      </c>
      <c r="Y761" s="5">
        <f t="shared" si="346"/>
        <v>10.431321684398457</v>
      </c>
      <c r="Z761" s="5">
        <f t="shared" si="347"/>
        <v>-1.3713000111050186</v>
      </c>
      <c r="AA761" s="5">
        <f t="shared" si="348"/>
        <v>13.855649300973933</v>
      </c>
      <c r="AB761" s="5">
        <f t="shared" si="349"/>
        <v>8.7431872094290739</v>
      </c>
      <c r="AC761" s="5">
        <f t="shared" si="349"/>
        <v>22.761359352134299</v>
      </c>
      <c r="AD761" s="5">
        <f t="shared" si="350"/>
        <v>-14.659006506172652</v>
      </c>
      <c r="AE761">
        <f t="shared" si="362"/>
        <v>0</v>
      </c>
    </row>
    <row r="762" spans="1:31" x14ac:dyDescent="0.2">
      <c r="A762">
        <f t="shared" si="368"/>
        <v>0.72900000000000054</v>
      </c>
      <c r="B762" s="5">
        <f t="shared" si="351"/>
        <v>3.0594942658348026</v>
      </c>
      <c r="C762" s="5">
        <f t="shared" si="352"/>
        <v>-33.520857309429289</v>
      </c>
      <c r="D762" s="5">
        <f t="shared" si="353"/>
        <v>-2.6438627311638063</v>
      </c>
      <c r="E762" s="2">
        <f t="shared" si="354"/>
        <v>33.660189837875173</v>
      </c>
      <c r="F762" s="2">
        <f t="shared" si="355"/>
        <v>174.78498535848672</v>
      </c>
      <c r="G762" s="3">
        <f t="shared" si="356"/>
        <v>7.8542967254013973</v>
      </c>
      <c r="H762" s="3">
        <f t="shared" si="357"/>
        <v>-112.13303775533487</v>
      </c>
      <c r="I762" s="3">
        <f t="shared" si="358"/>
        <v>-17.021349649574777</v>
      </c>
      <c r="J762" s="2">
        <f t="shared" si="339"/>
        <v>113.68920123381589</v>
      </c>
      <c r="K762" s="2">
        <f t="shared" si="359"/>
        <v>77.497751352294401</v>
      </c>
      <c r="L762" s="6">
        <f t="shared" si="340"/>
        <v>2483.561233379975</v>
      </c>
      <c r="M762" s="2">
        <f t="shared" si="341"/>
        <v>31.475689242489263</v>
      </c>
      <c r="N762" s="2">
        <f t="shared" si="360"/>
        <v>113.68920123381589</v>
      </c>
      <c r="O762" s="2">
        <f t="shared" si="342"/>
        <v>77.497751352294401</v>
      </c>
      <c r="P762" s="5">
        <f t="shared" si="343"/>
        <v>0.35251589105128367</v>
      </c>
      <c r="Q762" s="4">
        <f t="shared" si="361"/>
        <v>0.27685733474154345</v>
      </c>
      <c r="R762" s="4">
        <f t="shared" si="344"/>
        <v>0.25232171492619226</v>
      </c>
      <c r="S762" s="4">
        <f t="shared" si="363"/>
        <v>0</v>
      </c>
      <c r="T762" s="4">
        <f t="shared" si="364"/>
        <v>0</v>
      </c>
      <c r="U762" s="5">
        <f t="shared" si="365"/>
        <v>-1.6897170028613386</v>
      </c>
      <c r="V762" s="5">
        <f t="shared" si="366"/>
        <v>24.123496616178411</v>
      </c>
      <c r="W762" s="5">
        <f t="shared" si="367"/>
        <v>3.661850948604763</v>
      </c>
      <c r="X762" s="5">
        <f t="shared" si="345"/>
        <v>0.99342069876443551</v>
      </c>
      <c r="Y762" s="5">
        <f t="shared" si="346"/>
        <v>10.428250461473235</v>
      </c>
      <c r="Z762" s="5">
        <f t="shared" si="347"/>
        <v>-1.3721621607128833</v>
      </c>
      <c r="AA762" s="5">
        <f t="shared" si="348"/>
        <v>13.851503534019963</v>
      </c>
      <c r="AB762" s="5">
        <f t="shared" si="349"/>
        <v>8.7385334586118972</v>
      </c>
      <c r="AC762" s="5">
        <f t="shared" si="349"/>
        <v>22.751334455465528</v>
      </c>
      <c r="AD762" s="5">
        <f t="shared" si="350"/>
        <v>-14.660645517375272</v>
      </c>
      <c r="AE762">
        <f t="shared" si="362"/>
        <v>0</v>
      </c>
    </row>
    <row r="763" spans="1:31" x14ac:dyDescent="0.2">
      <c r="A763">
        <f t="shared" si="368"/>
        <v>0.73000000000000054</v>
      </c>
      <c r="B763" s="5">
        <f t="shared" si="351"/>
        <v>3.0673529318269335</v>
      </c>
      <c r="C763" s="5">
        <f t="shared" si="352"/>
        <v>-33.632978971517396</v>
      </c>
      <c r="D763" s="5">
        <f t="shared" si="353"/>
        <v>-2.6608914111361397</v>
      </c>
      <c r="E763" s="2">
        <f t="shared" si="354"/>
        <v>33.772561769977102</v>
      </c>
      <c r="F763" s="2">
        <f t="shared" si="355"/>
        <v>174.78899762559999</v>
      </c>
      <c r="G763" s="3">
        <f t="shared" si="356"/>
        <v>7.863035258860009</v>
      </c>
      <c r="H763" s="3">
        <f t="shared" si="357"/>
        <v>-112.1102864208794</v>
      </c>
      <c r="I763" s="3">
        <f t="shared" si="358"/>
        <v>-17.036010295092151</v>
      </c>
      <c r="J763" s="2">
        <f t="shared" si="339"/>
        <v>113.66956185201111</v>
      </c>
      <c r="K763" s="2">
        <f t="shared" si="359"/>
        <v>77.484363907301372</v>
      </c>
      <c r="L763" s="6">
        <f t="shared" si="340"/>
        <v>2483.5137656523625</v>
      </c>
      <c r="M763" s="2">
        <f t="shared" si="341"/>
        <v>31.475087654969176</v>
      </c>
      <c r="N763" s="2">
        <f t="shared" si="360"/>
        <v>113.66956185201111</v>
      </c>
      <c r="O763" s="2">
        <f t="shared" si="342"/>
        <v>77.484363907301372</v>
      </c>
      <c r="P763" s="5">
        <f t="shared" si="343"/>
        <v>0.35251450016090308</v>
      </c>
      <c r="Q763" s="4">
        <f t="shared" si="361"/>
        <v>0.27689987664373406</v>
      </c>
      <c r="R763" s="4">
        <f t="shared" si="344"/>
        <v>0.25234010695131043</v>
      </c>
      <c r="S763" s="4">
        <f t="shared" si="363"/>
        <v>0</v>
      </c>
      <c r="T763" s="4">
        <f t="shared" si="364"/>
        <v>0</v>
      </c>
      <c r="U763" s="5">
        <f t="shared" si="365"/>
        <v>-1.6912980579675942</v>
      </c>
      <c r="V763" s="5">
        <f t="shared" si="366"/>
        <v>24.114340513502189</v>
      </c>
      <c r="W763" s="5">
        <f t="shared" si="367"/>
        <v>3.664357360618351</v>
      </c>
      <c r="X763" s="5">
        <f t="shared" si="345"/>
        <v>0.99340171174591563</v>
      </c>
      <c r="Y763" s="5">
        <f t="shared" si="346"/>
        <v>10.425180959156082</v>
      </c>
      <c r="Z763" s="5">
        <f t="shared" si="347"/>
        <v>-1.3730247922679308</v>
      </c>
      <c r="AA763" s="5">
        <f t="shared" si="348"/>
        <v>13.847360039100659</v>
      </c>
      <c r="AB763" s="5">
        <f t="shared" si="349"/>
        <v>8.7338829011884869</v>
      </c>
      <c r="AC763" s="5">
        <f t="shared" si="349"/>
        <v>22.741315721234258</v>
      </c>
      <c r="AD763" s="5">
        <f t="shared" si="350"/>
        <v>-14.662282600280989</v>
      </c>
      <c r="AE763">
        <f t="shared" si="362"/>
        <v>0</v>
      </c>
    </row>
    <row r="764" spans="1:31" x14ac:dyDescent="0.2">
      <c r="A764">
        <f t="shared" si="368"/>
        <v>0.73100000000000054</v>
      </c>
      <c r="B764" s="5">
        <f t="shared" si="351"/>
        <v>3.0752203340272444</v>
      </c>
      <c r="C764" s="5">
        <f t="shared" si="352"/>
        <v>-33.745077887280416</v>
      </c>
      <c r="D764" s="5">
        <f t="shared" si="353"/>
        <v>-2.6779347525725319</v>
      </c>
      <c r="E764" s="2">
        <f t="shared" si="354"/>
        <v>33.884912006989722</v>
      </c>
      <c r="F764" s="2">
        <f t="shared" si="355"/>
        <v>174.79296507948592</v>
      </c>
      <c r="G764" s="3">
        <f t="shared" si="356"/>
        <v>7.8717691417611979</v>
      </c>
      <c r="H764" s="3">
        <f t="shared" si="357"/>
        <v>-112.08754510515817</v>
      </c>
      <c r="I764" s="3">
        <f t="shared" si="358"/>
        <v>-17.050672577692431</v>
      </c>
      <c r="J764" s="2">
        <f t="shared" si="339"/>
        <v>113.64993599854654</v>
      </c>
      <c r="K764" s="2">
        <f t="shared" si="359"/>
        <v>77.470985684080802</v>
      </c>
      <c r="L764" s="6">
        <f t="shared" si="340"/>
        <v>2483.4662240327007</v>
      </c>
      <c r="M764" s="2">
        <f t="shared" si="341"/>
        <v>31.474485130969985</v>
      </c>
      <c r="N764" s="2">
        <f t="shared" si="360"/>
        <v>113.64993599854654</v>
      </c>
      <c r="O764" s="2">
        <f t="shared" si="342"/>
        <v>77.470985684080802</v>
      </c>
      <c r="P764" s="5">
        <f t="shared" si="343"/>
        <v>0.35251310711463757</v>
      </c>
      <c r="Q764" s="4">
        <f t="shared" si="361"/>
        <v>0.27694239204298815</v>
      </c>
      <c r="R764" s="4">
        <f t="shared" si="344"/>
        <v>0.25235848455095206</v>
      </c>
      <c r="S764" s="4">
        <f t="shared" si="363"/>
        <v>0</v>
      </c>
      <c r="T764" s="4">
        <f t="shared" si="364"/>
        <v>0</v>
      </c>
      <c r="U764" s="5">
        <f t="shared" si="365"/>
        <v>-1.6928776420676697</v>
      </c>
      <c r="V764" s="5">
        <f t="shared" si="366"/>
        <v>24.105191049888909</v>
      </c>
      <c r="W764" s="5">
        <f t="shared" si="367"/>
        <v>3.6668634291952529</v>
      </c>
      <c r="X764" s="5">
        <f t="shared" si="345"/>
        <v>0.99338269517068867</v>
      </c>
      <c r="Y764" s="5">
        <f t="shared" si="346"/>
        <v>10.422113176388009</v>
      </c>
      <c r="Z764" s="5">
        <f t="shared" si="347"/>
        <v>-1.3738879051617756</v>
      </c>
      <c r="AA764" s="5">
        <f t="shared" si="348"/>
        <v>13.843218814833984</v>
      </c>
      <c r="AB764" s="5">
        <f t="shared" si="349"/>
        <v>8.7292355343203401</v>
      </c>
      <c r="AC764" s="5">
        <f t="shared" si="349"/>
        <v>22.731303144727132</v>
      </c>
      <c r="AD764" s="5">
        <f t="shared" si="350"/>
        <v>-14.663917755970765</v>
      </c>
      <c r="AE764">
        <f t="shared" si="362"/>
        <v>0</v>
      </c>
    </row>
    <row r="765" spans="1:31" x14ac:dyDescent="0.2">
      <c r="A765">
        <f t="shared" si="368"/>
        <v>0.73200000000000054</v>
      </c>
      <c r="B765" s="5">
        <f t="shared" si="351"/>
        <v>3.0830964677867727</v>
      </c>
      <c r="C765" s="5">
        <f t="shared" si="352"/>
        <v>-33.857154066733997</v>
      </c>
      <c r="D765" s="5">
        <f t="shared" si="353"/>
        <v>-2.6949927571091021</v>
      </c>
      <c r="E765" s="2">
        <f t="shared" si="354"/>
        <v>33.997240554613278</v>
      </c>
      <c r="F765" s="2">
        <f t="shared" si="355"/>
        <v>174.79688818137399</v>
      </c>
      <c r="G765" s="3">
        <f t="shared" si="356"/>
        <v>7.8804983772955186</v>
      </c>
      <c r="H765" s="3">
        <f t="shared" si="357"/>
        <v>-112.06481380201345</v>
      </c>
      <c r="I765" s="3">
        <f t="shared" si="358"/>
        <v>-17.065336495448403</v>
      </c>
      <c r="J765" s="2">
        <f t="shared" si="339"/>
        <v>113.63032366783695</v>
      </c>
      <c r="K765" s="2">
        <f t="shared" si="359"/>
        <v>77.45761667882546</v>
      </c>
      <c r="L765" s="6">
        <f t="shared" si="340"/>
        <v>2483.4186085050769</v>
      </c>
      <c r="M765" s="2">
        <f t="shared" si="341"/>
        <v>31.473881670290037</v>
      </c>
      <c r="N765" s="2">
        <f t="shared" si="360"/>
        <v>113.63032366783695</v>
      </c>
      <c r="O765" s="2">
        <f t="shared" si="342"/>
        <v>77.45761667882546</v>
      </c>
      <c r="P765" s="5">
        <f t="shared" si="343"/>
        <v>0.35251171191202113</v>
      </c>
      <c r="Q765" s="4">
        <f t="shared" si="361"/>
        <v>0.27698488092222795</v>
      </c>
      <c r="R765" s="4">
        <f t="shared" si="344"/>
        <v>0.25237684772400232</v>
      </c>
      <c r="S765" s="4">
        <f t="shared" si="363"/>
        <v>0</v>
      </c>
      <c r="T765" s="4">
        <f t="shared" si="364"/>
        <v>0</v>
      </c>
      <c r="U765" s="5">
        <f t="shared" si="365"/>
        <v>-1.6944557569390013</v>
      </c>
      <c r="V765" s="5">
        <f t="shared" si="366"/>
        <v>24.096048220022126</v>
      </c>
      <c r="W765" s="5">
        <f t="shared" si="367"/>
        <v>3.6693691546368328</v>
      </c>
      <c r="X765" s="5">
        <f t="shared" si="345"/>
        <v>0.99336364903239027</v>
      </c>
      <c r="Y765" s="5">
        <f t="shared" si="346"/>
        <v>10.41904711211086</v>
      </c>
      <c r="Z765" s="5">
        <f t="shared" si="347"/>
        <v>-1.3747514987867835</v>
      </c>
      <c r="AA765" s="5">
        <f t="shared" si="348"/>
        <v>13.839079859838973</v>
      </c>
      <c r="AB765" s="5">
        <f t="shared" si="349"/>
        <v>8.7245913551718584</v>
      </c>
      <c r="AC765" s="5">
        <f t="shared" si="349"/>
        <v>22.721296721235344</v>
      </c>
      <c r="AD765" s="5">
        <f t="shared" si="350"/>
        <v>-14.665550985524192</v>
      </c>
      <c r="AE765">
        <f t="shared" si="362"/>
        <v>0</v>
      </c>
    </row>
    <row r="766" spans="1:31" x14ac:dyDescent="0.2">
      <c r="A766">
        <f t="shared" si="368"/>
        <v>0.73300000000000054</v>
      </c>
      <c r="B766" s="5">
        <f t="shared" si="351"/>
        <v>3.0909813284597458</v>
      </c>
      <c r="C766" s="5">
        <f t="shared" si="352"/>
        <v>-33.969207519887654</v>
      </c>
      <c r="D766" s="5">
        <f t="shared" si="353"/>
        <v>-2.7120654263800432</v>
      </c>
      <c r="E766" s="2">
        <f t="shared" si="354"/>
        <v>34.109547418605231</v>
      </c>
      <c r="F766" s="2">
        <f t="shared" si="355"/>
        <v>174.80076738623825</v>
      </c>
      <c r="G766" s="3">
        <f t="shared" si="356"/>
        <v>7.8892229686506905</v>
      </c>
      <c r="H766" s="3">
        <f t="shared" si="357"/>
        <v>-112.04209250529222</v>
      </c>
      <c r="I766" s="3">
        <f t="shared" si="358"/>
        <v>-17.080002046433925</v>
      </c>
      <c r="J766" s="2">
        <f t="shared" si="339"/>
        <v>113.6107248543012</v>
      </c>
      <c r="K766" s="2">
        <f t="shared" si="359"/>
        <v>77.444256887730873</v>
      </c>
      <c r="L766" s="6">
        <f t="shared" si="340"/>
        <v>2483.3709190536229</v>
      </c>
      <c r="M766" s="2">
        <f t="shared" si="341"/>
        <v>31.473277272728208</v>
      </c>
      <c r="N766" s="2">
        <f t="shared" si="360"/>
        <v>113.6107248543012</v>
      </c>
      <c r="O766" s="2">
        <f t="shared" si="342"/>
        <v>77.444256887730873</v>
      </c>
      <c r="P766" s="5">
        <f t="shared" si="343"/>
        <v>0.35251031455258897</v>
      </c>
      <c r="Q766" s="4">
        <f t="shared" si="361"/>
        <v>0.27702734326438599</v>
      </c>
      <c r="R766" s="4">
        <f t="shared" si="344"/>
        <v>0.25239519646934927</v>
      </c>
      <c r="S766" s="4">
        <f t="shared" si="363"/>
        <v>0</v>
      </c>
      <c r="T766" s="4">
        <f t="shared" si="364"/>
        <v>0</v>
      </c>
      <c r="U766" s="5">
        <f t="shared" si="365"/>
        <v>-1.6960324043569435</v>
      </c>
      <c r="V766" s="5">
        <f t="shared" si="366"/>
        <v>24.086912018590663</v>
      </c>
      <c r="W766" s="5">
        <f t="shared" si="367"/>
        <v>3.6718745372447423</v>
      </c>
      <c r="X766" s="5">
        <f t="shared" si="345"/>
        <v>0.99334457332467252</v>
      </c>
      <c r="Y766" s="5">
        <f t="shared" si="346"/>
        <v>10.415982765267279</v>
      </c>
      <c r="Z766" s="5">
        <f t="shared" si="347"/>
        <v>-1.3756155725360657</v>
      </c>
      <c r="AA766" s="5">
        <f t="shared" si="348"/>
        <v>13.834943172735695</v>
      </c>
      <c r="AB766" s="5">
        <f t="shared" si="349"/>
        <v>8.7199503609103353</v>
      </c>
      <c r="AC766" s="5">
        <f t="shared" si="349"/>
        <v>22.711296446054597</v>
      </c>
      <c r="AD766" s="5">
        <f t="shared" si="350"/>
        <v>-14.667182290019561</v>
      </c>
      <c r="AE766">
        <f t="shared" si="362"/>
        <v>0</v>
      </c>
    </row>
    <row r="767" spans="1:31" x14ac:dyDescent="0.2">
      <c r="A767">
        <f t="shared" si="368"/>
        <v>0.73400000000000054</v>
      </c>
      <c r="B767" s="5">
        <f t="shared" si="351"/>
        <v>3.098874911403577</v>
      </c>
      <c r="C767" s="5">
        <f t="shared" si="352"/>
        <v>-34.081238256744719</v>
      </c>
      <c r="D767" s="5">
        <f t="shared" si="353"/>
        <v>-2.7291527620176224</v>
      </c>
      <c r="E767" s="2">
        <f t="shared" si="354"/>
        <v>34.221832604779166</v>
      </c>
      <c r="F767" s="2">
        <f t="shared" si="355"/>
        <v>174.80460314290315</v>
      </c>
      <c r="G767" s="3">
        <f t="shared" si="356"/>
        <v>7.8979429190116006</v>
      </c>
      <c r="H767" s="3">
        <f t="shared" si="357"/>
        <v>-112.01938120884616</v>
      </c>
      <c r="I767" s="3">
        <f t="shared" si="358"/>
        <v>-17.094669228723944</v>
      </c>
      <c r="J767" s="2">
        <f t="shared" si="339"/>
        <v>113.59113955236228</v>
      </c>
      <c r="K767" s="2">
        <f t="shared" si="359"/>
        <v>77.430906306995411</v>
      </c>
      <c r="L767" s="6">
        <f t="shared" si="340"/>
        <v>2483.3231556625178</v>
      </c>
      <c r="M767" s="2">
        <f t="shared" si="341"/>
        <v>31.472671938083987</v>
      </c>
      <c r="N767" s="2">
        <f t="shared" si="360"/>
        <v>113.59113955236228</v>
      </c>
      <c r="O767" s="2">
        <f t="shared" si="342"/>
        <v>77.430906306995411</v>
      </c>
      <c r="P767" s="5">
        <f t="shared" si="343"/>
        <v>0.35250891503587767</v>
      </c>
      <c r="Q767" s="4">
        <f t="shared" si="361"/>
        <v>0.2770697790524056</v>
      </c>
      <c r="R767" s="4">
        <f t="shared" si="344"/>
        <v>0.25241353078588374</v>
      </c>
      <c r="S767" s="4">
        <f t="shared" si="363"/>
        <v>0</v>
      </c>
      <c r="T767" s="4">
        <f t="shared" si="364"/>
        <v>0</v>
      </c>
      <c r="U767" s="5">
        <f t="shared" si="365"/>
        <v>-1.6976075860947715</v>
      </c>
      <c r="V767" s="5">
        <f t="shared" si="366"/>
        <v>24.077782440288615</v>
      </c>
      <c r="W767" s="5">
        <f t="shared" si="367"/>
        <v>3.6743795773209231</v>
      </c>
      <c r="X767" s="5">
        <f t="shared" si="345"/>
        <v>0.99332546804120703</v>
      </c>
      <c r="Y767" s="5">
        <f t="shared" si="346"/>
        <v>10.412920134800725</v>
      </c>
      <c r="Z767" s="5">
        <f t="shared" si="347"/>
        <v>-1.3764801258034802</v>
      </c>
      <c r="AA767" s="5">
        <f t="shared" si="348"/>
        <v>13.830808752145254</v>
      </c>
      <c r="AB767" s="5">
        <f t="shared" si="349"/>
        <v>8.7153125487059526</v>
      </c>
      <c r="AC767" s="5">
        <f t="shared" si="349"/>
        <v>22.701302314485137</v>
      </c>
      <c r="AD767" s="5">
        <f t="shared" si="350"/>
        <v>-14.668811670533824</v>
      </c>
      <c r="AE767">
        <f t="shared" si="362"/>
        <v>0</v>
      </c>
    </row>
    <row r="768" spans="1:31" x14ac:dyDescent="0.2">
      <c r="A768">
        <f t="shared" si="368"/>
        <v>0.73500000000000054</v>
      </c>
      <c r="B768" s="5">
        <f t="shared" si="351"/>
        <v>3.106777211978863</v>
      </c>
      <c r="C768" s="5">
        <f t="shared" si="352"/>
        <v>-34.193246287302408</v>
      </c>
      <c r="D768" s="5">
        <f t="shared" si="353"/>
        <v>-2.7462547656521816</v>
      </c>
      <c r="E768" s="2">
        <f t="shared" si="354"/>
        <v>34.334096119003789</v>
      </c>
      <c r="F768" s="2">
        <f t="shared" si="355"/>
        <v>174.80839589414666</v>
      </c>
      <c r="G768" s="3">
        <f t="shared" si="356"/>
        <v>7.9066582315603062</v>
      </c>
      <c r="H768" s="3">
        <f t="shared" si="357"/>
        <v>-111.99667990653167</v>
      </c>
      <c r="I768" s="3">
        <f t="shared" si="358"/>
        <v>-17.10933804039448</v>
      </c>
      <c r="J768" s="2">
        <f t="shared" si="339"/>
        <v>113.57156775644732</v>
      </c>
      <c r="K768" s="2">
        <f t="shared" si="359"/>
        <v>77.417564932820255</v>
      </c>
      <c r="L768" s="6">
        <f t="shared" si="340"/>
        <v>2483.2753183159889</v>
      </c>
      <c r="M768" s="2">
        <f t="shared" si="341"/>
        <v>31.472065666157494</v>
      </c>
      <c r="N768" s="2">
        <f t="shared" si="360"/>
        <v>113.57156775644732</v>
      </c>
      <c r="O768" s="2">
        <f t="shared" si="342"/>
        <v>77.417564932820255</v>
      </c>
      <c r="P768" s="5">
        <f t="shared" si="343"/>
        <v>0.35250751336142527</v>
      </c>
      <c r="Q768" s="4">
        <f t="shared" si="361"/>
        <v>0.277112188269241</v>
      </c>
      <c r="R768" s="4">
        <f t="shared" si="344"/>
        <v>0.25243185067250018</v>
      </c>
      <c r="S768" s="4">
        <f t="shared" si="363"/>
        <v>0</v>
      </c>
      <c r="T768" s="4">
        <f t="shared" si="364"/>
        <v>0</v>
      </c>
      <c r="U768" s="5">
        <f t="shared" si="365"/>
        <v>-1.6991813039236849</v>
      </c>
      <c r="V768" s="5">
        <f t="shared" si="366"/>
        <v>24.068659479815352</v>
      </c>
      <c r="W768" s="5">
        <f t="shared" si="367"/>
        <v>3.6768842751676054</v>
      </c>
      <c r="X768" s="5">
        <f t="shared" si="345"/>
        <v>0.9933063331756854</v>
      </c>
      <c r="Y768" s="5">
        <f t="shared" si="346"/>
        <v>10.409859219655502</v>
      </c>
      <c r="Z768" s="5">
        <f t="shared" si="347"/>
        <v>-1.3773451579836364</v>
      </c>
      <c r="AA768" s="5">
        <f t="shared" si="348"/>
        <v>13.826676596689852</v>
      </c>
      <c r="AB768" s="5">
        <f t="shared" si="349"/>
        <v>8.7106779157318162</v>
      </c>
      <c r="AC768" s="5">
        <f t="shared" si="349"/>
        <v>22.691314321831715</v>
      </c>
      <c r="AD768" s="5">
        <f t="shared" si="350"/>
        <v>-14.67043912814254</v>
      </c>
      <c r="AE768">
        <f t="shared" si="362"/>
        <v>0</v>
      </c>
    </row>
    <row r="769" spans="1:31" x14ac:dyDescent="0.2">
      <c r="A769">
        <f t="shared" si="368"/>
        <v>0.73600000000000054</v>
      </c>
      <c r="B769" s="5">
        <f t="shared" si="351"/>
        <v>3.1146882255493811</v>
      </c>
      <c r="C769" s="5">
        <f t="shared" si="352"/>
        <v>-34.305231621551776</v>
      </c>
      <c r="D769" s="5">
        <f t="shared" si="353"/>
        <v>-2.7633714389121402</v>
      </c>
      <c r="E769" s="2">
        <f t="shared" si="354"/>
        <v>34.446337967201849</v>
      </c>
      <c r="F769" s="2">
        <f t="shared" si="355"/>
        <v>174.81214607680221</v>
      </c>
      <c r="G769" s="3">
        <f t="shared" si="356"/>
        <v>7.9153689094760384</v>
      </c>
      <c r="H769" s="3">
        <f t="shared" si="357"/>
        <v>-111.97398859220984</v>
      </c>
      <c r="I769" s="3">
        <f t="shared" si="358"/>
        <v>-17.124008479522622</v>
      </c>
      <c r="J769" s="2">
        <f t="shared" si="339"/>
        <v>113.55200946098752</v>
      </c>
      <c r="K769" s="2">
        <f t="shared" si="359"/>
        <v>77.404232761409347</v>
      </c>
      <c r="L769" s="6">
        <f t="shared" si="340"/>
        <v>2483.2274069983082</v>
      </c>
      <c r="M769" s="2">
        <f t="shared" si="341"/>
        <v>31.471458456749392</v>
      </c>
      <c r="N769" s="2">
        <f t="shared" si="360"/>
        <v>113.55200946098752</v>
      </c>
      <c r="O769" s="2">
        <f t="shared" si="342"/>
        <v>77.404232761409347</v>
      </c>
      <c r="P769" s="5">
        <f t="shared" si="343"/>
        <v>0.35250610952877115</v>
      </c>
      <c r="Q769" s="4">
        <f t="shared" si="361"/>
        <v>0.277154570897857</v>
      </c>
      <c r="R769" s="4">
        <f t="shared" si="344"/>
        <v>0.25245015612809552</v>
      </c>
      <c r="S769" s="4">
        <f t="shared" si="363"/>
        <v>0</v>
      </c>
      <c r="T769" s="4">
        <f t="shared" si="364"/>
        <v>0</v>
      </c>
      <c r="U769" s="5">
        <f t="shared" si="365"/>
        <v>-1.7007535596128103</v>
      </c>
      <c r="V769" s="5">
        <f t="shared" si="366"/>
        <v>24.0595431318755</v>
      </c>
      <c r="W769" s="5">
        <f t="shared" si="367"/>
        <v>3.6793886310873041</v>
      </c>
      <c r="X769" s="5">
        <f t="shared" si="345"/>
        <v>0.99328716872181599</v>
      </c>
      <c r="Y769" s="5">
        <f t="shared" si="346"/>
        <v>10.4068000187767</v>
      </c>
      <c r="Z769" s="5">
        <f t="shared" si="347"/>
        <v>-1.3782106684718856</v>
      </c>
      <c r="AA769" s="5">
        <f t="shared" si="348"/>
        <v>13.822546704992703</v>
      </c>
      <c r="AB769" s="5">
        <f t="shared" si="349"/>
        <v>8.7060464591638898</v>
      </c>
      <c r="AC769" s="5">
        <f t="shared" si="349"/>
        <v>22.681332463403614</v>
      </c>
      <c r="AD769" s="5">
        <f t="shared" si="350"/>
        <v>-14.672064663919993</v>
      </c>
      <c r="AE769">
        <f t="shared" si="362"/>
        <v>0</v>
      </c>
    </row>
    <row r="770" spans="1:31" x14ac:dyDescent="0.2">
      <c r="A770">
        <f t="shared" si="368"/>
        <v>0.73700000000000054</v>
      </c>
      <c r="B770" s="5">
        <f t="shared" si="351"/>
        <v>3.1226079474820865</v>
      </c>
      <c r="C770" s="5">
        <f t="shared" si="352"/>
        <v>-34.417194269477754</v>
      </c>
      <c r="D770" s="5">
        <f t="shared" si="353"/>
        <v>-2.7805027834239948</v>
      </c>
      <c r="E770" s="2">
        <f t="shared" si="354"/>
        <v>34.558558155349168</v>
      </c>
      <c r="F770" s="2">
        <f t="shared" si="355"/>
        <v>174.81585412185765</v>
      </c>
      <c r="G770" s="3">
        <f t="shared" si="356"/>
        <v>7.9240749559352022</v>
      </c>
      <c r="H770" s="3">
        <f t="shared" si="357"/>
        <v>-111.95130725974643</v>
      </c>
      <c r="I770" s="3">
        <f t="shared" si="358"/>
        <v>-17.138680544186542</v>
      </c>
      <c r="J770" s="2">
        <f t="shared" si="339"/>
        <v>113.53246466041821</v>
      </c>
      <c r="K770" s="2">
        <f t="shared" si="359"/>
        <v>77.390909788969466</v>
      </c>
      <c r="L770" s="6">
        <f t="shared" si="340"/>
        <v>2483.1794216937978</v>
      </c>
      <c r="M770" s="2">
        <f t="shared" si="341"/>
        <v>31.470850309660975</v>
      </c>
      <c r="N770" s="2">
        <f t="shared" si="360"/>
        <v>113.53246466041821</v>
      </c>
      <c r="O770" s="2">
        <f t="shared" si="342"/>
        <v>77.390909788969466</v>
      </c>
      <c r="P770" s="5">
        <f t="shared" si="343"/>
        <v>0.352504703537456</v>
      </c>
      <c r="Q770" s="4">
        <f t="shared" si="361"/>
        <v>0.2771969269212291</v>
      </c>
      <c r="R770" s="4">
        <f t="shared" si="344"/>
        <v>0.25246844715156985</v>
      </c>
      <c r="S770" s="4">
        <f t="shared" si="363"/>
        <v>0</v>
      </c>
      <c r="T770" s="4">
        <f t="shared" si="364"/>
        <v>0</v>
      </c>
      <c r="U770" s="5">
        <f t="shared" si="365"/>
        <v>-1.7023243549292026</v>
      </c>
      <c r="V770" s="5">
        <f t="shared" si="366"/>
        <v>24.050433391178942</v>
      </c>
      <c r="W770" s="5">
        <f t="shared" si="367"/>
        <v>3.6818926453828218</v>
      </c>
      <c r="X770" s="5">
        <f t="shared" si="345"/>
        <v>0.99326797467332761</v>
      </c>
      <c r="Y770" s="5">
        <f t="shared" si="346"/>
        <v>10.40374253111024</v>
      </c>
      <c r="Z770" s="5">
        <f t="shared" si="347"/>
        <v>-1.3790766566643244</v>
      </c>
      <c r="AA770" s="5">
        <f t="shared" si="348"/>
        <v>13.818419075678086</v>
      </c>
      <c r="AB770" s="5">
        <f t="shared" si="349"/>
        <v>8.7014181761810363</v>
      </c>
      <c r="AC770" s="5">
        <f t="shared" si="349"/>
        <v>22.671356734514617</v>
      </c>
      <c r="AD770" s="5">
        <f t="shared" si="350"/>
        <v>-14.673688278939093</v>
      </c>
      <c r="AE770">
        <f t="shared" si="362"/>
        <v>0</v>
      </c>
    </row>
    <row r="771" spans="1:31" x14ac:dyDescent="0.2">
      <c r="A771">
        <f t="shared" si="368"/>
        <v>0.73800000000000054</v>
      </c>
      <c r="B771" s="5">
        <f t="shared" si="351"/>
        <v>3.1305363731471099</v>
      </c>
      <c r="C771" s="5">
        <f t="shared" si="352"/>
        <v>-34.529134241059133</v>
      </c>
      <c r="D771" s="5">
        <f t="shared" si="353"/>
        <v>-2.7976488008123206</v>
      </c>
      <c r="E771" s="2">
        <f t="shared" si="354"/>
        <v>34.670756689473613</v>
      </c>
      <c r="F771" s="2">
        <f t="shared" si="355"/>
        <v>174.81952045455273</v>
      </c>
      <c r="G771" s="3">
        <f t="shared" si="356"/>
        <v>7.9327763741113833</v>
      </c>
      <c r="H771" s="3">
        <f t="shared" si="357"/>
        <v>-111.92863590301191</v>
      </c>
      <c r="I771" s="3">
        <f t="shared" si="358"/>
        <v>-17.153354232465482</v>
      </c>
      <c r="J771" s="2">
        <f t="shared" si="339"/>
        <v>113.51293334917879</v>
      </c>
      <c r="K771" s="2">
        <f t="shared" si="359"/>
        <v>77.377596011710153</v>
      </c>
      <c r="L771" s="6">
        <f t="shared" si="340"/>
        <v>2483.1313623868245</v>
      </c>
      <c r="M771" s="2">
        <f t="shared" si="341"/>
        <v>31.470241224694131</v>
      </c>
      <c r="N771" s="2">
        <f t="shared" si="360"/>
        <v>113.51293334917879</v>
      </c>
      <c r="O771" s="2">
        <f t="shared" si="342"/>
        <v>77.377596011710153</v>
      </c>
      <c r="P771" s="5">
        <f t="shared" si="343"/>
        <v>0.35250329538702191</v>
      </c>
      <c r="Q771" s="4">
        <f t="shared" si="361"/>
        <v>0.27723925632234403</v>
      </c>
      <c r="R771" s="4">
        <f t="shared" si="344"/>
        <v>0.25248672374182629</v>
      </c>
      <c r="S771" s="4">
        <f t="shared" si="363"/>
        <v>0</v>
      </c>
      <c r="T771" s="4">
        <f t="shared" si="364"/>
        <v>0</v>
      </c>
      <c r="U771" s="5">
        <f t="shared" si="365"/>
        <v>-1.7038936916378487</v>
      </c>
      <c r="V771" s="5">
        <f t="shared" si="366"/>
        <v>24.041330252440797</v>
      </c>
      <c r="W771" s="5">
        <f t="shared" si="367"/>
        <v>3.6843963183572463</v>
      </c>
      <c r="X771" s="5">
        <f t="shared" si="345"/>
        <v>0.99324875102396737</v>
      </c>
      <c r="Y771" s="5">
        <f t="shared" si="346"/>
        <v>10.400686755602834</v>
      </c>
      <c r="Z771" s="5">
        <f t="shared" si="347"/>
        <v>-1.3799431219577944</v>
      </c>
      <c r="AA771" s="5">
        <f t="shared" si="348"/>
        <v>13.814293707371306</v>
      </c>
      <c r="AB771" s="5">
        <f t="shared" si="349"/>
        <v>8.6967930639649857</v>
      </c>
      <c r="AC771" s="5">
        <f t="shared" si="349"/>
        <v>22.661387130483003</v>
      </c>
      <c r="AD771" s="5">
        <f t="shared" si="350"/>
        <v>-14.675309974271446</v>
      </c>
      <c r="AE771">
        <f t="shared" si="362"/>
        <v>0</v>
      </c>
    </row>
    <row r="772" spans="1:31" x14ac:dyDescent="0.2">
      <c r="A772">
        <f t="shared" si="368"/>
        <v>0.73900000000000055</v>
      </c>
      <c r="B772" s="5">
        <f t="shared" si="351"/>
        <v>3.1384734979177535</v>
      </c>
      <c r="C772" s="5">
        <f t="shared" si="352"/>
        <v>-34.641051546268578</v>
      </c>
      <c r="D772" s="5">
        <f t="shared" si="353"/>
        <v>-2.8148094926997733</v>
      </c>
      <c r="E772" s="2">
        <f t="shared" si="354"/>
        <v>34.782933575654148</v>
      </c>
      <c r="F772" s="2">
        <f t="shared" si="355"/>
        <v>174.82314549447469</v>
      </c>
      <c r="G772" s="3">
        <f t="shared" si="356"/>
        <v>7.9414731671753485</v>
      </c>
      <c r="H772" s="3">
        <f t="shared" si="357"/>
        <v>-111.90597451588143</v>
      </c>
      <c r="I772" s="3">
        <f t="shared" si="358"/>
        <v>-17.168029542439754</v>
      </c>
      <c r="J772" s="2">
        <f t="shared" si="339"/>
        <v>113.49341552171278</v>
      </c>
      <c r="K772" s="2">
        <f t="shared" si="359"/>
        <v>77.364291425843746</v>
      </c>
      <c r="L772" s="6">
        <f t="shared" si="340"/>
        <v>2483.0832290618046</v>
      </c>
      <c r="M772" s="2">
        <f t="shared" si="341"/>
        <v>31.469631201651342</v>
      </c>
      <c r="N772" s="2">
        <f t="shared" si="360"/>
        <v>113.49341552171278</v>
      </c>
      <c r="O772" s="2">
        <f t="shared" si="342"/>
        <v>77.364291425843746</v>
      </c>
      <c r="P772" s="5">
        <f t="shared" si="343"/>
        <v>0.35250188507701252</v>
      </c>
      <c r="Q772" s="4">
        <f t="shared" si="361"/>
        <v>0.27728155908419894</v>
      </c>
      <c r="R772" s="4">
        <f t="shared" si="344"/>
        <v>0.25250498589777104</v>
      </c>
      <c r="S772" s="4">
        <f t="shared" si="363"/>
        <v>0</v>
      </c>
      <c r="T772" s="4">
        <f t="shared" si="364"/>
        <v>0</v>
      </c>
      <c r="U772" s="5">
        <f t="shared" si="365"/>
        <v>-1.7054615715016717</v>
      </c>
      <c r="V772" s="5">
        <f t="shared" si="366"/>
        <v>24.032233710381451</v>
      </c>
      <c r="W772" s="5">
        <f t="shared" si="367"/>
        <v>3.6868996503139524</v>
      </c>
      <c r="X772" s="5">
        <f t="shared" si="345"/>
        <v>0.99322949776750136</v>
      </c>
      <c r="Y772" s="5">
        <f t="shared" si="346"/>
        <v>10.397632691202038</v>
      </c>
      <c r="Z772" s="5">
        <f t="shared" si="347"/>
        <v>-1.3808100637498806</v>
      </c>
      <c r="AA772" s="5">
        <f t="shared" si="348"/>
        <v>13.810170598698743</v>
      </c>
      <c r="AB772" s="5">
        <f t="shared" si="349"/>
        <v>8.6921711197003653</v>
      </c>
      <c r="AC772" s="5">
        <f t="shared" si="349"/>
        <v>22.651423646631571</v>
      </c>
      <c r="AD772" s="5">
        <f t="shared" si="350"/>
        <v>-14.676929750987306</v>
      </c>
      <c r="AE772">
        <f t="shared" si="362"/>
        <v>0</v>
      </c>
    </row>
    <row r="773" spans="1:31" x14ac:dyDescent="0.2">
      <c r="A773">
        <f t="shared" si="368"/>
        <v>0.74000000000000055</v>
      </c>
      <c r="B773" s="5">
        <f t="shared" si="351"/>
        <v>3.1464193171704888</v>
      </c>
      <c r="C773" s="5">
        <f t="shared" si="352"/>
        <v>-34.752946195072631</v>
      </c>
      <c r="D773" s="5">
        <f t="shared" si="353"/>
        <v>-2.8319848607070885</v>
      </c>
      <c r="E773" s="2">
        <f t="shared" si="354"/>
        <v>34.895088820019886</v>
      </c>
      <c r="F773" s="2">
        <f t="shared" si="355"/>
        <v>174.82672965565163</v>
      </c>
      <c r="G773" s="3">
        <f t="shared" si="356"/>
        <v>7.950165338295049</v>
      </c>
      <c r="H773" s="3">
        <f t="shared" si="357"/>
        <v>-111.88332309223479</v>
      </c>
      <c r="I773" s="3">
        <f t="shared" si="358"/>
        <v>-17.182706472190741</v>
      </c>
      <c r="J773" s="2">
        <f t="shared" si="339"/>
        <v>113.47391117246771</v>
      </c>
      <c r="K773" s="2">
        <f t="shared" si="359"/>
        <v>77.350996027585353</v>
      </c>
      <c r="L773" s="6">
        <f t="shared" si="340"/>
        <v>2483.0350217032001</v>
      </c>
      <c r="M773" s="2">
        <f t="shared" si="341"/>
        <v>31.469020240335695</v>
      </c>
      <c r="N773" s="2">
        <f t="shared" si="360"/>
        <v>113.47391117246771</v>
      </c>
      <c r="O773" s="2">
        <f t="shared" si="342"/>
        <v>77.350996027585353</v>
      </c>
      <c r="P773" s="5">
        <f t="shared" si="343"/>
        <v>0.35250047260697259</v>
      </c>
      <c r="Q773" s="4">
        <f t="shared" si="361"/>
        <v>0.27732383518980225</v>
      </c>
      <c r="R773" s="4">
        <f t="shared" si="344"/>
        <v>0.2525232336183133</v>
      </c>
      <c r="S773" s="4">
        <f t="shared" si="363"/>
        <v>0</v>
      </c>
      <c r="T773" s="4">
        <f t="shared" si="364"/>
        <v>0</v>
      </c>
      <c r="U773" s="5">
        <f t="shared" si="365"/>
        <v>-1.7070279962815289</v>
      </c>
      <c r="V773" s="5">
        <f t="shared" si="366"/>
        <v>24.02314375972648</v>
      </c>
      <c r="W773" s="5">
        <f t="shared" si="367"/>
        <v>3.689402641556593</v>
      </c>
      <c r="X773" s="5">
        <f t="shared" si="345"/>
        <v>0.99321021489771466</v>
      </c>
      <c r="Y773" s="5">
        <f t="shared" si="346"/>
        <v>10.394580336856196</v>
      </c>
      <c r="Z773" s="5">
        <f t="shared" si="347"/>
        <v>-1.3816774814389097</v>
      </c>
      <c r="AA773" s="5">
        <f t="shared" si="348"/>
        <v>13.8060497482878</v>
      </c>
      <c r="AB773" s="5">
        <f t="shared" si="349"/>
        <v>8.6875523405746673</v>
      </c>
      <c r="AC773" s="5">
        <f t="shared" si="349"/>
        <v>22.64146627828757</v>
      </c>
      <c r="AD773" s="5">
        <f t="shared" si="350"/>
        <v>-14.678547610155608</v>
      </c>
      <c r="AE773">
        <f t="shared" si="362"/>
        <v>0</v>
      </c>
    </row>
    <row r="774" spans="1:31" x14ac:dyDescent="0.2">
      <c r="A774">
        <f t="shared" si="368"/>
        <v>0.74100000000000055</v>
      </c>
      <c r="B774" s="5">
        <f t="shared" si="351"/>
        <v>3.1543738262849543</v>
      </c>
      <c r="C774" s="5">
        <f t="shared" si="352"/>
        <v>-34.864818197431731</v>
      </c>
      <c r="D774" s="5">
        <f t="shared" si="353"/>
        <v>-2.8491749064530842</v>
      </c>
      <c r="E774" s="2">
        <f t="shared" si="354"/>
        <v>35.007222428749166</v>
      </c>
      <c r="F774" s="2">
        <f t="shared" si="355"/>
        <v>174.8302733466445</v>
      </c>
      <c r="G774" s="3">
        <f t="shared" si="356"/>
        <v>7.9588528906356233</v>
      </c>
      <c r="H774" s="3">
        <f t="shared" si="357"/>
        <v>-111.8606816259565</v>
      </c>
      <c r="I774" s="3">
        <f t="shared" si="358"/>
        <v>-17.197385019800898</v>
      </c>
      <c r="J774" s="2">
        <f t="shared" si="339"/>
        <v>113.45442029589528</v>
      </c>
      <c r="K774" s="2">
        <f t="shared" si="359"/>
        <v>77.33770981315287</v>
      </c>
      <c r="L774" s="6">
        <f t="shared" si="340"/>
        <v>2482.9867402955197</v>
      </c>
      <c r="M774" s="2">
        <f t="shared" si="341"/>
        <v>31.468408340550855</v>
      </c>
      <c r="N774" s="2">
        <f t="shared" si="360"/>
        <v>113.45442029589528</v>
      </c>
      <c r="O774" s="2">
        <f t="shared" si="342"/>
        <v>77.33770981315287</v>
      </c>
      <c r="P774" s="5">
        <f t="shared" si="343"/>
        <v>0.35249905797644843</v>
      </c>
      <c r="Q774" s="4">
        <f t="shared" si="361"/>
        <v>0.27736608462217288</v>
      </c>
      <c r="R774" s="4">
        <f t="shared" si="344"/>
        <v>0.25254146690236523</v>
      </c>
      <c r="S774" s="4">
        <f t="shared" si="363"/>
        <v>0</v>
      </c>
      <c r="T774" s="4">
        <f t="shared" si="364"/>
        <v>0</v>
      </c>
      <c r="U774" s="5">
        <f t="shared" si="365"/>
        <v>-1.7085929677362206</v>
      </c>
      <c r="V774" s="5">
        <f t="shared" si="366"/>
        <v>24.014060395206734</v>
      </c>
      <c r="W774" s="5">
        <f t="shared" si="367"/>
        <v>3.6919052923891118</v>
      </c>
      <c r="X774" s="5">
        <f t="shared" si="345"/>
        <v>0.99319090240841079</v>
      </c>
      <c r="Y774" s="5">
        <f t="shared" si="346"/>
        <v>10.391529691514471</v>
      </c>
      <c r="Z774" s="5">
        <f t="shared" si="347"/>
        <v>-1.38254537442395</v>
      </c>
      <c r="AA774" s="5">
        <f t="shared" si="348"/>
        <v>13.801931154766931</v>
      </c>
      <c r="AB774" s="5">
        <f t="shared" si="349"/>
        <v>8.6829367237782495</v>
      </c>
      <c r="AC774" s="5">
        <f t="shared" si="349"/>
        <v>22.631515020782786</v>
      </c>
      <c r="AD774" s="5">
        <f t="shared" si="350"/>
        <v>-14.680163552843958</v>
      </c>
      <c r="AE774">
        <f t="shared" si="362"/>
        <v>0</v>
      </c>
    </row>
    <row r="775" spans="1:31" x14ac:dyDescent="0.2">
      <c r="A775">
        <f t="shared" si="368"/>
        <v>0.74200000000000055</v>
      </c>
      <c r="B775" s="5">
        <f t="shared" si="351"/>
        <v>3.1623370206439518</v>
      </c>
      <c r="C775" s="5">
        <f t="shared" si="352"/>
        <v>-34.976667563300175</v>
      </c>
      <c r="D775" s="5">
        <f t="shared" si="353"/>
        <v>-2.8663796315546617</v>
      </c>
      <c r="E775" s="2">
        <f t="shared" si="354"/>
        <v>35.119334408068589</v>
      </c>
      <c r="F775" s="2">
        <f t="shared" si="355"/>
        <v>174.83377697063656</v>
      </c>
      <c r="G775" s="3">
        <f t="shared" si="356"/>
        <v>7.9675358273594012</v>
      </c>
      <c r="H775" s="3">
        <f t="shared" si="357"/>
        <v>-111.83805011093573</v>
      </c>
      <c r="I775" s="3">
        <f t="shared" si="358"/>
        <v>-17.21206518335374</v>
      </c>
      <c r="J775" s="2">
        <f t="shared" si="339"/>
        <v>113.4349428864512</v>
      </c>
      <c r="K775" s="2">
        <f t="shared" si="359"/>
        <v>77.324432778767004</v>
      </c>
      <c r="L775" s="6">
        <f t="shared" si="340"/>
        <v>2482.9383848233224</v>
      </c>
      <c r="M775" s="2">
        <f t="shared" si="341"/>
        <v>31.467795502101129</v>
      </c>
      <c r="N775" s="2">
        <f t="shared" si="360"/>
        <v>113.4349428864512</v>
      </c>
      <c r="O775" s="2">
        <f t="shared" si="342"/>
        <v>77.324432778767004</v>
      </c>
      <c r="P775" s="5">
        <f t="shared" si="343"/>
        <v>0.35249764118498778</v>
      </c>
      <c r="Q775" s="4">
        <f t="shared" si="361"/>
        <v>0.27740830736434108</v>
      </c>
      <c r="R775" s="4">
        <f t="shared" si="344"/>
        <v>0.25255968574884213</v>
      </c>
      <c r="S775" s="4">
        <f t="shared" si="363"/>
        <v>0</v>
      </c>
      <c r="T775" s="4">
        <f t="shared" si="364"/>
        <v>0</v>
      </c>
      <c r="U775" s="5">
        <f t="shared" si="365"/>
        <v>-1.7101564876224886</v>
      </c>
      <c r="V775" s="5">
        <f t="shared" si="366"/>
        <v>24.004983611558263</v>
      </c>
      <c r="W775" s="5">
        <f t="shared" si="367"/>
        <v>3.6944076031157311</v>
      </c>
      <c r="X775" s="5">
        <f t="shared" si="345"/>
        <v>0.99317156029341325</v>
      </c>
      <c r="Y775" s="5">
        <f t="shared" si="346"/>
        <v>10.388480754126835</v>
      </c>
      <c r="Z775" s="5">
        <f t="shared" si="347"/>
        <v>-1.3834137421048109</v>
      </c>
      <c r="AA775" s="5">
        <f t="shared" si="348"/>
        <v>13.797814816765635</v>
      </c>
      <c r="AB775" s="5">
        <f t="shared" si="349"/>
        <v>8.6783242665043474</v>
      </c>
      <c r="AC775" s="5">
        <f t="shared" si="349"/>
        <v>22.621569869453452</v>
      </c>
      <c r="AD775" s="5">
        <f t="shared" si="350"/>
        <v>-14.681777580118634</v>
      </c>
      <c r="AE775">
        <f t="shared" si="362"/>
        <v>0</v>
      </c>
    </row>
    <row r="776" spans="1:31" x14ac:dyDescent="0.2">
      <c r="A776">
        <f t="shared" si="368"/>
        <v>0.74300000000000055</v>
      </c>
      <c r="B776" s="5">
        <f t="shared" si="351"/>
        <v>3.1703088956334442</v>
      </c>
      <c r="C776" s="5">
        <f t="shared" si="352"/>
        <v>-35.088494302626174</v>
      </c>
      <c r="D776" s="5">
        <f t="shared" si="353"/>
        <v>-2.8835990376268055</v>
      </c>
      <c r="E776" s="2">
        <f t="shared" si="354"/>
        <v>35.231424764252182</v>
      </c>
      <c r="F776" s="2">
        <f t="shared" si="355"/>
        <v>174.837240925522</v>
      </c>
      <c r="G776" s="3">
        <f t="shared" si="356"/>
        <v>7.9762141516259053</v>
      </c>
      <c r="H776" s="3">
        <f t="shared" si="357"/>
        <v>-111.81542854106627</v>
      </c>
      <c r="I776" s="3">
        <f t="shared" si="358"/>
        <v>-17.226746960933859</v>
      </c>
      <c r="J776" s="2">
        <f t="shared" si="339"/>
        <v>113.41547893859523</v>
      </c>
      <c r="K776" s="2">
        <f t="shared" si="359"/>
        <v>77.311164920651137</v>
      </c>
      <c r="L776" s="6">
        <f t="shared" si="340"/>
        <v>2482.8899552712105</v>
      </c>
      <c r="M776" s="2">
        <f t="shared" si="341"/>
        <v>31.467181724791384</v>
      </c>
      <c r="N776" s="2">
        <f t="shared" si="360"/>
        <v>113.41547893859523</v>
      </c>
      <c r="O776" s="2">
        <f t="shared" si="342"/>
        <v>77.311164920651137</v>
      </c>
      <c r="P776" s="5">
        <f t="shared" si="343"/>
        <v>0.3524962222321395</v>
      </c>
      <c r="Q776" s="4">
        <f t="shared" si="361"/>
        <v>0.2774505033993479</v>
      </c>
      <c r="R776" s="4">
        <f t="shared" si="344"/>
        <v>0.25257789015666232</v>
      </c>
      <c r="S776" s="4">
        <f t="shared" si="363"/>
        <v>0</v>
      </c>
      <c r="T776" s="4">
        <f t="shared" si="364"/>
        <v>0</v>
      </c>
      <c r="U776" s="5">
        <f t="shared" si="365"/>
        <v>-1.7117185576950185</v>
      </c>
      <c r="V776" s="5">
        <f t="shared" si="366"/>
        <v>23.995913403522305</v>
      </c>
      <c r="W776" s="5">
        <f t="shared" si="367"/>
        <v>3.6969095740409532</v>
      </c>
      <c r="X776" s="5">
        <f t="shared" si="345"/>
        <v>0.99315218854656329</v>
      </c>
      <c r="Y776" s="5">
        <f t="shared" si="346"/>
        <v>10.385433523644071</v>
      </c>
      <c r="Z776" s="5">
        <f t="shared" si="347"/>
        <v>-1.3842825838820427</v>
      </c>
      <c r="AA776" s="5">
        <f t="shared" si="348"/>
        <v>13.793700732914443</v>
      </c>
      <c r="AB776" s="5">
        <f t="shared" si="349"/>
        <v>8.6737149659490527</v>
      </c>
      <c r="AC776" s="5">
        <f t="shared" si="349"/>
        <v>22.611630819640261</v>
      </c>
      <c r="AD776" s="5">
        <f t="shared" si="350"/>
        <v>-14.683389693044603</v>
      </c>
      <c r="AE776">
        <f t="shared" si="362"/>
        <v>0</v>
      </c>
    </row>
    <row r="777" spans="1:31" x14ac:dyDescent="0.2">
      <c r="A777">
        <f t="shared" si="368"/>
        <v>0.74400000000000055</v>
      </c>
      <c r="B777" s="5">
        <f t="shared" si="351"/>
        <v>3.1782894466425531</v>
      </c>
      <c r="C777" s="5">
        <f t="shared" si="352"/>
        <v>-35.200298425351825</v>
      </c>
      <c r="D777" s="5">
        <f t="shared" si="353"/>
        <v>-2.9008331262825862</v>
      </c>
      <c r="E777" s="2">
        <f t="shared" si="354"/>
        <v>35.343493503620515</v>
      </c>
      <c r="F777" s="2">
        <f t="shared" si="355"/>
        <v>174.84066560399194</v>
      </c>
      <c r="G777" s="3">
        <f t="shared" si="356"/>
        <v>7.9848878665918548</v>
      </c>
      <c r="H777" s="3">
        <f t="shared" si="357"/>
        <v>-111.79281691024663</v>
      </c>
      <c r="I777" s="3">
        <f t="shared" si="358"/>
        <v>-17.241430350626903</v>
      </c>
      <c r="J777" s="2">
        <f t="shared" si="339"/>
        <v>113.39602844679123</v>
      </c>
      <c r="K777" s="2">
        <f t="shared" si="359"/>
        <v>77.297906235031519</v>
      </c>
      <c r="L777" s="6">
        <f t="shared" si="340"/>
        <v>2482.8414516238381</v>
      </c>
      <c r="M777" s="2">
        <f t="shared" si="341"/>
        <v>31.466567008427116</v>
      </c>
      <c r="N777" s="2">
        <f t="shared" si="360"/>
        <v>113.39602844679123</v>
      </c>
      <c r="O777" s="2">
        <f t="shared" si="342"/>
        <v>77.297906235031519</v>
      </c>
      <c r="P777" s="5">
        <f t="shared" si="343"/>
        <v>0.35249480111745424</v>
      </c>
      <c r="Q777" s="4">
        <f t="shared" si="361"/>
        <v>0.27749267271024541</v>
      </c>
      <c r="R777" s="4">
        <f t="shared" si="344"/>
        <v>0.25259608012474721</v>
      </c>
      <c r="S777" s="4">
        <f t="shared" si="363"/>
        <v>0</v>
      </c>
      <c r="T777" s="4">
        <f t="shared" si="364"/>
        <v>0</v>
      </c>
      <c r="U777" s="5">
        <f t="shared" si="365"/>
        <v>-1.7132791797064459</v>
      </c>
      <c r="V777" s="5">
        <f t="shared" si="366"/>
        <v>23.986849765845356</v>
      </c>
      <c r="W777" s="5">
        <f t="shared" si="367"/>
        <v>3.6994112054695658</v>
      </c>
      <c r="X777" s="5">
        <f t="shared" si="345"/>
        <v>0.99313278716172215</v>
      </c>
      <c r="Y777" s="5">
        <f t="shared" si="346"/>
        <v>10.382387999017768</v>
      </c>
      <c r="Z777" s="5">
        <f t="shared" si="347"/>
        <v>-1.3851518991569332</v>
      </c>
      <c r="AA777" s="5">
        <f t="shared" si="348"/>
        <v>13.789588901844946</v>
      </c>
      <c r="AB777" s="5">
        <f t="shared" si="349"/>
        <v>8.6691088193113224</v>
      </c>
      <c r="AC777" s="5">
        <f t="shared" si="349"/>
        <v>22.601697866688422</v>
      </c>
      <c r="AD777" s="5">
        <f t="shared" si="350"/>
        <v>-14.684999892685489</v>
      </c>
      <c r="AE777">
        <f t="shared" si="362"/>
        <v>0</v>
      </c>
    </row>
    <row r="778" spans="1:31" x14ac:dyDescent="0.2">
      <c r="A778">
        <f t="shared" si="368"/>
        <v>0.74500000000000055</v>
      </c>
      <c r="B778" s="5">
        <f t="shared" si="351"/>
        <v>3.1862786690635545</v>
      </c>
      <c r="C778" s="5">
        <f t="shared" si="352"/>
        <v>-35.312079941413138</v>
      </c>
      <c r="D778" s="5">
        <f t="shared" si="353"/>
        <v>-2.9180818991331594</v>
      </c>
      <c r="E778" s="2">
        <f t="shared" si="354"/>
        <v>35.455540632539808</v>
      </c>
      <c r="F778" s="2">
        <f t="shared" si="355"/>
        <v>174.84405139361937</v>
      </c>
      <c r="G778" s="3">
        <f t="shared" si="356"/>
        <v>7.9935569754111659</v>
      </c>
      <c r="H778" s="3">
        <f t="shared" si="357"/>
        <v>-111.77021521237994</v>
      </c>
      <c r="I778" s="3">
        <f t="shared" si="358"/>
        <v>-17.25611535051959</v>
      </c>
      <c r="J778" s="2">
        <f t="shared" si="339"/>
        <v>113.37659140550711</v>
      </c>
      <c r="K778" s="2">
        <f t="shared" si="359"/>
        <v>77.284656718137086</v>
      </c>
      <c r="L778" s="6">
        <f t="shared" si="340"/>
        <v>2482.7928738659029</v>
      </c>
      <c r="M778" s="2">
        <f t="shared" si="341"/>
        <v>31.46595135281439</v>
      </c>
      <c r="N778" s="2">
        <f t="shared" si="360"/>
        <v>113.37659140550711</v>
      </c>
      <c r="O778" s="2">
        <f t="shared" si="342"/>
        <v>77.284656718137086</v>
      </c>
      <c r="P778" s="5">
        <f t="shared" si="343"/>
        <v>0.35249337784048357</v>
      </c>
      <c r="Q778" s="4">
        <f t="shared" si="361"/>
        <v>0.27753481528009649</v>
      </c>
      <c r="R778" s="4">
        <f t="shared" si="344"/>
        <v>0.25261425565202106</v>
      </c>
      <c r="S778" s="4">
        <f t="shared" si="363"/>
        <v>0</v>
      </c>
      <c r="T778" s="4">
        <f t="shared" si="364"/>
        <v>0</v>
      </c>
      <c r="U778" s="5">
        <f t="shared" si="365"/>
        <v>-1.7148383554073556</v>
      </c>
      <c r="V778" s="5">
        <f t="shared" si="366"/>
        <v>23.977792693279071</v>
      </c>
      <c r="W778" s="5">
        <f t="shared" si="367"/>
        <v>3.7019124977066342</v>
      </c>
      <c r="X778" s="5">
        <f t="shared" si="345"/>
        <v>0.99311335613276897</v>
      </c>
      <c r="Y778" s="5">
        <f t="shared" si="346"/>
        <v>10.379344179200316</v>
      </c>
      <c r="Z778" s="5">
        <f t="shared" si="347"/>
        <v>-1.3860216873315094</v>
      </c>
      <c r="AA778" s="5">
        <f t="shared" si="348"/>
        <v>13.785479322189737</v>
      </c>
      <c r="AB778" s="5">
        <f t="shared" si="349"/>
        <v>8.6645058237929611</v>
      </c>
      <c r="AC778" s="5">
        <f t="shared" si="349"/>
        <v>22.59177100594756</v>
      </c>
      <c r="AD778" s="5">
        <f t="shared" si="350"/>
        <v>-14.686608180103629</v>
      </c>
      <c r="AE778">
        <f t="shared" si="362"/>
        <v>0</v>
      </c>
    </row>
    <row r="779" spans="1:31" x14ac:dyDescent="0.2">
      <c r="A779">
        <f t="shared" si="368"/>
        <v>0.74600000000000055</v>
      </c>
      <c r="B779" s="5">
        <f t="shared" si="351"/>
        <v>3.1942765582918775</v>
      </c>
      <c r="C779" s="5">
        <f t="shared" si="352"/>
        <v>-35.42383886074002</v>
      </c>
      <c r="D779" s="5">
        <f t="shared" si="353"/>
        <v>-2.9353453577877691</v>
      </c>
      <c r="E779" s="2">
        <f t="shared" si="354"/>
        <v>35.567566157421112</v>
      </c>
      <c r="F779" s="2">
        <f t="shared" si="355"/>
        <v>174.84739867694222</v>
      </c>
      <c r="G779" s="3">
        <f t="shared" si="356"/>
        <v>8.0022214812349581</v>
      </c>
      <c r="H779" s="3">
        <f t="shared" si="357"/>
        <v>-111.74762344137399</v>
      </c>
      <c r="I779" s="3">
        <f t="shared" si="358"/>
        <v>-17.270801958699693</v>
      </c>
      <c r="J779" s="2">
        <f t="shared" si="339"/>
        <v>113.35716780921479</v>
      </c>
      <c r="K779" s="2">
        <f t="shared" si="359"/>
        <v>77.271416366199574</v>
      </c>
      <c r="L779" s="6">
        <f t="shared" si="340"/>
        <v>2482.7442219821537</v>
      </c>
      <c r="M779" s="2">
        <f t="shared" si="341"/>
        <v>31.465334757759933</v>
      </c>
      <c r="N779" s="2">
        <f t="shared" si="360"/>
        <v>113.35716780921479</v>
      </c>
      <c r="O779" s="2">
        <f t="shared" si="342"/>
        <v>77.271416366199574</v>
      </c>
      <c r="P779" s="5">
        <f t="shared" si="343"/>
        <v>0.35249195240078085</v>
      </c>
      <c r="Q779" s="4">
        <f t="shared" si="361"/>
        <v>0.27757693109197568</v>
      </c>
      <c r="R779" s="4">
        <f t="shared" si="344"/>
        <v>0.25263241673741144</v>
      </c>
      <c r="S779" s="4">
        <f t="shared" si="363"/>
        <v>0</v>
      </c>
      <c r="T779" s="4">
        <f t="shared" si="364"/>
        <v>0</v>
      </c>
      <c r="U779" s="5">
        <f t="shared" si="365"/>
        <v>-1.7163960865462864</v>
      </c>
      <c r="V779" s="5">
        <f t="shared" si="366"/>
        <v>23.968742180580332</v>
      </c>
      <c r="W779" s="5">
        <f t="shared" si="367"/>
        <v>3.7044134510575049</v>
      </c>
      <c r="X779" s="5">
        <f t="shared" si="345"/>
        <v>0.99309389545360371</v>
      </c>
      <c r="Y779" s="5">
        <f t="shared" si="346"/>
        <v>10.376302063144919</v>
      </c>
      <c r="Z779" s="5">
        <f t="shared" si="347"/>
        <v>-1.386891947808534</v>
      </c>
      <c r="AA779" s="5">
        <f t="shared" si="348"/>
        <v>13.781371992582487</v>
      </c>
      <c r="AB779" s="5">
        <f t="shared" si="349"/>
        <v>8.6599059765986333</v>
      </c>
      <c r="AC779" s="5">
        <f t="shared" si="349"/>
        <v>22.581850232771799</v>
      </c>
      <c r="AD779" s="5">
        <f t="shared" si="350"/>
        <v>-14.688214556360009</v>
      </c>
      <c r="AE779">
        <f t="shared" si="362"/>
        <v>0</v>
      </c>
    </row>
    <row r="780" spans="1:31" x14ac:dyDescent="0.2">
      <c r="A780">
        <f t="shared" si="368"/>
        <v>0.74700000000000055</v>
      </c>
      <c r="B780" s="5">
        <f t="shared" si="351"/>
        <v>3.2022831097261006</v>
      </c>
      <c r="C780" s="5">
        <f t="shared" si="352"/>
        <v>-35.535575193256278</v>
      </c>
      <c r="D780" s="5">
        <f t="shared" si="353"/>
        <v>-2.9526235038537472</v>
      </c>
      <c r="E780" s="2">
        <f t="shared" si="354"/>
        <v>35.679570084719465</v>
      </c>
      <c r="F780" s="2">
        <f t="shared" si="355"/>
        <v>174.85070783154464</v>
      </c>
      <c r="G780" s="3">
        <f t="shared" si="356"/>
        <v>8.0108813872115565</v>
      </c>
      <c r="H780" s="3">
        <f t="shared" si="357"/>
        <v>-111.72504159114122</v>
      </c>
      <c r="I780" s="3">
        <f t="shared" si="358"/>
        <v>-17.285490173256054</v>
      </c>
      <c r="J780" s="2">
        <f t="shared" si="339"/>
        <v>113.33775765239022</v>
      </c>
      <c r="K780" s="2">
        <f t="shared" si="359"/>
        <v>77.258185175453448</v>
      </c>
      <c r="L780" s="6">
        <f t="shared" si="340"/>
        <v>2482.6954959573832</v>
      </c>
      <c r="M780" s="2">
        <f t="shared" si="341"/>
        <v>31.464717223071002</v>
      </c>
      <c r="N780" s="2">
        <f t="shared" si="360"/>
        <v>113.33775765239022</v>
      </c>
      <c r="O780" s="2">
        <f t="shared" si="342"/>
        <v>77.258185175453448</v>
      </c>
      <c r="P780" s="5">
        <f t="shared" si="343"/>
        <v>0.35249052479790061</v>
      </c>
      <c r="Q780" s="4">
        <f t="shared" si="361"/>
        <v>0.27761902012896783</v>
      </c>
      <c r="R780" s="4">
        <f t="shared" si="344"/>
        <v>0.25265056337984876</v>
      </c>
      <c r="S780" s="4">
        <f t="shared" si="363"/>
        <v>0</v>
      </c>
      <c r="T780" s="4">
        <f t="shared" si="364"/>
        <v>0</v>
      </c>
      <c r="U780" s="5">
        <f t="shared" si="365"/>
        <v>-1.7179523748697316</v>
      </c>
      <c r="V780" s="5">
        <f t="shared" si="366"/>
        <v>23.959698222511175</v>
      </c>
      <c r="W780" s="5">
        <f t="shared" si="367"/>
        <v>3.7069140658278008</v>
      </c>
      <c r="X780" s="5">
        <f t="shared" si="345"/>
        <v>0.99307440511814316</v>
      </c>
      <c r="Y780" s="5">
        <f t="shared" si="346"/>
        <v>10.373261649805583</v>
      </c>
      <c r="Z780" s="5">
        <f t="shared" si="347"/>
        <v>-1.3877626799915093</v>
      </c>
      <c r="AA780" s="5">
        <f t="shared" si="348"/>
        <v>13.777266911657872</v>
      </c>
      <c r="AB780" s="5">
        <f t="shared" si="349"/>
        <v>8.6553092749358509</v>
      </c>
      <c r="AC780" s="5">
        <f t="shared" si="349"/>
        <v>22.571935542519665</v>
      </c>
      <c r="AD780" s="5">
        <f t="shared" si="350"/>
        <v>-14.689819022514328</v>
      </c>
      <c r="AE780">
        <f t="shared" si="362"/>
        <v>0</v>
      </c>
    </row>
    <row r="781" spans="1:31" x14ac:dyDescent="0.2">
      <c r="A781">
        <f t="shared" si="368"/>
        <v>0.74800000000000055</v>
      </c>
      <c r="B781" s="5">
        <f t="shared" si="351"/>
        <v>3.2102983187679497</v>
      </c>
      <c r="C781" s="5">
        <f t="shared" si="352"/>
        <v>-35.647288948879648</v>
      </c>
      <c r="D781" s="5">
        <f t="shared" si="353"/>
        <v>-2.9699163389365144</v>
      </c>
      <c r="E781" s="2">
        <f t="shared" si="354"/>
        <v>35.791552420933094</v>
      </c>
      <c r="F781" s="2">
        <f t="shared" si="355"/>
        <v>174.85397923013707</v>
      </c>
      <c r="G781" s="3">
        <f t="shared" si="356"/>
        <v>8.019536696486492</v>
      </c>
      <c r="H781" s="3">
        <f t="shared" si="357"/>
        <v>-111.7024696555987</v>
      </c>
      <c r="I781" s="3">
        <f t="shared" si="358"/>
        <v>-17.300179992278569</v>
      </c>
      <c r="J781" s="2">
        <f t="shared" si="339"/>
        <v>113.31836092951345</v>
      </c>
      <c r="K781" s="2">
        <f t="shared" si="359"/>
        <v>77.244963142135944</v>
      </c>
      <c r="L781" s="6">
        <f t="shared" si="340"/>
        <v>2482.6466957764355</v>
      </c>
      <c r="M781" s="2">
        <f t="shared" si="341"/>
        <v>31.464098748555514</v>
      </c>
      <c r="N781" s="2">
        <f t="shared" si="360"/>
        <v>113.31836092951345</v>
      </c>
      <c r="O781" s="2">
        <f t="shared" si="342"/>
        <v>77.244963142135944</v>
      </c>
      <c r="P781" s="5">
        <f t="shared" si="343"/>
        <v>0.35248909503139891</v>
      </c>
      <c r="Q781" s="4">
        <f t="shared" si="361"/>
        <v>0.27766108237416959</v>
      </c>
      <c r="R781" s="4">
        <f t="shared" si="344"/>
        <v>0.25266869557826677</v>
      </c>
      <c r="S781" s="4">
        <f t="shared" si="363"/>
        <v>0</v>
      </c>
      <c r="T781" s="4">
        <f t="shared" si="364"/>
        <v>0</v>
      </c>
      <c r="U781" s="5">
        <f t="shared" si="365"/>
        <v>-1.7195072221221448</v>
      </c>
      <c r="V781" s="5">
        <f t="shared" si="366"/>
        <v>23.950660813838851</v>
      </c>
      <c r="W781" s="5">
        <f t="shared" si="367"/>
        <v>3.7094143423234271</v>
      </c>
      <c r="X781" s="5">
        <f t="shared" si="345"/>
        <v>0.9930548851203248</v>
      </c>
      <c r="Y781" s="5">
        <f t="shared" si="346"/>
        <v>10.37022293813712</v>
      </c>
      <c r="Z781" s="5">
        <f t="shared" si="347"/>
        <v>-1.3886338832846703</v>
      </c>
      <c r="AA781" s="5">
        <f t="shared" si="348"/>
        <v>13.773164078051629</v>
      </c>
      <c r="AB781" s="5">
        <f t="shared" si="349"/>
        <v>8.6507157160149752</v>
      </c>
      <c r="AC781" s="5">
        <f t="shared" si="349"/>
        <v>22.562026930554183</v>
      </c>
      <c r="AD781" s="5">
        <f t="shared" si="350"/>
        <v>-14.691421579624944</v>
      </c>
      <c r="AE781">
        <f t="shared" si="362"/>
        <v>0</v>
      </c>
    </row>
    <row r="782" spans="1:31" x14ac:dyDescent="0.2">
      <c r="A782">
        <f t="shared" si="368"/>
        <v>0.74900000000000055</v>
      </c>
      <c r="B782" s="5">
        <f t="shared" si="351"/>
        <v>3.2183221808222942</v>
      </c>
      <c r="C782" s="5">
        <f t="shared" si="352"/>
        <v>-35.758980137521782</v>
      </c>
      <c r="D782" s="5">
        <f t="shared" si="353"/>
        <v>-2.9872238646395828</v>
      </c>
      <c r="E782" s="2">
        <f t="shared" si="354"/>
        <v>35.903513172602622</v>
      </c>
      <c r="F782" s="2">
        <f t="shared" si="355"/>
        <v>174.85721324063448</v>
      </c>
      <c r="G782" s="3">
        <f t="shared" si="356"/>
        <v>8.0281874122025076</v>
      </c>
      <c r="H782" s="3">
        <f t="shared" si="357"/>
        <v>-111.67990762866815</v>
      </c>
      <c r="I782" s="3">
        <f t="shared" si="358"/>
        <v>-17.314871413858192</v>
      </c>
      <c r="J782" s="2">
        <f t="shared" si="339"/>
        <v>113.29897763506844</v>
      </c>
      <c r="K782" s="2">
        <f t="shared" si="359"/>
        <v>77.231750262486997</v>
      </c>
      <c r="L782" s="6">
        <f t="shared" si="340"/>
        <v>2482.5978214242009</v>
      </c>
      <c r="M782" s="2">
        <f t="shared" si="341"/>
        <v>31.463479334021994</v>
      </c>
      <c r="N782" s="2">
        <f t="shared" si="360"/>
        <v>113.29897763506844</v>
      </c>
      <c r="O782" s="2">
        <f t="shared" si="342"/>
        <v>77.231750262486997</v>
      </c>
      <c r="P782" s="5">
        <f t="shared" si="343"/>
        <v>0.35248766310083307</v>
      </c>
      <c r="Q782" s="4">
        <f t="shared" si="361"/>
        <v>0.27770311781068868</v>
      </c>
      <c r="R782" s="4">
        <f t="shared" si="344"/>
        <v>0.25268681333160209</v>
      </c>
      <c r="S782" s="4">
        <f t="shared" si="363"/>
        <v>0</v>
      </c>
      <c r="T782" s="4">
        <f t="shared" si="364"/>
        <v>0</v>
      </c>
      <c r="U782" s="5">
        <f t="shared" si="365"/>
        <v>-1.7210606300459386</v>
      </c>
      <c r="V782" s="5">
        <f t="shared" si="366"/>
        <v>23.941629949335749</v>
      </c>
      <c r="W782" s="5">
        <f t="shared" si="367"/>
        <v>3.7119142808505603</v>
      </c>
      <c r="X782" s="5">
        <f t="shared" si="345"/>
        <v>0.99303533545410538</v>
      </c>
      <c r="Y782" s="5">
        <f t="shared" si="346"/>
        <v>10.367185927095145</v>
      </c>
      <c r="Z782" s="5">
        <f t="shared" si="347"/>
        <v>-1.3895055570929884</v>
      </c>
      <c r="AA782" s="5">
        <f t="shared" si="348"/>
        <v>13.769063490400507</v>
      </c>
      <c r="AB782" s="5">
        <f t="shared" si="349"/>
        <v>8.6461252970492062</v>
      </c>
      <c r="AC782" s="5">
        <f t="shared" si="349"/>
        <v>22.55212439224276</v>
      </c>
      <c r="AD782" s="5">
        <f t="shared" si="350"/>
        <v>-14.693022228748934</v>
      </c>
      <c r="AE782">
        <f t="shared" si="362"/>
        <v>0</v>
      </c>
    </row>
    <row r="783" spans="1:31" x14ac:dyDescent="0.2">
      <c r="A783">
        <f t="shared" si="368"/>
        <v>0.75000000000000056</v>
      </c>
      <c r="B783" s="5">
        <f t="shared" si="351"/>
        <v>3.226354691297145</v>
      </c>
      <c r="C783" s="5">
        <f t="shared" si="352"/>
        <v>-35.870648769088255</v>
      </c>
      <c r="D783" s="5">
        <f t="shared" si="353"/>
        <v>-3.0045460825645556</v>
      </c>
      <c r="E783" s="2">
        <f t="shared" si="354"/>
        <v>36.015452346310298</v>
      </c>
      <c r="F783" s="2">
        <f t="shared" si="355"/>
        <v>174.86041022623326</v>
      </c>
      <c r="G783" s="3">
        <f t="shared" si="356"/>
        <v>8.0368335374995574</v>
      </c>
      <c r="H783" s="3">
        <f t="shared" si="357"/>
        <v>-111.6573555042759</v>
      </c>
      <c r="I783" s="3">
        <f t="shared" si="358"/>
        <v>-17.32956443608694</v>
      </c>
      <c r="J783" s="2">
        <f t="shared" si="339"/>
        <v>113.2796077635433</v>
      </c>
      <c r="K783" s="2">
        <f t="shared" si="359"/>
        <v>77.218546532749343</v>
      </c>
      <c r="L783" s="6">
        <f t="shared" si="340"/>
        <v>2482.5488728856158</v>
      </c>
      <c r="M783" s="2">
        <f t="shared" si="341"/>
        <v>31.462858979279503</v>
      </c>
      <c r="N783" s="2">
        <f t="shared" si="360"/>
        <v>113.2796077635433</v>
      </c>
      <c r="O783" s="2">
        <f t="shared" si="342"/>
        <v>77.218546532749343</v>
      </c>
      <c r="P783" s="5">
        <f t="shared" si="343"/>
        <v>0.35248622900576188</v>
      </c>
      <c r="Q783" s="4">
        <f t="shared" si="361"/>
        <v>0.27774512642164334</v>
      </c>
      <c r="R783" s="4">
        <f t="shared" si="344"/>
        <v>0.25270491663879441</v>
      </c>
      <c r="S783" s="4">
        <f t="shared" si="363"/>
        <v>0</v>
      </c>
      <c r="T783" s="4">
        <f t="shared" si="364"/>
        <v>0</v>
      </c>
      <c r="U783" s="5">
        <f t="shared" si="365"/>
        <v>-1.7226126003814912</v>
      </c>
      <c r="V783" s="5">
        <f t="shared" si="366"/>
        <v>23.932605623779462</v>
      </c>
      <c r="W783" s="5">
        <f t="shared" si="367"/>
        <v>3.7144138817156604</v>
      </c>
      <c r="X783" s="5">
        <f t="shared" si="345"/>
        <v>0.99301575611345871</v>
      </c>
      <c r="Y783" s="5">
        <f t="shared" si="346"/>
        <v>10.364150615636071</v>
      </c>
      <c r="Z783" s="5">
        <f t="shared" si="347"/>
        <v>-1.3903777008221698</v>
      </c>
      <c r="AA783" s="5">
        <f t="shared" si="348"/>
        <v>13.764965147342306</v>
      </c>
      <c r="AB783" s="5">
        <f t="shared" si="349"/>
        <v>8.6415380152545787</v>
      </c>
      <c r="AC783" s="5">
        <f t="shared" si="349"/>
        <v>22.542227922957291</v>
      </c>
      <c r="AD783" s="5">
        <f t="shared" si="350"/>
        <v>-14.694620970942033</v>
      </c>
      <c r="AE783">
        <f t="shared" si="362"/>
        <v>0</v>
      </c>
    </row>
    <row r="784" spans="1:31" x14ac:dyDescent="0.2">
      <c r="A784">
        <f t="shared" si="368"/>
        <v>0.75100000000000056</v>
      </c>
      <c r="B784" s="5">
        <f t="shared" si="351"/>
        <v>3.2343958456036521</v>
      </c>
      <c r="C784" s="5">
        <f t="shared" si="352"/>
        <v>-35.982294853478571</v>
      </c>
      <c r="D784" s="5">
        <f t="shared" si="353"/>
        <v>-3.0218829943111278</v>
      </c>
      <c r="E784" s="2">
        <f t="shared" si="354"/>
        <v>36.127369948679195</v>
      </c>
      <c r="F784" s="2">
        <f t="shared" si="355"/>
        <v>174.86357054548643</v>
      </c>
      <c r="G784" s="3">
        <f t="shared" si="356"/>
        <v>8.0454750755148119</v>
      </c>
      <c r="H784" s="3">
        <f t="shared" si="357"/>
        <v>-111.63481327635294</v>
      </c>
      <c r="I784" s="3">
        <f t="shared" si="358"/>
        <v>-17.344259057057883</v>
      </c>
      <c r="J784" s="2">
        <f t="shared" si="339"/>
        <v>113.26025130943006</v>
      </c>
      <c r="K784" s="2">
        <f t="shared" si="359"/>
        <v>77.205351949168403</v>
      </c>
      <c r="L784" s="6">
        <f t="shared" si="340"/>
        <v>2482.4998501456666</v>
      </c>
      <c r="M784" s="2">
        <f t="shared" si="341"/>
        <v>31.462237684137786</v>
      </c>
      <c r="N784" s="2">
        <f t="shared" si="360"/>
        <v>113.26025130943006</v>
      </c>
      <c r="O784" s="2">
        <f t="shared" si="342"/>
        <v>77.205351949168403</v>
      </c>
      <c r="P784" s="5">
        <f t="shared" si="343"/>
        <v>0.35248479274574557</v>
      </c>
      <c r="Q784" s="4">
        <f t="shared" si="361"/>
        <v>0.27778710819016378</v>
      </c>
      <c r="R784" s="4">
        <f t="shared" si="344"/>
        <v>0.25272300549878651</v>
      </c>
      <c r="S784" s="4">
        <f t="shared" si="363"/>
        <v>0</v>
      </c>
      <c r="T784" s="4">
        <f t="shared" si="364"/>
        <v>0</v>
      </c>
      <c r="U784" s="5">
        <f t="shared" si="365"/>
        <v>-1.7241631348671458</v>
      </c>
      <c r="V784" s="5">
        <f t="shared" si="366"/>
        <v>23.923587831952734</v>
      </c>
      <c r="W784" s="5">
        <f t="shared" si="367"/>
        <v>3.71691314522546</v>
      </c>
      <c r="X784" s="5">
        <f t="shared" si="345"/>
        <v>0.99299614709238004</v>
      </c>
      <c r="Y784" s="5">
        <f t="shared" si="346"/>
        <v>10.361117002717121</v>
      </c>
      <c r="Z784" s="5">
        <f t="shared" si="347"/>
        <v>-1.3912503138786523</v>
      </c>
      <c r="AA784" s="5">
        <f t="shared" si="348"/>
        <v>13.760869047515842</v>
      </c>
      <c r="AB784" s="5">
        <f t="shared" si="349"/>
        <v>8.6369538678499751</v>
      </c>
      <c r="AC784" s="5">
        <f t="shared" si="349"/>
        <v>22.53233751807408</v>
      </c>
      <c r="AD784" s="5">
        <f t="shared" si="350"/>
        <v>-14.696217807258698</v>
      </c>
      <c r="AE784">
        <f t="shared" si="362"/>
        <v>0</v>
      </c>
    </row>
    <row r="785" spans="1:31" x14ac:dyDescent="0.2">
      <c r="A785">
        <f t="shared" si="368"/>
        <v>0.75200000000000056</v>
      </c>
      <c r="B785" s="5">
        <f t="shared" si="351"/>
        <v>3.242445639156101</v>
      </c>
      <c r="C785" s="5">
        <f t="shared" si="352"/>
        <v>-36.093918400586162</v>
      </c>
      <c r="D785" s="5">
        <f t="shared" si="353"/>
        <v>-3.0392346014770895</v>
      </c>
      <c r="E785" s="2">
        <f t="shared" si="354"/>
        <v>36.239265986372502</v>
      </c>
      <c r="F785" s="2">
        <f t="shared" si="355"/>
        <v>174.86669455237782</v>
      </c>
      <c r="G785" s="3">
        <f t="shared" si="356"/>
        <v>8.0541120293826616</v>
      </c>
      <c r="H785" s="3">
        <f t="shared" si="357"/>
        <v>-111.61228093883487</v>
      </c>
      <c r="I785" s="3">
        <f t="shared" si="358"/>
        <v>-17.358955274865142</v>
      </c>
      <c r="J785" s="2">
        <f t="shared" si="339"/>
        <v>113.24090826722478</v>
      </c>
      <c r="K785" s="2">
        <f t="shared" si="359"/>
        <v>77.192166507992354</v>
      </c>
      <c r="L785" s="6">
        <f t="shared" si="340"/>
        <v>2482.4507531893869</v>
      </c>
      <c r="M785" s="2">
        <f t="shared" si="341"/>
        <v>31.461615448407162</v>
      </c>
      <c r="N785" s="2">
        <f t="shared" si="360"/>
        <v>113.24090826722478</v>
      </c>
      <c r="O785" s="2">
        <f t="shared" si="342"/>
        <v>77.192166507992354</v>
      </c>
      <c r="P785" s="5">
        <f t="shared" si="343"/>
        <v>0.35248335432034561</v>
      </c>
      <c r="Q785" s="4">
        <f t="shared" si="361"/>
        <v>0.2778290630993912</v>
      </c>
      <c r="R785" s="4">
        <f t="shared" si="344"/>
        <v>0.25274107991052441</v>
      </c>
      <c r="S785" s="4">
        <f t="shared" si="363"/>
        <v>0</v>
      </c>
      <c r="T785" s="4">
        <f t="shared" si="364"/>
        <v>0</v>
      </c>
      <c r="U785" s="5">
        <f t="shared" si="365"/>
        <v>-1.7257122352392145</v>
      </c>
      <c r="V785" s="5">
        <f t="shared" si="366"/>
        <v>23.914576568643444</v>
      </c>
      <c r="W785" s="5">
        <f t="shared" si="367"/>
        <v>3.7194120716869659</v>
      </c>
      <c r="X785" s="5">
        <f t="shared" si="345"/>
        <v>0.99297650838488261</v>
      </c>
      <c r="Y785" s="5">
        <f t="shared" si="346"/>
        <v>10.358085087296308</v>
      </c>
      <c r="Z785" s="5">
        <f t="shared" si="347"/>
        <v>-1.3921233956696069</v>
      </c>
      <c r="AA785" s="5">
        <f t="shared" si="348"/>
        <v>13.756775189560969</v>
      </c>
      <c r="AB785" s="5">
        <f t="shared" si="349"/>
        <v>8.6323728520570935</v>
      </c>
      <c r="AC785" s="5">
        <f t="shared" si="349"/>
        <v>22.522453172973837</v>
      </c>
      <c r="AD785" s="5">
        <f t="shared" si="350"/>
        <v>-14.697812738752063</v>
      </c>
      <c r="AE785">
        <f t="shared" si="362"/>
        <v>0</v>
      </c>
    </row>
    <row r="786" spans="1:31" x14ac:dyDescent="0.2">
      <c r="A786">
        <f t="shared" si="368"/>
        <v>0.75300000000000056</v>
      </c>
      <c r="B786" s="5">
        <f t="shared" si="351"/>
        <v>3.2505040673719097</v>
      </c>
      <c r="C786" s="5">
        <f t="shared" si="352"/>
        <v>-36.205519420298408</v>
      </c>
      <c r="D786" s="5">
        <f t="shared" si="353"/>
        <v>-3.0566009056583239</v>
      </c>
      <c r="E786" s="2">
        <f t="shared" si="354"/>
        <v>36.351140466092758</v>
      </c>
      <c r="F786" s="2">
        <f t="shared" si="355"/>
        <v>174.86978259639434</v>
      </c>
      <c r="G786" s="3">
        <f t="shared" si="356"/>
        <v>8.0627444022347188</v>
      </c>
      <c r="H786" s="3">
        <f t="shared" si="357"/>
        <v>-111.5897584856619</v>
      </c>
      <c r="I786" s="3">
        <f t="shared" si="358"/>
        <v>-17.373653087603895</v>
      </c>
      <c r="J786" s="2">
        <f t="shared" si="339"/>
        <v>113.22157863142753</v>
      </c>
      <c r="K786" s="2">
        <f t="shared" si="359"/>
        <v>77.178990205472076</v>
      </c>
      <c r="L786" s="6">
        <f t="shared" si="340"/>
        <v>2482.4015820018581</v>
      </c>
      <c r="M786" s="2">
        <f t="shared" si="341"/>
        <v>31.460992271898547</v>
      </c>
      <c r="N786" s="2">
        <f t="shared" si="360"/>
        <v>113.22157863142753</v>
      </c>
      <c r="O786" s="2">
        <f t="shared" si="342"/>
        <v>77.178990205472076</v>
      </c>
      <c r="P786" s="5">
        <f t="shared" si="343"/>
        <v>0.35248191372912507</v>
      </c>
      <c r="Q786" s="4">
        <f t="shared" si="361"/>
        <v>0.27787099113247787</v>
      </c>
      <c r="R786" s="4">
        <f t="shared" si="344"/>
        <v>0.25275913987295701</v>
      </c>
      <c r="S786" s="4">
        <f t="shared" si="363"/>
        <v>0</v>
      </c>
      <c r="T786" s="4">
        <f t="shared" si="364"/>
        <v>0</v>
      </c>
      <c r="U786" s="5">
        <f t="shared" si="365"/>
        <v>-1.7272599032319822</v>
      </c>
      <c r="V786" s="5">
        <f t="shared" si="366"/>
        <v>23.90557182864465</v>
      </c>
      <c r="W786" s="5">
        <f t="shared" si="367"/>
        <v>3.7219106614074615</v>
      </c>
      <c r="X786" s="5">
        <f t="shared" si="345"/>
        <v>0.99295683998499873</v>
      </c>
      <c r="Y786" s="5">
        <f t="shared" si="346"/>
        <v>10.35505486833245</v>
      </c>
      <c r="Z786" s="5">
        <f t="shared" si="347"/>
        <v>-1.3929969456029359</v>
      </c>
      <c r="AA786" s="5">
        <f t="shared" si="348"/>
        <v>13.752683572118571</v>
      </c>
      <c r="AB786" s="5">
        <f t="shared" si="349"/>
        <v>8.6277949651004686</v>
      </c>
      <c r="AC786" s="5">
        <f t="shared" si="349"/>
        <v>22.512574883041715</v>
      </c>
      <c r="AD786" s="5">
        <f t="shared" si="350"/>
        <v>-14.699405766473966</v>
      </c>
      <c r="AE786">
        <f t="shared" si="362"/>
        <v>0</v>
      </c>
    </row>
    <row r="787" spans="1:31" x14ac:dyDescent="0.2">
      <c r="A787">
        <f t="shared" si="368"/>
        <v>0.75400000000000056</v>
      </c>
      <c r="B787" s="5">
        <f t="shared" si="351"/>
        <v>3.2585711256716268</v>
      </c>
      <c r="C787" s="5">
        <f t="shared" si="352"/>
        <v>-36.317097922496629</v>
      </c>
      <c r="D787" s="5">
        <f t="shared" si="353"/>
        <v>-3.0739819084488111</v>
      </c>
      <c r="E787" s="2">
        <f t="shared" si="354"/>
        <v>36.462993394581169</v>
      </c>
      <c r="F787" s="2">
        <f t="shared" si="355"/>
        <v>174.87283502259726</v>
      </c>
      <c r="G787" s="3">
        <f t="shared" si="356"/>
        <v>8.0713721971998194</v>
      </c>
      <c r="H787" s="3">
        <f t="shared" si="357"/>
        <v>-111.56724591077887</v>
      </c>
      <c r="I787" s="3">
        <f t="shared" si="358"/>
        <v>-17.38835249337037</v>
      </c>
      <c r="J787" s="2">
        <f t="shared" si="339"/>
        <v>113.20226239654238</v>
      </c>
      <c r="K787" s="2">
        <f t="shared" si="359"/>
        <v>77.165823037861202</v>
      </c>
      <c r="L787" s="6">
        <f t="shared" si="340"/>
        <v>2482.3523365682095</v>
      </c>
      <c r="M787" s="2">
        <f t="shared" si="341"/>
        <v>31.460368154423492</v>
      </c>
      <c r="N787" s="2">
        <f t="shared" si="360"/>
        <v>113.20226239654238</v>
      </c>
      <c r="O787" s="2">
        <f t="shared" si="342"/>
        <v>77.165823037861202</v>
      </c>
      <c r="P787" s="5">
        <f t="shared" si="343"/>
        <v>0.35248047097164825</v>
      </c>
      <c r="Q787" s="4">
        <f t="shared" si="361"/>
        <v>0.27791289227258775</v>
      </c>
      <c r="R787" s="4">
        <f t="shared" si="344"/>
        <v>0.25277718538503641</v>
      </c>
      <c r="S787" s="4">
        <f t="shared" si="363"/>
        <v>0</v>
      </c>
      <c r="T787" s="4">
        <f t="shared" si="364"/>
        <v>0</v>
      </c>
      <c r="U787" s="5">
        <f t="shared" si="365"/>
        <v>-1.7288061405777062</v>
      </c>
      <c r="V787" s="5">
        <f t="shared" si="366"/>
        <v>23.896573606754526</v>
      </c>
      <c r="W787" s="5">
        <f t="shared" si="367"/>
        <v>3.7244089146945027</v>
      </c>
      <c r="X787" s="5">
        <f t="shared" si="345"/>
        <v>0.99293714188678062</v>
      </c>
      <c r="Y787" s="5">
        <f t="shared" si="346"/>
        <v>10.352026344785171</v>
      </c>
      <c r="Z787" s="5">
        <f t="shared" si="347"/>
        <v>-1.3938709630872728</v>
      </c>
      <c r="AA787" s="5">
        <f t="shared" si="348"/>
        <v>13.748594193830561</v>
      </c>
      <c r="AB787" s="5">
        <f t="shared" si="349"/>
        <v>8.623220204207465</v>
      </c>
      <c r="AC787" s="5">
        <f t="shared" si="349"/>
        <v>22.502702643667252</v>
      </c>
      <c r="AD787" s="5">
        <f t="shared" si="350"/>
        <v>-14.700996891474936</v>
      </c>
      <c r="AE787">
        <f t="shared" si="362"/>
        <v>0</v>
      </c>
    </row>
    <row r="788" spans="1:31" x14ac:dyDescent="0.2">
      <c r="A788">
        <f t="shared" si="368"/>
        <v>0.75500000000000056</v>
      </c>
      <c r="B788" s="5">
        <f t="shared" si="351"/>
        <v>3.2666468094789289</v>
      </c>
      <c r="C788" s="5">
        <f t="shared" si="352"/>
        <v>-36.428653917056081</v>
      </c>
      <c r="D788" s="5">
        <f t="shared" si="353"/>
        <v>-3.0913776114406275</v>
      </c>
      <c r="E788" s="2">
        <f t="shared" si="354"/>
        <v>36.574824778616836</v>
      </c>
      <c r="F788" s="2">
        <f t="shared" si="355"/>
        <v>174.87585217169197</v>
      </c>
      <c r="G788" s="3">
        <f t="shared" si="356"/>
        <v>8.0799954174040263</v>
      </c>
      <c r="H788" s="3">
        <f t="shared" si="357"/>
        <v>-111.5447432081352</v>
      </c>
      <c r="I788" s="3">
        <f t="shared" si="358"/>
        <v>-17.403053490261843</v>
      </c>
      <c r="J788" s="2">
        <f t="shared" si="339"/>
        <v>113.18295955707735</v>
      </c>
      <c r="K788" s="2">
        <f t="shared" si="359"/>
        <v>77.152665001416054</v>
      </c>
      <c r="L788" s="6">
        <f t="shared" si="340"/>
        <v>2482.3030168736191</v>
      </c>
      <c r="M788" s="2">
        <f t="shared" si="341"/>
        <v>31.459743095794135</v>
      </c>
      <c r="N788" s="2">
        <f t="shared" si="360"/>
        <v>113.18295955707735</v>
      </c>
      <c r="O788" s="2">
        <f t="shared" si="342"/>
        <v>77.152665001416054</v>
      </c>
      <c r="P788" s="5">
        <f t="shared" si="343"/>
        <v>0.35247902604748099</v>
      </c>
      <c r="Q788" s="4">
        <f t="shared" si="361"/>
        <v>0.2779547665028958</v>
      </c>
      <c r="R788" s="4">
        <f t="shared" si="344"/>
        <v>0.2527952164457179</v>
      </c>
      <c r="S788" s="4">
        <f t="shared" si="363"/>
        <v>0</v>
      </c>
      <c r="T788" s="4">
        <f t="shared" si="364"/>
        <v>0</v>
      </c>
      <c r="U788" s="5">
        <f t="shared" si="365"/>
        <v>-1.7303509490066216</v>
      </c>
      <c r="V788" s="5">
        <f t="shared" si="366"/>
        <v>23.887581897776396</v>
      </c>
      <c r="W788" s="5">
        <f t="shared" si="367"/>
        <v>3.7269068318559184</v>
      </c>
      <c r="X788" s="5">
        <f t="shared" si="345"/>
        <v>0.99291741408429923</v>
      </c>
      <c r="Y788" s="5">
        <f t="shared" si="346"/>
        <v>10.34899951561488</v>
      </c>
      <c r="Z788" s="5">
        <f t="shared" si="347"/>
        <v>-1.3947454475319807</v>
      </c>
      <c r="AA788" s="5">
        <f t="shared" si="348"/>
        <v>13.744507053339881</v>
      </c>
      <c r="AB788" s="5">
        <f t="shared" si="349"/>
        <v>8.6186485666082575</v>
      </c>
      <c r="AC788" s="5">
        <f t="shared" si="349"/>
        <v>22.492836450244415</v>
      </c>
      <c r="AD788" s="5">
        <f t="shared" si="350"/>
        <v>-14.702586114804202</v>
      </c>
      <c r="AE788">
        <f t="shared" si="362"/>
        <v>0</v>
      </c>
    </row>
    <row r="789" spans="1:31" x14ac:dyDescent="0.2">
      <c r="A789">
        <f t="shared" si="368"/>
        <v>0.75600000000000056</v>
      </c>
      <c r="B789" s="5">
        <f t="shared" si="351"/>
        <v>3.2747311142206161</v>
      </c>
      <c r="C789" s="5">
        <f t="shared" si="352"/>
        <v>-36.540187413845992</v>
      </c>
      <c r="D789" s="5">
        <f t="shared" si="353"/>
        <v>-3.1087880162239467</v>
      </c>
      <c r="E789" s="2">
        <f t="shared" si="354"/>
        <v>36.686634625016147</v>
      </c>
      <c r="F789" s="2">
        <f t="shared" si="355"/>
        <v>174.87883438009646</v>
      </c>
      <c r="G789" s="3">
        <f t="shared" si="356"/>
        <v>8.0886140659706349</v>
      </c>
      <c r="H789" s="3">
        <f t="shared" si="357"/>
        <v>-111.52225037168496</v>
      </c>
      <c r="I789" s="3">
        <f t="shared" si="358"/>
        <v>-17.417756076376648</v>
      </c>
      <c r="J789" s="2">
        <f t="shared" si="339"/>
        <v>113.16367010754449</v>
      </c>
      <c r="K789" s="2">
        <f t="shared" si="359"/>
        <v>77.139516092395695</v>
      </c>
      <c r="L789" s="6">
        <f t="shared" si="340"/>
        <v>2482.2536229033117</v>
      </c>
      <c r="M789" s="2">
        <f t="shared" si="341"/>
        <v>31.45911709582322</v>
      </c>
      <c r="N789" s="2">
        <f t="shared" si="360"/>
        <v>113.16367010754449</v>
      </c>
      <c r="O789" s="2">
        <f t="shared" si="342"/>
        <v>77.139516092395695</v>
      </c>
      <c r="P789" s="5">
        <f t="shared" si="343"/>
        <v>0.35247757895619042</v>
      </c>
      <c r="Q789" s="4">
        <f t="shared" si="361"/>
        <v>0.27799661380658841</v>
      </c>
      <c r="R789" s="4">
        <f t="shared" si="344"/>
        <v>0.25281323305395959</v>
      </c>
      <c r="S789" s="4">
        <f t="shared" si="363"/>
        <v>0</v>
      </c>
      <c r="T789" s="4">
        <f t="shared" si="364"/>
        <v>0</v>
      </c>
      <c r="U789" s="5">
        <f t="shared" si="365"/>
        <v>-1.7318943302469429</v>
      </c>
      <c r="V789" s="5">
        <f t="shared" si="366"/>
        <v>23.878596696518716</v>
      </c>
      <c r="W789" s="5">
        <f t="shared" si="367"/>
        <v>3.7294044131998114</v>
      </c>
      <c r="X789" s="5">
        <f t="shared" si="345"/>
        <v>0.99289765657164419</v>
      </c>
      <c r="Y789" s="5">
        <f t="shared" si="346"/>
        <v>10.34597437978279</v>
      </c>
      <c r="Z789" s="5">
        <f t="shared" si="347"/>
        <v>-1.3956203983471518</v>
      </c>
      <c r="AA789" s="5">
        <f t="shared" si="348"/>
        <v>13.740422149290486</v>
      </c>
      <c r="AB789" s="5">
        <f t="shared" si="349"/>
        <v>8.6140800495358469</v>
      </c>
      <c r="AC789" s="5">
        <f t="shared" si="349"/>
        <v>22.482976298171565</v>
      </c>
      <c r="AD789" s="5">
        <f t="shared" si="350"/>
        <v>-14.704173437509702</v>
      </c>
      <c r="AE789">
        <f t="shared" si="362"/>
        <v>0</v>
      </c>
    </row>
    <row r="790" spans="1:31" x14ac:dyDescent="0.2">
      <c r="A790">
        <f t="shared" si="368"/>
        <v>0.75700000000000056</v>
      </c>
      <c r="B790" s="5">
        <f t="shared" si="351"/>
        <v>3.2828240353266116</v>
      </c>
      <c r="C790" s="5">
        <f t="shared" si="352"/>
        <v>-36.651698422729531</v>
      </c>
      <c r="D790" s="5">
        <f t="shared" si="353"/>
        <v>-3.1262131243870419</v>
      </c>
      <c r="E790" s="2">
        <f t="shared" si="354"/>
        <v>36.798422940632015</v>
      </c>
      <c r="F790" s="2">
        <f t="shared" si="355"/>
        <v>174.88178198000841</v>
      </c>
      <c r="G790" s="3">
        <f t="shared" si="356"/>
        <v>8.0972281460201714</v>
      </c>
      <c r="H790" s="3">
        <f t="shared" si="357"/>
        <v>-111.49976739538678</v>
      </c>
      <c r="I790" s="3">
        <f t="shared" si="358"/>
        <v>-17.432460249814156</v>
      </c>
      <c r="J790" s="2">
        <f t="shared" si="339"/>
        <v>113.14439404245978</v>
      </c>
      <c r="K790" s="2">
        <f t="shared" si="359"/>
        <v>77.126376307061875</v>
      </c>
      <c r="L790" s="6">
        <f t="shared" si="340"/>
        <v>2482.2041546425617</v>
      </c>
      <c r="M790" s="2">
        <f t="shared" si="341"/>
        <v>31.458490154324135</v>
      </c>
      <c r="N790" s="2">
        <f t="shared" si="360"/>
        <v>113.14439404245978</v>
      </c>
      <c r="O790" s="2">
        <f t="shared" si="342"/>
        <v>77.126376307061875</v>
      </c>
      <c r="P790" s="5">
        <f t="shared" si="343"/>
        <v>0.35247612969734521</v>
      </c>
      <c r="Q790" s="4">
        <f t="shared" si="361"/>
        <v>0.27803843416686369</v>
      </c>
      <c r="R790" s="4">
        <f t="shared" si="344"/>
        <v>0.25283123520872297</v>
      </c>
      <c r="S790" s="4">
        <f t="shared" si="363"/>
        <v>0</v>
      </c>
      <c r="T790" s="4">
        <f t="shared" si="364"/>
        <v>0</v>
      </c>
      <c r="U790" s="5">
        <f t="shared" si="365"/>
        <v>-1.7334362860248664</v>
      </c>
      <c r="V790" s="5">
        <f t="shared" si="366"/>
        <v>23.869617997795054</v>
      </c>
      <c r="W790" s="5">
        <f t="shared" si="367"/>
        <v>3.7319016590345542</v>
      </c>
      <c r="X790" s="5">
        <f t="shared" si="345"/>
        <v>0.99287786934292599</v>
      </c>
      <c r="Y790" s="5">
        <f t="shared" si="346"/>
        <v>10.34295093625091</v>
      </c>
      <c r="Z790" s="5">
        <f t="shared" si="347"/>
        <v>-1.396495814943606</v>
      </c>
      <c r="AA790" s="5">
        <f t="shared" si="348"/>
        <v>13.73633948032737</v>
      </c>
      <c r="AB790" s="5">
        <f t="shared" si="349"/>
        <v>8.6095146502260427</v>
      </c>
      <c r="AC790" s="5">
        <f t="shared" si="349"/>
        <v>22.473122182851448</v>
      </c>
      <c r="AD790" s="5">
        <f t="shared" si="350"/>
        <v>-14.705758860638074</v>
      </c>
      <c r="AE790">
        <f t="shared" si="362"/>
        <v>0</v>
      </c>
    </row>
    <row r="791" spans="1:31" x14ac:dyDescent="0.2">
      <c r="A791">
        <f t="shared" si="368"/>
        <v>0.75800000000000056</v>
      </c>
      <c r="B791" s="5">
        <f t="shared" si="351"/>
        <v>3.290925568229957</v>
      </c>
      <c r="C791" s="5">
        <f t="shared" si="352"/>
        <v>-36.763186953563824</v>
      </c>
      <c r="D791" s="5">
        <f t="shared" si="353"/>
        <v>-3.1436529375162863</v>
      </c>
      <c r="E791" s="2">
        <f t="shared" si="354"/>
        <v>36.910189732353246</v>
      </c>
      <c r="F791" s="2">
        <f t="shared" si="355"/>
        <v>174.8846952994713</v>
      </c>
      <c r="G791" s="3">
        <f t="shared" si="356"/>
        <v>8.1058376606703977</v>
      </c>
      <c r="H791" s="3">
        <f t="shared" si="357"/>
        <v>-111.47729427320394</v>
      </c>
      <c r="I791" s="3">
        <f t="shared" si="358"/>
        <v>-17.447166008674795</v>
      </c>
      <c r="J791" s="2">
        <f t="shared" si="339"/>
        <v>113.12513135634322</v>
      </c>
      <c r="K791" s="2">
        <f t="shared" si="359"/>
        <v>77.113245641679086</v>
      </c>
      <c r="L791" s="6">
        <f t="shared" si="340"/>
        <v>2482.1546120766893</v>
      </c>
      <c r="M791" s="2">
        <f t="shared" si="341"/>
        <v>31.457862271110816</v>
      </c>
      <c r="N791" s="2">
        <f t="shared" si="360"/>
        <v>113.12513135634322</v>
      </c>
      <c r="O791" s="2">
        <f t="shared" si="342"/>
        <v>77.113245641679086</v>
      </c>
      <c r="P791" s="5">
        <f t="shared" si="343"/>
        <v>0.35247467827051526</v>
      </c>
      <c r="Q791" s="4">
        <f t="shared" si="361"/>
        <v>0.2780802275669304</v>
      </c>
      <c r="R791" s="4">
        <f t="shared" si="344"/>
        <v>0.25284922290897244</v>
      </c>
      <c r="S791" s="4">
        <f t="shared" si="363"/>
        <v>0</v>
      </c>
      <c r="T791" s="4">
        <f t="shared" si="364"/>
        <v>0</v>
      </c>
      <c r="U791" s="5">
        <f t="shared" si="365"/>
        <v>-1.7349768180645722</v>
      </c>
      <c r="V791" s="5">
        <f t="shared" si="366"/>
        <v>23.860645796424105</v>
      </c>
      <c r="W791" s="5">
        <f t="shared" si="367"/>
        <v>3.7343985696687918</v>
      </c>
      <c r="X791" s="5">
        <f t="shared" si="345"/>
        <v>0.99285805239227198</v>
      </c>
      <c r="Y791" s="5">
        <f t="shared" si="346"/>
        <v>10.339929183982044</v>
      </c>
      <c r="Z791" s="5">
        <f t="shared" si="347"/>
        <v>-1.3973716967328917</v>
      </c>
      <c r="AA791" s="5">
        <f t="shared" si="348"/>
        <v>13.732259045096546</v>
      </c>
      <c r="AB791" s="5">
        <f t="shared" si="349"/>
        <v>8.6049523659174714</v>
      </c>
      <c r="AC791" s="5">
        <f t="shared" si="349"/>
        <v>22.463274099691212</v>
      </c>
      <c r="AD791" s="5">
        <f t="shared" si="350"/>
        <v>-14.707342385234661</v>
      </c>
      <c r="AE791">
        <f t="shared" si="362"/>
        <v>0</v>
      </c>
    </row>
    <row r="792" spans="1:31" x14ac:dyDescent="0.2">
      <c r="A792">
        <f t="shared" si="368"/>
        <v>0.75900000000000056</v>
      </c>
      <c r="B792" s="5">
        <f t="shared" si="351"/>
        <v>3.29903570836681</v>
      </c>
      <c r="C792" s="5">
        <f t="shared" si="352"/>
        <v>-36.874653016199979</v>
      </c>
      <c r="D792" s="5">
        <f t="shared" si="353"/>
        <v>-3.1611074571961537</v>
      </c>
      <c r="E792" s="2">
        <f t="shared" si="354"/>
        <v>37.021935007103906</v>
      </c>
      <c r="F792" s="2">
        <f t="shared" si="355"/>
        <v>174.88757466243902</v>
      </c>
      <c r="G792" s="3">
        <f t="shared" si="356"/>
        <v>8.1144426130363154</v>
      </c>
      <c r="H792" s="3">
        <f t="shared" si="357"/>
        <v>-111.45483099910425</v>
      </c>
      <c r="I792" s="3">
        <f t="shared" si="358"/>
        <v>-17.461873351060031</v>
      </c>
      <c r="J792" s="2">
        <f t="shared" si="339"/>
        <v>113.10588204371871</v>
      </c>
      <c r="K792" s="2">
        <f t="shared" si="359"/>
        <v>77.100124092514449</v>
      </c>
      <c r="L792" s="6">
        <f t="shared" si="340"/>
        <v>2482.1049951910663</v>
      </c>
      <c r="M792" s="2">
        <f t="shared" si="341"/>
        <v>31.457233445997886</v>
      </c>
      <c r="N792" s="2">
        <f t="shared" si="360"/>
        <v>113.10588204371871</v>
      </c>
      <c r="O792" s="2">
        <f t="shared" si="342"/>
        <v>77.100124092514449</v>
      </c>
      <c r="P792" s="5">
        <f t="shared" si="343"/>
        <v>0.35247322467527203</v>
      </c>
      <c r="Q792" s="4">
        <f t="shared" si="361"/>
        <v>0.27812199399000975</v>
      </c>
      <c r="R792" s="4">
        <f t="shared" si="344"/>
        <v>0.25286719615367581</v>
      </c>
      <c r="S792" s="4">
        <f t="shared" si="363"/>
        <v>0</v>
      </c>
      <c r="T792" s="4">
        <f t="shared" si="364"/>
        <v>0</v>
      </c>
      <c r="U792" s="5">
        <f t="shared" si="365"/>
        <v>-1.7365159280882285</v>
      </c>
      <c r="V792" s="5">
        <f t="shared" si="366"/>
        <v>23.851680087229671</v>
      </c>
      <c r="W792" s="5">
        <f t="shared" si="367"/>
        <v>3.736895145411439</v>
      </c>
      <c r="X792" s="5">
        <f t="shared" si="345"/>
        <v>0.99283820571383152</v>
      </c>
      <c r="Y792" s="5">
        <f t="shared" si="346"/>
        <v>10.336909121939781</v>
      </c>
      <c r="Z792" s="5">
        <f t="shared" si="347"/>
        <v>-1.3982480431272835</v>
      </c>
      <c r="AA792" s="5">
        <f t="shared" si="348"/>
        <v>13.728180842245044</v>
      </c>
      <c r="AB792" s="5">
        <f t="shared" si="349"/>
        <v>8.6003931938515521</v>
      </c>
      <c r="AC792" s="5">
        <f t="shared" si="349"/>
        <v>22.453432044102389</v>
      </c>
      <c r="AD792" s="5">
        <f t="shared" si="350"/>
        <v>-14.708924012343516</v>
      </c>
      <c r="AE792">
        <f t="shared" si="362"/>
        <v>0</v>
      </c>
    </row>
    <row r="793" spans="1:31" x14ac:dyDescent="0.2">
      <c r="A793">
        <f t="shared" si="368"/>
        <v>0.76000000000000056</v>
      </c>
      <c r="B793" s="5">
        <f t="shared" si="351"/>
        <v>3.3071544511764435</v>
      </c>
      <c r="C793" s="5">
        <f t="shared" si="352"/>
        <v>-36.98609662048306</v>
      </c>
      <c r="D793" s="5">
        <f t="shared" si="353"/>
        <v>-3.1785766850092196</v>
      </c>
      <c r="E793" s="2">
        <f t="shared" si="354"/>
        <v>37.133658771842626</v>
      </c>
      <c r="F793" s="2">
        <f t="shared" si="355"/>
        <v>174.89042038883926</v>
      </c>
      <c r="G793" s="3">
        <f t="shared" si="356"/>
        <v>8.1230430062301675</v>
      </c>
      <c r="H793" s="3">
        <f t="shared" si="357"/>
        <v>-111.43237756706014</v>
      </c>
      <c r="I793" s="3">
        <f t="shared" si="358"/>
        <v>-17.476582275072374</v>
      </c>
      <c r="J793" s="2">
        <f t="shared" si="339"/>
        <v>113.08664609911413</v>
      </c>
      <c r="K793" s="2">
        <f t="shared" si="359"/>
        <v>77.087011655837856</v>
      </c>
      <c r="L793" s="6">
        <f t="shared" si="340"/>
        <v>2482.0553039711099</v>
      </c>
      <c r="M793" s="2">
        <f t="shared" si="341"/>
        <v>31.45660367880053</v>
      </c>
      <c r="N793" s="2">
        <f t="shared" si="360"/>
        <v>113.08664609911413</v>
      </c>
      <c r="O793" s="2">
        <f t="shared" si="342"/>
        <v>77.087011655837856</v>
      </c>
      <c r="P793" s="5">
        <f t="shared" si="343"/>
        <v>0.35247176891118831</v>
      </c>
      <c r="Q793" s="4">
        <f t="shared" si="361"/>
        <v>0.27816373341933381</v>
      </c>
      <c r="R793" s="4">
        <f t="shared" si="344"/>
        <v>0.25288515494180375</v>
      </c>
      <c r="S793" s="4">
        <f t="shared" si="363"/>
        <v>0</v>
      </c>
      <c r="T793" s="4">
        <f t="shared" si="364"/>
        <v>0</v>
      </c>
      <c r="U793" s="5">
        <f t="shared" si="365"/>
        <v>-1.7380536178159924</v>
      </c>
      <c r="V793" s="5">
        <f t="shared" si="366"/>
        <v>23.842720865040647</v>
      </c>
      <c r="W793" s="5">
        <f t="shared" si="367"/>
        <v>3.7393913865716768</v>
      </c>
      <c r="X793" s="5">
        <f t="shared" si="345"/>
        <v>0.9928183293017715</v>
      </c>
      <c r="Y793" s="5">
        <f t="shared" si="346"/>
        <v>10.333890749088525</v>
      </c>
      <c r="Z793" s="5">
        <f t="shared" si="347"/>
        <v>-1.3991248535397813</v>
      </c>
      <c r="AA793" s="5">
        <f t="shared" si="348"/>
        <v>13.724104870420925</v>
      </c>
      <c r="AB793" s="5">
        <f t="shared" si="349"/>
        <v>8.5958371312725319</v>
      </c>
      <c r="AC793" s="5">
        <f t="shared" si="349"/>
        <v>22.443596011500865</v>
      </c>
      <c r="AD793" s="5">
        <f t="shared" si="350"/>
        <v>-14.710503743007397</v>
      </c>
      <c r="AE793">
        <f t="shared" si="362"/>
        <v>0</v>
      </c>
    </row>
    <row r="794" spans="1:31" x14ac:dyDescent="0.2">
      <c r="A794">
        <f t="shared" si="368"/>
        <v>0.76100000000000056</v>
      </c>
      <c r="B794" s="5">
        <f t="shared" si="351"/>
        <v>3.315281792101239</v>
      </c>
      <c r="C794" s="5">
        <f t="shared" si="352"/>
        <v>-37.097517776252118</v>
      </c>
      <c r="D794" s="5">
        <f t="shared" si="353"/>
        <v>-3.1960606225361636</v>
      </c>
      <c r="E794" s="2">
        <f t="shared" si="354"/>
        <v>37.24536103356202</v>
      </c>
      <c r="F794" s="2">
        <f t="shared" si="355"/>
        <v>174.89323279463602</v>
      </c>
      <c r="G794" s="3">
        <f t="shared" si="356"/>
        <v>8.1316388433614399</v>
      </c>
      <c r="H794" s="3">
        <f t="shared" si="357"/>
        <v>-111.40993397104864</v>
      </c>
      <c r="I794" s="3">
        <f t="shared" si="358"/>
        <v>-17.491292778815382</v>
      </c>
      <c r="J794" s="2">
        <f t="shared" si="339"/>
        <v>113.06742351706136</v>
      </c>
      <c r="K794" s="2">
        <f t="shared" si="359"/>
        <v>77.073908327921842</v>
      </c>
      <c r="L794" s="6">
        <f t="shared" si="340"/>
        <v>2482.0055384022867</v>
      </c>
      <c r="M794" s="2">
        <f t="shared" si="341"/>
        <v>31.455972969334535</v>
      </c>
      <c r="N794" s="2">
        <f t="shared" si="360"/>
        <v>113.06742351706136</v>
      </c>
      <c r="O794" s="2">
        <f t="shared" si="342"/>
        <v>77.073908327921842</v>
      </c>
      <c r="P794" s="5">
        <f t="shared" si="343"/>
        <v>0.35247031097783832</v>
      </c>
      <c r="Q794" s="4">
        <f t="shared" si="361"/>
        <v>0.27820544583814605</v>
      </c>
      <c r="R794" s="4">
        <f t="shared" si="344"/>
        <v>0.25290309927233007</v>
      </c>
      <c r="S794" s="4">
        <f t="shared" si="363"/>
        <v>0</v>
      </c>
      <c r="T794" s="4">
        <f t="shared" si="364"/>
        <v>0</v>
      </c>
      <c r="U794" s="5">
        <f t="shared" si="365"/>
        <v>-1.7395898889660133</v>
      </c>
      <c r="V794" s="5">
        <f t="shared" si="366"/>
        <v>23.833768124691037</v>
      </c>
      <c r="W794" s="5">
        <f t="shared" si="367"/>
        <v>3.7418872934589591</v>
      </c>
      <c r="X794" s="5">
        <f t="shared" si="345"/>
        <v>0.992798423150278</v>
      </c>
      <c r="Y794" s="5">
        <f t="shared" si="346"/>
        <v>10.330874064393456</v>
      </c>
      <c r="Z794" s="5">
        <f t="shared" si="347"/>
        <v>-1.4000021273841101</v>
      </c>
      <c r="AA794" s="5">
        <f t="shared" si="348"/>
        <v>13.720031128273268</v>
      </c>
      <c r="AB794" s="5">
        <f t="shared" si="349"/>
        <v>8.5912841754274432</v>
      </c>
      <c r="AC794" s="5">
        <f t="shared" si="349"/>
        <v>22.433765997306928</v>
      </c>
      <c r="AD794" s="5">
        <f t="shared" si="350"/>
        <v>-14.712081578267771</v>
      </c>
      <c r="AE794">
        <f t="shared" si="362"/>
        <v>0</v>
      </c>
    </row>
    <row r="795" spans="1:31" x14ac:dyDescent="0.2">
      <c r="A795">
        <f t="shared" si="368"/>
        <v>0.76200000000000057</v>
      </c>
      <c r="B795" s="5">
        <f t="shared" si="351"/>
        <v>3.3234177265866882</v>
      </c>
      <c r="C795" s="5">
        <f t="shared" si="352"/>
        <v>-37.208916493340169</v>
      </c>
      <c r="D795" s="5">
        <f t="shared" si="353"/>
        <v>-3.2135592713557681</v>
      </c>
      <c r="E795" s="2">
        <f t="shared" si="354"/>
        <v>37.357041799288027</v>
      </c>
      <c r="F795" s="2">
        <f t="shared" si="355"/>
        <v>174.89601219189066</v>
      </c>
      <c r="G795" s="3">
        <f t="shared" si="356"/>
        <v>8.1402301275368671</v>
      </c>
      <c r="H795" s="3">
        <f t="shared" si="357"/>
        <v>-111.38750020505134</v>
      </c>
      <c r="I795" s="3">
        <f t="shared" si="358"/>
        <v>-17.506004860393649</v>
      </c>
      <c r="J795" s="2">
        <f t="shared" si="339"/>
        <v>113.04821429209616</v>
      </c>
      <c r="K795" s="2">
        <f t="shared" si="359"/>
        <v>77.060814105041686</v>
      </c>
      <c r="L795" s="6">
        <f t="shared" si="340"/>
        <v>2481.9556984701112</v>
      </c>
      <c r="M795" s="2">
        <f t="shared" si="341"/>
        <v>31.455341317416341</v>
      </c>
      <c r="N795" s="2">
        <f t="shared" si="360"/>
        <v>113.04821429209616</v>
      </c>
      <c r="O795" s="2">
        <f t="shared" si="342"/>
        <v>77.060814105041686</v>
      </c>
      <c r="P795" s="5">
        <f t="shared" si="343"/>
        <v>0.35246885087479768</v>
      </c>
      <c r="Q795" s="4">
        <f t="shared" si="361"/>
        <v>0.27824713122970191</v>
      </c>
      <c r="R795" s="4">
        <f t="shared" si="344"/>
        <v>0.25292102914423176</v>
      </c>
      <c r="S795" s="4">
        <f t="shared" si="363"/>
        <v>0</v>
      </c>
      <c r="T795" s="4">
        <f t="shared" si="364"/>
        <v>0</v>
      </c>
      <c r="U795" s="5">
        <f t="shared" si="365"/>
        <v>-1.7411247432544366</v>
      </c>
      <c r="V795" s="5">
        <f t="shared" si="366"/>
        <v>23.824821861019945</v>
      </c>
      <c r="W795" s="5">
        <f t="shared" si="367"/>
        <v>3.7443828663830074</v>
      </c>
      <c r="X795" s="5">
        <f t="shared" si="345"/>
        <v>0.99277848725355733</v>
      </c>
      <c r="Y795" s="5">
        <f t="shared" si="346"/>
        <v>10.327859066820542</v>
      </c>
      <c r="Z795" s="5">
        <f t="shared" si="347"/>
        <v>-1.4008798640747204</v>
      </c>
      <c r="AA795" s="5">
        <f t="shared" si="348"/>
        <v>13.715959614452162</v>
      </c>
      <c r="AB795" s="5">
        <f t="shared" si="349"/>
        <v>8.5867343235661053</v>
      </c>
      <c r="AC795" s="5">
        <f t="shared" si="349"/>
        <v>22.423941996945224</v>
      </c>
      <c r="AD795" s="5">
        <f t="shared" si="350"/>
        <v>-14.71365751916483</v>
      </c>
      <c r="AE795">
        <f t="shared" si="362"/>
        <v>0</v>
      </c>
    </row>
    <row r="796" spans="1:31" x14ac:dyDescent="0.2">
      <c r="A796">
        <f t="shared" si="368"/>
        <v>0.76300000000000057</v>
      </c>
      <c r="B796" s="5">
        <f t="shared" si="351"/>
        <v>3.3315622500813871</v>
      </c>
      <c r="C796" s="5">
        <f t="shared" si="352"/>
        <v>-37.320292781574224</v>
      </c>
      <c r="D796" s="5">
        <f t="shared" si="353"/>
        <v>-3.2310726330449211</v>
      </c>
      <c r="E796" s="2">
        <f t="shared" si="354"/>
        <v>37.468701076079327</v>
      </c>
      <c r="F796" s="2">
        <f t="shared" si="355"/>
        <v>174.89875888882187</v>
      </c>
      <c r="G796" s="3">
        <f t="shared" si="356"/>
        <v>8.1488168618604337</v>
      </c>
      <c r="H796" s="3">
        <f t="shared" si="357"/>
        <v>-111.36507626305439</v>
      </c>
      <c r="I796" s="3">
        <f t="shared" si="358"/>
        <v>-17.520718517912812</v>
      </c>
      <c r="J796" s="2">
        <f t="shared" si="339"/>
        <v>113.02901841875827</v>
      </c>
      <c r="K796" s="2">
        <f t="shared" si="359"/>
        <v>77.047728983475295</v>
      </c>
      <c r="L796" s="6">
        <f t="shared" si="340"/>
        <v>2481.905784160148</v>
      </c>
      <c r="M796" s="2">
        <f t="shared" si="341"/>
        <v>31.454708722862986</v>
      </c>
      <c r="N796" s="2">
        <f t="shared" si="360"/>
        <v>113.02901841875827</v>
      </c>
      <c r="O796" s="2">
        <f t="shared" si="342"/>
        <v>77.047728983475295</v>
      </c>
      <c r="P796" s="5">
        <f t="shared" si="343"/>
        <v>0.35246738860164351</v>
      </c>
      <c r="Q796" s="4">
        <f t="shared" si="361"/>
        <v>0.27828878957726816</v>
      </c>
      <c r="R796" s="4">
        <f t="shared" si="344"/>
        <v>0.25293894455648902</v>
      </c>
      <c r="S796" s="4">
        <f t="shared" si="363"/>
        <v>0</v>
      </c>
      <c r="T796" s="4">
        <f t="shared" si="364"/>
        <v>0</v>
      </c>
      <c r="U796" s="5">
        <f t="shared" si="365"/>
        <v>-1.7426581823954039</v>
      </c>
      <c r="V796" s="5">
        <f t="shared" si="366"/>
        <v>23.815882068871534</v>
      </c>
      <c r="W796" s="5">
        <f t="shared" si="367"/>
        <v>3.7468781056538085</v>
      </c>
      <c r="X796" s="5">
        <f t="shared" si="345"/>
        <v>0.99275852160583511</v>
      </c>
      <c r="Y796" s="5">
        <f t="shared" si="346"/>
        <v>10.324845755336558</v>
      </c>
      <c r="Z796" s="5">
        <f t="shared" si="347"/>
        <v>-1.4017580630267839</v>
      </c>
      <c r="AA796" s="5">
        <f t="shared" si="348"/>
        <v>13.711890327608732</v>
      </c>
      <c r="AB796" s="5">
        <f t="shared" si="349"/>
        <v>8.5821875729411534</v>
      </c>
      <c r="AC796" s="5">
        <f t="shared" si="349"/>
        <v>22.414124005844752</v>
      </c>
      <c r="AD796" s="5">
        <f t="shared" si="350"/>
        <v>-14.715231566737458</v>
      </c>
      <c r="AE796">
        <f t="shared" si="362"/>
        <v>0</v>
      </c>
    </row>
    <row r="797" spans="1:31" x14ac:dyDescent="0.2">
      <c r="A797">
        <f t="shared" si="368"/>
        <v>0.76400000000000057</v>
      </c>
      <c r="B797" s="5">
        <f t="shared" si="351"/>
        <v>3.3397153580370342</v>
      </c>
      <c r="C797" s="5">
        <f t="shared" si="352"/>
        <v>-37.431646650775278</v>
      </c>
      <c r="D797" s="5">
        <f t="shared" si="353"/>
        <v>-3.2486007091786173</v>
      </c>
      <c r="E797" s="2">
        <f t="shared" si="354"/>
        <v>37.580338871026754</v>
      </c>
      <c r="F797" s="2">
        <f t="shared" si="355"/>
        <v>174.90147318986482</v>
      </c>
      <c r="G797" s="3">
        <f t="shared" si="356"/>
        <v>8.1573990494333746</v>
      </c>
      <c r="H797" s="3">
        <f t="shared" si="357"/>
        <v>-111.34266213904854</v>
      </c>
      <c r="I797" s="3">
        <f t="shared" si="358"/>
        <v>-17.535433749479548</v>
      </c>
      <c r="J797" s="2">
        <f t="shared" si="339"/>
        <v>113.00983589159129</v>
      </c>
      <c r="K797" s="2">
        <f t="shared" si="359"/>
        <v>77.034652959503262</v>
      </c>
      <c r="L797" s="6">
        <f t="shared" si="340"/>
        <v>2481.8557954580074</v>
      </c>
      <c r="M797" s="2">
        <f t="shared" si="341"/>
        <v>31.454075185492101</v>
      </c>
      <c r="N797" s="2">
        <f t="shared" si="360"/>
        <v>113.00983589159129</v>
      </c>
      <c r="O797" s="2">
        <f t="shared" si="342"/>
        <v>77.034652959503262</v>
      </c>
      <c r="P797" s="5">
        <f t="shared" si="343"/>
        <v>0.35246592415795419</v>
      </c>
      <c r="Q797" s="4">
        <f t="shared" si="361"/>
        <v>0.27833042086412318</v>
      </c>
      <c r="R797" s="4">
        <f t="shared" si="344"/>
        <v>0.25295684550808506</v>
      </c>
      <c r="S797" s="4">
        <f t="shared" si="363"/>
        <v>0</v>
      </c>
      <c r="T797" s="4">
        <f t="shared" si="364"/>
        <v>0</v>
      </c>
      <c r="U797" s="5">
        <f t="shared" si="365"/>
        <v>-1.7441902081010565</v>
      </c>
      <c r="V797" s="5">
        <f t="shared" si="366"/>
        <v>23.806948743095059</v>
      </c>
      <c r="W797" s="5">
        <f t="shared" si="367"/>
        <v>3.749373011581616</v>
      </c>
      <c r="X797" s="5">
        <f t="shared" si="345"/>
        <v>0.99273852620135561</v>
      </c>
      <c r="Y797" s="5">
        <f t="shared" si="346"/>
        <v>10.321834128909051</v>
      </c>
      <c r="Z797" s="5">
        <f t="shared" si="347"/>
        <v>-1.4026367236561956</v>
      </c>
      <c r="AA797" s="5">
        <f t="shared" si="348"/>
        <v>13.707823266395092</v>
      </c>
      <c r="AB797" s="5">
        <f t="shared" si="349"/>
        <v>8.5776439208079953</v>
      </c>
      <c r="AC797" s="5">
        <f t="shared" si="349"/>
        <v>22.404312019438862</v>
      </c>
      <c r="AD797" s="5">
        <f t="shared" si="350"/>
        <v>-14.716803722023293</v>
      </c>
      <c r="AE797">
        <f t="shared" si="362"/>
        <v>0</v>
      </c>
    </row>
    <row r="798" spans="1:31" x14ac:dyDescent="0.2">
      <c r="A798">
        <f t="shared" si="368"/>
        <v>0.76500000000000057</v>
      </c>
      <c r="B798" s="5">
        <f t="shared" si="351"/>
        <v>3.3478770459084277</v>
      </c>
      <c r="C798" s="5">
        <f t="shared" si="352"/>
        <v>-37.54297811075832</v>
      </c>
      <c r="D798" s="5">
        <f t="shared" si="353"/>
        <v>-3.266143501329958</v>
      </c>
      <c r="E798" s="2">
        <f t="shared" si="354"/>
        <v>37.691955191252667</v>
      </c>
      <c r="F798" s="2">
        <f t="shared" si="355"/>
        <v>174.90415539572874</v>
      </c>
      <c r="G798" s="3">
        <f t="shared" si="356"/>
        <v>8.1659766933541817</v>
      </c>
      <c r="H798" s="3">
        <f t="shared" si="357"/>
        <v>-111.32025782702911</v>
      </c>
      <c r="I798" s="3">
        <f t="shared" si="358"/>
        <v>-17.550150553201572</v>
      </c>
      <c r="J798" s="2">
        <f t="shared" si="339"/>
        <v>112.99066670514287</v>
      </c>
      <c r="K798" s="2">
        <f t="shared" si="359"/>
        <v>77.021586029408908</v>
      </c>
      <c r="L798" s="6">
        <f t="shared" si="340"/>
        <v>2481.8057323493499</v>
      </c>
      <c r="M798" s="2">
        <f t="shared" si="341"/>
        <v>31.453440705121974</v>
      </c>
      <c r="N798" s="2">
        <f t="shared" si="360"/>
        <v>112.99066670514287</v>
      </c>
      <c r="O798" s="2">
        <f t="shared" si="342"/>
        <v>77.021586029408908</v>
      </c>
      <c r="P798" s="5">
        <f t="shared" si="343"/>
        <v>0.35246445754330968</v>
      </c>
      <c r="Q798" s="4">
        <f t="shared" si="361"/>
        <v>0.27837202507355718</v>
      </c>
      <c r="R798" s="4">
        <f t="shared" si="344"/>
        <v>0.2529747319980063</v>
      </c>
      <c r="S798" s="4">
        <f t="shared" si="363"/>
        <v>0</v>
      </c>
      <c r="T798" s="4">
        <f t="shared" si="364"/>
        <v>0</v>
      </c>
      <c r="U798" s="5">
        <f t="shared" si="365"/>
        <v>-1.7457208220815399</v>
      </c>
      <c r="V798" s="5">
        <f t="shared" si="366"/>
        <v>23.798021878544862</v>
      </c>
      <c r="W798" s="5">
        <f t="shared" si="367"/>
        <v>3.751867584476952</v>
      </c>
      <c r="X798" s="5">
        <f t="shared" si="345"/>
        <v>0.99271850103438342</v>
      </c>
      <c r="Y798" s="5">
        <f t="shared" si="346"/>
        <v>10.318824186506371</v>
      </c>
      <c r="Z798" s="5">
        <f t="shared" si="347"/>
        <v>-1.4035158453795733</v>
      </c>
      <c r="AA798" s="5">
        <f t="shared" si="348"/>
        <v>13.703758429464395</v>
      </c>
      <c r="AB798" s="5">
        <f t="shared" si="349"/>
        <v>8.5731033644248313</v>
      </c>
      <c r="AC798" s="5">
        <f t="shared" si="349"/>
        <v>22.394506033165289</v>
      </c>
      <c r="AD798" s="5">
        <f t="shared" si="350"/>
        <v>-14.718373986058651</v>
      </c>
      <c r="AE798">
        <f t="shared" si="362"/>
        <v>0</v>
      </c>
    </row>
    <row r="799" spans="1:31" x14ac:dyDescent="0.2">
      <c r="A799">
        <f t="shared" si="368"/>
        <v>0.76600000000000057</v>
      </c>
      <c r="B799" s="5">
        <f t="shared" si="351"/>
        <v>3.3560473091534639</v>
      </c>
      <c r="C799" s="5">
        <f t="shared" si="352"/>
        <v>-37.654287171332335</v>
      </c>
      <c r="D799" s="5">
        <f t="shared" si="353"/>
        <v>-3.2837010110701526</v>
      </c>
      <c r="E799" s="2">
        <f t="shared" si="354"/>
        <v>37.803550043910413</v>
      </c>
      <c r="F799" s="2">
        <f t="shared" si="355"/>
        <v>174.90680580345381</v>
      </c>
      <c r="G799" s="3">
        <f t="shared" si="356"/>
        <v>8.1745497967186065</v>
      </c>
      <c r="H799" s="3">
        <f t="shared" si="357"/>
        <v>-111.29786332099594</v>
      </c>
      <c r="I799" s="3">
        <f t="shared" si="358"/>
        <v>-17.564868927187632</v>
      </c>
      <c r="J799" s="2">
        <f t="shared" si="339"/>
        <v>112.97151085396445</v>
      </c>
      <c r="K799" s="2">
        <f t="shared" si="359"/>
        <v>77.008528189478142</v>
      </c>
      <c r="L799" s="6">
        <f t="shared" si="340"/>
        <v>2481.7555948198847</v>
      </c>
      <c r="M799" s="2">
        <f t="shared" si="341"/>
        <v>31.452805281571454</v>
      </c>
      <c r="N799" s="2">
        <f t="shared" si="360"/>
        <v>112.97151085396445</v>
      </c>
      <c r="O799" s="2">
        <f t="shared" si="342"/>
        <v>77.008528189478142</v>
      </c>
      <c r="P799" s="5">
        <f t="shared" si="343"/>
        <v>0.35246298875729126</v>
      </c>
      <c r="Q799" s="4">
        <f t="shared" si="361"/>
        <v>0.27841360218887168</v>
      </c>
      <c r="R799" s="4">
        <f t="shared" si="344"/>
        <v>0.25299260402524232</v>
      </c>
      <c r="S799" s="4">
        <f t="shared" si="363"/>
        <v>0</v>
      </c>
      <c r="T799" s="4">
        <f t="shared" si="364"/>
        <v>0</v>
      </c>
      <c r="U799" s="5">
        <f t="shared" si="365"/>
        <v>-1.747250026045003</v>
      </c>
      <c r="V799" s="5">
        <f t="shared" si="366"/>
        <v>23.789101470080318</v>
      </c>
      <c r="W799" s="5">
        <f t="shared" si="367"/>
        <v>3.7543618246505996</v>
      </c>
      <c r="X799" s="5">
        <f t="shared" si="345"/>
        <v>0.99269844609920133</v>
      </c>
      <c r="Y799" s="5">
        <f t="shared" si="346"/>
        <v>10.315815927097647</v>
      </c>
      <c r="Z799" s="5">
        <f t="shared" si="347"/>
        <v>-1.4043954276142538</v>
      </c>
      <c r="AA799" s="5">
        <f t="shared" si="348"/>
        <v>13.699695815470806</v>
      </c>
      <c r="AB799" s="5">
        <f t="shared" si="349"/>
        <v>8.5685659010526436</v>
      </c>
      <c r="AC799" s="5">
        <f t="shared" si="349"/>
        <v>22.384706042466064</v>
      </c>
      <c r="AD799" s="5">
        <f t="shared" si="350"/>
        <v>-14.719942359878594</v>
      </c>
      <c r="AE799">
        <f t="shared" si="362"/>
        <v>0</v>
      </c>
    </row>
    <row r="800" spans="1:31" x14ac:dyDescent="0.2">
      <c r="A800">
        <f t="shared" si="368"/>
        <v>0.76700000000000057</v>
      </c>
      <c r="B800" s="5">
        <f t="shared" si="351"/>
        <v>3.3642261432331333</v>
      </c>
      <c r="C800" s="5">
        <f t="shared" si="352"/>
        <v>-37.765573842300313</v>
      </c>
      <c r="D800" s="5">
        <f t="shared" si="353"/>
        <v>-3.3012732399685203</v>
      </c>
      <c r="E800" s="2">
        <f t="shared" si="354"/>
        <v>37.915123436183755</v>
      </c>
      <c r="F800" s="2">
        <f t="shared" si="355"/>
        <v>174.90942470646706</v>
      </c>
      <c r="G800" s="3">
        <f t="shared" si="356"/>
        <v>8.1831183626196591</v>
      </c>
      <c r="H800" s="3">
        <f t="shared" si="357"/>
        <v>-111.27547861495347</v>
      </c>
      <c r="I800" s="3">
        <f t="shared" si="358"/>
        <v>-17.579588869547511</v>
      </c>
      <c r="J800" s="2">
        <f t="shared" si="339"/>
        <v>112.95236833261146</v>
      </c>
      <c r="K800" s="2">
        <f t="shared" si="359"/>
        <v>76.995479435999627</v>
      </c>
      <c r="L800" s="6">
        <f t="shared" si="340"/>
        <v>2481.705382855368</v>
      </c>
      <c r="M800" s="2">
        <f t="shared" si="341"/>
        <v>31.452168914660046</v>
      </c>
      <c r="N800" s="2">
        <f t="shared" si="360"/>
        <v>112.95236833261146</v>
      </c>
      <c r="O800" s="2">
        <f t="shared" si="342"/>
        <v>76.995479435999627</v>
      </c>
      <c r="P800" s="5">
        <f t="shared" si="343"/>
        <v>0.35246151779948159</v>
      </c>
      <c r="Q800" s="4">
        <f t="shared" si="361"/>
        <v>0.27845515219338007</v>
      </c>
      <c r="R800" s="4">
        <f t="shared" si="344"/>
        <v>0.25301046158878582</v>
      </c>
      <c r="S800" s="4">
        <f t="shared" si="363"/>
        <v>0</v>
      </c>
      <c r="T800" s="4">
        <f t="shared" si="364"/>
        <v>0</v>
      </c>
      <c r="U800" s="5">
        <f t="shared" si="365"/>
        <v>-1.7487778216976033</v>
      </c>
      <c r="V800" s="5">
        <f t="shared" si="366"/>
        <v>23.780187512565881</v>
      </c>
      <c r="W800" s="5">
        <f t="shared" si="367"/>
        <v>3.7568557324136083</v>
      </c>
      <c r="X800" s="5">
        <f t="shared" si="345"/>
        <v>0.99267836139011267</v>
      </c>
      <c r="Y800" s="5">
        <f t="shared" si="346"/>
        <v>10.312809349652802</v>
      </c>
      <c r="Z800" s="5">
        <f t="shared" si="347"/>
        <v>-1.405275469778295</v>
      </c>
      <c r="AA800" s="5">
        <f t="shared" si="348"/>
        <v>13.695635423069486</v>
      </c>
      <c r="AB800" s="5">
        <f t="shared" si="349"/>
        <v>8.5640315279551995</v>
      </c>
      <c r="AC800" s="5">
        <f t="shared" si="349"/>
        <v>22.374912042787585</v>
      </c>
      <c r="AD800" s="5">
        <f t="shared" si="350"/>
        <v>-14.721508844516904</v>
      </c>
      <c r="AE800">
        <f t="shared" si="362"/>
        <v>0</v>
      </c>
    </row>
    <row r="801" spans="1:31" x14ac:dyDescent="0.2">
      <c r="A801">
        <f t="shared" si="368"/>
        <v>0.76800000000000057</v>
      </c>
      <c r="B801" s="5">
        <f t="shared" si="351"/>
        <v>3.372413543611517</v>
      </c>
      <c r="C801" s="5">
        <f t="shared" si="352"/>
        <v>-37.876838133459245</v>
      </c>
      <c r="D801" s="5">
        <f t="shared" si="353"/>
        <v>-3.3188601895924901</v>
      </c>
      <c r="E801" s="2">
        <f t="shared" si="354"/>
        <v>38.026675375286317</v>
      </c>
      <c r="F801" s="2">
        <f t="shared" si="355"/>
        <v>174.91201239463692</v>
      </c>
      <c r="G801" s="3">
        <f t="shared" si="356"/>
        <v>8.1916823941476142</v>
      </c>
      <c r="H801" s="3">
        <f t="shared" si="357"/>
        <v>-111.25310370291068</v>
      </c>
      <c r="I801" s="3">
        <f t="shared" si="358"/>
        <v>-17.594310378392027</v>
      </c>
      <c r="J801" s="2">
        <f t="shared" ref="J801:J864" si="369">SQRT(G801^2+H801^2+I801^2)</f>
        <v>112.93323913564322</v>
      </c>
      <c r="K801" s="2">
        <f t="shared" si="359"/>
        <v>76.98243976526463</v>
      </c>
      <c r="L801" s="6">
        <f t="shared" ref="L801:L864" si="370">SQRT(spin^2-flag*((30/PI())*(wx*G801+wy*H801+wz*I801)/J801)^2)*EXP(-A801/(tau*146.7/N801))</f>
        <v>2481.6550964416069</v>
      </c>
      <c r="M801" s="2">
        <f t="shared" ref="M801:M864" si="371">(L801*PI()/30)*(circ/(2*PI()))/12</f>
        <v>31.451531604207869</v>
      </c>
      <c r="N801" s="2">
        <f t="shared" si="360"/>
        <v>112.93323913564322</v>
      </c>
      <c r="O801" s="2">
        <f t="shared" ref="O801:O864" si="372">J801/1.467</f>
        <v>76.98243976526463</v>
      </c>
      <c r="P801" s="5">
        <f t="shared" ref="P801:P864" si="373">cd0+(cdspin*L801/1000)*EXP(-A801/(tau*146.7/N801))</f>
        <v>0.3524600446694649</v>
      </c>
      <c r="Q801" s="4">
        <f t="shared" si="361"/>
        <v>0.2784966750704076</v>
      </c>
      <c r="R801" s="4">
        <f t="shared" ref="R801:R864" si="374">cl2_*Q801/(cl0+cl1_*Q801)</f>
        <v>0.25302830468763271</v>
      </c>
      <c r="S801" s="4">
        <f t="shared" si="363"/>
        <v>0</v>
      </c>
      <c r="T801" s="4">
        <f t="shared" si="364"/>
        <v>0</v>
      </c>
      <c r="U801" s="5">
        <f t="shared" si="365"/>
        <v>-1.7503042107435083</v>
      </c>
      <c r="V801" s="5">
        <f t="shared" si="366"/>
        <v>23.771280000871059</v>
      </c>
      <c r="W801" s="5">
        <f t="shared" si="367"/>
        <v>3.7593493080772924</v>
      </c>
      <c r="X801" s="5">
        <f t="shared" ref="X801:X864" si="375">M801/romega</f>
        <v>0.99265824690144</v>
      </c>
      <c r="Y801" s="5">
        <f t="shared" ref="Y801:Y864" si="376">const*($R801/omega)*N801*(wy*I801-wz*(H801-T801))</f>
        <v>10.309804453142549</v>
      </c>
      <c r="Z801" s="5">
        <f t="shared" ref="Z801:Z864" si="377">const*($R801/omega)*N801*(wz*(G801-S801)-wx*I801)</f>
        <v>-1.4061559712904743</v>
      </c>
      <c r="AA801" s="5">
        <f t="shared" ref="AA801:AA864" si="378">const*($R801/omega)*N801*(wx*(H801-T801)-wy*(G801-S801))</f>
        <v>13.691577250916634</v>
      </c>
      <c r="AB801" s="5">
        <f t="shared" ref="AB801:AC864" si="379">U801+Y801</f>
        <v>8.5595002423990412</v>
      </c>
      <c r="AC801" s="5">
        <f t="shared" si="379"/>
        <v>22.365124029580585</v>
      </c>
      <c r="AD801" s="5">
        <f t="shared" ref="AD801:AD864" si="380">W801+AA801-32.174</f>
        <v>-14.723073441006072</v>
      </c>
      <c r="AE801">
        <f t="shared" si="362"/>
        <v>0</v>
      </c>
    </row>
    <row r="802" spans="1:31" x14ac:dyDescent="0.2">
      <c r="A802">
        <f t="shared" si="368"/>
        <v>0.76900000000000057</v>
      </c>
      <c r="B802" s="5">
        <f t="shared" ref="B802:B865" si="381">B801+G801*dt+0.5*AB801*dt*dt</f>
        <v>3.3806095057557859</v>
      </c>
      <c r="C802" s="5">
        <f t="shared" ref="C802:C865" si="382">C801+H801*dt+0.5*AC801*dt*dt</f>
        <v>-37.98808005460014</v>
      </c>
      <c r="D802" s="5">
        <f t="shared" ref="D802:D865" si="383">D801+I801*dt+0.5*AD801*dt*dt</f>
        <v>-3.3364618615076029</v>
      </c>
      <c r="E802" s="2">
        <f t="shared" ref="E802:E865" si="384">SQRT(B802^2+C802^2)</f>
        <v>38.138205868461029</v>
      </c>
      <c r="F802" s="2">
        <f t="shared" ref="F802:F865" si="385">ATAN2(C802,B802)*180/PI()</f>
        <v>174.91456915432704</v>
      </c>
      <c r="G802" s="3">
        <f t="shared" ref="G802:G865" si="386">G801+AB801*dt</f>
        <v>8.2002418943900128</v>
      </c>
      <c r="H802" s="3">
        <f t="shared" ref="H802:H865" si="387">H801+AC801*dt</f>
        <v>-111.2307385788811</v>
      </c>
      <c r="I802" s="3">
        <f t="shared" ref="I802:I865" si="388">I801+AD801*dt</f>
        <v>-17.609033451833032</v>
      </c>
      <c r="J802" s="2">
        <f t="shared" si="369"/>
        <v>112.91412325762298</v>
      </c>
      <c r="K802" s="2">
        <f t="shared" ref="K802:K865" si="389">J802/1.467</f>
        <v>76.969409173567129</v>
      </c>
      <c r="L802" s="6">
        <f t="shared" si="370"/>
        <v>2481.6047355644555</v>
      </c>
      <c r="M802" s="2">
        <f t="shared" si="371"/>
        <v>31.450893350035631</v>
      </c>
      <c r="N802" s="2">
        <f t="shared" ref="N802:N865" si="390">IF(D802&gt;=hwind,SQRT((G802-vxw)^2+(H802-vyw)^2+I802^2),J802)</f>
        <v>112.91412325762298</v>
      </c>
      <c r="O802" s="2">
        <f t="shared" si="372"/>
        <v>76.969409173567129</v>
      </c>
      <c r="P802" s="5">
        <f t="shared" si="373"/>
        <v>0.35245856936682668</v>
      </c>
      <c r="Q802" s="4">
        <f t="shared" ref="Q802:Q865" si="391">(M802/N802)</f>
        <v>0.27853817080329091</v>
      </c>
      <c r="R802" s="4">
        <f t="shared" si="374"/>
        <v>0.25304613332078191</v>
      </c>
      <c r="S802" s="4">
        <f t="shared" si="363"/>
        <v>0</v>
      </c>
      <c r="T802" s="4">
        <f t="shared" si="364"/>
        <v>0</v>
      </c>
      <c r="U802" s="5">
        <f t="shared" si="365"/>
        <v>-1.7518291948848981</v>
      </c>
      <c r="V802" s="5">
        <f t="shared" si="366"/>
        <v>23.762378929870408</v>
      </c>
      <c r="W802" s="5">
        <f t="shared" si="367"/>
        <v>3.7618425519532277</v>
      </c>
      <c r="X802" s="5">
        <f t="shared" si="375"/>
        <v>0.99263810262752472</v>
      </c>
      <c r="Y802" s="5">
        <f t="shared" si="376"/>
        <v>10.306801236538369</v>
      </c>
      <c r="Z802" s="5">
        <f t="shared" si="377"/>
        <v>-1.4070369315702864</v>
      </c>
      <c r="AA802" s="5">
        <f t="shared" si="378"/>
        <v>13.687521297669441</v>
      </c>
      <c r="AB802" s="5">
        <f t="shared" si="379"/>
        <v>8.5549720416534711</v>
      </c>
      <c r="AC802" s="5">
        <f t="shared" si="379"/>
        <v>22.355341998300123</v>
      </c>
      <c r="AD802" s="5">
        <f t="shared" si="380"/>
        <v>-14.724636150377329</v>
      </c>
      <c r="AE802">
        <f t="shared" ref="AE802:AE865" si="392">IF(($C802-17/12)*($C803-17/12)&lt;0,1,0)</f>
        <v>0</v>
      </c>
    </row>
    <row r="803" spans="1:31" x14ac:dyDescent="0.2">
      <c r="A803">
        <f t="shared" si="368"/>
        <v>0.77000000000000057</v>
      </c>
      <c r="B803" s="5">
        <f t="shared" si="381"/>
        <v>3.3888140251361967</v>
      </c>
      <c r="C803" s="5">
        <f t="shared" si="382"/>
        <v>-38.099299615508023</v>
      </c>
      <c r="D803" s="5">
        <f t="shared" si="383"/>
        <v>-3.3540782572775112</v>
      </c>
      <c r="E803" s="2">
        <f t="shared" si="384"/>
        <v>38.249714922979614</v>
      </c>
      <c r="F803" s="2">
        <f t="shared" si="385"/>
        <v>174.917095268449</v>
      </c>
      <c r="G803" s="3">
        <f t="shared" si="386"/>
        <v>8.2087968664316655</v>
      </c>
      <c r="H803" s="3">
        <f t="shared" si="387"/>
        <v>-111.2083832368828</v>
      </c>
      <c r="I803" s="3">
        <f t="shared" si="388"/>
        <v>-17.623758087983408</v>
      </c>
      <c r="J803" s="2">
        <f t="shared" si="369"/>
        <v>112.89502069311779</v>
      </c>
      <c r="K803" s="2">
        <f t="shared" si="389"/>
        <v>76.956387657203663</v>
      </c>
      <c r="L803" s="6">
        <f t="shared" si="370"/>
        <v>2481.554300209817</v>
      </c>
      <c r="M803" s="2">
        <f t="shared" si="371"/>
        <v>31.450254151964696</v>
      </c>
      <c r="N803" s="2">
        <f t="shared" si="390"/>
        <v>112.89502069311779</v>
      </c>
      <c r="O803" s="2">
        <f t="shared" si="372"/>
        <v>76.956387657203663</v>
      </c>
      <c r="P803" s="5">
        <f t="shared" si="373"/>
        <v>0.35245709189115393</v>
      </c>
      <c r="Q803" s="4">
        <f t="shared" si="391"/>
        <v>0.27857963937537894</v>
      </c>
      <c r="R803" s="4">
        <f t="shared" si="374"/>
        <v>0.25306394748723582</v>
      </c>
      <c r="S803" s="4">
        <f t="shared" ref="S803:S866" si="393">IF(D803&gt;=hwind,vxw,0)</f>
        <v>0</v>
      </c>
      <c r="T803" s="4">
        <f t="shared" ref="T803:T866" si="394">IF(D803&gt;=hwind,vyw,0)</f>
        <v>0</v>
      </c>
      <c r="U803" s="5">
        <f t="shared" ref="U803:U866" si="395">-const*$P803*$N803*(G803-S803)</f>
        <v>-1.7533527758219674</v>
      </c>
      <c r="V803" s="5">
        <f t="shared" ref="V803:V866" si="396">-const*$P803*$N803*(H803-T803)</f>
        <v>23.753484294443503</v>
      </c>
      <c r="W803" s="5">
        <f t="shared" ref="W803:W866" si="397">-const*$P803*$N803*I803</f>
        <v>3.7643354643532509</v>
      </c>
      <c r="X803" s="5">
        <f t="shared" si="375"/>
        <v>0.99261792856272868</v>
      </c>
      <c r="Y803" s="5">
        <f t="shared" si="376"/>
        <v>10.303799698812545</v>
      </c>
      <c r="Z803" s="5">
        <f t="shared" si="377"/>
        <v>-1.4079183500379457</v>
      </c>
      <c r="AA803" s="5">
        <f t="shared" si="378"/>
        <v>13.683467561986122</v>
      </c>
      <c r="AB803" s="5">
        <f t="shared" si="379"/>
        <v>8.5504469229905773</v>
      </c>
      <c r="AC803" s="5">
        <f t="shared" si="379"/>
        <v>22.345565944405557</v>
      </c>
      <c r="AD803" s="5">
        <f t="shared" si="380"/>
        <v>-14.726196973660628</v>
      </c>
      <c r="AE803">
        <f t="shared" si="392"/>
        <v>0</v>
      </c>
    </row>
    <row r="804" spans="1:31" x14ac:dyDescent="0.2">
      <c r="A804">
        <f t="shared" si="368"/>
        <v>0.77100000000000057</v>
      </c>
      <c r="B804" s="5">
        <f t="shared" si="381"/>
        <v>3.3970270972260899</v>
      </c>
      <c r="C804" s="5">
        <f t="shared" si="382"/>
        <v>-38.21049682596194</v>
      </c>
      <c r="D804" s="5">
        <f t="shared" si="383"/>
        <v>-3.3717093784639816</v>
      </c>
      <c r="E804" s="2">
        <f t="shared" si="384"/>
        <v>38.36120254614206</v>
      </c>
      <c r="F804" s="2">
        <f t="shared" si="385"/>
        <v>174.91959101651435</v>
      </c>
      <c r="G804" s="3">
        <f t="shared" si="386"/>
        <v>8.2173473133546562</v>
      </c>
      <c r="H804" s="3">
        <f t="shared" si="387"/>
        <v>-111.18603767093839</v>
      </c>
      <c r="I804" s="3">
        <f t="shared" si="388"/>
        <v>-17.63848428495707</v>
      </c>
      <c r="J804" s="2">
        <f t="shared" si="369"/>
        <v>112.87593143669869</v>
      </c>
      <c r="K804" s="2">
        <f t="shared" si="389"/>
        <v>76.943375212473541</v>
      </c>
      <c r="L804" s="6">
        <f t="shared" si="370"/>
        <v>2481.5037903636435</v>
      </c>
      <c r="M804" s="2">
        <f t="shared" si="371"/>
        <v>31.449614009817012</v>
      </c>
      <c r="N804" s="2">
        <f t="shared" si="390"/>
        <v>112.87593143669869</v>
      </c>
      <c r="O804" s="2">
        <f t="shared" si="372"/>
        <v>76.943375212473541</v>
      </c>
      <c r="P804" s="5">
        <f t="shared" si="373"/>
        <v>0.35245561224203509</v>
      </c>
      <c r="Q804" s="4">
        <f t="shared" si="391"/>
        <v>0.27862108077003189</v>
      </c>
      <c r="R804" s="4">
        <f t="shared" si="374"/>
        <v>0.25308174718599952</v>
      </c>
      <c r="S804" s="4">
        <f t="shared" si="393"/>
        <v>0</v>
      </c>
      <c r="T804" s="4">
        <f t="shared" si="394"/>
        <v>0</v>
      </c>
      <c r="U804" s="5">
        <f t="shared" si="395"/>
        <v>-1.754874955252931</v>
      </c>
      <c r="V804" s="5">
        <f t="shared" si="396"/>
        <v>23.744596089474978</v>
      </c>
      <c r="W804" s="5">
        <f t="shared" si="397"/>
        <v>3.7668280455894654</v>
      </c>
      <c r="X804" s="5">
        <f t="shared" si="375"/>
        <v>0.99259772470143237</v>
      </c>
      <c r="Y804" s="5">
        <f t="shared" si="376"/>
        <v>10.300799838938127</v>
      </c>
      <c r="Z804" s="5">
        <f t="shared" si="377"/>
        <v>-1.4088002261143797</v>
      </c>
      <c r="AA804" s="5">
        <f t="shared" si="378"/>
        <v>13.679416042525871</v>
      </c>
      <c r="AB804" s="5">
        <f t="shared" si="379"/>
        <v>8.5459248836851955</v>
      </c>
      <c r="AC804" s="5">
        <f t="shared" si="379"/>
        <v>22.335795863360598</v>
      </c>
      <c r="AD804" s="5">
        <f t="shared" si="380"/>
        <v>-14.727755911884664</v>
      </c>
      <c r="AE804">
        <f t="shared" si="392"/>
        <v>0</v>
      </c>
    </row>
    <row r="805" spans="1:31" x14ac:dyDescent="0.2">
      <c r="A805">
        <f t="shared" si="368"/>
        <v>0.77200000000000057</v>
      </c>
      <c r="B805" s="5">
        <f t="shared" si="381"/>
        <v>3.4052487175018862</v>
      </c>
      <c r="C805" s="5">
        <f t="shared" si="382"/>
        <v>-38.321671695734949</v>
      </c>
      <c r="D805" s="5">
        <f t="shared" si="383"/>
        <v>-3.3893552266268947</v>
      </c>
      <c r="E805" s="2">
        <f t="shared" si="384"/>
        <v>38.47266874527606</v>
      </c>
      <c r="F805" s="2">
        <f t="shared" si="385"/>
        <v>174.92205667468517</v>
      </c>
      <c r="G805" s="3">
        <f t="shared" si="386"/>
        <v>8.2258932382383421</v>
      </c>
      <c r="H805" s="3">
        <f t="shared" si="387"/>
        <v>-111.16370187507503</v>
      </c>
      <c r="I805" s="3">
        <f t="shared" si="388"/>
        <v>-17.653212040868954</v>
      </c>
      <c r="J805" s="2">
        <f t="shared" si="369"/>
        <v>112.85685548294059</v>
      </c>
      <c r="K805" s="2">
        <f t="shared" si="389"/>
        <v>76.930371835678656</v>
      </c>
      <c r="L805" s="6">
        <f t="shared" si="370"/>
        <v>2481.4532060119363</v>
      </c>
      <c r="M805" s="2">
        <f t="shared" si="371"/>
        <v>31.448972923415166</v>
      </c>
      <c r="N805" s="2">
        <f t="shared" si="390"/>
        <v>112.85685548294059</v>
      </c>
      <c r="O805" s="2">
        <f t="shared" si="372"/>
        <v>76.930371835678656</v>
      </c>
      <c r="P805" s="5">
        <f t="shared" si="373"/>
        <v>0.35245413041905999</v>
      </c>
      <c r="Q805" s="4">
        <f t="shared" si="391"/>
        <v>0.27866249497062218</v>
      </c>
      <c r="R805" s="4">
        <f t="shared" si="374"/>
        <v>0.2530995324160818</v>
      </c>
      <c r="S805" s="4">
        <f t="shared" si="393"/>
        <v>0</v>
      </c>
      <c r="T805" s="4">
        <f t="shared" si="394"/>
        <v>0</v>
      </c>
      <c r="U805" s="5">
        <f t="shared" si="395"/>
        <v>-1.7563957348740218</v>
      </c>
      <c r="V805" s="5">
        <f t="shared" si="396"/>
        <v>23.735714309854487</v>
      </c>
      <c r="W805" s="5">
        <f t="shared" si="397"/>
        <v>3.7693202959742287</v>
      </c>
      <c r="X805" s="5">
        <f t="shared" si="375"/>
        <v>0.99257749103803639</v>
      </c>
      <c r="Y805" s="5">
        <f t="shared" si="376"/>
        <v>10.29780165588897</v>
      </c>
      <c r="Z805" s="5">
        <f t="shared" si="377"/>
        <v>-1.4096825592212354</v>
      </c>
      <c r="AA805" s="5">
        <f t="shared" si="378"/>
        <v>13.675366737948933</v>
      </c>
      <c r="AB805" s="5">
        <f t="shared" si="379"/>
        <v>8.5414059210149471</v>
      </c>
      <c r="AC805" s="5">
        <f t="shared" si="379"/>
        <v>22.326031750633252</v>
      </c>
      <c r="AD805" s="5">
        <f t="shared" si="380"/>
        <v>-14.72931296607684</v>
      </c>
      <c r="AE805">
        <f t="shared" si="392"/>
        <v>0</v>
      </c>
    </row>
    <row r="806" spans="1:31" x14ac:dyDescent="0.2">
      <c r="A806">
        <f t="shared" si="368"/>
        <v>0.77300000000000058</v>
      </c>
      <c r="B806" s="5">
        <f t="shared" si="381"/>
        <v>3.4134788814430852</v>
      </c>
      <c r="C806" s="5">
        <f t="shared" si="382"/>
        <v>-38.43282423459415</v>
      </c>
      <c r="D806" s="5">
        <f t="shared" si="383"/>
        <v>-3.4070158033242466</v>
      </c>
      <c r="E806" s="2">
        <f t="shared" si="384"/>
        <v>38.584113527736584</v>
      </c>
      <c r="F806" s="2">
        <f t="shared" si="385"/>
        <v>174.92449251582443</v>
      </c>
      <c r="G806" s="3">
        <f t="shared" si="386"/>
        <v>8.2344346441593572</v>
      </c>
      <c r="H806" s="3">
        <f t="shared" si="387"/>
        <v>-111.1413758433244</v>
      </c>
      <c r="I806" s="3">
        <f t="shared" si="388"/>
        <v>-17.66794135383503</v>
      </c>
      <c r="J806" s="2">
        <f t="shared" si="369"/>
        <v>112.83779282642219</v>
      </c>
      <c r="K806" s="2">
        <f t="shared" si="389"/>
        <v>76.917377523123506</v>
      </c>
      <c r="L806" s="6">
        <f t="shared" si="370"/>
        <v>2481.4025471407449</v>
      </c>
      <c r="M806" s="2">
        <f t="shared" si="371"/>
        <v>31.448330892582351</v>
      </c>
      <c r="N806" s="2">
        <f t="shared" si="390"/>
        <v>112.83779282642219</v>
      </c>
      <c r="O806" s="2">
        <f t="shared" si="372"/>
        <v>76.917377523123506</v>
      </c>
      <c r="P806" s="5">
        <f t="shared" si="373"/>
        <v>0.35245264642181989</v>
      </c>
      <c r="Q806" s="4">
        <f t="shared" si="391"/>
        <v>0.27870388196053392</v>
      </c>
      <c r="R806" s="4">
        <f t="shared" si="374"/>
        <v>0.25311730317649422</v>
      </c>
      <c r="S806" s="4">
        <f t="shared" si="393"/>
        <v>0</v>
      </c>
      <c r="T806" s="4">
        <f t="shared" si="394"/>
        <v>0</v>
      </c>
      <c r="U806" s="5">
        <f t="shared" si="395"/>
        <v>-1.7579151163794959</v>
      </c>
      <c r="V806" s="5">
        <f t="shared" si="396"/>
        <v>23.72683895047669</v>
      </c>
      <c r="W806" s="5">
        <f t="shared" si="397"/>
        <v>3.7718122158201624</v>
      </c>
      <c r="X806" s="5">
        <f t="shared" si="375"/>
        <v>0.9925572275669603</v>
      </c>
      <c r="Y806" s="5">
        <f t="shared" si="376"/>
        <v>10.294805148639687</v>
      </c>
      <c r="Z806" s="5">
        <f t="shared" si="377"/>
        <v>-1.4105653487808727</v>
      </c>
      <c r="AA806" s="5">
        <f t="shared" si="378"/>
        <v>13.671319646916523</v>
      </c>
      <c r="AB806" s="5">
        <f t="shared" si="379"/>
        <v>8.5368900322601924</v>
      </c>
      <c r="AC806" s="5">
        <f t="shared" si="379"/>
        <v>22.316273601695819</v>
      </c>
      <c r="AD806" s="5">
        <f t="shared" si="380"/>
        <v>-14.730868137263315</v>
      </c>
      <c r="AE806">
        <f t="shared" si="392"/>
        <v>0</v>
      </c>
    </row>
    <row r="807" spans="1:31" x14ac:dyDescent="0.2">
      <c r="A807">
        <f t="shared" si="368"/>
        <v>0.77400000000000058</v>
      </c>
      <c r="B807" s="5">
        <f t="shared" si="381"/>
        <v>3.4217175845322605</v>
      </c>
      <c r="C807" s="5">
        <f t="shared" si="382"/>
        <v>-38.543954452300675</v>
      </c>
      <c r="D807" s="5">
        <f t="shared" si="383"/>
        <v>-3.4246911101121502</v>
      </c>
      <c r="E807" s="2">
        <f t="shared" si="384"/>
        <v>38.695536900905331</v>
      </c>
      <c r="F807" s="2">
        <f t="shared" si="385"/>
        <v>174.92689880954478</v>
      </c>
      <c r="G807" s="3">
        <f t="shared" si="386"/>
        <v>8.2429715341916179</v>
      </c>
      <c r="H807" s="3">
        <f t="shared" si="387"/>
        <v>-111.11905956972271</v>
      </c>
      <c r="I807" s="3">
        <f t="shared" si="388"/>
        <v>-17.682672221972293</v>
      </c>
      <c r="J807" s="2">
        <f t="shared" si="369"/>
        <v>112.8187434617262</v>
      </c>
      <c r="K807" s="2">
        <f t="shared" si="389"/>
        <v>76.904392271115327</v>
      </c>
      <c r="L807" s="6">
        <f t="shared" si="370"/>
        <v>2481.351813736168</v>
      </c>
      <c r="M807" s="2">
        <f t="shared" si="371"/>
        <v>31.447687917142403</v>
      </c>
      <c r="N807" s="2">
        <f t="shared" si="390"/>
        <v>112.8187434617262</v>
      </c>
      <c r="O807" s="2">
        <f t="shared" si="372"/>
        <v>76.904392271115327</v>
      </c>
      <c r="P807" s="5">
        <f t="shared" si="373"/>
        <v>0.35245116024990747</v>
      </c>
      <c r="Q807" s="4">
        <f t="shared" si="391"/>
        <v>0.27874524172316317</v>
      </c>
      <c r="R807" s="4">
        <f t="shared" si="374"/>
        <v>0.25313505946625181</v>
      </c>
      <c r="S807" s="4">
        <f t="shared" si="393"/>
        <v>0</v>
      </c>
      <c r="T807" s="4">
        <f t="shared" si="394"/>
        <v>0</v>
      </c>
      <c r="U807" s="5">
        <f t="shared" si="395"/>
        <v>-1.7594331014616365</v>
      </c>
      <c r="V807" s="5">
        <f t="shared" si="396"/>
        <v>23.717970006241291</v>
      </c>
      <c r="W807" s="5">
        <f t="shared" si="397"/>
        <v>3.7743038054401481</v>
      </c>
      <c r="X807" s="5">
        <f t="shared" si="375"/>
        <v>0.99253693428264433</v>
      </c>
      <c r="Y807" s="5">
        <f t="shared" si="376"/>
        <v>10.291810316165703</v>
      </c>
      <c r="Z807" s="5">
        <f t="shared" si="377"/>
        <v>-1.411448594216369</v>
      </c>
      <c r="AA807" s="5">
        <f t="shared" si="378"/>
        <v>13.667274768090893</v>
      </c>
      <c r="AB807" s="5">
        <f t="shared" si="379"/>
        <v>8.5323772147040664</v>
      </c>
      <c r="AC807" s="5">
        <f t="shared" si="379"/>
        <v>22.306521412024921</v>
      </c>
      <c r="AD807" s="5">
        <f t="shared" si="380"/>
        <v>-14.73242142646896</v>
      </c>
      <c r="AE807">
        <f t="shared" si="392"/>
        <v>0</v>
      </c>
    </row>
    <row r="808" spans="1:31" x14ac:dyDescent="0.2">
      <c r="A808">
        <f t="shared" si="368"/>
        <v>0.77500000000000058</v>
      </c>
      <c r="B808" s="5">
        <f t="shared" si="381"/>
        <v>3.4299648222550592</v>
      </c>
      <c r="C808" s="5">
        <f t="shared" si="382"/>
        <v>-38.65506235860969</v>
      </c>
      <c r="D808" s="5">
        <f t="shared" si="383"/>
        <v>-3.4423811485448361</v>
      </c>
      <c r="E808" s="2">
        <f t="shared" si="384"/>
        <v>38.806938872190251</v>
      </c>
      <c r="F808" s="2">
        <f t="shared" si="385"/>
        <v>174.92927582225684</v>
      </c>
      <c r="G808" s="3">
        <f t="shared" si="386"/>
        <v>8.2515039114063224</v>
      </c>
      <c r="H808" s="3">
        <f t="shared" si="387"/>
        <v>-111.09675304831069</v>
      </c>
      <c r="I808" s="3">
        <f t="shared" si="388"/>
        <v>-17.697404643398762</v>
      </c>
      <c r="J808" s="2">
        <f t="shared" si="369"/>
        <v>112.79970738343907</v>
      </c>
      <c r="K808" s="2">
        <f t="shared" si="389"/>
        <v>76.891416075963917</v>
      </c>
      <c r="L808" s="6">
        <f t="shared" si="370"/>
        <v>2481.3010057843535</v>
      </c>
      <c r="M808" s="2">
        <f t="shared" si="371"/>
        <v>31.447043996919749</v>
      </c>
      <c r="N808" s="2">
        <f t="shared" si="390"/>
        <v>112.79970738343907</v>
      </c>
      <c r="O808" s="2">
        <f t="shared" si="372"/>
        <v>76.891416075963917</v>
      </c>
      <c r="P808" s="5">
        <f t="shared" si="373"/>
        <v>0.35244967190291687</v>
      </c>
      <c r="Q808" s="4">
        <f t="shared" si="391"/>
        <v>0.27878657424191788</v>
      </c>
      <c r="R808" s="4">
        <f t="shared" si="374"/>
        <v>0.25315280128437256</v>
      </c>
      <c r="S808" s="4">
        <f t="shared" si="393"/>
        <v>0</v>
      </c>
      <c r="T808" s="4">
        <f t="shared" si="394"/>
        <v>0</v>
      </c>
      <c r="U808" s="5">
        <f t="shared" si="395"/>
        <v>-1.7609496918107528</v>
      </c>
      <c r="V808" s="5">
        <f t="shared" si="396"/>
        <v>23.709107472052978</v>
      </c>
      <c r="W808" s="5">
        <f t="shared" si="397"/>
        <v>3.7767950651473234</v>
      </c>
      <c r="X808" s="5">
        <f t="shared" si="375"/>
        <v>0.99251661117954693</v>
      </c>
      <c r="Y808" s="5">
        <f t="shared" si="376"/>
        <v>10.288817157443185</v>
      </c>
      <c r="Z808" s="5">
        <f t="shared" si="377"/>
        <v>-1.4123322949515109</v>
      </c>
      <c r="AA808" s="5">
        <f t="shared" si="378"/>
        <v>13.663232100135263</v>
      </c>
      <c r="AB808" s="5">
        <f t="shared" si="379"/>
        <v>8.5278674656324327</v>
      </c>
      <c r="AC808" s="5">
        <f t="shared" si="379"/>
        <v>22.296775177101466</v>
      </c>
      <c r="AD808" s="5">
        <f t="shared" si="380"/>
        <v>-14.733972834717413</v>
      </c>
      <c r="AE808">
        <f t="shared" si="392"/>
        <v>0</v>
      </c>
    </row>
    <row r="809" spans="1:31" x14ac:dyDescent="0.2">
      <c r="A809">
        <f t="shared" si="368"/>
        <v>0.77600000000000058</v>
      </c>
      <c r="B809" s="5">
        <f t="shared" si="381"/>
        <v>3.4382205901001983</v>
      </c>
      <c r="C809" s="5">
        <f t="shared" si="382"/>
        <v>-38.766147963270413</v>
      </c>
      <c r="D809" s="5">
        <f t="shared" si="383"/>
        <v>-3.4600859201746523</v>
      </c>
      <c r="E809" s="2">
        <f t="shared" si="384"/>
        <v>38.918319449025077</v>
      </c>
      <c r="F809" s="2">
        <f t="shared" si="385"/>
        <v>174.9316238172168</v>
      </c>
      <c r="G809" s="3">
        <f t="shared" si="386"/>
        <v>8.2600317788719551</v>
      </c>
      <c r="H809" s="3">
        <f t="shared" si="387"/>
        <v>-111.07445627313359</v>
      </c>
      <c r="I809" s="3">
        <f t="shared" si="388"/>
        <v>-17.712138616233482</v>
      </c>
      <c r="J809" s="2">
        <f t="shared" si="369"/>
        <v>112.78068458615114</v>
      </c>
      <c r="K809" s="2">
        <f t="shared" si="389"/>
        <v>76.878448933981687</v>
      </c>
      <c r="L809" s="6">
        <f t="shared" si="370"/>
        <v>2481.2501232714981</v>
      </c>
      <c r="M809" s="2">
        <f t="shared" si="371"/>
        <v>31.446399131739472</v>
      </c>
      <c r="N809" s="2">
        <f t="shared" si="390"/>
        <v>112.78068458615114</v>
      </c>
      <c r="O809" s="2">
        <f t="shared" si="372"/>
        <v>76.878448933981687</v>
      </c>
      <c r="P809" s="5">
        <f t="shared" si="373"/>
        <v>0.3524481813804437</v>
      </c>
      <c r="Q809" s="4">
        <f t="shared" si="391"/>
        <v>0.27882787950021826</v>
      </c>
      <c r="R809" s="4">
        <f t="shared" si="374"/>
        <v>0.25317052862987782</v>
      </c>
      <c r="S809" s="4">
        <f t="shared" si="393"/>
        <v>0</v>
      </c>
      <c r="T809" s="4">
        <f t="shared" si="394"/>
        <v>0</v>
      </c>
      <c r="U809" s="5">
        <f t="shared" si="395"/>
        <v>-1.7624648891151848</v>
      </c>
      <c r="V809" s="5">
        <f t="shared" si="396"/>
        <v>23.700251342821446</v>
      </c>
      <c r="W809" s="5">
        <f t="shared" si="397"/>
        <v>3.7792859952550852</v>
      </c>
      <c r="X809" s="5">
        <f t="shared" si="375"/>
        <v>0.99249625825214749</v>
      </c>
      <c r="Y809" s="5">
        <f t="shared" si="376"/>
        <v>10.285825671449103</v>
      </c>
      <c r="Z809" s="5">
        <f t="shared" si="377"/>
        <v>-1.4132164504108007</v>
      </c>
      <c r="AA809" s="5">
        <f t="shared" si="378"/>
        <v>13.659191641713884</v>
      </c>
      <c r="AB809" s="5">
        <f t="shared" si="379"/>
        <v>8.5233607823339188</v>
      </c>
      <c r="AC809" s="5">
        <f t="shared" si="379"/>
        <v>22.287034892410645</v>
      </c>
      <c r="AD809" s="5">
        <f t="shared" si="380"/>
        <v>-14.735522363031031</v>
      </c>
      <c r="AE809">
        <f t="shared" si="392"/>
        <v>0</v>
      </c>
    </row>
    <row r="810" spans="1:31" x14ac:dyDescent="0.2">
      <c r="A810">
        <f t="shared" si="368"/>
        <v>0.77700000000000058</v>
      </c>
      <c r="B810" s="5">
        <f t="shared" si="381"/>
        <v>3.4464848835594615</v>
      </c>
      <c r="C810" s="5">
        <f t="shared" si="382"/>
        <v>-38.877211276026102</v>
      </c>
      <c r="D810" s="5">
        <f t="shared" si="383"/>
        <v>-3.4778054265520675</v>
      </c>
      <c r="E810" s="2">
        <f t="shared" si="384"/>
        <v>39.029678638868845</v>
      </c>
      <c r="F810" s="2">
        <f t="shared" si="385"/>
        <v>174.93394305457255</v>
      </c>
      <c r="G810" s="3">
        <f t="shared" si="386"/>
        <v>8.2685551396542891</v>
      </c>
      <c r="H810" s="3">
        <f t="shared" si="387"/>
        <v>-111.05216923824118</v>
      </c>
      <c r="I810" s="3">
        <f t="shared" si="388"/>
        <v>-17.726874138596514</v>
      </c>
      <c r="J810" s="2">
        <f t="shared" si="369"/>
        <v>112.76167506445665</v>
      </c>
      <c r="K810" s="2">
        <f t="shared" si="389"/>
        <v>76.865490841483734</v>
      </c>
      <c r="L810" s="6">
        <f t="shared" si="370"/>
        <v>2481.1991661838465</v>
      </c>
      <c r="M810" s="2">
        <f t="shared" si="371"/>
        <v>31.445753321427219</v>
      </c>
      <c r="N810" s="2">
        <f t="shared" si="390"/>
        <v>112.76167506445665</v>
      </c>
      <c r="O810" s="2">
        <f t="shared" si="372"/>
        <v>76.865490841483734</v>
      </c>
      <c r="P810" s="5">
        <f t="shared" si="373"/>
        <v>0.35244668868208484</v>
      </c>
      <c r="Q810" s="4">
        <f t="shared" si="391"/>
        <v>0.27886915748149577</v>
      </c>
      <c r="R810" s="4">
        <f t="shared" si="374"/>
        <v>0.25318824150179198</v>
      </c>
      <c r="S810" s="4">
        <f t="shared" si="393"/>
        <v>0</v>
      </c>
      <c r="T810" s="4">
        <f t="shared" si="394"/>
        <v>0</v>
      </c>
      <c r="U810" s="5">
        <f t="shared" si="395"/>
        <v>-1.7639786950613063</v>
      </c>
      <c r="V810" s="5">
        <f t="shared" si="396"/>
        <v>23.69140161346138</v>
      </c>
      <c r="W810" s="5">
        <f t="shared" si="397"/>
        <v>3.7817765960770866</v>
      </c>
      <c r="X810" s="5">
        <f t="shared" si="375"/>
        <v>0.99247587549494309</v>
      </c>
      <c r="Y810" s="5">
        <f t="shared" si="376"/>
        <v>10.282835857161203</v>
      </c>
      <c r="Z810" s="5">
        <f t="shared" si="377"/>
        <v>-1.4141010600194508</v>
      </c>
      <c r="AA810" s="5">
        <f t="shared" si="378"/>
        <v>13.655153391491995</v>
      </c>
      <c r="AB810" s="5">
        <f t="shared" si="379"/>
        <v>8.5188571620998967</v>
      </c>
      <c r="AC810" s="5">
        <f t="shared" si="379"/>
        <v>22.277300553441929</v>
      </c>
      <c r="AD810" s="5">
        <f t="shared" si="380"/>
        <v>-14.73707001243092</v>
      </c>
      <c r="AE810">
        <f t="shared" si="392"/>
        <v>0</v>
      </c>
    </row>
    <row r="811" spans="1:31" x14ac:dyDescent="0.2">
      <c r="A811">
        <f t="shared" ref="A811:A874" si="398">A810+dt</f>
        <v>0.77800000000000058</v>
      </c>
      <c r="B811" s="5">
        <f t="shared" si="381"/>
        <v>3.4547576981276968</v>
      </c>
      <c r="C811" s="5">
        <f t="shared" si="382"/>
        <v>-38.988252306614065</v>
      </c>
      <c r="D811" s="5">
        <f t="shared" si="383"/>
        <v>-3.4955396692256699</v>
      </c>
      <c r="E811" s="2">
        <f t="shared" si="384"/>
        <v>39.141016449205424</v>
      </c>
      <c r="F811" s="2">
        <f t="shared" si="385"/>
        <v>174.93623379140979</v>
      </c>
      <c r="G811" s="3">
        <f t="shared" si="386"/>
        <v>8.2770739968163891</v>
      </c>
      <c r="H811" s="3">
        <f t="shared" si="387"/>
        <v>-111.02989193768774</v>
      </c>
      <c r="I811" s="3">
        <f t="shared" si="388"/>
        <v>-17.741611208608944</v>
      </c>
      <c r="J811" s="2">
        <f t="shared" si="369"/>
        <v>112.74267881295366</v>
      </c>
      <c r="K811" s="2">
        <f t="shared" si="389"/>
        <v>76.852541794787768</v>
      </c>
      <c r="L811" s="6">
        <f t="shared" si="370"/>
        <v>2481.148134507695</v>
      </c>
      <c r="M811" s="2">
        <f t="shared" si="371"/>
        <v>31.445106565809329</v>
      </c>
      <c r="N811" s="2">
        <f t="shared" si="390"/>
        <v>112.74267881295366</v>
      </c>
      <c r="O811" s="2">
        <f t="shared" si="372"/>
        <v>76.852541794787768</v>
      </c>
      <c r="P811" s="5">
        <f t="shared" si="373"/>
        <v>0.35244519380743877</v>
      </c>
      <c r="Q811" s="4">
        <f t="shared" si="391"/>
        <v>0.27891040816919477</v>
      </c>
      <c r="R811" s="4">
        <f t="shared" si="374"/>
        <v>0.25320593989914286</v>
      </c>
      <c r="S811" s="4">
        <f t="shared" si="393"/>
        <v>0</v>
      </c>
      <c r="T811" s="4">
        <f t="shared" si="394"/>
        <v>0</v>
      </c>
      <c r="U811" s="5">
        <f t="shared" si="395"/>
        <v>-1.7654911113335265</v>
      </c>
      <c r="V811" s="5">
        <f t="shared" si="396"/>
        <v>23.682558278892483</v>
      </c>
      <c r="W811" s="5">
        <f t="shared" si="397"/>
        <v>3.7842668679272395</v>
      </c>
      <c r="X811" s="5">
        <f t="shared" si="375"/>
        <v>0.99245546290245301</v>
      </c>
      <c r="Y811" s="5">
        <f t="shared" si="376"/>
        <v>10.279847713558009</v>
      </c>
      <c r="Z811" s="5">
        <f t="shared" si="377"/>
        <v>-1.4149861232033862</v>
      </c>
      <c r="AA811" s="5">
        <f t="shared" si="378"/>
        <v>13.651117348135855</v>
      </c>
      <c r="AB811" s="5">
        <f t="shared" si="379"/>
        <v>8.514356602224483</v>
      </c>
      <c r="AC811" s="5">
        <f t="shared" si="379"/>
        <v>22.267572155689095</v>
      </c>
      <c r="AD811" s="5">
        <f t="shared" si="380"/>
        <v>-14.738615783936904</v>
      </c>
      <c r="AE811">
        <f t="shared" si="392"/>
        <v>0</v>
      </c>
    </row>
    <row r="812" spans="1:31" x14ac:dyDescent="0.2">
      <c r="A812">
        <f t="shared" si="398"/>
        <v>0.77900000000000058</v>
      </c>
      <c r="B812" s="5">
        <f t="shared" si="381"/>
        <v>3.4630390293028142</v>
      </c>
      <c r="C812" s="5">
        <f t="shared" si="382"/>
        <v>-39.099271064765681</v>
      </c>
      <c r="D812" s="5">
        <f t="shared" si="383"/>
        <v>-3.5132886497421709</v>
      </c>
      <c r="E812" s="2">
        <f t="shared" si="384"/>
        <v>39.252332887543098</v>
      </c>
      <c r="F812" s="2">
        <f t="shared" si="385"/>
        <v>174.93849628179657</v>
      </c>
      <c r="G812" s="3">
        <f t="shared" si="386"/>
        <v>8.2855883534186141</v>
      </c>
      <c r="H812" s="3">
        <f t="shared" si="387"/>
        <v>-111.00762436553205</v>
      </c>
      <c r="I812" s="3">
        <f t="shared" si="388"/>
        <v>-17.756349824392881</v>
      </c>
      <c r="J812" s="2">
        <f t="shared" si="369"/>
        <v>112.72369582624404</v>
      </c>
      <c r="K812" s="2">
        <f t="shared" si="389"/>
        <v>76.839601790214061</v>
      </c>
      <c r="L812" s="6">
        <f t="shared" si="370"/>
        <v>2481.0970282293865</v>
      </c>
      <c r="M812" s="2">
        <f t="shared" si="371"/>
        <v>31.444458864712711</v>
      </c>
      <c r="N812" s="2">
        <f t="shared" si="390"/>
        <v>112.72369582624404</v>
      </c>
      <c r="O812" s="2">
        <f t="shared" si="372"/>
        <v>76.839601790214061</v>
      </c>
      <c r="P812" s="5">
        <f t="shared" si="373"/>
        <v>0.35244369675610543</v>
      </c>
      <c r="Q812" s="4">
        <f t="shared" si="391"/>
        <v>0.27895163154677094</v>
      </c>
      <c r="R812" s="4">
        <f t="shared" si="374"/>
        <v>0.2532236238209612</v>
      </c>
      <c r="S812" s="4">
        <f t="shared" si="393"/>
        <v>0</v>
      </c>
      <c r="T812" s="4">
        <f t="shared" si="394"/>
        <v>0</v>
      </c>
      <c r="U812" s="5">
        <f t="shared" si="395"/>
        <v>-1.7670021396142923</v>
      </c>
      <c r="V812" s="5">
        <f t="shared" si="396"/>
        <v>23.673721334039421</v>
      </c>
      <c r="W812" s="5">
        <f t="shared" si="397"/>
        <v>3.7867568111197105</v>
      </c>
      <c r="X812" s="5">
        <f t="shared" si="375"/>
        <v>0.99243502046921395</v>
      </c>
      <c r="Y812" s="5">
        <f t="shared" si="376"/>
        <v>10.276861239618814</v>
      </c>
      <c r="Z812" s="5">
        <f t="shared" si="377"/>
        <v>-1.4158716393892419</v>
      </c>
      <c r="AA812" s="5">
        <f t="shared" si="378"/>
        <v>13.647083510312697</v>
      </c>
      <c r="AB812" s="5">
        <f t="shared" si="379"/>
        <v>8.5098591000045225</v>
      </c>
      <c r="AC812" s="5">
        <f t="shared" si="379"/>
        <v>22.257849694650179</v>
      </c>
      <c r="AD812" s="5">
        <f t="shared" si="380"/>
        <v>-14.740159678567593</v>
      </c>
      <c r="AE812">
        <f t="shared" si="392"/>
        <v>0</v>
      </c>
    </row>
    <row r="813" spans="1:31" x14ac:dyDescent="0.2">
      <c r="A813">
        <f t="shared" si="398"/>
        <v>0.78000000000000058</v>
      </c>
      <c r="B813" s="5">
        <f t="shared" si="381"/>
        <v>3.4713288725857829</v>
      </c>
      <c r="C813" s="5">
        <f t="shared" si="382"/>
        <v>-39.210267560206368</v>
      </c>
      <c r="D813" s="5">
        <f t="shared" si="383"/>
        <v>-3.5310523696464031</v>
      </c>
      <c r="E813" s="2">
        <f t="shared" si="384"/>
        <v>39.363627961414068</v>
      </c>
      <c r="F813" s="2">
        <f t="shared" si="385"/>
        <v>174.94073077682759</v>
      </c>
      <c r="G813" s="3">
        <f t="shared" si="386"/>
        <v>8.2940982125186178</v>
      </c>
      <c r="H813" s="3">
        <f t="shared" si="387"/>
        <v>-110.9853665158374</v>
      </c>
      <c r="I813" s="3">
        <f t="shared" si="388"/>
        <v>-17.771089984071448</v>
      </c>
      <c r="J813" s="2">
        <f t="shared" si="369"/>
        <v>112.70472609893355</v>
      </c>
      <c r="K813" s="2">
        <f t="shared" si="389"/>
        <v>76.826670824085582</v>
      </c>
      <c r="L813" s="6">
        <f t="shared" si="370"/>
        <v>2481.0458473353146</v>
      </c>
      <c r="M813" s="2">
        <f t="shared" si="371"/>
        <v>31.443810217964923</v>
      </c>
      <c r="N813" s="2">
        <f t="shared" si="390"/>
        <v>112.70472609893355</v>
      </c>
      <c r="O813" s="2">
        <f t="shared" si="372"/>
        <v>76.826670824085582</v>
      </c>
      <c r="P813" s="5">
        <f t="shared" si="373"/>
        <v>0.35244219752768596</v>
      </c>
      <c r="Q813" s="4">
        <f t="shared" si="391"/>
        <v>0.27899282759769251</v>
      </c>
      <c r="R813" s="4">
        <f t="shared" si="374"/>
        <v>0.2532412932662812</v>
      </c>
      <c r="S813" s="4">
        <f t="shared" si="393"/>
        <v>0</v>
      </c>
      <c r="T813" s="4">
        <f t="shared" si="394"/>
        <v>0</v>
      </c>
      <c r="U813" s="5">
        <f t="shared" si="395"/>
        <v>-1.7685117815840901</v>
      </c>
      <c r="V813" s="5">
        <f t="shared" si="396"/>
        <v>23.664890773831818</v>
      </c>
      <c r="W813" s="5">
        <f t="shared" si="397"/>
        <v>3.7892464259689196</v>
      </c>
      <c r="X813" s="5">
        <f t="shared" si="375"/>
        <v>0.99241454818978347</v>
      </c>
      <c r="Y813" s="5">
        <f t="shared" si="376"/>
        <v>10.273876434323688</v>
      </c>
      <c r="Z813" s="5">
        <f t="shared" si="377"/>
        <v>-1.4167576080043616</v>
      </c>
      <c r="AA813" s="5">
        <f t="shared" si="378"/>
        <v>13.643051876690762</v>
      </c>
      <c r="AB813" s="5">
        <f t="shared" si="379"/>
        <v>8.5053646527395976</v>
      </c>
      <c r="AC813" s="5">
        <f t="shared" si="379"/>
        <v>22.248133165827458</v>
      </c>
      <c r="AD813" s="5">
        <f t="shared" si="380"/>
        <v>-14.741701697340318</v>
      </c>
      <c r="AE813">
        <f t="shared" si="392"/>
        <v>0</v>
      </c>
    </row>
    <row r="814" spans="1:31" x14ac:dyDescent="0.2">
      <c r="A814">
        <f t="shared" si="398"/>
        <v>0.78100000000000058</v>
      </c>
      <c r="B814" s="5">
        <f t="shared" si="381"/>
        <v>3.479627223480628</v>
      </c>
      <c r="C814" s="5">
        <f t="shared" si="382"/>
        <v>-39.321241802655621</v>
      </c>
      <c r="D814" s="5">
        <f t="shared" si="383"/>
        <v>-3.5488308304813234</v>
      </c>
      <c r="E814" s="2">
        <f t="shared" si="384"/>
        <v>39.47490167837406</v>
      </c>
      <c r="F814" s="2">
        <f t="shared" si="385"/>
        <v>174.9429375246676</v>
      </c>
      <c r="G814" s="3">
        <f t="shared" si="386"/>
        <v>8.3026035771713573</v>
      </c>
      <c r="H814" s="3">
        <f t="shared" si="387"/>
        <v>-110.96311838267157</v>
      </c>
      <c r="I814" s="3">
        <f t="shared" si="388"/>
        <v>-17.785831685768787</v>
      </c>
      <c r="J814" s="2">
        <f t="shared" si="369"/>
        <v>112.68576962563171</v>
      </c>
      <c r="K814" s="2">
        <f t="shared" si="389"/>
        <v>76.813748892727816</v>
      </c>
      <c r="L814" s="6">
        <f t="shared" si="370"/>
        <v>2480.994591811922</v>
      </c>
      <c r="M814" s="2">
        <f t="shared" si="371"/>
        <v>31.443160625394146</v>
      </c>
      <c r="N814" s="2">
        <f t="shared" si="390"/>
        <v>112.68576962563171</v>
      </c>
      <c r="O814" s="2">
        <f t="shared" si="372"/>
        <v>76.813748892727816</v>
      </c>
      <c r="P814" s="5">
        <f t="shared" si="373"/>
        <v>0.35244069612178325</v>
      </c>
      <c r="Q814" s="4">
        <f t="shared" si="391"/>
        <v>0.27903399630543968</v>
      </c>
      <c r="R814" s="4">
        <f t="shared" si="374"/>
        <v>0.25325894823414014</v>
      </c>
      <c r="S814" s="4">
        <f t="shared" si="393"/>
        <v>0</v>
      </c>
      <c r="T814" s="4">
        <f t="shared" si="394"/>
        <v>0</v>
      </c>
      <c r="U814" s="5">
        <f t="shared" si="395"/>
        <v>-1.7700200389214515</v>
      </c>
      <c r="V814" s="5">
        <f t="shared" si="396"/>
        <v>23.656066593204311</v>
      </c>
      <c r="W814" s="5">
        <f t="shared" si="397"/>
        <v>3.7917357127895444</v>
      </c>
      <c r="X814" s="5">
        <f t="shared" si="375"/>
        <v>0.99239404605873871</v>
      </c>
      <c r="Y814" s="5">
        <f t="shared" si="376"/>
        <v>10.270893296653487</v>
      </c>
      <c r="Z814" s="5">
        <f t="shared" si="377"/>
        <v>-1.4176440284767977</v>
      </c>
      <c r="AA814" s="5">
        <f t="shared" si="378"/>
        <v>13.639022445939297</v>
      </c>
      <c r="AB814" s="5">
        <f t="shared" si="379"/>
        <v>8.5008732577320352</v>
      </c>
      <c r="AC814" s="5">
        <f t="shared" si="379"/>
        <v>22.238422564727514</v>
      </c>
      <c r="AD814" s="5">
        <f t="shared" si="380"/>
        <v>-14.743241841271157</v>
      </c>
      <c r="AE814">
        <f t="shared" si="392"/>
        <v>0</v>
      </c>
    </row>
    <row r="815" spans="1:31" x14ac:dyDescent="0.2">
      <c r="A815">
        <f t="shared" si="398"/>
        <v>0.78200000000000058</v>
      </c>
      <c r="B815" s="5">
        <f t="shared" si="381"/>
        <v>3.4879340774944283</v>
      </c>
      <c r="C815" s="5">
        <f t="shared" si="382"/>
        <v>-39.432193801827012</v>
      </c>
      <c r="D815" s="5">
        <f t="shared" si="383"/>
        <v>-3.5666240337880128</v>
      </c>
      <c r="E815" s="2">
        <f t="shared" si="384"/>
        <v>39.586154046001887</v>
      </c>
      <c r="F815" s="2">
        <f t="shared" si="385"/>
        <v>174.94511677059378</v>
      </c>
      <c r="G815" s="3">
        <f t="shared" si="386"/>
        <v>8.3111044504290899</v>
      </c>
      <c r="H815" s="3">
        <f t="shared" si="387"/>
        <v>-110.94087996010684</v>
      </c>
      <c r="I815" s="3">
        <f t="shared" si="388"/>
        <v>-17.800574927610057</v>
      </c>
      <c r="J815" s="2">
        <f t="shared" si="369"/>
        <v>112.66682640095192</v>
      </c>
      <c r="K815" s="2">
        <f t="shared" si="389"/>
        <v>76.800835992468919</v>
      </c>
      <c r="L815" s="6">
        <f t="shared" si="370"/>
        <v>2480.9432616457002</v>
      </c>
      <c r="M815" s="2">
        <f t="shared" si="371"/>
        <v>31.442510086829184</v>
      </c>
      <c r="N815" s="2">
        <f t="shared" si="390"/>
        <v>112.66682640095192</v>
      </c>
      <c r="O815" s="2">
        <f t="shared" si="372"/>
        <v>76.800835992468919</v>
      </c>
      <c r="P815" s="5">
        <f t="shared" si="373"/>
        <v>0.35243919253800138</v>
      </c>
      <c r="Q815" s="4">
        <f t="shared" si="391"/>
        <v>0.27907513765350478</v>
      </c>
      <c r="R815" s="4">
        <f t="shared" si="374"/>
        <v>0.25327658872357861</v>
      </c>
      <c r="S815" s="4">
        <f t="shared" si="393"/>
        <v>0</v>
      </c>
      <c r="T815" s="4">
        <f t="shared" si="394"/>
        <v>0</v>
      </c>
      <c r="U815" s="5">
        <f t="shared" si="395"/>
        <v>-1.7715269133029523</v>
      </c>
      <c r="V815" s="5">
        <f t="shared" si="396"/>
        <v>23.647248787096476</v>
      </c>
      <c r="W815" s="5">
        <f t="shared" si="397"/>
        <v>3.7942246718965134</v>
      </c>
      <c r="X815" s="5">
        <f t="shared" si="375"/>
        <v>0.99237351407067642</v>
      </c>
      <c r="Y815" s="5">
        <f t="shared" si="376"/>
        <v>10.267911825589831</v>
      </c>
      <c r="Z815" s="5">
        <f t="shared" si="377"/>
        <v>-1.4185309002353119</v>
      </c>
      <c r="AA815" s="5">
        <f t="shared" si="378"/>
        <v>13.634995216728541</v>
      </c>
      <c r="AB815" s="5">
        <f t="shared" si="379"/>
        <v>8.496384912286878</v>
      </c>
      <c r="AC815" s="5">
        <f t="shared" si="379"/>
        <v>22.228717886861165</v>
      </c>
      <c r="AD815" s="5">
        <f t="shared" si="380"/>
        <v>-14.744780111374943</v>
      </c>
      <c r="AE815">
        <f t="shared" si="392"/>
        <v>0</v>
      </c>
    </row>
    <row r="816" spans="1:31" x14ac:dyDescent="0.2">
      <c r="A816">
        <f t="shared" si="398"/>
        <v>0.78300000000000058</v>
      </c>
      <c r="B816" s="5">
        <f t="shared" si="381"/>
        <v>3.4962494301373135</v>
      </c>
      <c r="C816" s="5">
        <f t="shared" si="382"/>
        <v>-39.543123567428175</v>
      </c>
      <c r="D816" s="5">
        <f t="shared" si="383"/>
        <v>-3.5844319811056788</v>
      </c>
      <c r="E816" s="2">
        <f t="shared" si="384"/>
        <v>39.697385071898992</v>
      </c>
      <c r="F816" s="2">
        <f t="shared" si="385"/>
        <v>174.94726875703793</v>
      </c>
      <c r="G816" s="3">
        <f t="shared" si="386"/>
        <v>8.319600835341376</v>
      </c>
      <c r="H816" s="3">
        <f t="shared" si="387"/>
        <v>-110.91865124221998</v>
      </c>
      <c r="I816" s="3">
        <f t="shared" si="388"/>
        <v>-17.815319707721432</v>
      </c>
      <c r="J816" s="2">
        <f t="shared" si="369"/>
        <v>112.64789641951138</v>
      </c>
      <c r="K816" s="2">
        <f t="shared" si="389"/>
        <v>76.787932119639663</v>
      </c>
      <c r="L816" s="6">
        <f t="shared" si="370"/>
        <v>2480.8918568231902</v>
      </c>
      <c r="M816" s="2">
        <f t="shared" si="371"/>
        <v>31.441858602099458</v>
      </c>
      <c r="N816" s="2">
        <f t="shared" si="390"/>
        <v>112.64789641951138</v>
      </c>
      <c r="O816" s="2">
        <f t="shared" si="372"/>
        <v>76.787932119639663</v>
      </c>
      <c r="P816" s="5">
        <f t="shared" si="373"/>
        <v>0.352437686775946</v>
      </c>
      <c r="Q816" s="4">
        <f t="shared" si="391"/>
        <v>0.27911625162539222</v>
      </c>
      <c r="R816" s="4">
        <f t="shared" si="374"/>
        <v>0.25329421473364022</v>
      </c>
      <c r="S816" s="4">
        <f t="shared" si="393"/>
        <v>0</v>
      </c>
      <c r="T816" s="4">
        <f t="shared" si="394"/>
        <v>0</v>
      </c>
      <c r="U816" s="5">
        <f t="shared" si="395"/>
        <v>-1.7730324064032152</v>
      </c>
      <c r="V816" s="5">
        <f t="shared" si="396"/>
        <v>23.638437350452847</v>
      </c>
      <c r="W816" s="5">
        <f t="shared" si="397"/>
        <v>3.79671330360501</v>
      </c>
      <c r="X816" s="5">
        <f t="shared" si="375"/>
        <v>0.99235295222021302</v>
      </c>
      <c r="Y816" s="5">
        <f t="shared" si="376"/>
        <v>10.264932020115117</v>
      </c>
      <c r="Z816" s="5">
        <f t="shared" si="377"/>
        <v>-1.4194182227093717</v>
      </c>
      <c r="AA816" s="5">
        <f t="shared" si="378"/>
        <v>13.630970187729725</v>
      </c>
      <c r="AB816" s="5">
        <f t="shared" si="379"/>
        <v>8.4918996137119009</v>
      </c>
      <c r="AC816" s="5">
        <f t="shared" si="379"/>
        <v>22.219019127743476</v>
      </c>
      <c r="AD816" s="5">
        <f t="shared" si="380"/>
        <v>-14.746316508665267</v>
      </c>
      <c r="AE816">
        <f t="shared" si="392"/>
        <v>0</v>
      </c>
    </row>
    <row r="817" spans="1:31" x14ac:dyDescent="0.2">
      <c r="A817">
        <f t="shared" si="398"/>
        <v>0.78400000000000059</v>
      </c>
      <c r="B817" s="5">
        <f t="shared" si="381"/>
        <v>3.5045732769224616</v>
      </c>
      <c r="C817" s="5">
        <f t="shared" si="382"/>
        <v>-39.654031109160833</v>
      </c>
      <c r="D817" s="5">
        <f t="shared" si="383"/>
        <v>-3.6022546739716543</v>
      </c>
      <c r="E817" s="2">
        <f t="shared" si="384"/>
        <v>39.808594763689086</v>
      </c>
      <c r="F817" s="2">
        <f t="shared" si="385"/>
        <v>174.94939372362711</v>
      </c>
      <c r="G817" s="3">
        <f t="shared" si="386"/>
        <v>8.3280927349550886</v>
      </c>
      <c r="H817" s="3">
        <f t="shared" si="387"/>
        <v>-110.89643222309223</v>
      </c>
      <c r="I817" s="3">
        <f t="shared" si="388"/>
        <v>-17.830066024230099</v>
      </c>
      <c r="J817" s="2">
        <f t="shared" si="369"/>
        <v>112.62897967593113</v>
      </c>
      <c r="K817" s="2">
        <f t="shared" si="389"/>
        <v>76.775037270573364</v>
      </c>
      <c r="L817" s="6">
        <f t="shared" si="370"/>
        <v>2480.8403773309824</v>
      </c>
      <c r="M817" s="2">
        <f t="shared" si="371"/>
        <v>31.44120617103502</v>
      </c>
      <c r="N817" s="2">
        <f t="shared" si="390"/>
        <v>112.62897967593113</v>
      </c>
      <c r="O817" s="2">
        <f t="shared" si="372"/>
        <v>76.775037270573364</v>
      </c>
      <c r="P817" s="5">
        <f t="shared" si="373"/>
        <v>0.35243617883522421</v>
      </c>
      <c r="Q817" s="4">
        <f t="shared" si="391"/>
        <v>0.27915733820461858</v>
      </c>
      <c r="R817" s="4">
        <f t="shared" si="374"/>
        <v>0.25331182626337206</v>
      </c>
      <c r="S817" s="4">
        <f t="shared" si="393"/>
        <v>0</v>
      </c>
      <c r="T817" s="4">
        <f t="shared" si="394"/>
        <v>0</v>
      </c>
      <c r="U817" s="5">
        <f t="shared" si="395"/>
        <v>-1.774536519894917</v>
      </c>
      <c r="V817" s="5">
        <f t="shared" si="396"/>
        <v>23.629632278222928</v>
      </c>
      <c r="W817" s="5">
        <f t="shared" si="397"/>
        <v>3.7992016082304718</v>
      </c>
      <c r="X817" s="5">
        <f t="shared" si="375"/>
        <v>0.99233236050198448</v>
      </c>
      <c r="Y817" s="5">
        <f t="shared" si="376"/>
        <v>10.261953879212511</v>
      </c>
      <c r="Z817" s="5">
        <f t="shared" si="377"/>
        <v>-1.4203059953291515</v>
      </c>
      <c r="AA817" s="5">
        <f t="shared" si="378"/>
        <v>13.626947357615075</v>
      </c>
      <c r="AB817" s="5">
        <f t="shared" si="379"/>
        <v>8.4874173593175932</v>
      </c>
      <c r="AC817" s="5">
        <f t="shared" si="379"/>
        <v>22.209326282893777</v>
      </c>
      <c r="AD817" s="5">
        <f t="shared" si="380"/>
        <v>-14.747851034154454</v>
      </c>
      <c r="AE817">
        <f t="shared" si="392"/>
        <v>0</v>
      </c>
    </row>
    <row r="818" spans="1:31" x14ac:dyDescent="0.2">
      <c r="A818">
        <f t="shared" si="398"/>
        <v>0.78500000000000059</v>
      </c>
      <c r="B818" s="5">
        <f t="shared" si="381"/>
        <v>3.5129056133660961</v>
      </c>
      <c r="C818" s="5">
        <f t="shared" si="382"/>
        <v>-39.764916436720782</v>
      </c>
      <c r="D818" s="5">
        <f t="shared" si="383"/>
        <v>-3.6200921139214013</v>
      </c>
      <c r="E818" s="2">
        <f t="shared" si="384"/>
        <v>39.919783129017695</v>
      </c>
      <c r="F818" s="2">
        <f t="shared" si="385"/>
        <v>174.95149190722455</v>
      </c>
      <c r="G818" s="3">
        <f t="shared" si="386"/>
        <v>8.3365801523144061</v>
      </c>
      <c r="H818" s="3">
        <f t="shared" si="387"/>
        <v>-110.87422289680934</v>
      </c>
      <c r="I818" s="3">
        <f t="shared" si="388"/>
        <v>-17.844813875264254</v>
      </c>
      <c r="J818" s="2">
        <f t="shared" si="369"/>
        <v>112.61007616483593</v>
      </c>
      <c r="K818" s="2">
        <f t="shared" si="389"/>
        <v>76.762151441605951</v>
      </c>
      <c r="L818" s="6">
        <f t="shared" si="370"/>
        <v>2480.7888231557172</v>
      </c>
      <c r="M818" s="2">
        <f t="shared" si="371"/>
        <v>31.440552793466555</v>
      </c>
      <c r="N818" s="2">
        <f t="shared" si="390"/>
        <v>112.61007616483593</v>
      </c>
      <c r="O818" s="2">
        <f t="shared" si="372"/>
        <v>76.762151441605951</v>
      </c>
      <c r="P818" s="5">
        <f t="shared" si="373"/>
        <v>0.35243466871544449</v>
      </c>
      <c r="Q818" s="4">
        <f t="shared" si="391"/>
        <v>0.27919839737471297</v>
      </c>
      <c r="R818" s="4">
        <f t="shared" si="374"/>
        <v>0.2533294233118244</v>
      </c>
      <c r="S818" s="4">
        <f t="shared" si="393"/>
        <v>0</v>
      </c>
      <c r="T818" s="4">
        <f t="shared" si="394"/>
        <v>0</v>
      </c>
      <c r="U818" s="5">
        <f t="shared" si="395"/>
        <v>-1.7760392554487832</v>
      </c>
      <c r="V818" s="5">
        <f t="shared" si="396"/>
        <v>23.620833565361149</v>
      </c>
      <c r="W818" s="5">
        <f t="shared" si="397"/>
        <v>3.8016895860885818</v>
      </c>
      <c r="X818" s="5">
        <f t="shared" si="375"/>
        <v>0.99231173891064706</v>
      </c>
      <c r="Y818" s="5">
        <f t="shared" si="376"/>
        <v>10.258977401865954</v>
      </c>
      <c r="Z818" s="5">
        <f t="shared" si="377"/>
        <v>-1.4211942175255299</v>
      </c>
      <c r="AA818" s="5">
        <f t="shared" si="378"/>
        <v>13.622926725057813</v>
      </c>
      <c r="AB818" s="5">
        <f t="shared" si="379"/>
        <v>8.4829381464171707</v>
      </c>
      <c r="AC818" s="5">
        <f t="shared" si="379"/>
        <v>22.199639347835621</v>
      </c>
      <c r="AD818" s="5">
        <f t="shared" si="380"/>
        <v>-14.749383688853605</v>
      </c>
      <c r="AE818">
        <f t="shared" si="392"/>
        <v>0</v>
      </c>
    </row>
    <row r="819" spans="1:31" x14ac:dyDescent="0.2">
      <c r="A819">
        <f t="shared" si="398"/>
        <v>0.78600000000000059</v>
      </c>
      <c r="B819" s="5">
        <f t="shared" si="381"/>
        <v>3.5212464349874839</v>
      </c>
      <c r="C819" s="5">
        <f t="shared" si="382"/>
        <v>-39.87577955979792</v>
      </c>
      <c r="D819" s="5">
        <f t="shared" si="383"/>
        <v>-3.6379443024885099</v>
      </c>
      <c r="E819" s="2">
        <f t="shared" si="384"/>
        <v>40.030950175551787</v>
      </c>
      <c r="F819" s="2">
        <f t="shared" si="385"/>
        <v>174.95356354196889</v>
      </c>
      <c r="G819" s="3">
        <f t="shared" si="386"/>
        <v>8.3450630904608225</v>
      </c>
      <c r="H819" s="3">
        <f t="shared" si="387"/>
        <v>-110.85202325746151</v>
      </c>
      <c r="I819" s="3">
        <f t="shared" si="388"/>
        <v>-17.859563258953109</v>
      </c>
      <c r="J819" s="2">
        <f t="shared" si="369"/>
        <v>112.5911858808544</v>
      </c>
      <c r="K819" s="2">
        <f t="shared" si="389"/>
        <v>76.749274629075927</v>
      </c>
      <c r="L819" s="6">
        <f t="shared" si="370"/>
        <v>2480.7371942840832</v>
      </c>
      <c r="M819" s="2">
        <f t="shared" si="371"/>
        <v>31.439898469225358</v>
      </c>
      <c r="N819" s="2">
        <f t="shared" si="390"/>
        <v>112.5911858808544</v>
      </c>
      <c r="O819" s="2">
        <f t="shared" si="372"/>
        <v>76.749274629075927</v>
      </c>
      <c r="P819" s="5">
        <f t="shared" si="373"/>
        <v>0.35243315641621675</v>
      </c>
      <c r="Q819" s="4">
        <f t="shared" si="391"/>
        <v>0.2792394291192164</v>
      </c>
      <c r="R819" s="4">
        <f t="shared" si="374"/>
        <v>0.25334700587805059</v>
      </c>
      <c r="S819" s="4">
        <f t="shared" si="393"/>
        <v>0</v>
      </c>
      <c r="T819" s="4">
        <f t="shared" si="394"/>
        <v>0</v>
      </c>
      <c r="U819" s="5">
        <f t="shared" si="395"/>
        <v>-1.7775406147335961</v>
      </c>
      <c r="V819" s="5">
        <f t="shared" si="396"/>
        <v>23.612041206826881</v>
      </c>
      <c r="W819" s="5">
        <f t="shared" si="397"/>
        <v>3.8041772374952778</v>
      </c>
      <c r="X819" s="5">
        <f t="shared" si="375"/>
        <v>0.99229108744087624</v>
      </c>
      <c r="Y819" s="5">
        <f t="shared" si="376"/>
        <v>10.256002587060159</v>
      </c>
      <c r="Z819" s="5">
        <f t="shared" si="377"/>
        <v>-1.422082888730092</v>
      </c>
      <c r="AA819" s="5">
        <f t="shared" si="378"/>
        <v>13.618908288732149</v>
      </c>
      <c r="AB819" s="5">
        <f t="shared" si="379"/>
        <v>8.4784619723265635</v>
      </c>
      <c r="AC819" s="5">
        <f t="shared" si="379"/>
        <v>22.189958318096789</v>
      </c>
      <c r="AD819" s="5">
        <f t="shared" si="380"/>
        <v>-14.750914473772575</v>
      </c>
      <c r="AE819">
        <f t="shared" si="392"/>
        <v>0</v>
      </c>
    </row>
    <row r="820" spans="1:31" x14ac:dyDescent="0.2">
      <c r="A820">
        <f t="shared" si="398"/>
        <v>0.78700000000000059</v>
      </c>
      <c r="B820" s="5">
        <f t="shared" si="381"/>
        <v>3.5295957373089308</v>
      </c>
      <c r="C820" s="5">
        <f t="shared" si="382"/>
        <v>-39.986620488076227</v>
      </c>
      <c r="D820" s="5">
        <f t="shared" si="383"/>
        <v>-3.6558112412047001</v>
      </c>
      <c r="E820" s="2">
        <f t="shared" si="384"/>
        <v>40.142095910979371</v>
      </c>
      <c r="F820" s="2">
        <f t="shared" si="385"/>
        <v>174.95560885931363</v>
      </c>
      <c r="G820" s="3">
        <f t="shared" si="386"/>
        <v>8.3535415524331498</v>
      </c>
      <c r="H820" s="3">
        <f t="shared" si="387"/>
        <v>-110.82983329914342</v>
      </c>
      <c r="I820" s="3">
        <f t="shared" si="388"/>
        <v>-17.874314173426882</v>
      </c>
      <c r="J820" s="2">
        <f t="shared" si="369"/>
        <v>112.57230881861895</v>
      </c>
      <c r="K820" s="2">
        <f t="shared" si="389"/>
        <v>76.736406829324437</v>
      </c>
      <c r="L820" s="6">
        <f t="shared" si="370"/>
        <v>2480.6854907028196</v>
      </c>
      <c r="M820" s="2">
        <f t="shared" si="371"/>
        <v>31.439243198143373</v>
      </c>
      <c r="N820" s="2">
        <f t="shared" si="390"/>
        <v>112.57230881861895</v>
      </c>
      <c r="O820" s="2">
        <f t="shared" si="372"/>
        <v>76.736406829324437</v>
      </c>
      <c r="P820" s="5">
        <f t="shared" si="373"/>
        <v>0.35243164193715237</v>
      </c>
      <c r="Q820" s="4">
        <f t="shared" si="391"/>
        <v>0.27928043342168235</v>
      </c>
      <c r="R820" s="4">
        <f t="shared" si="374"/>
        <v>0.25336457396110729</v>
      </c>
      <c r="S820" s="4">
        <f t="shared" si="393"/>
        <v>0</v>
      </c>
      <c r="T820" s="4">
        <f t="shared" si="394"/>
        <v>0</v>
      </c>
      <c r="U820" s="5">
        <f t="shared" si="395"/>
        <v>-1.7790405994161977</v>
      </c>
      <c r="V820" s="5">
        <f t="shared" si="396"/>
        <v>23.603255197584446</v>
      </c>
      <c r="W820" s="5">
        <f t="shared" si="397"/>
        <v>3.8066645627667479</v>
      </c>
      <c r="X820" s="5">
        <f t="shared" si="375"/>
        <v>0.99227040608736772</v>
      </c>
      <c r="Y820" s="5">
        <f t="shared" si="376"/>
        <v>10.253029433780597</v>
      </c>
      <c r="Z820" s="5">
        <f t="shared" si="377"/>
        <v>-1.4229720083751252</v>
      </c>
      <c r="AA820" s="5">
        <f t="shared" si="378"/>
        <v>13.614892047313283</v>
      </c>
      <c r="AB820" s="5">
        <f t="shared" si="379"/>
        <v>8.4739888343643983</v>
      </c>
      <c r="AC820" s="5">
        <f t="shared" si="379"/>
        <v>22.18028318920932</v>
      </c>
      <c r="AD820" s="5">
        <f t="shared" si="380"/>
        <v>-14.752443389919968</v>
      </c>
      <c r="AE820">
        <f t="shared" si="392"/>
        <v>0</v>
      </c>
    </row>
    <row r="821" spans="1:31" x14ac:dyDescent="0.2">
      <c r="A821">
        <f t="shared" si="398"/>
        <v>0.78800000000000059</v>
      </c>
      <c r="B821" s="5">
        <f t="shared" si="381"/>
        <v>3.5379535158557811</v>
      </c>
      <c r="C821" s="5">
        <f t="shared" si="382"/>
        <v>-40.097439231233771</v>
      </c>
      <c r="D821" s="5">
        <f t="shared" si="383"/>
        <v>-3.6736929315998217</v>
      </c>
      <c r="E821" s="2">
        <f t="shared" si="384"/>
        <v>40.253220343009097</v>
      </c>
      <c r="F821" s="2">
        <f t="shared" si="385"/>
        <v>174.95762808806523</v>
      </c>
      <c r="G821" s="3">
        <f t="shared" si="386"/>
        <v>8.3620155412675139</v>
      </c>
      <c r="H821" s="3">
        <f t="shared" si="387"/>
        <v>-110.8076530159542</v>
      </c>
      <c r="I821" s="3">
        <f t="shared" si="388"/>
        <v>-17.889066616816802</v>
      </c>
      <c r="J821" s="2">
        <f t="shared" si="369"/>
        <v>112.55344497276577</v>
      </c>
      <c r="K821" s="2">
        <f t="shared" si="389"/>
        <v>76.723548038695142</v>
      </c>
      <c r="L821" s="6">
        <f t="shared" si="370"/>
        <v>2480.633712398715</v>
      </c>
      <c r="M821" s="2">
        <f t="shared" si="371"/>
        <v>31.438586980053159</v>
      </c>
      <c r="N821" s="2">
        <f t="shared" si="390"/>
        <v>112.55344497276577</v>
      </c>
      <c r="O821" s="2">
        <f t="shared" si="372"/>
        <v>76.723548038695142</v>
      </c>
      <c r="P821" s="5">
        <f t="shared" si="373"/>
        <v>0.35243012527786433</v>
      </c>
      <c r="Q821" s="4">
        <f t="shared" si="391"/>
        <v>0.27932141026567658</v>
      </c>
      <c r="R821" s="4">
        <f t="shared" si="374"/>
        <v>0.25338212756005457</v>
      </c>
      <c r="S821" s="4">
        <f t="shared" si="393"/>
        <v>0</v>
      </c>
      <c r="T821" s="4">
        <f t="shared" si="394"/>
        <v>0</v>
      </c>
      <c r="U821" s="5">
        <f t="shared" si="395"/>
        <v>-1.7805392111614893</v>
      </c>
      <c r="V821" s="5">
        <f t="shared" si="396"/>
        <v>23.594475532603088</v>
      </c>
      <c r="W821" s="5">
        <f t="shared" si="397"/>
        <v>3.8091515622194319</v>
      </c>
      <c r="X821" s="5">
        <f t="shared" si="375"/>
        <v>0.99224969484483705</v>
      </c>
      <c r="Y821" s="5">
        <f t="shared" si="376"/>
        <v>10.250057941013527</v>
      </c>
      <c r="Z821" s="5">
        <f t="shared" si="377"/>
        <v>-1.4238615758936202</v>
      </c>
      <c r="AA821" s="5">
        <f t="shared" si="378"/>
        <v>13.610877999477413</v>
      </c>
      <c r="AB821" s="5">
        <f t="shared" si="379"/>
        <v>8.4695187298520374</v>
      </c>
      <c r="AC821" s="5">
        <f t="shared" si="379"/>
        <v>22.170613956709467</v>
      </c>
      <c r="AD821" s="5">
        <f t="shared" si="380"/>
        <v>-14.753970438303156</v>
      </c>
      <c r="AE821">
        <f t="shared" si="392"/>
        <v>0</v>
      </c>
    </row>
    <row r="822" spans="1:31" x14ac:dyDescent="0.2">
      <c r="A822">
        <f t="shared" si="398"/>
        <v>0.78900000000000059</v>
      </c>
      <c r="B822" s="5">
        <f t="shared" si="381"/>
        <v>3.5463197661564134</v>
      </c>
      <c r="C822" s="5">
        <f t="shared" si="382"/>
        <v>-40.208235798942745</v>
      </c>
      <c r="D822" s="5">
        <f t="shared" si="383"/>
        <v>-3.6915893752018576</v>
      </c>
      <c r="E822" s="2">
        <f t="shared" si="384"/>
        <v>40.364323479369901</v>
      </c>
      <c r="F822" s="2">
        <f t="shared" si="385"/>
        <v>174.95962145442095</v>
      </c>
      <c r="G822" s="3">
        <f t="shared" si="386"/>
        <v>8.3704850599973657</v>
      </c>
      <c r="H822" s="3">
        <f t="shared" si="387"/>
        <v>-110.7854824019975</v>
      </c>
      <c r="I822" s="3">
        <f t="shared" si="388"/>
        <v>-17.903820587255105</v>
      </c>
      <c r="J822" s="2">
        <f t="shared" si="369"/>
        <v>112.53459433793483</v>
      </c>
      <c r="K822" s="2">
        <f t="shared" si="389"/>
        <v>76.710698253534304</v>
      </c>
      <c r="L822" s="6">
        <f t="shared" si="370"/>
        <v>2480.5818593586073</v>
      </c>
      <c r="M822" s="2">
        <f t="shared" si="371"/>
        <v>31.437929814787907</v>
      </c>
      <c r="N822" s="2">
        <f t="shared" si="390"/>
        <v>112.53459433793483</v>
      </c>
      <c r="O822" s="2">
        <f t="shared" si="372"/>
        <v>76.710698253534304</v>
      </c>
      <c r="P822" s="5">
        <f t="shared" si="373"/>
        <v>0.35242860643796681</v>
      </c>
      <c r="Q822" s="4">
        <f t="shared" si="391"/>
        <v>0.27936235963477712</v>
      </c>
      <c r="R822" s="4">
        <f t="shared" si="374"/>
        <v>0.25339966667395553</v>
      </c>
      <c r="S822" s="4">
        <f t="shared" si="393"/>
        <v>0</v>
      </c>
      <c r="T822" s="4">
        <f t="shared" si="394"/>
        <v>0</v>
      </c>
      <c r="U822" s="5">
        <f t="shared" si="395"/>
        <v>-1.7820364516324338</v>
      </c>
      <c r="V822" s="5">
        <f t="shared" si="396"/>
        <v>23.585702206856958</v>
      </c>
      <c r="W822" s="5">
        <f t="shared" si="397"/>
        <v>3.8116382361700132</v>
      </c>
      <c r="X822" s="5">
        <f t="shared" si="375"/>
        <v>0.99222895370801933</v>
      </c>
      <c r="Y822" s="5">
        <f t="shared" si="376"/>
        <v>10.247088107745959</v>
      </c>
      <c r="Z822" s="5">
        <f t="shared" si="377"/>
        <v>-1.4247515907192716</v>
      </c>
      <c r="AA822" s="5">
        <f t="shared" si="378"/>
        <v>13.606866143901717</v>
      </c>
      <c r="AB822" s="5">
        <f t="shared" si="379"/>
        <v>8.4650516561135252</v>
      </c>
      <c r="AC822" s="5">
        <f t="shared" si="379"/>
        <v>22.160950616137686</v>
      </c>
      <c r="AD822" s="5">
        <f t="shared" si="380"/>
        <v>-14.755495619928269</v>
      </c>
      <c r="AE822">
        <f t="shared" si="392"/>
        <v>0</v>
      </c>
    </row>
    <row r="823" spans="1:31" x14ac:dyDescent="0.2">
      <c r="A823">
        <f t="shared" si="398"/>
        <v>0.79000000000000059</v>
      </c>
      <c r="B823" s="5">
        <f t="shared" si="381"/>
        <v>3.5546944837422387</v>
      </c>
      <c r="C823" s="5">
        <f t="shared" si="382"/>
        <v>-40.319010200869435</v>
      </c>
      <c r="D823" s="5">
        <f t="shared" si="383"/>
        <v>-3.7095005735369226</v>
      </c>
      <c r="E823" s="2">
        <f t="shared" si="384"/>
        <v>40.475405327810634</v>
      </c>
      <c r="F823" s="2">
        <f t="shared" si="385"/>
        <v>174.96158918200572</v>
      </c>
      <c r="G823" s="3">
        <f t="shared" si="386"/>
        <v>8.378950111653479</v>
      </c>
      <c r="H823" s="3">
        <f t="shared" si="387"/>
        <v>-110.76332145138136</v>
      </c>
      <c r="I823" s="3">
        <f t="shared" si="388"/>
        <v>-17.918576082875031</v>
      </c>
      <c r="J823" s="2">
        <f t="shared" si="369"/>
        <v>112.51575690876987</v>
      </c>
      <c r="K823" s="2">
        <f t="shared" si="389"/>
        <v>76.697857470190769</v>
      </c>
      <c r="L823" s="6">
        <f t="shared" si="370"/>
        <v>2480.5299315693842</v>
      </c>
      <c r="M823" s="2">
        <f t="shared" si="371"/>
        <v>31.437271702181434</v>
      </c>
      <c r="N823" s="2">
        <f t="shared" si="390"/>
        <v>112.51575690876987</v>
      </c>
      <c r="O823" s="2">
        <f t="shared" si="372"/>
        <v>76.697857470190769</v>
      </c>
      <c r="P823" s="5">
        <f t="shared" si="373"/>
        <v>0.35242708541707568</v>
      </c>
      <c r="Q823" s="4">
        <f t="shared" si="391"/>
        <v>0.27940328151257454</v>
      </c>
      <c r="R823" s="4">
        <f t="shared" si="374"/>
        <v>0.25341719130187673</v>
      </c>
      <c r="S823" s="4">
        <f t="shared" si="393"/>
        <v>0</v>
      </c>
      <c r="T823" s="4">
        <f t="shared" si="394"/>
        <v>0</v>
      </c>
      <c r="U823" s="5">
        <f t="shared" si="395"/>
        <v>-1.7835323224900617</v>
      </c>
      <c r="V823" s="5">
        <f t="shared" si="396"/>
        <v>23.576935215325143</v>
      </c>
      <c r="W823" s="5">
        <f t="shared" si="397"/>
        <v>3.8141245849354273</v>
      </c>
      <c r="X823" s="5">
        <f t="shared" si="375"/>
        <v>0.99220818267166966</v>
      </c>
      <c r="Y823" s="5">
        <f t="shared" si="376"/>
        <v>10.244119932965686</v>
      </c>
      <c r="Z823" s="5">
        <f t="shared" si="377"/>
        <v>-1.4256420522864737</v>
      </c>
      <c r="AA823" s="5">
        <f t="shared" si="378"/>
        <v>13.602856479264368</v>
      </c>
      <c r="AB823" s="5">
        <f t="shared" si="379"/>
        <v>8.4605876104756241</v>
      </c>
      <c r="AC823" s="5">
        <f t="shared" si="379"/>
        <v>22.15129316303867</v>
      </c>
      <c r="AD823" s="5">
        <f t="shared" si="380"/>
        <v>-14.757018935800204</v>
      </c>
      <c r="AE823">
        <f t="shared" si="392"/>
        <v>0</v>
      </c>
    </row>
    <row r="824" spans="1:31" x14ac:dyDescent="0.2">
      <c r="A824">
        <f t="shared" si="398"/>
        <v>0.79100000000000059</v>
      </c>
      <c r="B824" s="5">
        <f t="shared" si="381"/>
        <v>3.5630776641476971</v>
      </c>
      <c r="C824" s="5">
        <f t="shared" si="382"/>
        <v>-40.429762446674232</v>
      </c>
      <c r="D824" s="5">
        <f t="shared" si="383"/>
        <v>-3.7274265281292656</v>
      </c>
      <c r="E824" s="2">
        <f t="shared" si="384"/>
        <v>40.586465896099625</v>
      </c>
      <c r="F824" s="2">
        <f t="shared" si="385"/>
        <v>174.96353149190898</v>
      </c>
      <c r="G824" s="3">
        <f t="shared" si="386"/>
        <v>8.3874106992639543</v>
      </c>
      <c r="H824" s="3">
        <f t="shared" si="387"/>
        <v>-110.74117015821832</v>
      </c>
      <c r="I824" s="3">
        <f t="shared" si="388"/>
        <v>-17.933333101810831</v>
      </c>
      <c r="J824" s="2">
        <f t="shared" si="369"/>
        <v>112.49693267991842</v>
      </c>
      <c r="K824" s="2">
        <f t="shared" si="389"/>
        <v>76.685025685015958</v>
      </c>
      <c r="L824" s="6">
        <f t="shared" si="370"/>
        <v>2480.4779290179836</v>
      </c>
      <c r="M824" s="2">
        <f t="shared" si="371"/>
        <v>31.436612642068194</v>
      </c>
      <c r="N824" s="2">
        <f t="shared" si="390"/>
        <v>112.49693267991842</v>
      </c>
      <c r="O824" s="2">
        <f t="shared" si="372"/>
        <v>76.685025685015958</v>
      </c>
      <c r="P824" s="5">
        <f t="shared" si="373"/>
        <v>0.35242556221480797</v>
      </c>
      <c r="Q824" s="4">
        <f t="shared" si="391"/>
        <v>0.27944417588267167</v>
      </c>
      <c r="R824" s="4">
        <f t="shared" si="374"/>
        <v>0.25343470144288777</v>
      </c>
      <c r="S824" s="4">
        <f t="shared" si="393"/>
        <v>0</v>
      </c>
      <c r="T824" s="4">
        <f t="shared" si="394"/>
        <v>0</v>
      </c>
      <c r="U824" s="5">
        <f t="shared" si="395"/>
        <v>-1.7850268253934691</v>
      </c>
      <c r="V824" s="5">
        <f t="shared" si="396"/>
        <v>23.568174552991628</v>
      </c>
      <c r="W824" s="5">
        <f t="shared" si="397"/>
        <v>3.8166106088328551</v>
      </c>
      <c r="X824" s="5">
        <f t="shared" si="375"/>
        <v>0.99218738173056298</v>
      </c>
      <c r="Y824" s="5">
        <f t="shared" si="376"/>
        <v>10.241153415661248</v>
      </c>
      <c r="Z824" s="5">
        <f t="shared" si="377"/>
        <v>-1.426532960030322</v>
      </c>
      <c r="AA824" s="5">
        <f t="shared" si="378"/>
        <v>13.598849004244519</v>
      </c>
      <c r="AB824" s="5">
        <f t="shared" si="379"/>
        <v>8.4561265902677789</v>
      </c>
      <c r="AC824" s="5">
        <f t="shared" si="379"/>
        <v>22.141641592961307</v>
      </c>
      <c r="AD824" s="5">
        <f t="shared" si="380"/>
        <v>-14.758540386922625</v>
      </c>
      <c r="AE824">
        <f t="shared" si="392"/>
        <v>0</v>
      </c>
    </row>
    <row r="825" spans="1:31" x14ac:dyDescent="0.2">
      <c r="A825">
        <f t="shared" si="398"/>
        <v>0.79200000000000059</v>
      </c>
      <c r="B825" s="5">
        <f t="shared" si="381"/>
        <v>3.571469302910256</v>
      </c>
      <c r="C825" s="5">
        <f t="shared" si="382"/>
        <v>-40.540492546011656</v>
      </c>
      <c r="D825" s="5">
        <f t="shared" si="383"/>
        <v>-3.7453672405012699</v>
      </c>
      <c r="E825" s="2">
        <f t="shared" si="384"/>
        <v>40.697505192024444</v>
      </c>
      <c r="F825" s="2">
        <f t="shared" si="385"/>
        <v>174.96544860271993</v>
      </c>
      <c r="G825" s="3">
        <f t="shared" si="386"/>
        <v>8.3958668258542222</v>
      </c>
      <c r="H825" s="3">
        <f t="shared" si="387"/>
        <v>-110.71902851662536</v>
      </c>
      <c r="I825" s="3">
        <f t="shared" si="388"/>
        <v>-17.948091642197753</v>
      </c>
      <c r="J825" s="2">
        <f t="shared" si="369"/>
        <v>112.47812164603171</v>
      </c>
      <c r="K825" s="2">
        <f t="shared" si="389"/>
        <v>76.672202894363807</v>
      </c>
      <c r="L825" s="6">
        <f t="shared" si="370"/>
        <v>2480.4258516913915</v>
      </c>
      <c r="M825" s="2">
        <f t="shared" si="371"/>
        <v>31.435952634283264</v>
      </c>
      <c r="N825" s="2">
        <f t="shared" si="390"/>
        <v>112.47812164603171</v>
      </c>
      <c r="O825" s="2">
        <f t="shared" si="372"/>
        <v>76.672202894363807</v>
      </c>
      <c r="P825" s="5">
        <f t="shared" si="373"/>
        <v>0.35242403683078244</v>
      </c>
      <c r="Q825" s="4">
        <f t="shared" si="391"/>
        <v>0.2794850427286838</v>
      </c>
      <c r="R825" s="4">
        <f t="shared" si="374"/>
        <v>0.25345219709606159</v>
      </c>
      <c r="S825" s="4">
        <f t="shared" si="393"/>
        <v>0</v>
      </c>
      <c r="T825" s="4">
        <f t="shared" si="394"/>
        <v>0</v>
      </c>
      <c r="U825" s="5">
        <f t="shared" si="395"/>
        <v>-1.786519961999824</v>
      </c>
      <c r="V825" s="5">
        <f t="shared" si="396"/>
        <v>23.559420214845296</v>
      </c>
      <c r="W825" s="5">
        <f t="shared" si="397"/>
        <v>3.8190963081797253</v>
      </c>
      <c r="X825" s="5">
        <f t="shared" si="375"/>
        <v>0.99216655087949435</v>
      </c>
      <c r="Y825" s="5">
        <f t="shared" si="376"/>
        <v>10.238188554821967</v>
      </c>
      <c r="Z825" s="5">
        <f t="shared" si="377"/>
        <v>-1.4274243133866109</v>
      </c>
      <c r="AA825" s="5">
        <f t="shared" si="378"/>
        <v>13.594843717522306</v>
      </c>
      <c r="AB825" s="5">
        <f t="shared" si="379"/>
        <v>8.4516685928221431</v>
      </c>
      <c r="AC825" s="5">
        <f t="shared" si="379"/>
        <v>22.131995901458687</v>
      </c>
      <c r="AD825" s="5">
        <f t="shared" si="380"/>
        <v>-14.760059974297967</v>
      </c>
      <c r="AE825">
        <f t="shared" si="392"/>
        <v>0</v>
      </c>
    </row>
    <row r="826" spans="1:31" x14ac:dyDescent="0.2">
      <c r="A826">
        <f t="shared" si="398"/>
        <v>0.79300000000000059</v>
      </c>
      <c r="B826" s="5">
        <f t="shared" si="381"/>
        <v>3.5798693955704066</v>
      </c>
      <c r="C826" s="5">
        <f t="shared" si="382"/>
        <v>-40.65120050853033</v>
      </c>
      <c r="D826" s="5">
        <f t="shared" si="383"/>
        <v>-3.7633227121734549</v>
      </c>
      <c r="E826" s="2">
        <f t="shared" si="384"/>
        <v>40.80852322339144</v>
      </c>
      <c r="F826" s="2">
        <f t="shared" si="385"/>
        <v>174.96734073056319</v>
      </c>
      <c r="G826" s="3">
        <f t="shared" si="386"/>
        <v>8.404318494447045</v>
      </c>
      <c r="H826" s="3">
        <f t="shared" si="387"/>
        <v>-110.6968965207239</v>
      </c>
      <c r="I826" s="3">
        <f t="shared" si="388"/>
        <v>-17.962851702172049</v>
      </c>
      <c r="J826" s="2">
        <f t="shared" si="369"/>
        <v>112.45932380176481</v>
      </c>
      <c r="K826" s="2">
        <f t="shared" si="389"/>
        <v>76.659389094590864</v>
      </c>
      <c r="L826" s="6">
        <f t="shared" si="370"/>
        <v>2480.3736995766471</v>
      </c>
      <c r="M826" s="2">
        <f t="shared" si="371"/>
        <v>31.435291678662367</v>
      </c>
      <c r="N826" s="2">
        <f t="shared" si="390"/>
        <v>112.45932380176481</v>
      </c>
      <c r="O826" s="2">
        <f t="shared" si="372"/>
        <v>76.659389094590864</v>
      </c>
      <c r="P826" s="5">
        <f t="shared" si="373"/>
        <v>0.35242250926461921</v>
      </c>
      <c r="Q826" s="4">
        <f t="shared" si="391"/>
        <v>0.27952588203423873</v>
      </c>
      <c r="R826" s="4">
        <f t="shared" si="374"/>
        <v>0.25346967826047456</v>
      </c>
      <c r="S826" s="4">
        <f t="shared" si="393"/>
        <v>0</v>
      </c>
      <c r="T826" s="4">
        <f t="shared" si="394"/>
        <v>0</v>
      </c>
      <c r="U826" s="5">
        <f t="shared" si="395"/>
        <v>-1.7880117339643666</v>
      </c>
      <c r="V826" s="5">
        <f t="shared" si="396"/>
        <v>23.55067219587994</v>
      </c>
      <c r="W826" s="5">
        <f t="shared" si="397"/>
        <v>3.8215816832937128</v>
      </c>
      <c r="X826" s="5">
        <f t="shared" si="375"/>
        <v>0.99214569011327869</v>
      </c>
      <c r="Y826" s="5">
        <f t="shared" si="376"/>
        <v>10.23522534943792</v>
      </c>
      <c r="Z826" s="5">
        <f t="shared" si="377"/>
        <v>-1.4283161117918368</v>
      </c>
      <c r="AA826" s="5">
        <f t="shared" si="378"/>
        <v>13.590840617778859</v>
      </c>
      <c r="AB826" s="5">
        <f t="shared" si="379"/>
        <v>8.4472136154735544</v>
      </c>
      <c r="AC826" s="5">
        <f t="shared" si="379"/>
        <v>22.122356084088104</v>
      </c>
      <c r="AD826" s="5">
        <f t="shared" si="380"/>
        <v>-14.761577698927429</v>
      </c>
      <c r="AE826">
        <f t="shared" si="392"/>
        <v>0</v>
      </c>
    </row>
    <row r="827" spans="1:31" x14ac:dyDescent="0.2">
      <c r="A827">
        <f t="shared" si="398"/>
        <v>0.79400000000000059</v>
      </c>
      <c r="B827" s="5">
        <f t="shared" si="381"/>
        <v>3.5882779376716614</v>
      </c>
      <c r="C827" s="5">
        <f t="shared" si="382"/>
        <v>-40.761886343873009</v>
      </c>
      <c r="D827" s="5">
        <f t="shared" si="383"/>
        <v>-3.7812929446644765</v>
      </c>
      <c r="E827" s="2">
        <f t="shared" si="384"/>
        <v>40.919519998025415</v>
      </c>
      <c r="F827" s="2">
        <f t="shared" si="385"/>
        <v>174.9692080891333</v>
      </c>
      <c r="G827" s="3">
        <f t="shared" si="386"/>
        <v>8.4127657080625191</v>
      </c>
      <c r="H827" s="3">
        <f t="shared" si="387"/>
        <v>-110.67477416463981</v>
      </c>
      <c r="I827" s="3">
        <f t="shared" si="388"/>
        <v>-17.977613279870976</v>
      </c>
      <c r="J827" s="2">
        <f t="shared" si="369"/>
        <v>112.44053914177648</v>
      </c>
      <c r="K827" s="2">
        <f t="shared" si="389"/>
        <v>76.646584282056224</v>
      </c>
      <c r="L827" s="6">
        <f t="shared" si="370"/>
        <v>2480.3214726608348</v>
      </c>
      <c r="M827" s="2">
        <f t="shared" si="371"/>
        <v>31.434629775041827</v>
      </c>
      <c r="N827" s="2">
        <f t="shared" si="390"/>
        <v>112.44053914177648</v>
      </c>
      <c r="O827" s="2">
        <f t="shared" si="372"/>
        <v>76.646584282056224</v>
      </c>
      <c r="P827" s="5">
        <f t="shared" si="373"/>
        <v>0.35242097951593976</v>
      </c>
      <c r="Q827" s="4">
        <f t="shared" si="391"/>
        <v>0.27956669378297666</v>
      </c>
      <c r="R827" s="4">
        <f t="shared" si="374"/>
        <v>0.25348714493520602</v>
      </c>
      <c r="S827" s="4">
        <f t="shared" si="393"/>
        <v>0</v>
      </c>
      <c r="T827" s="4">
        <f t="shared" si="394"/>
        <v>0</v>
      </c>
      <c r="U827" s="5">
        <f t="shared" si="395"/>
        <v>-1.7895021429404114</v>
      </c>
      <c r="V827" s="5">
        <f t="shared" si="396"/>
        <v>23.541930491094238</v>
      </c>
      <c r="W827" s="5">
        <f t="shared" si="397"/>
        <v>3.8240667344927366</v>
      </c>
      <c r="X827" s="5">
        <f t="shared" si="375"/>
        <v>0.99212479942675025</v>
      </c>
      <c r="Y827" s="5">
        <f t="shared" si="376"/>
        <v>10.232263798499954</v>
      </c>
      <c r="Z827" s="5">
        <f t="shared" si="377"/>
        <v>-1.4292083546831906</v>
      </c>
      <c r="AA827" s="5">
        <f t="shared" si="378"/>
        <v>13.586839703696279</v>
      </c>
      <c r="AB827" s="5">
        <f t="shared" si="379"/>
        <v>8.4427616555595417</v>
      </c>
      <c r="AC827" s="5">
        <f t="shared" si="379"/>
        <v>22.112722136411048</v>
      </c>
      <c r="AD827" s="5">
        <f t="shared" si="380"/>
        <v>-14.763093561810983</v>
      </c>
      <c r="AE827">
        <f t="shared" si="392"/>
        <v>0</v>
      </c>
    </row>
    <row r="828" spans="1:31" x14ac:dyDescent="0.2">
      <c r="A828">
        <f t="shared" si="398"/>
        <v>0.7950000000000006</v>
      </c>
      <c r="B828" s="5">
        <f t="shared" si="381"/>
        <v>3.5966949247605515</v>
      </c>
      <c r="C828" s="5">
        <f t="shared" si="382"/>
        <v>-40.872550061676584</v>
      </c>
      <c r="D828" s="5">
        <f t="shared" si="383"/>
        <v>-3.7992779394911285</v>
      </c>
      <c r="E828" s="2">
        <f t="shared" si="384"/>
        <v>41.030495523769353</v>
      </c>
      <c r="F828" s="2">
        <f t="shared" si="385"/>
        <v>174.9710508897287</v>
      </c>
      <c r="G828" s="3">
        <f t="shared" si="386"/>
        <v>8.4212084697180778</v>
      </c>
      <c r="H828" s="3">
        <f t="shared" si="387"/>
        <v>-110.6526614425034</v>
      </c>
      <c r="I828" s="3">
        <f t="shared" si="388"/>
        <v>-17.992376373432787</v>
      </c>
      <c r="J828" s="2">
        <f t="shared" si="369"/>
        <v>112.42176766072927</v>
      </c>
      <c r="K828" s="2">
        <f t="shared" si="389"/>
        <v>76.633788453121511</v>
      </c>
      <c r="L828" s="6">
        <f t="shared" si="370"/>
        <v>2480.269170931093</v>
      </c>
      <c r="M828" s="2">
        <f t="shared" si="371"/>
        <v>31.433966923258641</v>
      </c>
      <c r="N828" s="2">
        <f t="shared" si="390"/>
        <v>112.42176766072927</v>
      </c>
      <c r="O828" s="2">
        <f t="shared" si="372"/>
        <v>76.633788453121511</v>
      </c>
      <c r="P828" s="5">
        <f t="shared" si="373"/>
        <v>0.35241944758436722</v>
      </c>
      <c r="Q828" s="4">
        <f t="shared" si="391"/>
        <v>0.27960747795855045</v>
      </c>
      <c r="R828" s="4">
        <f t="shared" si="374"/>
        <v>0.25350459711933893</v>
      </c>
      <c r="S828" s="4">
        <f t="shared" si="393"/>
        <v>0</v>
      </c>
      <c r="T828" s="4">
        <f t="shared" si="394"/>
        <v>0</v>
      </c>
      <c r="U828" s="5">
        <f t="shared" si="395"/>
        <v>-1.7909911905793519</v>
      </c>
      <c r="V828" s="5">
        <f t="shared" si="396"/>
        <v>23.533195095491756</v>
      </c>
      <c r="W828" s="5">
        <f t="shared" si="397"/>
        <v>3.8265514620949617</v>
      </c>
      <c r="X828" s="5">
        <f t="shared" si="375"/>
        <v>0.99210387881476436</v>
      </c>
      <c r="Y828" s="5">
        <f t="shared" si="376"/>
        <v>10.229303900999676</v>
      </c>
      <c r="Z828" s="5">
        <f t="shared" si="377"/>
        <v>-1.4301010414985647</v>
      </c>
      <c r="AA828" s="5">
        <f t="shared" si="378"/>
        <v>13.582840973957671</v>
      </c>
      <c r="AB828" s="5">
        <f t="shared" si="379"/>
        <v>8.438312710420325</v>
      </c>
      <c r="AC828" s="5">
        <f t="shared" si="379"/>
        <v>22.103094053993193</v>
      </c>
      <c r="AD828" s="5">
        <f t="shared" si="380"/>
        <v>-14.764607563947365</v>
      </c>
      <c r="AE828">
        <f t="shared" si="392"/>
        <v>0</v>
      </c>
    </row>
    <row r="829" spans="1:31" x14ac:dyDescent="0.2">
      <c r="A829">
        <f t="shared" si="398"/>
        <v>0.7960000000000006</v>
      </c>
      <c r="B829" s="5">
        <f t="shared" si="381"/>
        <v>3.6051203523866251</v>
      </c>
      <c r="C829" s="5">
        <f t="shared" si="382"/>
        <v>-40.983191671572058</v>
      </c>
      <c r="D829" s="5">
        <f t="shared" si="383"/>
        <v>-3.8172776981683434</v>
      </c>
      <c r="E829" s="2">
        <f t="shared" si="384"/>
        <v>41.141449808483969</v>
      </c>
      <c r="F829" s="2">
        <f t="shared" si="385"/>
        <v>174.9728693412851</v>
      </c>
      <c r="G829" s="3">
        <f t="shared" si="386"/>
        <v>8.4296467824284989</v>
      </c>
      <c r="H829" s="3">
        <f t="shared" si="387"/>
        <v>-110.63055834844941</v>
      </c>
      <c r="I829" s="3">
        <f t="shared" si="388"/>
        <v>-18.007140980996734</v>
      </c>
      <c r="J829" s="2">
        <f t="shared" si="369"/>
        <v>112.40300935328943</v>
      </c>
      <c r="K829" s="2">
        <f t="shared" si="389"/>
        <v>76.621001604150933</v>
      </c>
      <c r="L829" s="6">
        <f t="shared" si="370"/>
        <v>2480.2167943746076</v>
      </c>
      <c r="M829" s="2">
        <f t="shared" si="371"/>
        <v>31.433303123150409</v>
      </c>
      <c r="N829" s="2">
        <f t="shared" si="390"/>
        <v>112.40300935328943</v>
      </c>
      <c r="O829" s="2">
        <f t="shared" si="372"/>
        <v>76.621001604150933</v>
      </c>
      <c r="P829" s="5">
        <f t="shared" si="373"/>
        <v>0.35241791346952606</v>
      </c>
      <c r="Q829" s="4">
        <f t="shared" si="391"/>
        <v>0.27964823454462545</v>
      </c>
      <c r="R829" s="4">
        <f t="shared" si="374"/>
        <v>0.25352203481195923</v>
      </c>
      <c r="S829" s="4">
        <f t="shared" si="393"/>
        <v>0</v>
      </c>
      <c r="T829" s="4">
        <f t="shared" si="394"/>
        <v>0</v>
      </c>
      <c r="U829" s="5">
        <f t="shared" si="395"/>
        <v>-1.7924788785306609</v>
      </c>
      <c r="V829" s="5">
        <f t="shared" si="396"/>
        <v>23.524466004080935</v>
      </c>
      <c r="W829" s="5">
        <f t="shared" si="397"/>
        <v>3.8290358664187969</v>
      </c>
      <c r="X829" s="5">
        <f t="shared" si="375"/>
        <v>0.99208292827219546</v>
      </c>
      <c r="Y829" s="5">
        <f t="shared" si="376"/>
        <v>10.226345655929453</v>
      </c>
      <c r="Z829" s="5">
        <f t="shared" si="377"/>
        <v>-1.4309941716765435</v>
      </c>
      <c r="AA829" s="5">
        <f t="shared" si="378"/>
        <v>13.578844427247093</v>
      </c>
      <c r="AB829" s="5">
        <f t="shared" si="379"/>
        <v>8.4338667773987925</v>
      </c>
      <c r="AC829" s="5">
        <f t="shared" si="379"/>
        <v>22.09347183240439</v>
      </c>
      <c r="AD829" s="5">
        <f t="shared" si="380"/>
        <v>-14.766119706334109</v>
      </c>
      <c r="AE829">
        <f t="shared" si="392"/>
        <v>0</v>
      </c>
    </row>
    <row r="830" spans="1:31" x14ac:dyDescent="0.2">
      <c r="A830">
        <f t="shared" si="398"/>
        <v>0.7970000000000006</v>
      </c>
      <c r="B830" s="5">
        <f t="shared" si="381"/>
        <v>3.6135542161024423</v>
      </c>
      <c r="C830" s="5">
        <f t="shared" si="382"/>
        <v>-41.093811183184592</v>
      </c>
      <c r="D830" s="5">
        <f t="shared" si="383"/>
        <v>-3.8352922222091932</v>
      </c>
      <c r="E830" s="2">
        <f t="shared" si="384"/>
        <v>41.252382860047476</v>
      </c>
      <c r="F830" s="2">
        <f t="shared" si="385"/>
        <v>174.9746636504087</v>
      </c>
      <c r="G830" s="3">
        <f t="shared" si="386"/>
        <v>8.4380806492058973</v>
      </c>
      <c r="H830" s="3">
        <f t="shared" si="387"/>
        <v>-110.60846487661701</v>
      </c>
      <c r="I830" s="3">
        <f t="shared" si="388"/>
        <v>-18.021907100703068</v>
      </c>
      <c r="J830" s="2">
        <f t="shared" si="369"/>
        <v>112.38426421412694</v>
      </c>
      <c r="K830" s="2">
        <f t="shared" si="389"/>
        <v>76.608223731511202</v>
      </c>
      <c r="L830" s="6">
        <f t="shared" si="370"/>
        <v>2480.1643429786163</v>
      </c>
      <c r="M830" s="2">
        <f t="shared" si="371"/>
        <v>31.432638374555378</v>
      </c>
      <c r="N830" s="2">
        <f t="shared" si="390"/>
        <v>112.38426421412694</v>
      </c>
      <c r="O830" s="2">
        <f t="shared" si="372"/>
        <v>76.608223731511202</v>
      </c>
      <c r="P830" s="5">
        <f t="shared" si="373"/>
        <v>0.35241637717104213</v>
      </c>
      <c r="Q830" s="4">
        <f t="shared" si="391"/>
        <v>0.27968896352487954</v>
      </c>
      <c r="R830" s="4">
        <f t="shared" si="374"/>
        <v>0.25353945801215638</v>
      </c>
      <c r="S830" s="4">
        <f t="shared" si="393"/>
        <v>0</v>
      </c>
      <c r="T830" s="4">
        <f t="shared" si="394"/>
        <v>0</v>
      </c>
      <c r="U830" s="5">
        <f t="shared" si="395"/>
        <v>-1.7939652084418931</v>
      </c>
      <c r="V830" s="5">
        <f t="shared" si="396"/>
        <v>23.51574321187508</v>
      </c>
      <c r="W830" s="5">
        <f t="shared" si="397"/>
        <v>3.8315199477828923</v>
      </c>
      <c r="X830" s="5">
        <f t="shared" si="375"/>
        <v>0.99206194779393841</v>
      </c>
      <c r="Y830" s="5">
        <f t="shared" si="376"/>
        <v>10.223389062282417</v>
      </c>
      <c r="Z830" s="5">
        <f t="shared" si="377"/>
        <v>-1.4318877446564111</v>
      </c>
      <c r="AA830" s="5">
        <f t="shared" si="378"/>
        <v>13.574850062249597</v>
      </c>
      <c r="AB830" s="5">
        <f t="shared" si="379"/>
        <v>8.4294238538405235</v>
      </c>
      <c r="AC830" s="5">
        <f t="shared" si="379"/>
        <v>22.083855467218669</v>
      </c>
      <c r="AD830" s="5">
        <f t="shared" si="380"/>
        <v>-14.76762998996751</v>
      </c>
      <c r="AE830">
        <f t="shared" si="392"/>
        <v>0</v>
      </c>
    </row>
    <row r="831" spans="1:31" x14ac:dyDescent="0.2">
      <c r="A831">
        <f t="shared" si="398"/>
        <v>0.7980000000000006</v>
      </c>
      <c r="B831" s="5">
        <f t="shared" si="381"/>
        <v>3.6219965114635753</v>
      </c>
      <c r="C831" s="5">
        <f t="shared" si="382"/>
        <v>-41.204408606133477</v>
      </c>
      <c r="D831" s="5">
        <f t="shared" si="383"/>
        <v>-3.8533215131248912</v>
      </c>
      <c r="E831" s="2">
        <f t="shared" si="384"/>
        <v>41.363294686355211</v>
      </c>
      <c r="F831" s="2">
        <f t="shared" si="385"/>
        <v>174.97643402140827</v>
      </c>
      <c r="G831" s="3">
        <f t="shared" si="386"/>
        <v>8.4465100730597378</v>
      </c>
      <c r="H831" s="3">
        <f t="shared" si="387"/>
        <v>-110.58638102114979</v>
      </c>
      <c r="I831" s="3">
        <f t="shared" si="388"/>
        <v>-18.036674730693036</v>
      </c>
      <c r="J831" s="2">
        <f t="shared" si="369"/>
        <v>112.36553223791556</v>
      </c>
      <c r="K831" s="2">
        <f t="shared" si="389"/>
        <v>76.595454831571615</v>
      </c>
      <c r="L831" s="6">
        <f t="shared" si="370"/>
        <v>2480.1118167304048</v>
      </c>
      <c r="M831" s="2">
        <f t="shared" si="371"/>
        <v>31.43197267731242</v>
      </c>
      <c r="N831" s="2">
        <f t="shared" si="390"/>
        <v>112.36553223791556</v>
      </c>
      <c r="O831" s="2">
        <f t="shared" si="372"/>
        <v>76.595454831571615</v>
      </c>
      <c r="P831" s="5">
        <f t="shared" si="373"/>
        <v>0.35241483868854295</v>
      </c>
      <c r="Q831" s="4">
        <f t="shared" si="391"/>
        <v>0.27972966488300327</v>
      </c>
      <c r="R831" s="4">
        <f t="shared" si="374"/>
        <v>0.25355686671902289</v>
      </c>
      <c r="S831" s="4">
        <f t="shared" si="393"/>
        <v>0</v>
      </c>
      <c r="T831" s="4">
        <f t="shared" si="394"/>
        <v>0</v>
      </c>
      <c r="U831" s="5">
        <f t="shared" si="395"/>
        <v>-1.7954501819586899</v>
      </c>
      <c r="V831" s="5">
        <f t="shared" si="396"/>
        <v>23.50702671389239</v>
      </c>
      <c r="W831" s="5">
        <f t="shared" si="397"/>
        <v>3.8340037065061443</v>
      </c>
      <c r="X831" s="5">
        <f t="shared" si="375"/>
        <v>0.99204093737490773</v>
      </c>
      <c r="Y831" s="5">
        <f t="shared" si="376"/>
        <v>10.220434119052456</v>
      </c>
      <c r="Z831" s="5">
        <f t="shared" si="377"/>
        <v>-1.4327817598781454</v>
      </c>
      <c r="AA831" s="5">
        <f t="shared" si="378"/>
        <v>13.570857877651211</v>
      </c>
      <c r="AB831" s="5">
        <f t="shared" si="379"/>
        <v>8.4249839370937654</v>
      </c>
      <c r="AC831" s="5">
        <f t="shared" si="379"/>
        <v>22.074244954014244</v>
      </c>
      <c r="AD831" s="5">
        <f t="shared" si="380"/>
        <v>-14.769138415842644</v>
      </c>
      <c r="AE831">
        <f t="shared" si="392"/>
        <v>0</v>
      </c>
    </row>
    <row r="832" spans="1:31" x14ac:dyDescent="0.2">
      <c r="A832">
        <f t="shared" si="398"/>
        <v>0.7990000000000006</v>
      </c>
      <c r="B832" s="5">
        <f t="shared" si="381"/>
        <v>3.6304472340286034</v>
      </c>
      <c r="C832" s="5">
        <f t="shared" si="382"/>
        <v>-41.314983950032151</v>
      </c>
      <c r="D832" s="5">
        <f t="shared" si="383"/>
        <v>-3.8713655724247924</v>
      </c>
      <c r="E832" s="2">
        <f t="shared" si="384"/>
        <v>41.474185295319302</v>
      </c>
      <c r="F832" s="2">
        <f t="shared" si="385"/>
        <v>174.97818065632703</v>
      </c>
      <c r="G832" s="3">
        <f t="shared" si="386"/>
        <v>8.4549350569968311</v>
      </c>
      <c r="H832" s="3">
        <f t="shared" si="387"/>
        <v>-110.56430677619578</v>
      </c>
      <c r="I832" s="3">
        <f t="shared" si="388"/>
        <v>-18.05144386910888</v>
      </c>
      <c r="J832" s="2">
        <f t="shared" si="369"/>
        <v>112.34681341933269</v>
      </c>
      <c r="K832" s="2">
        <f t="shared" si="389"/>
        <v>76.582694900703942</v>
      </c>
      <c r="L832" s="6">
        <f t="shared" si="370"/>
        <v>2480.0592156173102</v>
      </c>
      <c r="M832" s="2">
        <f t="shared" si="371"/>
        <v>31.431306031261045</v>
      </c>
      <c r="N832" s="2">
        <f t="shared" si="390"/>
        <v>112.34681341933269</v>
      </c>
      <c r="O832" s="2">
        <f t="shared" si="372"/>
        <v>76.582694900703942</v>
      </c>
      <c r="P832" s="5">
        <f t="shared" si="373"/>
        <v>0.35241329802165727</v>
      </c>
      <c r="Q832" s="4">
        <f t="shared" si="391"/>
        <v>0.27977033860269979</v>
      </c>
      <c r="R832" s="4">
        <f t="shared" si="374"/>
        <v>0.2535742609316548</v>
      </c>
      <c r="S832" s="4">
        <f t="shared" si="393"/>
        <v>0</v>
      </c>
      <c r="T832" s="4">
        <f t="shared" si="394"/>
        <v>0</v>
      </c>
      <c r="U832" s="5">
        <f t="shared" si="395"/>
        <v>-1.7969338007247773</v>
      </c>
      <c r="V832" s="5">
        <f t="shared" si="396"/>
        <v>23.498316505155881</v>
      </c>
      <c r="W832" s="5">
        <f t="shared" si="397"/>
        <v>3.8364871429076852</v>
      </c>
      <c r="X832" s="5">
        <f t="shared" si="375"/>
        <v>0.99201989701003801</v>
      </c>
      <c r="Y832" s="5">
        <f t="shared" si="376"/>
        <v>10.217480825234222</v>
      </c>
      <c r="Z832" s="5">
        <f t="shared" si="377"/>
        <v>-1.4336762167824184</v>
      </c>
      <c r="AA832" s="5">
        <f t="shared" si="378"/>
        <v>13.566867872138946</v>
      </c>
      <c r="AB832" s="5">
        <f t="shared" si="379"/>
        <v>8.420547024509446</v>
      </c>
      <c r="AC832" s="5">
        <f t="shared" si="379"/>
        <v>22.064640288373461</v>
      </c>
      <c r="AD832" s="5">
        <f t="shared" si="380"/>
        <v>-14.770644984953368</v>
      </c>
      <c r="AE832">
        <f t="shared" si="392"/>
        <v>0</v>
      </c>
    </row>
    <row r="833" spans="1:31" x14ac:dyDescent="0.2">
      <c r="A833">
        <f t="shared" si="398"/>
        <v>0.8000000000000006</v>
      </c>
      <c r="B833" s="5">
        <f t="shared" si="381"/>
        <v>3.6389063793591121</v>
      </c>
      <c r="C833" s="5">
        <f t="shared" si="382"/>
        <v>-41.425537224488203</v>
      </c>
      <c r="D833" s="5">
        <f t="shared" si="383"/>
        <v>-3.8894244016163939</v>
      </c>
      <c r="E833" s="2">
        <f t="shared" si="384"/>
        <v>41.585054694868425</v>
      </c>
      <c r="F833" s="2">
        <f t="shared" si="385"/>
        <v>174.97990375497395</v>
      </c>
      <c r="G833" s="3">
        <f t="shared" si="386"/>
        <v>8.4633556040213413</v>
      </c>
      <c r="H833" s="3">
        <f t="shared" si="387"/>
        <v>-110.5422421359074</v>
      </c>
      <c r="I833" s="3">
        <f t="shared" si="388"/>
        <v>-18.066214514093833</v>
      </c>
      <c r="J833" s="2">
        <f t="shared" si="369"/>
        <v>112.32810775305956</v>
      </c>
      <c r="K833" s="2">
        <f t="shared" si="389"/>
        <v>76.569943935282581</v>
      </c>
      <c r="L833" s="6">
        <f t="shared" si="370"/>
        <v>2480.0065396267191</v>
      </c>
      <c r="M833" s="2">
        <f t="shared" si="371"/>
        <v>31.430638436241406</v>
      </c>
      <c r="N833" s="2">
        <f t="shared" si="390"/>
        <v>112.32810775305956</v>
      </c>
      <c r="O833" s="2">
        <f t="shared" si="372"/>
        <v>76.569943935282581</v>
      </c>
      <c r="P833" s="5">
        <f t="shared" si="373"/>
        <v>0.35241175517001555</v>
      </c>
      <c r="Q833" s="4">
        <f t="shared" si="391"/>
        <v>0.27981098466768489</v>
      </c>
      <c r="R833" s="4">
        <f t="shared" si="374"/>
        <v>0.25359164064915135</v>
      </c>
      <c r="S833" s="4">
        <f t="shared" si="393"/>
        <v>0</v>
      </c>
      <c r="T833" s="4">
        <f t="shared" si="394"/>
        <v>0</v>
      </c>
      <c r="U833" s="5">
        <f t="shared" si="395"/>
        <v>-1.7984160663819748</v>
      </c>
      <c r="V833" s="5">
        <f t="shared" si="396"/>
        <v>23.489612580693482</v>
      </c>
      <c r="W833" s="5">
        <f t="shared" si="397"/>
        <v>3.8389702573068964</v>
      </c>
      <c r="X833" s="5">
        <f t="shared" si="375"/>
        <v>0.99199882669428441</v>
      </c>
      <c r="Y833" s="5">
        <f t="shared" si="376"/>
        <v>10.214529179823126</v>
      </c>
      <c r="Z833" s="5">
        <f t="shared" si="377"/>
        <v>-1.4345711148105962</v>
      </c>
      <c r="AA833" s="5">
        <f t="shared" si="378"/>
        <v>13.562880044400787</v>
      </c>
      <c r="AB833" s="5">
        <f t="shared" si="379"/>
        <v>8.4161131134411509</v>
      </c>
      <c r="AC833" s="5">
        <f t="shared" si="379"/>
        <v>22.055041465882887</v>
      </c>
      <c r="AD833" s="5">
        <f t="shared" si="380"/>
        <v>-14.772149698292317</v>
      </c>
      <c r="AE833">
        <f t="shared" si="392"/>
        <v>0</v>
      </c>
    </row>
    <row r="834" spans="1:31" x14ac:dyDescent="0.2">
      <c r="A834">
        <f t="shared" si="398"/>
        <v>0.8010000000000006</v>
      </c>
      <c r="B834" s="5">
        <f t="shared" si="381"/>
        <v>3.6473739430196899</v>
      </c>
      <c r="C834" s="5">
        <f t="shared" si="382"/>
        <v>-41.536068439103374</v>
      </c>
      <c r="D834" s="5">
        <f t="shared" si="383"/>
        <v>-3.9074980022053367</v>
      </c>
      <c r="E834" s="2">
        <f t="shared" si="384"/>
        <v>41.695902892947387</v>
      </c>
      <c r="F834" s="2">
        <f t="shared" si="385"/>
        <v>174.98160351495471</v>
      </c>
      <c r="G834" s="3">
        <f t="shared" si="386"/>
        <v>8.4717717171347822</v>
      </c>
      <c r="H834" s="3">
        <f t="shared" si="387"/>
        <v>-110.52018709444152</v>
      </c>
      <c r="I834" s="3">
        <f t="shared" si="388"/>
        <v>-18.080986663792125</v>
      </c>
      <c r="J834" s="2">
        <f t="shared" si="369"/>
        <v>112.30941523378097</v>
      </c>
      <c r="K834" s="2">
        <f t="shared" si="389"/>
        <v>76.557201931684361</v>
      </c>
      <c r="L834" s="6">
        <f t="shared" si="370"/>
        <v>2479.9537887460697</v>
      </c>
      <c r="M834" s="2">
        <f t="shared" si="371"/>
        <v>31.429969892094281</v>
      </c>
      <c r="N834" s="2">
        <f t="shared" si="390"/>
        <v>112.30941523378097</v>
      </c>
      <c r="O834" s="2">
        <f t="shared" si="372"/>
        <v>76.557201931684361</v>
      </c>
      <c r="P834" s="5">
        <f t="shared" si="373"/>
        <v>0.35241021013324947</v>
      </c>
      <c r="Q834" s="4">
        <f t="shared" si="391"/>
        <v>0.27985160306168722</v>
      </c>
      <c r="R834" s="4">
        <f t="shared" si="374"/>
        <v>0.25360900587061502</v>
      </c>
      <c r="S834" s="4">
        <f t="shared" si="393"/>
        <v>0</v>
      </c>
      <c r="T834" s="4">
        <f t="shared" si="394"/>
        <v>0</v>
      </c>
      <c r="U834" s="5">
        <f t="shared" si="395"/>
        <v>-1.7998969805701901</v>
      </c>
      <c r="V834" s="5">
        <f t="shared" si="396"/>
        <v>23.480914935537914</v>
      </c>
      <c r="W834" s="5">
        <f t="shared" si="397"/>
        <v>3.8414530500233925</v>
      </c>
      <c r="X834" s="5">
        <f t="shared" si="375"/>
        <v>0.99197772642262161</v>
      </c>
      <c r="Y834" s="5">
        <f t="shared" si="376"/>
        <v>10.211579181815331</v>
      </c>
      <c r="Z834" s="5">
        <f t="shared" si="377"/>
        <v>-1.4354664534047363</v>
      </c>
      <c r="AA834" s="5">
        <f t="shared" si="378"/>
        <v>13.558894393125687</v>
      </c>
      <c r="AB834" s="5">
        <f t="shared" si="379"/>
        <v>8.4116822012451404</v>
      </c>
      <c r="AC834" s="5">
        <f t="shared" si="379"/>
        <v>22.045448482133178</v>
      </c>
      <c r="AD834" s="5">
        <f t="shared" si="380"/>
        <v>-14.773652556850919</v>
      </c>
      <c r="AE834">
        <f t="shared" si="392"/>
        <v>0</v>
      </c>
    </row>
    <row r="835" spans="1:31" x14ac:dyDescent="0.2">
      <c r="A835">
        <f t="shared" si="398"/>
        <v>0.8020000000000006</v>
      </c>
      <c r="B835" s="5">
        <f t="shared" si="381"/>
        <v>3.6558499205779253</v>
      </c>
      <c r="C835" s="5">
        <f t="shared" si="382"/>
        <v>-41.646577603473574</v>
      </c>
      <c r="D835" s="5">
        <f t="shared" si="383"/>
        <v>-3.9255863756954072</v>
      </c>
      <c r="E835" s="2">
        <f t="shared" si="384"/>
        <v>41.806729897516931</v>
      </c>
      <c r="F835" s="2">
        <f t="shared" si="385"/>
        <v>174.98328013170158</v>
      </c>
      <c r="G835" s="3">
        <f t="shared" si="386"/>
        <v>8.4801833993360276</v>
      </c>
      <c r="H835" s="3">
        <f t="shared" si="387"/>
        <v>-110.49814164595939</v>
      </c>
      <c r="I835" s="3">
        <f t="shared" si="388"/>
        <v>-18.095760316348976</v>
      </c>
      <c r="J835" s="2">
        <f t="shared" si="369"/>
        <v>112.29073585618553</v>
      </c>
      <c r="K835" s="2">
        <f t="shared" si="389"/>
        <v>76.544468886288698</v>
      </c>
      <c r="L835" s="6">
        <f t="shared" si="370"/>
        <v>2479.9009629628481</v>
      </c>
      <c r="M835" s="2">
        <f t="shared" si="371"/>
        <v>31.429300398661095</v>
      </c>
      <c r="N835" s="2">
        <f t="shared" si="390"/>
        <v>112.29073585618553</v>
      </c>
      <c r="O835" s="2">
        <f t="shared" si="372"/>
        <v>76.544468886288698</v>
      </c>
      <c r="P835" s="5">
        <f t="shared" si="373"/>
        <v>0.35240866291099238</v>
      </c>
      <c r="Q835" s="4">
        <f t="shared" si="391"/>
        <v>0.27989219376844804</v>
      </c>
      <c r="R835" s="4">
        <f t="shared" si="374"/>
        <v>0.25362635659515176</v>
      </c>
      <c r="S835" s="4">
        <f t="shared" si="393"/>
        <v>0</v>
      </c>
      <c r="T835" s="4">
        <f t="shared" si="394"/>
        <v>0</v>
      </c>
      <c r="U835" s="5">
        <f t="shared" si="395"/>
        <v>-1.8013765449274286</v>
      </c>
      <c r="V835" s="5">
        <f t="shared" si="396"/>
        <v>23.472223564726779</v>
      </c>
      <c r="W835" s="5">
        <f t="shared" si="397"/>
        <v>3.8439355213770328</v>
      </c>
      <c r="X835" s="5">
        <f t="shared" si="375"/>
        <v>0.99195659619004461</v>
      </c>
      <c r="Y835" s="5">
        <f t="shared" si="376"/>
        <v>10.208630830207767</v>
      </c>
      <c r="Z835" s="5">
        <f t="shared" si="377"/>
        <v>-1.4363622320075911</v>
      </c>
      <c r="AA835" s="5">
        <f t="shared" si="378"/>
        <v>13.554910917003589</v>
      </c>
      <c r="AB835" s="5">
        <f t="shared" si="379"/>
        <v>8.407254285280338</v>
      </c>
      <c r="AC835" s="5">
        <f t="shared" si="379"/>
        <v>22.035861332719186</v>
      </c>
      <c r="AD835" s="5">
        <f t="shared" si="380"/>
        <v>-14.775153561619376</v>
      </c>
      <c r="AE835">
        <f t="shared" si="392"/>
        <v>0</v>
      </c>
    </row>
    <row r="836" spans="1:31" x14ac:dyDescent="0.2">
      <c r="A836">
        <f t="shared" si="398"/>
        <v>0.8030000000000006</v>
      </c>
      <c r="B836" s="5">
        <f t="shared" si="381"/>
        <v>3.6643343076044044</v>
      </c>
      <c r="C836" s="5">
        <f t="shared" si="382"/>
        <v>-41.757064727188869</v>
      </c>
      <c r="D836" s="5">
        <f t="shared" si="383"/>
        <v>-3.9436895235885374</v>
      </c>
      <c r="E836" s="2">
        <f t="shared" si="384"/>
        <v>41.917535716553367</v>
      </c>
      <c r="F836" s="2">
        <f t="shared" si="385"/>
        <v>174.98493379850362</v>
      </c>
      <c r="G836" s="3">
        <f t="shared" si="386"/>
        <v>8.4885906536213085</v>
      </c>
      <c r="H836" s="3">
        <f t="shared" si="387"/>
        <v>-110.47610578462667</v>
      </c>
      <c r="I836" s="3">
        <f t="shared" si="388"/>
        <v>-18.110535469910594</v>
      </c>
      <c r="J836" s="2">
        <f t="shared" si="369"/>
        <v>112.2720696149655</v>
      </c>
      <c r="K836" s="2">
        <f t="shared" si="389"/>
        <v>76.531744795477508</v>
      </c>
      <c r="L836" s="6">
        <f t="shared" si="370"/>
        <v>2479.8480622645925</v>
      </c>
      <c r="M836" s="2">
        <f t="shared" si="371"/>
        <v>31.428629955783894</v>
      </c>
      <c r="N836" s="2">
        <f t="shared" si="390"/>
        <v>112.2720696149655</v>
      </c>
      <c r="O836" s="2">
        <f t="shared" si="372"/>
        <v>76.531744795477508</v>
      </c>
      <c r="P836" s="5">
        <f t="shared" si="373"/>
        <v>0.35240711350287901</v>
      </c>
      <c r="Q836" s="4">
        <f t="shared" si="391"/>
        <v>0.27993275677172125</v>
      </c>
      <c r="R836" s="4">
        <f t="shared" si="374"/>
        <v>0.2536436928218706</v>
      </c>
      <c r="S836" s="4">
        <f t="shared" si="393"/>
        <v>0</v>
      </c>
      <c r="T836" s="4">
        <f t="shared" si="394"/>
        <v>0</v>
      </c>
      <c r="U836" s="5">
        <f t="shared" si="395"/>
        <v>-1.8028547610897911</v>
      </c>
      <c r="V836" s="5">
        <f t="shared" si="396"/>
        <v>23.463538463302491</v>
      </c>
      <c r="W836" s="5">
        <f t="shared" si="397"/>
        <v>3.846417671687913</v>
      </c>
      <c r="X836" s="5">
        <f t="shared" si="375"/>
        <v>0.9919354359915683</v>
      </c>
      <c r="Y836" s="5">
        <f t="shared" si="376"/>
        <v>10.2056841239981</v>
      </c>
      <c r="Z836" s="5">
        <f t="shared" si="377"/>
        <v>-1.4372584500626004</v>
      </c>
      <c r="AA836" s="5">
        <f t="shared" si="378"/>
        <v>13.550929614725389</v>
      </c>
      <c r="AB836" s="5">
        <f t="shared" si="379"/>
        <v>8.4028293629083102</v>
      </c>
      <c r="AC836" s="5">
        <f t="shared" si="379"/>
        <v>22.026280013239891</v>
      </c>
      <c r="AD836" s="5">
        <f t="shared" si="380"/>
        <v>-14.776652713586699</v>
      </c>
      <c r="AE836">
        <f t="shared" si="392"/>
        <v>0</v>
      </c>
    </row>
    <row r="837" spans="1:31" x14ac:dyDescent="0.2">
      <c r="A837">
        <f t="shared" si="398"/>
        <v>0.8040000000000006</v>
      </c>
      <c r="B837" s="5">
        <f t="shared" si="381"/>
        <v>3.6728270996727073</v>
      </c>
      <c r="C837" s="5">
        <f t="shared" si="382"/>
        <v>-41.867529819833493</v>
      </c>
      <c r="D837" s="5">
        <f t="shared" si="383"/>
        <v>-3.9618074473848051</v>
      </c>
      <c r="E837" s="2">
        <f t="shared" si="384"/>
        <v>42.028320358048298</v>
      </c>
      <c r="F837" s="2">
        <f t="shared" si="385"/>
        <v>174.9865647065356</v>
      </c>
      <c r="G837" s="3">
        <f t="shared" si="386"/>
        <v>8.496993482984216</v>
      </c>
      <c r="H837" s="3">
        <f t="shared" si="387"/>
        <v>-110.45407950461343</v>
      </c>
      <c r="I837" s="3">
        <f t="shared" si="388"/>
        <v>-18.12531212262418</v>
      </c>
      <c r="J837" s="2">
        <f t="shared" si="369"/>
        <v>112.25341650481685</v>
      </c>
      <c r="K837" s="2">
        <f t="shared" si="389"/>
        <v>76.519029655635208</v>
      </c>
      <c r="L837" s="6">
        <f t="shared" si="370"/>
        <v>2479.795086638891</v>
      </c>
      <c r="M837" s="2">
        <f t="shared" si="371"/>
        <v>31.427958563305385</v>
      </c>
      <c r="N837" s="2">
        <f t="shared" si="390"/>
        <v>112.25341650481685</v>
      </c>
      <c r="O837" s="2">
        <f t="shared" si="372"/>
        <v>76.519029655635208</v>
      </c>
      <c r="P837" s="5">
        <f t="shared" si="373"/>
        <v>0.35240556190854555</v>
      </c>
      <c r="Q837" s="4">
        <f t="shared" si="391"/>
        <v>0.27997329205527383</v>
      </c>
      <c r="R837" s="4">
        <f t="shared" si="374"/>
        <v>0.25366101454988416</v>
      </c>
      <c r="S837" s="4">
        <f t="shared" si="393"/>
        <v>0</v>
      </c>
      <c r="T837" s="4">
        <f t="shared" si="394"/>
        <v>0</v>
      </c>
      <c r="U837" s="5">
        <f t="shared" si="395"/>
        <v>-1.8043316306914781</v>
      </c>
      <c r="V837" s="5">
        <f t="shared" si="396"/>
        <v>23.454859626312313</v>
      </c>
      <c r="W837" s="5">
        <f t="shared" si="397"/>
        <v>3.8488995012763687</v>
      </c>
      <c r="X837" s="5">
        <f t="shared" si="375"/>
        <v>0.9919142458222282</v>
      </c>
      <c r="Y837" s="5">
        <f t="shared" si="376"/>
        <v>10.202739062184778</v>
      </c>
      <c r="Z837" s="5">
        <f t="shared" si="377"/>
        <v>-1.4381551070138967</v>
      </c>
      <c r="AA837" s="5">
        <f t="shared" si="378"/>
        <v>13.54695048498297</v>
      </c>
      <c r="AB837" s="5">
        <f t="shared" si="379"/>
        <v>8.3984074314933004</v>
      </c>
      <c r="AC837" s="5">
        <f t="shared" si="379"/>
        <v>22.016704519298415</v>
      </c>
      <c r="AD837" s="5">
        <f t="shared" si="380"/>
        <v>-14.77815001374066</v>
      </c>
      <c r="AE837">
        <f t="shared" si="392"/>
        <v>0</v>
      </c>
    </row>
    <row r="838" spans="1:31" x14ac:dyDescent="0.2">
      <c r="A838">
        <f t="shared" si="398"/>
        <v>0.8050000000000006</v>
      </c>
      <c r="B838" s="5">
        <f t="shared" si="381"/>
        <v>3.6813282923594075</v>
      </c>
      <c r="C838" s="5">
        <f t="shared" si="382"/>
        <v>-41.977972890985846</v>
      </c>
      <c r="D838" s="5">
        <f t="shared" si="383"/>
        <v>-3.9799401485824362</v>
      </c>
      <c r="E838" s="2">
        <f t="shared" si="384"/>
        <v>42.139083830008317</v>
      </c>
      <c r="F838" s="2">
        <f t="shared" si="385"/>
        <v>174.98817304488719</v>
      </c>
      <c r="G838" s="3">
        <f t="shared" si="386"/>
        <v>8.5053918904157086</v>
      </c>
      <c r="H838" s="3">
        <f t="shared" si="387"/>
        <v>-110.43206280009413</v>
      </c>
      <c r="I838" s="3">
        <f t="shared" si="388"/>
        <v>-18.14009027263792</v>
      </c>
      <c r="J838" s="2">
        <f t="shared" si="369"/>
        <v>112.23477652043923</v>
      </c>
      <c r="K838" s="2">
        <f t="shared" si="389"/>
        <v>76.506323463148746</v>
      </c>
      <c r="L838" s="6">
        <f t="shared" si="370"/>
        <v>2479.7420360733813</v>
      </c>
      <c r="M838" s="2">
        <f t="shared" si="371"/>
        <v>31.427286221068893</v>
      </c>
      <c r="N838" s="2">
        <f t="shared" si="390"/>
        <v>112.23477652043923</v>
      </c>
      <c r="O838" s="2">
        <f t="shared" si="372"/>
        <v>76.506323463148746</v>
      </c>
      <c r="P838" s="5">
        <f t="shared" si="373"/>
        <v>0.35240400812762962</v>
      </c>
      <c r="Q838" s="4">
        <f t="shared" si="391"/>
        <v>0.28001379960288536</v>
      </c>
      <c r="R838" s="4">
        <f t="shared" si="374"/>
        <v>0.25367832177830812</v>
      </c>
      <c r="S838" s="4">
        <f t="shared" si="393"/>
        <v>0</v>
      </c>
      <c r="T838" s="4">
        <f t="shared" si="394"/>
        <v>0</v>
      </c>
      <c r="U838" s="5">
        <f t="shared" si="395"/>
        <v>-1.8058071553647916</v>
      </c>
      <c r="V838" s="5">
        <f t="shared" si="396"/>
        <v>23.446187048808309</v>
      </c>
      <c r="W838" s="5">
        <f t="shared" si="397"/>
        <v>3.8513810104629709</v>
      </c>
      <c r="X838" s="5">
        <f t="shared" si="375"/>
        <v>0.99189302567707938</v>
      </c>
      <c r="Y838" s="5">
        <f t="shared" si="376"/>
        <v>10.199795643766985</v>
      </c>
      <c r="Z838" s="5">
        <f t="shared" si="377"/>
        <v>-1.4390522023063024</v>
      </c>
      <c r="AA838" s="5">
        <f t="shared" si="378"/>
        <v>13.542973526469185</v>
      </c>
      <c r="AB838" s="5">
        <f t="shared" si="379"/>
        <v>8.3939884884021936</v>
      </c>
      <c r="AC838" s="5">
        <f t="shared" si="379"/>
        <v>22.007134846502005</v>
      </c>
      <c r="AD838" s="5">
        <f t="shared" si="380"/>
        <v>-14.779645463067844</v>
      </c>
      <c r="AE838">
        <f t="shared" si="392"/>
        <v>0</v>
      </c>
    </row>
    <row r="839" spans="1:31" x14ac:dyDescent="0.2">
      <c r="A839">
        <f t="shared" si="398"/>
        <v>0.8060000000000006</v>
      </c>
      <c r="B839" s="5">
        <f t="shared" si="381"/>
        <v>3.6898378812440673</v>
      </c>
      <c r="C839" s="5">
        <f t="shared" si="382"/>
        <v>-42.088393950218517</v>
      </c>
      <c r="D839" s="5">
        <f t="shared" si="383"/>
        <v>-3.9980876286778058</v>
      </c>
      <c r="E839" s="2">
        <f t="shared" si="384"/>
        <v>42.249826140454758</v>
      </c>
      <c r="F839" s="2">
        <f t="shared" si="385"/>
        <v>174.98975900059077</v>
      </c>
      <c r="G839" s="3">
        <f t="shared" si="386"/>
        <v>8.5137858789041108</v>
      </c>
      <c r="H839" s="3">
        <f t="shared" si="387"/>
        <v>-110.41005566524763</v>
      </c>
      <c r="I839" s="3">
        <f t="shared" si="388"/>
        <v>-18.154869918100989</v>
      </c>
      <c r="J839" s="2">
        <f t="shared" si="369"/>
        <v>112.21614965653595</v>
      </c>
      <c r="K839" s="2">
        <f t="shared" si="389"/>
        <v>76.493626214407598</v>
      </c>
      <c r="L839" s="6">
        <f t="shared" si="370"/>
        <v>2479.6889105557525</v>
      </c>
      <c r="M839" s="2">
        <f t="shared" si="371"/>
        <v>31.426612928918392</v>
      </c>
      <c r="N839" s="2">
        <f t="shared" si="390"/>
        <v>112.21614965653595</v>
      </c>
      <c r="O839" s="2">
        <f t="shared" si="372"/>
        <v>76.493626214407598</v>
      </c>
      <c r="P839" s="5">
        <f t="shared" si="373"/>
        <v>0.3524024521597704</v>
      </c>
      <c r="Q839" s="4">
        <f t="shared" si="391"/>
        <v>0.28005427939834837</v>
      </c>
      <c r="R839" s="4">
        <f t="shared" si="374"/>
        <v>0.25369561450626166</v>
      </c>
      <c r="S839" s="4">
        <f t="shared" si="393"/>
        <v>0</v>
      </c>
      <c r="T839" s="4">
        <f t="shared" si="394"/>
        <v>0</v>
      </c>
      <c r="U839" s="5">
        <f t="shared" si="395"/>
        <v>-1.8072813367401395</v>
      </c>
      <c r="V839" s="5">
        <f t="shared" si="396"/>
        <v>23.437520725847389</v>
      </c>
      <c r="W839" s="5">
        <f t="shared" si="397"/>
        <v>3.8538621995685318</v>
      </c>
      <c r="X839" s="5">
        <f t="shared" si="375"/>
        <v>0.99187177555119743</v>
      </c>
      <c r="Y839" s="5">
        <f t="shared" si="376"/>
        <v>10.196853867744663</v>
      </c>
      <c r="Z839" s="5">
        <f t="shared" si="377"/>
        <v>-1.4399497353853272</v>
      </c>
      <c r="AA839" s="5">
        <f t="shared" si="378"/>
        <v>13.538998737877851</v>
      </c>
      <c r="AB839" s="5">
        <f t="shared" si="379"/>
        <v>8.3895725310045233</v>
      </c>
      <c r="AC839" s="5">
        <f t="shared" si="379"/>
        <v>21.997570990462062</v>
      </c>
      <c r="AD839" s="5">
        <f t="shared" si="380"/>
        <v>-14.781139062553617</v>
      </c>
      <c r="AE839">
        <f t="shared" si="392"/>
        <v>0</v>
      </c>
    </row>
    <row r="840" spans="1:31" x14ac:dyDescent="0.2">
      <c r="A840">
        <f t="shared" si="398"/>
        <v>0.80700000000000061</v>
      </c>
      <c r="B840" s="5">
        <f t="shared" si="381"/>
        <v>3.6983558619092367</v>
      </c>
      <c r="C840" s="5">
        <f t="shared" si="382"/>
        <v>-42.198793007098267</v>
      </c>
      <c r="D840" s="5">
        <f t="shared" si="383"/>
        <v>-4.0162498891654383</v>
      </c>
      <c r="E840" s="2">
        <f t="shared" si="384"/>
        <v>42.360547297423388</v>
      </c>
      <c r="F840" s="2">
        <f t="shared" si="385"/>
        <v>174.99132275864986</v>
      </c>
      <c r="G840" s="3">
        <f t="shared" si="386"/>
        <v>8.5221754514351158</v>
      </c>
      <c r="H840" s="3">
        <f t="shared" si="387"/>
        <v>-110.38805809425716</v>
      </c>
      <c r="I840" s="3">
        <f t="shared" si="388"/>
        <v>-18.169651057163541</v>
      </c>
      <c r="J840" s="2">
        <f t="shared" si="369"/>
        <v>112.19753590781404</v>
      </c>
      <c r="K840" s="2">
        <f t="shared" si="389"/>
        <v>76.4809379058037</v>
      </c>
      <c r="L840" s="6">
        <f t="shared" si="370"/>
        <v>2479.6357100737432</v>
      </c>
      <c r="M840" s="2">
        <f t="shared" si="371"/>
        <v>31.425938686698476</v>
      </c>
      <c r="N840" s="2">
        <f t="shared" si="390"/>
        <v>112.19753590781404</v>
      </c>
      <c r="O840" s="2">
        <f t="shared" si="372"/>
        <v>76.4809379058037</v>
      </c>
      <c r="P840" s="5">
        <f t="shared" si="373"/>
        <v>0.35240089400460861</v>
      </c>
      <c r="Q840" s="4">
        <f t="shared" si="391"/>
        <v>0.28009473142546798</v>
      </c>
      <c r="R840" s="4">
        <f t="shared" si="374"/>
        <v>0.25371289273286712</v>
      </c>
      <c r="S840" s="4">
        <f t="shared" si="393"/>
        <v>0</v>
      </c>
      <c r="T840" s="4">
        <f t="shared" si="394"/>
        <v>0</v>
      </c>
      <c r="U840" s="5">
        <f t="shared" si="395"/>
        <v>-1.8087541764460355</v>
      </c>
      <c r="V840" s="5">
        <f t="shared" si="396"/>
        <v>23.428860652491274</v>
      </c>
      <c r="W840" s="5">
        <f t="shared" si="397"/>
        <v>3.8563430689140974</v>
      </c>
      <c r="X840" s="5">
        <f t="shared" si="375"/>
        <v>0.99185049543967752</v>
      </c>
      <c r="Y840" s="5">
        <f t="shared" si="376"/>
        <v>10.19391373311851</v>
      </c>
      <c r="Z840" s="5">
        <f t="shared" si="377"/>
        <v>-1.4408477056971694</v>
      </c>
      <c r="AA840" s="5">
        <f t="shared" si="378"/>
        <v>13.535026117903758</v>
      </c>
      <c r="AB840" s="5">
        <f t="shared" si="379"/>
        <v>8.385159556672475</v>
      </c>
      <c r="AC840" s="5">
        <f t="shared" si="379"/>
        <v>21.988012946794104</v>
      </c>
      <c r="AD840" s="5">
        <f t="shared" si="380"/>
        <v>-14.782630813182145</v>
      </c>
      <c r="AE840">
        <f t="shared" si="392"/>
        <v>0</v>
      </c>
    </row>
    <row r="841" spans="1:31" x14ac:dyDescent="0.2">
      <c r="A841">
        <f t="shared" si="398"/>
        <v>0.80800000000000061</v>
      </c>
      <c r="B841" s="5">
        <f t="shared" si="381"/>
        <v>3.7068822299404505</v>
      </c>
      <c r="C841" s="5">
        <f t="shared" si="382"/>
        <v>-42.309170071186053</v>
      </c>
      <c r="D841" s="5">
        <f t="shared" si="383"/>
        <v>-4.0344269315380084</v>
      </c>
      <c r="E841" s="2">
        <f t="shared" si="384"/>
        <v>42.471247308964145</v>
      </c>
      <c r="F841" s="2">
        <f t="shared" si="385"/>
        <v>174.9928645020662</v>
      </c>
      <c r="G841" s="3">
        <f t="shared" si="386"/>
        <v>8.5305606109917882</v>
      </c>
      <c r="H841" s="3">
        <f t="shared" si="387"/>
        <v>-110.36607008131037</v>
      </c>
      <c r="I841" s="3">
        <f t="shared" si="388"/>
        <v>-18.184433687976725</v>
      </c>
      <c r="J841" s="2">
        <f t="shared" si="369"/>
        <v>112.17893526898415</v>
      </c>
      <c r="K841" s="2">
        <f t="shared" si="389"/>
        <v>76.468258533731515</v>
      </c>
      <c r="L841" s="6">
        <f t="shared" si="370"/>
        <v>2479.5824346151435</v>
      </c>
      <c r="M841" s="2">
        <f t="shared" si="371"/>
        <v>31.425263494254423</v>
      </c>
      <c r="N841" s="2">
        <f t="shared" si="390"/>
        <v>112.17893526898415</v>
      </c>
      <c r="O841" s="2">
        <f t="shared" si="372"/>
        <v>76.468258533731515</v>
      </c>
      <c r="P841" s="5">
        <f t="shared" si="373"/>
        <v>0.35239933366178622</v>
      </c>
      <c r="Q841" s="4">
        <f t="shared" si="391"/>
        <v>0.28013515566806285</v>
      </c>
      <c r="R841" s="4">
        <f t="shared" si="374"/>
        <v>0.25373015645725056</v>
      </c>
      <c r="S841" s="4">
        <f t="shared" si="393"/>
        <v>0</v>
      </c>
      <c r="T841" s="4">
        <f t="shared" si="394"/>
        <v>0</v>
      </c>
      <c r="U841" s="5">
        <f t="shared" si="395"/>
        <v>-1.8102256761091009</v>
      </c>
      <c r="V841" s="5">
        <f t="shared" si="396"/>
        <v>23.42020682380646</v>
      </c>
      <c r="W841" s="5">
        <f t="shared" si="397"/>
        <v>3.8588236188209488</v>
      </c>
      <c r="X841" s="5">
        <f t="shared" si="375"/>
        <v>0.99182918533763642</v>
      </c>
      <c r="Y841" s="5">
        <f t="shared" si="376"/>
        <v>10.190975238889974</v>
      </c>
      <c r="Z841" s="5">
        <f t="shared" si="377"/>
        <v>-1.4417461126887154</v>
      </c>
      <c r="AA841" s="5">
        <f t="shared" si="378"/>
        <v>13.531055665242663</v>
      </c>
      <c r="AB841" s="5">
        <f t="shared" si="379"/>
        <v>8.3807495627808741</v>
      </c>
      <c r="AC841" s="5">
        <f t="shared" si="379"/>
        <v>21.978460711117744</v>
      </c>
      <c r="AD841" s="5">
        <f t="shared" si="380"/>
        <v>-14.784120715936389</v>
      </c>
      <c r="AE841">
        <f t="shared" si="392"/>
        <v>0</v>
      </c>
    </row>
    <row r="842" spans="1:31" x14ac:dyDescent="0.2">
      <c r="A842">
        <f t="shared" si="398"/>
        <v>0.80900000000000061</v>
      </c>
      <c r="B842" s="5">
        <f t="shared" si="381"/>
        <v>3.7154169809262236</v>
      </c>
      <c r="C842" s="5">
        <f t="shared" si="382"/>
        <v>-42.419525152037011</v>
      </c>
      <c r="D842" s="5">
        <f t="shared" si="383"/>
        <v>-4.0526187572863428</v>
      </c>
      <c r="E842" s="2">
        <f t="shared" si="384"/>
        <v>42.581926183140837</v>
      </c>
      <c r="F842" s="2">
        <f t="shared" si="385"/>
        <v>174.9943844118668</v>
      </c>
      <c r="G842" s="3">
        <f t="shared" si="386"/>
        <v>8.5389413605545688</v>
      </c>
      <c r="H842" s="3">
        <f t="shared" si="387"/>
        <v>-110.34409162059926</v>
      </c>
      <c r="I842" s="3">
        <f t="shared" si="388"/>
        <v>-18.199217808692662</v>
      </c>
      <c r="J842" s="2">
        <f t="shared" si="369"/>
        <v>112.16034773476065</v>
      </c>
      <c r="K842" s="2">
        <f t="shared" si="389"/>
        <v>76.455588094588038</v>
      </c>
      <c r="L842" s="6">
        <f t="shared" si="370"/>
        <v>2479.5290841677929</v>
      </c>
      <c r="M842" s="2">
        <f t="shared" si="371"/>
        <v>31.424587351432095</v>
      </c>
      <c r="N842" s="2">
        <f t="shared" si="390"/>
        <v>112.16034773476065</v>
      </c>
      <c r="O842" s="2">
        <f t="shared" si="372"/>
        <v>76.455588094588038</v>
      </c>
      <c r="P842" s="5">
        <f t="shared" si="373"/>
        <v>0.35239777113094684</v>
      </c>
      <c r="Q842" s="4">
        <f t="shared" si="391"/>
        <v>0.28017555210996381</v>
      </c>
      <c r="R842" s="4">
        <f t="shared" si="374"/>
        <v>0.25374740567854082</v>
      </c>
      <c r="S842" s="4">
        <f t="shared" si="393"/>
        <v>0</v>
      </c>
      <c r="T842" s="4">
        <f t="shared" si="394"/>
        <v>0</v>
      </c>
      <c r="U842" s="5">
        <f t="shared" si="395"/>
        <v>-1.8116958373540704</v>
      </c>
      <c r="V842" s="5">
        <f t="shared" si="396"/>
        <v>23.411559234864274</v>
      </c>
      <c r="W842" s="5">
        <f t="shared" si="397"/>
        <v>3.8613038496106036</v>
      </c>
      <c r="X842" s="5">
        <f t="shared" si="375"/>
        <v>0.99180784524020926</v>
      </c>
      <c r="Y842" s="5">
        <f t="shared" si="376"/>
        <v>10.188038384061253</v>
      </c>
      <c r="Z842" s="5">
        <f t="shared" si="377"/>
        <v>-1.4426449558075372</v>
      </c>
      <c r="AA842" s="5">
        <f t="shared" si="378"/>
        <v>13.527087378591293</v>
      </c>
      <c r="AB842" s="5">
        <f t="shared" si="379"/>
        <v>8.3763425467071819</v>
      </c>
      <c r="AC842" s="5">
        <f t="shared" si="379"/>
        <v>21.968914279056737</v>
      </c>
      <c r="AD842" s="5">
        <f t="shared" si="380"/>
        <v>-14.785608771798103</v>
      </c>
      <c r="AE842">
        <f t="shared" si="392"/>
        <v>0</v>
      </c>
    </row>
    <row r="843" spans="1:31" x14ac:dyDescent="0.2">
      <c r="A843">
        <f t="shared" si="398"/>
        <v>0.81000000000000061</v>
      </c>
      <c r="B843" s="5">
        <f t="shared" si="381"/>
        <v>3.7239601104580515</v>
      </c>
      <c r="C843" s="5">
        <f t="shared" si="382"/>
        <v>-42.529858259200466</v>
      </c>
      <c r="D843" s="5">
        <f t="shared" si="383"/>
        <v>-4.0708253678994213</v>
      </c>
      <c r="E843" s="2">
        <f t="shared" si="384"/>
        <v>42.692583928030928</v>
      </c>
      <c r="F843" s="2">
        <f t="shared" si="385"/>
        <v>174.99588266713056</v>
      </c>
      <c r="G843" s="3">
        <f t="shared" si="386"/>
        <v>8.5473177031012764</v>
      </c>
      <c r="H843" s="3">
        <f t="shared" si="387"/>
        <v>-110.3221227063202</v>
      </c>
      <c r="I843" s="3">
        <f t="shared" si="388"/>
        <v>-18.214003417464461</v>
      </c>
      <c r="J843" s="2">
        <f t="shared" si="369"/>
        <v>112.14177329986148</v>
      </c>
      <c r="K843" s="2">
        <f t="shared" si="389"/>
        <v>76.44292658477265</v>
      </c>
      <c r="L843" s="6">
        <f t="shared" si="370"/>
        <v>2479.4756587195834</v>
      </c>
      <c r="M843" s="2">
        <f t="shared" si="371"/>
        <v>31.423910258078052</v>
      </c>
      <c r="N843" s="2">
        <f t="shared" si="390"/>
        <v>112.14177329986148</v>
      </c>
      <c r="O843" s="2">
        <f t="shared" si="372"/>
        <v>76.44292658477265</v>
      </c>
      <c r="P843" s="5">
        <f t="shared" si="373"/>
        <v>0.35239620641173552</v>
      </c>
      <c r="Q843" s="4">
        <f t="shared" si="391"/>
        <v>0.28021592073501539</v>
      </c>
      <c r="R843" s="4">
        <f t="shared" si="374"/>
        <v>0.25376464039587054</v>
      </c>
      <c r="S843" s="4">
        <f t="shared" si="393"/>
        <v>0</v>
      </c>
      <c r="T843" s="4">
        <f t="shared" si="394"/>
        <v>0</v>
      </c>
      <c r="U843" s="5">
        <f t="shared" si="395"/>
        <v>-1.8131646618037918</v>
      </c>
      <c r="V843" s="5">
        <f t="shared" si="396"/>
        <v>23.402917880740826</v>
      </c>
      <c r="W843" s="5">
        <f t="shared" si="397"/>
        <v>3.8637837616048127</v>
      </c>
      <c r="X843" s="5">
        <f t="shared" si="375"/>
        <v>0.99178647514255325</v>
      </c>
      <c r="Y843" s="5">
        <f t="shared" si="376"/>
        <v>10.185103167635292</v>
      </c>
      <c r="Z843" s="5">
        <f t="shared" si="377"/>
        <v>-1.4435442345018918</v>
      </c>
      <c r="AA843" s="5">
        <f t="shared" si="378"/>
        <v>13.523121256647331</v>
      </c>
      <c r="AB843" s="5">
        <f t="shared" si="379"/>
        <v>8.3719385058315012</v>
      </c>
      <c r="AC843" s="5">
        <f t="shared" si="379"/>
        <v>21.959373646238934</v>
      </c>
      <c r="AD843" s="5">
        <f t="shared" si="380"/>
        <v>-14.787094981747856</v>
      </c>
      <c r="AE843">
        <f t="shared" si="392"/>
        <v>0</v>
      </c>
    </row>
    <row r="844" spans="1:31" x14ac:dyDescent="0.2">
      <c r="A844">
        <f t="shared" si="398"/>
        <v>0.81100000000000061</v>
      </c>
      <c r="B844" s="5">
        <f t="shared" si="381"/>
        <v>3.7325116141304058</v>
      </c>
      <c r="C844" s="5">
        <f t="shared" si="382"/>
        <v>-42.640169402219968</v>
      </c>
      <c r="D844" s="5">
        <f t="shared" si="383"/>
        <v>-4.089046764864376</v>
      </c>
      <c r="E844" s="2">
        <f t="shared" si="384"/>
        <v>42.803220551725246</v>
      </c>
      <c r="F844" s="2">
        <f t="shared" si="385"/>
        <v>174.9973594450143</v>
      </c>
      <c r="G844" s="3">
        <f t="shared" si="386"/>
        <v>8.555689641607108</v>
      </c>
      <c r="H844" s="3">
        <f t="shared" si="387"/>
        <v>-110.30016333267396</v>
      </c>
      <c r="I844" s="3">
        <f t="shared" si="388"/>
        <v>-18.22879051244621</v>
      </c>
      <c r="J844" s="2">
        <f t="shared" si="369"/>
        <v>112.12321195900832</v>
      </c>
      <c r="K844" s="2">
        <f t="shared" si="389"/>
        <v>76.430274000687334</v>
      </c>
      <c r="L844" s="6">
        <f t="shared" si="370"/>
        <v>2479.4221582584551</v>
      </c>
      <c r="M844" s="2">
        <f t="shared" si="371"/>
        <v>31.423232214039448</v>
      </c>
      <c r="N844" s="2">
        <f t="shared" si="390"/>
        <v>112.12321195900832</v>
      </c>
      <c r="O844" s="2">
        <f t="shared" si="372"/>
        <v>76.430274000687334</v>
      </c>
      <c r="P844" s="5">
        <f t="shared" si="373"/>
        <v>0.35239463950379885</v>
      </c>
      <c r="Q844" s="4">
        <f t="shared" si="391"/>
        <v>0.28025626152707456</v>
      </c>
      <c r="R844" s="4">
        <f t="shared" si="374"/>
        <v>0.25378186060837554</v>
      </c>
      <c r="S844" s="4">
        <f t="shared" si="393"/>
        <v>0</v>
      </c>
      <c r="T844" s="4">
        <f t="shared" si="394"/>
        <v>0</v>
      </c>
      <c r="U844" s="5">
        <f t="shared" si="395"/>
        <v>-1.8146321510792285</v>
      </c>
      <c r="V844" s="5">
        <f t="shared" si="396"/>
        <v>23.394282756517011</v>
      </c>
      <c r="W844" s="5">
        <f t="shared" si="397"/>
        <v>3.8662633551255601</v>
      </c>
      <c r="X844" s="5">
        <f t="shared" si="375"/>
        <v>0.99176507503984435</v>
      </c>
      <c r="Y844" s="5">
        <f t="shared" si="376"/>
        <v>10.182169588615796</v>
      </c>
      <c r="Z844" s="5">
        <f t="shared" si="377"/>
        <v>-1.4444439482207232</v>
      </c>
      <c r="AA844" s="5">
        <f t="shared" si="378"/>
        <v>13.519157298109441</v>
      </c>
      <c r="AB844" s="5">
        <f t="shared" si="379"/>
        <v>8.3675374375365674</v>
      </c>
      <c r="AC844" s="5">
        <f t="shared" si="379"/>
        <v>21.949838808296288</v>
      </c>
      <c r="AD844" s="5">
        <f t="shared" si="380"/>
        <v>-14.788579346764998</v>
      </c>
      <c r="AE844">
        <f t="shared" si="392"/>
        <v>0</v>
      </c>
    </row>
    <row r="845" spans="1:31" x14ac:dyDescent="0.2">
      <c r="A845">
        <f t="shared" si="398"/>
        <v>0.81200000000000061</v>
      </c>
      <c r="B845" s="5">
        <f t="shared" si="381"/>
        <v>3.7410714875407316</v>
      </c>
      <c r="C845" s="5">
        <f t="shared" si="382"/>
        <v>-42.750458590633237</v>
      </c>
      <c r="D845" s="5">
        <f t="shared" si="383"/>
        <v>-4.1072829496664953</v>
      </c>
      <c r="E845" s="2">
        <f t="shared" si="384"/>
        <v>42.913836062327697</v>
      </c>
      <c r="F845" s="2">
        <f t="shared" si="385"/>
        <v>174.99881492077844</v>
      </c>
      <c r="G845" s="3">
        <f t="shared" si="386"/>
        <v>8.564057179044644</v>
      </c>
      <c r="H845" s="3">
        <f t="shared" si="387"/>
        <v>-110.27821349386566</v>
      </c>
      <c r="I845" s="3">
        <f t="shared" si="388"/>
        <v>-18.243579091792974</v>
      </c>
      <c r="J845" s="2">
        <f t="shared" si="369"/>
        <v>112.10466370692643</v>
      </c>
      <c r="K845" s="2">
        <f t="shared" si="389"/>
        <v>76.417630338736487</v>
      </c>
      <c r="L845" s="6">
        <f t="shared" si="370"/>
        <v>2479.3685827724003</v>
      </c>
      <c r="M845" s="2">
        <f t="shared" si="371"/>
        <v>31.422553219164101</v>
      </c>
      <c r="N845" s="2">
        <f t="shared" si="390"/>
        <v>112.10466370692643</v>
      </c>
      <c r="O845" s="2">
        <f t="shared" si="372"/>
        <v>76.417630338736487</v>
      </c>
      <c r="P845" s="5">
        <f t="shared" si="373"/>
        <v>0.35239307040678475</v>
      </c>
      <c r="Q845" s="4">
        <f t="shared" si="391"/>
        <v>0.28029657447001149</v>
      </c>
      <c r="R845" s="4">
        <f t="shared" si="374"/>
        <v>0.25379906631519483</v>
      </c>
      <c r="S845" s="4">
        <f t="shared" si="393"/>
        <v>0</v>
      </c>
      <c r="T845" s="4">
        <f t="shared" si="394"/>
        <v>0</v>
      </c>
      <c r="U845" s="5">
        <f t="shared" si="395"/>
        <v>-1.8160983067994636</v>
      </c>
      <c r="V845" s="5">
        <f t="shared" si="396"/>
        <v>23.38565385727852</v>
      </c>
      <c r="W845" s="5">
        <f t="shared" si="397"/>
        <v>3.8687426304950643</v>
      </c>
      <c r="X845" s="5">
        <f t="shared" si="375"/>
        <v>0.99174364492727951</v>
      </c>
      <c r="Y845" s="5">
        <f t="shared" si="376"/>
        <v>10.179237646007204</v>
      </c>
      <c r="Z845" s="5">
        <f t="shared" si="377"/>
        <v>-1.4453440964136568</v>
      </c>
      <c r="AA845" s="5">
        <f t="shared" si="378"/>
        <v>13.51519550167723</v>
      </c>
      <c r="AB845" s="5">
        <f t="shared" si="379"/>
        <v>8.3631393392077396</v>
      </c>
      <c r="AC845" s="5">
        <f t="shared" si="379"/>
        <v>21.940309760864864</v>
      </c>
      <c r="AD845" s="5">
        <f t="shared" si="380"/>
        <v>-14.790061867827706</v>
      </c>
      <c r="AE845">
        <f t="shared" si="392"/>
        <v>0</v>
      </c>
    </row>
    <row r="846" spans="1:31" x14ac:dyDescent="0.2">
      <c r="A846">
        <f t="shared" si="398"/>
        <v>0.81300000000000061</v>
      </c>
      <c r="B846" s="5">
        <f t="shared" si="381"/>
        <v>3.7496397262894461</v>
      </c>
      <c r="C846" s="5">
        <f t="shared" si="382"/>
        <v>-42.860725833972218</v>
      </c>
      <c r="D846" s="5">
        <f t="shared" si="383"/>
        <v>-4.1255339237892228</v>
      </c>
      <c r="E846" s="2">
        <f t="shared" si="384"/>
        <v>43.024430467955085</v>
      </c>
      <c r="F846" s="2">
        <f t="shared" si="385"/>
        <v>175.00024926781248</v>
      </c>
      <c r="G846" s="3">
        <f t="shared" si="386"/>
        <v>8.5724203183838519</v>
      </c>
      <c r="H846" s="3">
        <f t="shared" si="387"/>
        <v>-110.2562731841048</v>
      </c>
      <c r="I846" s="3">
        <f t="shared" si="388"/>
        <v>-18.258369153660801</v>
      </c>
      <c r="J846" s="2">
        <f t="shared" si="369"/>
        <v>112.08612853834474</v>
      </c>
      <c r="K846" s="2">
        <f t="shared" si="389"/>
        <v>76.404995595327009</v>
      </c>
      <c r="L846" s="6">
        <f t="shared" si="370"/>
        <v>2479.3149322494623</v>
      </c>
      <c r="M846" s="2">
        <f t="shared" si="371"/>
        <v>31.421873273300477</v>
      </c>
      <c r="N846" s="2">
        <f t="shared" si="390"/>
        <v>112.08612853834474</v>
      </c>
      <c r="O846" s="2">
        <f t="shared" si="372"/>
        <v>76.404995595327009</v>
      </c>
      <c r="P846" s="5">
        <f t="shared" si="373"/>
        <v>0.35239149912034279</v>
      </c>
      <c r="Q846" s="4">
        <f t="shared" si="391"/>
        <v>0.28033685954770965</v>
      </c>
      <c r="R846" s="4">
        <f t="shared" si="374"/>
        <v>0.25381625751547116</v>
      </c>
      <c r="S846" s="4">
        <f t="shared" si="393"/>
        <v>0</v>
      </c>
      <c r="T846" s="4">
        <f t="shared" si="394"/>
        <v>0</v>
      </c>
      <c r="U846" s="5">
        <f t="shared" si="395"/>
        <v>-1.8175631305817008</v>
      </c>
      <c r="V846" s="5">
        <f t="shared" si="396"/>
        <v>23.377031178115807</v>
      </c>
      <c r="W846" s="5">
        <f t="shared" si="397"/>
        <v>3.8712215880357759</v>
      </c>
      <c r="X846" s="5">
        <f t="shared" si="375"/>
        <v>0.9917221848000759</v>
      </c>
      <c r="Y846" s="5">
        <f t="shared" si="376"/>
        <v>10.17630733881472</v>
      </c>
      <c r="Z846" s="5">
        <f t="shared" si="377"/>
        <v>-1.4462446785310044</v>
      </c>
      <c r="AA846" s="5">
        <f t="shared" si="378"/>
        <v>13.511235866051287</v>
      </c>
      <c r="AB846" s="5">
        <f t="shared" si="379"/>
        <v>8.3587442082330199</v>
      </c>
      <c r="AC846" s="5">
        <f t="shared" si="379"/>
        <v>21.930786499584801</v>
      </c>
      <c r="AD846" s="5">
        <f t="shared" si="380"/>
        <v>-14.791542545912936</v>
      </c>
      <c r="AE846">
        <f t="shared" si="392"/>
        <v>0</v>
      </c>
    </row>
    <row r="847" spans="1:31" x14ac:dyDescent="0.2">
      <c r="A847">
        <f t="shared" si="398"/>
        <v>0.81400000000000061</v>
      </c>
      <c r="B847" s="5">
        <f t="shared" si="381"/>
        <v>3.7582163259799337</v>
      </c>
      <c r="C847" s="5">
        <f t="shared" si="382"/>
        <v>-42.970971141763073</v>
      </c>
      <c r="D847" s="5">
        <f t="shared" si="383"/>
        <v>-4.1437996887141564</v>
      </c>
      <c r="E847" s="2">
        <f t="shared" si="384"/>
        <v>43.135003776736788</v>
      </c>
      <c r="F847" s="2">
        <f t="shared" si="385"/>
        <v>175.00166265765964</v>
      </c>
      <c r="G847" s="3">
        <f t="shared" si="386"/>
        <v>8.5807790625920841</v>
      </c>
      <c r="H847" s="3">
        <f t="shared" si="387"/>
        <v>-110.23434239760522</v>
      </c>
      <c r="I847" s="3">
        <f t="shared" si="388"/>
        <v>-18.273160696206716</v>
      </c>
      <c r="J847" s="2">
        <f t="shared" si="369"/>
        <v>112.06760644799583</v>
      </c>
      <c r="K847" s="2">
        <f t="shared" si="389"/>
        <v>76.392369766868313</v>
      </c>
      <c r="L847" s="6">
        <f t="shared" si="370"/>
        <v>2479.2612066777333</v>
      </c>
      <c r="M847" s="2">
        <f t="shared" si="371"/>
        <v>31.421192376297665</v>
      </c>
      <c r="N847" s="2">
        <f t="shared" si="390"/>
        <v>112.06760644799583</v>
      </c>
      <c r="O847" s="2">
        <f t="shared" si="372"/>
        <v>76.392369766868313</v>
      </c>
      <c r="P847" s="5">
        <f t="shared" si="373"/>
        <v>0.35238992564412391</v>
      </c>
      <c r="Q847" s="4">
        <f t="shared" si="391"/>
        <v>0.28037711674406507</v>
      </c>
      <c r="R847" s="4">
        <f t="shared" si="374"/>
        <v>0.25383343420835019</v>
      </c>
      <c r="S847" s="4">
        <f t="shared" si="393"/>
        <v>0</v>
      </c>
      <c r="T847" s="4">
        <f t="shared" si="394"/>
        <v>0</v>
      </c>
      <c r="U847" s="5">
        <f t="shared" si="395"/>
        <v>-1.8190266240412671</v>
      </c>
      <c r="V847" s="5">
        <f t="shared" si="396"/>
        <v>23.368414714124111</v>
      </c>
      <c r="W847" s="5">
        <f t="shared" si="397"/>
        <v>3.8737002280703772</v>
      </c>
      <c r="X847" s="5">
        <f t="shared" si="375"/>
        <v>0.99170069465347077</v>
      </c>
      <c r="Y847" s="5">
        <f t="shared" si="376"/>
        <v>10.173378666044277</v>
      </c>
      <c r="Z847" s="5">
        <f t="shared" si="377"/>
        <v>-1.4471456940237577</v>
      </c>
      <c r="AA847" s="5">
        <f t="shared" si="378"/>
        <v>13.507278389933145</v>
      </c>
      <c r="AB847" s="5">
        <f t="shared" si="379"/>
        <v>8.3543520420030095</v>
      </c>
      <c r="AC847" s="5">
        <f t="shared" si="379"/>
        <v>21.921269020100354</v>
      </c>
      <c r="AD847" s="5">
        <f t="shared" si="380"/>
        <v>-14.793021381996478</v>
      </c>
      <c r="AE847">
        <f t="shared" si="392"/>
        <v>0</v>
      </c>
    </row>
    <row r="848" spans="1:31" x14ac:dyDescent="0.2">
      <c r="A848">
        <f t="shared" si="398"/>
        <v>0.81500000000000061</v>
      </c>
      <c r="B848" s="5">
        <f t="shared" si="381"/>
        <v>3.7668012822185468</v>
      </c>
      <c r="C848" s="5">
        <f t="shared" si="382"/>
        <v>-43.081194523526165</v>
      </c>
      <c r="D848" s="5">
        <f t="shared" si="383"/>
        <v>-4.1620802459210537</v>
      </c>
      <c r="E848" s="2">
        <f t="shared" si="384"/>
        <v>43.245555996814566</v>
      </c>
      <c r="F848" s="2">
        <f t="shared" si="385"/>
        <v>175.00305526004149</v>
      </c>
      <c r="G848" s="3">
        <f t="shared" si="386"/>
        <v>8.5891334146340874</v>
      </c>
      <c r="H848" s="3">
        <f t="shared" si="387"/>
        <v>-110.21242112858512</v>
      </c>
      <c r="I848" s="3">
        <f t="shared" si="388"/>
        <v>-18.287953717588714</v>
      </c>
      <c r="J848" s="2">
        <f t="shared" si="369"/>
        <v>112.04909743061586</v>
      </c>
      <c r="K848" s="2">
        <f t="shared" si="389"/>
        <v>76.379752849772231</v>
      </c>
      <c r="L848" s="6">
        <f t="shared" si="370"/>
        <v>2479.2074060453597</v>
      </c>
      <c r="M848" s="2">
        <f t="shared" si="371"/>
        <v>31.420510528005426</v>
      </c>
      <c r="N848" s="2">
        <f t="shared" si="390"/>
        <v>112.04909743061586</v>
      </c>
      <c r="O848" s="2">
        <f t="shared" si="372"/>
        <v>76.379752849772231</v>
      </c>
      <c r="P848" s="5">
        <f t="shared" si="373"/>
        <v>0.35238834997778057</v>
      </c>
      <c r="Q848" s="4">
        <f t="shared" si="391"/>
        <v>0.28041734604298746</v>
      </c>
      <c r="R848" s="4">
        <f t="shared" si="374"/>
        <v>0.2538505963929813</v>
      </c>
      <c r="S848" s="4">
        <f t="shared" si="393"/>
        <v>0</v>
      </c>
      <c r="T848" s="4">
        <f t="shared" si="394"/>
        <v>0</v>
      </c>
      <c r="U848" s="5">
        <f t="shared" si="395"/>
        <v>-1.820488788791615</v>
      </c>
      <c r="V848" s="5">
        <f t="shared" si="396"/>
        <v>23.35980446040341</v>
      </c>
      <c r="W848" s="5">
        <f t="shared" si="397"/>
        <v>3.8761785509217792</v>
      </c>
      <c r="X848" s="5">
        <f t="shared" si="375"/>
        <v>0.99167917448272214</v>
      </c>
      <c r="Y848" s="5">
        <f t="shared" si="376"/>
        <v>10.170451626702564</v>
      </c>
      <c r="Z848" s="5">
        <f t="shared" si="377"/>
        <v>-1.4480471423435912</v>
      </c>
      <c r="AA848" s="5">
        <f t="shared" si="378"/>
        <v>13.503323072025312</v>
      </c>
      <c r="AB848" s="5">
        <f t="shared" si="379"/>
        <v>8.3499628379109492</v>
      </c>
      <c r="AC848" s="5">
        <f t="shared" si="379"/>
        <v>21.91175731805982</v>
      </c>
      <c r="AD848" s="5">
        <f t="shared" si="380"/>
        <v>-14.794498377052907</v>
      </c>
      <c r="AE848">
        <f t="shared" si="392"/>
        <v>0</v>
      </c>
    </row>
    <row r="849" spans="1:31" x14ac:dyDescent="0.2">
      <c r="A849">
        <f t="shared" si="398"/>
        <v>0.81600000000000061</v>
      </c>
      <c r="B849" s="5">
        <f t="shared" si="381"/>
        <v>3.7753945906145998</v>
      </c>
      <c r="C849" s="5">
        <f t="shared" si="382"/>
        <v>-43.191395988776094</v>
      </c>
      <c r="D849" s="5">
        <f t="shared" si="383"/>
        <v>-4.1803755968878304</v>
      </c>
      <c r="E849" s="2">
        <f t="shared" si="384"/>
        <v>43.356087136342296</v>
      </c>
      <c r="F849" s="2">
        <f t="shared" si="385"/>
        <v>175.00442724288192</v>
      </c>
      <c r="G849" s="3">
        <f t="shared" si="386"/>
        <v>8.597483377471999</v>
      </c>
      <c r="H849" s="3">
        <f t="shared" si="387"/>
        <v>-110.19050937126705</v>
      </c>
      <c r="I849" s="3">
        <f t="shared" si="388"/>
        <v>-18.302748215965767</v>
      </c>
      <c r="J849" s="2">
        <f t="shared" si="369"/>
        <v>112.03060148094465</v>
      </c>
      <c r="K849" s="2">
        <f t="shared" si="389"/>
        <v>76.367144840453065</v>
      </c>
      <c r="L849" s="6">
        <f t="shared" si="370"/>
        <v>2479.1535303405344</v>
      </c>
      <c r="M849" s="2">
        <f t="shared" si="371"/>
        <v>31.419827728274132</v>
      </c>
      <c r="N849" s="2">
        <f t="shared" si="390"/>
        <v>112.03060148094465</v>
      </c>
      <c r="O849" s="2">
        <f t="shared" si="372"/>
        <v>76.367144840453065</v>
      </c>
      <c r="P849" s="5">
        <f t="shared" si="373"/>
        <v>0.3523867721209667</v>
      </c>
      <c r="Q849" s="4">
        <f t="shared" si="391"/>
        <v>0.28045754742839929</v>
      </c>
      <c r="R849" s="4">
        <f t="shared" si="374"/>
        <v>0.25386774406851709</v>
      </c>
      <c r="S849" s="4">
        <f t="shared" si="393"/>
        <v>0</v>
      </c>
      <c r="T849" s="4">
        <f t="shared" si="394"/>
        <v>0</v>
      </c>
      <c r="U849" s="5">
        <f t="shared" si="395"/>
        <v>-1.8219496264443256</v>
      </c>
      <c r="V849" s="5">
        <f t="shared" si="396"/>
        <v>23.351200412058468</v>
      </c>
      <c r="W849" s="5">
        <f t="shared" si="397"/>
        <v>3.8786565569131257</v>
      </c>
      <c r="X849" s="5">
        <f t="shared" si="375"/>
        <v>0.99165762428310766</v>
      </c>
      <c r="Y849" s="5">
        <f t="shared" si="376"/>
        <v>10.167526219797015</v>
      </c>
      <c r="Z849" s="5">
        <f t="shared" si="377"/>
        <v>-1.448949022942861</v>
      </c>
      <c r="AA849" s="5">
        <f t="shared" si="378"/>
        <v>13.499369911031248</v>
      </c>
      <c r="AB849" s="5">
        <f t="shared" si="379"/>
        <v>8.3455765933526891</v>
      </c>
      <c r="AC849" s="5">
        <f t="shared" si="379"/>
        <v>21.902251389115605</v>
      </c>
      <c r="AD849" s="5">
        <f t="shared" si="380"/>
        <v>-14.795973532055626</v>
      </c>
      <c r="AE849">
        <f t="shared" si="392"/>
        <v>0</v>
      </c>
    </row>
    <row r="850" spans="1:31" x14ac:dyDescent="0.2">
      <c r="A850">
        <f t="shared" si="398"/>
        <v>0.81700000000000061</v>
      </c>
      <c r="B850" s="5">
        <f t="shared" si="381"/>
        <v>3.7839962467803683</v>
      </c>
      <c r="C850" s="5">
        <f t="shared" si="382"/>
        <v>-43.301575547021663</v>
      </c>
      <c r="D850" s="5">
        <f t="shared" si="383"/>
        <v>-4.1986857430905626</v>
      </c>
      <c r="E850" s="2">
        <f t="shared" si="384"/>
        <v>43.466597203485719</v>
      </c>
      <c r="F850" s="2">
        <f t="shared" si="385"/>
        <v>175.0057787723311</v>
      </c>
      <c r="G850" s="3">
        <f t="shared" si="386"/>
        <v>8.6058289540653519</v>
      </c>
      <c r="H850" s="3">
        <f t="shared" si="387"/>
        <v>-110.16860711987793</v>
      </c>
      <c r="I850" s="3">
        <f t="shared" si="388"/>
        <v>-18.317544189497823</v>
      </c>
      <c r="J850" s="2">
        <f t="shared" si="369"/>
        <v>112.01211859372563</v>
      </c>
      <c r="K850" s="2">
        <f t="shared" si="389"/>
        <v>76.354545735327619</v>
      </c>
      <c r="L850" s="6">
        <f t="shared" si="370"/>
        <v>2479.0995795515046</v>
      </c>
      <c r="M850" s="2">
        <f t="shared" si="371"/>
        <v>31.419143976954832</v>
      </c>
      <c r="N850" s="2">
        <f t="shared" si="390"/>
        <v>112.01211859372563</v>
      </c>
      <c r="O850" s="2">
        <f t="shared" si="372"/>
        <v>76.354545735327619</v>
      </c>
      <c r="P850" s="5">
        <f t="shared" si="373"/>
        <v>0.35238519207333779</v>
      </c>
      <c r="Q850" s="4">
        <f t="shared" si="391"/>
        <v>0.28049772088423636</v>
      </c>
      <c r="R850" s="4">
        <f t="shared" si="374"/>
        <v>0.25388487723411346</v>
      </c>
      <c r="S850" s="4">
        <f t="shared" si="393"/>
        <v>0</v>
      </c>
      <c r="T850" s="4">
        <f t="shared" si="394"/>
        <v>0</v>
      </c>
      <c r="U850" s="5">
        <f t="shared" si="395"/>
        <v>-1.82340913860911</v>
      </c>
      <c r="V850" s="5">
        <f t="shared" si="396"/>
        <v>23.342602564198792</v>
      </c>
      <c r="W850" s="5">
        <f t="shared" si="397"/>
        <v>3.8811342463677896</v>
      </c>
      <c r="X850" s="5">
        <f t="shared" si="375"/>
        <v>0.99163604404992622</v>
      </c>
      <c r="Y850" s="5">
        <f t="shared" si="376"/>
        <v>10.164602444335801</v>
      </c>
      <c r="Z850" s="5">
        <f t="shared" si="377"/>
        <v>-1.4498513352746019</v>
      </c>
      <c r="AA850" s="5">
        <f t="shared" si="378"/>
        <v>13.495418905655365</v>
      </c>
      <c r="AB850" s="5">
        <f t="shared" si="379"/>
        <v>8.3411933057266907</v>
      </c>
      <c r="AC850" s="5">
        <f t="shared" si="379"/>
        <v>21.89275122892419</v>
      </c>
      <c r="AD850" s="5">
        <f t="shared" si="380"/>
        <v>-14.797446847976843</v>
      </c>
      <c r="AE850">
        <f t="shared" si="392"/>
        <v>0</v>
      </c>
    </row>
    <row r="851" spans="1:31" x14ac:dyDescent="0.2">
      <c r="A851">
        <f t="shared" si="398"/>
        <v>0.81800000000000062</v>
      </c>
      <c r="B851" s="5">
        <f t="shared" si="381"/>
        <v>3.7926062463310863</v>
      </c>
      <c r="C851" s="5">
        <f t="shared" si="382"/>
        <v>-43.411733207765927</v>
      </c>
      <c r="D851" s="5">
        <f t="shared" si="383"/>
        <v>-4.2170106860034844</v>
      </c>
      <c r="E851" s="2">
        <f t="shared" si="384"/>
        <v>43.577086206422251</v>
      </c>
      <c r="F851" s="2">
        <f t="shared" si="385"/>
        <v>175.00711001278859</v>
      </c>
      <c r="G851" s="3">
        <f t="shared" si="386"/>
        <v>8.6141701473710786</v>
      </c>
      <c r="H851" s="3">
        <f t="shared" si="387"/>
        <v>-110.14671436864901</v>
      </c>
      <c r="I851" s="3">
        <f t="shared" si="388"/>
        <v>-18.332341636345799</v>
      </c>
      <c r="J851" s="2">
        <f t="shared" si="369"/>
        <v>111.99364876370582</v>
      </c>
      <c r="K851" s="2">
        <f t="shared" si="389"/>
        <v>76.341955530815142</v>
      </c>
      <c r="L851" s="6">
        <f t="shared" si="370"/>
        <v>2479.0455536665672</v>
      </c>
      <c r="M851" s="2">
        <f t="shared" si="371"/>
        <v>31.418459273899206</v>
      </c>
      <c r="N851" s="2">
        <f t="shared" si="390"/>
        <v>111.99364876370582</v>
      </c>
      <c r="O851" s="2">
        <f t="shared" si="372"/>
        <v>76.341955530815142</v>
      </c>
      <c r="P851" s="5">
        <f t="shared" si="373"/>
        <v>0.35238360983455069</v>
      </c>
      <c r="Q851" s="4">
        <f t="shared" si="391"/>
        <v>0.28053786639444772</v>
      </c>
      <c r="R851" s="4">
        <f t="shared" si="374"/>
        <v>0.25390199588892998</v>
      </c>
      <c r="S851" s="4">
        <f t="shared" si="393"/>
        <v>0</v>
      </c>
      <c r="T851" s="4">
        <f t="shared" si="394"/>
        <v>0</v>
      </c>
      <c r="U851" s="5">
        <f t="shared" si="395"/>
        <v>-1.8248673268938118</v>
      </c>
      <c r="V851" s="5">
        <f t="shared" si="396"/>
        <v>23.334010911938631</v>
      </c>
      <c r="W851" s="5">
        <f t="shared" si="397"/>
        <v>3.8836116196093706</v>
      </c>
      <c r="X851" s="5">
        <f t="shared" si="375"/>
        <v>0.99161443377849656</v>
      </c>
      <c r="Y851" s="5">
        <f t="shared" si="376"/>
        <v>10.161680299327855</v>
      </c>
      <c r="Z851" s="5">
        <f t="shared" si="377"/>
        <v>-1.4507540787925304</v>
      </c>
      <c r="AA851" s="5">
        <f t="shared" si="378"/>
        <v>13.491470054603059</v>
      </c>
      <c r="AB851" s="5">
        <f t="shared" si="379"/>
        <v>8.3368129724340427</v>
      </c>
      <c r="AC851" s="5">
        <f t="shared" si="379"/>
        <v>21.883256833146099</v>
      </c>
      <c r="AD851" s="5">
        <f t="shared" si="380"/>
        <v>-14.798918325787568</v>
      </c>
      <c r="AE851">
        <f t="shared" si="392"/>
        <v>0</v>
      </c>
    </row>
    <row r="852" spans="1:31" x14ac:dyDescent="0.2">
      <c r="A852">
        <f t="shared" si="398"/>
        <v>0.81900000000000062</v>
      </c>
      <c r="B852" s="5">
        <f t="shared" si="381"/>
        <v>3.8012245848849435</v>
      </c>
      <c r="C852" s="5">
        <f t="shared" si="382"/>
        <v>-43.521868980506156</v>
      </c>
      <c r="D852" s="5">
        <f t="shared" si="383"/>
        <v>-4.235350427098993</v>
      </c>
      <c r="E852" s="2">
        <f t="shared" si="384"/>
        <v>43.687554153340713</v>
      </c>
      <c r="F852" s="2">
        <f t="shared" si="385"/>
        <v>175.00842112692638</v>
      </c>
      <c r="G852" s="3">
        <f t="shared" si="386"/>
        <v>8.6225069603435127</v>
      </c>
      <c r="H852" s="3">
        <f t="shared" si="387"/>
        <v>-110.12483111181587</v>
      </c>
      <c r="I852" s="3">
        <f t="shared" si="388"/>
        <v>-18.347140554671586</v>
      </c>
      <c r="J852" s="2">
        <f t="shared" si="369"/>
        <v>111.97519198563589</v>
      </c>
      <c r="K852" s="2">
        <f t="shared" si="389"/>
        <v>76.329374223337339</v>
      </c>
      <c r="L852" s="6">
        <f t="shared" si="370"/>
        <v>2478.9914526740704</v>
      </c>
      <c r="M852" s="2">
        <f t="shared" si="371"/>
        <v>31.417773618959568</v>
      </c>
      <c r="N852" s="2">
        <f t="shared" si="390"/>
        <v>111.97519198563589</v>
      </c>
      <c r="O852" s="2">
        <f t="shared" si="372"/>
        <v>76.329374223337339</v>
      </c>
      <c r="P852" s="5">
        <f t="shared" si="373"/>
        <v>0.35238202540426389</v>
      </c>
      <c r="Q852" s="4">
        <f t="shared" si="391"/>
        <v>0.28057798394299538</v>
      </c>
      <c r="R852" s="4">
        <f t="shared" si="374"/>
        <v>0.25391910003212925</v>
      </c>
      <c r="S852" s="4">
        <f t="shared" si="393"/>
        <v>0</v>
      </c>
      <c r="T852" s="4">
        <f t="shared" si="394"/>
        <v>0</v>
      </c>
      <c r="U852" s="5">
        <f t="shared" si="395"/>
        <v>-1.8263241929044116</v>
      </c>
      <c r="V852" s="5">
        <f t="shared" si="396"/>
        <v>23.325425450396988</v>
      </c>
      <c r="W852" s="5">
        <f t="shared" si="397"/>
        <v>3.8860886769617013</v>
      </c>
      <c r="X852" s="5">
        <f t="shared" si="375"/>
        <v>0.99159279346415752</v>
      </c>
      <c r="Y852" s="5">
        <f t="shared" si="376"/>
        <v>10.158759783782834</v>
      </c>
      <c r="Z852" s="5">
        <f t="shared" si="377"/>
        <v>-1.4516572529510399</v>
      </c>
      <c r="AA852" s="5">
        <f t="shared" si="378"/>
        <v>13.487523356580651</v>
      </c>
      <c r="AB852" s="5">
        <f t="shared" si="379"/>
        <v>8.332435590878422</v>
      </c>
      <c r="AC852" s="5">
        <f t="shared" si="379"/>
        <v>21.873768197445948</v>
      </c>
      <c r="AD852" s="5">
        <f t="shared" si="380"/>
        <v>-14.800387966457649</v>
      </c>
      <c r="AE852">
        <f t="shared" si="392"/>
        <v>0</v>
      </c>
    </row>
    <row r="853" spans="1:31" x14ac:dyDescent="0.2">
      <c r="A853">
        <f t="shared" si="398"/>
        <v>0.82000000000000062</v>
      </c>
      <c r="B853" s="5">
        <f t="shared" si="381"/>
        <v>3.8098512580630826</v>
      </c>
      <c r="C853" s="5">
        <f t="shared" si="382"/>
        <v>-43.631982874733879</v>
      </c>
      <c r="D853" s="5">
        <f t="shared" si="383"/>
        <v>-4.2537049678476473</v>
      </c>
      <c r="E853" s="2">
        <f t="shared" si="384"/>
        <v>43.798001052441144</v>
      </c>
      <c r="F853" s="2">
        <f t="shared" si="385"/>
        <v>175.00971227571159</v>
      </c>
      <c r="G853" s="3">
        <f t="shared" si="386"/>
        <v>8.630839395934391</v>
      </c>
      <c r="H853" s="3">
        <f t="shared" si="387"/>
        <v>-110.10295734361841</v>
      </c>
      <c r="I853" s="3">
        <f t="shared" si="388"/>
        <v>-18.361940942638043</v>
      </c>
      <c r="J853" s="2">
        <f t="shared" si="369"/>
        <v>111.95674825427004</v>
      </c>
      <c r="K853" s="2">
        <f t="shared" si="389"/>
        <v>76.316801809318363</v>
      </c>
      <c r="L853" s="6">
        <f t="shared" si="370"/>
        <v>2478.9372765624125</v>
      </c>
      <c r="M853" s="2">
        <f t="shared" si="371"/>
        <v>31.417087011988908</v>
      </c>
      <c r="N853" s="2">
        <f t="shared" si="390"/>
        <v>111.95674825427004</v>
      </c>
      <c r="O853" s="2">
        <f t="shared" si="372"/>
        <v>76.316801809318363</v>
      </c>
      <c r="P853" s="5">
        <f t="shared" si="373"/>
        <v>0.35238043878213721</v>
      </c>
      <c r="Q853" s="4">
        <f t="shared" si="391"/>
        <v>0.28061807351385498</v>
      </c>
      <c r="R853" s="4">
        <f t="shared" si="374"/>
        <v>0.2539361896628774</v>
      </c>
      <c r="S853" s="4">
        <f t="shared" si="393"/>
        <v>0</v>
      </c>
      <c r="T853" s="4">
        <f t="shared" si="394"/>
        <v>0</v>
      </c>
      <c r="U853" s="5">
        <f t="shared" si="395"/>
        <v>-1.8277797382450249</v>
      </c>
      <c r="V853" s="5">
        <f t="shared" si="396"/>
        <v>23.316846174697584</v>
      </c>
      <c r="W853" s="5">
        <f t="shared" si="397"/>
        <v>3.8885654187488363</v>
      </c>
      <c r="X853" s="5">
        <f t="shared" si="375"/>
        <v>0.99157112310226914</v>
      </c>
      <c r="Y853" s="5">
        <f t="shared" si="376"/>
        <v>10.155840896711139</v>
      </c>
      <c r="Z853" s="5">
        <f t="shared" si="377"/>
        <v>-1.4525608572052018</v>
      </c>
      <c r="AA853" s="5">
        <f t="shared" si="378"/>
        <v>13.483578810295425</v>
      </c>
      <c r="AB853" s="5">
        <f t="shared" si="379"/>
        <v>8.3280611584661131</v>
      </c>
      <c r="AC853" s="5">
        <f t="shared" si="379"/>
        <v>21.864285317492381</v>
      </c>
      <c r="AD853" s="5">
        <f t="shared" si="380"/>
        <v>-14.80185577095574</v>
      </c>
      <c r="AE853">
        <f t="shared" si="392"/>
        <v>0</v>
      </c>
    </row>
    <row r="854" spans="1:31" x14ac:dyDescent="0.2">
      <c r="A854">
        <f t="shared" si="398"/>
        <v>0.82100000000000062</v>
      </c>
      <c r="B854" s="5">
        <f t="shared" si="381"/>
        <v>3.8184862614895958</v>
      </c>
      <c r="C854" s="5">
        <f t="shared" si="382"/>
        <v>-43.742074899934842</v>
      </c>
      <c r="D854" s="5">
        <f t="shared" si="383"/>
        <v>-4.272074309718171</v>
      </c>
      <c r="E854" s="2">
        <f t="shared" si="384"/>
        <v>43.908426911934505</v>
      </c>
      <c r="F854" s="2">
        <f t="shared" si="385"/>
        <v>175.01098361842855</v>
      </c>
      <c r="G854" s="3">
        <f t="shared" si="386"/>
        <v>8.6391674570928565</v>
      </c>
      <c r="H854" s="3">
        <f t="shared" si="387"/>
        <v>-110.08109305830092</v>
      </c>
      <c r="I854" s="3">
        <f t="shared" si="388"/>
        <v>-18.376742798408998</v>
      </c>
      <c r="J854" s="2">
        <f t="shared" si="369"/>
        <v>111.93831756436612</v>
      </c>
      <c r="K854" s="2">
        <f t="shared" si="389"/>
        <v>76.304238285184809</v>
      </c>
      <c r="L854" s="6">
        <f t="shared" si="370"/>
        <v>2478.883025320044</v>
      </c>
      <c r="M854" s="2">
        <f t="shared" si="371"/>
        <v>31.416399452840835</v>
      </c>
      <c r="N854" s="2">
        <f t="shared" si="390"/>
        <v>111.93831756436612</v>
      </c>
      <c r="O854" s="2">
        <f t="shared" si="372"/>
        <v>76.304238285184809</v>
      </c>
      <c r="P854" s="5">
        <f t="shared" si="373"/>
        <v>0.35237884996783209</v>
      </c>
      <c r="Q854" s="4">
        <f t="shared" si="391"/>
        <v>0.28065813509101528</v>
      </c>
      <c r="R854" s="4">
        <f t="shared" si="374"/>
        <v>0.25395326478034408</v>
      </c>
      <c r="S854" s="4">
        <f t="shared" si="393"/>
        <v>0</v>
      </c>
      <c r="T854" s="4">
        <f t="shared" si="394"/>
        <v>0</v>
      </c>
      <c r="U854" s="5">
        <f t="shared" si="395"/>
        <v>-1.829233964517909</v>
      </c>
      <c r="V854" s="5">
        <f t="shared" si="396"/>
        <v>23.308273079968885</v>
      </c>
      <c r="W854" s="5">
        <f t="shared" si="397"/>
        <v>3.8910418452950606</v>
      </c>
      <c r="X854" s="5">
        <f t="shared" si="375"/>
        <v>0.99154942268821122</v>
      </c>
      <c r="Y854" s="5">
        <f t="shared" si="376"/>
        <v>10.152923637123923</v>
      </c>
      <c r="Z854" s="5">
        <f t="shared" si="377"/>
        <v>-1.4534648910107657</v>
      </c>
      <c r="AA854" s="5">
        <f t="shared" si="378"/>
        <v>13.479636414455628</v>
      </c>
      <c r="AB854" s="5">
        <f t="shared" si="379"/>
        <v>8.3236896726060134</v>
      </c>
      <c r="AC854" s="5">
        <f t="shared" si="379"/>
        <v>21.85480818895812</v>
      </c>
      <c r="AD854" s="5">
        <f t="shared" si="380"/>
        <v>-14.803321740249309</v>
      </c>
      <c r="AE854">
        <f t="shared" si="392"/>
        <v>0</v>
      </c>
    </row>
    <row r="855" spans="1:31" x14ac:dyDescent="0.2">
      <c r="A855">
        <f t="shared" si="398"/>
        <v>0.82200000000000062</v>
      </c>
      <c r="B855" s="5">
        <f t="shared" si="381"/>
        <v>3.8271295907915248</v>
      </c>
      <c r="C855" s="5">
        <f t="shared" si="382"/>
        <v>-43.852145065589042</v>
      </c>
      <c r="D855" s="5">
        <f t="shared" si="383"/>
        <v>-4.2904584541774504</v>
      </c>
      <c r="E855" s="2">
        <f t="shared" si="384"/>
        <v>44.01883174004255</v>
      </c>
      <c r="F855" s="2">
        <f t="shared" si="385"/>
        <v>175.01223531270105</v>
      </c>
      <c r="G855" s="3">
        <f t="shared" si="386"/>
        <v>8.6474911467654625</v>
      </c>
      <c r="H855" s="3">
        <f t="shared" si="387"/>
        <v>-110.05923825011196</v>
      </c>
      <c r="I855" s="3">
        <f t="shared" si="388"/>
        <v>-18.391546120149247</v>
      </c>
      <c r="J855" s="2">
        <f t="shared" si="369"/>
        <v>111.91989991068556</v>
      </c>
      <c r="K855" s="2">
        <f t="shared" si="389"/>
        <v>76.291683647365744</v>
      </c>
      <c r="L855" s="6">
        <f t="shared" si="370"/>
        <v>2478.8286989354665</v>
      </c>
      <c r="M855" s="2">
        <f t="shared" si="371"/>
        <v>31.415710941369628</v>
      </c>
      <c r="N855" s="2">
        <f t="shared" si="390"/>
        <v>111.91989991068556</v>
      </c>
      <c r="O855" s="2">
        <f t="shared" si="372"/>
        <v>76.291683647365744</v>
      </c>
      <c r="P855" s="5">
        <f t="shared" si="373"/>
        <v>0.35237725896101141</v>
      </c>
      <c r="Q855" s="4">
        <f t="shared" si="391"/>
        <v>0.28069816865847835</v>
      </c>
      <c r="R855" s="4">
        <f t="shared" si="374"/>
        <v>0.25397032538370207</v>
      </c>
      <c r="S855" s="4">
        <f t="shared" si="393"/>
        <v>0</v>
      </c>
      <c r="T855" s="4">
        <f t="shared" si="394"/>
        <v>0</v>
      </c>
      <c r="U855" s="5">
        <f t="shared" si="395"/>
        <v>-1.8306868733234631</v>
      </c>
      <c r="V855" s="5">
        <f t="shared" si="396"/>
        <v>23.299706161344069</v>
      </c>
      <c r="W855" s="5">
        <f t="shared" si="397"/>
        <v>3.8935179569248848</v>
      </c>
      <c r="X855" s="5">
        <f t="shared" si="375"/>
        <v>0.99152769221738457</v>
      </c>
      <c r="Y855" s="5">
        <f t="shared" si="376"/>
        <v>10.150008004033067</v>
      </c>
      <c r="Z855" s="5">
        <f t="shared" si="377"/>
        <v>-1.4543693538241571</v>
      </c>
      <c r="AA855" s="5">
        <f t="shared" si="378"/>
        <v>13.475696167770456</v>
      </c>
      <c r="AB855" s="5">
        <f t="shared" si="379"/>
        <v>8.3193211307096036</v>
      </c>
      <c r="AC855" s="5">
        <f t="shared" si="379"/>
        <v>21.845336807519914</v>
      </c>
      <c r="AD855" s="5">
        <f t="shared" si="380"/>
        <v>-14.80478587530466</v>
      </c>
      <c r="AE855">
        <f t="shared" si="392"/>
        <v>0</v>
      </c>
    </row>
    <row r="856" spans="1:31" x14ac:dyDescent="0.2">
      <c r="A856">
        <f t="shared" si="398"/>
        <v>0.82300000000000062</v>
      </c>
      <c r="B856" s="5">
        <f t="shared" si="381"/>
        <v>3.8357812415988555</v>
      </c>
      <c r="C856" s="5">
        <f t="shared" si="382"/>
        <v>-43.962193381170749</v>
      </c>
      <c r="D856" s="5">
        <f t="shared" si="383"/>
        <v>-4.3088574026905375</v>
      </c>
      <c r="E856" s="2">
        <f t="shared" si="384"/>
        <v>44.129215544997564</v>
      </c>
      <c r="F856" s="2">
        <f t="shared" si="385"/>
        <v>175.01346751451339</v>
      </c>
      <c r="G856" s="3">
        <f t="shared" si="386"/>
        <v>8.6558104678961723</v>
      </c>
      <c r="H856" s="3">
        <f t="shared" si="387"/>
        <v>-110.03739291330444</v>
      </c>
      <c r="I856" s="3">
        <f t="shared" si="388"/>
        <v>-18.406350906024553</v>
      </c>
      <c r="J856" s="2">
        <f t="shared" si="369"/>
        <v>111.90149528799334</v>
      </c>
      <c r="K856" s="2">
        <f t="shared" si="389"/>
        <v>76.279137892292667</v>
      </c>
      <c r="L856" s="6">
        <f t="shared" si="370"/>
        <v>2478.7742973972317</v>
      </c>
      <c r="M856" s="2">
        <f t="shared" si="371"/>
        <v>31.415021477430191</v>
      </c>
      <c r="N856" s="2">
        <f t="shared" si="390"/>
        <v>111.90149528799334</v>
      </c>
      <c r="O856" s="2">
        <f t="shared" si="372"/>
        <v>76.279137892292667</v>
      </c>
      <c r="P856" s="5">
        <f t="shared" si="373"/>
        <v>0.3523756657613395</v>
      </c>
      <c r="Q856" s="4">
        <f t="shared" si="391"/>
        <v>0.28073817420025948</v>
      </c>
      <c r="R856" s="4">
        <f t="shared" si="374"/>
        <v>0.25398737147212774</v>
      </c>
      <c r="S856" s="4">
        <f t="shared" si="393"/>
        <v>0</v>
      </c>
      <c r="T856" s="4">
        <f t="shared" si="394"/>
        <v>0</v>
      </c>
      <c r="U856" s="5">
        <f t="shared" si="395"/>
        <v>-1.8321384662602302</v>
      </c>
      <c r="V856" s="5">
        <f t="shared" si="396"/>
        <v>23.291145413961043</v>
      </c>
      <c r="W856" s="5">
        <f t="shared" si="397"/>
        <v>3.8959937539630443</v>
      </c>
      <c r="X856" s="5">
        <f t="shared" si="375"/>
        <v>0.99150593168520962</v>
      </c>
      <c r="Y856" s="5">
        <f t="shared" si="376"/>
        <v>10.147093996451201</v>
      </c>
      <c r="Z856" s="5">
        <f t="shared" si="377"/>
        <v>-1.4552742451024765</v>
      </c>
      <c r="AA856" s="5">
        <f t="shared" si="378"/>
        <v>13.471758068950054</v>
      </c>
      <c r="AB856" s="5">
        <f t="shared" si="379"/>
        <v>8.3149555301909697</v>
      </c>
      <c r="AC856" s="5">
        <f t="shared" si="379"/>
        <v>21.835871168858567</v>
      </c>
      <c r="AD856" s="5">
        <f t="shared" si="380"/>
        <v>-14.8062481770869</v>
      </c>
      <c r="AE856">
        <f t="shared" si="392"/>
        <v>0</v>
      </c>
    </row>
    <row r="857" spans="1:31" x14ac:dyDescent="0.2">
      <c r="A857">
        <f t="shared" si="398"/>
        <v>0.82400000000000062</v>
      </c>
      <c r="B857" s="5">
        <f t="shared" si="381"/>
        <v>3.8444412095445166</v>
      </c>
      <c r="C857" s="5">
        <f t="shared" si="382"/>
        <v>-44.072219856148472</v>
      </c>
      <c r="D857" s="5">
        <f t="shared" si="383"/>
        <v>-4.3272711567206512</v>
      </c>
      <c r="E857" s="2">
        <f t="shared" si="384"/>
        <v>44.239578335042161</v>
      </c>
      <c r="F857" s="2">
        <f t="shared" si="385"/>
        <v>175.01468037823213</v>
      </c>
      <c r="G857" s="3">
        <f t="shared" si="386"/>
        <v>8.6641254234263627</v>
      </c>
      <c r="H857" s="3">
        <f t="shared" si="387"/>
        <v>-110.01555704213558</v>
      </c>
      <c r="I857" s="3">
        <f t="shared" si="388"/>
        <v>-18.421157154201641</v>
      </c>
      <c r="J857" s="2">
        <f t="shared" si="369"/>
        <v>111.88310369105804</v>
      </c>
      <c r="K857" s="2">
        <f t="shared" si="389"/>
        <v>76.266601016399477</v>
      </c>
      <c r="L857" s="6">
        <f t="shared" si="370"/>
        <v>2478.7198206939438</v>
      </c>
      <c r="M857" s="2">
        <f t="shared" si="371"/>
        <v>31.414331060878109</v>
      </c>
      <c r="N857" s="2">
        <f t="shared" si="390"/>
        <v>111.88310369105804</v>
      </c>
      <c r="O857" s="2">
        <f t="shared" si="372"/>
        <v>76.266601016399477</v>
      </c>
      <c r="P857" s="5">
        <f t="shared" si="373"/>
        <v>0.35237407036848239</v>
      </c>
      <c r="Q857" s="4">
        <f t="shared" si="391"/>
        <v>0.28077815170038778</v>
      </c>
      <c r="R857" s="4">
        <f t="shared" si="374"/>
        <v>0.25400440304480093</v>
      </c>
      <c r="S857" s="4">
        <f t="shared" si="393"/>
        <v>0</v>
      </c>
      <c r="T857" s="4">
        <f t="shared" si="394"/>
        <v>0</v>
      </c>
      <c r="U857" s="5">
        <f t="shared" si="395"/>
        <v>-1.8335887449249015</v>
      </c>
      <c r="V857" s="5">
        <f t="shared" si="396"/>
        <v>23.282590832962423</v>
      </c>
      <c r="W857" s="5">
        <f t="shared" si="397"/>
        <v>3.8984692367345009</v>
      </c>
      <c r="X857" s="5">
        <f t="shared" si="375"/>
        <v>0.99148414108712857</v>
      </c>
      <c r="Y857" s="5">
        <f t="shared" si="376"/>
        <v>10.144181613391689</v>
      </c>
      <c r="Z857" s="5">
        <f t="shared" si="377"/>
        <v>-1.4561795643034996</v>
      </c>
      <c r="AA857" s="5">
        <f t="shared" si="378"/>
        <v>13.467822116705522</v>
      </c>
      <c r="AB857" s="5">
        <f t="shared" si="379"/>
        <v>8.310592868466788</v>
      </c>
      <c r="AC857" s="5">
        <f t="shared" si="379"/>
        <v>21.826411268658923</v>
      </c>
      <c r="AD857" s="5">
        <f t="shared" si="380"/>
        <v>-14.807708646559977</v>
      </c>
      <c r="AE857">
        <f t="shared" si="392"/>
        <v>0</v>
      </c>
    </row>
    <row r="858" spans="1:31" x14ac:dyDescent="0.2">
      <c r="A858">
        <f t="shared" si="398"/>
        <v>0.82500000000000062</v>
      </c>
      <c r="B858" s="5">
        <f t="shared" si="381"/>
        <v>3.853109490264377</v>
      </c>
      <c r="C858" s="5">
        <f t="shared" si="382"/>
        <v>-44.182224499984969</v>
      </c>
      <c r="D858" s="5">
        <f t="shared" si="383"/>
        <v>-4.3456997177291763</v>
      </c>
      <c r="E858" s="2">
        <f t="shared" si="384"/>
        <v>44.349920118429047</v>
      </c>
      <c r="F858" s="2">
        <f t="shared" si="385"/>
        <v>175.01587405662676</v>
      </c>
      <c r="G858" s="3">
        <f t="shared" si="386"/>
        <v>8.6724360162948297</v>
      </c>
      <c r="H858" s="3">
        <f t="shared" si="387"/>
        <v>-109.99373063086692</v>
      </c>
      <c r="I858" s="3">
        <f t="shared" si="388"/>
        <v>-18.435964862848202</v>
      </c>
      <c r="J858" s="2">
        <f t="shared" si="369"/>
        <v>111.86472511465182</v>
      </c>
      <c r="K858" s="2">
        <f t="shared" si="389"/>
        <v>76.254073016122575</v>
      </c>
      <c r="L858" s="6">
        <f t="shared" si="370"/>
        <v>2478.6652688142576</v>
      </c>
      <c r="M858" s="2">
        <f t="shared" si="371"/>
        <v>31.413639691569582</v>
      </c>
      <c r="N858" s="2">
        <f t="shared" si="390"/>
        <v>111.86472511465182</v>
      </c>
      <c r="O858" s="2">
        <f t="shared" si="372"/>
        <v>76.254073016122575</v>
      </c>
      <c r="P858" s="5">
        <f t="shared" si="373"/>
        <v>0.35237247278210732</v>
      </c>
      <c r="Q858" s="4">
        <f t="shared" si="391"/>
        <v>0.28081810114290517</v>
      </c>
      <c r="R858" s="4">
        <f t="shared" si="374"/>
        <v>0.25402142010090462</v>
      </c>
      <c r="S858" s="4">
        <f t="shared" si="393"/>
        <v>0</v>
      </c>
      <c r="T858" s="4">
        <f t="shared" si="394"/>
        <v>0</v>
      </c>
      <c r="U858" s="5">
        <f t="shared" si="395"/>
        <v>-1.8350377109123159</v>
      </c>
      <c r="V858" s="5">
        <f t="shared" si="396"/>
        <v>23.274042413495511</v>
      </c>
      <c r="W858" s="5">
        <f t="shared" si="397"/>
        <v>3.9009444055644376</v>
      </c>
      <c r="X858" s="5">
        <f t="shared" si="375"/>
        <v>0.99146232041860283</v>
      </c>
      <c r="Y858" s="5">
        <f t="shared" si="376"/>
        <v>10.141270853868628</v>
      </c>
      <c r="Z858" s="5">
        <f t="shared" si="377"/>
        <v>-1.4570853108856765</v>
      </c>
      <c r="AA858" s="5">
        <f t="shared" si="378"/>
        <v>13.463888309748901</v>
      </c>
      <c r="AB858" s="5">
        <f t="shared" si="379"/>
        <v>8.3062331429563123</v>
      </c>
      <c r="AC858" s="5">
        <f t="shared" si="379"/>
        <v>21.816957102609834</v>
      </c>
      <c r="AD858" s="5">
        <f t="shared" si="380"/>
        <v>-14.809167284686662</v>
      </c>
      <c r="AE858">
        <f t="shared" si="392"/>
        <v>0</v>
      </c>
    </row>
    <row r="859" spans="1:31" x14ac:dyDescent="0.2">
      <c r="A859">
        <f t="shared" si="398"/>
        <v>0.82600000000000062</v>
      </c>
      <c r="B859" s="5">
        <f t="shared" si="381"/>
        <v>3.8617860793972434</v>
      </c>
      <c r="C859" s="5">
        <f t="shared" si="382"/>
        <v>-44.292207322137287</v>
      </c>
      <c r="D859" s="5">
        <f t="shared" si="383"/>
        <v>-4.364143087175667</v>
      </c>
      <c r="E859" s="2">
        <f t="shared" si="384"/>
        <v>44.460240903420868</v>
      </c>
      <c r="F859" s="2">
        <f t="shared" si="385"/>
        <v>175.0170487008902</v>
      </c>
      <c r="G859" s="3">
        <f t="shared" si="386"/>
        <v>8.6807422494377864</v>
      </c>
      <c r="H859" s="3">
        <f t="shared" si="387"/>
        <v>-109.97191367376431</v>
      </c>
      <c r="I859" s="3">
        <f t="shared" si="388"/>
        <v>-18.450774030132887</v>
      </c>
      <c r="J859" s="2">
        <f t="shared" si="369"/>
        <v>111.84635955355037</v>
      </c>
      <c r="K859" s="2">
        <f t="shared" si="389"/>
        <v>76.241553887900722</v>
      </c>
      <c r="L859" s="6">
        <f t="shared" si="370"/>
        <v>2478.6106417468786</v>
      </c>
      <c r="M859" s="2">
        <f t="shared" si="371"/>
        <v>31.412947369361476</v>
      </c>
      <c r="N859" s="2">
        <f t="shared" si="390"/>
        <v>111.84635955355037</v>
      </c>
      <c r="O859" s="2">
        <f t="shared" si="372"/>
        <v>76.241553887900722</v>
      </c>
      <c r="P859" s="5">
        <f t="shared" si="373"/>
        <v>0.35237087300188319</v>
      </c>
      <c r="Q859" s="4">
        <f t="shared" si="391"/>
        <v>0.28085802251186748</v>
      </c>
      <c r="R859" s="4">
        <f t="shared" si="374"/>
        <v>0.25403842263962545</v>
      </c>
      <c r="S859" s="4">
        <f t="shared" si="393"/>
        <v>0</v>
      </c>
      <c r="T859" s="4">
        <f t="shared" si="394"/>
        <v>0</v>
      </c>
      <c r="U859" s="5">
        <f t="shared" si="395"/>
        <v>-1.8364853658154652</v>
      </c>
      <c r="V859" s="5">
        <f t="shared" si="396"/>
        <v>23.265500150712342</v>
      </c>
      <c r="W859" s="5">
        <f t="shared" si="397"/>
        <v>3.903419260778263</v>
      </c>
      <c r="X859" s="5">
        <f t="shared" si="375"/>
        <v>0.99144046967511468</v>
      </c>
      <c r="Y859" s="5">
        <f t="shared" si="376"/>
        <v>10.138361716896869</v>
      </c>
      <c r="Z859" s="5">
        <f t="shared" si="377"/>
        <v>-1.4579914843081305</v>
      </c>
      <c r="AA859" s="5">
        <f t="shared" si="378"/>
        <v>13.459956646793197</v>
      </c>
      <c r="AB859" s="5">
        <f t="shared" si="379"/>
        <v>8.301876351081404</v>
      </c>
      <c r="AC859" s="5">
        <f t="shared" si="379"/>
        <v>21.80750866640421</v>
      </c>
      <c r="AD859" s="5">
        <f t="shared" si="380"/>
        <v>-14.81062409242854</v>
      </c>
      <c r="AE859">
        <f t="shared" si="392"/>
        <v>0</v>
      </c>
    </row>
    <row r="860" spans="1:31" x14ac:dyDescent="0.2">
      <c r="A860">
        <f t="shared" si="398"/>
        <v>0.82700000000000062</v>
      </c>
      <c r="B860" s="5">
        <f t="shared" si="381"/>
        <v>3.8704709725848567</v>
      </c>
      <c r="C860" s="5">
        <f t="shared" si="382"/>
        <v>-44.402168332056725</v>
      </c>
      <c r="D860" s="5">
        <f t="shared" si="383"/>
        <v>-4.3826012665178462</v>
      </c>
      <c r="E860" s="2">
        <f t="shared" si="384"/>
        <v>44.570540698289975</v>
      </c>
      <c r="F860" s="2">
        <f t="shared" si="385"/>
        <v>175.01820446065932</v>
      </c>
      <c r="G860" s="3">
        <f t="shared" si="386"/>
        <v>8.6890441257888682</v>
      </c>
      <c r="H860" s="3">
        <f t="shared" si="387"/>
        <v>-109.95010616509791</v>
      </c>
      <c r="I860" s="3">
        <f t="shared" si="388"/>
        <v>-18.465584654225317</v>
      </c>
      <c r="J860" s="2">
        <f t="shared" si="369"/>
        <v>111.828007002533</v>
      </c>
      <c r="K860" s="2">
        <f t="shared" si="389"/>
        <v>76.229043628175177</v>
      </c>
      <c r="L860" s="6">
        <f t="shared" si="370"/>
        <v>2478.5559394805646</v>
      </c>
      <c r="M860" s="2">
        <f t="shared" si="371"/>
        <v>31.412254094111315</v>
      </c>
      <c r="N860" s="2">
        <f t="shared" si="390"/>
        <v>111.828007002533</v>
      </c>
      <c r="O860" s="2">
        <f t="shared" si="372"/>
        <v>76.229043628175177</v>
      </c>
      <c r="P860" s="5">
        <f t="shared" si="373"/>
        <v>0.35236927102748039</v>
      </c>
      <c r="Q860" s="4">
        <f t="shared" si="391"/>
        <v>0.28089791579134377</v>
      </c>
      <c r="R860" s="4">
        <f t="shared" si="374"/>
        <v>0.2540554106601533</v>
      </c>
      <c r="S860" s="4">
        <f t="shared" si="393"/>
        <v>0</v>
      </c>
      <c r="T860" s="4">
        <f t="shared" si="394"/>
        <v>0</v>
      </c>
      <c r="U860" s="5">
        <f t="shared" si="395"/>
        <v>-1.8379317112254949</v>
      </c>
      <c r="V860" s="5">
        <f t="shared" si="396"/>
        <v>23.256964039769631</v>
      </c>
      <c r="W860" s="5">
        <f t="shared" si="397"/>
        <v>3.9058938027016108</v>
      </c>
      <c r="X860" s="5">
        <f t="shared" si="375"/>
        <v>0.99141858885216771</v>
      </c>
      <c r="Y860" s="5">
        <f t="shared" si="376"/>
        <v>10.135454201491978</v>
      </c>
      <c r="Z860" s="5">
        <f t="shared" si="377"/>
        <v>-1.4588980840306567</v>
      </c>
      <c r="AA860" s="5">
        <f t="shared" si="378"/>
        <v>13.456027126552348</v>
      </c>
      <c r="AB860" s="5">
        <f t="shared" si="379"/>
        <v>8.2975224902664824</v>
      </c>
      <c r="AC860" s="5">
        <f t="shared" si="379"/>
        <v>21.798065955738974</v>
      </c>
      <c r="AD860" s="5">
        <f t="shared" si="380"/>
        <v>-14.812079070746041</v>
      </c>
      <c r="AE860">
        <f t="shared" si="392"/>
        <v>0</v>
      </c>
    </row>
    <row r="861" spans="1:31" x14ac:dyDescent="0.2">
      <c r="A861">
        <f t="shared" si="398"/>
        <v>0.82800000000000062</v>
      </c>
      <c r="B861" s="5">
        <f t="shared" si="381"/>
        <v>3.8791641654718907</v>
      </c>
      <c r="C861" s="5">
        <f t="shared" si="382"/>
        <v>-44.512107539188847</v>
      </c>
      <c r="D861" s="5">
        <f t="shared" si="383"/>
        <v>-4.4010742572116071</v>
      </c>
      <c r="E861" s="2">
        <f t="shared" si="384"/>
        <v>44.680819511318205</v>
      </c>
      <c r="F861" s="2">
        <f t="shared" si="385"/>
        <v>175.01934148403456</v>
      </c>
      <c r="G861" s="3">
        <f t="shared" si="386"/>
        <v>8.697341648279135</v>
      </c>
      <c r="H861" s="3">
        <f t="shared" si="387"/>
        <v>-109.92830809914217</v>
      </c>
      <c r="I861" s="3">
        <f t="shared" si="388"/>
        <v>-18.480396733296065</v>
      </c>
      <c r="J861" s="2">
        <f t="shared" si="369"/>
        <v>111.80966745638248</v>
      </c>
      <c r="K861" s="2">
        <f t="shared" si="389"/>
        <v>76.216542233389561</v>
      </c>
      <c r="L861" s="6">
        <f t="shared" si="370"/>
        <v>2478.5011620041246</v>
      </c>
      <c r="M861" s="2">
        <f t="shared" si="371"/>
        <v>31.411559865677273</v>
      </c>
      <c r="N861" s="2">
        <f t="shared" si="390"/>
        <v>111.80966745638248</v>
      </c>
      <c r="O861" s="2">
        <f t="shared" si="372"/>
        <v>76.216542233389561</v>
      </c>
      <c r="P861" s="5">
        <f t="shared" si="373"/>
        <v>0.35236766685857079</v>
      </c>
      <c r="Q861" s="4">
        <f t="shared" si="391"/>
        <v>0.28093778096541677</v>
      </c>
      <c r="R861" s="4">
        <f t="shared" si="374"/>
        <v>0.2540723841616816</v>
      </c>
      <c r="S861" s="4">
        <f t="shared" si="393"/>
        <v>0</v>
      </c>
      <c r="T861" s="4">
        <f t="shared" si="394"/>
        <v>0</v>
      </c>
      <c r="U861" s="5">
        <f t="shared" si="395"/>
        <v>-1.8393767487317054</v>
      </c>
      <c r="V861" s="5">
        <f t="shared" si="396"/>
        <v>23.248434075828762</v>
      </c>
      <c r="W861" s="5">
        <f t="shared" si="397"/>
        <v>3.9083680316603315</v>
      </c>
      <c r="X861" s="5">
        <f t="shared" si="375"/>
        <v>0.99139667794528541</v>
      </c>
      <c r="Y861" s="5">
        <f t="shared" si="376"/>
        <v>10.132548306670266</v>
      </c>
      <c r="Z861" s="5">
        <f t="shared" si="377"/>
        <v>-1.4598051095137223</v>
      </c>
      <c r="AA861" s="5">
        <f t="shared" si="378"/>
        <v>13.45209974774124</v>
      </c>
      <c r="AB861" s="5">
        <f t="shared" si="379"/>
        <v>8.2931715579385603</v>
      </c>
      <c r="AC861" s="5">
        <f t="shared" si="379"/>
        <v>21.788628966315038</v>
      </c>
      <c r="AD861" s="5">
        <f t="shared" si="380"/>
        <v>-14.813532220598429</v>
      </c>
      <c r="AE861">
        <f t="shared" si="392"/>
        <v>0</v>
      </c>
    </row>
    <row r="862" spans="1:31" x14ac:dyDescent="0.2">
      <c r="A862">
        <f t="shared" si="398"/>
        <v>0.82900000000000063</v>
      </c>
      <c r="B862" s="5">
        <f t="shared" si="381"/>
        <v>3.8878656537059491</v>
      </c>
      <c r="C862" s="5">
        <f t="shared" si="382"/>
        <v>-44.622024952973504</v>
      </c>
      <c r="D862" s="5">
        <f t="shared" si="383"/>
        <v>-4.419562060711014</v>
      </c>
      <c r="E862" s="2">
        <f t="shared" si="384"/>
        <v>44.791077350796733</v>
      </c>
      <c r="F862" s="2">
        <f t="shared" si="385"/>
        <v>175.02045991759996</v>
      </c>
      <c r="G862" s="3">
        <f t="shared" si="386"/>
        <v>8.7056348198370728</v>
      </c>
      <c r="H862" s="3">
        <f t="shared" si="387"/>
        <v>-109.90651947017585</v>
      </c>
      <c r="I862" s="3">
        <f t="shared" si="388"/>
        <v>-18.495210265516661</v>
      </c>
      <c r="J862" s="2">
        <f t="shared" si="369"/>
        <v>111.79134090988522</v>
      </c>
      <c r="K862" s="2">
        <f t="shared" si="389"/>
        <v>76.204049699989923</v>
      </c>
      <c r="L862" s="6">
        <f t="shared" si="370"/>
        <v>2478.4463093064192</v>
      </c>
      <c r="M862" s="2">
        <f t="shared" si="371"/>
        <v>31.41086468391816</v>
      </c>
      <c r="N862" s="2">
        <f t="shared" si="390"/>
        <v>111.79134090988522</v>
      </c>
      <c r="O862" s="2">
        <f t="shared" si="372"/>
        <v>76.204049699989923</v>
      </c>
      <c r="P862" s="5">
        <f t="shared" si="373"/>
        <v>0.35236606049482777</v>
      </c>
      <c r="Q862" s="4">
        <f t="shared" si="391"/>
        <v>0.28097761801818261</v>
      </c>
      <c r="R862" s="4">
        <f t="shared" si="374"/>
        <v>0.25408934314340731</v>
      </c>
      <c r="S862" s="4">
        <f t="shared" si="393"/>
        <v>0</v>
      </c>
      <c r="T862" s="4">
        <f t="shared" si="394"/>
        <v>0</v>
      </c>
      <c r="U862" s="5">
        <f t="shared" si="395"/>
        <v>-1.8408204799215573</v>
      </c>
      <c r="V862" s="5">
        <f t="shared" si="396"/>
        <v>23.239910254055832</v>
      </c>
      <c r="W862" s="5">
        <f t="shared" si="397"/>
        <v>3.9108419479805008</v>
      </c>
      <c r="X862" s="5">
        <f t="shared" si="375"/>
        <v>0.99137473695001166</v>
      </c>
      <c r="Y862" s="5">
        <f t="shared" si="376"/>
        <v>10.129644031448787</v>
      </c>
      <c r="Z862" s="5">
        <f t="shared" si="377"/>
        <v>-1.4607125602184672</v>
      </c>
      <c r="AA862" s="5">
        <f t="shared" si="378"/>
        <v>13.448174509075718</v>
      </c>
      <c r="AB862" s="5">
        <f t="shared" si="379"/>
        <v>8.2888235515272299</v>
      </c>
      <c r="AC862" s="5">
        <f t="shared" si="379"/>
        <v>21.779197693837364</v>
      </c>
      <c r="AD862" s="5">
        <f t="shared" si="380"/>
        <v>-14.814983542943779</v>
      </c>
      <c r="AE862">
        <f t="shared" si="392"/>
        <v>0</v>
      </c>
    </row>
    <row r="863" spans="1:31" x14ac:dyDescent="0.2">
      <c r="A863">
        <f t="shared" si="398"/>
        <v>0.83000000000000063</v>
      </c>
      <c r="B863" s="5">
        <f t="shared" si="381"/>
        <v>3.8965754329375617</v>
      </c>
      <c r="C863" s="5">
        <f t="shared" si="382"/>
        <v>-44.731920582844836</v>
      </c>
      <c r="D863" s="5">
        <f t="shared" si="383"/>
        <v>-4.4380646784683018</v>
      </c>
      <c r="E863" s="2">
        <f t="shared" si="384"/>
        <v>44.901314225025864</v>
      </c>
      <c r="F863" s="2">
        <f t="shared" si="385"/>
        <v>175.02155990644223</v>
      </c>
      <c r="G863" s="3">
        <f t="shared" si="386"/>
        <v>8.7139236433886005</v>
      </c>
      <c r="H863" s="3">
        <f t="shared" si="387"/>
        <v>-109.88474027248202</v>
      </c>
      <c r="I863" s="3">
        <f t="shared" si="388"/>
        <v>-18.510025249059606</v>
      </c>
      <c r="J863" s="2">
        <f t="shared" si="369"/>
        <v>111.77302735783111</v>
      </c>
      <c r="K863" s="2">
        <f t="shared" si="389"/>
        <v>76.191566024424745</v>
      </c>
      <c r="L863" s="6">
        <f t="shared" si="370"/>
        <v>2478.3913813763597</v>
      </c>
      <c r="M863" s="2">
        <f t="shared" si="371"/>
        <v>31.410168548693445</v>
      </c>
      <c r="N863" s="2">
        <f t="shared" si="390"/>
        <v>111.77302735783111</v>
      </c>
      <c r="O863" s="2">
        <f t="shared" si="372"/>
        <v>76.191566024424745</v>
      </c>
      <c r="P863" s="5">
        <f t="shared" si="373"/>
        <v>0.35236445193592625</v>
      </c>
      <c r="Q863" s="4">
        <f t="shared" si="391"/>
        <v>0.28101742693375092</v>
      </c>
      <c r="R863" s="4">
        <f t="shared" si="374"/>
        <v>0.25410628760453047</v>
      </c>
      <c r="S863" s="4">
        <f t="shared" si="393"/>
        <v>0</v>
      </c>
      <c r="T863" s="4">
        <f t="shared" si="394"/>
        <v>0</v>
      </c>
      <c r="U863" s="5">
        <f t="shared" si="395"/>
        <v>-1.8422629063806719</v>
      </c>
      <c r="V863" s="5">
        <f t="shared" si="396"/>
        <v>23.231392569621608</v>
      </c>
      <c r="W863" s="5">
        <f t="shared" si="397"/>
        <v>3.9133155519884157</v>
      </c>
      <c r="X863" s="5">
        <f t="shared" si="375"/>
        <v>0.99135276586191123</v>
      </c>
      <c r="Y863" s="5">
        <f t="shared" si="376"/>
        <v>10.126741374845313</v>
      </c>
      <c r="Z863" s="5">
        <f t="shared" si="377"/>
        <v>-1.4616204356066984</v>
      </c>
      <c r="AA863" s="5">
        <f t="shared" si="378"/>
        <v>13.44425140927256</v>
      </c>
      <c r="AB863" s="5">
        <f t="shared" si="379"/>
        <v>8.2844784684646413</v>
      </c>
      <c r="AC863" s="5">
        <f t="shared" si="379"/>
        <v>21.769772134014911</v>
      </c>
      <c r="AD863" s="5">
        <f t="shared" si="380"/>
        <v>-14.816433038739024</v>
      </c>
      <c r="AE863">
        <f t="shared" si="392"/>
        <v>0</v>
      </c>
    </row>
    <row r="864" spans="1:31" x14ac:dyDescent="0.2">
      <c r="A864">
        <f t="shared" si="398"/>
        <v>0.83100000000000063</v>
      </c>
      <c r="B864" s="5">
        <f t="shared" si="381"/>
        <v>3.9052934988201846</v>
      </c>
      <c r="C864" s="5">
        <f t="shared" si="382"/>
        <v>-44.841794438231254</v>
      </c>
      <c r="D864" s="5">
        <f t="shared" si="383"/>
        <v>-4.4565821119338809</v>
      </c>
      <c r="E864" s="2">
        <f t="shared" si="384"/>
        <v>45.011530142314811</v>
      </c>
      <c r="F864" s="2">
        <f t="shared" si="385"/>
        <v>175.02264159416987</v>
      </c>
      <c r="G864" s="3">
        <f t="shared" si="386"/>
        <v>8.7222081218570651</v>
      </c>
      <c r="H864" s="3">
        <f t="shared" si="387"/>
        <v>-109.862970500348</v>
      </c>
      <c r="I864" s="3">
        <f t="shared" si="388"/>
        <v>-18.524841682098344</v>
      </c>
      <c r="J864" s="2">
        <f t="shared" si="369"/>
        <v>111.75472679501361</v>
      </c>
      <c r="K864" s="2">
        <f t="shared" si="389"/>
        <v>76.179091203144921</v>
      </c>
      <c r="L864" s="6">
        <f t="shared" si="370"/>
        <v>2478.3363782029096</v>
      </c>
      <c r="M864" s="2">
        <f t="shared" si="371"/>
        <v>31.409471459863266</v>
      </c>
      <c r="N864" s="2">
        <f t="shared" si="390"/>
        <v>111.75472679501361</v>
      </c>
      <c r="O864" s="2">
        <f t="shared" si="372"/>
        <v>76.179091203144921</v>
      </c>
      <c r="P864" s="5">
        <f t="shared" si="373"/>
        <v>0.35236284118154254</v>
      </c>
      <c r="Q864" s="4">
        <f t="shared" si="391"/>
        <v>0.28105720769624509</v>
      </c>
      <c r="R864" s="4">
        <f t="shared" si="374"/>
        <v>0.25412321754425476</v>
      </c>
      <c r="S864" s="4">
        <f t="shared" si="393"/>
        <v>0</v>
      </c>
      <c r="T864" s="4">
        <f t="shared" si="394"/>
        <v>0</v>
      </c>
      <c r="U864" s="5">
        <f t="shared" si="395"/>
        <v>-1.8437040296928326</v>
      </c>
      <c r="V864" s="5">
        <f t="shared" si="396"/>
        <v>23.222881017701514</v>
      </c>
      <c r="W864" s="5">
        <f t="shared" si="397"/>
        <v>3.9157888440105917</v>
      </c>
      <c r="X864" s="5">
        <f t="shared" si="375"/>
        <v>0.99133076467656966</v>
      </c>
      <c r="Y864" s="5">
        <f t="shared" si="376"/>
        <v>10.123840335878352</v>
      </c>
      <c r="Z864" s="5">
        <f t="shared" si="377"/>
        <v>-1.4625287351408947</v>
      </c>
      <c r="AA864" s="5">
        <f t="shared" si="378"/>
        <v>13.440330447049481</v>
      </c>
      <c r="AB864" s="5">
        <f t="shared" si="379"/>
        <v>8.2801363061855202</v>
      </c>
      <c r="AC864" s="5">
        <f t="shared" si="379"/>
        <v>21.760352282560618</v>
      </c>
      <c r="AD864" s="5">
        <f t="shared" si="380"/>
        <v>-14.817880708939928</v>
      </c>
      <c r="AE864">
        <f t="shared" si="392"/>
        <v>0</v>
      </c>
    </row>
    <row r="865" spans="1:31" x14ac:dyDescent="0.2">
      <c r="A865">
        <f t="shared" si="398"/>
        <v>0.83200000000000063</v>
      </c>
      <c r="B865" s="5">
        <f t="shared" si="381"/>
        <v>3.914019847010195</v>
      </c>
      <c r="C865" s="5">
        <f t="shared" si="382"/>
        <v>-44.951646528555457</v>
      </c>
      <c r="D865" s="5">
        <f t="shared" si="383"/>
        <v>-4.4751143625563339</v>
      </c>
      <c r="E865" s="2">
        <f t="shared" si="384"/>
        <v>45.121725110981536</v>
      </c>
      <c r="F865" s="2">
        <f t="shared" si="385"/>
        <v>175.02370512293194</v>
      </c>
      <c r="G865" s="3">
        <f t="shared" si="386"/>
        <v>8.7304882581632501</v>
      </c>
      <c r="H865" s="3">
        <f t="shared" si="387"/>
        <v>-109.84121014806544</v>
      </c>
      <c r="I865" s="3">
        <f t="shared" si="388"/>
        <v>-18.539659562807284</v>
      </c>
      <c r="J865" s="2">
        <f t="shared" ref="J865:J928" si="399">SQRT(G865^2+H865^2+I865^2)</f>
        <v>111.73643921622968</v>
      </c>
      <c r="K865" s="2">
        <f t="shared" si="389"/>
        <v>76.166625232603735</v>
      </c>
      <c r="L865" s="6">
        <f t="shared" ref="L865:L928" si="400">SQRT(spin^2-flag*((30/PI())*(wx*G865+wy*H865+wz*I865)/J865)^2)*EXP(-A865/(tau*146.7/N865))</f>
        <v>2478.2812997750834</v>
      </c>
      <c r="M865" s="2">
        <f t="shared" ref="M865:M928" si="401">(L865*PI()/30)*(circ/(2*PI()))/12</f>
        <v>31.408773417288387</v>
      </c>
      <c r="N865" s="2">
        <f t="shared" si="390"/>
        <v>111.73643921622968</v>
      </c>
      <c r="O865" s="2">
        <f t="shared" ref="O865:O928" si="402">J865/1.467</f>
        <v>76.166625232603735</v>
      </c>
      <c r="P865" s="5">
        <f t="shared" ref="P865:P928" si="403">cd0+(cdspin*L865/1000)*EXP(-A865/(tau*146.7/N865))</f>
        <v>0.35236122823135463</v>
      </c>
      <c r="Q865" s="4">
        <f t="shared" si="391"/>
        <v>0.28109696028980197</v>
      </c>
      <c r="R865" s="4">
        <f t="shared" ref="R865:R928" si="404">cl2_*Q865/(cl0+cl1_*Q865)</f>
        <v>0.25414013296178739</v>
      </c>
      <c r="S865" s="4">
        <f t="shared" si="393"/>
        <v>0</v>
      </c>
      <c r="T865" s="4">
        <f t="shared" si="394"/>
        <v>0</v>
      </c>
      <c r="U865" s="5">
        <f t="shared" si="395"/>
        <v>-1.8451438514399889</v>
      </c>
      <c r="V865" s="5">
        <f t="shared" si="396"/>
        <v>23.214375593475648</v>
      </c>
      <c r="W865" s="5">
        <f t="shared" si="397"/>
        <v>3.9182618243737628</v>
      </c>
      <c r="X865" s="5">
        <f t="shared" ref="X865:X928" si="405">M865/romega</f>
        <v>0.99130873338959258</v>
      </c>
      <c r="Y865" s="5">
        <f t="shared" ref="Y865:Y928" si="406">const*($R865/omega)*N865*(wy*I865-wz*(H865-T865))</f>
        <v>10.120940913567159</v>
      </c>
      <c r="Z865" s="5">
        <f t="shared" ref="Z865:Z928" si="407">const*($R865/omega)*N865*(wz*(G865-S865)-wx*I865)</f>
        <v>-1.4634374582842027</v>
      </c>
      <c r="AA865" s="5">
        <f t="shared" ref="AA865:AA928" si="408">const*($R865/omega)*N865*(wx*(H865-T865)-wy*(G865-S865))</f>
        <v>13.43641162112516</v>
      </c>
      <c r="AB865" s="5">
        <f t="shared" ref="AB865:AC928" si="409">U865+Y865</f>
        <v>8.2757970621271699</v>
      </c>
      <c r="AC865" s="5">
        <f t="shared" si="409"/>
        <v>21.750938135191443</v>
      </c>
      <c r="AD865" s="5">
        <f t="shared" ref="AD865:AD928" si="410">W865+AA865-32.174</f>
        <v>-14.819326554501078</v>
      </c>
      <c r="AE865">
        <f t="shared" si="392"/>
        <v>0</v>
      </c>
    </row>
    <row r="866" spans="1:31" x14ac:dyDescent="0.2">
      <c r="A866">
        <f t="shared" si="398"/>
        <v>0.83300000000000063</v>
      </c>
      <c r="B866" s="5">
        <f t="shared" ref="B866:B929" si="411">B865+G865*dt+0.5*AB865*dt*dt</f>
        <v>3.9227544731668891</v>
      </c>
      <c r="C866" s="5">
        <f t="shared" ref="C866:C929" si="412">C865+H865*dt+0.5*AC865*dt*dt</f>
        <v>-45.061476863234454</v>
      </c>
      <c r="D866" s="5">
        <f t="shared" ref="D866:D929" si="413">D865+I865*dt+0.5*AD865*dt*dt</f>
        <v>-4.4936614317824191</v>
      </c>
      <c r="E866" s="2">
        <f t="shared" ref="E866:E929" si="414">SQRT(B866^2+C866^2)</f>
        <v>45.231899139352578</v>
      </c>
      <c r="F866" s="2">
        <f t="shared" ref="F866:F929" si="415">ATAN2(C866,B866)*180/PI()</f>
        <v>175.02475063343658</v>
      </c>
      <c r="G866" s="3">
        <f t="shared" ref="G866:G929" si="416">G865+AB865*dt</f>
        <v>8.7387640552253778</v>
      </c>
      <c r="H866" s="3">
        <f t="shared" ref="H866:H929" si="417">H865+AC865*dt</f>
        <v>-109.81945920993026</v>
      </c>
      <c r="I866" s="3">
        <f t="shared" ref="I866:I929" si="418">I865+AD865*dt</f>
        <v>-18.554478889361786</v>
      </c>
      <c r="J866" s="2">
        <f t="shared" si="399"/>
        <v>111.71816461627986</v>
      </c>
      <c r="K866" s="2">
        <f t="shared" ref="K866:K929" si="419">J866/1.467</f>
        <v>76.154168109256887</v>
      </c>
      <c r="L866" s="6">
        <f t="shared" si="400"/>
        <v>2478.2261460819491</v>
      </c>
      <c r="M866" s="2">
        <f t="shared" si="401"/>
        <v>31.408074420830257</v>
      </c>
      <c r="N866" s="2">
        <f t="shared" ref="N866:N929" si="420">IF(D866&gt;=hwind,SQRT((G866-vxw)^2+(H866-vyw)^2+I866^2),J866)</f>
        <v>111.71816461627986</v>
      </c>
      <c r="O866" s="2">
        <f t="shared" si="402"/>
        <v>76.154168109256887</v>
      </c>
      <c r="P866" s="5">
        <f t="shared" si="403"/>
        <v>0.35235961308504188</v>
      </c>
      <c r="Q866" s="4">
        <f t="shared" ref="Q866:Q929" si="421">(M866/N866)</f>
        <v>0.28113668469857217</v>
      </c>
      <c r="R866" s="4">
        <f t="shared" si="404"/>
        <v>0.25415703385633881</v>
      </c>
      <c r="S866" s="4">
        <f t="shared" si="393"/>
        <v>0</v>
      </c>
      <c r="T866" s="4">
        <f t="shared" si="394"/>
        <v>0</v>
      </c>
      <c r="U866" s="5">
        <f t="shared" si="395"/>
        <v>-1.846582373202259</v>
      </c>
      <c r="V866" s="5">
        <f t="shared" si="396"/>
        <v>23.205876292128774</v>
      </c>
      <c r="W866" s="5">
        <f t="shared" si="397"/>
        <v>3.9207344934048862</v>
      </c>
      <c r="X866" s="5">
        <f t="shared" si="405"/>
        <v>0.99128667199660703</v>
      </c>
      <c r="Y866" s="5">
        <f t="shared" si="406"/>
        <v>10.118043106931701</v>
      </c>
      <c r="Z866" s="5">
        <f t="shared" si="407"/>
        <v>-1.4643466045004365</v>
      </c>
      <c r="AA866" s="5">
        <f t="shared" si="408"/>
        <v>13.432494930219192</v>
      </c>
      <c r="AB866" s="5">
        <f t="shared" si="409"/>
        <v>8.271460733729441</v>
      </c>
      <c r="AC866" s="5">
        <f t="shared" si="409"/>
        <v>21.741529687628336</v>
      </c>
      <c r="AD866" s="5">
        <f t="shared" si="410"/>
        <v>-14.820770576375921</v>
      </c>
      <c r="AE866">
        <f t="shared" ref="AE866:AE929" si="422">IF(($C866-17/12)*($C867-17/12)&lt;0,1,0)</f>
        <v>0</v>
      </c>
    </row>
    <row r="867" spans="1:31" x14ac:dyDescent="0.2">
      <c r="A867">
        <f t="shared" si="398"/>
        <v>0.83400000000000063</v>
      </c>
      <c r="B867" s="5">
        <f t="shared" si="411"/>
        <v>3.9314973729524816</v>
      </c>
      <c r="C867" s="5">
        <f t="shared" si="412"/>
        <v>-45.171285451679537</v>
      </c>
      <c r="D867" s="5">
        <f t="shared" si="413"/>
        <v>-4.5122233210570695</v>
      </c>
      <c r="E867" s="2">
        <f t="shared" si="414"/>
        <v>45.342052235762857</v>
      </c>
      <c r="F867" s="2">
        <f t="shared" si="415"/>
        <v>175.02577826496918</v>
      </c>
      <c r="G867" s="3">
        <f t="shared" si="416"/>
        <v>8.7470355159591069</v>
      </c>
      <c r="H867" s="3">
        <f t="shared" si="417"/>
        <v>-109.79771768024263</v>
      </c>
      <c r="I867" s="3">
        <f t="shared" si="418"/>
        <v>-18.56929965993816</v>
      </c>
      <c r="J867" s="2">
        <f t="shared" si="399"/>
        <v>111.69990298996815</v>
      </c>
      <c r="K867" s="2">
        <f t="shared" si="419"/>
        <v>76.141719829562476</v>
      </c>
      <c r="L867" s="6">
        <f t="shared" si="400"/>
        <v>2478.1709171126226</v>
      </c>
      <c r="M867" s="2">
        <f t="shared" si="401"/>
        <v>31.407374470350945</v>
      </c>
      <c r="N867" s="2">
        <f t="shared" si="420"/>
        <v>111.69990298996815</v>
      </c>
      <c r="O867" s="2">
        <f t="shared" si="402"/>
        <v>76.141719829562476</v>
      </c>
      <c r="P867" s="5">
        <f t="shared" si="403"/>
        <v>0.35235799574228516</v>
      </c>
      <c r="Q867" s="4">
        <f t="shared" si="421"/>
        <v>0.28117638090671987</v>
      </c>
      <c r="R867" s="4">
        <f t="shared" si="404"/>
        <v>0.25417392022712315</v>
      </c>
      <c r="S867" s="4">
        <f t="shared" ref="S867:S930" si="423">IF(D867&gt;=hwind,vxw,0)</f>
        <v>0</v>
      </c>
      <c r="T867" s="4">
        <f t="shared" ref="T867:T930" si="424">IF(D867&gt;=hwind,vyw,0)</f>
        <v>0</v>
      </c>
      <c r="U867" s="5">
        <f t="shared" ref="U867:U930" si="425">-const*$P867*$N867*(G867-S867)</f>
        <v>-1.8480195965579298</v>
      </c>
      <c r="V867" s="5">
        <f t="shared" ref="V867:V930" si="426">-const*$P867*$N867*(H867-T867)</f>
        <v>23.1973831088503</v>
      </c>
      <c r="W867" s="5">
        <f t="shared" ref="W867:W930" si="427">-const*$P867*$N867*I867</f>
        <v>3.9232068514311327</v>
      </c>
      <c r="X867" s="5">
        <f t="shared" si="405"/>
        <v>0.99126458049325972</v>
      </c>
      <c r="Y867" s="5">
        <f t="shared" si="406"/>
        <v>10.115146914992692</v>
      </c>
      <c r="Z867" s="5">
        <f t="shared" si="407"/>
        <v>-1.4652561732540796</v>
      </c>
      <c r="AA867" s="5">
        <f t="shared" si="408"/>
        <v>13.42858037305214</v>
      </c>
      <c r="AB867" s="5">
        <f t="shared" si="409"/>
        <v>8.2671273184347633</v>
      </c>
      <c r="AC867" s="5">
        <f t="shared" si="409"/>
        <v>21.73212693559622</v>
      </c>
      <c r="AD867" s="5">
        <f t="shared" si="410"/>
        <v>-14.822212775516725</v>
      </c>
      <c r="AE867">
        <f t="shared" si="422"/>
        <v>0</v>
      </c>
    </row>
    <row r="868" spans="1:31" x14ac:dyDescent="0.2">
      <c r="A868">
        <f t="shared" si="398"/>
        <v>0.83500000000000063</v>
      </c>
      <c r="B868" s="5">
        <f t="shared" si="411"/>
        <v>3.9402485420321001</v>
      </c>
      <c r="C868" s="5">
        <f t="shared" si="412"/>
        <v>-45.281072303296312</v>
      </c>
      <c r="D868" s="5">
        <f t="shared" si="413"/>
        <v>-4.5308000318233956</v>
      </c>
      <c r="E868" s="2">
        <f t="shared" si="414"/>
        <v>45.452184408555489</v>
      </c>
      <c r="F868" s="2">
        <f t="shared" si="415"/>
        <v>175.02678815541029</v>
      </c>
      <c r="G868" s="3">
        <f t="shared" si="416"/>
        <v>8.7553026432775418</v>
      </c>
      <c r="H868" s="3">
        <f t="shared" si="417"/>
        <v>-109.77598555330704</v>
      </c>
      <c r="I868" s="3">
        <f t="shared" si="418"/>
        <v>-18.584121872713677</v>
      </c>
      <c r="J868" s="2">
        <f t="shared" si="399"/>
        <v>111.68165433210207</v>
      </c>
      <c r="K868" s="2">
        <f t="shared" si="419"/>
        <v>76.129280389980963</v>
      </c>
      <c r="L868" s="6">
        <f t="shared" si="400"/>
        <v>2478.1156128562748</v>
      </c>
      <c r="M868" s="2">
        <f t="shared" si="401"/>
        <v>31.406673565713202</v>
      </c>
      <c r="N868" s="2">
        <f t="shared" si="420"/>
        <v>111.68165433210207</v>
      </c>
      <c r="O868" s="2">
        <f t="shared" si="402"/>
        <v>76.129280389980963</v>
      </c>
      <c r="P868" s="5">
        <f t="shared" si="403"/>
        <v>0.35235637620276694</v>
      </c>
      <c r="Q868" s="4">
        <f t="shared" si="421"/>
        <v>0.28121604889842311</v>
      </c>
      <c r="R868" s="4">
        <f t="shared" si="404"/>
        <v>0.25419079207335782</v>
      </c>
      <c r="S868" s="4">
        <f t="shared" si="423"/>
        <v>0</v>
      </c>
      <c r="T868" s="4">
        <f t="shared" si="424"/>
        <v>0</v>
      </c>
      <c r="U868" s="5">
        <f t="shared" si="425"/>
        <v>-1.8494555230834611</v>
      </c>
      <c r="V868" s="5">
        <f t="shared" si="426"/>
        <v>23.188896038834283</v>
      </c>
      <c r="W868" s="5">
        <f t="shared" si="427"/>
        <v>3.9256788987798927</v>
      </c>
      <c r="X868" s="5">
        <f t="shared" si="405"/>
        <v>0.99124245887521889</v>
      </c>
      <c r="Y868" s="5">
        <f t="shared" si="406"/>
        <v>10.112252336771556</v>
      </c>
      <c r="Z868" s="5">
        <f t="shared" si="407"/>
        <v>-1.4661661640102785</v>
      </c>
      <c r="AA868" s="5">
        <f t="shared" si="408"/>
        <v>13.424667948345478</v>
      </c>
      <c r="AB868" s="5">
        <f t="shared" si="409"/>
        <v>8.2627968136880945</v>
      </c>
      <c r="AC868" s="5">
        <f t="shared" si="409"/>
        <v>21.722729874824005</v>
      </c>
      <c r="AD868" s="5">
        <f t="shared" si="410"/>
        <v>-14.823653152874627</v>
      </c>
      <c r="AE868">
        <f t="shared" si="422"/>
        <v>0</v>
      </c>
    </row>
    <row r="869" spans="1:31" x14ac:dyDescent="0.2">
      <c r="A869">
        <f t="shared" si="398"/>
        <v>0.83600000000000063</v>
      </c>
      <c r="B869" s="5">
        <f t="shared" si="411"/>
        <v>3.9490079760737844</v>
      </c>
      <c r="C869" s="5">
        <f t="shared" si="412"/>
        <v>-45.390837427484684</v>
      </c>
      <c r="D869" s="5">
        <f t="shared" si="413"/>
        <v>-4.5493915655226855</v>
      </c>
      <c r="E869" s="2">
        <f t="shared" si="414"/>
        <v>45.562295666081603</v>
      </c>
      <c r="F869" s="2">
        <f t="shared" si="415"/>
        <v>175.02778044125319</v>
      </c>
      <c r="G869" s="3">
        <f t="shared" si="416"/>
        <v>8.7635654400912291</v>
      </c>
      <c r="H869" s="3">
        <f t="shared" si="417"/>
        <v>-109.75426282343221</v>
      </c>
      <c r="I869" s="3">
        <f t="shared" si="418"/>
        <v>-18.598945525866551</v>
      </c>
      <c r="J869" s="2">
        <f t="shared" si="399"/>
        <v>111.66341863749268</v>
      </c>
      <c r="K869" s="2">
        <f t="shared" si="419"/>
        <v>76.116849786975237</v>
      </c>
      <c r="L869" s="6">
        <f t="shared" si="400"/>
        <v>2478.0602333021275</v>
      </c>
      <c r="M869" s="2">
        <f t="shared" si="401"/>
        <v>31.405971706780434</v>
      </c>
      <c r="N869" s="2">
        <f t="shared" si="420"/>
        <v>111.66341863749268</v>
      </c>
      <c r="O869" s="2">
        <f t="shared" si="402"/>
        <v>76.116849786975237</v>
      </c>
      <c r="P869" s="5">
        <f t="shared" si="403"/>
        <v>0.35235475446617109</v>
      </c>
      <c r="Q869" s="4">
        <f t="shared" si="421"/>
        <v>0.28125568865787354</v>
      </c>
      <c r="R869" s="4">
        <f t="shared" si="404"/>
        <v>0.25420764939426371</v>
      </c>
      <c r="S869" s="4">
        <f t="shared" si="423"/>
        <v>0</v>
      </c>
      <c r="T869" s="4">
        <f t="shared" si="424"/>
        <v>0</v>
      </c>
      <c r="U869" s="5">
        <f t="shared" si="425"/>
        <v>-1.8508901543534868</v>
      </c>
      <c r="V869" s="5">
        <f t="shared" si="426"/>
        <v>23.180415077279424</v>
      </c>
      <c r="W869" s="5">
        <f t="shared" si="427"/>
        <v>3.9281506357787719</v>
      </c>
      <c r="X869" s="5">
        <f t="shared" si="405"/>
        <v>0.99122030713817344</v>
      </c>
      <c r="Y869" s="5">
        <f t="shared" si="406"/>
        <v>10.109359371290468</v>
      </c>
      <c r="Z869" s="5">
        <f t="shared" si="407"/>
        <v>-1.4670765762348486</v>
      </c>
      <c r="AA869" s="5">
        <f t="shared" si="408"/>
        <v>13.420757654821639</v>
      </c>
      <c r="AB869" s="5">
        <f t="shared" si="409"/>
        <v>8.258469216936982</v>
      </c>
      <c r="AC869" s="5">
        <f t="shared" si="409"/>
        <v>21.713338501044575</v>
      </c>
      <c r="AD869" s="5">
        <f t="shared" si="410"/>
        <v>-14.82509170939959</v>
      </c>
      <c r="AE869">
        <f t="shared" si="422"/>
        <v>0</v>
      </c>
    </row>
    <row r="870" spans="1:31" x14ac:dyDescent="0.2">
      <c r="A870">
        <f t="shared" si="398"/>
        <v>0.83700000000000063</v>
      </c>
      <c r="B870" s="5">
        <f t="shared" si="411"/>
        <v>3.9577756707484841</v>
      </c>
      <c r="C870" s="5">
        <f t="shared" si="412"/>
        <v>-45.500580833638864</v>
      </c>
      <c r="D870" s="5">
        <f t="shared" si="413"/>
        <v>-4.5679979235944064</v>
      </c>
      <c r="E870" s="2">
        <f t="shared" si="414"/>
        <v>45.672386016700209</v>
      </c>
      <c r="F870" s="2">
        <f t="shared" si="415"/>
        <v>175.02875525762153</v>
      </c>
      <c r="G870" s="3">
        <f t="shared" si="416"/>
        <v>8.771823909308166</v>
      </c>
      <c r="H870" s="3">
        <f t="shared" si="417"/>
        <v>-109.73254948493117</v>
      </c>
      <c r="I870" s="3">
        <f t="shared" si="418"/>
        <v>-18.613770617575952</v>
      </c>
      <c r="J870" s="2">
        <f t="shared" si="399"/>
        <v>111.64519590095452</v>
      </c>
      <c r="K870" s="2">
        <f t="shared" si="419"/>
        <v>76.104428017010576</v>
      </c>
      <c r="L870" s="6">
        <f t="shared" si="400"/>
        <v>2478.0047784394537</v>
      </c>
      <c r="M870" s="2">
        <f t="shared" si="401"/>
        <v>31.405268893416686</v>
      </c>
      <c r="N870" s="2">
        <f t="shared" si="420"/>
        <v>111.64519590095452</v>
      </c>
      <c r="O870" s="2">
        <f t="shared" si="402"/>
        <v>76.104428017010576</v>
      </c>
      <c r="P870" s="5">
        <f t="shared" si="403"/>
        <v>0.35235313053218315</v>
      </c>
      <c r="Q870" s="4">
        <f t="shared" si="421"/>
        <v>0.28129530016927656</v>
      </c>
      <c r="R870" s="4">
        <f t="shared" si="404"/>
        <v>0.25422449218906518</v>
      </c>
      <c r="S870" s="4">
        <f t="shared" si="423"/>
        <v>0</v>
      </c>
      <c r="T870" s="4">
        <f t="shared" si="424"/>
        <v>0</v>
      </c>
      <c r="U870" s="5">
        <f t="shared" si="425"/>
        <v>-1.8523234919408196</v>
      </c>
      <c r="V870" s="5">
        <f t="shared" si="426"/>
        <v>23.171940219389064</v>
      </c>
      <c r="W870" s="5">
        <f t="shared" si="427"/>
        <v>3.9306220627555954</v>
      </c>
      <c r="X870" s="5">
        <f t="shared" si="405"/>
        <v>0.99119812527783235</v>
      </c>
      <c r="Y870" s="5">
        <f t="shared" si="406"/>
        <v>10.106468017572318</v>
      </c>
      <c r="Z870" s="5">
        <f t="shared" si="407"/>
        <v>-1.467987409394268</v>
      </c>
      <c r="AA870" s="5">
        <f t="shared" si="408"/>
        <v>13.416849491203985</v>
      </c>
      <c r="AB870" s="5">
        <f t="shared" si="409"/>
        <v>8.2541445256314994</v>
      </c>
      <c r="AC870" s="5">
        <f t="shared" si="409"/>
        <v>21.703952809994796</v>
      </c>
      <c r="AD870" s="5">
        <f t="shared" si="410"/>
        <v>-14.82652844604042</v>
      </c>
      <c r="AE870">
        <f t="shared" si="422"/>
        <v>0</v>
      </c>
    </row>
    <row r="871" spans="1:31" x14ac:dyDescent="0.2">
      <c r="A871">
        <f t="shared" si="398"/>
        <v>0.83800000000000063</v>
      </c>
      <c r="B871" s="5">
        <f t="shared" si="411"/>
        <v>3.9665516217300549</v>
      </c>
      <c r="C871" s="5">
        <f t="shared" si="412"/>
        <v>-45.61030253114739</v>
      </c>
      <c r="D871" s="5">
        <f t="shared" si="413"/>
        <v>-4.5866191074762055</v>
      </c>
      <c r="E871" s="2">
        <f t="shared" si="414"/>
        <v>45.782455468777989</v>
      </c>
      <c r="F871" s="2">
        <f t="shared" si="415"/>
        <v>175.02971273828612</v>
      </c>
      <c r="G871" s="3">
        <f t="shared" si="416"/>
        <v>8.7800780538337975</v>
      </c>
      <c r="H871" s="3">
        <f t="shared" si="417"/>
        <v>-109.71084553212117</v>
      </c>
      <c r="I871" s="3">
        <f t="shared" si="418"/>
        <v>-18.628597146021992</v>
      </c>
      <c r="J871" s="2">
        <f t="shared" si="399"/>
        <v>111.62698611730563</v>
      </c>
      <c r="K871" s="2">
        <f t="shared" si="419"/>
        <v>76.092015076554617</v>
      </c>
      <c r="L871" s="6">
        <f t="shared" si="400"/>
        <v>2477.9492482575788</v>
      </c>
      <c r="M871" s="2">
        <f t="shared" si="401"/>
        <v>31.404565125486673</v>
      </c>
      <c r="N871" s="2">
        <f t="shared" si="420"/>
        <v>111.62698611730563</v>
      </c>
      <c r="O871" s="2">
        <f t="shared" si="402"/>
        <v>76.092015076554617</v>
      </c>
      <c r="P871" s="5">
        <f t="shared" si="403"/>
        <v>0.35235150440049007</v>
      </c>
      <c r="Q871" s="4">
        <f t="shared" si="421"/>
        <v>0.28133488341685142</v>
      </c>
      <c r="R871" s="4">
        <f t="shared" si="404"/>
        <v>0.25424132045699011</v>
      </c>
      <c r="S871" s="4">
        <f t="shared" si="423"/>
        <v>0</v>
      </c>
      <c r="T871" s="4">
        <f t="shared" si="424"/>
        <v>0</v>
      </c>
      <c r="U871" s="5">
        <f t="shared" si="425"/>
        <v>-1.8537555374164505</v>
      </c>
      <c r="V871" s="5">
        <f t="shared" si="426"/>
        <v>23.163471460371177</v>
      </c>
      <c r="W871" s="5">
        <f t="shared" si="427"/>
        <v>3.9330931800384019</v>
      </c>
      <c r="X871" s="5">
        <f t="shared" si="405"/>
        <v>0.99117591328992594</v>
      </c>
      <c r="Y871" s="5">
        <f t="shared" si="406"/>
        <v>10.103578274640721</v>
      </c>
      <c r="Z871" s="5">
        <f t="shared" si="407"/>
        <v>-1.4688986629556793</v>
      </c>
      <c r="AA871" s="5">
        <f t="shared" si="408"/>
        <v>13.412943456216809</v>
      </c>
      <c r="AB871" s="5">
        <f t="shared" si="409"/>
        <v>8.249822737224271</v>
      </c>
      <c r="AC871" s="5">
        <f t="shared" si="409"/>
        <v>21.694572797415496</v>
      </c>
      <c r="AD871" s="5">
        <f t="shared" si="410"/>
        <v>-14.827963363744789</v>
      </c>
      <c r="AE871">
        <f t="shared" si="422"/>
        <v>0</v>
      </c>
    </row>
    <row r="872" spans="1:31" x14ac:dyDescent="0.2">
      <c r="A872">
        <f t="shared" si="398"/>
        <v>0.83900000000000063</v>
      </c>
      <c r="B872" s="5">
        <f t="shared" si="411"/>
        <v>3.9753358246952573</v>
      </c>
      <c r="C872" s="5">
        <f t="shared" si="412"/>
        <v>-45.720002529393113</v>
      </c>
      <c r="D872" s="5">
        <f t="shared" si="413"/>
        <v>-4.6052551186039095</v>
      </c>
      <c r="E872" s="2">
        <f t="shared" si="414"/>
        <v>45.892504030689132</v>
      </c>
      <c r="F872" s="2">
        <f t="shared" si="415"/>
        <v>175.03065301568205</v>
      </c>
      <c r="G872" s="3">
        <f t="shared" si="416"/>
        <v>8.7883278765710209</v>
      </c>
      <c r="H872" s="3">
        <f t="shared" si="417"/>
        <v>-109.68915095932375</v>
      </c>
      <c r="I872" s="3">
        <f t="shared" si="418"/>
        <v>-18.643425109385738</v>
      </c>
      <c r="J872" s="2">
        <f t="shared" si="399"/>
        <v>111.60878928136755</v>
      </c>
      <c r="K872" s="2">
        <f t="shared" si="419"/>
        <v>76.079610962077396</v>
      </c>
      <c r="L872" s="6">
        <f t="shared" si="400"/>
        <v>2477.8936427458798</v>
      </c>
      <c r="M872" s="2">
        <f t="shared" si="401"/>
        <v>31.403860402855766</v>
      </c>
      <c r="N872" s="2">
        <f t="shared" si="420"/>
        <v>111.60878928136755</v>
      </c>
      <c r="O872" s="2">
        <f t="shared" si="402"/>
        <v>76.079610962077396</v>
      </c>
      <c r="P872" s="5">
        <f t="shared" si="403"/>
        <v>0.35234987607078022</v>
      </c>
      <c r="Q872" s="4">
        <f t="shared" si="421"/>
        <v>0.28137443838483123</v>
      </c>
      <c r="R872" s="4">
        <f t="shared" si="404"/>
        <v>0.25425813419726978</v>
      </c>
      <c r="S872" s="4">
        <f t="shared" si="423"/>
        <v>0</v>
      </c>
      <c r="T872" s="4">
        <f t="shared" si="424"/>
        <v>0</v>
      </c>
      <c r="U872" s="5">
        <f t="shared" si="425"/>
        <v>-1.8551862923495508</v>
      </c>
      <c r="V872" s="5">
        <f t="shared" si="426"/>
        <v>23.155008795438349</v>
      </c>
      <c r="W872" s="5">
        <f t="shared" si="427"/>
        <v>3.9355639879554438</v>
      </c>
      <c r="X872" s="5">
        <f t="shared" si="405"/>
        <v>0.99115367117020492</v>
      </c>
      <c r="Y872" s="5">
        <f t="shared" si="406"/>
        <v>10.100690141520028</v>
      </c>
      <c r="Z872" s="5">
        <f t="shared" si="407"/>
        <v>-1.46981033638689</v>
      </c>
      <c r="AA872" s="5">
        <f t="shared" si="408"/>
        <v>13.409039548585353</v>
      </c>
      <c r="AB872" s="5">
        <f t="shared" si="409"/>
        <v>8.2455038491704773</v>
      </c>
      <c r="AC872" s="5">
        <f t="shared" si="409"/>
        <v>21.68519845905146</v>
      </c>
      <c r="AD872" s="5">
        <f t="shared" si="410"/>
        <v>-14.829396463459204</v>
      </c>
      <c r="AE872">
        <f t="shared" si="422"/>
        <v>0</v>
      </c>
    </row>
    <row r="873" spans="1:31" x14ac:dyDescent="0.2">
      <c r="A873">
        <f t="shared" si="398"/>
        <v>0.84000000000000064</v>
      </c>
      <c r="B873" s="5">
        <f t="shared" si="411"/>
        <v>3.9841282753237528</v>
      </c>
      <c r="C873" s="5">
        <f t="shared" si="412"/>
        <v>-45.829680837753209</v>
      </c>
      <c r="D873" s="5">
        <f t="shared" si="413"/>
        <v>-4.6239059584115267</v>
      </c>
      <c r="E873" s="2">
        <f t="shared" si="414"/>
        <v>46.002531710815198</v>
      </c>
      <c r="F873" s="2">
        <f t="shared" si="415"/>
        <v>175.0315762209253</v>
      </c>
      <c r="G873" s="3">
        <f t="shared" si="416"/>
        <v>8.7965733804201918</v>
      </c>
      <c r="H873" s="3">
        <f t="shared" si="417"/>
        <v>-109.6674657608647</v>
      </c>
      <c r="I873" s="3">
        <f t="shared" si="418"/>
        <v>-18.658254505849197</v>
      </c>
      <c r="J873" s="2">
        <f t="shared" si="399"/>
        <v>111.5906053879653</v>
      </c>
      <c r="K873" s="2">
        <f t="shared" si="419"/>
        <v>76.067215670051326</v>
      </c>
      <c r="L873" s="6">
        <f t="shared" si="400"/>
        <v>2477.8379618937856</v>
      </c>
      <c r="M873" s="2">
        <f t="shared" si="401"/>
        <v>31.403154725389992</v>
      </c>
      <c r="N873" s="2">
        <f t="shared" si="420"/>
        <v>111.5906053879653</v>
      </c>
      <c r="O873" s="2">
        <f t="shared" si="402"/>
        <v>76.067215670051326</v>
      </c>
      <c r="P873" s="5">
        <f t="shared" si="403"/>
        <v>0.35234824554274369</v>
      </c>
      <c r="Q873" s="4">
        <f t="shared" si="421"/>
        <v>0.28141396505746286</v>
      </c>
      <c r="R873" s="4">
        <f t="shared" si="404"/>
        <v>0.25427493340913887</v>
      </c>
      <c r="S873" s="4">
        <f t="shared" si="423"/>
        <v>0</v>
      </c>
      <c r="T873" s="4">
        <f t="shared" si="424"/>
        <v>0</v>
      </c>
      <c r="U873" s="5">
        <f t="shared" si="425"/>
        <v>-1.8566157583074776</v>
      </c>
      <c r="V873" s="5">
        <f t="shared" si="426"/>
        <v>23.146552219807795</v>
      </c>
      <c r="W873" s="5">
        <f t="shared" si="427"/>
        <v>3.9380344868351895</v>
      </c>
      <c r="X873" s="5">
        <f t="shared" si="405"/>
        <v>0.99113139891444113</v>
      </c>
      <c r="Y873" s="5">
        <f t="shared" si="406"/>
        <v>10.097803617235309</v>
      </c>
      <c r="Z873" s="5">
        <f t="shared" si="407"/>
        <v>-1.4707224291563672</v>
      </c>
      <c r="AA873" s="5">
        <f t="shared" si="408"/>
        <v>13.405137767035775</v>
      </c>
      <c r="AB873" s="5">
        <f t="shared" si="409"/>
        <v>8.241187858927832</v>
      </c>
      <c r="AC873" s="5">
        <f t="shared" si="409"/>
        <v>21.675829790651427</v>
      </c>
      <c r="AD873" s="5">
        <f t="shared" si="410"/>
        <v>-14.830827746129035</v>
      </c>
      <c r="AE873">
        <f t="shared" si="422"/>
        <v>0</v>
      </c>
    </row>
    <row r="874" spans="1:31" x14ac:dyDescent="0.2">
      <c r="A874">
        <f t="shared" si="398"/>
        <v>0.84100000000000064</v>
      </c>
      <c r="B874" s="5">
        <f t="shared" si="411"/>
        <v>3.9929289692981027</v>
      </c>
      <c r="C874" s="5">
        <f t="shared" si="412"/>
        <v>-45.939337465599181</v>
      </c>
      <c r="D874" s="5">
        <f t="shared" si="413"/>
        <v>-4.6425716283312495</v>
      </c>
      <c r="E874" s="2">
        <f t="shared" si="414"/>
        <v>46.112538517544927</v>
      </c>
      <c r="F874" s="2">
        <f t="shared" si="415"/>
        <v>175.03248248382886</v>
      </c>
      <c r="G874" s="3">
        <f t="shared" si="416"/>
        <v>8.8048145682791201</v>
      </c>
      <c r="H874" s="3">
        <f t="shared" si="417"/>
        <v>-109.64578993107405</v>
      </c>
      <c r="I874" s="3">
        <f t="shared" si="418"/>
        <v>-18.673085333595324</v>
      </c>
      <c r="J874" s="2">
        <f t="shared" si="399"/>
        <v>111.57243443192736</v>
      </c>
      <c r="K874" s="2">
        <f t="shared" si="419"/>
        <v>76.054829196951161</v>
      </c>
      <c r="L874" s="6">
        <f t="shared" si="400"/>
        <v>2477.7822056907767</v>
      </c>
      <c r="M874" s="2">
        <f t="shared" si="401"/>
        <v>31.402448092956025</v>
      </c>
      <c r="N874" s="2">
        <f t="shared" si="420"/>
        <v>111.57243443192736</v>
      </c>
      <c r="O874" s="2">
        <f t="shared" si="402"/>
        <v>76.054829196951161</v>
      </c>
      <c r="P874" s="5">
        <f t="shared" si="403"/>
        <v>0.35234661281607199</v>
      </c>
      <c r="Q874" s="4">
        <f t="shared" si="421"/>
        <v>0.28145346341900701</v>
      </c>
      <c r="R874" s="4">
        <f t="shared" si="404"/>
        <v>0.25429171809183576</v>
      </c>
      <c r="S874" s="4">
        <f t="shared" si="423"/>
        <v>0</v>
      </c>
      <c r="T874" s="4">
        <f t="shared" si="424"/>
        <v>0</v>
      </c>
      <c r="U874" s="5">
        <f t="shared" si="425"/>
        <v>-1.8580439368557733</v>
      </c>
      <c r="V874" s="5">
        <f t="shared" si="426"/>
        <v>23.138101728701351</v>
      </c>
      <c r="W874" s="5">
        <f t="shared" si="427"/>
        <v>3.9405046770063201</v>
      </c>
      <c r="X874" s="5">
        <f t="shared" si="405"/>
        <v>0.99110909651842638</v>
      </c>
      <c r="Y874" s="5">
        <f t="shared" si="406"/>
        <v>10.094918700812359</v>
      </c>
      <c r="Z874" s="5">
        <f t="shared" si="407"/>
        <v>-1.4716349407332425</v>
      </c>
      <c r="AA874" s="5">
        <f t="shared" si="408"/>
        <v>13.401238110295184</v>
      </c>
      <c r="AB874" s="5">
        <f t="shared" si="409"/>
        <v>8.2368747639565854</v>
      </c>
      <c r="AC874" s="5">
        <f t="shared" si="409"/>
        <v>21.666466787968108</v>
      </c>
      <c r="AD874" s="5">
        <f t="shared" si="410"/>
        <v>-14.832257212698494</v>
      </c>
      <c r="AE874">
        <f t="shared" si="422"/>
        <v>0</v>
      </c>
    </row>
    <row r="875" spans="1:31" x14ac:dyDescent="0.2">
      <c r="A875">
        <f t="shared" ref="A875:A938" si="428">A874+dt</f>
        <v>0.84200000000000064</v>
      </c>
      <c r="B875" s="5">
        <f t="shared" si="411"/>
        <v>4.0017379023037645</v>
      </c>
      <c r="C875" s="5">
        <f t="shared" si="412"/>
        <v>-46.048972422296856</v>
      </c>
      <c r="D875" s="5">
        <f t="shared" si="413"/>
        <v>-4.6612521297934508</v>
      </c>
      <c r="E875" s="2">
        <f t="shared" si="414"/>
        <v>46.222524459274084</v>
      </c>
      <c r="F875" s="2">
        <f t="shared" si="415"/>
        <v>175.03337193291924</v>
      </c>
      <c r="G875" s="3">
        <f t="shared" si="416"/>
        <v>8.8130514430430775</v>
      </c>
      <c r="H875" s="3">
        <f t="shared" si="417"/>
        <v>-109.62412346428609</v>
      </c>
      <c r="I875" s="3">
        <f t="shared" si="418"/>
        <v>-18.687917590808024</v>
      </c>
      <c r="J875" s="2">
        <f t="shared" si="399"/>
        <v>111.55427640808574</v>
      </c>
      <c r="K875" s="2">
        <f t="shared" si="419"/>
        <v>76.042451539254074</v>
      </c>
      <c r="L875" s="6">
        <f t="shared" si="400"/>
        <v>2477.7263741263873</v>
      </c>
      <c r="M875" s="2">
        <f t="shared" si="401"/>
        <v>31.401740505421227</v>
      </c>
      <c r="N875" s="2">
        <f t="shared" si="420"/>
        <v>111.55427640808574</v>
      </c>
      <c r="O875" s="2">
        <f t="shared" si="402"/>
        <v>76.042451539254074</v>
      </c>
      <c r="P875" s="5">
        <f t="shared" si="403"/>
        <v>0.35234497789045816</v>
      </c>
      <c r="Q875" s="4">
        <f t="shared" si="421"/>
        <v>0.28149293345373849</v>
      </c>
      <c r="R875" s="4">
        <f t="shared" si="404"/>
        <v>0.25430848824460217</v>
      </c>
      <c r="S875" s="4">
        <f t="shared" si="423"/>
        <v>0</v>
      </c>
      <c r="T875" s="4">
        <f t="shared" si="424"/>
        <v>0</v>
      </c>
      <c r="U875" s="5">
        <f t="shared" si="425"/>
        <v>-1.8594708295581694</v>
      </c>
      <c r="V875" s="5">
        <f t="shared" si="426"/>
        <v>23.129657317345455</v>
      </c>
      <c r="W875" s="5">
        <f t="shared" si="427"/>
        <v>3.9429745587977334</v>
      </c>
      <c r="X875" s="5">
        <f t="shared" si="405"/>
        <v>0.99108676397797468</v>
      </c>
      <c r="Y875" s="5">
        <f t="shared" si="406"/>
        <v>10.092035391277703</v>
      </c>
      <c r="Z875" s="5">
        <f t="shared" si="407"/>
        <v>-1.4725478705873092</v>
      </c>
      <c r="AA875" s="5">
        <f t="shared" si="408"/>
        <v>13.397340577091619</v>
      </c>
      <c r="AB875" s="5">
        <f t="shared" si="409"/>
        <v>8.2325645617195331</v>
      </c>
      <c r="AC875" s="5">
        <f t="shared" si="409"/>
        <v>21.657109446758145</v>
      </c>
      <c r="AD875" s="5">
        <f t="shared" si="410"/>
        <v>-14.833684864110648</v>
      </c>
      <c r="AE875">
        <f t="shared" si="422"/>
        <v>0</v>
      </c>
    </row>
    <row r="876" spans="1:31" x14ac:dyDescent="0.2">
      <c r="A876">
        <f t="shared" si="428"/>
        <v>0.84300000000000064</v>
      </c>
      <c r="B876" s="5">
        <f t="shared" si="411"/>
        <v>4.0105550700290884</v>
      </c>
      <c r="C876" s="5">
        <f t="shared" si="412"/>
        <v>-46.158585717206421</v>
      </c>
      <c r="D876" s="5">
        <f t="shared" si="413"/>
        <v>-4.6799474642266903</v>
      </c>
      <c r="E876" s="2">
        <f t="shared" si="414"/>
        <v>46.33248954440532</v>
      </c>
      <c r="F876" s="2">
        <f t="shared" si="415"/>
        <v>175.03424469545197</v>
      </c>
      <c r="G876" s="3">
        <f t="shared" si="416"/>
        <v>8.8212840076047971</v>
      </c>
      <c r="H876" s="3">
        <f t="shared" si="417"/>
        <v>-109.60246635483932</v>
      </c>
      <c r="I876" s="3">
        <f t="shared" si="418"/>
        <v>-18.702751275672135</v>
      </c>
      <c r="J876" s="2">
        <f t="shared" si="399"/>
        <v>111.53613131127584</v>
      </c>
      <c r="K876" s="2">
        <f t="shared" si="419"/>
        <v>76.030082693439553</v>
      </c>
      <c r="L876" s="6">
        <f t="shared" si="400"/>
        <v>2477.6704671902007</v>
      </c>
      <c r="M876" s="2">
        <f t="shared" si="401"/>
        <v>31.40103196265358</v>
      </c>
      <c r="N876" s="2">
        <f t="shared" si="420"/>
        <v>111.53613131127584</v>
      </c>
      <c r="O876" s="2">
        <f t="shared" si="402"/>
        <v>76.030082693439553</v>
      </c>
      <c r="P876" s="5">
        <f t="shared" si="403"/>
        <v>0.35234334076559659</v>
      </c>
      <c r="Q876" s="4">
        <f t="shared" si="421"/>
        <v>0.28153237514594581</v>
      </c>
      <c r="R876" s="4">
        <f t="shared" si="404"/>
        <v>0.25432524386668315</v>
      </c>
      <c r="S876" s="4">
        <f t="shared" si="423"/>
        <v>0</v>
      </c>
      <c r="T876" s="4">
        <f t="shared" si="424"/>
        <v>0</v>
      </c>
      <c r="U876" s="5">
        <f t="shared" si="425"/>
        <v>-1.8608964379765853</v>
      </c>
      <c r="V876" s="5">
        <f t="shared" si="426"/>
        <v>23.121218980971122</v>
      </c>
      <c r="W876" s="5">
        <f t="shared" si="427"/>
        <v>3.9454441325385297</v>
      </c>
      <c r="X876" s="5">
        <f t="shared" si="405"/>
        <v>0.99106440128891904</v>
      </c>
      <c r="Y876" s="5">
        <f t="shared" si="406"/>
        <v>10.089153687658579</v>
      </c>
      <c r="Z876" s="5">
        <f t="shared" si="407"/>
        <v>-1.4734612181890179</v>
      </c>
      <c r="AA876" s="5">
        <f t="shared" si="408"/>
        <v>13.393445166154024</v>
      </c>
      <c r="AB876" s="5">
        <f t="shared" si="409"/>
        <v>8.2282572496819935</v>
      </c>
      <c r="AC876" s="5">
        <f t="shared" si="409"/>
        <v>21.647757762782103</v>
      </c>
      <c r="AD876" s="5">
        <f t="shared" si="410"/>
        <v>-14.835110701307446</v>
      </c>
      <c r="AE876">
        <f t="shared" si="422"/>
        <v>0</v>
      </c>
    </row>
    <row r="877" spans="1:31" x14ac:dyDescent="0.2">
      <c r="A877">
        <f t="shared" si="428"/>
        <v>0.84400000000000064</v>
      </c>
      <c r="B877" s="5">
        <f t="shared" si="411"/>
        <v>4.019380468165318</v>
      </c>
      <c r="C877" s="5">
        <f t="shared" si="412"/>
        <v>-46.268177359682376</v>
      </c>
      <c r="D877" s="5">
        <f t="shared" si="413"/>
        <v>-4.6986576330577128</v>
      </c>
      <c r="E877" s="2">
        <f t="shared" si="414"/>
        <v>46.442433781347994</v>
      </c>
      <c r="F877" s="2">
        <f t="shared" si="415"/>
        <v>175.0351008974275</v>
      </c>
      <c r="G877" s="3">
        <f t="shared" si="416"/>
        <v>8.829512264854479</v>
      </c>
      <c r="H877" s="3">
        <f t="shared" si="417"/>
        <v>-109.58081859707654</v>
      </c>
      <c r="I877" s="3">
        <f t="shared" si="418"/>
        <v>-18.717586386373444</v>
      </c>
      <c r="J877" s="2">
        <f t="shared" si="399"/>
        <v>111.51799913633657</v>
      </c>
      <c r="K877" s="2">
        <f t="shared" si="419"/>
        <v>76.017722655989473</v>
      </c>
      <c r="L877" s="6">
        <f t="shared" si="400"/>
        <v>2477.6144848718559</v>
      </c>
      <c r="M877" s="2">
        <f t="shared" si="401"/>
        <v>31.400322464521782</v>
      </c>
      <c r="N877" s="2">
        <f t="shared" si="420"/>
        <v>111.51799913633657</v>
      </c>
      <c r="O877" s="2">
        <f t="shared" si="402"/>
        <v>76.017722655989473</v>
      </c>
      <c r="P877" s="5">
        <f t="shared" si="403"/>
        <v>0.3523417014411836</v>
      </c>
      <c r="Q877" s="4">
        <f t="shared" si="421"/>
        <v>0.28157178847993186</v>
      </c>
      <c r="R877" s="4">
        <f t="shared" si="404"/>
        <v>0.25434198495732774</v>
      </c>
      <c r="S877" s="4">
        <f t="shared" si="423"/>
        <v>0</v>
      </c>
      <c r="T877" s="4">
        <f t="shared" si="424"/>
        <v>0</v>
      </c>
      <c r="U877" s="5">
        <f t="shared" si="425"/>
        <v>-1.8623207636711374</v>
      </c>
      <c r="V877" s="5">
        <f t="shared" si="426"/>
        <v>23.11278671481401</v>
      </c>
      <c r="W877" s="5">
        <f t="shared" si="427"/>
        <v>3.9479133985580326</v>
      </c>
      <c r="X877" s="5">
        <f t="shared" si="405"/>
        <v>0.99104200844711554</v>
      </c>
      <c r="Y877" s="5">
        <f t="shared" si="406"/>
        <v>10.086273588982959</v>
      </c>
      <c r="Z877" s="5">
        <f t="shared" si="407"/>
        <v>-1.4743749830094819</v>
      </c>
      <c r="AA877" s="5">
        <f t="shared" si="408"/>
        <v>13.389551876212318</v>
      </c>
      <c r="AB877" s="5">
        <f t="shared" si="409"/>
        <v>8.2239528253118213</v>
      </c>
      <c r="AC877" s="5">
        <f t="shared" si="409"/>
        <v>21.638411731804528</v>
      </c>
      <c r="AD877" s="5">
        <f t="shared" si="410"/>
        <v>-14.836534725229647</v>
      </c>
      <c r="AE877">
        <f t="shared" si="422"/>
        <v>0</v>
      </c>
    </row>
    <row r="878" spans="1:31" x14ac:dyDescent="0.2">
      <c r="A878">
        <f t="shared" si="428"/>
        <v>0.84500000000000064</v>
      </c>
      <c r="B878" s="5">
        <f t="shared" si="411"/>
        <v>4.0282140924065848</v>
      </c>
      <c r="C878" s="5">
        <f t="shared" si="412"/>
        <v>-46.377747359073581</v>
      </c>
      <c r="D878" s="5">
        <f t="shared" si="413"/>
        <v>-4.7173826377114496</v>
      </c>
      <c r="E878" s="2">
        <f t="shared" si="414"/>
        <v>46.552357178518037</v>
      </c>
      <c r="F878" s="2">
        <f t="shared" si="415"/>
        <v>175.03594066360665</v>
      </c>
      <c r="G878" s="3">
        <f t="shared" si="416"/>
        <v>8.8377362176797902</v>
      </c>
      <c r="H878" s="3">
        <f t="shared" si="417"/>
        <v>-109.55918018534474</v>
      </c>
      <c r="I878" s="3">
        <f t="shared" si="418"/>
        <v>-18.732422921098674</v>
      </c>
      <c r="J878" s="2">
        <f t="shared" si="399"/>
        <v>111.49987987811031</v>
      </c>
      <c r="K878" s="2">
        <f t="shared" si="419"/>
        <v>76.00537142338807</v>
      </c>
      <c r="L878" s="6">
        <f t="shared" si="400"/>
        <v>2477.5584271610401</v>
      </c>
      <c r="M878" s="2">
        <f t="shared" si="401"/>
        <v>31.399612010895126</v>
      </c>
      <c r="N878" s="2">
        <f t="shared" si="420"/>
        <v>111.49987987811031</v>
      </c>
      <c r="O878" s="2">
        <f t="shared" si="402"/>
        <v>76.00537142338807</v>
      </c>
      <c r="P878" s="5">
        <f t="shared" si="403"/>
        <v>0.35234005991691664</v>
      </c>
      <c r="Q878" s="4">
        <f t="shared" si="421"/>
        <v>0.28161117344001291</v>
      </c>
      <c r="R878" s="4">
        <f t="shared" si="404"/>
        <v>0.25435871151578787</v>
      </c>
      <c r="S878" s="4">
        <f t="shared" si="423"/>
        <v>0</v>
      </c>
      <c r="T878" s="4">
        <f t="shared" si="424"/>
        <v>0</v>
      </c>
      <c r="U878" s="5">
        <f t="shared" si="425"/>
        <v>-1.8637438082001345</v>
      </c>
      <c r="V878" s="5">
        <f t="shared" si="426"/>
        <v>23.104360514114337</v>
      </c>
      <c r="W878" s="5">
        <f t="shared" si="427"/>
        <v>3.9503823571857688</v>
      </c>
      <c r="X878" s="5">
        <f t="shared" si="405"/>
        <v>0.99101958544843882</v>
      </c>
      <c r="Y878" s="5">
        <f t="shared" si="406"/>
        <v>10.083395094279529</v>
      </c>
      <c r="Z878" s="5">
        <f t="shared" si="407"/>
        <v>-1.4752891645204709</v>
      </c>
      <c r="AA878" s="5">
        <f t="shared" si="408"/>
        <v>13.38566070599731</v>
      </c>
      <c r="AB878" s="5">
        <f t="shared" si="409"/>
        <v>8.2196512860793955</v>
      </c>
      <c r="AC878" s="5">
        <f t="shared" si="409"/>
        <v>21.629071349593865</v>
      </c>
      <c r="AD878" s="5">
        <f t="shared" si="410"/>
        <v>-14.837956936816919</v>
      </c>
      <c r="AE878">
        <f t="shared" si="422"/>
        <v>0</v>
      </c>
    </row>
    <row r="879" spans="1:31" x14ac:dyDescent="0.2">
      <c r="A879">
        <f t="shared" si="428"/>
        <v>0.84600000000000064</v>
      </c>
      <c r="B879" s="5">
        <f t="shared" si="411"/>
        <v>4.0370559384499076</v>
      </c>
      <c r="C879" s="5">
        <f t="shared" si="412"/>
        <v>-46.487295724723246</v>
      </c>
      <c r="D879" s="5">
        <f t="shared" si="413"/>
        <v>-4.7361224796110166</v>
      </c>
      <c r="E879" s="2">
        <f t="shared" si="414"/>
        <v>46.662259744337781</v>
      </c>
      <c r="F879" s="2">
        <f t="shared" si="415"/>
        <v>175.03676411752562</v>
      </c>
      <c r="G879" s="3">
        <f t="shared" si="416"/>
        <v>8.8459558689658699</v>
      </c>
      <c r="H879" s="3">
        <f t="shared" si="417"/>
        <v>-109.53755111399515</v>
      </c>
      <c r="I879" s="3">
        <f t="shared" si="418"/>
        <v>-18.74726087803549</v>
      </c>
      <c r="J879" s="2">
        <f t="shared" si="399"/>
        <v>111.48177353144285</v>
      </c>
      <c r="K879" s="2">
        <f t="shared" si="419"/>
        <v>75.993028992121921</v>
      </c>
      <c r="L879" s="6">
        <f t="shared" si="400"/>
        <v>2477.5022940474955</v>
      </c>
      <c r="M879" s="2">
        <f t="shared" si="401"/>
        <v>31.398900601643604</v>
      </c>
      <c r="N879" s="2">
        <f t="shared" si="420"/>
        <v>111.48177353144285</v>
      </c>
      <c r="O879" s="2">
        <f t="shared" si="402"/>
        <v>75.993028992121921</v>
      </c>
      <c r="P879" s="5">
        <f t="shared" si="403"/>
        <v>0.35233841619249484</v>
      </c>
      <c r="Q879" s="4">
        <f t="shared" si="421"/>
        <v>0.28165053001051965</v>
      </c>
      <c r="R879" s="4">
        <f t="shared" si="404"/>
        <v>0.2543754235413192</v>
      </c>
      <c r="S879" s="4">
        <f t="shared" si="423"/>
        <v>0</v>
      </c>
      <c r="T879" s="4">
        <f t="shared" si="424"/>
        <v>0</v>
      </c>
      <c r="U879" s="5">
        <f t="shared" si="425"/>
        <v>-1.8651655731200842</v>
      </c>
      <c r="V879" s="5">
        <f t="shared" si="426"/>
        <v>23.09594037411691</v>
      </c>
      <c r="W879" s="5">
        <f t="shared" si="427"/>
        <v>3.9528510087514785</v>
      </c>
      <c r="X879" s="5">
        <f t="shared" si="405"/>
        <v>0.99099713228878572</v>
      </c>
      <c r="Y879" s="5">
        <f t="shared" si="406"/>
        <v>10.080518202577691</v>
      </c>
      <c r="Z879" s="5">
        <f t="shared" si="407"/>
        <v>-1.4762037621944124</v>
      </c>
      <c r="AA879" s="5">
        <f t="shared" si="408"/>
        <v>13.381771654240746</v>
      </c>
      <c r="AB879" s="5">
        <f t="shared" si="409"/>
        <v>8.2153526294576071</v>
      </c>
      <c r="AC879" s="5">
        <f t="shared" si="409"/>
        <v>21.619736611922498</v>
      </c>
      <c r="AD879" s="5">
        <f t="shared" si="410"/>
        <v>-14.839377337007775</v>
      </c>
      <c r="AE879">
        <f t="shared" si="422"/>
        <v>0</v>
      </c>
    </row>
    <row r="880" spans="1:31" x14ac:dyDescent="0.2">
      <c r="A880">
        <f t="shared" si="428"/>
        <v>0.84700000000000064</v>
      </c>
      <c r="B880" s="5">
        <f t="shared" si="411"/>
        <v>4.0459060019951885</v>
      </c>
      <c r="C880" s="5">
        <f t="shared" si="412"/>
        <v>-46.596822465968934</v>
      </c>
      <c r="D880" s="5">
        <f t="shared" si="413"/>
        <v>-4.7548771601777213</v>
      </c>
      <c r="E880" s="2">
        <f t="shared" si="414"/>
        <v>46.772141487235842</v>
      </c>
      <c r="F880" s="2">
        <f t="shared" si="415"/>
        <v>175.03757138151101</v>
      </c>
      <c r="G880" s="3">
        <f t="shared" si="416"/>
        <v>8.8541712215953279</v>
      </c>
      <c r="H880" s="3">
        <f t="shared" si="417"/>
        <v>-109.51593137738323</v>
      </c>
      <c r="I880" s="3">
        <f t="shared" si="418"/>
        <v>-18.762100255372498</v>
      </c>
      <c r="J880" s="2">
        <f t="shared" si="399"/>
        <v>111.46368009118345</v>
      </c>
      <c r="K880" s="2">
        <f t="shared" si="419"/>
        <v>75.980695358679924</v>
      </c>
      <c r="L880" s="6">
        <f t="shared" si="400"/>
        <v>2477.4460855210164</v>
      </c>
      <c r="M880" s="2">
        <f t="shared" si="401"/>
        <v>31.398188236637882</v>
      </c>
      <c r="N880" s="2">
        <f t="shared" si="420"/>
        <v>111.46368009118345</v>
      </c>
      <c r="O880" s="2">
        <f t="shared" si="402"/>
        <v>75.980695358679924</v>
      </c>
      <c r="P880" s="5">
        <f t="shared" si="403"/>
        <v>0.35233677026761884</v>
      </c>
      <c r="Q880" s="4">
        <f t="shared" si="421"/>
        <v>0.28168985817579706</v>
      </c>
      <c r="R880" s="4">
        <f t="shared" si="404"/>
        <v>0.25439212103318121</v>
      </c>
      <c r="S880" s="4">
        <f t="shared" si="423"/>
        <v>0</v>
      </c>
      <c r="T880" s="4">
        <f t="shared" si="424"/>
        <v>0</v>
      </c>
      <c r="U880" s="5">
        <f t="shared" si="425"/>
        <v>-1.8665860599856927</v>
      </c>
      <c r="V880" s="5">
        <f t="shared" si="426"/>
        <v>23.087526290071118</v>
      </c>
      <c r="W880" s="5">
        <f t="shared" si="427"/>
        <v>3.9553193535851094</v>
      </c>
      <c r="X880" s="5">
        <f t="shared" si="405"/>
        <v>0.99097464896407417</v>
      </c>
      <c r="Y880" s="5">
        <f t="shared" si="406"/>
        <v>10.077642912907583</v>
      </c>
      <c r="Z880" s="5">
        <f t="shared" si="407"/>
        <v>-1.4771187755043946</v>
      </c>
      <c r="AA880" s="5">
        <f t="shared" si="408"/>
        <v>13.377884719675315</v>
      </c>
      <c r="AB880" s="5">
        <f t="shared" si="409"/>
        <v>8.2110568529218906</v>
      </c>
      <c r="AC880" s="5">
        <f t="shared" si="409"/>
        <v>21.610407514566724</v>
      </c>
      <c r="AD880" s="5">
        <f t="shared" si="410"/>
        <v>-14.840795926739574</v>
      </c>
      <c r="AE880">
        <f t="shared" si="422"/>
        <v>0</v>
      </c>
    </row>
    <row r="881" spans="1:31" x14ac:dyDescent="0.2">
      <c r="A881">
        <f t="shared" si="428"/>
        <v>0.84800000000000064</v>
      </c>
      <c r="B881" s="5">
        <f t="shared" si="411"/>
        <v>4.0547642787452105</v>
      </c>
      <c r="C881" s="5">
        <f t="shared" si="412"/>
        <v>-46.706327592142557</v>
      </c>
      <c r="D881" s="5">
        <f t="shared" si="413"/>
        <v>-4.7736466808310576</v>
      </c>
      <c r="E881" s="2">
        <f t="shared" si="414"/>
        <v>46.882002415646937</v>
      </c>
      <c r="F881" s="2">
        <f t="shared" si="415"/>
        <v>175.03836257669477</v>
      </c>
      <c r="G881" s="3">
        <f t="shared" si="416"/>
        <v>8.8623822784482496</v>
      </c>
      <c r="H881" s="3">
        <f t="shared" si="417"/>
        <v>-109.49432096986865</v>
      </c>
      <c r="I881" s="3">
        <f t="shared" si="418"/>
        <v>-18.776941051299239</v>
      </c>
      <c r="J881" s="2">
        <f t="shared" si="399"/>
        <v>111.44559955218483</v>
      </c>
      <c r="K881" s="2">
        <f t="shared" si="419"/>
        <v>75.968370519553389</v>
      </c>
      <c r="L881" s="6">
        <f t="shared" si="400"/>
        <v>2477.3898015714476</v>
      </c>
      <c r="M881" s="2">
        <f t="shared" si="401"/>
        <v>31.397474915749246</v>
      </c>
      <c r="N881" s="2">
        <f t="shared" si="420"/>
        <v>111.44559955218483</v>
      </c>
      <c r="O881" s="2">
        <f t="shared" si="402"/>
        <v>75.968370519553389</v>
      </c>
      <c r="P881" s="5">
        <f t="shared" si="403"/>
        <v>0.35233512214199081</v>
      </c>
      <c r="Q881" s="4">
        <f t="shared" si="421"/>
        <v>0.28172915792020353</v>
      </c>
      <c r="R881" s="4">
        <f t="shared" si="404"/>
        <v>0.25440880399063637</v>
      </c>
      <c r="S881" s="4">
        <f t="shared" si="423"/>
        <v>0</v>
      </c>
      <c r="T881" s="4">
        <f t="shared" si="424"/>
        <v>0</v>
      </c>
      <c r="U881" s="5">
        <f t="shared" si="425"/>
        <v>-1.8680052703498695</v>
      </c>
      <c r="V881" s="5">
        <f t="shared" si="426"/>
        <v>23.079118257230935</v>
      </c>
      <c r="W881" s="5">
        <f t="shared" si="427"/>
        <v>3.9577873920168223</v>
      </c>
      <c r="X881" s="5">
        <f t="shared" si="405"/>
        <v>0.99095213547024175</v>
      </c>
      <c r="Y881" s="5">
        <f t="shared" si="406"/>
        <v>10.07476922430005</v>
      </c>
      <c r="Z881" s="5">
        <f t="shared" si="407"/>
        <v>-1.4780342039241603</v>
      </c>
      <c r="AA881" s="5">
        <f t="shared" si="408"/>
        <v>13.373999901034619</v>
      </c>
      <c r="AB881" s="5">
        <f t="shared" si="409"/>
        <v>8.2067639539501815</v>
      </c>
      <c r="AC881" s="5">
        <f t="shared" si="409"/>
        <v>21.601084053306774</v>
      </c>
      <c r="AD881" s="5">
        <f t="shared" si="410"/>
        <v>-14.842212706948558</v>
      </c>
      <c r="AE881">
        <f t="shared" si="422"/>
        <v>0</v>
      </c>
    </row>
    <row r="882" spans="1:31" x14ac:dyDescent="0.2">
      <c r="A882">
        <f t="shared" si="428"/>
        <v>0.84900000000000064</v>
      </c>
      <c r="B882" s="5">
        <f t="shared" si="411"/>
        <v>4.0636307644056364</v>
      </c>
      <c r="C882" s="5">
        <f t="shared" si="412"/>
        <v>-46.815811112570394</v>
      </c>
      <c r="D882" s="5">
        <f t="shared" si="413"/>
        <v>-4.79243104298871</v>
      </c>
      <c r="E882" s="2">
        <f t="shared" si="414"/>
        <v>46.991842538011781</v>
      </c>
      <c r="F882" s="2">
        <f t="shared" si="415"/>
        <v>175.03913782302848</v>
      </c>
      <c r="G882" s="3">
        <f t="shared" si="416"/>
        <v>8.8705890424021998</v>
      </c>
      <c r="H882" s="3">
        <f t="shared" si="417"/>
        <v>-109.47271988581535</v>
      </c>
      <c r="I882" s="3">
        <f t="shared" si="418"/>
        <v>-18.791783264006188</v>
      </c>
      <c r="J882" s="2">
        <f t="shared" si="399"/>
        <v>111.4275319093031</v>
      </c>
      <c r="K882" s="2">
        <f t="shared" si="419"/>
        <v>75.956054471235916</v>
      </c>
      <c r="L882" s="6">
        <f t="shared" si="400"/>
        <v>2477.3334421886875</v>
      </c>
      <c r="M882" s="2">
        <f t="shared" si="401"/>
        <v>31.396760638849681</v>
      </c>
      <c r="N882" s="2">
        <f t="shared" si="420"/>
        <v>111.4275319093031</v>
      </c>
      <c r="O882" s="2">
        <f t="shared" si="402"/>
        <v>75.956054471235916</v>
      </c>
      <c r="P882" s="5">
        <f t="shared" si="403"/>
        <v>0.35233347181531449</v>
      </c>
      <c r="Q882" s="4">
        <f t="shared" si="421"/>
        <v>0.28176842922811218</v>
      </c>
      <c r="R882" s="4">
        <f t="shared" si="404"/>
        <v>0.25442547241295105</v>
      </c>
      <c r="S882" s="4">
        <f t="shared" si="423"/>
        <v>0</v>
      </c>
      <c r="T882" s="4">
        <f t="shared" si="424"/>
        <v>0</v>
      </c>
      <c r="U882" s="5">
        <f t="shared" si="425"/>
        <v>-1.8694232057637272</v>
      </c>
      <c r="V882" s="5">
        <f t="shared" si="426"/>
        <v>23.070716270854884</v>
      </c>
      <c r="W882" s="5">
        <f t="shared" si="427"/>
        <v>3.9602551243769808</v>
      </c>
      <c r="X882" s="5">
        <f t="shared" si="405"/>
        <v>0.99092959180324813</v>
      </c>
      <c r="Y882" s="5">
        <f t="shared" si="406"/>
        <v>10.071897135786656</v>
      </c>
      <c r="Z882" s="5">
        <f t="shared" si="407"/>
        <v>-1.4789500469281072</v>
      </c>
      <c r="AA882" s="5">
        <f t="shared" si="408"/>
        <v>13.370117197053185</v>
      </c>
      <c r="AB882" s="5">
        <f t="shared" si="409"/>
        <v>8.2024739300229292</v>
      </c>
      <c r="AC882" s="5">
        <f t="shared" si="409"/>
        <v>21.591766223926776</v>
      </c>
      <c r="AD882" s="5">
        <f t="shared" si="410"/>
        <v>-14.843627678569835</v>
      </c>
      <c r="AE882">
        <f t="shared" si="422"/>
        <v>0</v>
      </c>
    </row>
    <row r="883" spans="1:31" x14ac:dyDescent="0.2">
      <c r="A883">
        <f t="shared" si="428"/>
        <v>0.85000000000000064</v>
      </c>
      <c r="B883" s="5">
        <f t="shared" si="411"/>
        <v>4.0725054546850039</v>
      </c>
      <c r="C883" s="5">
        <f t="shared" si="412"/>
        <v>-46.925273036573095</v>
      </c>
      <c r="D883" s="5">
        <f t="shared" si="413"/>
        <v>-4.811230248066555</v>
      </c>
      <c r="E883" s="2">
        <f t="shared" si="414"/>
        <v>47.101661862776915</v>
      </c>
      <c r="F883" s="2">
        <f t="shared" si="415"/>
        <v>175.0398972392978</v>
      </c>
      <c r="G883" s="3">
        <f t="shared" si="416"/>
        <v>8.8787915163322229</v>
      </c>
      <c r="H883" s="3">
        <f t="shared" si="417"/>
        <v>-109.45112811959143</v>
      </c>
      <c r="I883" s="3">
        <f t="shared" si="418"/>
        <v>-18.806626891684758</v>
      </c>
      <c r="J883" s="2">
        <f t="shared" si="399"/>
        <v>111.40947715739783</v>
      </c>
      <c r="K883" s="2">
        <f t="shared" si="419"/>
        <v>75.943747210223464</v>
      </c>
      <c r="L883" s="6">
        <f t="shared" si="400"/>
        <v>2477.2770073626866</v>
      </c>
      <c r="M883" s="2">
        <f t="shared" si="401"/>
        <v>31.396045405811829</v>
      </c>
      <c r="N883" s="2">
        <f t="shared" si="420"/>
        <v>111.40947715739783</v>
      </c>
      <c r="O883" s="2">
        <f t="shared" si="402"/>
        <v>75.943747210223464</v>
      </c>
      <c r="P883" s="5">
        <f t="shared" si="403"/>
        <v>0.35233181928729507</v>
      </c>
      <c r="Q883" s="4">
        <f t="shared" si="421"/>
        <v>0.28180767208391</v>
      </c>
      <c r="R883" s="4">
        <f t="shared" si="404"/>
        <v>0.25444212629939478</v>
      </c>
      <c r="S883" s="4">
        <f t="shared" si="423"/>
        <v>0</v>
      </c>
      <c r="T883" s="4">
        <f t="shared" si="424"/>
        <v>0</v>
      </c>
      <c r="U883" s="5">
        <f t="shared" si="425"/>
        <v>-1.8708398677765856</v>
      </c>
      <c r="V883" s="5">
        <f t="shared" si="426"/>
        <v>23.062320326206063</v>
      </c>
      <c r="W883" s="5">
        <f t="shared" si="427"/>
        <v>3.9627225509961606</v>
      </c>
      <c r="X883" s="5">
        <f t="shared" si="405"/>
        <v>0.99090701795907365</v>
      </c>
      <c r="Y883" s="5">
        <f t="shared" si="406"/>
        <v>10.069026646399687</v>
      </c>
      <c r="Z883" s="5">
        <f t="shared" si="407"/>
        <v>-1.479866303991288</v>
      </c>
      <c r="AA883" s="5">
        <f t="shared" si="408"/>
        <v>13.366236606466462</v>
      </c>
      <c r="AB883" s="5">
        <f t="shared" si="409"/>
        <v>8.1981867786231017</v>
      </c>
      <c r="AC883" s="5">
        <f t="shared" si="409"/>
        <v>21.582454022214776</v>
      </c>
      <c r="AD883" s="5">
        <f t="shared" si="410"/>
        <v>-14.845040842537376</v>
      </c>
      <c r="AE883">
        <f t="shared" si="422"/>
        <v>0</v>
      </c>
    </row>
    <row r="884" spans="1:31" x14ac:dyDescent="0.2">
      <c r="A884">
        <f t="shared" si="428"/>
        <v>0.85100000000000064</v>
      </c>
      <c r="B884" s="5">
        <f t="shared" si="411"/>
        <v>4.0813883452947257</v>
      </c>
      <c r="C884" s="5">
        <f t="shared" si="412"/>
        <v>-47.034713373465678</v>
      </c>
      <c r="D884" s="5">
        <f t="shared" si="413"/>
        <v>-4.8300442974786613</v>
      </c>
      <c r="E884" s="2">
        <f t="shared" si="414"/>
        <v>47.211460398394571</v>
      </c>
      <c r="F884" s="2">
        <f t="shared" si="415"/>
        <v>175.04064094313668</v>
      </c>
      <c r="G884" s="3">
        <f t="shared" si="416"/>
        <v>8.8869897031108458</v>
      </c>
      <c r="H884" s="3">
        <f t="shared" si="417"/>
        <v>-109.42954566556922</v>
      </c>
      <c r="I884" s="3">
        <f t="shared" si="418"/>
        <v>-18.821471932527295</v>
      </c>
      <c r="J884" s="2">
        <f t="shared" si="399"/>
        <v>111.39143529133203</v>
      </c>
      <c r="K884" s="2">
        <f t="shared" si="419"/>
        <v>75.931448733014335</v>
      </c>
      <c r="L884" s="6">
        <f t="shared" si="400"/>
        <v>2477.2204970834482</v>
      </c>
      <c r="M884" s="2">
        <f t="shared" si="401"/>
        <v>31.395329216508973</v>
      </c>
      <c r="N884" s="2">
        <f t="shared" si="420"/>
        <v>111.39143529133203</v>
      </c>
      <c r="O884" s="2">
        <f t="shared" si="402"/>
        <v>75.931448733014335</v>
      </c>
      <c r="P884" s="5">
        <f t="shared" si="403"/>
        <v>0.35233016455763938</v>
      </c>
      <c r="Q884" s="4">
        <f t="shared" si="421"/>
        <v>0.28184688647199801</v>
      </c>
      <c r="R884" s="4">
        <f t="shared" si="404"/>
        <v>0.25445876564924097</v>
      </c>
      <c r="S884" s="4">
        <f t="shared" si="423"/>
        <v>0</v>
      </c>
      <c r="T884" s="4">
        <f t="shared" si="424"/>
        <v>0</v>
      </c>
      <c r="U884" s="5">
        <f t="shared" si="425"/>
        <v>-1.8722552579359737</v>
      </c>
      <c r="V884" s="5">
        <f t="shared" si="426"/>
        <v>23.053930418552135</v>
      </c>
      <c r="W884" s="5">
        <f t="shared" si="427"/>
        <v>3.9651896722051436</v>
      </c>
      <c r="X884" s="5">
        <f t="shared" si="405"/>
        <v>0.99088441393371907</v>
      </c>
      <c r="Y884" s="5">
        <f t="shared" si="406"/>
        <v>10.066157755172142</v>
      </c>
      <c r="Z884" s="5">
        <f t="shared" si="407"/>
        <v>-1.4807829745894123</v>
      </c>
      <c r="AA884" s="5">
        <f t="shared" si="408"/>
        <v>13.362358128010827</v>
      </c>
      <c r="AB884" s="5">
        <f t="shared" si="409"/>
        <v>8.1939024972361683</v>
      </c>
      <c r="AC884" s="5">
        <f t="shared" si="409"/>
        <v>21.573147443962721</v>
      </c>
      <c r="AD884" s="5">
        <f t="shared" si="410"/>
        <v>-14.846452199784029</v>
      </c>
      <c r="AE884">
        <f t="shared" si="422"/>
        <v>0</v>
      </c>
    </row>
    <row r="885" spans="1:31" x14ac:dyDescent="0.2">
      <c r="A885">
        <f t="shared" si="428"/>
        <v>0.85200000000000065</v>
      </c>
      <c r="B885" s="5">
        <f t="shared" si="411"/>
        <v>4.0902794319490852</v>
      </c>
      <c r="C885" s="5">
        <f t="shared" si="412"/>
        <v>-47.144132132557523</v>
      </c>
      <c r="D885" s="5">
        <f t="shared" si="413"/>
        <v>-4.8488731926372886</v>
      </c>
      <c r="E885" s="2">
        <f t="shared" si="414"/>
        <v>47.32123815332254</v>
      </c>
      <c r="F885" s="2">
        <f t="shared" si="415"/>
        <v>175.04136905104099</v>
      </c>
      <c r="G885" s="3">
        <f t="shared" si="416"/>
        <v>8.8951836056080822</v>
      </c>
      <c r="H885" s="3">
        <f t="shared" si="417"/>
        <v>-109.40797251812526</v>
      </c>
      <c r="I885" s="3">
        <f t="shared" si="418"/>
        <v>-18.836318384727079</v>
      </c>
      <c r="J885" s="2">
        <f t="shared" si="399"/>
        <v>111.37340630597207</v>
      </c>
      <c r="K885" s="2">
        <f t="shared" si="419"/>
        <v>75.919159036109107</v>
      </c>
      <c r="L885" s="6">
        <f t="shared" si="400"/>
        <v>2477.1639113410274</v>
      </c>
      <c r="M885" s="2">
        <f t="shared" si="401"/>
        <v>31.394612070815104</v>
      </c>
      <c r="N885" s="2">
        <f t="shared" si="420"/>
        <v>111.37340630597207</v>
      </c>
      <c r="O885" s="2">
        <f t="shared" si="402"/>
        <v>75.919159036109107</v>
      </c>
      <c r="P885" s="5">
        <f t="shared" si="403"/>
        <v>0.35232850762605566</v>
      </c>
      <c r="Q885" s="4">
        <f t="shared" si="421"/>
        <v>0.28188607237679197</v>
      </c>
      <c r="R885" s="4">
        <f t="shared" si="404"/>
        <v>0.25447539046176648</v>
      </c>
      <c r="S885" s="4">
        <f t="shared" si="423"/>
        <v>0</v>
      </c>
      <c r="T885" s="4">
        <f t="shared" si="424"/>
        <v>0</v>
      </c>
      <c r="U885" s="5">
        <f t="shared" si="425"/>
        <v>-1.8736693777876301</v>
      </c>
      <c r="V885" s="5">
        <f t="shared" si="426"/>
        <v>23.04554654316529</v>
      </c>
      <c r="W885" s="5">
        <f t="shared" si="427"/>
        <v>3.9676564883349164</v>
      </c>
      <c r="X885" s="5">
        <f t="shared" si="405"/>
        <v>0.99086177972320721</v>
      </c>
      <c r="Y885" s="5">
        <f t="shared" si="406"/>
        <v>10.063290461137742</v>
      </c>
      <c r="Z885" s="5">
        <f t="shared" si="407"/>
        <v>-1.4817000581988411</v>
      </c>
      <c r="AA885" s="5">
        <f t="shared" si="408"/>
        <v>13.358481760423581</v>
      </c>
      <c r="AB885" s="5">
        <f t="shared" si="409"/>
        <v>8.1896210833501115</v>
      </c>
      <c r="AC885" s="5">
        <f t="shared" si="409"/>
        <v>21.563846484966451</v>
      </c>
      <c r="AD885" s="5">
        <f t="shared" si="410"/>
        <v>-14.847861751241503</v>
      </c>
      <c r="AE885">
        <f t="shared" si="422"/>
        <v>0</v>
      </c>
    </row>
    <row r="886" spans="1:31" x14ac:dyDescent="0.2">
      <c r="A886">
        <f t="shared" si="428"/>
        <v>0.85300000000000065</v>
      </c>
      <c r="B886" s="5">
        <f t="shared" si="411"/>
        <v>4.0991787103652344</v>
      </c>
      <c r="C886" s="5">
        <f t="shared" si="412"/>
        <v>-47.253529323152407</v>
      </c>
      <c r="D886" s="5">
        <f t="shared" si="413"/>
        <v>-4.8677169349528908</v>
      </c>
      <c r="E886" s="2">
        <f t="shared" si="414"/>
        <v>47.430995136024038</v>
      </c>
      <c r="F886" s="2">
        <f t="shared" si="415"/>
        <v>175.04208167838263</v>
      </c>
      <c r="G886" s="3">
        <f t="shared" si="416"/>
        <v>8.9033732266914321</v>
      </c>
      <c r="H886" s="3">
        <f t="shared" si="417"/>
        <v>-109.3864086716403</v>
      </c>
      <c r="I886" s="3">
        <f t="shared" si="418"/>
        <v>-18.851166246478321</v>
      </c>
      <c r="J886" s="2">
        <f t="shared" si="399"/>
        <v>111.35539019618778</v>
      </c>
      <c r="K886" s="2">
        <f t="shared" si="419"/>
        <v>75.906878116010759</v>
      </c>
      <c r="L886" s="6">
        <f t="shared" si="400"/>
        <v>2477.1072501255312</v>
      </c>
      <c r="M886" s="2">
        <f t="shared" si="401"/>
        <v>31.393893968604825</v>
      </c>
      <c r="N886" s="2">
        <f t="shared" si="420"/>
        <v>111.35539019618778</v>
      </c>
      <c r="O886" s="2">
        <f t="shared" si="402"/>
        <v>75.906878116010759</v>
      </c>
      <c r="P886" s="5">
        <f t="shared" si="403"/>
        <v>0.35232684849225371</v>
      </c>
      <c r="Q886" s="4">
        <f t="shared" si="421"/>
        <v>0.28192522978272122</v>
      </c>
      <c r="R886" s="4">
        <f t="shared" si="404"/>
        <v>0.25449200073625144</v>
      </c>
      <c r="S886" s="4">
        <f t="shared" si="423"/>
        <v>0</v>
      </c>
      <c r="T886" s="4">
        <f t="shared" si="424"/>
        <v>0</v>
      </c>
      <c r="U886" s="5">
        <f t="shared" si="425"/>
        <v>-1.8750822288755065</v>
      </c>
      <c r="V886" s="5">
        <f t="shared" si="426"/>
        <v>23.037168695322272</v>
      </c>
      <c r="W886" s="5">
        <f t="shared" si="427"/>
        <v>3.9701229997166712</v>
      </c>
      <c r="X886" s="5">
        <f t="shared" si="405"/>
        <v>0.99083911532358049</v>
      </c>
      <c r="Y886" s="5">
        <f t="shared" si="406"/>
        <v>10.060424763330914</v>
      </c>
      <c r="Z886" s="5">
        <f t="shared" si="407"/>
        <v>-1.4826175542965889</v>
      </c>
      <c r="AA886" s="5">
        <f t="shared" si="408"/>
        <v>13.354607502442938</v>
      </c>
      <c r="AB886" s="5">
        <f t="shared" si="409"/>
        <v>8.1853425344554083</v>
      </c>
      <c r="AC886" s="5">
        <f t="shared" si="409"/>
        <v>21.554551141025684</v>
      </c>
      <c r="AD886" s="5">
        <f t="shared" si="410"/>
        <v>-14.849269497840389</v>
      </c>
      <c r="AE886">
        <f t="shared" si="422"/>
        <v>0</v>
      </c>
    </row>
    <row r="887" spans="1:31" x14ac:dyDescent="0.2">
      <c r="A887">
        <f t="shared" si="428"/>
        <v>0.85400000000000065</v>
      </c>
      <c r="B887" s="5">
        <f t="shared" si="411"/>
        <v>4.1080861762631935</v>
      </c>
      <c r="C887" s="5">
        <f t="shared" si="412"/>
        <v>-47.362904954548476</v>
      </c>
      <c r="D887" s="5">
        <f t="shared" si="413"/>
        <v>-4.8865755258341181</v>
      </c>
      <c r="E887" s="2">
        <f t="shared" si="414"/>
        <v>47.540731354967576</v>
      </c>
      <c r="F887" s="2">
        <f t="shared" si="415"/>
        <v>175.04277893942262</v>
      </c>
      <c r="G887" s="3">
        <f t="shared" si="416"/>
        <v>8.9115585692258872</v>
      </c>
      <c r="H887" s="3">
        <f t="shared" si="417"/>
        <v>-109.36485412049927</v>
      </c>
      <c r="I887" s="3">
        <f t="shared" si="418"/>
        <v>-18.866015515976162</v>
      </c>
      <c r="J887" s="2">
        <f t="shared" si="399"/>
        <v>111.33738695685238</v>
      </c>
      <c r="K887" s="2">
        <f t="shared" si="419"/>
        <v>75.894605969224529</v>
      </c>
      <c r="L887" s="6">
        <f t="shared" si="400"/>
        <v>2477.0505134271211</v>
      </c>
      <c r="M887" s="2">
        <f t="shared" si="401"/>
        <v>31.393174909753444</v>
      </c>
      <c r="N887" s="2">
        <f t="shared" si="420"/>
        <v>111.33738695685238</v>
      </c>
      <c r="O887" s="2">
        <f t="shared" si="402"/>
        <v>75.894605969224529</v>
      </c>
      <c r="P887" s="5">
        <f t="shared" si="403"/>
        <v>0.35232518715594485</v>
      </c>
      <c r="Q887" s="4">
        <f t="shared" si="421"/>
        <v>0.28196435867422981</v>
      </c>
      <c r="R887" s="4">
        <f t="shared" si="404"/>
        <v>0.25450859647197976</v>
      </c>
      <c r="S887" s="4">
        <f t="shared" si="423"/>
        <v>0</v>
      </c>
      <c r="T887" s="4">
        <f t="shared" si="424"/>
        <v>0</v>
      </c>
      <c r="U887" s="5">
        <f t="shared" si="425"/>
        <v>-1.8764938127417716</v>
      </c>
      <c r="V887" s="5">
        <f t="shared" si="426"/>
        <v>23.028796870304387</v>
      </c>
      <c r="W887" s="5">
        <f t="shared" si="427"/>
        <v>3.9725892066818074</v>
      </c>
      <c r="X887" s="5">
        <f t="shared" si="405"/>
        <v>0.99081642073090337</v>
      </c>
      <c r="Y887" s="5">
        <f t="shared" si="406"/>
        <v>10.057560660786805</v>
      </c>
      <c r="Z887" s="5">
        <f t="shared" si="407"/>
        <v>-1.4835354623603221</v>
      </c>
      <c r="AA887" s="5">
        <f t="shared" si="408"/>
        <v>13.350735352808037</v>
      </c>
      <c r="AB887" s="5">
        <f t="shared" si="409"/>
        <v>8.1810668480450346</v>
      </c>
      <c r="AC887" s="5">
        <f t="shared" si="409"/>
        <v>21.545261407944064</v>
      </c>
      <c r="AD887" s="5">
        <f t="shared" si="410"/>
        <v>-14.850675440510155</v>
      </c>
      <c r="AE887">
        <f t="shared" si="422"/>
        <v>0</v>
      </c>
    </row>
    <row r="888" spans="1:31" x14ac:dyDescent="0.2">
      <c r="A888">
        <f t="shared" si="428"/>
        <v>0.85500000000000065</v>
      </c>
      <c r="B888" s="5">
        <f t="shared" si="411"/>
        <v>4.1170018253658434</v>
      </c>
      <c r="C888" s="5">
        <f t="shared" si="412"/>
        <v>-47.472259036038274</v>
      </c>
      <c r="D888" s="5">
        <f t="shared" si="413"/>
        <v>-4.9054489666878149</v>
      </c>
      <c r="E888" s="2">
        <f t="shared" si="414"/>
        <v>47.650446818626826</v>
      </c>
      <c r="F888" s="2">
        <f t="shared" si="415"/>
        <v>175.04346094732472</v>
      </c>
      <c r="G888" s="3">
        <f t="shared" si="416"/>
        <v>8.9197396360739329</v>
      </c>
      <c r="H888" s="3">
        <f t="shared" si="417"/>
        <v>-109.34330885909132</v>
      </c>
      <c r="I888" s="3">
        <f t="shared" si="418"/>
        <v>-18.880866191416672</v>
      </c>
      <c r="J888" s="2">
        <f t="shared" si="399"/>
        <v>111.3193965828425</v>
      </c>
      <c r="K888" s="2">
        <f t="shared" si="419"/>
        <v>75.882342592258013</v>
      </c>
      <c r="L888" s="6">
        <f t="shared" si="400"/>
        <v>2476.9937012360097</v>
      </c>
      <c r="M888" s="2">
        <f t="shared" si="401"/>
        <v>31.392454894136929</v>
      </c>
      <c r="N888" s="2">
        <f t="shared" si="420"/>
        <v>111.3193965828425</v>
      </c>
      <c r="O888" s="2">
        <f t="shared" si="402"/>
        <v>75.882342592258013</v>
      </c>
      <c r="P888" s="5">
        <f t="shared" si="403"/>
        <v>0.3523235236168421</v>
      </c>
      <c r="Q888" s="4">
        <f t="shared" si="421"/>
        <v>0.28200345903577601</v>
      </c>
      <c r="R888" s="4">
        <f t="shared" si="404"/>
        <v>0.2545251776682389</v>
      </c>
      <c r="S888" s="4">
        <f t="shared" si="423"/>
        <v>0</v>
      </c>
      <c r="T888" s="4">
        <f t="shared" si="424"/>
        <v>0</v>
      </c>
      <c r="U888" s="5">
        <f t="shared" si="425"/>
        <v>-1.8779041309268112</v>
      </c>
      <c r="V888" s="5">
        <f t="shared" si="426"/>
        <v>23.020431063397446</v>
      </c>
      <c r="W888" s="5">
        <f t="shared" si="427"/>
        <v>3.9750551095619278</v>
      </c>
      <c r="X888" s="5">
        <f t="shared" si="405"/>
        <v>0.9907936959412611</v>
      </c>
      <c r="Y888" s="5">
        <f t="shared" si="406"/>
        <v>10.054698152541279</v>
      </c>
      <c r="Z888" s="5">
        <f t="shared" si="407"/>
        <v>-1.4844537818683581</v>
      </c>
      <c r="AA888" s="5">
        <f t="shared" si="408"/>
        <v>13.346865310258934</v>
      </c>
      <c r="AB888" s="5">
        <f t="shared" si="409"/>
        <v>8.1767940216144677</v>
      </c>
      <c r="AC888" s="5">
        <f t="shared" si="409"/>
        <v>21.535977281529089</v>
      </c>
      <c r="AD888" s="5">
        <f t="shared" si="410"/>
        <v>-14.852079580179137</v>
      </c>
      <c r="AE888">
        <f t="shared" si="422"/>
        <v>0</v>
      </c>
    </row>
    <row r="889" spans="1:31" x14ac:dyDescent="0.2">
      <c r="A889">
        <f t="shared" si="428"/>
        <v>0.85600000000000065</v>
      </c>
      <c r="B889" s="5">
        <f t="shared" si="411"/>
        <v>4.1259256533989284</v>
      </c>
      <c r="C889" s="5">
        <f t="shared" si="412"/>
        <v>-47.581591576908721</v>
      </c>
      <c r="D889" s="5">
        <f t="shared" si="413"/>
        <v>-4.9243372589190217</v>
      </c>
      <c r="E889" s="2">
        <f t="shared" si="414"/>
        <v>47.760141535480464</v>
      </c>
      <c r="F889" s="2">
        <f t="shared" si="415"/>
        <v>175.04412781416852</v>
      </c>
      <c r="G889" s="3">
        <f t="shared" si="416"/>
        <v>8.9279164300955483</v>
      </c>
      <c r="H889" s="3">
        <f t="shared" si="417"/>
        <v>-109.32177288180979</v>
      </c>
      <c r="I889" s="3">
        <f t="shared" si="418"/>
        <v>-18.895718270996852</v>
      </c>
      <c r="J889" s="2">
        <f t="shared" si="399"/>
        <v>111.30141906903819</v>
      </c>
      <c r="K889" s="2">
        <f t="shared" si="419"/>
        <v>75.870087981621126</v>
      </c>
      <c r="L889" s="6">
        <f t="shared" si="400"/>
        <v>2476.9368135424616</v>
      </c>
      <c r="M889" s="2">
        <f t="shared" si="401"/>
        <v>31.391733921631893</v>
      </c>
      <c r="N889" s="2">
        <f t="shared" si="420"/>
        <v>111.30141906903819</v>
      </c>
      <c r="O889" s="2">
        <f t="shared" si="402"/>
        <v>75.870087981621126</v>
      </c>
      <c r="P889" s="5">
        <f t="shared" si="403"/>
        <v>0.35232185787465981</v>
      </c>
      <c r="Q889" s="4">
        <f t="shared" si="421"/>
        <v>0.28204253085183206</v>
      </c>
      <c r="R889" s="4">
        <f t="shared" si="404"/>
        <v>0.25454174432431964</v>
      </c>
      <c r="S889" s="4">
        <f t="shared" si="423"/>
        <v>0</v>
      </c>
      <c r="T889" s="4">
        <f t="shared" si="424"/>
        <v>0</v>
      </c>
      <c r="U889" s="5">
        <f t="shared" si="425"/>
        <v>-1.8793131849692308</v>
      </c>
      <c r="V889" s="5">
        <f t="shared" si="426"/>
        <v>23.012071269891813</v>
      </c>
      <c r="W889" s="5">
        <f t="shared" si="427"/>
        <v>3.9775207086888398</v>
      </c>
      <c r="X889" s="5">
        <f t="shared" si="405"/>
        <v>0.99077094095075957</v>
      </c>
      <c r="Y889" s="5">
        <f t="shared" si="406"/>
        <v>10.05183723763091</v>
      </c>
      <c r="Z889" s="5">
        <f t="shared" si="407"/>
        <v>-1.4853725122996666</v>
      </c>
      <c r="AA889" s="5">
        <f t="shared" si="408"/>
        <v>13.342997373536601</v>
      </c>
      <c r="AB889" s="5">
        <f t="shared" si="409"/>
        <v>8.1725240526616787</v>
      </c>
      <c r="AC889" s="5">
        <f t="shared" si="409"/>
        <v>21.526698757592147</v>
      </c>
      <c r="AD889" s="5">
        <f t="shared" si="410"/>
        <v>-14.853481917774559</v>
      </c>
      <c r="AE889">
        <f t="shared" si="422"/>
        <v>0</v>
      </c>
    </row>
    <row r="890" spans="1:31" x14ac:dyDescent="0.2">
      <c r="A890">
        <f t="shared" si="428"/>
        <v>0.85700000000000065</v>
      </c>
      <c r="B890" s="5">
        <f t="shared" si="411"/>
        <v>4.1348576560910502</v>
      </c>
      <c r="C890" s="5">
        <f t="shared" si="412"/>
        <v>-47.690902586441155</v>
      </c>
      <c r="D890" s="5">
        <f t="shared" si="413"/>
        <v>-4.9432404039309779</v>
      </c>
      <c r="E890" s="2">
        <f t="shared" si="414"/>
        <v>47.86981551401211</v>
      </c>
      <c r="F890" s="2">
        <f t="shared" si="415"/>
        <v>175.04477965096225</v>
      </c>
      <c r="G890" s="3">
        <f t="shared" si="416"/>
        <v>8.9360889541482091</v>
      </c>
      <c r="H890" s="3">
        <f t="shared" si="417"/>
        <v>-109.3002461830522</v>
      </c>
      <c r="I890" s="3">
        <f t="shared" si="418"/>
        <v>-18.910571752914628</v>
      </c>
      <c r="J890" s="2">
        <f t="shared" si="399"/>
        <v>111.28345441032283</v>
      </c>
      <c r="K890" s="2">
        <f t="shared" si="419"/>
        <v>75.857842133826054</v>
      </c>
      <c r="L890" s="6">
        <f t="shared" si="400"/>
        <v>2476.8798503367962</v>
      </c>
      <c r="M890" s="2">
        <f t="shared" si="401"/>
        <v>31.391011992115651</v>
      </c>
      <c r="N890" s="2">
        <f t="shared" si="420"/>
        <v>111.28345441032283</v>
      </c>
      <c r="O890" s="2">
        <f t="shared" si="402"/>
        <v>75.857842133826054</v>
      </c>
      <c r="P890" s="5">
        <f t="shared" si="403"/>
        <v>0.35232018992911396</v>
      </c>
      <c r="Q890" s="4">
        <f t="shared" si="421"/>
        <v>0.28208157410688511</v>
      </c>
      <c r="R890" s="4">
        <f t="shared" si="404"/>
        <v>0.2545582964395165</v>
      </c>
      <c r="S890" s="4">
        <f t="shared" si="423"/>
        <v>0</v>
      </c>
      <c r="T890" s="4">
        <f t="shared" si="424"/>
        <v>0</v>
      </c>
      <c r="U890" s="5">
        <f t="shared" si="425"/>
        <v>-1.8807209764058572</v>
      </c>
      <c r="V890" s="5">
        <f t="shared" si="426"/>
        <v>23.003717485082362</v>
      </c>
      <c r="W890" s="5">
        <f t="shared" si="427"/>
        <v>3.9799860043945521</v>
      </c>
      <c r="X890" s="5">
        <f t="shared" si="405"/>
        <v>0.99074815575552655</v>
      </c>
      <c r="Y890" s="5">
        <f t="shared" si="406"/>
        <v>10.048977915092976</v>
      </c>
      <c r="Z890" s="5">
        <f t="shared" si="407"/>
        <v>-1.486291653133865</v>
      </c>
      <c r="AA890" s="5">
        <f t="shared" si="408"/>
        <v>13.339131541382935</v>
      </c>
      <c r="AB890" s="5">
        <f t="shared" si="409"/>
        <v>8.1682569386871187</v>
      </c>
      <c r="AC890" s="5">
        <f t="shared" si="409"/>
        <v>21.517425831948497</v>
      </c>
      <c r="AD890" s="5">
        <f t="shared" si="410"/>
        <v>-14.854882454222512</v>
      </c>
      <c r="AE890">
        <f t="shared" si="422"/>
        <v>0</v>
      </c>
    </row>
    <row r="891" spans="1:31" x14ac:dyDescent="0.2">
      <c r="A891">
        <f t="shared" si="428"/>
        <v>0.85800000000000065</v>
      </c>
      <c r="B891" s="5">
        <f t="shared" si="411"/>
        <v>4.1437978291736677</v>
      </c>
      <c r="C891" s="5">
        <f t="shared" si="412"/>
        <v>-47.80019207391129</v>
      </c>
      <c r="D891" s="5">
        <f t="shared" si="413"/>
        <v>-4.9621584031251196</v>
      </c>
      <c r="E891" s="2">
        <f t="shared" si="414"/>
        <v>47.97946876271012</v>
      </c>
      <c r="F891" s="2">
        <f t="shared" si="415"/>
        <v>175.04541656765571</v>
      </c>
      <c r="G891" s="3">
        <f t="shared" si="416"/>
        <v>8.9442572110868959</v>
      </c>
      <c r="H891" s="3">
        <f t="shared" si="417"/>
        <v>-109.27872875722025</v>
      </c>
      <c r="I891" s="3">
        <f t="shared" si="418"/>
        <v>-18.925426635368851</v>
      </c>
      <c r="J891" s="2">
        <f t="shared" si="399"/>
        <v>111.26550260158324</v>
      </c>
      <c r="K891" s="2">
        <f t="shared" si="419"/>
        <v>75.845605045387344</v>
      </c>
      <c r="L891" s="6">
        <f t="shared" si="400"/>
        <v>2476.8228116093828</v>
      </c>
      <c r="M891" s="2">
        <f t="shared" si="401"/>
        <v>31.390289105466135</v>
      </c>
      <c r="N891" s="2">
        <f t="shared" si="420"/>
        <v>111.26550260158324</v>
      </c>
      <c r="O891" s="2">
        <f t="shared" si="402"/>
        <v>75.845605045387344</v>
      </c>
      <c r="P891" s="5">
        <f t="shared" si="403"/>
        <v>0.35231851977992207</v>
      </c>
      <c r="Q891" s="4">
        <f t="shared" si="421"/>
        <v>0.28212058878543611</v>
      </c>
      <c r="R891" s="4">
        <f t="shared" si="404"/>
        <v>0.25457483401312742</v>
      </c>
      <c r="S891" s="4">
        <f t="shared" si="423"/>
        <v>0</v>
      </c>
      <c r="T891" s="4">
        <f t="shared" si="424"/>
        <v>0</v>
      </c>
      <c r="U891" s="5">
        <f t="shared" si="425"/>
        <v>-1.8821275067717431</v>
      </c>
      <c r="V891" s="5">
        <f t="shared" si="426"/>
        <v>22.995369704268484</v>
      </c>
      <c r="W891" s="5">
        <f t="shared" si="427"/>
        <v>3.9824509970112771</v>
      </c>
      <c r="X891" s="5">
        <f t="shared" si="405"/>
        <v>0.99072534035170934</v>
      </c>
      <c r="Y891" s="5">
        <f t="shared" si="406"/>
        <v>10.046120183965474</v>
      </c>
      <c r="Z891" s="5">
        <f t="shared" si="407"/>
        <v>-1.48721120385122</v>
      </c>
      <c r="AA891" s="5">
        <f t="shared" si="408"/>
        <v>13.335267812540732</v>
      </c>
      <c r="AB891" s="5">
        <f t="shared" si="409"/>
        <v>8.1639926771937308</v>
      </c>
      <c r="AC891" s="5">
        <f t="shared" si="409"/>
        <v>21.508158500417263</v>
      </c>
      <c r="AD891" s="5">
        <f t="shared" si="410"/>
        <v>-14.856281190447991</v>
      </c>
      <c r="AE891">
        <f t="shared" si="422"/>
        <v>0</v>
      </c>
    </row>
    <row r="892" spans="1:31" x14ac:dyDescent="0.2">
      <c r="A892">
        <f t="shared" si="428"/>
        <v>0.85900000000000065</v>
      </c>
      <c r="B892" s="5">
        <f t="shared" si="411"/>
        <v>4.1527461683810927</v>
      </c>
      <c r="C892" s="5">
        <f t="shared" si="412"/>
        <v>-47.90946004858926</v>
      </c>
      <c r="D892" s="5">
        <f t="shared" si="413"/>
        <v>-4.9810912579010838</v>
      </c>
      <c r="E892" s="2">
        <f t="shared" si="414"/>
        <v>48.089101290067532</v>
      </c>
      <c r="F892" s="2">
        <f t="shared" si="415"/>
        <v>175.04603867315262</v>
      </c>
      <c r="G892" s="3">
        <f t="shared" si="416"/>
        <v>8.9524212037640893</v>
      </c>
      <c r="H892" s="3">
        <f t="shared" si="417"/>
        <v>-109.25722059871983</v>
      </c>
      <c r="I892" s="3">
        <f t="shared" si="418"/>
        <v>-18.940282916559298</v>
      </c>
      <c r="J892" s="2">
        <f t="shared" si="399"/>
        <v>111.24756363770958</v>
      </c>
      <c r="K892" s="2">
        <f t="shared" si="419"/>
        <v>75.833376712821789</v>
      </c>
      <c r="L892" s="6">
        <f t="shared" si="400"/>
        <v>2476.7656973506469</v>
      </c>
      <c r="M892" s="2">
        <f t="shared" si="401"/>
        <v>31.389565261562016</v>
      </c>
      <c r="N892" s="2">
        <f t="shared" si="420"/>
        <v>111.24756363770958</v>
      </c>
      <c r="O892" s="2">
        <f t="shared" si="402"/>
        <v>75.833376712821789</v>
      </c>
      <c r="P892" s="5">
        <f t="shared" si="403"/>
        <v>0.35231684742680319</v>
      </c>
      <c r="Q892" s="4">
        <f t="shared" si="421"/>
        <v>0.28215957487200105</v>
      </c>
      <c r="R892" s="4">
        <f t="shared" si="404"/>
        <v>0.25459135704445413</v>
      </c>
      <c r="S892" s="4">
        <f t="shared" si="423"/>
        <v>0</v>
      </c>
      <c r="T892" s="4">
        <f t="shared" si="424"/>
        <v>0</v>
      </c>
      <c r="U892" s="5">
        <f t="shared" si="425"/>
        <v>-1.8835327776001665</v>
      </c>
      <c r="V892" s="5">
        <f t="shared" si="426"/>
        <v>22.987027922754088</v>
      </c>
      <c r="W892" s="5">
        <f t="shared" si="427"/>
        <v>3.9849156868714286</v>
      </c>
      <c r="X892" s="5">
        <f t="shared" si="405"/>
        <v>0.99070249473547878</v>
      </c>
      <c r="Y892" s="5">
        <f t="shared" si="406"/>
        <v>10.04326404328712</v>
      </c>
      <c r="Z892" s="5">
        <f t="shared" si="407"/>
        <v>-1.4881311639326491</v>
      </c>
      <c r="AA892" s="5">
        <f t="shared" si="408"/>
        <v>13.331406185753725</v>
      </c>
      <c r="AB892" s="5">
        <f t="shared" si="409"/>
        <v>8.1597312656869541</v>
      </c>
      <c r="AC892" s="5">
        <f t="shared" si="409"/>
        <v>21.498896758821438</v>
      </c>
      <c r="AD892" s="5">
        <f t="shared" si="410"/>
        <v>-14.857678127374847</v>
      </c>
      <c r="AE892">
        <f t="shared" si="422"/>
        <v>0</v>
      </c>
    </row>
    <row r="893" spans="1:31" x14ac:dyDescent="0.2">
      <c r="A893">
        <f t="shared" si="428"/>
        <v>0.86000000000000065</v>
      </c>
      <c r="B893" s="5">
        <f t="shared" si="411"/>
        <v>4.1617026694504897</v>
      </c>
      <c r="C893" s="5">
        <f t="shared" si="412"/>
        <v>-48.018706519739602</v>
      </c>
      <c r="D893" s="5">
        <f t="shared" si="413"/>
        <v>-5.0000389696567069</v>
      </c>
      <c r="E893" s="2">
        <f t="shared" si="414"/>
        <v>48.198713104581884</v>
      </c>
      <c r="F893" s="2">
        <f t="shared" si="415"/>
        <v>175.04664607532325</v>
      </c>
      <c r="G893" s="3">
        <f t="shared" si="416"/>
        <v>8.9605809350297765</v>
      </c>
      <c r="H893" s="3">
        <f t="shared" si="417"/>
        <v>-109.235721701961</v>
      </c>
      <c r="I893" s="3">
        <f t="shared" si="418"/>
        <v>-18.955140594686672</v>
      </c>
      <c r="J893" s="2">
        <f t="shared" si="399"/>
        <v>111.22963751359541</v>
      </c>
      <c r="K893" s="2">
        <f t="shared" si="419"/>
        <v>75.821157132648537</v>
      </c>
      <c r="L893" s="6">
        <f t="shared" si="400"/>
        <v>2476.7085075510627</v>
      </c>
      <c r="M893" s="2">
        <f t="shared" si="401"/>
        <v>31.388840460282566</v>
      </c>
      <c r="N893" s="2">
        <f t="shared" si="420"/>
        <v>111.22963751359541</v>
      </c>
      <c r="O893" s="2">
        <f t="shared" si="402"/>
        <v>75.821157132648537</v>
      </c>
      <c r="P893" s="5">
        <f t="shared" si="403"/>
        <v>0.35231517286947789</v>
      </c>
      <c r="Q893" s="4">
        <f t="shared" si="421"/>
        <v>0.28219853235110975</v>
      </c>
      <c r="R893" s="4">
        <f t="shared" si="404"/>
        <v>0.25460786553280162</v>
      </c>
      <c r="S893" s="4">
        <f t="shared" si="423"/>
        <v>0</v>
      </c>
      <c r="T893" s="4">
        <f t="shared" si="424"/>
        <v>0</v>
      </c>
      <c r="U893" s="5">
        <f t="shared" si="425"/>
        <v>-1.8849367904226351</v>
      </c>
      <c r="V893" s="5">
        <f t="shared" si="426"/>
        <v>22.978692135847588</v>
      </c>
      <c r="W893" s="5">
        <f t="shared" si="427"/>
        <v>3.9873800743076222</v>
      </c>
      <c r="X893" s="5">
        <f t="shared" si="405"/>
        <v>0.99067961890302447</v>
      </c>
      <c r="Y893" s="5">
        <f t="shared" si="406"/>
        <v>10.040409492097325</v>
      </c>
      <c r="Z893" s="5">
        <f t="shared" si="407"/>
        <v>-1.4890515328597143</v>
      </c>
      <c r="AA893" s="5">
        <f t="shared" si="408"/>
        <v>13.327546659766536</v>
      </c>
      <c r="AB893" s="5">
        <f t="shared" si="409"/>
        <v>8.1554727016746895</v>
      </c>
      <c r="AC893" s="5">
        <f t="shared" si="409"/>
        <v>21.489640602987873</v>
      </c>
      <c r="AD893" s="5">
        <f t="shared" si="410"/>
        <v>-14.85907326592584</v>
      </c>
      <c r="AE893">
        <f t="shared" si="422"/>
        <v>0</v>
      </c>
    </row>
    <row r="894" spans="1:31" x14ac:dyDescent="0.2">
      <c r="A894">
        <f t="shared" si="428"/>
        <v>0.86100000000000065</v>
      </c>
      <c r="B894" s="5">
        <f t="shared" si="411"/>
        <v>4.1706673281218709</v>
      </c>
      <c r="C894" s="5">
        <f t="shared" si="412"/>
        <v>-48.127931496621265</v>
      </c>
      <c r="D894" s="5">
        <f t="shared" si="413"/>
        <v>-5.019001539788027</v>
      </c>
      <c r="E894" s="2">
        <f t="shared" si="414"/>
        <v>48.308304214755175</v>
      </c>
      <c r="F894" s="2">
        <f t="shared" si="415"/>
        <v>175.04723888101657</v>
      </c>
      <c r="G894" s="3">
        <f t="shared" si="416"/>
        <v>8.968736407731452</v>
      </c>
      <c r="H894" s="3">
        <f t="shared" si="417"/>
        <v>-109.214232061358</v>
      </c>
      <c r="I894" s="3">
        <f t="shared" si="418"/>
        <v>-18.969999667952596</v>
      </c>
      <c r="J894" s="2">
        <f t="shared" si="399"/>
        <v>111.21172422413767</v>
      </c>
      <c r="K894" s="2">
        <f t="shared" si="419"/>
        <v>75.808946301389</v>
      </c>
      <c r="L894" s="6">
        <f t="shared" si="400"/>
        <v>2476.651242201161</v>
      </c>
      <c r="M894" s="2">
        <f t="shared" si="401"/>
        <v>31.388114701507771</v>
      </c>
      <c r="N894" s="2">
        <f t="shared" si="420"/>
        <v>111.21172422413767</v>
      </c>
      <c r="O894" s="2">
        <f t="shared" si="402"/>
        <v>75.808946301389</v>
      </c>
      <c r="P894" s="5">
        <f t="shared" si="403"/>
        <v>0.35231349610766832</v>
      </c>
      <c r="Q894" s="4">
        <f t="shared" si="421"/>
        <v>0.28223746120730692</v>
      </c>
      <c r="R894" s="4">
        <f t="shared" si="404"/>
        <v>0.25462435947747863</v>
      </c>
      <c r="S894" s="4">
        <f t="shared" si="423"/>
        <v>0</v>
      </c>
      <c r="T894" s="4">
        <f t="shared" si="424"/>
        <v>0</v>
      </c>
      <c r="U894" s="5">
        <f t="shared" si="425"/>
        <v>-1.886339546768887</v>
      </c>
      <c r="V894" s="5">
        <f t="shared" si="426"/>
        <v>22.9703623388619</v>
      </c>
      <c r="W894" s="5">
        <f t="shared" si="427"/>
        <v>3.9898441596526744</v>
      </c>
      <c r="X894" s="5">
        <f t="shared" si="405"/>
        <v>0.99065671285055845</v>
      </c>
      <c r="Y894" s="5">
        <f t="shared" si="406"/>
        <v>10.037556529436216</v>
      </c>
      <c r="Z894" s="5">
        <f t="shared" si="407"/>
        <v>-1.4899723101146272</v>
      </c>
      <c r="AA894" s="5">
        <f t="shared" si="408"/>
        <v>13.32368923332473</v>
      </c>
      <c r="AB894" s="5">
        <f t="shared" si="409"/>
        <v>8.1512169826673286</v>
      </c>
      <c r="AC894" s="5">
        <f t="shared" si="409"/>
        <v>21.480390028747273</v>
      </c>
      <c r="AD894" s="5">
        <f t="shared" si="410"/>
        <v>-14.860466607022595</v>
      </c>
      <c r="AE894">
        <f t="shared" si="422"/>
        <v>0</v>
      </c>
    </row>
    <row r="895" spans="1:31" x14ac:dyDescent="0.2">
      <c r="A895">
        <f t="shared" si="428"/>
        <v>0.86200000000000065</v>
      </c>
      <c r="B895" s="5">
        <f t="shared" si="411"/>
        <v>4.179640140138094</v>
      </c>
      <c r="C895" s="5">
        <f t="shared" si="412"/>
        <v>-48.237134988487604</v>
      </c>
      <c r="D895" s="5">
        <f t="shared" si="413"/>
        <v>-5.0379789696892825</v>
      </c>
      <c r="E895" s="2">
        <f t="shared" si="414"/>
        <v>48.417874629093632</v>
      </c>
      <c r="F895" s="2">
        <f t="shared" si="415"/>
        <v>175.04781719607215</v>
      </c>
      <c r="G895" s="3">
        <f t="shared" si="416"/>
        <v>8.9768876247141201</v>
      </c>
      <c r="H895" s="3">
        <f t="shared" si="417"/>
        <v>-109.19275167132926</v>
      </c>
      <c r="I895" s="3">
        <f t="shared" si="418"/>
        <v>-18.984860134559618</v>
      </c>
      <c r="J895" s="2">
        <f t="shared" si="399"/>
        <v>111.19382376423663</v>
      </c>
      <c r="K895" s="2">
        <f t="shared" si="419"/>
        <v>75.796744215566889</v>
      </c>
      <c r="L895" s="6">
        <f t="shared" si="400"/>
        <v>2476.5939012915228</v>
      </c>
      <c r="M895" s="2">
        <f t="shared" si="401"/>
        <v>31.387387985118256</v>
      </c>
      <c r="N895" s="2">
        <f t="shared" si="420"/>
        <v>111.19382376423663</v>
      </c>
      <c r="O895" s="2">
        <f t="shared" si="402"/>
        <v>75.796744215566889</v>
      </c>
      <c r="P895" s="5">
        <f t="shared" si="403"/>
        <v>0.35231181714109816</v>
      </c>
      <c r="Q895" s="4">
        <f t="shared" si="421"/>
        <v>0.2822763614251515</v>
      </c>
      <c r="R895" s="4">
        <f t="shared" si="404"/>
        <v>0.25464083887779732</v>
      </c>
      <c r="S895" s="4">
        <f t="shared" si="423"/>
        <v>0</v>
      </c>
      <c r="T895" s="4">
        <f t="shared" si="424"/>
        <v>0</v>
      </c>
      <c r="U895" s="5">
        <f t="shared" si="425"/>
        <v>-1.8877410481668935</v>
      </c>
      <c r="V895" s="5">
        <f t="shared" si="426"/>
        <v>22.962038527114434</v>
      </c>
      <c r="W895" s="5">
        <f t="shared" si="427"/>
        <v>3.9923079432395996</v>
      </c>
      <c r="X895" s="5">
        <f t="shared" si="405"/>
        <v>0.99063377657431329</v>
      </c>
      <c r="Y895" s="5">
        <f t="shared" si="406"/>
        <v>10.034705154344621</v>
      </c>
      <c r="Z895" s="5">
        <f t="shared" si="407"/>
        <v>-1.4908934951802424</v>
      </c>
      <c r="AA895" s="5">
        <f t="shared" si="408"/>
        <v>13.319833905174747</v>
      </c>
      <c r="AB895" s="5">
        <f t="shared" si="409"/>
        <v>8.1469641061777285</v>
      </c>
      <c r="AC895" s="5">
        <f t="shared" si="409"/>
        <v>21.471145031934192</v>
      </c>
      <c r="AD895" s="5">
        <f t="shared" si="410"/>
        <v>-14.861858151585654</v>
      </c>
      <c r="AE895">
        <f t="shared" si="422"/>
        <v>0</v>
      </c>
    </row>
    <row r="896" spans="1:31" x14ac:dyDescent="0.2">
      <c r="A896">
        <f t="shared" si="428"/>
        <v>0.86300000000000066</v>
      </c>
      <c r="B896" s="5">
        <f t="shared" si="411"/>
        <v>4.1886211012448609</v>
      </c>
      <c r="C896" s="5">
        <f t="shared" si="412"/>
        <v>-48.346317004586417</v>
      </c>
      <c r="D896" s="5">
        <f t="shared" si="413"/>
        <v>-5.0569712607529178</v>
      </c>
      <c r="E896" s="2">
        <f t="shared" si="414"/>
        <v>48.527424356107709</v>
      </c>
      <c r="F896" s="2">
        <f t="shared" si="415"/>
        <v>175.04838112533221</v>
      </c>
      <c r="G896" s="3">
        <f t="shared" si="416"/>
        <v>8.985034588820298</v>
      </c>
      <c r="H896" s="3">
        <f t="shared" si="417"/>
        <v>-109.17128052629732</v>
      </c>
      <c r="I896" s="3">
        <f t="shared" si="418"/>
        <v>-18.999721992711205</v>
      </c>
      <c r="J896" s="2">
        <f t="shared" si="399"/>
        <v>111.17593612879595</v>
      </c>
      <c r="K896" s="2">
        <f t="shared" si="419"/>
        <v>75.784550871708205</v>
      </c>
      <c r="L896" s="6">
        <f t="shared" si="400"/>
        <v>2476.5364848127833</v>
      </c>
      <c r="M896" s="2">
        <f t="shared" si="401"/>
        <v>31.386660310995342</v>
      </c>
      <c r="N896" s="2">
        <f t="shared" si="420"/>
        <v>111.17593612879595</v>
      </c>
      <c r="O896" s="2">
        <f t="shared" si="402"/>
        <v>75.784550871708205</v>
      </c>
      <c r="P896" s="5">
        <f t="shared" si="403"/>
        <v>0.35231013596949262</v>
      </c>
      <c r="Q896" s="4">
        <f t="shared" si="421"/>
        <v>0.28231523298921707</v>
      </c>
      <c r="R896" s="4">
        <f t="shared" si="404"/>
        <v>0.2546573037330736</v>
      </c>
      <c r="S896" s="4">
        <f t="shared" si="423"/>
        <v>0</v>
      </c>
      <c r="T896" s="4">
        <f t="shared" si="424"/>
        <v>0</v>
      </c>
      <c r="U896" s="5">
        <f t="shared" si="425"/>
        <v>-1.8891412961428617</v>
      </c>
      <c r="V896" s="5">
        <f t="shared" si="426"/>
        <v>22.953720695927096</v>
      </c>
      <c r="W896" s="5">
        <f t="shared" si="427"/>
        <v>3.9947714254016158</v>
      </c>
      <c r="X896" s="5">
        <f t="shared" si="405"/>
        <v>0.99061081007054308</v>
      </c>
      <c r="Y896" s="5">
        <f t="shared" si="406"/>
        <v>10.031855365864093</v>
      </c>
      <c r="Z896" s="5">
        <f t="shared" si="407"/>
        <v>-1.4918150875400646</v>
      </c>
      <c r="AA896" s="5">
        <f t="shared" si="408"/>
        <v>13.315980674063969</v>
      </c>
      <c r="AB896" s="5">
        <f t="shared" si="409"/>
        <v>8.1427140697212312</v>
      </c>
      <c r="AC896" s="5">
        <f t="shared" si="409"/>
        <v>21.461905608387031</v>
      </c>
      <c r="AD896" s="5">
        <f t="shared" si="410"/>
        <v>-14.863247900534414</v>
      </c>
      <c r="AE896">
        <f t="shared" si="422"/>
        <v>0</v>
      </c>
    </row>
    <row r="897" spans="1:31" x14ac:dyDescent="0.2">
      <c r="A897">
        <f t="shared" si="428"/>
        <v>0.86400000000000066</v>
      </c>
      <c r="B897" s="5">
        <f t="shared" si="411"/>
        <v>4.1976102071907162</v>
      </c>
      <c r="C897" s="5">
        <f t="shared" si="412"/>
        <v>-48.455477554159913</v>
      </c>
      <c r="D897" s="5">
        <f t="shared" si="413"/>
        <v>-5.0759784143695788</v>
      </c>
      <c r="E897" s="2">
        <f t="shared" si="414"/>
        <v>48.636953404311896</v>
      </c>
      <c r="F897" s="2">
        <f t="shared" si="415"/>
        <v>175.04893077265328</v>
      </c>
      <c r="G897" s="3">
        <f t="shared" si="416"/>
        <v>8.9931773028900199</v>
      </c>
      <c r="H897" s="3">
        <f t="shared" si="417"/>
        <v>-109.14981862068893</v>
      </c>
      <c r="I897" s="3">
        <f t="shared" si="418"/>
        <v>-19.014585240611741</v>
      </c>
      <c r="J897" s="2">
        <f t="shared" si="399"/>
        <v>111.15806131272259</v>
      </c>
      <c r="K897" s="2">
        <f t="shared" si="419"/>
        <v>75.772366266341237</v>
      </c>
      <c r="L897" s="6">
        <f t="shared" si="400"/>
        <v>2476.4789927556299</v>
      </c>
      <c r="M897" s="2">
        <f t="shared" si="401"/>
        <v>31.385931679021002</v>
      </c>
      <c r="N897" s="2">
        <f t="shared" si="420"/>
        <v>111.15806131272259</v>
      </c>
      <c r="O897" s="2">
        <f t="shared" si="402"/>
        <v>75.772366266341237</v>
      </c>
      <c r="P897" s="5">
        <f t="shared" si="403"/>
        <v>0.35230845259257842</v>
      </c>
      <c r="Q897" s="4">
        <f t="shared" si="421"/>
        <v>0.28235407588409178</v>
      </c>
      <c r="R897" s="4">
        <f t="shared" si="404"/>
        <v>0.25467375404262682</v>
      </c>
      <c r="S897" s="4">
        <f t="shared" si="423"/>
        <v>0</v>
      </c>
      <c r="T897" s="4">
        <f t="shared" si="424"/>
        <v>0</v>
      </c>
      <c r="U897" s="5">
        <f t="shared" si="425"/>
        <v>-1.8905402922212349</v>
      </c>
      <c r="V897" s="5">
        <f t="shared" si="426"/>
        <v>22.945408840626254</v>
      </c>
      <c r="W897" s="5">
        <f t="shared" si="427"/>
        <v>3.9972346064721322</v>
      </c>
      <c r="X897" s="5">
        <f t="shared" si="405"/>
        <v>0.9905878133355227</v>
      </c>
      <c r="Y897" s="5">
        <f t="shared" si="406"/>
        <v>10.029007163036868</v>
      </c>
      <c r="Z897" s="5">
        <f t="shared" si="407"/>
        <v>-1.4927370866782383</v>
      </c>
      <c r="AA897" s="5">
        <f t="shared" si="408"/>
        <v>13.31212953874067</v>
      </c>
      <c r="AB897" s="5">
        <f t="shared" si="409"/>
        <v>8.1384668708156322</v>
      </c>
      <c r="AC897" s="5">
        <f t="shared" si="409"/>
        <v>21.452671753948014</v>
      </c>
      <c r="AD897" s="5">
        <f t="shared" si="410"/>
        <v>-14.864635854787196</v>
      </c>
      <c r="AE897">
        <f t="shared" si="422"/>
        <v>0</v>
      </c>
    </row>
    <row r="898" spans="1:31" x14ac:dyDescent="0.2">
      <c r="A898">
        <f t="shared" si="428"/>
        <v>0.86500000000000066</v>
      </c>
      <c r="B898" s="5">
        <f t="shared" si="411"/>
        <v>4.2066074537270417</v>
      </c>
      <c r="C898" s="5">
        <f t="shared" si="412"/>
        <v>-48.564616646444719</v>
      </c>
      <c r="D898" s="5">
        <f t="shared" si="413"/>
        <v>-5.0950004319281179</v>
      </c>
      <c r="E898" s="2">
        <f t="shared" si="414"/>
        <v>48.746461782224642</v>
      </c>
      <c r="F898" s="2">
        <f t="shared" si="415"/>
        <v>175.04946624091778</v>
      </c>
      <c r="G898" s="3">
        <f t="shared" si="416"/>
        <v>9.0013157697608364</v>
      </c>
      <c r="H898" s="3">
        <f t="shared" si="417"/>
        <v>-109.12836594893498</v>
      </c>
      <c r="I898" s="3">
        <f t="shared" si="418"/>
        <v>-19.029449876466529</v>
      </c>
      <c r="J898" s="2">
        <f t="shared" si="399"/>
        <v>111.14019931092696</v>
      </c>
      <c r="K898" s="2">
        <f t="shared" si="419"/>
        <v>75.76019039599656</v>
      </c>
      <c r="L898" s="6">
        <f t="shared" si="400"/>
        <v>2476.4214251108037</v>
      </c>
      <c r="M898" s="2">
        <f t="shared" si="401"/>
        <v>31.385202089077893</v>
      </c>
      <c r="N898" s="2">
        <f t="shared" si="420"/>
        <v>111.14019931092696</v>
      </c>
      <c r="O898" s="2">
        <f t="shared" si="402"/>
        <v>75.76019039599656</v>
      </c>
      <c r="P898" s="5">
        <f t="shared" si="403"/>
        <v>0.35230676701008401</v>
      </c>
      <c r="Q898" s="4">
        <f t="shared" si="421"/>
        <v>0.28239289009437829</v>
      </c>
      <c r="R898" s="4">
        <f t="shared" si="404"/>
        <v>0.25469018980578001</v>
      </c>
      <c r="S898" s="4">
        <f t="shared" si="423"/>
        <v>0</v>
      </c>
      <c r="T898" s="4">
        <f t="shared" si="424"/>
        <v>0</v>
      </c>
      <c r="U898" s="5">
        <f t="shared" si="425"/>
        <v>-1.8919380379246993</v>
      </c>
      <c r="V898" s="5">
        <f t="shared" si="426"/>
        <v>22.937102956542802</v>
      </c>
      <c r="W898" s="5">
        <f t="shared" si="427"/>
        <v>3.9996974867847657</v>
      </c>
      <c r="X898" s="5">
        <f t="shared" si="405"/>
        <v>0.99056478636554879</v>
      </c>
      <c r="Y898" s="5">
        <f t="shared" si="406"/>
        <v>10.026160544905915</v>
      </c>
      <c r="Z898" s="5">
        <f t="shared" si="407"/>
        <v>-1.4936594920795554</v>
      </c>
      <c r="AA898" s="5">
        <f t="shared" si="408"/>
        <v>13.308280497954049</v>
      </c>
      <c r="AB898" s="5">
        <f t="shared" si="409"/>
        <v>8.1342225069812155</v>
      </c>
      <c r="AC898" s="5">
        <f t="shared" si="409"/>
        <v>21.443443464463247</v>
      </c>
      <c r="AD898" s="5">
        <f t="shared" si="410"/>
        <v>-14.866022015261183</v>
      </c>
      <c r="AE898">
        <f t="shared" si="422"/>
        <v>0</v>
      </c>
    </row>
    <row r="899" spans="1:31" x14ac:dyDescent="0.2">
      <c r="A899">
        <f t="shared" si="428"/>
        <v>0.86600000000000066</v>
      </c>
      <c r="B899" s="5">
        <f t="shared" si="411"/>
        <v>4.2156128366080559</v>
      </c>
      <c r="C899" s="5">
        <f t="shared" si="412"/>
        <v>-48.673734290671923</v>
      </c>
      <c r="D899" s="5">
        <f t="shared" si="413"/>
        <v>-5.114037314815592</v>
      </c>
      <c r="E899" s="2">
        <f t="shared" si="414"/>
        <v>48.855949498368226</v>
      </c>
      <c r="F899" s="2">
        <f t="shared" si="415"/>
        <v>175.04998763204523</v>
      </c>
      <c r="G899" s="3">
        <f t="shared" si="416"/>
        <v>9.0094499922678182</v>
      </c>
      <c r="H899" s="3">
        <f t="shared" si="417"/>
        <v>-109.10692250547052</v>
      </c>
      <c r="I899" s="3">
        <f t="shared" si="418"/>
        <v>-19.044315898481791</v>
      </c>
      <c r="J899" s="2">
        <f t="shared" si="399"/>
        <v>111.12235011832269</v>
      </c>
      <c r="K899" s="2">
        <f t="shared" si="419"/>
        <v>75.748023257207009</v>
      </c>
      <c r="L899" s="6">
        <f t="shared" si="400"/>
        <v>2476.3637818690986</v>
      </c>
      <c r="M899" s="2">
        <f t="shared" si="401"/>
        <v>31.38447154104934</v>
      </c>
      <c r="N899" s="2">
        <f t="shared" si="420"/>
        <v>111.12235011832269</v>
      </c>
      <c r="O899" s="2">
        <f t="shared" si="402"/>
        <v>75.748023257207009</v>
      </c>
      <c r="P899" s="5">
        <f t="shared" si="403"/>
        <v>0.35230507922173915</v>
      </c>
      <c r="Q899" s="4">
        <f t="shared" si="421"/>
        <v>0.28243167560469395</v>
      </c>
      <c r="R899" s="4">
        <f t="shared" si="404"/>
        <v>0.2547066110218596</v>
      </c>
      <c r="S899" s="4">
        <f t="shared" si="423"/>
        <v>0</v>
      </c>
      <c r="T899" s="4">
        <f t="shared" si="424"/>
        <v>0</v>
      </c>
      <c r="U899" s="5">
        <f t="shared" si="425"/>
        <v>-1.8933345347741788</v>
      </c>
      <c r="V899" s="5">
        <f t="shared" si="426"/>
        <v>22.928803039012049</v>
      </c>
      <c r="W899" s="5">
        <f t="shared" si="427"/>
        <v>4.002160066673321</v>
      </c>
      <c r="X899" s="5">
        <f t="shared" si="405"/>
        <v>0.99054172915693883</v>
      </c>
      <c r="Y899" s="5">
        <f t="shared" si="406"/>
        <v>10.023315510514873</v>
      </c>
      <c r="Z899" s="5">
        <f t="shared" si="407"/>
        <v>-1.4945823032294481</v>
      </c>
      <c r="AA899" s="5">
        <f t="shared" si="408"/>
        <v>13.304433550454185</v>
      </c>
      <c r="AB899" s="5">
        <f t="shared" si="409"/>
        <v>8.1299809757406951</v>
      </c>
      <c r="AC899" s="5">
        <f t="shared" si="409"/>
        <v>21.434220735782603</v>
      </c>
      <c r="AD899" s="5">
        <f t="shared" si="410"/>
        <v>-14.867406382872495</v>
      </c>
      <c r="AE899">
        <f t="shared" si="422"/>
        <v>0</v>
      </c>
    </row>
    <row r="900" spans="1:31" x14ac:dyDescent="0.2">
      <c r="A900">
        <f t="shared" si="428"/>
        <v>0.86700000000000066</v>
      </c>
      <c r="B900" s="5">
        <f t="shared" si="411"/>
        <v>4.2246263515908122</v>
      </c>
      <c r="C900" s="5">
        <f t="shared" si="412"/>
        <v>-48.782830496067021</v>
      </c>
      <c r="D900" s="5">
        <f t="shared" si="413"/>
        <v>-5.1330890644172653</v>
      </c>
      <c r="E900" s="2">
        <f t="shared" si="414"/>
        <v>48.965416561268647</v>
      </c>
      <c r="F900" s="2">
        <f t="shared" si="415"/>
        <v>175.05049504700369</v>
      </c>
      <c r="G900" s="3">
        <f t="shared" si="416"/>
        <v>9.0175799732435582</v>
      </c>
      <c r="H900" s="3">
        <f t="shared" si="417"/>
        <v>-109.08548828473474</v>
      </c>
      <c r="I900" s="3">
        <f t="shared" si="418"/>
        <v>-19.059183304864664</v>
      </c>
      <c r="J900" s="2">
        <f t="shared" si="399"/>
        <v>111.10451372982682</v>
      </c>
      <c r="K900" s="2">
        <f t="shared" si="419"/>
        <v>75.73586484650771</v>
      </c>
      <c r="L900" s="6">
        <f t="shared" si="400"/>
        <v>2476.3060630213618</v>
      </c>
      <c r="M900" s="2">
        <f t="shared" si="401"/>
        <v>31.38374003481934</v>
      </c>
      <c r="N900" s="2">
        <f t="shared" si="420"/>
        <v>111.10451372982682</v>
      </c>
      <c r="O900" s="2">
        <f t="shared" si="402"/>
        <v>75.73586484650771</v>
      </c>
      <c r="P900" s="5">
        <f t="shared" si="403"/>
        <v>0.35230338922727522</v>
      </c>
      <c r="Q900" s="4">
        <f t="shared" si="421"/>
        <v>0.28247043239967079</v>
      </c>
      <c r="R900" s="4">
        <f t="shared" si="404"/>
        <v>0.2547230176901959</v>
      </c>
      <c r="S900" s="4">
        <f t="shared" si="423"/>
        <v>0</v>
      </c>
      <c r="T900" s="4">
        <f t="shared" si="424"/>
        <v>0</v>
      </c>
      <c r="U900" s="5">
        <f t="shared" si="425"/>
        <v>-1.8947297842888451</v>
      </c>
      <c r="V900" s="5">
        <f t="shared" si="426"/>
        <v>22.920509083373815</v>
      </c>
      <c r="W900" s="5">
        <f t="shared" si="427"/>
        <v>4.0046223464718063</v>
      </c>
      <c r="X900" s="5">
        <f t="shared" si="405"/>
        <v>0.99051864170603166</v>
      </c>
      <c r="Y900" s="5">
        <f t="shared" si="406"/>
        <v>10.020472058908123</v>
      </c>
      <c r="Z900" s="5">
        <f t="shared" si="407"/>
        <v>-1.4955055196139941</v>
      </c>
      <c r="AA900" s="5">
        <f t="shared" si="408"/>
        <v>13.300588694992095</v>
      </c>
      <c r="AB900" s="5">
        <f t="shared" si="409"/>
        <v>8.1257422746192773</v>
      </c>
      <c r="AC900" s="5">
        <f t="shared" si="409"/>
        <v>21.425003563759823</v>
      </c>
      <c r="AD900" s="5">
        <f t="shared" si="410"/>
        <v>-14.868788958536097</v>
      </c>
      <c r="AE900">
        <f t="shared" si="422"/>
        <v>0</v>
      </c>
    </row>
    <row r="901" spans="1:31" x14ac:dyDescent="0.2">
      <c r="A901">
        <f t="shared" si="428"/>
        <v>0.86800000000000066</v>
      </c>
      <c r="B901" s="5">
        <f t="shared" si="411"/>
        <v>4.2336479944351932</v>
      </c>
      <c r="C901" s="5">
        <f t="shared" si="412"/>
        <v>-48.891905271849971</v>
      </c>
      <c r="D901" s="5">
        <f t="shared" si="413"/>
        <v>-5.1521556821166099</v>
      </c>
      <c r="E901" s="2">
        <f t="shared" si="414"/>
        <v>49.074862979455546</v>
      </c>
      <c r="F901" s="2">
        <f t="shared" si="415"/>
        <v>175.05098858582087</v>
      </c>
      <c r="G901" s="3">
        <f t="shared" si="416"/>
        <v>9.0257057155181784</v>
      </c>
      <c r="H901" s="3">
        <f t="shared" si="417"/>
        <v>-109.06406328117097</v>
      </c>
      <c r="I901" s="3">
        <f t="shared" si="418"/>
        <v>-19.074052093823202</v>
      </c>
      <c r="J901" s="2">
        <f t="shared" si="399"/>
        <v>111.08669014035968</v>
      </c>
      <c r="K901" s="2">
        <f t="shared" si="419"/>
        <v>75.723715160436043</v>
      </c>
      <c r="L901" s="6">
        <f t="shared" si="400"/>
        <v>2476.2482685584928</v>
      </c>
      <c r="M901" s="2">
        <f t="shared" si="401"/>
        <v>31.383007570272564</v>
      </c>
      <c r="N901" s="2">
        <f t="shared" si="420"/>
        <v>111.08669014035968</v>
      </c>
      <c r="O901" s="2">
        <f t="shared" si="402"/>
        <v>75.723715160436043</v>
      </c>
      <c r="P901" s="5">
        <f t="shared" si="403"/>
        <v>0.35230169702642533</v>
      </c>
      <c r="Q901" s="4">
        <f t="shared" si="421"/>
        <v>0.28250916046395541</v>
      </c>
      <c r="R901" s="4">
        <f t="shared" si="404"/>
        <v>0.25473940981012255</v>
      </c>
      <c r="S901" s="4">
        <f t="shared" si="423"/>
        <v>0</v>
      </c>
      <c r="T901" s="4">
        <f t="shared" si="424"/>
        <v>0</v>
      </c>
      <c r="U901" s="5">
        <f t="shared" si="425"/>
        <v>-1.8961237879861146</v>
      </c>
      <c r="V901" s="5">
        <f t="shared" si="426"/>
        <v>22.912221084972369</v>
      </c>
      <c r="W901" s="5">
        <f t="shared" si="427"/>
        <v>4.0070843265144225</v>
      </c>
      <c r="X901" s="5">
        <f t="shared" si="405"/>
        <v>0.99049552400918717</v>
      </c>
      <c r="Y901" s="5">
        <f t="shared" si="406"/>
        <v>10.017630189130724</v>
      </c>
      <c r="Z901" s="5">
        <f t="shared" si="407"/>
        <v>-1.4964291407199104</v>
      </c>
      <c r="AA901" s="5">
        <f t="shared" si="408"/>
        <v>13.29674593031968</v>
      </c>
      <c r="AB901" s="5">
        <f t="shared" si="409"/>
        <v>8.1215064011446092</v>
      </c>
      <c r="AC901" s="5">
        <f t="shared" si="409"/>
        <v>21.415791944252458</v>
      </c>
      <c r="AD901" s="5">
        <f t="shared" si="410"/>
        <v>-14.870169743165896</v>
      </c>
      <c r="AE901">
        <f t="shared" si="422"/>
        <v>0</v>
      </c>
    </row>
    <row r="902" spans="1:31" x14ac:dyDescent="0.2">
      <c r="A902">
        <f t="shared" si="428"/>
        <v>0.86900000000000066</v>
      </c>
      <c r="B902" s="5">
        <f t="shared" si="411"/>
        <v>4.2426777609039119</v>
      </c>
      <c r="C902" s="5">
        <f t="shared" si="412"/>
        <v>-49.000958627235171</v>
      </c>
      <c r="D902" s="5">
        <f t="shared" si="413"/>
        <v>-5.1712371692953045</v>
      </c>
      <c r="E902" s="2">
        <f t="shared" si="414"/>
        <v>49.184288761462049</v>
      </c>
      <c r="F902" s="2">
        <f t="shared" si="415"/>
        <v>175.05146834759466</v>
      </c>
      <c r="G902" s="3">
        <f t="shared" si="416"/>
        <v>9.0338272219193225</v>
      </c>
      <c r="H902" s="3">
        <f t="shared" si="417"/>
        <v>-109.04264748922672</v>
      </c>
      <c r="I902" s="3">
        <f t="shared" si="418"/>
        <v>-19.088922263566367</v>
      </c>
      <c r="J902" s="2">
        <f t="shared" si="399"/>
        <v>111.06887934484499</v>
      </c>
      <c r="K902" s="2">
        <f t="shared" si="419"/>
        <v>75.711574195531682</v>
      </c>
      <c r="L902" s="6">
        <f t="shared" si="400"/>
        <v>2476.1903984714445</v>
      </c>
      <c r="M902" s="2">
        <f t="shared" si="401"/>
        <v>31.38227414729435</v>
      </c>
      <c r="N902" s="2">
        <f t="shared" si="420"/>
        <v>111.06887934484499</v>
      </c>
      <c r="O902" s="2">
        <f t="shared" si="402"/>
        <v>75.711574195531682</v>
      </c>
      <c r="P902" s="5">
        <f t="shared" si="403"/>
        <v>0.35230000261892391</v>
      </c>
      <c r="Q902" s="4">
        <f t="shared" si="421"/>
        <v>0.28254785978220898</v>
      </c>
      <c r="R902" s="4">
        <f t="shared" si="404"/>
        <v>0.25475578738097682</v>
      </c>
      <c r="S902" s="4">
        <f t="shared" si="423"/>
        <v>0</v>
      </c>
      <c r="T902" s="4">
        <f t="shared" si="424"/>
        <v>0</v>
      </c>
      <c r="U902" s="5">
        <f t="shared" si="425"/>
        <v>-1.8975165473816524</v>
      </c>
      <c r="V902" s="5">
        <f t="shared" si="426"/>
        <v>22.903939039156437</v>
      </c>
      <c r="W902" s="5">
        <f t="shared" si="427"/>
        <v>4.0095460071355671</v>
      </c>
      <c r="X902" s="5">
        <f t="shared" si="405"/>
        <v>0.9904723760627866</v>
      </c>
      <c r="Y902" s="5">
        <f t="shared" si="406"/>
        <v>10.01478990022844</v>
      </c>
      <c r="Z902" s="5">
        <f t="shared" si="407"/>
        <v>-1.4973531660345554</v>
      </c>
      <c r="AA902" s="5">
        <f t="shared" si="408"/>
        <v>13.292905255189748</v>
      </c>
      <c r="AB902" s="5">
        <f t="shared" si="409"/>
        <v>8.1172733528467873</v>
      </c>
      <c r="AC902" s="5">
        <f t="shared" si="409"/>
        <v>21.406585873121884</v>
      </c>
      <c r="AD902" s="5">
        <f t="shared" si="410"/>
        <v>-14.871548737674686</v>
      </c>
      <c r="AE902">
        <f t="shared" si="422"/>
        <v>0</v>
      </c>
    </row>
    <row r="903" spans="1:31" x14ac:dyDescent="0.2">
      <c r="A903">
        <f t="shared" si="428"/>
        <v>0.87000000000000066</v>
      </c>
      <c r="B903" s="5">
        <f t="shared" si="411"/>
        <v>4.2517156467625075</v>
      </c>
      <c r="C903" s="5">
        <f t="shared" si="412"/>
        <v>-49.10999057143146</v>
      </c>
      <c r="D903" s="5">
        <f t="shared" si="413"/>
        <v>-5.1903335273332392</v>
      </c>
      <c r="E903" s="2">
        <f t="shared" si="414"/>
        <v>49.29369391582469</v>
      </c>
      <c r="F903" s="2">
        <f t="shared" si="415"/>
        <v>175.05193443050433</v>
      </c>
      <c r="G903" s="3">
        <f t="shared" si="416"/>
        <v>9.041944495272169</v>
      </c>
      <c r="H903" s="3">
        <f t="shared" si="417"/>
        <v>-109.0212409033536</v>
      </c>
      <c r="I903" s="3">
        <f t="shared" si="418"/>
        <v>-19.103793812304041</v>
      </c>
      <c r="J903" s="2">
        <f t="shared" si="399"/>
        <v>111.05108133820971</v>
      </c>
      <c r="K903" s="2">
        <f t="shared" si="419"/>
        <v>75.699441948336542</v>
      </c>
      <c r="L903" s="6">
        <f t="shared" si="400"/>
        <v>2476.1324527512238</v>
      </c>
      <c r="M903" s="2">
        <f t="shared" si="401"/>
        <v>31.381539765770714</v>
      </c>
      <c r="N903" s="2">
        <f t="shared" si="420"/>
        <v>111.05108133820971</v>
      </c>
      <c r="O903" s="2">
        <f t="shared" si="402"/>
        <v>75.699441948336542</v>
      </c>
      <c r="P903" s="5">
        <f t="shared" si="403"/>
        <v>0.35229830600450707</v>
      </c>
      <c r="Q903" s="4">
        <f t="shared" si="421"/>
        <v>0.28258653033910769</v>
      </c>
      <c r="R903" s="4">
        <f t="shared" si="404"/>
        <v>0.25477215040209972</v>
      </c>
      <c r="S903" s="4">
        <f t="shared" si="423"/>
        <v>0</v>
      </c>
      <c r="T903" s="4">
        <f t="shared" si="424"/>
        <v>0</v>
      </c>
      <c r="U903" s="5">
        <f t="shared" si="425"/>
        <v>-1.8989080639893745</v>
      </c>
      <c r="V903" s="5">
        <f t="shared" si="426"/>
        <v>22.895662941279195</v>
      </c>
      <c r="W903" s="5">
        <f t="shared" si="427"/>
        <v>4.012007388669832</v>
      </c>
      <c r="X903" s="5">
        <f t="shared" si="405"/>
        <v>0.99044919786323227</v>
      </c>
      <c r="Y903" s="5">
        <f t="shared" si="406"/>
        <v>10.011951191247752</v>
      </c>
      <c r="Z903" s="5">
        <f t="shared" si="407"/>
        <v>-1.4982775950459293</v>
      </c>
      <c r="AA903" s="5">
        <f t="shared" si="408"/>
        <v>13.289066668356028</v>
      </c>
      <c r="AB903" s="5">
        <f t="shared" si="409"/>
        <v>8.1130431272583774</v>
      </c>
      <c r="AC903" s="5">
        <f t="shared" si="409"/>
        <v>21.397385346233264</v>
      </c>
      <c r="AD903" s="5">
        <f t="shared" si="410"/>
        <v>-14.872925942974138</v>
      </c>
      <c r="AE903">
        <f t="shared" si="422"/>
        <v>0</v>
      </c>
    </row>
    <row r="904" spans="1:31" x14ac:dyDescent="0.2">
      <c r="A904">
        <f t="shared" si="428"/>
        <v>0.87100000000000066</v>
      </c>
      <c r="B904" s="5">
        <f t="shared" si="411"/>
        <v>4.2607616477793435</v>
      </c>
      <c r="C904" s="5">
        <f t="shared" si="412"/>
        <v>-49.219001113642136</v>
      </c>
      <c r="D904" s="5">
        <f t="shared" si="413"/>
        <v>-5.209444757608515</v>
      </c>
      <c r="E904" s="2">
        <f t="shared" si="414"/>
        <v>49.403078451083324</v>
      </c>
      <c r="F904" s="2">
        <f t="shared" si="415"/>
        <v>175.05238693182088</v>
      </c>
      <c r="G904" s="3">
        <f t="shared" si="416"/>
        <v>9.0500575383994271</v>
      </c>
      <c r="H904" s="3">
        <f t="shared" si="417"/>
        <v>-108.99984351800737</v>
      </c>
      <c r="I904" s="3">
        <f t="shared" si="418"/>
        <v>-19.118666738247015</v>
      </c>
      <c r="J904" s="2">
        <f t="shared" si="399"/>
        <v>111.03329611538418</v>
      </c>
      <c r="K904" s="2">
        <f t="shared" si="419"/>
        <v>75.687318415394799</v>
      </c>
      <c r="L904" s="6">
        <f t="shared" si="400"/>
        <v>2476.0744313888899</v>
      </c>
      <c r="M904" s="2">
        <f t="shared" si="401"/>
        <v>31.380804425588362</v>
      </c>
      <c r="N904" s="2">
        <f t="shared" si="420"/>
        <v>111.03329611538418</v>
      </c>
      <c r="O904" s="2">
        <f t="shared" si="402"/>
        <v>75.687318415394799</v>
      </c>
      <c r="P904" s="5">
        <f t="shared" si="403"/>
        <v>0.35229660718291234</v>
      </c>
      <c r="Q904" s="4">
        <f t="shared" si="421"/>
        <v>0.2826251721193424</v>
      </c>
      <c r="R904" s="4">
        <f t="shared" si="404"/>
        <v>0.25478849887283578</v>
      </c>
      <c r="S904" s="4">
        <f t="shared" si="423"/>
        <v>0</v>
      </c>
      <c r="T904" s="4">
        <f t="shared" si="424"/>
        <v>0</v>
      </c>
      <c r="U904" s="5">
        <f t="shared" si="425"/>
        <v>-1.9002983393214496</v>
      </c>
      <c r="V904" s="5">
        <f t="shared" si="426"/>
        <v>22.887392786698264</v>
      </c>
      <c r="W904" s="5">
        <f t="shared" si="427"/>
        <v>4.0144684714520045</v>
      </c>
      <c r="X904" s="5">
        <f t="shared" si="405"/>
        <v>0.9904259894069487</v>
      </c>
      <c r="Y904" s="5">
        <f t="shared" si="406"/>
        <v>10.009114061235826</v>
      </c>
      <c r="Z904" s="5">
        <f t="shared" si="407"/>
        <v>-1.4992024272426709</v>
      </c>
      <c r="AA904" s="5">
        <f t="shared" si="408"/>
        <v>13.285230168573134</v>
      </c>
      <c r="AB904" s="5">
        <f t="shared" si="409"/>
        <v>8.1088157219143753</v>
      </c>
      <c r="AC904" s="5">
        <f t="shared" si="409"/>
        <v>21.388190359455592</v>
      </c>
      <c r="AD904" s="5">
        <f t="shared" si="410"/>
        <v>-14.874301359974861</v>
      </c>
      <c r="AE904">
        <f t="shared" si="422"/>
        <v>0</v>
      </c>
    </row>
    <row r="905" spans="1:31" x14ac:dyDescent="0.2">
      <c r="A905">
        <f t="shared" si="428"/>
        <v>0.87200000000000066</v>
      </c>
      <c r="B905" s="5">
        <f t="shared" si="411"/>
        <v>4.2698157597256037</v>
      </c>
      <c r="C905" s="5">
        <f t="shared" si="412"/>
        <v>-49.327990263064962</v>
      </c>
      <c r="D905" s="5">
        <f t="shared" si="413"/>
        <v>-5.2285708614974418</v>
      </c>
      <c r="E905" s="2">
        <f t="shared" si="414"/>
        <v>49.512442375780985</v>
      </c>
      <c r="F905" s="2">
        <f t="shared" si="415"/>
        <v>175.05282594791768</v>
      </c>
      <c r="G905" s="3">
        <f t="shared" si="416"/>
        <v>9.058166354121342</v>
      </c>
      <c r="H905" s="3">
        <f t="shared" si="417"/>
        <v>-108.97845532764791</v>
      </c>
      <c r="I905" s="3">
        <f t="shared" si="418"/>
        <v>-19.133541039606989</v>
      </c>
      <c r="J905" s="2">
        <f t="shared" si="399"/>
        <v>111.01552367130198</v>
      </c>
      <c r="K905" s="2">
        <f t="shared" si="419"/>
        <v>75.675203593252874</v>
      </c>
      <c r="L905" s="6">
        <f t="shared" si="400"/>
        <v>2476.0163343755557</v>
      </c>
      <c r="M905" s="2">
        <f t="shared" si="401"/>
        <v>31.380068126634644</v>
      </c>
      <c r="N905" s="2">
        <f t="shared" si="420"/>
        <v>111.01552367130198</v>
      </c>
      <c r="O905" s="2">
        <f t="shared" si="402"/>
        <v>75.675203593252874</v>
      </c>
      <c r="P905" s="5">
        <f t="shared" si="403"/>
        <v>0.35229490615387904</v>
      </c>
      <c r="Q905" s="4">
        <f t="shared" si="421"/>
        <v>0.28266378510761858</v>
      </c>
      <c r="R905" s="4">
        <f t="shared" si="404"/>
        <v>0.25480483279253313</v>
      </c>
      <c r="S905" s="4">
        <f t="shared" si="423"/>
        <v>0</v>
      </c>
      <c r="T905" s="4">
        <f t="shared" si="424"/>
        <v>0</v>
      </c>
      <c r="U905" s="5">
        <f t="shared" si="425"/>
        <v>-1.9016873748883019</v>
      </c>
      <c r="V905" s="5">
        <f t="shared" si="426"/>
        <v>22.879128570775705</v>
      </c>
      <c r="W905" s="5">
        <f t="shared" si="427"/>
        <v>4.0169292558170628</v>
      </c>
      <c r="X905" s="5">
        <f t="shared" si="405"/>
        <v>0.9904027506903802</v>
      </c>
      <c r="Y905" s="5">
        <f t="shared" si="406"/>
        <v>10.006278509240541</v>
      </c>
      <c r="Z905" s="5">
        <f t="shared" si="407"/>
        <v>-1.5001276621140565</v>
      </c>
      <c r="AA905" s="5">
        <f t="shared" si="408"/>
        <v>13.281395754596581</v>
      </c>
      <c r="AB905" s="5">
        <f t="shared" si="409"/>
        <v>8.1045911343522388</v>
      </c>
      <c r="AC905" s="5">
        <f t="shared" si="409"/>
        <v>21.379000908661649</v>
      </c>
      <c r="AD905" s="5">
        <f t="shared" si="410"/>
        <v>-14.875674989586358</v>
      </c>
      <c r="AE905">
        <f t="shared" si="422"/>
        <v>0</v>
      </c>
    </row>
    <row r="906" spans="1:31" x14ac:dyDescent="0.2">
      <c r="A906">
        <f t="shared" si="428"/>
        <v>0.87300000000000066</v>
      </c>
      <c r="B906" s="5">
        <f t="shared" si="411"/>
        <v>4.2788779783752924</v>
      </c>
      <c r="C906" s="5">
        <f t="shared" si="412"/>
        <v>-49.43695802889215</v>
      </c>
      <c r="D906" s="5">
        <f t="shared" si="413"/>
        <v>-5.2477118403745431</v>
      </c>
      <c r="E906" s="2">
        <f t="shared" si="414"/>
        <v>49.621785698463825</v>
      </c>
      <c r="F906" s="2">
        <f t="shared" si="415"/>
        <v>175.05325157428058</v>
      </c>
      <c r="G906" s="3">
        <f t="shared" si="416"/>
        <v>9.0662709452556935</v>
      </c>
      <c r="H906" s="3">
        <f t="shared" si="417"/>
        <v>-108.95707632673924</v>
      </c>
      <c r="I906" s="3">
        <f t="shared" si="418"/>
        <v>-19.148416714596575</v>
      </c>
      <c r="J906" s="2">
        <f t="shared" si="399"/>
        <v>110.99776400090008</v>
      </c>
      <c r="K906" s="2">
        <f t="shared" si="419"/>
        <v>75.663097478459491</v>
      </c>
      <c r="L906" s="6">
        <f t="shared" si="400"/>
        <v>2475.9581617023882</v>
      </c>
      <c r="M906" s="2">
        <f t="shared" si="401"/>
        <v>31.379330868797624</v>
      </c>
      <c r="N906" s="2">
        <f t="shared" si="420"/>
        <v>110.99776400090008</v>
      </c>
      <c r="O906" s="2">
        <f t="shared" si="402"/>
        <v>75.663097478459491</v>
      </c>
      <c r="P906" s="5">
        <f t="shared" si="403"/>
        <v>0.35229320291714789</v>
      </c>
      <c r="Q906" s="4">
        <f t="shared" si="421"/>
        <v>0.28270236928865677</v>
      </c>
      <c r="R906" s="4">
        <f t="shared" si="404"/>
        <v>0.25482115216054357</v>
      </c>
      <c r="S906" s="4">
        <f t="shared" si="423"/>
        <v>0</v>
      </c>
      <c r="T906" s="4">
        <f t="shared" si="424"/>
        <v>0</v>
      </c>
      <c r="U906" s="5">
        <f t="shared" si="425"/>
        <v>-1.9030751721986121</v>
      </c>
      <c r="V906" s="5">
        <f t="shared" si="426"/>
        <v>22.870870288878034</v>
      </c>
      <c r="W906" s="5">
        <f t="shared" si="427"/>
        <v>4.0193897421001825</v>
      </c>
      <c r="X906" s="5">
        <f t="shared" si="405"/>
        <v>0.99037948170999413</v>
      </c>
      <c r="Y906" s="5">
        <f t="shared" si="406"/>
        <v>10.003444534310466</v>
      </c>
      <c r="Z906" s="5">
        <f t="shared" si="407"/>
        <v>-1.5010532991500034</v>
      </c>
      <c r="AA906" s="5">
        <f t="shared" si="408"/>
        <v>13.277563425182802</v>
      </c>
      <c r="AB906" s="5">
        <f t="shared" si="409"/>
        <v>8.100369362111854</v>
      </c>
      <c r="AC906" s="5">
        <f t="shared" si="409"/>
        <v>21.369816989728029</v>
      </c>
      <c r="AD906" s="5">
        <f t="shared" si="410"/>
        <v>-14.877046832717014</v>
      </c>
      <c r="AE906">
        <f t="shared" si="422"/>
        <v>0</v>
      </c>
    </row>
    <row r="907" spans="1:31" x14ac:dyDescent="0.2">
      <c r="A907">
        <f t="shared" si="428"/>
        <v>0.87400000000000067</v>
      </c>
      <c r="B907" s="5">
        <f t="shared" si="411"/>
        <v>4.2879482995052287</v>
      </c>
      <c r="C907" s="5">
        <f t="shared" si="412"/>
        <v>-49.545904420310393</v>
      </c>
      <c r="D907" s="5">
        <f t="shared" si="413"/>
        <v>-5.2668676956125564</v>
      </c>
      <c r="E907" s="2">
        <f t="shared" si="414"/>
        <v>49.731108427680986</v>
      </c>
      <c r="F907" s="2">
        <f t="shared" si="415"/>
        <v>175.05366390551828</v>
      </c>
      <c r="G907" s="3">
        <f t="shared" si="416"/>
        <v>9.0743713146178049</v>
      </c>
      <c r="H907" s="3">
        <f t="shared" si="417"/>
        <v>-108.93570650974951</v>
      </c>
      <c r="I907" s="3">
        <f t="shared" si="418"/>
        <v>-19.163293761429291</v>
      </c>
      <c r="J907" s="2">
        <f t="shared" si="399"/>
        <v>110.98001709911868</v>
      </c>
      <c r="K907" s="2">
        <f t="shared" si="419"/>
        <v>75.651000067565562</v>
      </c>
      <c r="L907" s="6">
        <f t="shared" si="400"/>
        <v>2475.8999133606053</v>
      </c>
      <c r="M907" s="2">
        <f t="shared" si="401"/>
        <v>31.378592651966002</v>
      </c>
      <c r="N907" s="2">
        <f t="shared" si="420"/>
        <v>110.98001709911868</v>
      </c>
      <c r="O907" s="2">
        <f t="shared" si="402"/>
        <v>75.651000067565562</v>
      </c>
      <c r="P907" s="5">
        <f t="shared" si="403"/>
        <v>0.35229149747246113</v>
      </c>
      <c r="Q907" s="4">
        <f t="shared" si="421"/>
        <v>0.28274092464719208</v>
      </c>
      <c r="R907" s="4">
        <f t="shared" si="404"/>
        <v>0.25483745697622229</v>
      </c>
      <c r="S907" s="4">
        <f t="shared" si="423"/>
        <v>0</v>
      </c>
      <c r="T907" s="4">
        <f t="shared" si="424"/>
        <v>0</v>
      </c>
      <c r="U907" s="5">
        <f t="shared" si="425"/>
        <v>-1.9044617327593212</v>
      </c>
      <c r="V907" s="5">
        <f t="shared" si="426"/>
        <v>22.862617936376168</v>
      </c>
      <c r="W907" s="5">
        <f t="shared" si="427"/>
        <v>4.0218499306367264</v>
      </c>
      <c r="X907" s="5">
        <f t="shared" si="405"/>
        <v>0.99035618246227763</v>
      </c>
      <c r="Y907" s="5">
        <f t="shared" si="406"/>
        <v>10.000612135494871</v>
      </c>
      <c r="Z907" s="5">
        <f t="shared" si="407"/>
        <v>-1.5019793378410629</v>
      </c>
      <c r="AA907" s="5">
        <f t="shared" si="408"/>
        <v>13.27373317908911</v>
      </c>
      <c r="AB907" s="5">
        <f t="shared" si="409"/>
        <v>8.0961504027355495</v>
      </c>
      <c r="AC907" s="5">
        <f t="shared" si="409"/>
        <v>21.360638598535104</v>
      </c>
      <c r="AD907" s="5">
        <f t="shared" si="410"/>
        <v>-14.878416890274163</v>
      </c>
      <c r="AE907">
        <f t="shared" si="422"/>
        <v>0</v>
      </c>
    </row>
    <row r="908" spans="1:31" x14ac:dyDescent="0.2">
      <c r="A908">
        <f t="shared" si="428"/>
        <v>0.87500000000000067</v>
      </c>
      <c r="B908" s="5">
        <f t="shared" si="411"/>
        <v>4.2970267188950482</v>
      </c>
      <c r="C908" s="5">
        <f t="shared" si="412"/>
        <v>-49.654829446500841</v>
      </c>
      <c r="D908" s="5">
        <f t="shared" si="413"/>
        <v>-5.2860384285824304</v>
      </c>
      <c r="E908" s="2">
        <f t="shared" si="414"/>
        <v>49.840410571984506</v>
      </c>
      <c r="F908" s="2">
        <f t="shared" si="415"/>
        <v>175.05406303537231</v>
      </c>
      <c r="G908" s="3">
        <f t="shared" si="416"/>
        <v>9.0824674650205406</v>
      </c>
      <c r="H908" s="3">
        <f t="shared" si="417"/>
        <v>-108.91434587115097</v>
      </c>
      <c r="I908" s="3">
        <f t="shared" si="418"/>
        <v>-19.178172178319564</v>
      </c>
      <c r="J908" s="2">
        <f t="shared" si="399"/>
        <v>110.96228296090131</v>
      </c>
      <c r="K908" s="2">
        <f t="shared" si="419"/>
        <v>75.638911357124272</v>
      </c>
      <c r="L908" s="6">
        <f t="shared" si="400"/>
        <v>2475.8415893414804</v>
      </c>
      <c r="M908" s="2">
        <f t="shared" si="401"/>
        <v>31.377853476029173</v>
      </c>
      <c r="N908" s="2">
        <f t="shared" si="420"/>
        <v>110.96228296090131</v>
      </c>
      <c r="O908" s="2">
        <f t="shared" si="402"/>
        <v>75.638911357124272</v>
      </c>
      <c r="P908" s="5">
        <f t="shared" si="403"/>
        <v>0.3522897898195626</v>
      </c>
      <c r="Q908" s="4">
        <f t="shared" si="421"/>
        <v>0.28277945116797465</v>
      </c>
      <c r="R908" s="4">
        <f t="shared" si="404"/>
        <v>0.25485374723892845</v>
      </c>
      <c r="S908" s="4">
        <f t="shared" si="423"/>
        <v>0</v>
      </c>
      <c r="T908" s="4">
        <f t="shared" si="424"/>
        <v>0</v>
      </c>
      <c r="U908" s="5">
        <f t="shared" si="425"/>
        <v>-1.9058470580756302</v>
      </c>
      <c r="V908" s="5">
        <f t="shared" si="426"/>
        <v>22.854371508645453</v>
      </c>
      <c r="W908" s="5">
        <f t="shared" si="427"/>
        <v>4.0243098217622491</v>
      </c>
      <c r="X908" s="5">
        <f t="shared" si="405"/>
        <v>0.99033285294373974</v>
      </c>
      <c r="Y908" s="5">
        <f t="shared" si="406"/>
        <v>9.9977813118437258</v>
      </c>
      <c r="Z908" s="5">
        <f t="shared" si="407"/>
        <v>-1.5029057776784247</v>
      </c>
      <c r="AA908" s="5">
        <f t="shared" si="408"/>
        <v>13.269905015073721</v>
      </c>
      <c r="AB908" s="5">
        <f t="shared" si="409"/>
        <v>8.0919342537680947</v>
      </c>
      <c r="AC908" s="5">
        <f t="shared" si="409"/>
        <v>21.351465730967028</v>
      </c>
      <c r="AD908" s="5">
        <f t="shared" si="410"/>
        <v>-14.87978516316403</v>
      </c>
      <c r="AE908">
        <f t="shared" si="422"/>
        <v>0</v>
      </c>
    </row>
    <row r="909" spans="1:31" x14ac:dyDescent="0.2">
      <c r="A909">
        <f t="shared" si="428"/>
        <v>0.87600000000000067</v>
      </c>
      <c r="B909" s="5">
        <f t="shared" si="411"/>
        <v>4.3061132323271956</v>
      </c>
      <c r="C909" s="5">
        <f t="shared" si="412"/>
        <v>-49.763733116639123</v>
      </c>
      <c r="D909" s="5">
        <f t="shared" si="413"/>
        <v>-5.3052240406533322</v>
      </c>
      <c r="E909" s="2">
        <f t="shared" si="414"/>
        <v>49.94969213992924</v>
      </c>
      <c r="F909" s="2">
        <f t="shared" si="415"/>
        <v>175.05444905672684</v>
      </c>
      <c r="G909" s="3">
        <f t="shared" si="416"/>
        <v>9.0905593992743086</v>
      </c>
      <c r="H909" s="3">
        <f t="shared" si="417"/>
        <v>-108.89299440542</v>
      </c>
      <c r="I909" s="3">
        <f t="shared" si="418"/>
        <v>-19.193051963482727</v>
      </c>
      <c r="J909" s="2">
        <f t="shared" si="399"/>
        <v>110.94456158119473</v>
      </c>
      <c r="K909" s="2">
        <f t="shared" si="419"/>
        <v>75.626831343691023</v>
      </c>
      <c r="L909" s="6">
        <f t="shared" si="400"/>
        <v>2475.7831896363409</v>
      </c>
      <c r="M909" s="2">
        <f t="shared" si="401"/>
        <v>31.377113340877234</v>
      </c>
      <c r="N909" s="2">
        <f t="shared" si="420"/>
        <v>110.94456158119473</v>
      </c>
      <c r="O909" s="2">
        <f t="shared" si="402"/>
        <v>75.626831343691023</v>
      </c>
      <c r="P909" s="5">
        <f t="shared" si="403"/>
        <v>0.35228807995819783</v>
      </c>
      <c r="Q909" s="4">
        <f t="shared" si="421"/>
        <v>0.28281794883576972</v>
      </c>
      <c r="R909" s="4">
        <f t="shared" si="404"/>
        <v>0.25487002294802463</v>
      </c>
      <c r="S909" s="4">
        <f t="shared" si="423"/>
        <v>0</v>
      </c>
      <c r="T909" s="4">
        <f t="shared" si="424"/>
        <v>0</v>
      </c>
      <c r="U909" s="5">
        <f t="shared" si="425"/>
        <v>-1.9072311496510062</v>
      </c>
      <c r="V909" s="5">
        <f t="shared" si="426"/>
        <v>22.846131001065679</v>
      </c>
      <c r="W909" s="5">
        <f t="shared" si="427"/>
        <v>4.0267694158125025</v>
      </c>
      <c r="X909" s="5">
        <f t="shared" si="405"/>
        <v>0.99030949315091188</v>
      </c>
      <c r="Y909" s="5">
        <f t="shared" si="406"/>
        <v>9.9949520624077017</v>
      </c>
      <c r="Z909" s="5">
        <f t="shared" si="407"/>
        <v>-1.503832618153915</v>
      </c>
      <c r="AA909" s="5">
        <f t="shared" si="408"/>
        <v>13.266078931895764</v>
      </c>
      <c r="AB909" s="5">
        <f t="shared" si="409"/>
        <v>8.087720912756696</v>
      </c>
      <c r="AC909" s="5">
        <f t="shared" si="409"/>
        <v>21.342298382911764</v>
      </c>
      <c r="AD909" s="5">
        <f t="shared" si="410"/>
        <v>-14.881151652291734</v>
      </c>
      <c r="AE909">
        <f t="shared" si="422"/>
        <v>0</v>
      </c>
    </row>
    <row r="910" spans="1:31" x14ac:dyDescent="0.2">
      <c r="A910">
        <f t="shared" si="428"/>
        <v>0.87700000000000067</v>
      </c>
      <c r="B910" s="5">
        <f t="shared" si="411"/>
        <v>4.3152078355869259</v>
      </c>
      <c r="C910" s="5">
        <f t="shared" si="412"/>
        <v>-49.872615439895355</v>
      </c>
      <c r="D910" s="5">
        <f t="shared" si="413"/>
        <v>-5.3244245331926416</v>
      </c>
      <c r="E910" s="2">
        <f t="shared" si="414"/>
        <v>50.058953140072752</v>
      </c>
      <c r="F910" s="2">
        <f t="shared" si="415"/>
        <v>175.05482206161867</v>
      </c>
      <c r="G910" s="3">
        <f t="shared" si="416"/>
        <v>9.0986471201870653</v>
      </c>
      <c r="H910" s="3">
        <f t="shared" si="417"/>
        <v>-108.87165210703709</v>
      </c>
      <c r="I910" s="3">
        <f t="shared" si="418"/>
        <v>-19.20793311513502</v>
      </c>
      <c r="J910" s="2">
        <f t="shared" si="399"/>
        <v>110.92685295494911</v>
      </c>
      <c r="K910" s="2">
        <f t="shared" si="419"/>
        <v>75.614760023823521</v>
      </c>
      <c r="L910" s="6">
        <f t="shared" si="400"/>
        <v>2475.7247142365659</v>
      </c>
      <c r="M910" s="2">
        <f t="shared" si="401"/>
        <v>31.376372246400923</v>
      </c>
      <c r="N910" s="2">
        <f t="shared" si="420"/>
        <v>110.92685295494911</v>
      </c>
      <c r="O910" s="2">
        <f t="shared" si="402"/>
        <v>75.614760023823521</v>
      </c>
      <c r="P910" s="5">
        <f t="shared" si="403"/>
        <v>0.35228636788811374</v>
      </c>
      <c r="Q910" s="4">
        <f t="shared" si="421"/>
        <v>0.28285641763535702</v>
      </c>
      <c r="R910" s="4">
        <f t="shared" si="404"/>
        <v>0.254886284102877</v>
      </c>
      <c r="S910" s="4">
        <f t="shared" si="423"/>
        <v>0</v>
      </c>
      <c r="T910" s="4">
        <f t="shared" si="424"/>
        <v>0</v>
      </c>
      <c r="U910" s="5">
        <f t="shared" si="425"/>
        <v>-1.9086140089871806</v>
      </c>
      <c r="V910" s="5">
        <f t="shared" si="426"/>
        <v>22.837896409021027</v>
      </c>
      <c r="W910" s="5">
        <f t="shared" si="427"/>
        <v>4.0292287131234241</v>
      </c>
      <c r="X910" s="5">
        <f t="shared" si="405"/>
        <v>0.99028610308034548</v>
      </c>
      <c r="Y910" s="5">
        <f t="shared" si="406"/>
        <v>9.9921243862381601</v>
      </c>
      <c r="Z910" s="5">
        <f t="shared" si="407"/>
        <v>-1.5047598587599944</v>
      </c>
      <c r="AA910" s="5">
        <f t="shared" si="408"/>
        <v>13.262254928315253</v>
      </c>
      <c r="AB910" s="5">
        <f t="shared" si="409"/>
        <v>8.0835103772509793</v>
      </c>
      <c r="AC910" s="5">
        <f t="shared" si="409"/>
        <v>21.333136550261035</v>
      </c>
      <c r="AD910" s="5">
        <f t="shared" si="410"/>
        <v>-14.882516358561322</v>
      </c>
      <c r="AE910">
        <f t="shared" si="422"/>
        <v>0</v>
      </c>
    </row>
    <row r="911" spans="1:31" x14ac:dyDescent="0.2">
      <c r="A911">
        <f t="shared" si="428"/>
        <v>0.87800000000000067</v>
      </c>
      <c r="B911" s="5">
        <f t="shared" si="411"/>
        <v>4.3243105244623017</v>
      </c>
      <c r="C911" s="5">
        <f t="shared" si="412"/>
        <v>-49.981476425434117</v>
      </c>
      <c r="D911" s="5">
        <f t="shared" si="413"/>
        <v>-5.3436399075659562</v>
      </c>
      <c r="E911" s="2">
        <f t="shared" si="414"/>
        <v>50.168193580975206</v>
      </c>
      <c r="F911" s="2">
        <f t="shared" si="415"/>
        <v>175.05518214124655</v>
      </c>
      <c r="G911" s="3">
        <f t="shared" si="416"/>
        <v>9.1067306305643161</v>
      </c>
      <c r="H911" s="3">
        <f t="shared" si="417"/>
        <v>-108.85031897048684</v>
      </c>
      <c r="I911" s="3">
        <f t="shared" si="418"/>
        <v>-19.222815631493582</v>
      </c>
      <c r="J911" s="2">
        <f t="shared" si="399"/>
        <v>110.90915707711775</v>
      </c>
      <c r="K911" s="2">
        <f t="shared" si="419"/>
        <v>75.60269739408163</v>
      </c>
      <c r="L911" s="6">
        <f t="shared" si="400"/>
        <v>2475.6661631335883</v>
      </c>
      <c r="M911" s="2">
        <f t="shared" si="401"/>
        <v>31.375630192491652</v>
      </c>
      <c r="N911" s="2">
        <f t="shared" si="420"/>
        <v>110.90915707711775</v>
      </c>
      <c r="O911" s="2">
        <f t="shared" si="402"/>
        <v>75.60269739408163</v>
      </c>
      <c r="P911" s="5">
        <f t="shared" si="403"/>
        <v>0.35228465360905892</v>
      </c>
      <c r="Q911" s="4">
        <f t="shared" si="421"/>
        <v>0.28289485755153143</v>
      </c>
      <c r="R911" s="4">
        <f t="shared" si="404"/>
        <v>0.25490253070285546</v>
      </c>
      <c r="S911" s="4">
        <f t="shared" si="423"/>
        <v>0</v>
      </c>
      <c r="T911" s="4">
        <f t="shared" si="424"/>
        <v>0</v>
      </c>
      <c r="U911" s="5">
        <f t="shared" si="425"/>
        <v>-1.9099956375841534</v>
      </c>
      <c r="V911" s="5">
        <f t="shared" si="426"/>
        <v>22.829667727900098</v>
      </c>
      <c r="W911" s="5">
        <f t="shared" si="427"/>
        <v>4.0316877140311398</v>
      </c>
      <c r="X911" s="5">
        <f t="shared" si="405"/>
        <v>0.9902626827286134</v>
      </c>
      <c r="Y911" s="5">
        <f t="shared" si="406"/>
        <v>9.9892982823871606</v>
      </c>
      <c r="Z911" s="5">
        <f t="shared" si="407"/>
        <v>-1.5056874989897564</v>
      </c>
      <c r="AA911" s="5">
        <f t="shared" si="408"/>
        <v>13.25843300309309</v>
      </c>
      <c r="AB911" s="5">
        <f t="shared" si="409"/>
        <v>8.0793026448030076</v>
      </c>
      <c r="AC911" s="5">
        <f t="shared" si="409"/>
        <v>21.32398022891034</v>
      </c>
      <c r="AD911" s="5">
        <f t="shared" si="410"/>
        <v>-14.883879282875768</v>
      </c>
      <c r="AE911">
        <f t="shared" si="422"/>
        <v>0</v>
      </c>
    </row>
    <row r="912" spans="1:31" x14ac:dyDescent="0.2">
      <c r="A912">
        <f t="shared" si="428"/>
        <v>0.87900000000000067</v>
      </c>
      <c r="B912" s="5">
        <f t="shared" si="411"/>
        <v>4.3334212947441886</v>
      </c>
      <c r="C912" s="5">
        <f t="shared" si="412"/>
        <v>-50.090316082414489</v>
      </c>
      <c r="D912" s="5">
        <f t="shared" si="413"/>
        <v>-5.3628701651370916</v>
      </c>
      <c r="E912" s="2">
        <f t="shared" si="414"/>
        <v>50.27741347119931</v>
      </c>
      <c r="F912" s="2">
        <f t="shared" si="415"/>
        <v>175.05552938598098</v>
      </c>
      <c r="G912" s="3">
        <f t="shared" si="416"/>
        <v>9.1148099332091199</v>
      </c>
      <c r="H912" s="3">
        <f t="shared" si="417"/>
        <v>-108.82899499025793</v>
      </c>
      <c r="I912" s="3">
        <f t="shared" si="418"/>
        <v>-19.237699510776459</v>
      </c>
      <c r="J912" s="2">
        <f t="shared" si="399"/>
        <v>110.8914739426573</v>
      </c>
      <c r="K912" s="2">
        <f t="shared" si="419"/>
        <v>75.590643451027461</v>
      </c>
      <c r="L912" s="6">
        <f t="shared" si="400"/>
        <v>2475.6075363188952</v>
      </c>
      <c r="M912" s="2">
        <f t="shared" si="401"/>
        <v>31.374887179041554</v>
      </c>
      <c r="N912" s="2">
        <f t="shared" si="420"/>
        <v>110.8914739426573</v>
      </c>
      <c r="O912" s="2">
        <f t="shared" si="402"/>
        <v>75.590643451027461</v>
      </c>
      <c r="P912" s="5">
        <f t="shared" si="403"/>
        <v>0.3522829371207834</v>
      </c>
      <c r="Q912" s="4">
        <f t="shared" si="421"/>
        <v>0.28293326856910306</v>
      </c>
      <c r="R912" s="4">
        <f t="shared" si="404"/>
        <v>0.25491876274733355</v>
      </c>
      <c r="S912" s="4">
        <f t="shared" si="423"/>
        <v>0</v>
      </c>
      <c r="T912" s="4">
        <f t="shared" si="424"/>
        <v>0</v>
      </c>
      <c r="U912" s="5">
        <f t="shared" si="425"/>
        <v>-1.9113760369401935</v>
      </c>
      <c r="V912" s="5">
        <f t="shared" si="426"/>
        <v>22.82144495309587</v>
      </c>
      <c r="W912" s="5">
        <f t="shared" si="427"/>
        <v>4.0341464188719671</v>
      </c>
      <c r="X912" s="5">
        <f t="shared" si="405"/>
        <v>0.99023923209231113</v>
      </c>
      <c r="Y912" s="5">
        <f t="shared" si="406"/>
        <v>9.9864737499074518</v>
      </c>
      <c r="Z912" s="5">
        <f t="shared" si="407"/>
        <v>-1.5066155383369308</v>
      </c>
      <c r="AA912" s="5">
        <f t="shared" si="408"/>
        <v>13.254613154991082</v>
      </c>
      <c r="AB912" s="5">
        <f t="shared" si="409"/>
        <v>8.0750977129672581</v>
      </c>
      <c r="AC912" s="5">
        <f t="shared" si="409"/>
        <v>21.31482941475894</v>
      </c>
      <c r="AD912" s="5">
        <f t="shared" si="410"/>
        <v>-14.885240426136949</v>
      </c>
      <c r="AE912">
        <f t="shared" si="422"/>
        <v>0</v>
      </c>
    </row>
    <row r="913" spans="1:31" x14ac:dyDescent="0.2">
      <c r="A913">
        <f t="shared" si="428"/>
        <v>0.88000000000000067</v>
      </c>
      <c r="B913" s="5">
        <f t="shared" si="411"/>
        <v>4.3425401422262535</v>
      </c>
      <c r="C913" s="5">
        <f t="shared" si="412"/>
        <v>-50.199134419990038</v>
      </c>
      <c r="D913" s="5">
        <f t="shared" si="413"/>
        <v>-5.3821153072680818</v>
      </c>
      <c r="E913" s="2">
        <f t="shared" si="414"/>
        <v>50.386612819310201</v>
      </c>
      <c r="F913" s="2">
        <f t="shared" si="415"/>
        <v>175.05586388537344</v>
      </c>
      <c r="G913" s="3">
        <f t="shared" si="416"/>
        <v>9.1228850309220864</v>
      </c>
      <c r="H913" s="3">
        <f t="shared" si="417"/>
        <v>-108.80768016084316</v>
      </c>
      <c r="I913" s="3">
        <f t="shared" si="418"/>
        <v>-19.252584751202594</v>
      </c>
      <c r="J913" s="2">
        <f t="shared" si="399"/>
        <v>110.87380354652764</v>
      </c>
      <c r="K913" s="2">
        <f t="shared" si="419"/>
        <v>75.578598191225382</v>
      </c>
      <c r="L913" s="6">
        <f t="shared" si="400"/>
        <v>2475.5488337840284</v>
      </c>
      <c r="M913" s="2">
        <f t="shared" si="401"/>
        <v>31.374143205943412</v>
      </c>
      <c r="N913" s="2">
        <f t="shared" si="420"/>
        <v>110.87380354652764</v>
      </c>
      <c r="O913" s="2">
        <f t="shared" si="402"/>
        <v>75.578598191225382</v>
      </c>
      <c r="P913" s="5">
        <f t="shared" si="403"/>
        <v>0.35228121842303894</v>
      </c>
      <c r="Q913" s="4">
        <f t="shared" si="421"/>
        <v>0.28297165067289687</v>
      </c>
      <c r="R913" s="4">
        <f t="shared" si="404"/>
        <v>0.2549349802356885</v>
      </c>
      <c r="S913" s="4">
        <f t="shared" si="423"/>
        <v>0</v>
      </c>
      <c r="T913" s="4">
        <f t="shared" si="424"/>
        <v>0</v>
      </c>
      <c r="U913" s="5">
        <f t="shared" si="425"/>
        <v>-1.9127552085518436</v>
      </c>
      <c r="V913" s="5">
        <f t="shared" si="426"/>
        <v>22.813228080005747</v>
      </c>
      <c r="W913" s="5">
        <f t="shared" si="427"/>
        <v>4.0366048279824112</v>
      </c>
      <c r="X913" s="5">
        <f t="shared" si="405"/>
        <v>0.99021575116805483</v>
      </c>
      <c r="Y913" s="5">
        <f t="shared" si="406"/>
        <v>9.9836507878524969</v>
      </c>
      <c r="Z913" s="5">
        <f t="shared" si="407"/>
        <v>-1.5075439762958789</v>
      </c>
      <c r="AA913" s="5">
        <f t="shared" si="408"/>
        <v>13.250795382771937</v>
      </c>
      <c r="AB913" s="5">
        <f t="shared" si="409"/>
        <v>8.0708955793006538</v>
      </c>
      <c r="AC913" s="5">
        <f t="shared" si="409"/>
        <v>21.305684103709869</v>
      </c>
      <c r="AD913" s="5">
        <f t="shared" si="410"/>
        <v>-14.886599789245651</v>
      </c>
      <c r="AE913">
        <f t="shared" si="422"/>
        <v>0</v>
      </c>
    </row>
    <row r="914" spans="1:31" x14ac:dyDescent="0.2">
      <c r="A914">
        <f t="shared" si="428"/>
        <v>0.88100000000000067</v>
      </c>
      <c r="B914" s="5">
        <f t="shared" si="411"/>
        <v>4.3516670627049647</v>
      </c>
      <c r="C914" s="5">
        <f t="shared" si="412"/>
        <v>-50.307931447308832</v>
      </c>
      <c r="D914" s="5">
        <f t="shared" si="413"/>
        <v>-5.4013753353191793</v>
      </c>
      <c r="E914" s="2">
        <f t="shared" si="414"/>
        <v>50.495791633875356</v>
      </c>
      <c r="F914" s="2">
        <f t="shared" si="415"/>
        <v>175.05618572816556</v>
      </c>
      <c r="G914" s="3">
        <f t="shared" si="416"/>
        <v>9.1309559265013878</v>
      </c>
      <c r="H914" s="3">
        <f t="shared" si="417"/>
        <v>-108.78637447673945</v>
      </c>
      <c r="I914" s="3">
        <f t="shared" si="418"/>
        <v>-19.26747135099184</v>
      </c>
      <c r="J914" s="2">
        <f t="shared" si="399"/>
        <v>110.85614588369195</v>
      </c>
      <c r="K914" s="2">
        <f t="shared" si="419"/>
        <v>75.566561611241951</v>
      </c>
      <c r="L914" s="6">
        <f t="shared" si="400"/>
        <v>2475.4900555205795</v>
      </c>
      <c r="M914" s="2">
        <f t="shared" si="401"/>
        <v>31.373398273090675</v>
      </c>
      <c r="N914" s="2">
        <f t="shared" si="420"/>
        <v>110.85614588369195</v>
      </c>
      <c r="O914" s="2">
        <f t="shared" si="402"/>
        <v>75.566561611241951</v>
      </c>
      <c r="P914" s="5">
        <f t="shared" si="403"/>
        <v>0.35227949751557874</v>
      </c>
      <c r="Q914" s="4">
        <f t="shared" si="421"/>
        <v>0.28301000384775254</v>
      </c>
      <c r="R914" s="4">
        <f t="shared" si="404"/>
        <v>0.25495118316730098</v>
      </c>
      <c r="S914" s="4">
        <f t="shared" si="423"/>
        <v>0</v>
      </c>
      <c r="T914" s="4">
        <f t="shared" si="424"/>
        <v>0</v>
      </c>
      <c r="U914" s="5">
        <f t="shared" si="425"/>
        <v>-1.9141331539139204</v>
      </c>
      <c r="V914" s="5">
        <f t="shared" si="426"/>
        <v>22.805017104031517</v>
      </c>
      <c r="W914" s="5">
        <f t="shared" si="427"/>
        <v>4.0390629416991644</v>
      </c>
      <c r="X914" s="5">
        <f t="shared" si="405"/>
        <v>0.99019223995248151</v>
      </c>
      <c r="Y914" s="5">
        <f t="shared" si="406"/>
        <v>9.9808293952764267</v>
      </c>
      <c r="Z914" s="5">
        <f t="shared" si="407"/>
        <v>-1.5084728123615945</v>
      </c>
      <c r="AA914" s="5">
        <f t="shared" si="408"/>
        <v>13.246979685199237</v>
      </c>
      <c r="AB914" s="5">
        <f t="shared" si="409"/>
        <v>8.0666962413625072</v>
      </c>
      <c r="AC914" s="5">
        <f t="shared" si="409"/>
        <v>21.296544291669921</v>
      </c>
      <c r="AD914" s="5">
        <f t="shared" si="410"/>
        <v>-14.8879573731016</v>
      </c>
      <c r="AE914">
        <f t="shared" si="422"/>
        <v>0</v>
      </c>
    </row>
    <row r="915" spans="1:31" x14ac:dyDescent="0.2">
      <c r="A915">
        <f t="shared" si="428"/>
        <v>0.88200000000000067</v>
      </c>
      <c r="B915" s="5">
        <f t="shared" si="411"/>
        <v>4.3608020519795865</v>
      </c>
      <c r="C915" s="5">
        <f t="shared" si="412"/>
        <v>-50.416707173513423</v>
      </c>
      <c r="D915" s="5">
        <f t="shared" si="413"/>
        <v>-5.4206502506488583</v>
      </c>
      <c r="E915" s="2">
        <f t="shared" si="414"/>
        <v>50.604949923464495</v>
      </c>
      <c r="F915" s="2">
        <f t="shared" si="415"/>
        <v>175.05649500229853</v>
      </c>
      <c r="G915" s="3">
        <f t="shared" si="416"/>
        <v>9.1390226227427505</v>
      </c>
      <c r="H915" s="3">
        <f t="shared" si="417"/>
        <v>-108.76507793244778</v>
      </c>
      <c r="I915" s="3">
        <f t="shared" si="418"/>
        <v>-19.282359308364942</v>
      </c>
      <c r="J915" s="2">
        <f t="shared" si="399"/>
        <v>110.83850094911664</v>
      </c>
      <c r="K915" s="2">
        <f t="shared" si="419"/>
        <v>75.554533707645959</v>
      </c>
      <c r="L915" s="6">
        <f t="shared" si="400"/>
        <v>2475.4312015201995</v>
      </c>
      <c r="M915" s="2">
        <f t="shared" si="401"/>
        <v>31.37265238037752</v>
      </c>
      <c r="N915" s="2">
        <f t="shared" si="420"/>
        <v>110.83850094911664</v>
      </c>
      <c r="O915" s="2">
        <f t="shared" si="402"/>
        <v>75.554533707645959</v>
      </c>
      <c r="P915" s="5">
        <f t="shared" si="403"/>
        <v>0.35227777439815772</v>
      </c>
      <c r="Q915" s="4">
        <f t="shared" si="421"/>
        <v>0.28304832807852542</v>
      </c>
      <c r="R915" s="4">
        <f t="shared" si="404"/>
        <v>0.25496737154155547</v>
      </c>
      <c r="S915" s="4">
        <f t="shared" si="423"/>
        <v>0</v>
      </c>
      <c r="T915" s="4">
        <f t="shared" si="424"/>
        <v>0</v>
      </c>
      <c r="U915" s="5">
        <f t="shared" si="425"/>
        <v>-1.9155098745195174</v>
      </c>
      <c r="V915" s="5">
        <f t="shared" si="426"/>
        <v>22.796812020579353</v>
      </c>
      <c r="W915" s="5">
        <f t="shared" si="427"/>
        <v>4.0415207603591092</v>
      </c>
      <c r="X915" s="5">
        <f t="shared" si="405"/>
        <v>0.9901686984422513</v>
      </c>
      <c r="Y915" s="5">
        <f t="shared" si="406"/>
        <v>9.97800957123407</v>
      </c>
      <c r="Z915" s="5">
        <f t="shared" si="407"/>
        <v>-1.5094020460297015</v>
      </c>
      <c r="AA915" s="5">
        <f t="shared" si="408"/>
        <v>13.243166061037469</v>
      </c>
      <c r="AB915" s="5">
        <f t="shared" si="409"/>
        <v>8.0624996967145535</v>
      </c>
      <c r="AC915" s="5">
        <f t="shared" si="409"/>
        <v>21.28740997454965</v>
      </c>
      <c r="AD915" s="5">
        <f t="shared" si="410"/>
        <v>-14.889313178603423</v>
      </c>
      <c r="AE915">
        <f t="shared" si="422"/>
        <v>0</v>
      </c>
    </row>
    <row r="916" spans="1:31" x14ac:dyDescent="0.2">
      <c r="A916">
        <f t="shared" si="428"/>
        <v>0.88300000000000067</v>
      </c>
      <c r="B916" s="5">
        <f t="shared" si="411"/>
        <v>4.3699451058521781</v>
      </c>
      <c r="C916" s="5">
        <f t="shared" si="412"/>
        <v>-50.52546160774088</v>
      </c>
      <c r="D916" s="5">
        <f t="shared" si="413"/>
        <v>-5.4399400546138121</v>
      </c>
      <c r="E916" s="2">
        <f t="shared" si="414"/>
        <v>50.714087696649528</v>
      </c>
      <c r="F916" s="2">
        <f t="shared" si="415"/>
        <v>175.05679179492168</v>
      </c>
      <c r="G916" s="3">
        <f t="shared" si="416"/>
        <v>9.1470851224394654</v>
      </c>
      <c r="H916" s="3">
        <f t="shared" si="417"/>
        <v>-108.74379052247323</v>
      </c>
      <c r="I916" s="3">
        <f t="shared" si="418"/>
        <v>-19.297248621543545</v>
      </c>
      <c r="J916" s="2">
        <f t="shared" si="399"/>
        <v>110.82086873777139</v>
      </c>
      <c r="K916" s="2">
        <f t="shared" si="419"/>
        <v>75.542514477008439</v>
      </c>
      <c r="L916" s="6">
        <f t="shared" si="400"/>
        <v>2475.3722717745868</v>
      </c>
      <c r="M916" s="2">
        <f t="shared" si="401"/>
        <v>31.371905527698758</v>
      </c>
      <c r="N916" s="2">
        <f t="shared" si="420"/>
        <v>110.82086873777139</v>
      </c>
      <c r="O916" s="2">
        <f t="shared" si="402"/>
        <v>75.542514477008439</v>
      </c>
      <c r="P916" s="5">
        <f t="shared" si="403"/>
        <v>0.35227604907053212</v>
      </c>
      <c r="Q916" s="4">
        <f t="shared" si="421"/>
        <v>0.2830866233500855</v>
      </c>
      <c r="R916" s="4">
        <f t="shared" si="404"/>
        <v>0.25498354535784007</v>
      </c>
      <c r="S916" s="4">
        <f t="shared" si="423"/>
        <v>0</v>
      </c>
      <c r="T916" s="4">
        <f t="shared" si="424"/>
        <v>0</v>
      </c>
      <c r="U916" s="5">
        <f t="shared" si="425"/>
        <v>-1.9168853718600067</v>
      </c>
      <c r="V916" s="5">
        <f t="shared" si="426"/>
        <v>22.788612825059808</v>
      </c>
      <c r="W916" s="5">
        <f t="shared" si="427"/>
        <v>4.0439782842993104</v>
      </c>
      <c r="X916" s="5">
        <f t="shared" si="405"/>
        <v>0.99014512663404419</v>
      </c>
      <c r="Y916" s="5">
        <f t="shared" si="406"/>
        <v>9.9751913147809699</v>
      </c>
      <c r="Z916" s="5">
        <f t="shared" si="407"/>
        <v>-1.5103316767964585</v>
      </c>
      <c r="AA916" s="5">
        <f t="shared" si="408"/>
        <v>13.239354509052008</v>
      </c>
      <c r="AB916" s="5">
        <f t="shared" si="409"/>
        <v>8.0583059429209634</v>
      </c>
      <c r="AC916" s="5">
        <f t="shared" si="409"/>
        <v>21.27828114826335</v>
      </c>
      <c r="AD916" s="5">
        <f t="shared" si="410"/>
        <v>-14.890667206648679</v>
      </c>
      <c r="AE916">
        <f t="shared" si="422"/>
        <v>0</v>
      </c>
    </row>
    <row r="917" spans="1:31" x14ac:dyDescent="0.2">
      <c r="A917">
        <f t="shared" si="428"/>
        <v>0.88400000000000067</v>
      </c>
      <c r="B917" s="5">
        <f t="shared" si="411"/>
        <v>4.3790962201275887</v>
      </c>
      <c r="C917" s="5">
        <f t="shared" si="412"/>
        <v>-50.634194759122778</v>
      </c>
      <c r="D917" s="5">
        <f t="shared" si="413"/>
        <v>-5.4592447485689588</v>
      </c>
      <c r="E917" s="2">
        <f t="shared" si="414"/>
        <v>50.823204962004432</v>
      </c>
      <c r="F917" s="2">
        <f t="shared" si="415"/>
        <v>175.05707619240178</v>
      </c>
      <c r="G917" s="3">
        <f t="shared" si="416"/>
        <v>9.1551434283823863</v>
      </c>
      <c r="H917" s="3">
        <f t="shared" si="417"/>
        <v>-108.72251224132496</v>
      </c>
      <c r="I917" s="3">
        <f t="shared" si="418"/>
        <v>-19.312139288750195</v>
      </c>
      <c r="J917" s="2">
        <f t="shared" si="399"/>
        <v>110.80324924462909</v>
      </c>
      <c r="K917" s="2">
        <f t="shared" si="419"/>
        <v>75.530503915902571</v>
      </c>
      <c r="L917" s="6">
        <f t="shared" si="400"/>
        <v>2475.3132662754988</v>
      </c>
      <c r="M917" s="2">
        <f t="shared" si="401"/>
        <v>31.371157714949899</v>
      </c>
      <c r="N917" s="2">
        <f t="shared" si="420"/>
        <v>110.80324924462909</v>
      </c>
      <c r="O917" s="2">
        <f t="shared" si="402"/>
        <v>75.530503915902571</v>
      </c>
      <c r="P917" s="5">
        <f t="shared" si="403"/>
        <v>0.35227432153245997</v>
      </c>
      <c r="Q917" s="4">
        <f t="shared" si="421"/>
        <v>0.28312488964731813</v>
      </c>
      <c r="R917" s="4">
        <f t="shared" si="404"/>
        <v>0.25499970461554655</v>
      </c>
      <c r="S917" s="4">
        <f t="shared" si="423"/>
        <v>0</v>
      </c>
      <c r="T917" s="4">
        <f t="shared" si="424"/>
        <v>0</v>
      </c>
      <c r="U917" s="5">
        <f t="shared" si="425"/>
        <v>-1.9182596474250408</v>
      </c>
      <c r="V917" s="5">
        <f t="shared" si="426"/>
        <v>22.780419512887807</v>
      </c>
      <c r="W917" s="5">
        <f t="shared" si="427"/>
        <v>4.0464355138570225</v>
      </c>
      <c r="X917" s="5">
        <f t="shared" si="405"/>
        <v>0.99012152452456237</v>
      </c>
      <c r="Y917" s="5">
        <f t="shared" si="406"/>
        <v>9.9723746249733338</v>
      </c>
      <c r="Z917" s="5">
        <f t="shared" si="407"/>
        <v>-1.5112617041587497</v>
      </c>
      <c r="AA917" s="5">
        <f t="shared" si="408"/>
        <v>13.235545028009117</v>
      </c>
      <c r="AB917" s="5">
        <f t="shared" si="409"/>
        <v>8.0541149775482932</v>
      </c>
      <c r="AC917" s="5">
        <f t="shared" si="409"/>
        <v>21.269157808729059</v>
      </c>
      <c r="AD917" s="5">
        <f t="shared" si="410"/>
        <v>-14.892019458133859</v>
      </c>
      <c r="AE917">
        <f t="shared" si="422"/>
        <v>0</v>
      </c>
    </row>
    <row r="918" spans="1:31" x14ac:dyDescent="0.2">
      <c r="A918">
        <f t="shared" si="428"/>
        <v>0.88500000000000068</v>
      </c>
      <c r="B918" s="5">
        <f t="shared" si="411"/>
        <v>4.3882553906134598</v>
      </c>
      <c r="C918" s="5">
        <f t="shared" si="412"/>
        <v>-50.742906636785193</v>
      </c>
      <c r="D918" s="5">
        <f t="shared" si="413"/>
        <v>-5.4785643338674381</v>
      </c>
      <c r="E918" s="2">
        <f t="shared" si="414"/>
        <v>50.932301728105188</v>
      </c>
      <c r="F918" s="2">
        <f t="shared" si="415"/>
        <v>175.05734828033144</v>
      </c>
      <c r="G918" s="3">
        <f t="shared" si="416"/>
        <v>9.1631975433599351</v>
      </c>
      <c r="H918" s="3">
        <f t="shared" si="417"/>
        <v>-108.70124308351623</v>
      </c>
      <c r="I918" s="3">
        <f t="shared" si="418"/>
        <v>-19.32703130820833</v>
      </c>
      <c r="J918" s="2">
        <f t="shared" si="399"/>
        <v>110.78564246466591</v>
      </c>
      <c r="K918" s="2">
        <f t="shared" si="419"/>
        <v>75.518502020903824</v>
      </c>
      <c r="L918" s="6">
        <f t="shared" si="400"/>
        <v>2475.2541850147441</v>
      </c>
      <c r="M918" s="2">
        <f t="shared" si="401"/>
        <v>31.37040894202714</v>
      </c>
      <c r="N918" s="2">
        <f t="shared" si="420"/>
        <v>110.78564246466591</v>
      </c>
      <c r="O918" s="2">
        <f t="shared" si="402"/>
        <v>75.518502020903824</v>
      </c>
      <c r="P918" s="5">
        <f t="shared" si="403"/>
        <v>0.35227259178370074</v>
      </c>
      <c r="Q918" s="4">
        <f t="shared" si="421"/>
        <v>0.28316312695512375</v>
      </c>
      <c r="R918" s="4">
        <f t="shared" si="404"/>
        <v>0.25501584931407034</v>
      </c>
      <c r="S918" s="4">
        <f t="shared" si="423"/>
        <v>0</v>
      </c>
      <c r="T918" s="4">
        <f t="shared" si="424"/>
        <v>0</v>
      </c>
      <c r="U918" s="5">
        <f t="shared" si="425"/>
        <v>-1.9196327027025559</v>
      </c>
      <c r="V918" s="5">
        <f t="shared" si="426"/>
        <v>22.772232079482656</v>
      </c>
      <c r="W918" s="5">
        <f t="shared" si="427"/>
        <v>4.0488924493696832</v>
      </c>
      <c r="X918" s="5">
        <f t="shared" si="405"/>
        <v>0.99009789211052968</v>
      </c>
      <c r="Y918" s="5">
        <f t="shared" si="406"/>
        <v>9.9695595008680744</v>
      </c>
      <c r="Z918" s="5">
        <f t="shared" si="407"/>
        <v>-1.5121921276140911</v>
      </c>
      <c r="AA918" s="5">
        <f t="shared" si="408"/>
        <v>13.23173761667595</v>
      </c>
      <c r="AB918" s="5">
        <f t="shared" si="409"/>
        <v>8.0499267981655187</v>
      </c>
      <c r="AC918" s="5">
        <f t="shared" si="409"/>
        <v>21.260039951868563</v>
      </c>
      <c r="AD918" s="5">
        <f t="shared" si="410"/>
        <v>-14.893369933954368</v>
      </c>
      <c r="AE918">
        <f t="shared" si="422"/>
        <v>0</v>
      </c>
    </row>
    <row r="919" spans="1:31" x14ac:dyDescent="0.2">
      <c r="A919">
        <f t="shared" si="428"/>
        <v>0.88600000000000068</v>
      </c>
      <c r="B919" s="5">
        <f t="shared" si="411"/>
        <v>4.3974226131202192</v>
      </c>
      <c r="C919" s="5">
        <f t="shared" si="412"/>
        <v>-50.85159724984873</v>
      </c>
      <c r="D919" s="5">
        <f t="shared" si="413"/>
        <v>-5.4978988118606136</v>
      </c>
      <c r="E919" s="2">
        <f t="shared" si="414"/>
        <v>51.041378003529687</v>
      </c>
      <c r="F919" s="2">
        <f t="shared" si="415"/>
        <v>175.057608143538</v>
      </c>
      <c r="G919" s="3">
        <f t="shared" si="416"/>
        <v>9.1712474701581002</v>
      </c>
      <c r="H919" s="3">
        <f t="shared" si="417"/>
        <v>-108.67998304356436</v>
      </c>
      <c r="I919" s="3">
        <f t="shared" si="418"/>
        <v>-19.341924678142284</v>
      </c>
      <c r="J919" s="2">
        <f t="shared" si="399"/>
        <v>110.76804839286123</v>
      </c>
      <c r="K919" s="2">
        <f t="shared" si="419"/>
        <v>75.506508788589798</v>
      </c>
      <c r="L919" s="6">
        <f t="shared" si="400"/>
        <v>2475.1950279841858</v>
      </c>
      <c r="M919" s="2">
        <f t="shared" si="401"/>
        <v>31.369659208827347</v>
      </c>
      <c r="N919" s="2">
        <f t="shared" si="420"/>
        <v>110.76804839286123</v>
      </c>
      <c r="O919" s="2">
        <f t="shared" si="402"/>
        <v>75.506508788589798</v>
      </c>
      <c r="P919" s="5">
        <f t="shared" si="403"/>
        <v>0.35227085982401568</v>
      </c>
      <c r="Q919" s="4">
        <f t="shared" si="421"/>
        <v>0.28320133525841784</v>
      </c>
      <c r="R919" s="4">
        <f t="shared" si="404"/>
        <v>0.25503197945281053</v>
      </c>
      <c r="S919" s="4">
        <f t="shared" si="423"/>
        <v>0</v>
      </c>
      <c r="T919" s="4">
        <f t="shared" si="424"/>
        <v>0</v>
      </c>
      <c r="U919" s="5">
        <f t="shared" si="425"/>
        <v>-1.921004539178774</v>
      </c>
      <c r="V919" s="5">
        <f t="shared" si="426"/>
        <v>22.764050520268029</v>
      </c>
      <c r="W919" s="5">
        <f t="shared" si="427"/>
        <v>4.0513490911749166</v>
      </c>
      <c r="X919" s="5">
        <f t="shared" si="405"/>
        <v>0.99007422938869105</v>
      </c>
      <c r="Y919" s="5">
        <f t="shared" si="406"/>
        <v>9.9667459415227952</v>
      </c>
      <c r="Z919" s="5">
        <f t="shared" si="407"/>
        <v>-1.5131229466606277</v>
      </c>
      <c r="AA919" s="5">
        <f t="shared" si="408"/>
        <v>13.227932273820556</v>
      </c>
      <c r="AB919" s="5">
        <f t="shared" si="409"/>
        <v>8.0457414023440208</v>
      </c>
      <c r="AC919" s="5">
        <f t="shared" si="409"/>
        <v>21.250927573607402</v>
      </c>
      <c r="AD919" s="5">
        <f t="shared" si="410"/>
        <v>-14.894718635004526</v>
      </c>
      <c r="AE919">
        <f t="shared" si="422"/>
        <v>0</v>
      </c>
    </row>
    <row r="920" spans="1:31" x14ac:dyDescent="0.2">
      <c r="A920">
        <f t="shared" si="428"/>
        <v>0.88700000000000068</v>
      </c>
      <c r="B920" s="5">
        <f t="shared" si="411"/>
        <v>4.4065978834610791</v>
      </c>
      <c r="C920" s="5">
        <f t="shared" si="412"/>
        <v>-50.960266607428508</v>
      </c>
      <c r="D920" s="5">
        <f t="shared" si="413"/>
        <v>-5.5172481838980731</v>
      </c>
      <c r="E920" s="2">
        <f t="shared" si="414"/>
        <v>51.150433796857641</v>
      </c>
      <c r="F920" s="2">
        <f t="shared" si="415"/>
        <v>175.05785586609198</v>
      </c>
      <c r="G920" s="3">
        <f t="shared" si="416"/>
        <v>9.1792932115604433</v>
      </c>
      <c r="H920" s="3">
        <f t="shared" si="417"/>
        <v>-108.65873211599076</v>
      </c>
      <c r="I920" s="3">
        <f t="shared" si="418"/>
        <v>-19.35681939677729</v>
      </c>
      <c r="J920" s="2">
        <f t="shared" si="399"/>
        <v>110.75046702419768</v>
      </c>
      <c r="K920" s="2">
        <f t="shared" si="419"/>
        <v>75.494524215540338</v>
      </c>
      <c r="L920" s="6">
        <f t="shared" si="400"/>
        <v>2475.13579517574</v>
      </c>
      <c r="M920" s="2">
        <f t="shared" si="401"/>
        <v>31.368908515248094</v>
      </c>
      <c r="N920" s="2">
        <f t="shared" si="420"/>
        <v>110.75046702419768</v>
      </c>
      <c r="O920" s="2">
        <f t="shared" si="402"/>
        <v>75.494524215540338</v>
      </c>
      <c r="P920" s="5">
        <f t="shared" si="403"/>
        <v>0.35226912565316731</v>
      </c>
      <c r="Q920" s="4">
        <f t="shared" si="421"/>
        <v>0.28323951454213153</v>
      </c>
      <c r="R920" s="4">
        <f t="shared" si="404"/>
        <v>0.25504809503116976</v>
      </c>
      <c r="S920" s="4">
        <f t="shared" si="423"/>
        <v>0</v>
      </c>
      <c r="T920" s="4">
        <f t="shared" si="424"/>
        <v>0</v>
      </c>
      <c r="U920" s="5">
        <f t="shared" si="425"/>
        <v>-1.9223751583382025</v>
      </c>
      <c r="V920" s="5">
        <f t="shared" si="426"/>
        <v>22.755874830671939</v>
      </c>
      <c r="W920" s="5">
        <f t="shared" si="427"/>
        <v>4.0538054396105299</v>
      </c>
      <c r="X920" s="5">
        <f t="shared" si="405"/>
        <v>0.99005053635581375</v>
      </c>
      <c r="Y920" s="5">
        <f t="shared" si="406"/>
        <v>9.9639339459957714</v>
      </c>
      <c r="Z920" s="5">
        <f t="shared" si="407"/>
        <v>-1.5140541607971301</v>
      </c>
      <c r="AA920" s="5">
        <f t="shared" si="408"/>
        <v>13.224128998211853</v>
      </c>
      <c r="AB920" s="5">
        <f t="shared" si="409"/>
        <v>8.0415587876575696</v>
      </c>
      <c r="AC920" s="5">
        <f t="shared" si="409"/>
        <v>21.241820669874809</v>
      </c>
      <c r="AD920" s="5">
        <f t="shared" si="410"/>
        <v>-14.896065562177618</v>
      </c>
      <c r="AE920">
        <f t="shared" si="422"/>
        <v>0</v>
      </c>
    </row>
    <row r="921" spans="1:31" x14ac:dyDescent="0.2">
      <c r="A921">
        <f t="shared" si="428"/>
        <v>0.88800000000000068</v>
      </c>
      <c r="B921" s="5">
        <f t="shared" si="411"/>
        <v>4.4157811974520333</v>
      </c>
      <c r="C921" s="5">
        <f t="shared" si="412"/>
        <v>-51.068914718634161</v>
      </c>
      <c r="D921" s="5">
        <f t="shared" si="413"/>
        <v>-5.5366124513276311</v>
      </c>
      <c r="E921" s="2">
        <f t="shared" si="414"/>
        <v>51.25946911667053</v>
      </c>
      <c r="F921" s="2">
        <f t="shared" si="415"/>
        <v>175.05809153131545</v>
      </c>
      <c r="G921" s="3">
        <f t="shared" si="416"/>
        <v>9.1873347703481016</v>
      </c>
      <c r="H921" s="3">
        <f t="shared" si="417"/>
        <v>-108.63749029532089</v>
      </c>
      <c r="I921" s="3">
        <f t="shared" si="418"/>
        <v>-19.371715462339466</v>
      </c>
      <c r="J921" s="2">
        <f t="shared" si="399"/>
        <v>110.73289835366104</v>
      </c>
      <c r="K921" s="2">
        <f t="shared" si="419"/>
        <v>75.482548298337449</v>
      </c>
      <c r="L921" s="6">
        <f t="shared" si="400"/>
        <v>2475.076486581378</v>
      </c>
      <c r="M921" s="2">
        <f t="shared" si="401"/>
        <v>31.3681568611876</v>
      </c>
      <c r="N921" s="2">
        <f t="shared" si="420"/>
        <v>110.73289835366104</v>
      </c>
      <c r="O921" s="2">
        <f t="shared" si="402"/>
        <v>75.482548298337449</v>
      </c>
      <c r="P921" s="5">
        <f t="shared" si="403"/>
        <v>0.35226738927091994</v>
      </c>
      <c r="Q921" s="4">
        <f t="shared" si="421"/>
        <v>0.28327766479121069</v>
      </c>
      <c r="R921" s="4">
        <f t="shared" si="404"/>
        <v>0.25506419604855451</v>
      </c>
      <c r="S921" s="4">
        <f t="shared" si="423"/>
        <v>0</v>
      </c>
      <c r="T921" s="4">
        <f t="shared" si="424"/>
        <v>0</v>
      </c>
      <c r="U921" s="5">
        <f t="shared" si="425"/>
        <v>-1.9237445616636391</v>
      </c>
      <c r="V921" s="5">
        <f t="shared" si="426"/>
        <v>22.747705006126758</v>
      </c>
      <c r="W921" s="5">
        <f t="shared" si="427"/>
        <v>4.0562614950145095</v>
      </c>
      <c r="X921" s="5">
        <f t="shared" si="405"/>
        <v>0.99002681300868534</v>
      </c>
      <c r="Y921" s="5">
        <f t="shared" si="406"/>
        <v>9.9611235133459832</v>
      </c>
      <c r="Z921" s="5">
        <f t="shared" si="407"/>
        <v>-1.5149857695229969</v>
      </c>
      <c r="AA921" s="5">
        <f t="shared" si="408"/>
        <v>13.220327788619651</v>
      </c>
      <c r="AB921" s="5">
        <f t="shared" si="409"/>
        <v>8.037378951682344</v>
      </c>
      <c r="AC921" s="5">
        <f t="shared" si="409"/>
        <v>21.23271923660376</v>
      </c>
      <c r="AD921" s="5">
        <f t="shared" si="410"/>
        <v>-14.89741071636584</v>
      </c>
      <c r="AE921">
        <f t="shared" si="422"/>
        <v>0</v>
      </c>
    </row>
    <row r="922" spans="1:31" x14ac:dyDescent="0.2">
      <c r="A922">
        <f t="shared" si="428"/>
        <v>0.88900000000000068</v>
      </c>
      <c r="B922" s="5">
        <f t="shared" si="411"/>
        <v>4.4249725509118569</v>
      </c>
      <c r="C922" s="5">
        <f t="shared" si="412"/>
        <v>-51.177541592569867</v>
      </c>
      <c r="D922" s="5">
        <f t="shared" si="413"/>
        <v>-5.5559916154953291</v>
      </c>
      <c r="E922" s="2">
        <f t="shared" si="414"/>
        <v>51.368483971551491</v>
      </c>
      <c r="F922" s="2">
        <f t="shared" si="415"/>
        <v>175.05831522179034</v>
      </c>
      <c r="G922" s="3">
        <f t="shared" si="416"/>
        <v>9.195372149299784</v>
      </c>
      <c r="H922" s="3">
        <f t="shared" si="417"/>
        <v>-108.61625757608428</v>
      </c>
      <c r="I922" s="3">
        <f t="shared" si="418"/>
        <v>-19.386612873055832</v>
      </c>
      <c r="J922" s="2">
        <f t="shared" si="399"/>
        <v>110.71534237624041</v>
      </c>
      <c r="K922" s="2">
        <f t="shared" si="419"/>
        <v>75.470581033565381</v>
      </c>
      <c r="L922" s="6">
        <f t="shared" si="400"/>
        <v>2475.0171021931246</v>
      </c>
      <c r="M922" s="2">
        <f t="shared" si="401"/>
        <v>31.367404246544812</v>
      </c>
      <c r="N922" s="2">
        <f t="shared" si="420"/>
        <v>110.71534237624041</v>
      </c>
      <c r="O922" s="2">
        <f t="shared" si="402"/>
        <v>75.470581033565381</v>
      </c>
      <c r="P922" s="5">
        <f t="shared" si="403"/>
        <v>0.35226565067703935</v>
      </c>
      <c r="Q922" s="4">
        <f t="shared" si="421"/>
        <v>0.28331578599061696</v>
      </c>
      <c r="R922" s="4">
        <f t="shared" si="404"/>
        <v>0.25508028250437503</v>
      </c>
      <c r="S922" s="4">
        <f t="shared" si="423"/>
        <v>0</v>
      </c>
      <c r="T922" s="4">
        <f t="shared" si="424"/>
        <v>0</v>
      </c>
      <c r="U922" s="5">
        <f t="shared" si="425"/>
        <v>-1.9251127506361732</v>
      </c>
      <c r="V922" s="5">
        <f t="shared" si="426"/>
        <v>22.73954104206922</v>
      </c>
      <c r="W922" s="5">
        <f t="shared" si="427"/>
        <v>4.0587172577250321</v>
      </c>
      <c r="X922" s="5">
        <f t="shared" si="405"/>
        <v>0.99000305934411648</v>
      </c>
      <c r="Y922" s="5">
        <f t="shared" si="406"/>
        <v>9.9583146426330966</v>
      </c>
      <c r="Z922" s="5">
        <f t="shared" si="407"/>
        <v>-1.5159177723382555</v>
      </c>
      <c r="AA922" s="5">
        <f t="shared" si="408"/>
        <v>13.216528643814662</v>
      </c>
      <c r="AB922" s="5">
        <f t="shared" si="409"/>
        <v>8.0332018919969244</v>
      </c>
      <c r="AC922" s="5">
        <f t="shared" si="409"/>
        <v>21.223623269730965</v>
      </c>
      <c r="AD922" s="5">
        <f t="shared" si="410"/>
        <v>-14.898754098460305</v>
      </c>
      <c r="AE922">
        <f t="shared" si="422"/>
        <v>0</v>
      </c>
    </row>
    <row r="923" spans="1:31" x14ac:dyDescent="0.2">
      <c r="A923">
        <f t="shared" si="428"/>
        <v>0.89000000000000068</v>
      </c>
      <c r="B923" s="5">
        <f t="shared" si="411"/>
        <v>4.4341719396621029</v>
      </c>
      <c r="C923" s="5">
        <f t="shared" si="412"/>
        <v>-51.286147238334316</v>
      </c>
      <c r="D923" s="5">
        <f t="shared" si="413"/>
        <v>-5.5753856777454347</v>
      </c>
      <c r="E923" s="2">
        <f t="shared" si="414"/>
        <v>51.477478370085237</v>
      </c>
      <c r="F923" s="2">
        <f t="shared" si="415"/>
        <v>175.05852701936669</v>
      </c>
      <c r="G923" s="3">
        <f t="shared" si="416"/>
        <v>9.2034053511917815</v>
      </c>
      <c r="H923" s="3">
        <f t="shared" si="417"/>
        <v>-108.59503395281455</v>
      </c>
      <c r="I923" s="3">
        <f t="shared" si="418"/>
        <v>-19.401511627154292</v>
      </c>
      <c r="J923" s="2">
        <f t="shared" si="399"/>
        <v>110.69779908692806</v>
      </c>
      <c r="K923" s="2">
        <f t="shared" si="419"/>
        <v>75.458622417810531</v>
      </c>
      <c r="L923" s="6">
        <f t="shared" si="400"/>
        <v>2474.9576420030594</v>
      </c>
      <c r="M923" s="2">
        <f t="shared" si="401"/>
        <v>31.366650671219322</v>
      </c>
      <c r="N923" s="2">
        <f t="shared" si="420"/>
        <v>110.69779908692806</v>
      </c>
      <c r="O923" s="2">
        <f t="shared" si="402"/>
        <v>75.458622417810531</v>
      </c>
      <c r="P923" s="5">
        <f t="shared" si="403"/>
        <v>0.35226390987129308</v>
      </c>
      <c r="Q923" s="4">
        <f t="shared" si="421"/>
        <v>0.28335387812532675</v>
      </c>
      <c r="R923" s="4">
        <f t="shared" si="404"/>
        <v>0.25509635439804501</v>
      </c>
      <c r="S923" s="4">
        <f t="shared" si="423"/>
        <v>0</v>
      </c>
      <c r="T923" s="4">
        <f t="shared" si="424"/>
        <v>0</v>
      </c>
      <c r="U923" s="5">
        <f t="shared" si="425"/>
        <v>-1.9264797267351883</v>
      </c>
      <c r="V923" s="5">
        <f t="shared" si="426"/>
        <v>22.731382933940406</v>
      </c>
      <c r="W923" s="5">
        <f t="shared" si="427"/>
        <v>4.0611727280804546</v>
      </c>
      <c r="X923" s="5">
        <f t="shared" si="405"/>
        <v>0.98997927535893815</v>
      </c>
      <c r="Y923" s="5">
        <f t="shared" si="406"/>
        <v>9.9555073329174615</v>
      </c>
      <c r="Z923" s="5">
        <f t="shared" si="407"/>
        <v>-1.516850168743556</v>
      </c>
      <c r="AA923" s="5">
        <f t="shared" si="408"/>
        <v>13.212731562568464</v>
      </c>
      <c r="AB923" s="5">
        <f t="shared" si="409"/>
        <v>8.0290276061822734</v>
      </c>
      <c r="AC923" s="5">
        <f t="shared" si="409"/>
        <v>21.21453276519685</v>
      </c>
      <c r="AD923" s="5">
        <f t="shared" si="410"/>
        <v>-14.900095709351081</v>
      </c>
      <c r="AE923">
        <f t="shared" si="422"/>
        <v>0</v>
      </c>
    </row>
    <row r="924" spans="1:31" x14ac:dyDescent="0.2">
      <c r="A924">
        <f t="shared" si="428"/>
        <v>0.89100000000000068</v>
      </c>
      <c r="B924" s="5">
        <f t="shared" si="411"/>
        <v>4.4433793595270981</v>
      </c>
      <c r="C924" s="5">
        <f t="shared" si="412"/>
        <v>-51.39473166502075</v>
      </c>
      <c r="D924" s="5">
        <f t="shared" si="413"/>
        <v>-5.594794639420444</v>
      </c>
      <c r="E924" s="2">
        <f t="shared" si="414"/>
        <v>51.586452320858022</v>
      </c>
      <c r="F924" s="2">
        <f t="shared" si="415"/>
        <v>175.05872700517065</v>
      </c>
      <c r="G924" s="3">
        <f t="shared" si="416"/>
        <v>9.2114343787979642</v>
      </c>
      <c r="H924" s="3">
        <f t="shared" si="417"/>
        <v>-108.57381942004935</v>
      </c>
      <c r="I924" s="3">
        <f t="shared" si="418"/>
        <v>-19.416411722863643</v>
      </c>
      <c r="J924" s="2">
        <f t="shared" si="399"/>
        <v>110.68026848071946</v>
      </c>
      <c r="K924" s="2">
        <f t="shared" si="419"/>
        <v>75.446672447661527</v>
      </c>
      <c r="L924" s="6">
        <f t="shared" si="400"/>
        <v>2474.8981060033138</v>
      </c>
      <c r="M924" s="2">
        <f t="shared" si="401"/>
        <v>31.365896135111441</v>
      </c>
      <c r="N924" s="2">
        <f t="shared" si="420"/>
        <v>110.68026848071946</v>
      </c>
      <c r="O924" s="2">
        <f t="shared" si="402"/>
        <v>75.446672447661527</v>
      </c>
      <c r="P924" s="5">
        <f t="shared" si="403"/>
        <v>0.35226216685344997</v>
      </c>
      <c r="Q924" s="4">
        <f t="shared" si="421"/>
        <v>0.28339194118033234</v>
      </c>
      <c r="R924" s="4">
        <f t="shared" si="404"/>
        <v>0.25511241172898191</v>
      </c>
      <c r="S924" s="4">
        <f t="shared" si="423"/>
        <v>0</v>
      </c>
      <c r="T924" s="4">
        <f t="shared" si="424"/>
        <v>0</v>
      </c>
      <c r="U924" s="5">
        <f t="shared" si="425"/>
        <v>-1.9278454914383627</v>
      </c>
      <c r="V924" s="5">
        <f t="shared" si="426"/>
        <v>22.723230677185718</v>
      </c>
      <c r="W924" s="5">
        <f t="shared" si="427"/>
        <v>4.0636279064193115</v>
      </c>
      <c r="X924" s="5">
        <f t="shared" si="405"/>
        <v>0.98995546105000409</v>
      </c>
      <c r="Y924" s="5">
        <f t="shared" si="406"/>
        <v>9.9527015832601169</v>
      </c>
      <c r="Z924" s="5">
        <f t="shared" si="407"/>
        <v>-1.5177829582401758</v>
      </c>
      <c r="AA924" s="5">
        <f t="shared" si="408"/>
        <v>13.208936543653527</v>
      </c>
      <c r="AB924" s="5">
        <f t="shared" si="409"/>
        <v>8.0248560918217535</v>
      </c>
      <c r="AC924" s="5">
        <f t="shared" si="409"/>
        <v>21.205447718945543</v>
      </c>
      <c r="AD924" s="5">
        <f t="shared" si="410"/>
        <v>-14.901435549927161</v>
      </c>
      <c r="AE924">
        <f t="shared" si="422"/>
        <v>0</v>
      </c>
    </row>
    <row r="925" spans="1:31" x14ac:dyDescent="0.2">
      <c r="A925">
        <f t="shared" si="428"/>
        <v>0.89200000000000068</v>
      </c>
      <c r="B925" s="5">
        <f t="shared" si="411"/>
        <v>4.4525948063339422</v>
      </c>
      <c r="C925" s="5">
        <f t="shared" si="412"/>
        <v>-51.50329488171694</v>
      </c>
      <c r="D925" s="5">
        <f t="shared" si="413"/>
        <v>-5.6142185018610826</v>
      </c>
      <c r="E925" s="2">
        <f t="shared" si="414"/>
        <v>51.695405832457517</v>
      </c>
      <c r="F925" s="2">
        <f t="shared" si="415"/>
        <v>175.0589152596126</v>
      </c>
      <c r="G925" s="3">
        <f t="shared" si="416"/>
        <v>9.2194592348897864</v>
      </c>
      <c r="H925" s="3">
        <f t="shared" si="417"/>
        <v>-108.55261397233041</v>
      </c>
      <c r="I925" s="3">
        <f t="shared" si="418"/>
        <v>-19.43131315841357</v>
      </c>
      <c r="J925" s="2">
        <f t="shared" si="399"/>
        <v>110.66275055261329</v>
      </c>
      <c r="K925" s="2">
        <f t="shared" si="419"/>
        <v>75.434731119709127</v>
      </c>
      <c r="L925" s="6">
        <f t="shared" si="400"/>
        <v>2474.8384941860754</v>
      </c>
      <c r="M925" s="2">
        <f t="shared" si="401"/>
        <v>31.365140638122138</v>
      </c>
      <c r="N925" s="2">
        <f t="shared" si="420"/>
        <v>110.66275055261329</v>
      </c>
      <c r="O925" s="2">
        <f t="shared" si="402"/>
        <v>75.434731119709127</v>
      </c>
      <c r="P925" s="5">
        <f t="shared" si="403"/>
        <v>0.35226042162328058</v>
      </c>
      <c r="Q925" s="4">
        <f t="shared" si="421"/>
        <v>0.283429975140641</v>
      </c>
      <c r="R925" s="4">
        <f t="shared" si="404"/>
        <v>0.25512845449660687</v>
      </c>
      <c r="S925" s="4">
        <f t="shared" si="423"/>
        <v>0</v>
      </c>
      <c r="T925" s="4">
        <f t="shared" si="424"/>
        <v>0</v>
      </c>
      <c r="U925" s="5">
        <f t="shared" si="425"/>
        <v>-1.9292100462216724</v>
      </c>
      <c r="V925" s="5">
        <f t="shared" si="426"/>
        <v>22.715084267254902</v>
      </c>
      <c r="W925" s="5">
        <f t="shared" si="427"/>
        <v>4.0660827930803221</v>
      </c>
      <c r="X925" s="5">
        <f t="shared" si="405"/>
        <v>0.9899316164141887</v>
      </c>
      <c r="Y925" s="5">
        <f t="shared" si="406"/>
        <v>9.9498973927227716</v>
      </c>
      <c r="Z925" s="5">
        <f t="shared" si="407"/>
        <v>-1.5187161403300145</v>
      </c>
      <c r="AA925" s="5">
        <f t="shared" si="408"/>
        <v>13.205143585843196</v>
      </c>
      <c r="AB925" s="5">
        <f t="shared" si="409"/>
        <v>8.0206873465010986</v>
      </c>
      <c r="AC925" s="5">
        <f t="shared" si="409"/>
        <v>21.196368126924888</v>
      </c>
      <c r="AD925" s="5">
        <f t="shared" si="410"/>
        <v>-14.902773621076481</v>
      </c>
      <c r="AE925">
        <f t="shared" si="422"/>
        <v>0</v>
      </c>
    </row>
    <row r="926" spans="1:31" x14ac:dyDescent="0.2">
      <c r="A926">
        <f t="shared" si="428"/>
        <v>0.89300000000000068</v>
      </c>
      <c r="B926" s="5">
        <f t="shared" si="411"/>
        <v>4.4618182759125053</v>
      </c>
      <c r="C926" s="5">
        <f t="shared" si="412"/>
        <v>-51.611836897505206</v>
      </c>
      <c r="D926" s="5">
        <f t="shared" si="413"/>
        <v>-5.6336572664063072</v>
      </c>
      <c r="E926" s="2">
        <f t="shared" si="414"/>
        <v>51.804338913472748</v>
      </c>
      <c r="F926" s="2">
        <f t="shared" si="415"/>
        <v>175.05909186239478</v>
      </c>
      <c r="G926" s="3">
        <f t="shared" si="416"/>
        <v>9.227479922236288</v>
      </c>
      <c r="H926" s="3">
        <f t="shared" si="417"/>
        <v>-108.53141760420348</v>
      </c>
      <c r="I926" s="3">
        <f t="shared" si="418"/>
        <v>-19.446215932034647</v>
      </c>
      <c r="J926" s="2">
        <f t="shared" si="399"/>
        <v>110.64524529761142</v>
      </c>
      <c r="K926" s="2">
        <f t="shared" si="419"/>
        <v>75.422798430546294</v>
      </c>
      <c r="L926" s="6">
        <f t="shared" si="400"/>
        <v>2474.7788065435848</v>
      </c>
      <c r="M926" s="2">
        <f t="shared" si="401"/>
        <v>31.364384180153067</v>
      </c>
      <c r="N926" s="2">
        <f t="shared" si="420"/>
        <v>110.64524529761142</v>
      </c>
      <c r="O926" s="2">
        <f t="shared" si="402"/>
        <v>75.422798430546294</v>
      </c>
      <c r="P926" s="5">
        <f t="shared" si="403"/>
        <v>0.35225867418055717</v>
      </c>
      <c r="Q926" s="4">
        <f t="shared" si="421"/>
        <v>0.28346797999127532</v>
      </c>
      <c r="R926" s="4">
        <f t="shared" si="404"/>
        <v>0.25514448270034468</v>
      </c>
      <c r="S926" s="4">
        <f t="shared" si="423"/>
        <v>0</v>
      </c>
      <c r="T926" s="4">
        <f t="shared" si="424"/>
        <v>0</v>
      </c>
      <c r="U926" s="5">
        <f t="shared" si="425"/>
        <v>-1.9305733925593946</v>
      </c>
      <c r="V926" s="5">
        <f t="shared" si="426"/>
        <v>22.706943699602032</v>
      </c>
      <c r="W926" s="5">
        <f t="shared" si="427"/>
        <v>4.0685373884023859</v>
      </c>
      <c r="X926" s="5">
        <f t="shared" si="405"/>
        <v>0.98990774144838789</v>
      </c>
      <c r="Y926" s="5">
        <f t="shared" si="406"/>
        <v>9.9470947603678415</v>
      </c>
      <c r="Z926" s="5">
        <f t="shared" si="407"/>
        <v>-1.5196497145155963</v>
      </c>
      <c r="AA926" s="5">
        <f t="shared" si="408"/>
        <v>13.201352687911696</v>
      </c>
      <c r="AB926" s="5">
        <f t="shared" si="409"/>
        <v>8.0165213678084477</v>
      </c>
      <c r="AC926" s="5">
        <f t="shared" si="409"/>
        <v>21.187293985086434</v>
      </c>
      <c r="AD926" s="5">
        <f t="shared" si="410"/>
        <v>-14.904109923685919</v>
      </c>
      <c r="AE926">
        <f t="shared" si="422"/>
        <v>0</v>
      </c>
    </row>
    <row r="927" spans="1:31" x14ac:dyDescent="0.2">
      <c r="A927">
        <f t="shared" si="428"/>
        <v>0.89400000000000068</v>
      </c>
      <c r="B927" s="5">
        <f t="shared" si="411"/>
        <v>4.4710497640954259</v>
      </c>
      <c r="C927" s="5">
        <f t="shared" si="412"/>
        <v>-51.72035772146242</v>
      </c>
      <c r="D927" s="5">
        <f t="shared" si="413"/>
        <v>-5.653110934393303</v>
      </c>
      <c r="E927" s="2">
        <f t="shared" si="414"/>
        <v>51.91325157249404</v>
      </c>
      <c r="F927" s="2">
        <f t="shared" si="415"/>
        <v>175.05925689251927</v>
      </c>
      <c r="G927" s="3">
        <f t="shared" si="416"/>
        <v>9.2354964436040969</v>
      </c>
      <c r="H927" s="3">
        <f t="shared" si="417"/>
        <v>-108.51023031021839</v>
      </c>
      <c r="I927" s="3">
        <f t="shared" si="418"/>
        <v>-19.461120041958335</v>
      </c>
      <c r="J927" s="2">
        <f t="shared" si="399"/>
        <v>110.62775271071891</v>
      </c>
      <c r="K927" s="2">
        <f t="shared" si="419"/>
        <v>75.410874376768163</v>
      </c>
      <c r="L927" s="6">
        <f t="shared" si="400"/>
        <v>2474.7190430681376</v>
      </c>
      <c r="M927" s="2">
        <f t="shared" si="401"/>
        <v>31.363626761106598</v>
      </c>
      <c r="N927" s="2">
        <f t="shared" si="420"/>
        <v>110.62775271071891</v>
      </c>
      <c r="O927" s="2">
        <f t="shared" si="402"/>
        <v>75.410874376768163</v>
      </c>
      <c r="P927" s="5">
        <f t="shared" si="403"/>
        <v>0.35225692452505342</v>
      </c>
      <c r="Q927" s="4">
        <f t="shared" si="421"/>
        <v>0.28350595571727388</v>
      </c>
      <c r="R927" s="4">
        <f t="shared" si="404"/>
        <v>0.25516049633962412</v>
      </c>
      <c r="S927" s="4">
        <f t="shared" si="423"/>
        <v>0</v>
      </c>
      <c r="T927" s="4">
        <f t="shared" si="424"/>
        <v>0</v>
      </c>
      <c r="U927" s="5">
        <f t="shared" si="425"/>
        <v>-1.9319355319241067</v>
      </c>
      <c r="V927" s="5">
        <f t="shared" si="426"/>
        <v>22.698808969685487</v>
      </c>
      <c r="W927" s="5">
        <f t="shared" si="427"/>
        <v>4.0709916927245793</v>
      </c>
      <c r="X927" s="5">
        <f t="shared" si="405"/>
        <v>0.98988383614952036</v>
      </c>
      <c r="Y927" s="5">
        <f t="shared" si="406"/>
        <v>9.9442936852584136</v>
      </c>
      <c r="Z927" s="5">
        <f t="shared" si="407"/>
        <v>-1.5205836803000687</v>
      </c>
      <c r="AA927" s="5">
        <f t="shared" si="408"/>
        <v>13.197563848634143</v>
      </c>
      <c r="AB927" s="5">
        <f t="shared" si="409"/>
        <v>8.0123581533343078</v>
      </c>
      <c r="AC927" s="5">
        <f t="shared" si="409"/>
        <v>21.17822528938542</v>
      </c>
      <c r="AD927" s="5">
        <f t="shared" si="410"/>
        <v>-14.905444458641277</v>
      </c>
      <c r="AE927">
        <f t="shared" si="422"/>
        <v>0</v>
      </c>
    </row>
    <row r="928" spans="1:31" x14ac:dyDescent="0.2">
      <c r="A928">
        <f t="shared" si="428"/>
        <v>0.89500000000000068</v>
      </c>
      <c r="B928" s="5">
        <f t="shared" si="411"/>
        <v>4.4802892667181062</v>
      </c>
      <c r="C928" s="5">
        <f t="shared" si="412"/>
        <v>-51.828857362659988</v>
      </c>
      <c r="D928" s="5">
        <f t="shared" si="413"/>
        <v>-5.6725795071574909</v>
      </c>
      <c r="E928" s="2">
        <f t="shared" si="414"/>
        <v>52.022143818112916</v>
      </c>
      <c r="F928" s="2">
        <f t="shared" si="415"/>
        <v>175.05941042829556</v>
      </c>
      <c r="G928" s="3">
        <f t="shared" si="416"/>
        <v>9.2435088017574305</v>
      </c>
      <c r="H928" s="3">
        <f t="shared" si="417"/>
        <v>-108.489052084929</v>
      </c>
      <c r="I928" s="3">
        <f t="shared" si="418"/>
        <v>-19.476025486416976</v>
      </c>
      <c r="J928" s="2">
        <f t="shared" si="399"/>
        <v>110.61027278694401</v>
      </c>
      <c r="K928" s="2">
        <f t="shared" si="419"/>
        <v>75.398958954972059</v>
      </c>
      <c r="L928" s="6">
        <f t="shared" si="400"/>
        <v>2474.6592037520836</v>
      </c>
      <c r="M928" s="2">
        <f t="shared" si="401"/>
        <v>31.362868380885782</v>
      </c>
      <c r="N928" s="2">
        <f t="shared" si="420"/>
        <v>110.61027278694401</v>
      </c>
      <c r="O928" s="2">
        <f t="shared" si="402"/>
        <v>75.398958954972059</v>
      </c>
      <c r="P928" s="5">
        <f t="shared" si="403"/>
        <v>0.3522551726565446</v>
      </c>
      <c r="Q928" s="4">
        <f t="shared" si="421"/>
        <v>0.28354390230369025</v>
      </c>
      <c r="R928" s="4">
        <f t="shared" si="404"/>
        <v>0.25517649541387738</v>
      </c>
      <c r="S928" s="4">
        <f t="shared" si="423"/>
        <v>0</v>
      </c>
      <c r="T928" s="4">
        <f t="shared" si="424"/>
        <v>0</v>
      </c>
      <c r="U928" s="5">
        <f t="shared" si="425"/>
        <v>-1.933296465786692</v>
      </c>
      <c r="V928" s="5">
        <f t="shared" si="426"/>
        <v>22.690680072967993</v>
      </c>
      <c r="W928" s="5">
        <f t="shared" si="427"/>
        <v>4.0734457063861598</v>
      </c>
      <c r="X928" s="5">
        <f t="shared" si="405"/>
        <v>0.98985990051452644</v>
      </c>
      <c r="Y928" s="5">
        <f t="shared" si="406"/>
        <v>9.9414941664582575</v>
      </c>
      <c r="Z928" s="5">
        <f t="shared" si="407"/>
        <v>-1.5215180371872012</v>
      </c>
      <c r="AA928" s="5">
        <f t="shared" si="408"/>
        <v>13.193777066786531</v>
      </c>
      <c r="AB928" s="5">
        <f t="shared" si="409"/>
        <v>8.0081977006715661</v>
      </c>
      <c r="AC928" s="5">
        <f t="shared" si="409"/>
        <v>21.169162035780793</v>
      </c>
      <c r="AD928" s="5">
        <f t="shared" si="410"/>
        <v>-14.906777226827309</v>
      </c>
      <c r="AE928">
        <f t="shared" si="422"/>
        <v>0</v>
      </c>
    </row>
    <row r="929" spans="1:31" x14ac:dyDescent="0.2">
      <c r="A929">
        <f t="shared" si="428"/>
        <v>0.89600000000000068</v>
      </c>
      <c r="B929" s="5">
        <f t="shared" si="411"/>
        <v>4.4895367796187147</v>
      </c>
      <c r="C929" s="5">
        <f t="shared" si="412"/>
        <v>-51.937335830163896</v>
      </c>
      <c r="D929" s="5">
        <f t="shared" si="413"/>
        <v>-5.6920629860325214</v>
      </c>
      <c r="E929" s="2">
        <f t="shared" si="414"/>
        <v>52.131015658922045</v>
      </c>
      <c r="F929" s="2">
        <f t="shared" si="415"/>
        <v>175.05955254734812</v>
      </c>
      <c r="G929" s="3">
        <f t="shared" si="416"/>
        <v>9.2515169994581026</v>
      </c>
      <c r="H929" s="3">
        <f t="shared" si="417"/>
        <v>-108.46788292289322</v>
      </c>
      <c r="I929" s="3">
        <f t="shared" si="418"/>
        <v>-19.490932263643803</v>
      </c>
      <c r="J929" s="2">
        <f t="shared" ref="J929:J992" si="429">SQRT(G929^2+H929^2+I929^2)</f>
        <v>110.59280552129819</v>
      </c>
      <c r="K929" s="2">
        <f t="shared" si="419"/>
        <v>75.387052161757452</v>
      </c>
      <c r="L929" s="6">
        <f t="shared" ref="L929:L992" si="430">SQRT(spin^2-flag*((30/PI())*(wx*G929+wy*H929+wz*I929)/J929)^2)*EXP(-A929/(tau*146.7/N929))</f>
        <v>2474.5992885878254</v>
      </c>
      <c r="M929" s="2">
        <f t="shared" ref="M929:M992" si="431">(L929*PI()/30)*(circ/(2*PI()))/12</f>
        <v>31.362109039394312</v>
      </c>
      <c r="N929" s="2">
        <f t="shared" si="420"/>
        <v>110.59280552129819</v>
      </c>
      <c r="O929" s="2">
        <f t="shared" ref="O929:O992" si="432">J929/1.467</f>
        <v>75.387052161757452</v>
      </c>
      <c r="P929" s="5">
        <f t="shared" ref="P929:P992" si="433">cd0+(cdspin*L929/1000)*EXP(-A929/(tau*146.7/N929))</f>
        <v>0.35225341857480763</v>
      </c>
      <c r="Q929" s="4">
        <f t="shared" si="421"/>
        <v>0.28358181973559332</v>
      </c>
      <c r="R929" s="4">
        <f t="shared" ref="R929:R992" si="434">cl2_*Q929/(cl0+cl1_*Q929)</f>
        <v>0.25519247992254029</v>
      </c>
      <c r="S929" s="4">
        <f t="shared" si="423"/>
        <v>0</v>
      </c>
      <c r="T929" s="4">
        <f t="shared" si="424"/>
        <v>0</v>
      </c>
      <c r="U929" s="5">
        <f t="shared" si="425"/>
        <v>-1.9346561956163397</v>
      </c>
      <c r="V929" s="5">
        <f t="shared" si="426"/>
        <v>22.682557004916575</v>
      </c>
      <c r="W929" s="5">
        <f t="shared" si="427"/>
        <v>4.0758994297265643</v>
      </c>
      <c r="X929" s="5">
        <f t="shared" ref="X929:X992" si="435">M929/romega</f>
        <v>0.98983593454036634</v>
      </c>
      <c r="Y929" s="5">
        <f t="shared" ref="Y929:Y992" si="436">const*($R929/omega)*N929*(wy*I929-wz*(H929-T929))</f>
        <v>9.938696203031828</v>
      </c>
      <c r="Z929" s="5">
        <f t="shared" ref="Z929:Z992" si="437">const*($R929/omega)*N929*(wz*(G929-S929)-wx*I929)</f>
        <v>-1.5224527846813833</v>
      </c>
      <c r="AA929" s="5">
        <f t="shared" ref="AA929:AA992" si="438">const*($R929/omega)*N929*(wx*(H929-T929)-wy*(G929-S929))</f>
        <v>13.189992341145716</v>
      </c>
      <c r="AB929" s="5">
        <f t="shared" ref="AB929:AC992" si="439">U929+Y929</f>
        <v>8.0040400074154885</v>
      </c>
      <c r="AC929" s="5">
        <f t="shared" si="439"/>
        <v>21.160104220235191</v>
      </c>
      <c r="AD929" s="5">
        <f t="shared" ref="AD929:AD992" si="440">W929+AA929-32.174</f>
        <v>-14.90810822912772</v>
      </c>
      <c r="AE929">
        <f t="shared" si="422"/>
        <v>0</v>
      </c>
    </row>
    <row r="930" spans="1:31" x14ac:dyDescent="0.2">
      <c r="A930">
        <f t="shared" si="428"/>
        <v>0.89700000000000069</v>
      </c>
      <c r="B930" s="5">
        <f t="shared" ref="B930:B993" si="441">B929+G929*dt+0.5*AB929*dt*dt</f>
        <v>4.4987922986381763</v>
      </c>
      <c r="C930" s="5">
        <f t="shared" ref="C930:C993" si="442">C929+H929*dt+0.5*AC929*dt*dt</f>
        <v>-52.045793133034678</v>
      </c>
      <c r="D930" s="5">
        <f t="shared" ref="D930:D993" si="443">D929+I929*dt+0.5*AD929*dt*dt</f>
        <v>-5.7115613723502792</v>
      </c>
      <c r="E930" s="2">
        <f t="shared" ref="E930:E993" si="444">SQRT(B930^2+C930^2)</f>
        <v>52.239867103515166</v>
      </c>
      <c r="F930" s="2">
        <f t="shared" ref="F930:F993" si="445">ATAN2(C930,B930)*180/PI()</f>
        <v>175.05968332662385</v>
      </c>
      <c r="G930" s="3">
        <f t="shared" ref="G930:G993" si="446">G929+AB929*dt</f>
        <v>9.2595210394655183</v>
      </c>
      <c r="H930" s="3">
        <f t="shared" ref="H930:H993" si="447">H929+AC929*dt</f>
        <v>-108.446722818673</v>
      </c>
      <c r="I930" s="3">
        <f t="shared" ref="I930:I993" si="448">I929+AD929*dt</f>
        <v>-19.505840371872932</v>
      </c>
      <c r="J930" s="2">
        <f t="shared" si="429"/>
        <v>110.57535090879604</v>
      </c>
      <c r="K930" s="2">
        <f t="shared" ref="K930:K993" si="449">J930/1.467</f>
        <v>75.375153993725988</v>
      </c>
      <c r="L930" s="6">
        <f t="shared" si="430"/>
        <v>2474.5392975678219</v>
      </c>
      <c r="M930" s="2">
        <f t="shared" si="431"/>
        <v>31.36134873653663</v>
      </c>
      <c r="N930" s="2">
        <f t="shared" ref="N930:N993" si="450">IF(D930&gt;=hwind,SQRT((G930-vxw)^2+(H930-vyw)^2+I930^2),J930)</f>
        <v>110.57535090879604</v>
      </c>
      <c r="O930" s="2">
        <f t="shared" si="432"/>
        <v>75.375153993725988</v>
      </c>
      <c r="P930" s="5">
        <f t="shared" si="433"/>
        <v>0.35225166227962101</v>
      </c>
      <c r="Q930" s="4">
        <f t="shared" ref="Q930:Q993" si="451">(M930/N930)</f>
        <v>0.28361970799806796</v>
      </c>
      <c r="R930" s="4">
        <f t="shared" si="434"/>
        <v>0.2552084498650527</v>
      </c>
      <c r="S930" s="4">
        <f t="shared" si="423"/>
        <v>0</v>
      </c>
      <c r="T930" s="4">
        <f t="shared" si="424"/>
        <v>0</v>
      </c>
      <c r="U930" s="5">
        <f t="shared" si="425"/>
        <v>-1.9360147228805462</v>
      </c>
      <c r="V930" s="5">
        <f t="shared" si="426"/>
        <v>22.674439761002549</v>
      </c>
      <c r="W930" s="5">
        <f t="shared" si="427"/>
        <v>4.0783528630854056</v>
      </c>
      <c r="X930" s="5">
        <f t="shared" si="435"/>
        <v>0.98981193822402413</v>
      </c>
      <c r="Y930" s="5">
        <f t="shared" si="436"/>
        <v>9.9358997940442642</v>
      </c>
      <c r="Z930" s="5">
        <f t="shared" si="437"/>
        <v>-1.5233879222876276</v>
      </c>
      <c r="AA930" s="5">
        <f t="shared" si="438"/>
        <v>13.186209670489456</v>
      </c>
      <c r="AB930" s="5">
        <f t="shared" si="439"/>
        <v>7.9998850711637175</v>
      </c>
      <c r="AC930" s="5">
        <f t="shared" si="439"/>
        <v>21.15105183871492</v>
      </c>
      <c r="AD930" s="5">
        <f t="shared" si="440"/>
        <v>-14.909437466425139</v>
      </c>
      <c r="AE930">
        <f t="shared" ref="AE930:AE993" si="452">IF(($C930-17/12)*($C931-17/12)&lt;0,1,0)</f>
        <v>0</v>
      </c>
    </row>
    <row r="931" spans="1:31" x14ac:dyDescent="0.2">
      <c r="A931">
        <f t="shared" si="428"/>
        <v>0.89800000000000069</v>
      </c>
      <c r="B931" s="5">
        <f t="shared" si="441"/>
        <v>4.5080558196201777</v>
      </c>
      <c r="C931" s="5">
        <f t="shared" si="442"/>
        <v>-52.154229280327428</v>
      </c>
      <c r="D931" s="5">
        <f t="shared" si="443"/>
        <v>-5.7310746674408852</v>
      </c>
      <c r="E931" s="2">
        <f t="shared" si="444"/>
        <v>52.34869816048699</v>
      </c>
      <c r="F931" s="2">
        <f t="shared" si="445"/>
        <v>175.05980284239959</v>
      </c>
      <c r="G931" s="3">
        <f t="shared" si="446"/>
        <v>9.2675209245366812</v>
      </c>
      <c r="H931" s="3">
        <f t="shared" si="447"/>
        <v>-108.42557176683428</v>
      </c>
      <c r="I931" s="3">
        <f t="shared" si="448"/>
        <v>-19.520749809339357</v>
      </c>
      <c r="J931" s="2">
        <f t="shared" si="429"/>
        <v>110.55790894445535</v>
      </c>
      <c r="K931" s="2">
        <f t="shared" si="449"/>
        <v>75.363264447481484</v>
      </c>
      <c r="L931" s="6">
        <f t="shared" si="430"/>
        <v>2474.4792306845852</v>
      </c>
      <c r="M931" s="2">
        <f t="shared" si="431"/>
        <v>31.360587472217833</v>
      </c>
      <c r="N931" s="2">
        <f t="shared" si="450"/>
        <v>110.55790894445535</v>
      </c>
      <c r="O931" s="2">
        <f t="shared" si="432"/>
        <v>75.363264447481484</v>
      </c>
      <c r="P931" s="5">
        <f t="shared" si="433"/>
        <v>0.35224990377076482</v>
      </c>
      <c r="Q931" s="4">
        <f t="shared" si="451"/>
        <v>0.28365756707621426</v>
      </c>
      <c r="R931" s="4">
        <f t="shared" si="434"/>
        <v>0.25522440524085782</v>
      </c>
      <c r="S931" s="4">
        <f t="shared" ref="S931:S994" si="453">IF(D931&gt;=hwind,vxw,0)</f>
        <v>0</v>
      </c>
      <c r="T931" s="4">
        <f t="shared" ref="T931:T994" si="454">IF(D931&gt;=hwind,vyw,0)</f>
        <v>0</v>
      </c>
      <c r="U931" s="5">
        <f t="shared" ref="U931:U994" si="455">-const*$P931*$N931*(G931-S931)</f>
        <v>-1.9373720490451196</v>
      </c>
      <c r="V931" s="5">
        <f t="shared" ref="V931:V994" si="456">-const*$P931*$N931*(H931-T931)</f>
        <v>22.666328336701557</v>
      </c>
      <c r="W931" s="5">
        <f t="shared" ref="W931:W994" si="457">-const*$P931*$N931*I931</f>
        <v>4.080806006802475</v>
      </c>
      <c r="X931" s="5">
        <f t="shared" si="435"/>
        <v>0.98978791156250456</v>
      </c>
      <c r="Y931" s="5">
        <f t="shared" si="436"/>
        <v>9.9331049385613763</v>
      </c>
      <c r="Z931" s="5">
        <f t="shared" si="437"/>
        <v>-1.5243234495115643</v>
      </c>
      <c r="AA931" s="5">
        <f t="shared" si="438"/>
        <v>13.182429053596358</v>
      </c>
      <c r="AB931" s="5">
        <f t="shared" si="439"/>
        <v>7.9957328895162565</v>
      </c>
      <c r="AC931" s="5">
        <f t="shared" si="439"/>
        <v>21.142004887189994</v>
      </c>
      <c r="AD931" s="5">
        <f t="shared" si="440"/>
        <v>-14.910764939601165</v>
      </c>
      <c r="AE931">
        <f t="shared" si="452"/>
        <v>0</v>
      </c>
    </row>
    <row r="932" spans="1:31" x14ac:dyDescent="0.2">
      <c r="A932">
        <f t="shared" si="428"/>
        <v>0.89900000000000069</v>
      </c>
      <c r="B932" s="5">
        <f t="shared" si="441"/>
        <v>4.5173273384111594</v>
      </c>
      <c r="C932" s="5">
        <f t="shared" si="442"/>
        <v>-52.262644281091823</v>
      </c>
      <c r="D932" s="5">
        <f t="shared" si="443"/>
        <v>-5.7506028726326939</v>
      </c>
      <c r="E932" s="2">
        <f t="shared" si="444"/>
        <v>52.457508838433192</v>
      </c>
      <c r="F932" s="2">
        <f t="shared" si="445"/>
        <v>175.05991117028907</v>
      </c>
      <c r="G932" s="3">
        <f t="shared" si="446"/>
        <v>9.2755166574261967</v>
      </c>
      <c r="H932" s="3">
        <f t="shared" si="447"/>
        <v>-108.40442976194709</v>
      </c>
      <c r="I932" s="3">
        <f t="shared" si="448"/>
        <v>-19.535660574278957</v>
      </c>
      <c r="J932" s="2">
        <f t="shared" si="429"/>
        <v>110.54047962329703</v>
      </c>
      <c r="K932" s="2">
        <f t="shared" si="449"/>
        <v>75.351383519629877</v>
      </c>
      <c r="L932" s="6">
        <f t="shared" si="430"/>
        <v>2474.4190879306811</v>
      </c>
      <c r="M932" s="2">
        <f t="shared" si="431"/>
        <v>31.3598252463437</v>
      </c>
      <c r="N932" s="2">
        <f t="shared" si="450"/>
        <v>110.54047962329703</v>
      </c>
      <c r="O932" s="2">
        <f t="shared" si="432"/>
        <v>75.351383519629877</v>
      </c>
      <c r="P932" s="5">
        <f t="shared" si="433"/>
        <v>0.35224814304802066</v>
      </c>
      <c r="Q932" s="4">
        <f t="shared" si="451"/>
        <v>0.283695396955148</v>
      </c>
      <c r="R932" s="4">
        <f t="shared" si="434"/>
        <v>0.25524034604940299</v>
      </c>
      <c r="S932" s="4">
        <f t="shared" si="453"/>
        <v>0</v>
      </c>
      <c r="T932" s="4">
        <f t="shared" si="454"/>
        <v>0</v>
      </c>
      <c r="U932" s="5">
        <f t="shared" si="455"/>
        <v>-1.9387281755741794</v>
      </c>
      <c r="V932" s="5">
        <f t="shared" si="456"/>
        <v>22.658222727493516</v>
      </c>
      <c r="W932" s="5">
        <f t="shared" si="457"/>
        <v>4.0832588612177396</v>
      </c>
      <c r="X932" s="5">
        <f t="shared" si="435"/>
        <v>0.98976385455283389</v>
      </c>
      <c r="Y932" s="5">
        <f t="shared" si="436"/>
        <v>9.9303116356496695</v>
      </c>
      <c r="Z932" s="5">
        <f t="shared" si="437"/>
        <v>-1.5252593658594447</v>
      </c>
      <c r="AA932" s="5">
        <f t="shared" si="438"/>
        <v>13.178650489245932</v>
      </c>
      <c r="AB932" s="5">
        <f t="shared" si="439"/>
        <v>7.99158346007549</v>
      </c>
      <c r="AC932" s="5">
        <f t="shared" si="439"/>
        <v>21.132963361634072</v>
      </c>
      <c r="AD932" s="5">
        <f t="shared" si="440"/>
        <v>-14.912090649536328</v>
      </c>
      <c r="AE932">
        <f t="shared" si="452"/>
        <v>0</v>
      </c>
    </row>
    <row r="933" spans="1:31" x14ac:dyDescent="0.2">
      <c r="A933">
        <f t="shared" si="428"/>
        <v>0.90000000000000069</v>
      </c>
      <c r="B933" s="5">
        <f t="shared" si="441"/>
        <v>4.5266068508603157</v>
      </c>
      <c r="C933" s="5">
        <f t="shared" si="442"/>
        <v>-52.371038144372086</v>
      </c>
      <c r="D933" s="5">
        <f t="shared" si="443"/>
        <v>-5.7701459892522982</v>
      </c>
      <c r="E933" s="2">
        <f t="shared" si="444"/>
        <v>52.566299145950261</v>
      </c>
      <c r="F933" s="2">
        <f t="shared" si="445"/>
        <v>175.06000838525057</v>
      </c>
      <c r="G933" s="3">
        <f t="shared" si="446"/>
        <v>9.2835082408862721</v>
      </c>
      <c r="H933" s="3">
        <f t="shared" si="447"/>
        <v>-108.38329679858545</v>
      </c>
      <c r="I933" s="3">
        <f t="shared" si="448"/>
        <v>-19.550572664928492</v>
      </c>
      <c r="J933" s="2">
        <f t="shared" si="429"/>
        <v>110.52306294034524</v>
      </c>
      <c r="K933" s="2">
        <f t="shared" si="449"/>
        <v>75.339511206779306</v>
      </c>
      <c r="L933" s="6">
        <f t="shared" si="430"/>
        <v>2474.3588692987319</v>
      </c>
      <c r="M933" s="2">
        <f t="shared" si="431"/>
        <v>31.359062058820729</v>
      </c>
      <c r="N933" s="2">
        <f t="shared" si="450"/>
        <v>110.52306294034524</v>
      </c>
      <c r="O933" s="2">
        <f t="shared" si="432"/>
        <v>75.339511206779306</v>
      </c>
      <c r="P933" s="5">
        <f t="shared" si="433"/>
        <v>0.35224638011117182</v>
      </c>
      <c r="Q933" s="4">
        <f t="shared" si="451"/>
        <v>0.28373319762000049</v>
      </c>
      <c r="R933" s="4">
        <f t="shared" si="434"/>
        <v>0.25525627229013886</v>
      </c>
      <c r="S933" s="4">
        <f t="shared" si="453"/>
        <v>0</v>
      </c>
      <c r="T933" s="4">
        <f t="shared" si="454"/>
        <v>0</v>
      </c>
      <c r="U933" s="5">
        <f t="shared" si="455"/>
        <v>-1.9400831039301607</v>
      </c>
      <c r="V933" s="5">
        <f t="shared" si="456"/>
        <v>22.65012292886265</v>
      </c>
      <c r="W933" s="5">
        <f t="shared" si="457"/>
        <v>4.0857114266713435</v>
      </c>
      <c r="X933" s="5">
        <f t="shared" si="435"/>
        <v>0.98973976719206103</v>
      </c>
      <c r="Y933" s="5">
        <f t="shared" si="436"/>
        <v>9.9275198843763128</v>
      </c>
      <c r="Z933" s="5">
        <f t="shared" si="437"/>
        <v>-1.5261956708381377</v>
      </c>
      <c r="AA933" s="5">
        <f t="shared" si="438"/>
        <v>13.174873976218539</v>
      </c>
      <c r="AB933" s="5">
        <f t="shared" si="439"/>
        <v>7.9874367804461519</v>
      </c>
      <c r="AC933" s="5">
        <f t="shared" si="439"/>
        <v>21.123927258024512</v>
      </c>
      <c r="AD933" s="5">
        <f t="shared" si="440"/>
        <v>-14.913414597110119</v>
      </c>
      <c r="AE933">
        <f t="shared" si="452"/>
        <v>0</v>
      </c>
    </row>
    <row r="934" spans="1:31" x14ac:dyDescent="0.2">
      <c r="A934">
        <f t="shared" si="428"/>
        <v>0.90100000000000069</v>
      </c>
      <c r="B934" s="5">
        <f t="shared" si="441"/>
        <v>4.535894352819593</v>
      </c>
      <c r="C934" s="5">
        <f t="shared" si="442"/>
        <v>-52.479410879207045</v>
      </c>
      <c r="D934" s="5">
        <f t="shared" si="443"/>
        <v>-5.7897040186245254</v>
      </c>
      <c r="E934" s="2">
        <f t="shared" si="444"/>
        <v>52.675069091635514</v>
      </c>
      <c r="F934" s="2">
        <f t="shared" si="445"/>
        <v>175.06009456159336</v>
      </c>
      <c r="G934" s="3">
        <f t="shared" si="446"/>
        <v>9.2914956776667186</v>
      </c>
      <c r="H934" s="3">
        <f t="shared" si="447"/>
        <v>-108.36217287132742</v>
      </c>
      <c r="I934" s="3">
        <f t="shared" si="448"/>
        <v>-19.565486079525602</v>
      </c>
      <c r="J934" s="2">
        <f t="shared" si="429"/>
        <v>110.50565889062722</v>
      </c>
      <c r="K934" s="2">
        <f t="shared" si="449"/>
        <v>75.327647505540014</v>
      </c>
      <c r="L934" s="6">
        <f t="shared" si="430"/>
        <v>2474.2985747814118</v>
      </c>
      <c r="M934" s="2">
        <f t="shared" si="431"/>
        <v>31.358297909556086</v>
      </c>
      <c r="N934" s="2">
        <f t="shared" si="450"/>
        <v>110.50565889062722</v>
      </c>
      <c r="O934" s="2">
        <f t="shared" si="432"/>
        <v>75.327647505540014</v>
      </c>
      <c r="P934" s="5">
        <f t="shared" si="433"/>
        <v>0.35224461496000314</v>
      </c>
      <c r="Q934" s="4">
        <f t="shared" si="451"/>
        <v>0.2837709690559187</v>
      </c>
      <c r="R934" s="4">
        <f t="shared" si="434"/>
        <v>0.25527218396252005</v>
      </c>
      <c r="S934" s="4">
        <f t="shared" si="453"/>
        <v>0</v>
      </c>
      <c r="T934" s="4">
        <f t="shared" si="454"/>
        <v>0</v>
      </c>
      <c r="U934" s="5">
        <f t="shared" si="455"/>
        <v>-1.941436835573815</v>
      </c>
      <c r="V934" s="5">
        <f t="shared" si="456"/>
        <v>22.642028936297457</v>
      </c>
      <c r="W934" s="5">
        <f t="shared" si="457"/>
        <v>4.0881637035036054</v>
      </c>
      <c r="X934" s="5">
        <f t="shared" si="435"/>
        <v>0.98971564947725599</v>
      </c>
      <c r="Y934" s="5">
        <f t="shared" si="436"/>
        <v>9.9247296838091579</v>
      </c>
      <c r="Z934" s="5">
        <f t="shared" si="437"/>
        <v>-1.5271323639551304</v>
      </c>
      <c r="AA934" s="5">
        <f t="shared" si="438"/>
        <v>13.171099513295427</v>
      </c>
      <c r="AB934" s="5">
        <f t="shared" si="439"/>
        <v>7.9832928482353429</v>
      </c>
      <c r="AC934" s="5">
        <f t="shared" si="439"/>
        <v>21.114896572342328</v>
      </c>
      <c r="AD934" s="5">
        <f t="shared" si="440"/>
        <v>-14.914736783200965</v>
      </c>
      <c r="AE934">
        <f t="shared" si="452"/>
        <v>0</v>
      </c>
    </row>
    <row r="935" spans="1:31" x14ac:dyDescent="0.2">
      <c r="A935">
        <f t="shared" si="428"/>
        <v>0.90200000000000069</v>
      </c>
      <c r="B935" s="5">
        <f t="shared" si="441"/>
        <v>4.5451898401436841</v>
      </c>
      <c r="C935" s="5">
        <f t="shared" si="442"/>
        <v>-52.587762494630084</v>
      </c>
      <c r="D935" s="5">
        <f t="shared" si="443"/>
        <v>-5.8092769620724427</v>
      </c>
      <c r="E935" s="2">
        <f t="shared" si="444"/>
        <v>52.78381868408696</v>
      </c>
      <c r="F935" s="2">
        <f t="shared" si="445"/>
        <v>175.06016977298538</v>
      </c>
      <c r="G935" s="3">
        <f t="shared" si="446"/>
        <v>9.2994789705149543</v>
      </c>
      <c r="H935" s="3">
        <f t="shared" si="447"/>
        <v>-108.34105797475507</v>
      </c>
      <c r="I935" s="3">
        <f t="shared" si="448"/>
        <v>-19.580400816308803</v>
      </c>
      <c r="J935" s="2">
        <f t="shared" si="429"/>
        <v>110.48826746917338</v>
      </c>
      <c r="K935" s="2">
        <f t="shared" si="449"/>
        <v>75.315792412524459</v>
      </c>
      <c r="L935" s="6">
        <f t="shared" si="430"/>
        <v>2474.2382043714515</v>
      </c>
      <c r="M935" s="2">
        <f t="shared" si="431"/>
        <v>31.35753279845763</v>
      </c>
      <c r="N935" s="2">
        <f t="shared" si="450"/>
        <v>110.48826746917338</v>
      </c>
      <c r="O935" s="2">
        <f t="shared" si="432"/>
        <v>75.315792412524459</v>
      </c>
      <c r="P935" s="5">
        <f t="shared" si="433"/>
        <v>0.35224284759430102</v>
      </c>
      <c r="Q935" s="4">
        <f t="shared" si="451"/>
        <v>0.28380871124806528</v>
      </c>
      <c r="R935" s="4">
        <f t="shared" si="434"/>
        <v>0.25528808106600492</v>
      </c>
      <c r="S935" s="4">
        <f t="shared" si="453"/>
        <v>0</v>
      </c>
      <c r="T935" s="4">
        <f t="shared" si="454"/>
        <v>0</v>
      </c>
      <c r="U935" s="5">
        <f t="shared" si="455"/>
        <v>-1.9427893719642122</v>
      </c>
      <c r="V935" s="5">
        <f t="shared" si="456"/>
        <v>22.63394074529073</v>
      </c>
      <c r="W935" s="5">
        <f t="shared" si="457"/>
        <v>4.0906156920550192</v>
      </c>
      <c r="X935" s="5">
        <f t="shared" si="435"/>
        <v>0.98969150140551077</v>
      </c>
      <c r="Y935" s="5">
        <f t="shared" si="436"/>
        <v>9.9219410330167435</v>
      </c>
      <c r="Z935" s="5">
        <f t="shared" si="437"/>
        <v>-1.5280694447185272</v>
      </c>
      <c r="AA935" s="5">
        <f t="shared" si="438"/>
        <v>13.167327099258717</v>
      </c>
      <c r="AB935" s="5">
        <f t="shared" si="439"/>
        <v>7.9791516610525317</v>
      </c>
      <c r="AC935" s="5">
        <f t="shared" si="439"/>
        <v>21.105871300572204</v>
      </c>
      <c r="AD935" s="5">
        <f t="shared" si="440"/>
        <v>-14.916057208686262</v>
      </c>
      <c r="AE935">
        <f t="shared" si="452"/>
        <v>0</v>
      </c>
    </row>
    <row r="936" spans="1:31" x14ac:dyDescent="0.2">
      <c r="A936">
        <f t="shared" si="428"/>
        <v>0.90300000000000069</v>
      </c>
      <c r="B936" s="5">
        <f t="shared" si="441"/>
        <v>4.5544933086900299</v>
      </c>
      <c r="C936" s="5">
        <f t="shared" si="442"/>
        <v>-52.69609299966919</v>
      </c>
      <c r="D936" s="5">
        <f t="shared" si="443"/>
        <v>-5.8288648209173557</v>
      </c>
      <c r="E936" s="2">
        <f t="shared" si="444"/>
        <v>52.892547931903287</v>
      </c>
      <c r="F936" s="2">
        <f t="shared" si="445"/>
        <v>175.06023409245967</v>
      </c>
      <c r="G936" s="3">
        <f t="shared" si="446"/>
        <v>9.3074581221760067</v>
      </c>
      <c r="H936" s="3">
        <f t="shared" si="447"/>
        <v>-108.3199521034545</v>
      </c>
      <c r="I936" s="3">
        <f t="shared" si="448"/>
        <v>-19.59531687351749</v>
      </c>
      <c r="J936" s="2">
        <f t="shared" si="429"/>
        <v>110.47088867101729</v>
      </c>
      <c r="K936" s="2">
        <f t="shared" si="449"/>
        <v>75.303945924347161</v>
      </c>
      <c r="L936" s="6">
        <f t="shared" si="430"/>
        <v>2474.1777580616358</v>
      </c>
      <c r="M936" s="2">
        <f t="shared" si="431"/>
        <v>31.356766725433925</v>
      </c>
      <c r="N936" s="2">
        <f t="shared" si="450"/>
        <v>110.47088867101729</v>
      </c>
      <c r="O936" s="2">
        <f t="shared" si="432"/>
        <v>75.303945924347161</v>
      </c>
      <c r="P936" s="5">
        <f t="shared" si="433"/>
        <v>0.35224107801385351</v>
      </c>
      <c r="Q936" s="4">
        <f t="shared" si="451"/>
        <v>0.28384642418161848</v>
      </c>
      <c r="R936" s="4">
        <f t="shared" si="434"/>
        <v>0.25530396360005536</v>
      </c>
      <c r="S936" s="4">
        <f t="shared" si="453"/>
        <v>0</v>
      </c>
      <c r="T936" s="4">
        <f t="shared" si="454"/>
        <v>0</v>
      </c>
      <c r="U936" s="5">
        <f t="shared" si="455"/>
        <v>-1.944140714558743</v>
      </c>
      <c r="V936" s="5">
        <f t="shared" si="456"/>
        <v>22.62585835133952</v>
      </c>
      <c r="W936" s="5">
        <f t="shared" si="457"/>
        <v>4.0930673926662529</v>
      </c>
      <c r="X936" s="5">
        <f t="shared" si="435"/>
        <v>0.98966732297393933</v>
      </c>
      <c r="Y936" s="5">
        <f t="shared" si="436"/>
        <v>9.919153931068271</v>
      </c>
      <c r="Z936" s="5">
        <f t="shared" si="437"/>
        <v>-1.5290069126370485</v>
      </c>
      <c r="AA936" s="5">
        <f t="shared" si="438"/>
        <v>13.163556732891388</v>
      </c>
      <c r="AB936" s="5">
        <f t="shared" si="439"/>
        <v>7.9750132165095282</v>
      </c>
      <c r="AC936" s="5">
        <f t="shared" si="439"/>
        <v>21.096851438702473</v>
      </c>
      <c r="AD936" s="5">
        <f t="shared" si="440"/>
        <v>-14.917375874442357</v>
      </c>
      <c r="AE936">
        <f t="shared" si="452"/>
        <v>0</v>
      </c>
    </row>
    <row r="937" spans="1:31" x14ac:dyDescent="0.2">
      <c r="A937">
        <f t="shared" si="428"/>
        <v>0.90400000000000069</v>
      </c>
      <c r="B937" s="5">
        <f t="shared" si="441"/>
        <v>4.5638047543188147</v>
      </c>
      <c r="C937" s="5">
        <f t="shared" si="442"/>
        <v>-52.804402403346927</v>
      </c>
      <c r="D937" s="5">
        <f t="shared" si="443"/>
        <v>-5.8484675964788106</v>
      </c>
      <c r="E937" s="2">
        <f t="shared" si="444"/>
        <v>53.001256843683755</v>
      </c>
      <c r="F937" s="2">
        <f t="shared" si="445"/>
        <v>175.06028759242133</v>
      </c>
      <c r="G937" s="3">
        <f t="shared" si="446"/>
        <v>9.3154331353925155</v>
      </c>
      <c r="H937" s="3">
        <f t="shared" si="447"/>
        <v>-108.2988552520158</v>
      </c>
      <c r="I937" s="3">
        <f t="shared" si="448"/>
        <v>-19.610234249391933</v>
      </c>
      <c r="J937" s="2">
        <f t="shared" si="429"/>
        <v>110.45352249119566</v>
      </c>
      <c r="K937" s="2">
        <f t="shared" si="449"/>
        <v>75.292108037624843</v>
      </c>
      <c r="L937" s="6">
        <f t="shared" si="430"/>
        <v>2474.1172358448039</v>
      </c>
      <c r="M937" s="2">
        <f t="shared" si="431"/>
        <v>31.355999690394217</v>
      </c>
      <c r="N937" s="2">
        <f t="shared" si="450"/>
        <v>110.45352249119566</v>
      </c>
      <c r="O937" s="2">
        <f t="shared" si="432"/>
        <v>75.292108037624843</v>
      </c>
      <c r="P937" s="5">
        <f t="shared" si="433"/>
        <v>0.35223930621845023</v>
      </c>
      <c r="Q937" s="4">
        <f t="shared" si="451"/>
        <v>0.28388410784177237</v>
      </c>
      <c r="R937" s="4">
        <f t="shared" si="434"/>
        <v>0.25531983156413735</v>
      </c>
      <c r="S937" s="4">
        <f t="shared" si="453"/>
        <v>0</v>
      </c>
      <c r="T937" s="4">
        <f t="shared" si="454"/>
        <v>0</v>
      </c>
      <c r="U937" s="5">
        <f t="shared" si="455"/>
        <v>-1.9454908648131215</v>
      </c>
      <c r="V937" s="5">
        <f t="shared" si="456"/>
        <v>22.617781749945163</v>
      </c>
      <c r="W937" s="5">
        <f t="shared" si="457"/>
        <v>4.0955188056781484</v>
      </c>
      <c r="X937" s="5">
        <f t="shared" si="435"/>
        <v>0.98964311417967732</v>
      </c>
      <c r="Y937" s="5">
        <f t="shared" si="436"/>
        <v>9.9163683770336384</v>
      </c>
      <c r="Z937" s="5">
        <f t="shared" si="437"/>
        <v>-1.5299447672200317</v>
      </c>
      <c r="AA937" s="5">
        <f t="shared" si="438"/>
        <v>13.159788412977313</v>
      </c>
      <c r="AB937" s="5">
        <f t="shared" si="439"/>
        <v>7.9708775122205164</v>
      </c>
      <c r="AC937" s="5">
        <f t="shared" si="439"/>
        <v>21.087836982725133</v>
      </c>
      <c r="AD937" s="5">
        <f t="shared" si="440"/>
        <v>-14.918692781344539</v>
      </c>
      <c r="AE937">
        <f t="shared" si="452"/>
        <v>0</v>
      </c>
    </row>
    <row r="938" spans="1:31" x14ac:dyDescent="0.2">
      <c r="A938">
        <f t="shared" si="428"/>
        <v>0.90500000000000069</v>
      </c>
      <c r="B938" s="5">
        <f t="shared" si="441"/>
        <v>4.573124172892963</v>
      </c>
      <c r="C938" s="5">
        <f t="shared" si="442"/>
        <v>-52.912690714680451</v>
      </c>
      <c r="D938" s="5">
        <f t="shared" si="443"/>
        <v>-5.8680852900745926</v>
      </c>
      <c r="E938" s="2">
        <f t="shared" si="444"/>
        <v>53.109945428028155</v>
      </c>
      <c r="F938" s="2">
        <f t="shared" si="445"/>
        <v>175.06033034465426</v>
      </c>
      <c r="G938" s="3">
        <f t="shared" si="446"/>
        <v>9.3234040129047369</v>
      </c>
      <c r="H938" s="3">
        <f t="shared" si="447"/>
        <v>-108.27776741503307</v>
      </c>
      <c r="I938" s="3">
        <f t="shared" si="448"/>
        <v>-19.625152942173276</v>
      </c>
      <c r="J938" s="2">
        <f t="shared" si="429"/>
        <v>110.43616892474829</v>
      </c>
      <c r="K938" s="2">
        <f t="shared" si="449"/>
        <v>75.280278748976329</v>
      </c>
      <c r="L938" s="6">
        <f t="shared" si="430"/>
        <v>2474.0566377138475</v>
      </c>
      <c r="M938" s="2">
        <f t="shared" si="431"/>
        <v>31.355231693248413</v>
      </c>
      <c r="N938" s="2">
        <f t="shared" si="450"/>
        <v>110.43616892474829</v>
      </c>
      <c r="O938" s="2">
        <f t="shared" si="432"/>
        <v>75.280278748976329</v>
      </c>
      <c r="P938" s="5">
        <f t="shared" si="433"/>
        <v>0.35223753220788234</v>
      </c>
      <c r="Q938" s="4">
        <f t="shared" si="451"/>
        <v>0.28392176221373644</v>
      </c>
      <c r="R938" s="4">
        <f t="shared" si="434"/>
        <v>0.25533568495772008</v>
      </c>
      <c r="S938" s="4">
        <f t="shared" si="453"/>
        <v>0</v>
      </c>
      <c r="T938" s="4">
        <f t="shared" si="454"/>
        <v>0</v>
      </c>
      <c r="U938" s="5">
        <f t="shared" si="455"/>
        <v>-1.946839824181386</v>
      </c>
      <c r="V938" s="5">
        <f t="shared" si="456"/>
        <v>22.60971093661324</v>
      </c>
      <c r="W938" s="5">
        <f t="shared" si="457"/>
        <v>4.0979699314317184</v>
      </c>
      <c r="X938" s="5">
        <f t="shared" si="435"/>
        <v>0.98961887501988155</v>
      </c>
      <c r="Y938" s="5">
        <f t="shared" si="436"/>
        <v>9.9135843699833845</v>
      </c>
      <c r="Z938" s="5">
        <f t="shared" si="437"/>
        <v>-1.5308830079774258</v>
      </c>
      <c r="AA938" s="5">
        <f t="shared" si="438"/>
        <v>13.156022138301205</v>
      </c>
      <c r="AB938" s="5">
        <f t="shared" si="439"/>
        <v>7.9667445458019985</v>
      </c>
      <c r="AC938" s="5">
        <f t="shared" si="439"/>
        <v>21.078827928635814</v>
      </c>
      <c r="AD938" s="5">
        <f t="shared" si="440"/>
        <v>-14.920007930267076</v>
      </c>
      <c r="AE938">
        <f t="shared" si="452"/>
        <v>0</v>
      </c>
    </row>
    <row r="939" spans="1:31" x14ac:dyDescent="0.2">
      <c r="A939">
        <f t="shared" ref="A939:A957" si="458">A938+dt</f>
        <v>0.90600000000000069</v>
      </c>
      <c r="B939" s="5">
        <f t="shared" si="441"/>
        <v>4.582451560278141</v>
      </c>
      <c r="C939" s="5">
        <f t="shared" si="442"/>
        <v>-53.02095794268152</v>
      </c>
      <c r="D939" s="5">
        <f t="shared" si="443"/>
        <v>-5.8877179030207305</v>
      </c>
      <c r="E939" s="2">
        <f t="shared" si="444"/>
        <v>53.218613693536753</v>
      </c>
      <c r="F939" s="2">
        <f t="shared" si="445"/>
        <v>175.06036242032786</v>
      </c>
      <c r="G939" s="3">
        <f t="shared" si="446"/>
        <v>9.3313707574505393</v>
      </c>
      <c r="H939" s="3">
        <f t="shared" si="447"/>
        <v>-108.25668858710443</v>
      </c>
      <c r="I939" s="3">
        <f t="shared" si="448"/>
        <v>-19.640072950103544</v>
      </c>
      <c r="J939" s="2">
        <f t="shared" si="429"/>
        <v>110.41882796671815</v>
      </c>
      <c r="K939" s="2">
        <f t="shared" si="449"/>
        <v>75.268458055022592</v>
      </c>
      <c r="L939" s="6">
        <f t="shared" si="430"/>
        <v>2473.9959636617173</v>
      </c>
      <c r="M939" s="2">
        <f t="shared" si="431"/>
        <v>31.35446273390718</v>
      </c>
      <c r="N939" s="2">
        <f t="shared" si="450"/>
        <v>110.41882796671815</v>
      </c>
      <c r="O939" s="2">
        <f t="shared" si="432"/>
        <v>75.268458055022592</v>
      </c>
      <c r="P939" s="5">
        <f t="shared" si="433"/>
        <v>0.35223575598194273</v>
      </c>
      <c r="Q939" s="4">
        <f t="shared" si="451"/>
        <v>0.28395938728273651</v>
      </c>
      <c r="R939" s="4">
        <f t="shared" si="434"/>
        <v>0.25535152378027715</v>
      </c>
      <c r="S939" s="4">
        <f t="shared" si="453"/>
        <v>0</v>
      </c>
      <c r="T939" s="4">
        <f t="shared" si="454"/>
        <v>0</v>
      </c>
      <c r="U939" s="5">
        <f t="shared" si="455"/>
        <v>-1.9481875941159033</v>
      </c>
      <c r="V939" s="5">
        <f t="shared" si="456"/>
        <v>22.601645906853619</v>
      </c>
      <c r="W939" s="5">
        <f t="shared" si="457"/>
        <v>4.1004207702681521</v>
      </c>
      <c r="X939" s="5">
        <f t="shared" si="435"/>
        <v>0.98959460549173217</v>
      </c>
      <c r="Y939" s="5">
        <f t="shared" si="436"/>
        <v>9.910801908988768</v>
      </c>
      <c r="Z939" s="5">
        <f t="shared" si="437"/>
        <v>-1.5318216344197992</v>
      </c>
      <c r="AA939" s="5">
        <f t="shared" si="438"/>
        <v>13.15225790764868</v>
      </c>
      <c r="AB939" s="5">
        <f t="shared" si="439"/>
        <v>7.962614314872865</v>
      </c>
      <c r="AC939" s="5">
        <f t="shared" si="439"/>
        <v>21.06982427243382</v>
      </c>
      <c r="AD939" s="5">
        <f t="shared" si="440"/>
        <v>-14.921321322083166</v>
      </c>
      <c r="AE939">
        <f t="shared" si="452"/>
        <v>0</v>
      </c>
    </row>
    <row r="940" spans="1:31" x14ac:dyDescent="0.2">
      <c r="A940">
        <f t="shared" si="458"/>
        <v>0.90700000000000069</v>
      </c>
      <c r="B940" s="5">
        <f t="shared" si="441"/>
        <v>4.5917869123427497</v>
      </c>
      <c r="C940" s="5">
        <f t="shared" si="442"/>
        <v>-53.129204096356489</v>
      </c>
      <c r="D940" s="5">
        <f t="shared" si="443"/>
        <v>-5.9073654366314949</v>
      </c>
      <c r="E940" s="2">
        <f t="shared" si="444"/>
        <v>53.327261648810214</v>
      </c>
      <c r="F940" s="2">
        <f t="shared" si="445"/>
        <v>175.06038389000338</v>
      </c>
      <c r="G940" s="3">
        <f t="shared" si="446"/>
        <v>9.339333371765413</v>
      </c>
      <c r="H940" s="3">
        <f t="shared" si="447"/>
        <v>-108.235618762832</v>
      </c>
      <c r="I940" s="3">
        <f t="shared" si="448"/>
        <v>-19.654994271425629</v>
      </c>
      <c r="J940" s="2">
        <f t="shared" si="429"/>
        <v>110.40149961215135</v>
      </c>
      <c r="K940" s="2">
        <f t="shared" si="449"/>
        <v>75.256645952386734</v>
      </c>
      <c r="L940" s="6">
        <f t="shared" si="430"/>
        <v>2473.935213681415</v>
      </c>
      <c r="M940" s="2">
        <f t="shared" si="431"/>
        <v>31.353692812281821</v>
      </c>
      <c r="N940" s="2">
        <f t="shared" si="450"/>
        <v>110.40149961215135</v>
      </c>
      <c r="O940" s="2">
        <f t="shared" si="432"/>
        <v>75.256645952386734</v>
      </c>
      <c r="P940" s="5">
        <f t="shared" si="433"/>
        <v>0.35223397754042574</v>
      </c>
      <c r="Q940" s="4">
        <f t="shared" si="451"/>
        <v>0.28399698303401372</v>
      </c>
      <c r="R940" s="4">
        <f t="shared" si="434"/>
        <v>0.25536734803128541</v>
      </c>
      <c r="S940" s="4">
        <f t="shared" si="453"/>
        <v>0</v>
      </c>
      <c r="T940" s="4">
        <f t="shared" si="454"/>
        <v>0</v>
      </c>
      <c r="U940" s="5">
        <f t="shared" si="455"/>
        <v>-1.9495341760673668</v>
      </c>
      <c r="V940" s="5">
        <f t="shared" si="456"/>
        <v>22.593586656180396</v>
      </c>
      <c r="W940" s="5">
        <f t="shared" si="457"/>
        <v>4.1028713225288067</v>
      </c>
      <c r="X940" s="5">
        <f t="shared" si="435"/>
        <v>0.98957030559243009</v>
      </c>
      <c r="Y940" s="5">
        <f t="shared" si="436"/>
        <v>9.9080209931216832</v>
      </c>
      <c r="Z940" s="5">
        <f t="shared" si="437"/>
        <v>-1.5327606460583298</v>
      </c>
      <c r="AA940" s="5">
        <f t="shared" si="438"/>
        <v>13.148495719806194</v>
      </c>
      <c r="AB940" s="5">
        <f t="shared" si="439"/>
        <v>7.9584868170543164</v>
      </c>
      <c r="AC940" s="5">
        <f t="shared" si="439"/>
        <v>21.060826010122067</v>
      </c>
      <c r="AD940" s="5">
        <f t="shared" si="440"/>
        <v>-14.922632957664998</v>
      </c>
      <c r="AE940">
        <f t="shared" si="452"/>
        <v>0</v>
      </c>
    </row>
    <row r="941" spans="1:31" x14ac:dyDescent="0.2">
      <c r="A941">
        <f t="shared" si="458"/>
        <v>0.9080000000000007</v>
      </c>
      <c r="B941" s="5">
        <f t="shared" si="441"/>
        <v>4.6011302249579238</v>
      </c>
      <c r="C941" s="5">
        <f t="shared" si="442"/>
        <v>-53.237429184706315</v>
      </c>
      <c r="D941" s="5">
        <f t="shared" si="443"/>
        <v>-5.9270278922193986</v>
      </c>
      <c r="E941" s="2">
        <f t="shared" si="444"/>
        <v>53.435889302449539</v>
      </c>
      <c r="F941" s="2">
        <f t="shared" si="445"/>
        <v>175.06039482364059</v>
      </c>
      <c r="G941" s="3">
        <f t="shared" si="446"/>
        <v>9.3472918585824676</v>
      </c>
      <c r="H941" s="3">
        <f t="shared" si="447"/>
        <v>-108.21455793682188</v>
      </c>
      <c r="I941" s="3">
        <f t="shared" si="448"/>
        <v>-19.669916904383292</v>
      </c>
      <c r="J941" s="2">
        <f t="shared" si="429"/>
        <v>110.3841838560971</v>
      </c>
      <c r="K941" s="2">
        <f t="shared" si="449"/>
        <v>75.24484243769399</v>
      </c>
      <c r="L941" s="6">
        <f t="shared" si="430"/>
        <v>2473.874387765999</v>
      </c>
      <c r="M941" s="2">
        <f t="shared" si="431"/>
        <v>31.35292192828436</v>
      </c>
      <c r="N941" s="2">
        <f t="shared" si="450"/>
        <v>110.3841838560971</v>
      </c>
      <c r="O941" s="2">
        <f t="shared" si="432"/>
        <v>75.24484243769399</v>
      </c>
      <c r="P941" s="5">
        <f t="shared" si="433"/>
        <v>0.35223219688312735</v>
      </c>
      <c r="Q941" s="4">
        <f t="shared" si="451"/>
        <v>0.28403454945282519</v>
      </c>
      <c r="R941" s="4">
        <f t="shared" si="434"/>
        <v>0.25538315771022563</v>
      </c>
      <c r="S941" s="4">
        <f t="shared" si="453"/>
        <v>0</v>
      </c>
      <c r="T941" s="4">
        <f t="shared" si="454"/>
        <v>0</v>
      </c>
      <c r="U941" s="5">
        <f t="shared" si="455"/>
        <v>-1.9508795714848033</v>
      </c>
      <c r="V941" s="5">
        <f t="shared" si="456"/>
        <v>22.585533180111934</v>
      </c>
      <c r="W941" s="5">
        <f t="shared" si="457"/>
        <v>4.1053215885552108</v>
      </c>
      <c r="X941" s="5">
        <f t="shared" si="435"/>
        <v>0.98954597531919841</v>
      </c>
      <c r="Y941" s="5">
        <f t="shared" si="436"/>
        <v>9.9052416214547208</v>
      </c>
      <c r="Z941" s="5">
        <f t="shared" si="437"/>
        <v>-1.5337000424048104</v>
      </c>
      <c r="AA941" s="5">
        <f t="shared" si="438"/>
        <v>13.144735573561078</v>
      </c>
      <c r="AB941" s="5">
        <f t="shared" si="439"/>
        <v>7.9543620499699177</v>
      </c>
      <c r="AC941" s="5">
        <f t="shared" si="439"/>
        <v>21.051833137707124</v>
      </c>
      <c r="AD941" s="5">
        <f t="shared" si="440"/>
        <v>-14.923942837883711</v>
      </c>
      <c r="AE941">
        <f t="shared" si="452"/>
        <v>0</v>
      </c>
    </row>
    <row r="942" spans="1:31" x14ac:dyDescent="0.2">
      <c r="A942">
        <f t="shared" si="458"/>
        <v>0.9090000000000007</v>
      </c>
      <c r="B942" s="5">
        <f t="shared" si="441"/>
        <v>4.6104814939975318</v>
      </c>
      <c r="C942" s="5">
        <f t="shared" si="442"/>
        <v>-53.345633216726561</v>
      </c>
      <c r="D942" s="5">
        <f t="shared" si="443"/>
        <v>-5.9467052710952002</v>
      </c>
      <c r="E942" s="2">
        <f t="shared" si="444"/>
        <v>53.544496663055988</v>
      </c>
      <c r="F942" s="2">
        <f t="shared" si="445"/>
        <v>175.06039529060411</v>
      </c>
      <c r="G942" s="3">
        <f t="shared" si="446"/>
        <v>9.3552462206324378</v>
      </c>
      <c r="H942" s="3">
        <f t="shared" si="447"/>
        <v>-108.19350610368417</v>
      </c>
      <c r="I942" s="3">
        <f t="shared" si="448"/>
        <v>-19.684840847221174</v>
      </c>
      <c r="J942" s="2">
        <f t="shared" si="429"/>
        <v>110.36688069360767</v>
      </c>
      <c r="K942" s="2">
        <f t="shared" si="449"/>
        <v>75.233047507571683</v>
      </c>
      <c r="L942" s="6">
        <f t="shared" si="430"/>
        <v>2473.8134859085808</v>
      </c>
      <c r="M942" s="2">
        <f t="shared" si="431"/>
        <v>31.352150081827499</v>
      </c>
      <c r="N942" s="2">
        <f t="shared" si="450"/>
        <v>110.36688069360767</v>
      </c>
      <c r="O942" s="2">
        <f t="shared" si="432"/>
        <v>75.233047507571683</v>
      </c>
      <c r="P942" s="5">
        <f t="shared" si="433"/>
        <v>0.35223041400984523</v>
      </c>
      <c r="Q942" s="4">
        <f t="shared" si="451"/>
        <v>0.28407208652444393</v>
      </c>
      <c r="R942" s="4">
        <f t="shared" si="434"/>
        <v>0.25539895281658231</v>
      </c>
      <c r="S942" s="4">
        <f t="shared" si="453"/>
        <v>0</v>
      </c>
      <c r="T942" s="4">
        <f t="shared" si="454"/>
        <v>0</v>
      </c>
      <c r="U942" s="5">
        <f t="shared" si="455"/>
        <v>-1.9522237818155714</v>
      </c>
      <c r="V942" s="5">
        <f t="shared" si="456"/>
        <v>22.577485474170828</v>
      </c>
      <c r="W942" s="5">
        <f t="shared" si="457"/>
        <v>4.1077715686890652</v>
      </c>
      <c r="X942" s="5">
        <f t="shared" si="435"/>
        <v>0.98952161466928201</v>
      </c>
      <c r="Y942" s="5">
        <f t="shared" si="436"/>
        <v>9.902463793061127</v>
      </c>
      <c r="Z942" s="5">
        <f t="shared" si="437"/>
        <v>-1.5346398229716449</v>
      </c>
      <c r="AA942" s="5">
        <f t="shared" si="438"/>
        <v>13.140977467701529</v>
      </c>
      <c r="AB942" s="5">
        <f t="shared" si="439"/>
        <v>7.9502400112455556</v>
      </c>
      <c r="AC942" s="5">
        <f t="shared" si="439"/>
        <v>21.042845651199183</v>
      </c>
      <c r="AD942" s="5">
        <f t="shared" si="440"/>
        <v>-14.925250963609408</v>
      </c>
      <c r="AE942">
        <f t="shared" si="452"/>
        <v>0</v>
      </c>
    </row>
    <row r="943" spans="1:31" x14ac:dyDescent="0.2">
      <c r="A943">
        <f t="shared" si="458"/>
        <v>0.9100000000000007</v>
      </c>
      <c r="B943" s="5">
        <f t="shared" si="441"/>
        <v>4.61984071533817</v>
      </c>
      <c r="C943" s="5">
        <f t="shared" si="442"/>
        <v>-53.45381620140742</v>
      </c>
      <c r="D943" s="5">
        <f t="shared" si="443"/>
        <v>-5.9663975745679032</v>
      </c>
      <c r="E943" s="2">
        <f t="shared" si="444"/>
        <v>53.653083739231079</v>
      </c>
      <c r="F943" s="2">
        <f t="shared" si="445"/>
        <v>175.06038535966968</v>
      </c>
      <c r="G943" s="3">
        <f t="shared" si="446"/>
        <v>9.3631964606436835</v>
      </c>
      <c r="H943" s="3">
        <f t="shared" si="447"/>
        <v>-108.17246325803298</v>
      </c>
      <c r="I943" s="3">
        <f t="shared" si="448"/>
        <v>-19.699766098184785</v>
      </c>
      <c r="J943" s="2">
        <f t="shared" si="429"/>
        <v>110.34959011973852</v>
      </c>
      <c r="K943" s="2">
        <f t="shared" si="449"/>
        <v>75.221261158649298</v>
      </c>
      <c r="L943" s="6">
        <f t="shared" si="430"/>
        <v>2473.7525081023286</v>
      </c>
      <c r="M943" s="2">
        <f t="shared" si="431"/>
        <v>31.351377272824653</v>
      </c>
      <c r="N943" s="2">
        <f t="shared" si="450"/>
        <v>110.34959011973852</v>
      </c>
      <c r="O943" s="2">
        <f t="shared" si="432"/>
        <v>75.221261158649298</v>
      </c>
      <c r="P943" s="5">
        <f t="shared" si="433"/>
        <v>0.35222862892037854</v>
      </c>
      <c r="Q943" s="4">
        <f t="shared" si="451"/>
        <v>0.28410959423415882</v>
      </c>
      <c r="R943" s="4">
        <f t="shared" si="434"/>
        <v>0.25541473334984394</v>
      </c>
      <c r="S943" s="4">
        <f t="shared" si="453"/>
        <v>0</v>
      </c>
      <c r="T943" s="4">
        <f t="shared" si="454"/>
        <v>0</v>
      </c>
      <c r="U943" s="5">
        <f t="shared" si="455"/>
        <v>-1.9535668085053657</v>
      </c>
      <c r="V943" s="5">
        <f t="shared" si="456"/>
        <v>22.569443533883923</v>
      </c>
      <c r="W943" s="5">
        <f t="shared" si="457"/>
        <v>4.1102212632722406</v>
      </c>
      <c r="X943" s="5">
        <f t="shared" si="435"/>
        <v>0.98949722363994808</v>
      </c>
      <c r="Y943" s="5">
        <f t="shared" si="436"/>
        <v>9.8996875070148427</v>
      </c>
      <c r="Z943" s="5">
        <f t="shared" si="437"/>
        <v>-1.5355799872718501</v>
      </c>
      <c r="AA943" s="5">
        <f t="shared" si="438"/>
        <v>13.137221401016619</v>
      </c>
      <c r="AB943" s="5">
        <f t="shared" si="439"/>
        <v>7.9461206985094766</v>
      </c>
      <c r="AC943" s="5">
        <f t="shared" si="439"/>
        <v>21.033863546612075</v>
      </c>
      <c r="AD943" s="5">
        <f t="shared" si="440"/>
        <v>-14.926557335711138</v>
      </c>
      <c r="AE943">
        <f t="shared" si="452"/>
        <v>0</v>
      </c>
    </row>
    <row r="944" spans="1:31" x14ac:dyDescent="0.2">
      <c r="A944">
        <f t="shared" si="458"/>
        <v>0.9110000000000007</v>
      </c>
      <c r="B944" s="5">
        <f t="shared" si="441"/>
        <v>4.6292078848591629</v>
      </c>
      <c r="C944" s="5">
        <f t="shared" si="442"/>
        <v>-53.561978147733683</v>
      </c>
      <c r="D944" s="5">
        <f t="shared" si="443"/>
        <v>-5.9861048039447562</v>
      </c>
      <c r="E944" s="2">
        <f t="shared" si="444"/>
        <v>53.761650539576465</v>
      </c>
      <c r="F944" s="2">
        <f t="shared" si="445"/>
        <v>175.06036509903043</v>
      </c>
      <c r="G944" s="3">
        <f t="shared" si="446"/>
        <v>9.3711425813421929</v>
      </c>
      <c r="H944" s="3">
        <f t="shared" si="447"/>
        <v>-108.15142939448637</v>
      </c>
      <c r="I944" s="3">
        <f t="shared" si="448"/>
        <v>-19.714692655520498</v>
      </c>
      <c r="J944" s="2">
        <f t="shared" si="429"/>
        <v>110.3323121295482</v>
      </c>
      <c r="K944" s="2">
        <f t="shared" si="449"/>
        <v>75.209483387558407</v>
      </c>
      <c r="L944" s="6">
        <f t="shared" si="430"/>
        <v>2473.6914543404637</v>
      </c>
      <c r="M944" s="2">
        <f t="shared" si="431"/>
        <v>31.350603501189909</v>
      </c>
      <c r="N944" s="2">
        <f t="shared" si="450"/>
        <v>110.3323121295482</v>
      </c>
      <c r="O944" s="2">
        <f t="shared" si="432"/>
        <v>75.209483387558407</v>
      </c>
      <c r="P944" s="5">
        <f t="shared" si="433"/>
        <v>0.35222684161452811</v>
      </c>
      <c r="Q944" s="4">
        <f t="shared" si="451"/>
        <v>0.28414707256727445</v>
      </c>
      <c r="R944" s="4">
        <f t="shared" si="434"/>
        <v>0.25543049930950223</v>
      </c>
      <c r="S944" s="4">
        <f t="shared" si="453"/>
        <v>0</v>
      </c>
      <c r="T944" s="4">
        <f t="shared" si="454"/>
        <v>0</v>
      </c>
      <c r="U944" s="5">
        <f t="shared" si="455"/>
        <v>-1.9549086529982185</v>
      </c>
      <c r="V944" s="5">
        <f t="shared" si="456"/>
        <v>22.561407354782293</v>
      </c>
      <c r="W944" s="5">
        <f t="shared" si="457"/>
        <v>4.112670672646777</v>
      </c>
      <c r="X944" s="5">
        <f t="shared" si="435"/>
        <v>0.9894728022284851</v>
      </c>
      <c r="Y944" s="5">
        <f t="shared" si="436"/>
        <v>9.896912762390448</v>
      </c>
      <c r="Z944" s="5">
        <f t="shared" si="437"/>
        <v>-1.5365205348190516</v>
      </c>
      <c r="AA944" s="5">
        <f t="shared" si="438"/>
        <v>13.133467372296261</v>
      </c>
      <c r="AB944" s="5">
        <f t="shared" si="439"/>
        <v>7.9420041093922293</v>
      </c>
      <c r="AC944" s="5">
        <f t="shared" si="439"/>
        <v>21.024886819963243</v>
      </c>
      <c r="AD944" s="5">
        <f t="shared" si="440"/>
        <v>-14.927861955056962</v>
      </c>
      <c r="AE944">
        <f t="shared" si="452"/>
        <v>0</v>
      </c>
    </row>
    <row r="945" spans="1:31" x14ac:dyDescent="0.2">
      <c r="A945">
        <f t="shared" si="458"/>
        <v>0.9120000000000007</v>
      </c>
      <c r="B945" s="5">
        <f t="shared" si="441"/>
        <v>4.6385829984425593</v>
      </c>
      <c r="C945" s="5">
        <f t="shared" si="442"/>
        <v>-53.670119064684762</v>
      </c>
      <c r="D945" s="5">
        <f t="shared" si="443"/>
        <v>-6.0058269605312535</v>
      </c>
      <c r="E945" s="2">
        <f t="shared" si="444"/>
        <v>53.870197072693905</v>
      </c>
      <c r="F945" s="2">
        <f t="shared" si="445"/>
        <v>175.06033457630295</v>
      </c>
      <c r="G945" s="3">
        <f t="shared" si="446"/>
        <v>9.3790845854515847</v>
      </c>
      <c r="H945" s="3">
        <f t="shared" si="447"/>
        <v>-108.13040450766641</v>
      </c>
      <c r="I945" s="3">
        <f t="shared" si="448"/>
        <v>-19.729620517475556</v>
      </c>
      <c r="J945" s="2">
        <f t="shared" si="429"/>
        <v>110.31504671809832</v>
      </c>
      <c r="K945" s="2">
        <f t="shared" si="449"/>
        <v>75.197714190932729</v>
      </c>
      <c r="L945" s="6">
        <f t="shared" si="430"/>
        <v>2473.6303246162638</v>
      </c>
      <c r="M945" s="2">
        <f t="shared" si="431"/>
        <v>31.349828766838062</v>
      </c>
      <c r="N945" s="2">
        <f t="shared" si="450"/>
        <v>110.31504671809832</v>
      </c>
      <c r="O945" s="2">
        <f t="shared" si="432"/>
        <v>75.197714190932729</v>
      </c>
      <c r="P945" s="5">
        <f t="shared" si="433"/>
        <v>0.35222505209209637</v>
      </c>
      <c r="Q945" s="4">
        <f t="shared" si="451"/>
        <v>0.28418452150911161</v>
      </c>
      <c r="R945" s="4">
        <f t="shared" si="434"/>
        <v>0.25544625069505322</v>
      </c>
      <c r="S945" s="4">
        <f t="shared" si="453"/>
        <v>0</v>
      </c>
      <c r="T945" s="4">
        <f t="shared" si="454"/>
        <v>0</v>
      </c>
      <c r="U945" s="5">
        <f t="shared" si="455"/>
        <v>-1.9562493167365003</v>
      </c>
      <c r="V945" s="5">
        <f t="shared" si="456"/>
        <v>22.553376932401239</v>
      </c>
      <c r="W945" s="5">
        <f t="shared" si="457"/>
        <v>4.1151197971548807</v>
      </c>
      <c r="X945" s="5">
        <f t="shared" si="435"/>
        <v>0.98944835043220392</v>
      </c>
      <c r="Y945" s="5">
        <f t="shared" si="436"/>
        <v>9.8941395582632232</v>
      </c>
      <c r="Z945" s="5">
        <f t="shared" si="437"/>
        <v>-1.5374614651274865</v>
      </c>
      <c r="AA945" s="5">
        <f t="shared" si="438"/>
        <v>13.129715380331259</v>
      </c>
      <c r="AB945" s="5">
        <f t="shared" si="439"/>
        <v>7.9378902415267234</v>
      </c>
      <c r="AC945" s="5">
        <f t="shared" si="439"/>
        <v>21.015915467273754</v>
      </c>
      <c r="AD945" s="5">
        <f t="shared" si="440"/>
        <v>-14.929164822513862</v>
      </c>
      <c r="AE945">
        <f t="shared" si="452"/>
        <v>0</v>
      </c>
    </row>
    <row r="946" spans="1:31" x14ac:dyDescent="0.2">
      <c r="A946">
        <f t="shared" si="458"/>
        <v>0.9130000000000007</v>
      </c>
      <c r="B946" s="5">
        <f t="shared" si="441"/>
        <v>4.6479660519731318</v>
      </c>
      <c r="C946" s="5">
        <f t="shared" si="442"/>
        <v>-53.778238961234699</v>
      </c>
      <c r="D946" s="5">
        <f t="shared" si="443"/>
        <v>-6.0255640456311399</v>
      </c>
      <c r="E946" s="2">
        <f t="shared" si="444"/>
        <v>53.978723347185202</v>
      </c>
      <c r="F946" s="2">
        <f t="shared" si="445"/>
        <v>175.06029385853358</v>
      </c>
      <c r="G946" s="3">
        <f t="shared" si="446"/>
        <v>9.3870224756931115</v>
      </c>
      <c r="H946" s="3">
        <f t="shared" si="447"/>
        <v>-108.10938859219914</v>
      </c>
      <c r="I946" s="3">
        <f t="shared" si="448"/>
        <v>-19.744549682298072</v>
      </c>
      <c r="J946" s="2">
        <f t="shared" si="429"/>
        <v>110.29779388045358</v>
      </c>
      <c r="K946" s="2">
        <f t="shared" si="449"/>
        <v>75.185953565408028</v>
      </c>
      <c r="L946" s="6">
        <f t="shared" si="430"/>
        <v>2473.5691189230606</v>
      </c>
      <c r="M946" s="2">
        <f t="shared" si="431"/>
        <v>31.349053069684619</v>
      </c>
      <c r="N946" s="2">
        <f t="shared" si="450"/>
        <v>110.29779388045358</v>
      </c>
      <c r="O946" s="2">
        <f t="shared" si="432"/>
        <v>75.185953565408028</v>
      </c>
      <c r="P946" s="5">
        <f t="shared" si="433"/>
        <v>0.35222326035288731</v>
      </c>
      <c r="Q946" s="4">
        <f t="shared" si="451"/>
        <v>0.28422194104500709</v>
      </c>
      <c r="R946" s="4">
        <f t="shared" si="434"/>
        <v>0.25546198750599663</v>
      </c>
      <c r="S946" s="4">
        <f t="shared" si="453"/>
        <v>0</v>
      </c>
      <c r="T946" s="4">
        <f t="shared" si="454"/>
        <v>0</v>
      </c>
      <c r="U946" s="5">
        <f t="shared" si="455"/>
        <v>-1.957588801160923</v>
      </c>
      <c r="V946" s="5">
        <f t="shared" si="456"/>
        <v>22.545352262280275</v>
      </c>
      <c r="W946" s="5">
        <f t="shared" si="457"/>
        <v>4.1175686371389277</v>
      </c>
      <c r="X946" s="5">
        <f t="shared" si="435"/>
        <v>0.98942386824843764</v>
      </c>
      <c r="Y946" s="5">
        <f t="shared" si="436"/>
        <v>9.891367893709111</v>
      </c>
      <c r="Z946" s="5">
        <f t="shared" si="437"/>
        <v>-1.5384027777120024</v>
      </c>
      <c r="AA946" s="5">
        <f t="shared" si="438"/>
        <v>13.125965423913264</v>
      </c>
      <c r="AB946" s="5">
        <f t="shared" si="439"/>
        <v>7.9337790925481881</v>
      </c>
      <c r="AC946" s="5">
        <f t="shared" si="439"/>
        <v>21.006949484568274</v>
      </c>
      <c r="AD946" s="5">
        <f t="shared" si="440"/>
        <v>-14.930465938947808</v>
      </c>
      <c r="AE946">
        <f t="shared" si="452"/>
        <v>0</v>
      </c>
    </row>
    <row r="947" spans="1:31" x14ac:dyDescent="0.2">
      <c r="A947">
        <f t="shared" si="458"/>
        <v>0.9140000000000007</v>
      </c>
      <c r="B947" s="5">
        <f t="shared" si="441"/>
        <v>4.6573570413383711</v>
      </c>
      <c r="C947" s="5">
        <f t="shared" si="442"/>
        <v>-53.886337846352156</v>
      </c>
      <c r="D947" s="5">
        <f t="shared" si="443"/>
        <v>-6.0453160605464076</v>
      </c>
      <c r="E947" s="2">
        <f t="shared" si="444"/>
        <v>54.087229371652128</v>
      </c>
      <c r="F947" s="2">
        <f t="shared" si="445"/>
        <v>175.06024301220407</v>
      </c>
      <c r="G947" s="3">
        <f t="shared" si="446"/>
        <v>9.3949562547856598</v>
      </c>
      <c r="H947" s="3">
        <f t="shared" si="447"/>
        <v>-108.08838164271457</v>
      </c>
      <c r="I947" s="3">
        <f t="shared" si="448"/>
        <v>-19.759480148237021</v>
      </c>
      <c r="J947" s="2">
        <f t="shared" si="429"/>
        <v>110.2805536116818</v>
      </c>
      <c r="K947" s="2">
        <f t="shared" si="449"/>
        <v>75.174201507622215</v>
      </c>
      <c r="L947" s="6">
        <f t="shared" si="430"/>
        <v>2473.5078372542403</v>
      </c>
      <c r="M947" s="2">
        <f t="shared" si="431"/>
        <v>31.348276409645749</v>
      </c>
      <c r="N947" s="2">
        <f t="shared" si="450"/>
        <v>110.2805536116818</v>
      </c>
      <c r="O947" s="2">
        <f t="shared" si="432"/>
        <v>75.174201507622215</v>
      </c>
      <c r="P947" s="5">
        <f t="shared" si="433"/>
        <v>0.35222146639670648</v>
      </c>
      <c r="Q947" s="4">
        <f t="shared" si="451"/>
        <v>0.28425933116031338</v>
      </c>
      <c r="R947" s="4">
        <f t="shared" si="434"/>
        <v>0.25547770974183565</v>
      </c>
      <c r="S947" s="4">
        <f t="shared" si="453"/>
        <v>0</v>
      </c>
      <c r="T947" s="4">
        <f t="shared" si="454"/>
        <v>0</v>
      </c>
      <c r="U947" s="5">
        <f t="shared" si="455"/>
        <v>-1.9589271077105426</v>
      </c>
      <c r="V947" s="5">
        <f t="shared" si="456"/>
        <v>22.537333339963144</v>
      </c>
      <c r="W947" s="5">
        <f t="shared" si="457"/>
        <v>4.12001719294146</v>
      </c>
      <c r="X947" s="5">
        <f t="shared" si="435"/>
        <v>0.98939935567454063</v>
      </c>
      <c r="Y947" s="5">
        <f t="shared" si="436"/>
        <v>9.8885977678047059</v>
      </c>
      <c r="Z947" s="5">
        <f t="shared" si="437"/>
        <v>-1.5393444720880525</v>
      </c>
      <c r="AA947" s="5">
        <f t="shared" si="438"/>
        <v>13.122217501834779</v>
      </c>
      <c r="AB947" s="5">
        <f t="shared" si="439"/>
        <v>7.9296706600941631</v>
      </c>
      <c r="AC947" s="5">
        <f t="shared" si="439"/>
        <v>20.99798886787509</v>
      </c>
      <c r="AD947" s="5">
        <f t="shared" si="440"/>
        <v>-14.93176530522376</v>
      </c>
      <c r="AE947">
        <f t="shared" si="452"/>
        <v>0</v>
      </c>
    </row>
    <row r="948" spans="1:31" x14ac:dyDescent="0.2">
      <c r="A948">
        <f t="shared" si="458"/>
        <v>0.9150000000000007</v>
      </c>
      <c r="B948" s="5">
        <f t="shared" si="441"/>
        <v>4.6667559624284873</v>
      </c>
      <c r="C948" s="5">
        <f t="shared" si="442"/>
        <v>-53.994415729000437</v>
      </c>
      <c r="D948" s="5">
        <f t="shared" si="443"/>
        <v>-6.0650830065772974</v>
      </c>
      <c r="E948" s="2">
        <f t="shared" si="444"/>
        <v>54.19571515469643</v>
      </c>
      <c r="F948" s="2">
        <f t="shared" si="445"/>
        <v>175.06018210323774</v>
      </c>
      <c r="G948" s="3">
        <f t="shared" si="446"/>
        <v>9.4028859254457533</v>
      </c>
      <c r="H948" s="3">
        <f t="shared" si="447"/>
        <v>-108.06738365384669</v>
      </c>
      <c r="I948" s="3">
        <f t="shared" si="448"/>
        <v>-19.774411913542245</v>
      </c>
      <c r="J948" s="2">
        <f t="shared" si="429"/>
        <v>110.26332590685389</v>
      </c>
      <c r="K948" s="2">
        <f t="shared" si="449"/>
        <v>75.162458014215332</v>
      </c>
      <c r="L948" s="6">
        <f t="shared" si="430"/>
        <v>2473.4464796032457</v>
      </c>
      <c r="M948" s="2">
        <f t="shared" si="431"/>
        <v>31.347498786638354</v>
      </c>
      <c r="N948" s="2">
        <f t="shared" si="450"/>
        <v>110.26332590685389</v>
      </c>
      <c r="O948" s="2">
        <f t="shared" si="432"/>
        <v>75.162458014215332</v>
      </c>
      <c r="P948" s="5">
        <f t="shared" si="433"/>
        <v>0.3522196702233612</v>
      </c>
      <c r="Q948" s="4">
        <f t="shared" si="451"/>
        <v>0.28429669184039924</v>
      </c>
      <c r="R948" s="4">
        <f t="shared" si="434"/>
        <v>0.25549341740207748</v>
      </c>
      <c r="S948" s="4">
        <f t="shared" si="453"/>
        <v>0</v>
      </c>
      <c r="T948" s="4">
        <f t="shared" si="454"/>
        <v>0</v>
      </c>
      <c r="U948" s="5">
        <f t="shared" si="455"/>
        <v>-1.9602642378227608</v>
      </c>
      <c r="V948" s="5">
        <f t="shared" si="456"/>
        <v>22.52932016099782</v>
      </c>
      <c r="W948" s="5">
        <f t="shared" si="457"/>
        <v>4.1224654649051917</v>
      </c>
      <c r="X948" s="5">
        <f t="shared" si="435"/>
        <v>0.98937481270789007</v>
      </c>
      <c r="Y948" s="5">
        <f t="shared" si="436"/>
        <v>9.8858291796272901</v>
      </c>
      <c r="Z948" s="5">
        <f t="shared" si="437"/>
        <v>-1.5402865477716994</v>
      </c>
      <c r="AA948" s="5">
        <f t="shared" si="438"/>
        <v>13.118471612889184</v>
      </c>
      <c r="AB948" s="5">
        <f t="shared" si="439"/>
        <v>7.9255649418045291</v>
      </c>
      <c r="AC948" s="5">
        <f t="shared" si="439"/>
        <v>20.98903361322612</v>
      </c>
      <c r="AD948" s="5">
        <f t="shared" si="440"/>
        <v>-14.933062922205622</v>
      </c>
      <c r="AE948">
        <f t="shared" si="452"/>
        <v>0</v>
      </c>
    </row>
    <row r="949" spans="1:31" x14ac:dyDescent="0.2">
      <c r="A949">
        <f t="shared" si="458"/>
        <v>0.9160000000000007</v>
      </c>
      <c r="B949" s="5">
        <f t="shared" si="441"/>
        <v>4.676162811136404</v>
      </c>
      <c r="C949" s="5">
        <f t="shared" si="442"/>
        <v>-54.102472618137476</v>
      </c>
      <c r="D949" s="5">
        <f t="shared" si="443"/>
        <v>-6.0848648850223004</v>
      </c>
      <c r="E949" s="2">
        <f t="shared" si="444"/>
        <v>54.304180704919673</v>
      </c>
      <c r="F949" s="2">
        <f t="shared" si="445"/>
        <v>175.06011119700526</v>
      </c>
      <c r="G949" s="3">
        <f t="shared" si="446"/>
        <v>9.410811490387557</v>
      </c>
      <c r="H949" s="3">
        <f t="shared" si="447"/>
        <v>-108.04639462023347</v>
      </c>
      <c r="I949" s="3">
        <f t="shared" si="448"/>
        <v>-19.789344976464452</v>
      </c>
      <c r="J949" s="2">
        <f t="shared" si="429"/>
        <v>110.24611076104384</v>
      </c>
      <c r="K949" s="2">
        <f t="shared" si="449"/>
        <v>75.150723081829469</v>
      </c>
      <c r="L949" s="6">
        <f t="shared" si="430"/>
        <v>2473.3850459635723</v>
      </c>
      <c r="M949" s="2">
        <f t="shared" si="431"/>
        <v>31.346720200579998</v>
      </c>
      <c r="N949" s="2">
        <f t="shared" si="450"/>
        <v>110.24611076104384</v>
      </c>
      <c r="O949" s="2">
        <f t="shared" si="432"/>
        <v>75.150723081829469</v>
      </c>
      <c r="P949" s="5">
        <f t="shared" si="433"/>
        <v>0.35221787183266029</v>
      </c>
      <c r="Q949" s="4">
        <f t="shared" si="451"/>
        <v>0.28433402307064931</v>
      </c>
      <c r="R949" s="4">
        <f t="shared" si="434"/>
        <v>0.25550911048623309</v>
      </c>
      <c r="S949" s="4">
        <f t="shared" si="453"/>
        <v>0</v>
      </c>
      <c r="T949" s="4">
        <f t="shared" si="454"/>
        <v>0</v>
      </c>
      <c r="U949" s="5">
        <f t="shared" si="455"/>
        <v>-1.961600192933326</v>
      </c>
      <c r="V949" s="5">
        <f t="shared" si="456"/>
        <v>22.521312720936457</v>
      </c>
      <c r="W949" s="5">
        <f t="shared" si="457"/>
        <v>4.1249134533729972</v>
      </c>
      <c r="X949" s="5">
        <f t="shared" si="435"/>
        <v>0.98935023934588417</v>
      </c>
      <c r="Y949" s="5">
        <f t="shared" si="436"/>
        <v>9.8830621282548066</v>
      </c>
      <c r="Z949" s="5">
        <f t="shared" si="437"/>
        <v>-1.5412290042796148</v>
      </c>
      <c r="AA949" s="5">
        <f t="shared" si="438"/>
        <v>13.114727755870724</v>
      </c>
      <c r="AB949" s="5">
        <f t="shared" si="439"/>
        <v>7.9214619353214806</v>
      </c>
      <c r="AC949" s="5">
        <f t="shared" si="439"/>
        <v>20.980083716656843</v>
      </c>
      <c r="AD949" s="5">
        <f t="shared" si="440"/>
        <v>-14.934358790756278</v>
      </c>
      <c r="AE949">
        <f t="shared" si="452"/>
        <v>0</v>
      </c>
    </row>
    <row r="950" spans="1:31" x14ac:dyDescent="0.2">
      <c r="A950">
        <f t="shared" si="458"/>
        <v>0.9170000000000007</v>
      </c>
      <c r="B950" s="5">
        <f t="shared" si="441"/>
        <v>4.6855775833577598</v>
      </c>
      <c r="C950" s="5">
        <f t="shared" si="442"/>
        <v>-54.210508522715848</v>
      </c>
      <c r="D950" s="5">
        <f t="shared" si="443"/>
        <v>-6.1046616971781607</v>
      </c>
      <c r="E950" s="2">
        <f t="shared" si="444"/>
        <v>54.412626030923306</v>
      </c>
      <c r="F950" s="2">
        <f t="shared" si="445"/>
        <v>175.06003035833049</v>
      </c>
      <c r="G950" s="3">
        <f t="shared" si="446"/>
        <v>9.4187329523228787</v>
      </c>
      <c r="H950" s="3">
        <f t="shared" si="447"/>
        <v>-108.02541453651682</v>
      </c>
      <c r="I950" s="3">
        <f t="shared" si="448"/>
        <v>-19.80427933525521</v>
      </c>
      <c r="J950" s="2">
        <f t="shared" si="429"/>
        <v>110.22890816932865</v>
      </c>
      <c r="K950" s="2">
        <f t="shared" si="449"/>
        <v>75.138996707108817</v>
      </c>
      <c r="L950" s="6">
        <f t="shared" si="430"/>
        <v>2473.323536328774</v>
      </c>
      <c r="M950" s="2">
        <f t="shared" si="431"/>
        <v>31.345940651388975</v>
      </c>
      <c r="N950" s="2">
        <f t="shared" si="450"/>
        <v>110.22890816932865</v>
      </c>
      <c r="O950" s="2">
        <f t="shared" si="432"/>
        <v>75.138996707108817</v>
      </c>
      <c r="P950" s="5">
        <f t="shared" si="433"/>
        <v>0.35221607122441412</v>
      </c>
      <c r="Q950" s="4">
        <f t="shared" si="451"/>
        <v>0.28437132483646455</v>
      </c>
      <c r="R950" s="4">
        <f t="shared" si="434"/>
        <v>0.25552478899381731</v>
      </c>
      <c r="S950" s="4">
        <f t="shared" si="453"/>
        <v>0</v>
      </c>
      <c r="T950" s="4">
        <f t="shared" si="454"/>
        <v>0</v>
      </c>
      <c r="U950" s="5">
        <f t="shared" si="455"/>
        <v>-1.9629349744763367</v>
      </c>
      <c r="V950" s="5">
        <f t="shared" si="456"/>
        <v>22.513311015335418</v>
      </c>
      <c r="W950" s="5">
        <f t="shared" si="457"/>
        <v>4.1273611586879175</v>
      </c>
      <c r="X950" s="5">
        <f t="shared" si="435"/>
        <v>0.98932563558594422</v>
      </c>
      <c r="Y950" s="5">
        <f t="shared" si="436"/>
        <v>9.880296612765866</v>
      </c>
      <c r="Z950" s="5">
        <f t="shared" si="437"/>
        <v>-1.5421718411290748</v>
      </c>
      <c r="AA950" s="5">
        <f t="shared" si="438"/>
        <v>13.110985929574477</v>
      </c>
      <c r="AB950" s="5">
        <f t="shared" si="439"/>
        <v>7.9173616382895293</v>
      </c>
      <c r="AC950" s="5">
        <f t="shared" si="439"/>
        <v>20.971139174206343</v>
      </c>
      <c r="AD950" s="5">
        <f t="shared" si="440"/>
        <v>-14.935652911737606</v>
      </c>
      <c r="AE950">
        <f t="shared" si="452"/>
        <v>0</v>
      </c>
    </row>
    <row r="951" spans="1:31" x14ac:dyDescent="0.2">
      <c r="A951">
        <f t="shared" si="458"/>
        <v>0.9180000000000007</v>
      </c>
      <c r="B951" s="5">
        <f t="shared" si="441"/>
        <v>4.6950002749909014</v>
      </c>
      <c r="C951" s="5">
        <f t="shared" si="442"/>
        <v>-54.318523451682779</v>
      </c>
      <c r="D951" s="5">
        <f t="shared" si="443"/>
        <v>-6.1244734443398716</v>
      </c>
      <c r="E951" s="2">
        <f t="shared" si="444"/>
        <v>54.521051141308497</v>
      </c>
      <c r="F951" s="2">
        <f t="shared" si="445"/>
        <v>175.05993965149597</v>
      </c>
      <c r="G951" s="3">
        <f t="shared" si="446"/>
        <v>9.4266503139611686</v>
      </c>
      <c r="H951" s="3">
        <f t="shared" si="447"/>
        <v>-108.00444339734261</v>
      </c>
      <c r="I951" s="3">
        <f t="shared" si="448"/>
        <v>-19.819214988166948</v>
      </c>
      <c r="J951" s="2">
        <f t="shared" si="429"/>
        <v>110.21171812678844</v>
      </c>
      <c r="K951" s="2">
        <f t="shared" si="449"/>
        <v>75.127278886699685</v>
      </c>
      <c r="L951" s="6">
        <f t="shared" si="430"/>
        <v>2473.2619506924557</v>
      </c>
      <c r="M951" s="2">
        <f t="shared" si="431"/>
        <v>31.345160138984244</v>
      </c>
      <c r="N951" s="2">
        <f t="shared" si="450"/>
        <v>110.21171812678844</v>
      </c>
      <c r="O951" s="2">
        <f t="shared" si="432"/>
        <v>75.127278886699685</v>
      </c>
      <c r="P951" s="5">
        <f t="shared" si="433"/>
        <v>0.35221426839843484</v>
      </c>
      <c r="Q951" s="4">
        <f t="shared" si="451"/>
        <v>0.28440859712326161</v>
      </c>
      <c r="R951" s="4">
        <f t="shared" si="434"/>
        <v>0.25554045292434857</v>
      </c>
      <c r="S951" s="4">
        <f t="shared" si="453"/>
        <v>0</v>
      </c>
      <c r="T951" s="4">
        <f t="shared" si="454"/>
        <v>0</v>
      </c>
      <c r="U951" s="5">
        <f t="shared" si="455"/>
        <v>-1.9642685838842424</v>
      </c>
      <c r="V951" s="5">
        <f t="shared" si="456"/>
        <v>22.505315039755267</v>
      </c>
      <c r="W951" s="5">
        <f t="shared" si="457"/>
        <v>4.1298085811931617</v>
      </c>
      <c r="X951" s="5">
        <f t="shared" si="435"/>
        <v>0.98930100142551247</v>
      </c>
      <c r="Y951" s="5">
        <f t="shared" si="436"/>
        <v>9.8775326322397365</v>
      </c>
      <c r="Z951" s="5">
        <f t="shared" si="437"/>
        <v>-1.5431150578379609</v>
      </c>
      <c r="AA951" s="5">
        <f t="shared" si="438"/>
        <v>13.107246132796391</v>
      </c>
      <c r="AB951" s="5">
        <f t="shared" si="439"/>
        <v>7.9132640483554937</v>
      </c>
      <c r="AC951" s="5">
        <f t="shared" si="439"/>
        <v>20.962199981917305</v>
      </c>
      <c r="AD951" s="5">
        <f t="shared" si="440"/>
        <v>-14.936945286010449</v>
      </c>
      <c r="AE951">
        <f t="shared" si="452"/>
        <v>0</v>
      </c>
    </row>
    <row r="952" spans="1:31" x14ac:dyDescent="0.2">
      <c r="A952">
        <f t="shared" si="458"/>
        <v>0.91900000000000071</v>
      </c>
      <c r="B952" s="5">
        <f t="shared" si="441"/>
        <v>4.7044308819368865</v>
      </c>
      <c r="C952" s="5">
        <f t="shared" si="442"/>
        <v>-54.426517413980129</v>
      </c>
      <c r="D952" s="5">
        <f t="shared" si="443"/>
        <v>-6.1443001278006815</v>
      </c>
      <c r="E952" s="2">
        <f t="shared" si="444"/>
        <v>54.629456044676147</v>
      </c>
      <c r="F952" s="2">
        <f t="shared" si="445"/>
        <v>175.05983914024881</v>
      </c>
      <c r="G952" s="3">
        <f t="shared" si="446"/>
        <v>9.4345635780095236</v>
      </c>
      <c r="H952" s="3">
        <f t="shared" si="447"/>
        <v>-107.98348119736069</v>
      </c>
      <c r="I952" s="3">
        <f t="shared" si="448"/>
        <v>-19.834151933452958</v>
      </c>
      <c r="J952" s="2">
        <f t="shared" si="429"/>
        <v>110.1945406285064</v>
      </c>
      <c r="K952" s="2">
        <f t="shared" si="449"/>
        <v>75.115569617250443</v>
      </c>
      <c r="L952" s="6">
        <f t="shared" si="430"/>
        <v>2473.2002890482813</v>
      </c>
      <c r="M952" s="2">
        <f t="shared" si="431"/>
        <v>31.344378663285507</v>
      </c>
      <c r="N952" s="2">
        <f t="shared" si="450"/>
        <v>110.1945406285064</v>
      </c>
      <c r="O952" s="2">
        <f t="shared" si="432"/>
        <v>75.115569617250443</v>
      </c>
      <c r="P952" s="5">
        <f t="shared" si="433"/>
        <v>0.35221246335453604</v>
      </c>
      <c r="Q952" s="4">
        <f t="shared" si="451"/>
        <v>0.28444583991647387</v>
      </c>
      <c r="R952" s="4">
        <f t="shared" si="434"/>
        <v>0.25555610227734932</v>
      </c>
      <c r="S952" s="4">
        <f t="shared" si="453"/>
        <v>0</v>
      </c>
      <c r="T952" s="4">
        <f t="shared" si="454"/>
        <v>0</v>
      </c>
      <c r="U952" s="5">
        <f t="shared" si="455"/>
        <v>-1.9656010225878462</v>
      </c>
      <c r="V952" s="5">
        <f t="shared" si="456"/>
        <v>22.497324789760761</v>
      </c>
      <c r="W952" s="5">
        <f t="shared" si="457"/>
        <v>4.1322557212320996</v>
      </c>
      <c r="X952" s="5">
        <f t="shared" si="435"/>
        <v>0.98927633686205441</v>
      </c>
      <c r="Y952" s="5">
        <f t="shared" si="436"/>
        <v>9.8747701857563666</v>
      </c>
      <c r="Z952" s="5">
        <f t="shared" si="437"/>
        <v>-1.544058653924762</v>
      </c>
      <c r="AA952" s="5">
        <f t="shared" si="438"/>
        <v>13.10350836433328</v>
      </c>
      <c r="AB952" s="5">
        <f t="shared" si="439"/>
        <v>7.9091691631685208</v>
      </c>
      <c r="AC952" s="5">
        <f t="shared" si="439"/>
        <v>20.953266135836</v>
      </c>
      <c r="AD952" s="5">
        <f t="shared" si="440"/>
        <v>-14.938235914434621</v>
      </c>
      <c r="AE952">
        <f t="shared" si="452"/>
        <v>0</v>
      </c>
    </row>
    <row r="953" spans="1:31" x14ac:dyDescent="0.2">
      <c r="A953">
        <f t="shared" si="458"/>
        <v>0.92000000000000071</v>
      </c>
      <c r="B953" s="5">
        <f t="shared" si="441"/>
        <v>4.7138694000994779</v>
      </c>
      <c r="C953" s="5">
        <f t="shared" si="442"/>
        <v>-54.534490418544422</v>
      </c>
      <c r="D953" s="5">
        <f t="shared" si="443"/>
        <v>-6.1641417488520913</v>
      </c>
      <c r="E953" s="2">
        <f t="shared" si="444"/>
        <v>54.737840749626827</v>
      </c>
      <c r="F953" s="2">
        <f t="shared" si="445"/>
        <v>175.05972888780602</v>
      </c>
      <c r="G953" s="3">
        <f t="shared" si="446"/>
        <v>9.4424727471726921</v>
      </c>
      <c r="H953" s="3">
        <f t="shared" si="447"/>
        <v>-107.96252793122486</v>
      </c>
      <c r="I953" s="3">
        <f t="shared" si="448"/>
        <v>-19.849090169367393</v>
      </c>
      <c r="J953" s="2">
        <f t="shared" si="429"/>
        <v>110.17737566956876</v>
      </c>
      <c r="K953" s="2">
        <f t="shared" si="449"/>
        <v>75.103868895411551</v>
      </c>
      <c r="L953" s="6">
        <f t="shared" si="430"/>
        <v>2473.1385513899672</v>
      </c>
      <c r="M953" s="2">
        <f t="shared" si="431"/>
        <v>31.343596224213126</v>
      </c>
      <c r="N953" s="2">
        <f t="shared" si="450"/>
        <v>110.17737566956876</v>
      </c>
      <c r="O953" s="2">
        <f t="shared" si="432"/>
        <v>75.103868895411551</v>
      </c>
      <c r="P953" s="5">
        <f t="shared" si="433"/>
        <v>0.35221065609253299</v>
      </c>
      <c r="Q953" s="4">
        <f t="shared" si="451"/>
        <v>0.28448305320155032</v>
      </c>
      <c r="R953" s="4">
        <f t="shared" si="434"/>
        <v>0.25557173705234559</v>
      </c>
      <c r="S953" s="4">
        <f t="shared" si="453"/>
        <v>0</v>
      </c>
      <c r="T953" s="4">
        <f t="shared" si="454"/>
        <v>0</v>
      </c>
      <c r="U953" s="5">
        <f t="shared" si="455"/>
        <v>-1.9669322920163077</v>
      </c>
      <c r="V953" s="5">
        <f t="shared" si="456"/>
        <v>22.489340260920851</v>
      </c>
      <c r="W953" s="5">
        <f t="shared" si="457"/>
        <v>4.1347025791482688</v>
      </c>
      <c r="X953" s="5">
        <f t="shared" si="435"/>
        <v>0.9892516418930567</v>
      </c>
      <c r="Y953" s="5">
        <f t="shared" si="436"/>
        <v>9.8720092723963546</v>
      </c>
      <c r="Z953" s="5">
        <f t="shared" si="437"/>
        <v>-1.5450026289085697</v>
      </c>
      <c r="AA953" s="5">
        <f t="shared" si="438"/>
        <v>13.099772622982801</v>
      </c>
      <c r="AB953" s="5">
        <f t="shared" si="439"/>
        <v>7.9050769803800467</v>
      </c>
      <c r="AC953" s="5">
        <f t="shared" si="439"/>
        <v>20.944337632012282</v>
      </c>
      <c r="AD953" s="5">
        <f t="shared" si="440"/>
        <v>-14.939524797868931</v>
      </c>
      <c r="AE953">
        <f t="shared" si="452"/>
        <v>0</v>
      </c>
    </row>
    <row r="954" spans="1:31" x14ac:dyDescent="0.2">
      <c r="A954">
        <f t="shared" si="458"/>
        <v>0.92100000000000071</v>
      </c>
      <c r="B954" s="5">
        <f t="shared" si="441"/>
        <v>4.7233158253851411</v>
      </c>
      <c r="C954" s="5">
        <f t="shared" si="442"/>
        <v>-54.642442474306833</v>
      </c>
      <c r="D954" s="5">
        <f t="shared" si="443"/>
        <v>-6.1839983087838579</v>
      </c>
      <c r="E954" s="2">
        <f t="shared" si="444"/>
        <v>54.846205264760705</v>
      </c>
      <c r="F954" s="2">
        <f t="shared" si="445"/>
        <v>175.05960895686016</v>
      </c>
      <c r="G954" s="3">
        <f t="shared" si="446"/>
        <v>9.4503778241530725</v>
      </c>
      <c r="H954" s="3">
        <f t="shared" si="447"/>
        <v>-107.94158359359284</v>
      </c>
      <c r="I954" s="3">
        <f t="shared" si="448"/>
        <v>-19.864029694165261</v>
      </c>
      <c r="J954" s="2">
        <f t="shared" si="429"/>
        <v>110.1602232450648</v>
      </c>
      <c r="K954" s="2">
        <f t="shared" si="449"/>
        <v>75.092176717835571</v>
      </c>
      <c r="L954" s="6">
        <f t="shared" si="430"/>
        <v>2473.0767377112857</v>
      </c>
      <c r="M954" s="2">
        <f t="shared" si="431"/>
        <v>31.342812821688167</v>
      </c>
      <c r="N954" s="2">
        <f t="shared" si="450"/>
        <v>110.1602232450648</v>
      </c>
      <c r="O954" s="2">
        <f t="shared" si="432"/>
        <v>75.092176717835571</v>
      </c>
      <c r="P954" s="5">
        <f t="shared" si="433"/>
        <v>0.35220884661224261</v>
      </c>
      <c r="Q954" s="4">
        <f t="shared" si="451"/>
        <v>0.28452023696395634</v>
      </c>
      <c r="R954" s="4">
        <f t="shared" si="434"/>
        <v>0.25558735724886739</v>
      </c>
      <c r="S954" s="4">
        <f t="shared" si="453"/>
        <v>0</v>
      </c>
      <c r="T954" s="4">
        <f t="shared" si="454"/>
        <v>0</v>
      </c>
      <c r="U954" s="5">
        <f t="shared" si="455"/>
        <v>-1.9682623935971426</v>
      </c>
      <c r="V954" s="5">
        <f t="shared" si="456"/>
        <v>22.481361448808656</v>
      </c>
      <c r="W954" s="5">
        <f t="shared" si="457"/>
        <v>4.137149155285365</v>
      </c>
      <c r="X954" s="5">
        <f t="shared" si="435"/>
        <v>0.9892269165160279</v>
      </c>
      <c r="Y954" s="5">
        <f t="shared" si="436"/>
        <v>9.8692498912409778</v>
      </c>
      <c r="Z954" s="5">
        <f t="shared" si="437"/>
        <v>-1.5459469823090799</v>
      </c>
      <c r="AA954" s="5">
        <f t="shared" si="438"/>
        <v>13.096038907543468</v>
      </c>
      <c r="AB954" s="5">
        <f t="shared" si="439"/>
        <v>7.9009874976438352</v>
      </c>
      <c r="AC954" s="5">
        <f t="shared" si="439"/>
        <v>20.935414466499576</v>
      </c>
      <c r="AD954" s="5">
        <f t="shared" si="440"/>
        <v>-14.940811937171166</v>
      </c>
      <c r="AE954">
        <f t="shared" si="452"/>
        <v>0</v>
      </c>
    </row>
    <row r="955" spans="1:31" x14ac:dyDescent="0.2">
      <c r="A955">
        <f t="shared" si="458"/>
        <v>0.92200000000000071</v>
      </c>
      <c r="B955" s="5">
        <f t="shared" si="441"/>
        <v>4.7327701537030435</v>
      </c>
      <c r="C955" s="5">
        <f t="shared" si="442"/>
        <v>-54.750373590193192</v>
      </c>
      <c r="D955" s="5">
        <f t="shared" si="443"/>
        <v>-6.2038698088839919</v>
      </c>
      <c r="E955" s="2">
        <f t="shared" si="444"/>
        <v>54.954549598677509</v>
      </c>
      <c r="F955" s="2">
        <f t="shared" si="445"/>
        <v>175.05947940958475</v>
      </c>
      <c r="G955" s="3">
        <f t="shared" si="446"/>
        <v>9.4582788116507164</v>
      </c>
      <c r="H955" s="3">
        <f t="shared" si="447"/>
        <v>-107.92064817912635</v>
      </c>
      <c r="I955" s="3">
        <f t="shared" si="448"/>
        <v>-19.878970506102434</v>
      </c>
      <c r="J955" s="2">
        <f t="shared" si="429"/>
        <v>110.14308335008685</v>
      </c>
      <c r="K955" s="2">
        <f t="shared" si="449"/>
        <v>75.080493081177124</v>
      </c>
      <c r="L955" s="6">
        <f t="shared" si="430"/>
        <v>2473.0148480060652</v>
      </c>
      <c r="M955" s="2">
        <f t="shared" si="431"/>
        <v>31.34202845563242</v>
      </c>
      <c r="N955" s="2">
        <f t="shared" si="450"/>
        <v>110.14308335008685</v>
      </c>
      <c r="O955" s="2">
        <f t="shared" si="432"/>
        <v>75.080493081177124</v>
      </c>
      <c r="P955" s="5">
        <f t="shared" si="433"/>
        <v>0.35220703491348337</v>
      </c>
      <c r="Q955" s="4">
        <f t="shared" si="451"/>
        <v>0.28455739118917361</v>
      </c>
      <c r="R955" s="4">
        <f t="shared" si="434"/>
        <v>0.2556029628664484</v>
      </c>
      <c r="S955" s="4">
        <f t="shared" si="453"/>
        <v>0</v>
      </c>
      <c r="T955" s="4">
        <f t="shared" si="454"/>
        <v>0</v>
      </c>
      <c r="U955" s="5">
        <f t="shared" si="455"/>
        <v>-1.9695913287562272</v>
      </c>
      <c r="V955" s="5">
        <f t="shared" si="456"/>
        <v>22.473388349001478</v>
      </c>
      <c r="W955" s="5">
        <f t="shared" si="457"/>
        <v>4.1395954499872527</v>
      </c>
      <c r="X955" s="5">
        <f t="shared" si="435"/>
        <v>0.98920216072849987</v>
      </c>
      <c r="Y955" s="5">
        <f t="shared" si="436"/>
        <v>9.8664920413721582</v>
      </c>
      <c r="Z955" s="5">
        <f t="shared" si="437"/>
        <v>-1.5468917136465925</v>
      </c>
      <c r="AA955" s="5">
        <f t="shared" si="438"/>
        <v>13.092307216814651</v>
      </c>
      <c r="AB955" s="5">
        <f t="shared" si="439"/>
        <v>7.8969007126159312</v>
      </c>
      <c r="AC955" s="5">
        <f t="shared" si="439"/>
        <v>20.926496635354887</v>
      </c>
      <c r="AD955" s="5">
        <f t="shared" si="440"/>
        <v>-14.942097333198095</v>
      </c>
      <c r="AE955">
        <f t="shared" si="452"/>
        <v>0</v>
      </c>
    </row>
    <row r="956" spans="1:31" x14ac:dyDescent="0.2">
      <c r="A956">
        <f t="shared" si="458"/>
        <v>0.92300000000000071</v>
      </c>
      <c r="B956" s="5">
        <f t="shared" si="441"/>
        <v>4.7422323809650502</v>
      </c>
      <c r="C956" s="5">
        <f t="shared" si="442"/>
        <v>-54.858283775124001</v>
      </c>
      <c r="D956" s="5">
        <f t="shared" si="443"/>
        <v>-6.2237562504387611</v>
      </c>
      <c r="E956" s="2">
        <f t="shared" si="444"/>
        <v>55.062873759976483</v>
      </c>
      <c r="F956" s="2">
        <f t="shared" si="445"/>
        <v>175.0593403076395</v>
      </c>
      <c r="G956" s="3">
        <f t="shared" si="446"/>
        <v>9.4661757123633326</v>
      </c>
      <c r="H956" s="3">
        <f t="shared" si="447"/>
        <v>-107.89972168249099</v>
      </c>
      <c r="I956" s="3">
        <f t="shared" si="448"/>
        <v>-19.893912603435631</v>
      </c>
      <c r="J956" s="2">
        <f t="shared" si="429"/>
        <v>110.12595597973026</v>
      </c>
      <c r="K956" s="2">
        <f t="shared" si="449"/>
        <v>75.068817982092881</v>
      </c>
      <c r="L956" s="6">
        <f t="shared" si="430"/>
        <v>2472.9528822681887</v>
      </c>
      <c r="M956" s="2">
        <f t="shared" si="431"/>
        <v>31.341243125968365</v>
      </c>
      <c r="N956" s="2">
        <f t="shared" si="450"/>
        <v>110.12595597973026</v>
      </c>
      <c r="O956" s="2">
        <f t="shared" si="432"/>
        <v>75.068817982092881</v>
      </c>
      <c r="P956" s="5">
        <f t="shared" si="433"/>
        <v>0.35220522099607543</v>
      </c>
      <c r="Q956" s="4">
        <f t="shared" si="451"/>
        <v>0.28459451586270018</v>
      </c>
      <c r="R956" s="4">
        <f t="shared" si="434"/>
        <v>0.25561855390462646</v>
      </c>
      <c r="S956" s="4">
        <f t="shared" si="453"/>
        <v>0</v>
      </c>
      <c r="T956" s="4">
        <f t="shared" si="454"/>
        <v>0</v>
      </c>
      <c r="U956" s="5">
        <f t="shared" si="455"/>
        <v>-1.9709190989177994</v>
      </c>
      <c r="V956" s="5">
        <f t="shared" si="456"/>
        <v>22.465420957080799</v>
      </c>
      <c r="W956" s="5">
        <f t="shared" si="457"/>
        <v>4.1420414635979519</v>
      </c>
      <c r="X956" s="5">
        <f t="shared" si="435"/>
        <v>0.98917737452802568</v>
      </c>
      <c r="Y956" s="5">
        <f t="shared" si="436"/>
        <v>9.8637357218724997</v>
      </c>
      <c r="Z956" s="5">
        <f t="shared" si="437"/>
        <v>-1.5478368224420087</v>
      </c>
      <c r="AA956" s="5">
        <f t="shared" si="438"/>
        <v>13.088577549596579</v>
      </c>
      <c r="AB956" s="5">
        <f t="shared" si="439"/>
        <v>7.8928166229547001</v>
      </c>
      <c r="AC956" s="5">
        <f t="shared" si="439"/>
        <v>20.917584134638791</v>
      </c>
      <c r="AD956" s="5">
        <f t="shared" si="440"/>
        <v>-14.943380986805469</v>
      </c>
      <c r="AE956">
        <f t="shared" si="452"/>
        <v>0</v>
      </c>
    </row>
    <row r="957" spans="1:31" x14ac:dyDescent="0.2">
      <c r="A957">
        <f t="shared" si="458"/>
        <v>0.92400000000000071</v>
      </c>
      <c r="B957" s="5">
        <f t="shared" si="441"/>
        <v>4.7517025030857249</v>
      </c>
      <c r="C957" s="5">
        <f t="shared" si="442"/>
        <v>-54.966173038014425</v>
      </c>
      <c r="D957" s="5">
        <f t="shared" si="443"/>
        <v>-6.2436576347326893</v>
      </c>
      <c r="E957" s="2">
        <f t="shared" si="444"/>
        <v>55.171177757256324</v>
      </c>
      <c r="F957" s="2">
        <f t="shared" si="445"/>
        <v>175.0591917121757</v>
      </c>
      <c r="G957" s="3">
        <f t="shared" si="446"/>
        <v>9.4740685289862867</v>
      </c>
      <c r="H957" s="3">
        <f t="shared" si="447"/>
        <v>-107.87880409835635</v>
      </c>
      <c r="I957" s="3">
        <f t="shared" si="448"/>
        <v>-19.908855984422438</v>
      </c>
      <c r="J957" s="2">
        <f t="shared" si="429"/>
        <v>110.10884112909348</v>
      </c>
      <c r="K957" s="2">
        <f t="shared" si="449"/>
        <v>75.057151417241627</v>
      </c>
      <c r="L957" s="6">
        <f t="shared" si="430"/>
        <v>2472.8908404915946</v>
      </c>
      <c r="M957" s="2">
        <f t="shared" si="431"/>
        <v>31.340456832619164</v>
      </c>
      <c r="N957" s="2">
        <f t="shared" si="450"/>
        <v>110.10884112909348</v>
      </c>
      <c r="O957" s="2">
        <f t="shared" si="432"/>
        <v>75.057151417241627</v>
      </c>
      <c r="P957" s="5">
        <f t="shared" si="433"/>
        <v>0.35220340485984053</v>
      </c>
      <c r="Q957" s="4">
        <f t="shared" si="451"/>
        <v>0.28463161097004991</v>
      </c>
      <c r="R957" s="4">
        <f t="shared" si="434"/>
        <v>0.25563413036294275</v>
      </c>
      <c r="S957" s="4">
        <f t="shared" si="453"/>
        <v>0</v>
      </c>
      <c r="T957" s="4">
        <f t="shared" si="454"/>
        <v>0</v>
      </c>
      <c r="U957" s="5">
        <f t="shared" si="455"/>
        <v>-1.9722457055044607</v>
      </c>
      <c r="V957" s="5">
        <f t="shared" si="456"/>
        <v>22.457459268632263</v>
      </c>
      <c r="W957" s="5">
        <f t="shared" si="457"/>
        <v>4.1444871964616512</v>
      </c>
      <c r="X957" s="5">
        <f t="shared" si="435"/>
        <v>0.98915255791218049</v>
      </c>
      <c r="Y957" s="5">
        <f t="shared" si="436"/>
        <v>9.8609809318252566</v>
      </c>
      <c r="Z957" s="5">
        <f t="shared" si="437"/>
        <v>-1.5487823082168322</v>
      </c>
      <c r="AA957" s="5">
        <f t="shared" si="438"/>
        <v>13.084849904690325</v>
      </c>
      <c r="AB957" s="5">
        <f t="shared" si="439"/>
        <v>7.8887352263207955</v>
      </c>
      <c r="AC957" s="5">
        <f t="shared" si="439"/>
        <v>20.908676960415431</v>
      </c>
      <c r="AD957" s="5">
        <f t="shared" si="440"/>
        <v>-14.944662898848023</v>
      </c>
      <c r="AE957">
        <f t="shared" si="452"/>
        <v>0</v>
      </c>
    </row>
    <row r="958" spans="1:31" x14ac:dyDescent="0.2">
      <c r="A958">
        <f t="shared" ref="A958:A1021" si="459">A957+dt</f>
        <v>0.92500000000000071</v>
      </c>
      <c r="B958" s="5">
        <f t="shared" si="441"/>
        <v>4.7611805159823239</v>
      </c>
      <c r="C958" s="5">
        <f t="shared" si="442"/>
        <v>-55.074041387774301</v>
      </c>
      <c r="D958" s="5">
        <f t="shared" si="443"/>
        <v>-6.263573963048561</v>
      </c>
      <c r="E958" s="2">
        <f t="shared" si="444"/>
        <v>55.279461599115152</v>
      </c>
      <c r="F958" s="2">
        <f t="shared" si="445"/>
        <v>175.05903368384136</v>
      </c>
      <c r="G958" s="3">
        <f t="shared" si="446"/>
        <v>9.4819572642126069</v>
      </c>
      <c r="H958" s="3">
        <f t="shared" si="447"/>
        <v>-107.85789542139594</v>
      </c>
      <c r="I958" s="3">
        <f t="shared" si="448"/>
        <v>-19.923800647321286</v>
      </c>
      <c r="J958" s="2">
        <f t="shared" si="429"/>
        <v>110.09173879327794</v>
      </c>
      <c r="K958" s="2">
        <f t="shared" si="449"/>
        <v>75.04549338328421</v>
      </c>
      <c r="L958" s="6">
        <f t="shared" si="430"/>
        <v>2472.8287226702764</v>
      </c>
      <c r="M958" s="2">
        <f t="shared" si="431"/>
        <v>31.339669575508708</v>
      </c>
      <c r="N958" s="2">
        <f t="shared" si="450"/>
        <v>110.09173879327794</v>
      </c>
      <c r="O958" s="2">
        <f t="shared" si="432"/>
        <v>75.04549338328421</v>
      </c>
      <c r="P958" s="5">
        <f t="shared" si="433"/>
        <v>0.35220158650460193</v>
      </c>
      <c r="Q958" s="4">
        <f t="shared" si="451"/>
        <v>0.28466867649675331</v>
      </c>
      <c r="R958" s="4">
        <f t="shared" si="434"/>
        <v>0.25564969224094247</v>
      </c>
      <c r="S958" s="4">
        <f t="shared" si="453"/>
        <v>0</v>
      </c>
      <c r="T958" s="4">
        <f t="shared" si="454"/>
        <v>0</v>
      </c>
      <c r="U958" s="5">
        <f t="shared" si="455"/>
        <v>-1.9735711499371775</v>
      </c>
      <c r="V958" s="5">
        <f t="shared" si="456"/>
        <v>22.449503279245668</v>
      </c>
      <c r="W958" s="5">
        <f t="shared" si="457"/>
        <v>4.1469326489226921</v>
      </c>
      <c r="X958" s="5">
        <f t="shared" si="435"/>
        <v>0.98912771087856188</v>
      </c>
      <c r="Y958" s="5">
        <f t="shared" si="436"/>
        <v>9.8582276703143403</v>
      </c>
      <c r="Z958" s="5">
        <f t="shared" si="437"/>
        <v>-1.5497281704931656</v>
      </c>
      <c r="AA958" s="5">
        <f t="shared" si="438"/>
        <v>13.081124280897805</v>
      </c>
      <c r="AB958" s="5">
        <f t="shared" si="439"/>
        <v>7.8846565203771632</v>
      </c>
      <c r="AC958" s="5">
        <f t="shared" si="439"/>
        <v>20.899775108752504</v>
      </c>
      <c r="AD958" s="5">
        <f t="shared" si="440"/>
        <v>-14.945943070179503</v>
      </c>
      <c r="AE958">
        <f t="shared" si="452"/>
        <v>0</v>
      </c>
    </row>
    <row r="959" spans="1:31" x14ac:dyDescent="0.2">
      <c r="A959">
        <f t="shared" si="459"/>
        <v>0.92600000000000071</v>
      </c>
      <c r="B959" s="5">
        <f t="shared" si="441"/>
        <v>4.7706664155747971</v>
      </c>
      <c r="C959" s="5">
        <f t="shared" si="442"/>
        <v>-55.181888833308143</v>
      </c>
      <c r="D959" s="5">
        <f t="shared" si="443"/>
        <v>-6.2835052366674171</v>
      </c>
      <c r="E959" s="2">
        <f t="shared" si="444"/>
        <v>55.387725294150428</v>
      </c>
      <c r="F959" s="2">
        <f t="shared" si="445"/>
        <v>175.05886628278657</v>
      </c>
      <c r="G959" s="3">
        <f t="shared" si="446"/>
        <v>9.4898419207329834</v>
      </c>
      <c r="H959" s="3">
        <f t="shared" si="447"/>
        <v>-107.83699564628718</v>
      </c>
      <c r="I959" s="3">
        <f t="shared" si="448"/>
        <v>-19.938746590391467</v>
      </c>
      <c r="J959" s="2">
        <f t="shared" si="429"/>
        <v>110.07464896738807</v>
      </c>
      <c r="K959" s="2">
        <f t="shared" si="449"/>
        <v>75.033843876883481</v>
      </c>
      <c r="L959" s="6">
        <f t="shared" si="430"/>
        <v>2472.7665287982841</v>
      </c>
      <c r="M959" s="2">
        <f t="shared" si="431"/>
        <v>31.338881354561583</v>
      </c>
      <c r="N959" s="2">
        <f t="shared" si="450"/>
        <v>110.07464896738807</v>
      </c>
      <c r="O959" s="2">
        <f t="shared" si="432"/>
        <v>75.033843876883481</v>
      </c>
      <c r="P959" s="5">
        <f t="shared" si="433"/>
        <v>0.35219976593018471</v>
      </c>
      <c r="Q959" s="4">
        <f t="shared" si="451"/>
        <v>0.28470571242835746</v>
      </c>
      <c r="R959" s="4">
        <f t="shared" si="434"/>
        <v>0.25566523953817488</v>
      </c>
      <c r="S959" s="4">
        <f t="shared" si="453"/>
        <v>0</v>
      </c>
      <c r="T959" s="4">
        <f t="shared" si="454"/>
        <v>0</v>
      </c>
      <c r="U959" s="5">
        <f t="shared" si="455"/>
        <v>-1.9748954336352851</v>
      </c>
      <c r="V959" s="5">
        <f t="shared" si="456"/>
        <v>22.441552984514981</v>
      </c>
      <c r="W959" s="5">
        <f t="shared" si="457"/>
        <v>4.1493778213255839</v>
      </c>
      <c r="X959" s="5">
        <f t="shared" si="435"/>
        <v>0.98910283342478977</v>
      </c>
      <c r="Y959" s="5">
        <f t="shared" si="436"/>
        <v>9.8554759364243356</v>
      </c>
      <c r="Z959" s="5">
        <f t="shared" si="437"/>
        <v>-1.550674408793715</v>
      </c>
      <c r="AA959" s="5">
        <f t="shared" si="438"/>
        <v>13.077400677021807</v>
      </c>
      <c r="AB959" s="5">
        <f t="shared" si="439"/>
        <v>7.8805805027890505</v>
      </c>
      <c r="AC959" s="5">
        <f t="shared" si="439"/>
        <v>20.890878575721267</v>
      </c>
      <c r="AD959" s="5">
        <f t="shared" si="440"/>
        <v>-14.94722150165261</v>
      </c>
      <c r="AE959">
        <f t="shared" si="452"/>
        <v>0</v>
      </c>
    </row>
    <row r="960" spans="1:31" x14ac:dyDescent="0.2">
      <c r="A960">
        <f t="shared" si="459"/>
        <v>0.92700000000000071</v>
      </c>
      <c r="B960" s="5">
        <f t="shared" si="441"/>
        <v>4.7801601977857811</v>
      </c>
      <c r="C960" s="5">
        <f t="shared" si="442"/>
        <v>-55.289715383515144</v>
      </c>
      <c r="D960" s="5">
        <f t="shared" si="443"/>
        <v>-6.3034514568685589</v>
      </c>
      <c r="E960" s="2">
        <f t="shared" si="444"/>
        <v>55.49596885095896</v>
      </c>
      <c r="F960" s="2">
        <f t="shared" si="445"/>
        <v>175.05868956866834</v>
      </c>
      <c r="G960" s="3">
        <f t="shared" si="446"/>
        <v>9.4977225012357724</v>
      </c>
      <c r="H960" s="3">
        <f t="shared" si="447"/>
        <v>-107.81610476771145</v>
      </c>
      <c r="I960" s="3">
        <f t="shared" si="448"/>
        <v>-19.953693811893121</v>
      </c>
      <c r="J960" s="2">
        <f t="shared" si="429"/>
        <v>110.0575716465314</v>
      </c>
      <c r="K960" s="2">
        <f t="shared" si="449"/>
        <v>75.022202894704421</v>
      </c>
      <c r="L960" s="6">
        <f t="shared" si="430"/>
        <v>2472.7042588697213</v>
      </c>
      <c r="M960" s="2">
        <f t="shared" si="431"/>
        <v>31.338092169703064</v>
      </c>
      <c r="N960" s="2">
        <f t="shared" si="450"/>
        <v>110.0575716465314</v>
      </c>
      <c r="O960" s="2">
        <f t="shared" si="432"/>
        <v>75.022202894704421</v>
      </c>
      <c r="P960" s="5">
        <f t="shared" si="433"/>
        <v>0.35219794313641534</v>
      </c>
      <c r="Q960" s="4">
        <f t="shared" si="451"/>
        <v>0.28474271875042523</v>
      </c>
      <c r="R960" s="4">
        <f t="shared" si="434"/>
        <v>0.25568077225419267</v>
      </c>
      <c r="S960" s="4">
        <f t="shared" si="453"/>
        <v>0</v>
      </c>
      <c r="T960" s="4">
        <f t="shared" si="454"/>
        <v>0</v>
      </c>
      <c r="U960" s="5">
        <f t="shared" si="455"/>
        <v>-1.976218558016487</v>
      </c>
      <c r="V960" s="5">
        <f t="shared" si="456"/>
        <v>22.433608380038308</v>
      </c>
      <c r="W960" s="5">
        <f t="shared" si="457"/>
        <v>4.1518227140149877</v>
      </c>
      <c r="X960" s="5">
        <f t="shared" si="435"/>
        <v>0.98907792554850582</v>
      </c>
      <c r="Y960" s="5">
        <f t="shared" si="436"/>
        <v>9.8527257292404755</v>
      </c>
      <c r="Z960" s="5">
        <f t="shared" si="437"/>
        <v>-1.5516210226417835</v>
      </c>
      <c r="AA960" s="5">
        <f t="shared" si="438"/>
        <v>13.073679091865946</v>
      </c>
      <c r="AB960" s="5">
        <f t="shared" si="439"/>
        <v>7.876507171223988</v>
      </c>
      <c r="AC960" s="5">
        <f t="shared" si="439"/>
        <v>20.881987357396525</v>
      </c>
      <c r="AD960" s="5">
        <f t="shared" si="440"/>
        <v>-14.948498194119065</v>
      </c>
      <c r="AE960">
        <f t="shared" si="452"/>
        <v>0</v>
      </c>
    </row>
    <row r="961" spans="1:31" x14ac:dyDescent="0.2">
      <c r="A961">
        <f t="shared" si="459"/>
        <v>0.92800000000000071</v>
      </c>
      <c r="B961" s="5">
        <f t="shared" si="441"/>
        <v>4.7896618585406019</v>
      </c>
      <c r="C961" s="5">
        <f t="shared" si="442"/>
        <v>-55.397521047289182</v>
      </c>
      <c r="D961" s="5">
        <f t="shared" si="443"/>
        <v>-6.3234126249295493</v>
      </c>
      <c r="E961" s="2">
        <f t="shared" si="444"/>
        <v>55.604192278136786</v>
      </c>
      <c r="F961" s="2">
        <f t="shared" si="445"/>
        <v>175.05850360065571</v>
      </c>
      <c r="G961" s="3">
        <f t="shared" si="446"/>
        <v>9.5055990084069961</v>
      </c>
      <c r="H961" s="3">
        <f t="shared" si="447"/>
        <v>-107.79522278035405</v>
      </c>
      <c r="I961" s="3">
        <f t="shared" si="448"/>
        <v>-19.96864231008724</v>
      </c>
      <c r="J961" s="2">
        <f t="shared" si="429"/>
        <v>110.04050682581844</v>
      </c>
      <c r="K961" s="2">
        <f t="shared" si="449"/>
        <v>75.01057043341406</v>
      </c>
      <c r="L961" s="6">
        <f t="shared" si="430"/>
        <v>2472.6419128787488</v>
      </c>
      <c r="M961" s="2">
        <f t="shared" si="431"/>
        <v>31.337302020859145</v>
      </c>
      <c r="N961" s="2">
        <f t="shared" si="450"/>
        <v>110.04050682581844</v>
      </c>
      <c r="O961" s="2">
        <f t="shared" si="432"/>
        <v>75.01057043341406</v>
      </c>
      <c r="P961" s="5">
        <f t="shared" si="433"/>
        <v>0.35219611812312213</v>
      </c>
      <c r="Q961" s="4">
        <f t="shared" si="451"/>
        <v>0.28477969544853621</v>
      </c>
      <c r="R961" s="4">
        <f t="shared" si="434"/>
        <v>0.25569629038855263</v>
      </c>
      <c r="S961" s="4">
        <f t="shared" si="453"/>
        <v>0</v>
      </c>
      <c r="T961" s="4">
        <f t="shared" si="454"/>
        <v>0</v>
      </c>
      <c r="U961" s="5">
        <f t="shared" si="455"/>
        <v>-1.9775405244968602</v>
      </c>
      <c r="V961" s="5">
        <f t="shared" si="456"/>
        <v>22.425669461417922</v>
      </c>
      <c r="W961" s="5">
        <f t="shared" si="457"/>
        <v>4.1542673273357318</v>
      </c>
      <c r="X961" s="5">
        <f t="shared" si="435"/>
        <v>0.98905298724737423</v>
      </c>
      <c r="Y961" s="5">
        <f t="shared" si="436"/>
        <v>9.8499770478486539</v>
      </c>
      <c r="Z961" s="5">
        <f t="shared" si="437"/>
        <v>-1.5525680115612741</v>
      </c>
      <c r="AA961" s="5">
        <f t="shared" si="438"/>
        <v>13.069959524234697</v>
      </c>
      <c r="AB961" s="5">
        <f t="shared" si="439"/>
        <v>7.8724365233517934</v>
      </c>
      <c r="AC961" s="5">
        <f t="shared" si="439"/>
        <v>20.873101449856648</v>
      </c>
      <c r="AD961" s="5">
        <f t="shared" si="440"/>
        <v>-14.949773148429571</v>
      </c>
      <c r="AE961">
        <f t="shared" si="452"/>
        <v>0</v>
      </c>
    </row>
    <row r="962" spans="1:31" x14ac:dyDescent="0.2">
      <c r="A962">
        <f t="shared" si="459"/>
        <v>0.92900000000000071</v>
      </c>
      <c r="B962" s="5">
        <f t="shared" si="441"/>
        <v>4.7991713937672706</v>
      </c>
      <c r="C962" s="5">
        <f t="shared" si="442"/>
        <v>-55.505305833518811</v>
      </c>
      <c r="D962" s="5">
        <f t="shared" si="443"/>
        <v>-6.3433887421262112</v>
      </c>
      <c r="E962" s="2">
        <f t="shared" si="444"/>
        <v>55.712395584279186</v>
      </c>
      <c r="F962" s="2">
        <f t="shared" si="445"/>
        <v>175.05830843743487</v>
      </c>
      <c r="G962" s="3">
        <f t="shared" si="446"/>
        <v>9.5134714449303477</v>
      </c>
      <c r="H962" s="3">
        <f t="shared" si="447"/>
        <v>-107.7743496789042</v>
      </c>
      <c r="I962" s="3">
        <f t="shared" si="448"/>
        <v>-19.983592083235671</v>
      </c>
      <c r="J962" s="2">
        <f t="shared" si="429"/>
        <v>110.0234545003627</v>
      </c>
      <c r="K962" s="2">
        <f t="shared" si="449"/>
        <v>74.998946489681458</v>
      </c>
      <c r="L962" s="6">
        <f t="shared" si="430"/>
        <v>2472.5794908195821</v>
      </c>
      <c r="M962" s="2">
        <f t="shared" si="431"/>
        <v>31.336510907956509</v>
      </c>
      <c r="N962" s="2">
        <f t="shared" si="450"/>
        <v>110.0234545003627</v>
      </c>
      <c r="O962" s="2">
        <f t="shared" si="432"/>
        <v>74.998946489681458</v>
      </c>
      <c r="P962" s="5">
        <f t="shared" si="433"/>
        <v>0.35219429089013488</v>
      </c>
      <c r="Q962" s="4">
        <f t="shared" si="451"/>
        <v>0.28481664250828631</v>
      </c>
      <c r="R962" s="4">
        <f t="shared" si="434"/>
        <v>0.25571179394081522</v>
      </c>
      <c r="S962" s="4">
        <f t="shared" si="453"/>
        <v>0</v>
      </c>
      <c r="T962" s="4">
        <f t="shared" si="454"/>
        <v>0</v>
      </c>
      <c r="U962" s="5">
        <f t="shared" si="455"/>
        <v>-1.9788613344908537</v>
      </c>
      <c r="V962" s="5">
        <f t="shared" si="456"/>
        <v>22.417736224260221</v>
      </c>
      <c r="W962" s="5">
        <f t="shared" si="457"/>
        <v>4.1567116616327979</v>
      </c>
      <c r="X962" s="5">
        <f t="shared" si="435"/>
        <v>0.98902801851908095</v>
      </c>
      <c r="Y962" s="5">
        <f t="shared" si="436"/>
        <v>9.8472298913354255</v>
      </c>
      <c r="Z962" s="5">
        <f t="shared" si="437"/>
        <v>-1.5535153750766881</v>
      </c>
      <c r="AA962" s="5">
        <f t="shared" si="438"/>
        <v>13.066241972933383</v>
      </c>
      <c r="AB962" s="5">
        <f t="shared" si="439"/>
        <v>7.8683685568445716</v>
      </c>
      <c r="AC962" s="5">
        <f t="shared" si="439"/>
        <v>20.864220849183532</v>
      </c>
      <c r="AD962" s="5">
        <f t="shared" si="440"/>
        <v>-14.951046365433818</v>
      </c>
      <c r="AE962">
        <f t="shared" si="452"/>
        <v>0</v>
      </c>
    </row>
    <row r="963" spans="1:31" x14ac:dyDescent="0.2">
      <c r="A963">
        <f t="shared" si="459"/>
        <v>0.93000000000000071</v>
      </c>
      <c r="B963" s="5">
        <f t="shared" si="441"/>
        <v>4.8086887993964798</v>
      </c>
      <c r="C963" s="5">
        <f t="shared" si="442"/>
        <v>-55.613069751087295</v>
      </c>
      <c r="D963" s="5">
        <f t="shared" si="443"/>
        <v>-6.3633798097326295</v>
      </c>
      <c r="E963" s="2">
        <f t="shared" si="444"/>
        <v>55.820578777980636</v>
      </c>
      <c r="F963" s="2">
        <f t="shared" si="445"/>
        <v>175.05810413721389</v>
      </c>
      <c r="G963" s="3">
        <f t="shared" si="446"/>
        <v>9.5213398134871916</v>
      </c>
      <c r="H963" s="3">
        <f t="shared" si="447"/>
        <v>-107.75348545805502</v>
      </c>
      <c r="I963" s="3">
        <f t="shared" si="448"/>
        <v>-19.998543129601103</v>
      </c>
      <c r="J963" s="2">
        <f t="shared" si="429"/>
        <v>110.00641466528072</v>
      </c>
      <c r="K963" s="2">
        <f t="shared" si="449"/>
        <v>74.987331060177709</v>
      </c>
      <c r="L963" s="6">
        <f t="shared" si="430"/>
        <v>2472.5169926864933</v>
      </c>
      <c r="M963" s="2">
        <f t="shared" si="431"/>
        <v>31.33571883092257</v>
      </c>
      <c r="N963" s="2">
        <f t="shared" si="450"/>
        <v>110.00641466528072</v>
      </c>
      <c r="O963" s="2">
        <f t="shared" si="432"/>
        <v>74.987331060177709</v>
      </c>
      <c r="P963" s="5">
        <f t="shared" si="433"/>
        <v>0.352192461437285</v>
      </c>
      <c r="Q963" s="4">
        <f t="shared" si="451"/>
        <v>0.2848535599152881</v>
      </c>
      <c r="R963" s="4">
        <f t="shared" si="434"/>
        <v>0.25572728291054503</v>
      </c>
      <c r="S963" s="4">
        <f t="shared" si="453"/>
        <v>0</v>
      </c>
      <c r="T963" s="4">
        <f t="shared" si="454"/>
        <v>0</v>
      </c>
      <c r="U963" s="5">
        <f t="shared" si="455"/>
        <v>-1.9801809894112923</v>
      </c>
      <c r="V963" s="5">
        <f t="shared" si="456"/>
        <v>22.409808664175738</v>
      </c>
      <c r="W963" s="5">
        <f t="shared" si="457"/>
        <v>4.1591557172513243</v>
      </c>
      <c r="X963" s="5">
        <f t="shared" si="435"/>
        <v>0.98900301936133517</v>
      </c>
      <c r="Y963" s="5">
        <f t="shared" si="436"/>
        <v>9.844484258788011</v>
      </c>
      <c r="Z963" s="5">
        <f t="shared" si="437"/>
        <v>-1.5544631127131259</v>
      </c>
      <c r="AA963" s="5">
        <f t="shared" si="438"/>
        <v>13.062526436768177</v>
      </c>
      <c r="AB963" s="5">
        <f t="shared" si="439"/>
        <v>7.8643032693767188</v>
      </c>
      <c r="AC963" s="5">
        <f t="shared" si="439"/>
        <v>20.855345551462612</v>
      </c>
      <c r="AD963" s="5">
        <f t="shared" si="440"/>
        <v>-14.952317845980499</v>
      </c>
      <c r="AE963">
        <f t="shared" si="452"/>
        <v>0</v>
      </c>
    </row>
    <row r="964" spans="1:31" x14ac:dyDescent="0.2">
      <c r="A964">
        <f t="shared" si="459"/>
        <v>0.93100000000000072</v>
      </c>
      <c r="B964" s="5">
        <f t="shared" si="441"/>
        <v>4.8182140713616013</v>
      </c>
      <c r="C964" s="5">
        <f t="shared" si="442"/>
        <v>-55.720812808872573</v>
      </c>
      <c r="D964" s="5">
        <f t="shared" si="443"/>
        <v>-6.3833858290211536</v>
      </c>
      <c r="E964" s="2">
        <f t="shared" si="444"/>
        <v>55.928741867834688</v>
      </c>
      <c r="F964" s="2">
        <f t="shared" si="445"/>
        <v>175.05789075772756</v>
      </c>
      <c r="G964" s="3">
        <f t="shared" si="446"/>
        <v>9.5292041167565689</v>
      </c>
      <c r="H964" s="3">
        <f t="shared" si="447"/>
        <v>-107.73263011250356</v>
      </c>
      <c r="I964" s="3">
        <f t="shared" si="448"/>
        <v>-20.013495447447085</v>
      </c>
      <c r="J964" s="2">
        <f t="shared" si="429"/>
        <v>109.98938731569197</v>
      </c>
      <c r="K964" s="2">
        <f t="shared" si="449"/>
        <v>74.975724141575981</v>
      </c>
      <c r="L964" s="6">
        <f t="shared" si="430"/>
        <v>2472.4544184738074</v>
      </c>
      <c r="M964" s="2">
        <f t="shared" si="431"/>
        <v>31.334925789685403</v>
      </c>
      <c r="N964" s="2">
        <f t="shared" si="450"/>
        <v>109.98938731569197</v>
      </c>
      <c r="O964" s="2">
        <f t="shared" si="432"/>
        <v>74.975724141575981</v>
      </c>
      <c r="P964" s="5">
        <f t="shared" si="433"/>
        <v>0.35219062976440563</v>
      </c>
      <c r="Q964" s="4">
        <f t="shared" si="451"/>
        <v>0.28489044765517035</v>
      </c>
      <c r="R964" s="4">
        <f t="shared" si="434"/>
        <v>0.25574275729731016</v>
      </c>
      <c r="S964" s="4">
        <f t="shared" si="453"/>
        <v>0</v>
      </c>
      <c r="T964" s="4">
        <f t="shared" si="454"/>
        <v>0</v>
      </c>
      <c r="U964" s="5">
        <f t="shared" si="455"/>
        <v>-1.9814994906693792</v>
      </c>
      <c r="V964" s="5">
        <f t="shared" si="456"/>
        <v>22.401886776779151</v>
      </c>
      <c r="W964" s="5">
        <f t="shared" si="457"/>
        <v>4.1615994945366115</v>
      </c>
      <c r="X964" s="5">
        <f t="shared" si="435"/>
        <v>0.98897798977186679</v>
      </c>
      <c r="Y964" s="5">
        <f t="shared" si="436"/>
        <v>9.8417401492942602</v>
      </c>
      <c r="Z964" s="5">
        <f t="shared" si="437"/>
        <v>-1.5554112239962803</v>
      </c>
      <c r="AA964" s="5">
        <f t="shared" si="438"/>
        <v>13.058812914546069</v>
      </c>
      <c r="AB964" s="5">
        <f t="shared" si="439"/>
        <v>7.860240658624881</v>
      </c>
      <c r="AC964" s="5">
        <f t="shared" si="439"/>
        <v>20.84647555278287</v>
      </c>
      <c r="AD964" s="5">
        <f t="shared" si="440"/>
        <v>-14.953587590917319</v>
      </c>
      <c r="AE964">
        <f t="shared" si="452"/>
        <v>0</v>
      </c>
    </row>
    <row r="965" spans="1:31" x14ac:dyDescent="0.2">
      <c r="A965">
        <f t="shared" si="459"/>
        <v>0.93200000000000072</v>
      </c>
      <c r="B965" s="5">
        <f t="shared" si="441"/>
        <v>4.8277472055986879</v>
      </c>
      <c r="C965" s="5">
        <f t="shared" si="442"/>
        <v>-55.828535015747299</v>
      </c>
      <c r="D965" s="5">
        <f t="shared" si="443"/>
        <v>-6.4034068012623964</v>
      </c>
      <c r="E965" s="2">
        <f t="shared" si="444"/>
        <v>56.036884862434029</v>
      </c>
      <c r="F965" s="2">
        <f t="shared" si="445"/>
        <v>175.05766835624243</v>
      </c>
      <c r="G965" s="3">
        <f t="shared" si="446"/>
        <v>9.5370643574151934</v>
      </c>
      <c r="H965" s="3">
        <f t="shared" si="447"/>
        <v>-107.71178363695077</v>
      </c>
      <c r="I965" s="3">
        <f t="shared" si="448"/>
        <v>-20.028449035038001</v>
      </c>
      <c r="J965" s="2">
        <f t="shared" si="429"/>
        <v>109.97237244671905</v>
      </c>
      <c r="K965" s="2">
        <f t="shared" si="449"/>
        <v>74.964125730551501</v>
      </c>
      <c r="L965" s="6">
        <f t="shared" si="430"/>
        <v>2472.3917681759081</v>
      </c>
      <c r="M965" s="2">
        <f t="shared" si="431"/>
        <v>31.334131784173834</v>
      </c>
      <c r="N965" s="2">
        <f t="shared" si="450"/>
        <v>109.97237244671905</v>
      </c>
      <c r="O965" s="2">
        <f t="shared" si="432"/>
        <v>74.964125730551501</v>
      </c>
      <c r="P965" s="5">
        <f t="shared" si="433"/>
        <v>0.35218879587133145</v>
      </c>
      <c r="Q965" s="4">
        <f t="shared" si="451"/>
        <v>0.28492730571357849</v>
      </c>
      <c r="R965" s="4">
        <f t="shared" si="434"/>
        <v>0.25575821710068281</v>
      </c>
      <c r="S965" s="4">
        <f t="shared" si="453"/>
        <v>0</v>
      </c>
      <c r="T965" s="4">
        <f t="shared" si="454"/>
        <v>0</v>
      </c>
      <c r="U965" s="5">
        <f t="shared" si="455"/>
        <v>-1.9828168396746966</v>
      </c>
      <c r="V965" s="5">
        <f t="shared" si="456"/>
        <v>22.393970557689254</v>
      </c>
      <c r="W965" s="5">
        <f t="shared" si="457"/>
        <v>4.164042993834113</v>
      </c>
      <c r="X965" s="5">
        <f t="shared" si="435"/>
        <v>0.9889529297484293</v>
      </c>
      <c r="Y965" s="5">
        <f t="shared" si="436"/>
        <v>9.8389975619427066</v>
      </c>
      <c r="Z965" s="5">
        <f t="shared" si="437"/>
        <v>-1.5563597084524445</v>
      </c>
      <c r="AA965" s="5">
        <f t="shared" si="438"/>
        <v>13.055101405074934</v>
      </c>
      <c r="AB965" s="5">
        <f t="shared" si="439"/>
        <v>7.85618072226801</v>
      </c>
      <c r="AC965" s="5">
        <f t="shared" si="439"/>
        <v>20.83761084923681</v>
      </c>
      <c r="AD965" s="5">
        <f t="shared" si="440"/>
        <v>-14.954855601090951</v>
      </c>
      <c r="AE965">
        <f t="shared" si="452"/>
        <v>0</v>
      </c>
    </row>
    <row r="966" spans="1:31" x14ac:dyDescent="0.2">
      <c r="A966">
        <f t="shared" si="459"/>
        <v>0.93300000000000072</v>
      </c>
      <c r="B966" s="5">
        <f t="shared" si="441"/>
        <v>4.8372881980464646</v>
      </c>
      <c r="C966" s="5">
        <f t="shared" si="442"/>
        <v>-55.936236380578826</v>
      </c>
      <c r="D966" s="5">
        <f t="shared" si="443"/>
        <v>-6.4234427277252353</v>
      </c>
      <c r="E966" s="2">
        <f t="shared" si="444"/>
        <v>56.145007770370377</v>
      </c>
      <c r="F966" s="2">
        <f t="shared" si="445"/>
        <v>175.05743698956121</v>
      </c>
      <c r="G966" s="3">
        <f t="shared" si="446"/>
        <v>9.5449205381374611</v>
      </c>
      <c r="H966" s="3">
        <f t="shared" si="447"/>
        <v>-107.69094602610153</v>
      </c>
      <c r="I966" s="3">
        <f t="shared" si="448"/>
        <v>-20.043403890639091</v>
      </c>
      <c r="J966" s="2">
        <f t="shared" si="429"/>
        <v>109.95537005348741</v>
      </c>
      <c r="K966" s="2">
        <f t="shared" si="449"/>
        <v>74.95253582378146</v>
      </c>
      <c r="L966" s="6">
        <f t="shared" si="430"/>
        <v>2472.3290417872327</v>
      </c>
      <c r="M966" s="2">
        <f t="shared" si="431"/>
        <v>31.333336814317352</v>
      </c>
      <c r="N966" s="2">
        <f t="shared" si="450"/>
        <v>109.95537005348741</v>
      </c>
      <c r="O966" s="2">
        <f t="shared" si="432"/>
        <v>74.95253582378146</v>
      </c>
      <c r="P966" s="5">
        <f t="shared" si="433"/>
        <v>0.35218695975789877</v>
      </c>
      <c r="Q966" s="4">
        <f t="shared" si="451"/>
        <v>0.28496413407617432</v>
      </c>
      <c r="R966" s="4">
        <f t="shared" si="434"/>
        <v>0.25577366232023885</v>
      </c>
      <c r="S966" s="4">
        <f t="shared" si="453"/>
        <v>0</v>
      </c>
      <c r="T966" s="4">
        <f t="shared" si="454"/>
        <v>0</v>
      </c>
      <c r="U966" s="5">
        <f t="shared" si="455"/>
        <v>-1.9841330378352076</v>
      </c>
      <c r="V966" s="5">
        <f t="shared" si="456"/>
        <v>22.386060002528957</v>
      </c>
      <c r="W966" s="5">
        <f t="shared" si="457"/>
        <v>4.1664862154894378</v>
      </c>
      <c r="X966" s="5">
        <f t="shared" si="435"/>
        <v>0.98892783928879746</v>
      </c>
      <c r="Y966" s="5">
        <f t="shared" si="436"/>
        <v>9.8362564958225303</v>
      </c>
      <c r="Z966" s="5">
        <f t="shared" si="437"/>
        <v>-1.5573085656085062</v>
      </c>
      <c r="AA966" s="5">
        <f t="shared" si="438"/>
        <v>13.051391907163465</v>
      </c>
      <c r="AB966" s="5">
        <f t="shared" si="439"/>
        <v>7.8521234579873225</v>
      </c>
      <c r="AC966" s="5">
        <f t="shared" si="439"/>
        <v>20.828751436920452</v>
      </c>
      <c r="AD966" s="5">
        <f t="shared" si="440"/>
        <v>-14.956121877347098</v>
      </c>
      <c r="AE966">
        <f t="shared" si="452"/>
        <v>0</v>
      </c>
    </row>
    <row r="967" spans="1:31" x14ac:dyDescent="0.2">
      <c r="A967">
        <f t="shared" si="459"/>
        <v>0.93400000000000072</v>
      </c>
      <c r="B967" s="5">
        <f t="shared" si="441"/>
        <v>4.8468370446463309</v>
      </c>
      <c r="C967" s="5">
        <f t="shared" si="442"/>
        <v>-56.043916912229214</v>
      </c>
      <c r="D967" s="5">
        <f t="shared" si="443"/>
        <v>-6.4434936096768132</v>
      </c>
      <c r="E967" s="2">
        <f t="shared" si="444"/>
        <v>56.253110600234436</v>
      </c>
      <c r="F967" s="2">
        <f t="shared" si="445"/>
        <v>175.05719671402761</v>
      </c>
      <c r="G967" s="3">
        <f t="shared" si="446"/>
        <v>9.5527726615954478</v>
      </c>
      <c r="H967" s="3">
        <f t="shared" si="447"/>
        <v>-107.67011727466461</v>
      </c>
      <c r="I967" s="3">
        <f t="shared" si="448"/>
        <v>-20.058360012516438</v>
      </c>
      <c r="J967" s="2">
        <f t="shared" si="429"/>
        <v>109.93838013112561</v>
      </c>
      <c r="K967" s="2">
        <f t="shared" si="449"/>
        <v>74.940954417945193</v>
      </c>
      <c r="L967" s="6">
        <f t="shared" si="430"/>
        <v>2472.2662393022765</v>
      </c>
      <c r="M967" s="2">
        <f t="shared" si="431"/>
        <v>31.33254088004621</v>
      </c>
      <c r="N967" s="2">
        <f t="shared" si="450"/>
        <v>109.93838013112561</v>
      </c>
      <c r="O967" s="2">
        <f t="shared" si="432"/>
        <v>74.940954417945193</v>
      </c>
      <c r="P967" s="5">
        <f t="shared" si="433"/>
        <v>0.35218512142394559</v>
      </c>
      <c r="Q967" s="4">
        <f t="shared" si="451"/>
        <v>0.28500093272863658</v>
      </c>
      <c r="R967" s="4">
        <f t="shared" si="434"/>
        <v>0.25578909295555818</v>
      </c>
      <c r="S967" s="4">
        <f t="shared" si="453"/>
        <v>0</v>
      </c>
      <c r="T967" s="4">
        <f t="shared" si="454"/>
        <v>0</v>
      </c>
      <c r="U967" s="5">
        <f t="shared" si="455"/>
        <v>-1.985448086557261</v>
      </c>
      <c r="V967" s="5">
        <f t="shared" si="456"/>
        <v>22.37815510692532</v>
      </c>
      <c r="W967" s="5">
        <f t="shared" si="457"/>
        <v>4.1689291598483544</v>
      </c>
      <c r="X967" s="5">
        <f t="shared" si="435"/>
        <v>0.98890271839076993</v>
      </c>
      <c r="Y967" s="5">
        <f t="shared" si="436"/>
        <v>9.8335169500235668</v>
      </c>
      <c r="Z967" s="5">
        <f t="shared" si="437"/>
        <v>-1.5582577949919474</v>
      </c>
      <c r="AA967" s="5">
        <f t="shared" si="438"/>
        <v>13.047684419621211</v>
      </c>
      <c r="AB967" s="5">
        <f t="shared" si="439"/>
        <v>7.8480688634663061</v>
      </c>
      <c r="AC967" s="5">
        <f t="shared" si="439"/>
        <v>20.819897311933371</v>
      </c>
      <c r="AD967" s="5">
        <f t="shared" si="440"/>
        <v>-14.957386420530433</v>
      </c>
      <c r="AE967">
        <f t="shared" si="452"/>
        <v>0</v>
      </c>
    </row>
    <row r="968" spans="1:31" x14ac:dyDescent="0.2">
      <c r="A968">
        <f t="shared" si="459"/>
        <v>0.93500000000000072</v>
      </c>
      <c r="B968" s="5">
        <f t="shared" si="441"/>
        <v>4.8563937413423579</v>
      </c>
      <c r="C968" s="5">
        <f t="shared" si="442"/>
        <v>-56.151576619555222</v>
      </c>
      <c r="D968" s="5">
        <f t="shared" si="443"/>
        <v>-6.46355944838254</v>
      </c>
      <c r="E968" s="2">
        <f t="shared" si="444"/>
        <v>56.361193360615864</v>
      </c>
      <c r="F968" s="2">
        <f t="shared" si="445"/>
        <v>175.05694758553108</v>
      </c>
      <c r="G968" s="3">
        <f t="shared" si="446"/>
        <v>9.5606207304589148</v>
      </c>
      <c r="H968" s="3">
        <f t="shared" si="447"/>
        <v>-107.64929737735267</v>
      </c>
      <c r="I968" s="3">
        <f t="shared" si="448"/>
        <v>-20.073317398936968</v>
      </c>
      <c r="J968" s="2">
        <f t="shared" si="429"/>
        <v>109.92140267476509</v>
      </c>
      <c r="K968" s="2">
        <f t="shared" si="449"/>
        <v>74.929381509723981</v>
      </c>
      <c r="L968" s="6">
        <f t="shared" si="430"/>
        <v>2472.2033607155872</v>
      </c>
      <c r="M968" s="2">
        <f t="shared" si="431"/>
        <v>31.331743981291293</v>
      </c>
      <c r="N968" s="2">
        <f t="shared" si="450"/>
        <v>109.92140267476509</v>
      </c>
      <c r="O968" s="2">
        <f t="shared" si="432"/>
        <v>74.929381509723981</v>
      </c>
      <c r="P968" s="5">
        <f t="shared" si="433"/>
        <v>0.35218328086931144</v>
      </c>
      <c r="Q968" s="4">
        <f t="shared" si="451"/>
        <v>0.28503770165666009</v>
      </c>
      <c r="R968" s="4">
        <f t="shared" si="434"/>
        <v>0.25580450900622437</v>
      </c>
      <c r="S968" s="4">
        <f t="shared" si="453"/>
        <v>0</v>
      </c>
      <c r="T968" s="4">
        <f t="shared" si="454"/>
        <v>0</v>
      </c>
      <c r="U968" s="5">
        <f t="shared" si="455"/>
        <v>-1.9867619872455895</v>
      </c>
      <c r="V968" s="5">
        <f t="shared" si="456"/>
        <v>22.370255866509471</v>
      </c>
      <c r="W968" s="5">
        <f t="shared" si="457"/>
        <v>4.1713718272567819</v>
      </c>
      <c r="X968" s="5">
        <f t="shared" si="435"/>
        <v>0.98887756705216523</v>
      </c>
      <c r="Y968" s="5">
        <f t="shared" si="436"/>
        <v>9.8307789236362915</v>
      </c>
      <c r="Z968" s="5">
        <f t="shared" si="437"/>
        <v>-1.559207396130843</v>
      </c>
      <c r="AA968" s="5">
        <f t="shared" si="438"/>
        <v>13.043978941258544</v>
      </c>
      <c r="AB968" s="5">
        <f t="shared" si="439"/>
        <v>7.8440169363907017</v>
      </c>
      <c r="AC968" s="5">
        <f t="shared" si="439"/>
        <v>20.811048470378626</v>
      </c>
      <c r="AD968" s="5">
        <f t="shared" si="440"/>
        <v>-14.958649231484674</v>
      </c>
      <c r="AE968">
        <f t="shared" si="452"/>
        <v>0</v>
      </c>
    </row>
    <row r="969" spans="1:31" x14ac:dyDescent="0.2">
      <c r="A969">
        <f t="shared" si="459"/>
        <v>0.93600000000000072</v>
      </c>
      <c r="B969" s="5">
        <f t="shared" si="441"/>
        <v>4.8659582840812847</v>
      </c>
      <c r="C969" s="5">
        <f t="shared" si="442"/>
        <v>-56.259215511408335</v>
      </c>
      <c r="D969" s="5">
        <f t="shared" si="443"/>
        <v>-6.483640245106093</v>
      </c>
      <c r="E969" s="2">
        <f t="shared" si="444"/>
        <v>56.469256060103248</v>
      </c>
      <c r="F969" s="2">
        <f t="shared" si="445"/>
        <v>175.05668965951119</v>
      </c>
      <c r="G969" s="3">
        <f t="shared" si="446"/>
        <v>9.5684647473953053</v>
      </c>
      <c r="H969" s="3">
        <f t="shared" si="447"/>
        <v>-107.62848632888229</v>
      </c>
      <c r="I969" s="3">
        <f t="shared" si="448"/>
        <v>-20.088276048168453</v>
      </c>
      <c r="J969" s="2">
        <f t="shared" si="429"/>
        <v>109.90443767954034</v>
      </c>
      <c r="K969" s="2">
        <f t="shared" si="449"/>
        <v>74.917817095801183</v>
      </c>
      <c r="L969" s="6">
        <f t="shared" si="430"/>
        <v>2472.140406021771</v>
      </c>
      <c r="M969" s="2">
        <f t="shared" si="431"/>
        <v>31.330946117984251</v>
      </c>
      <c r="N969" s="2">
        <f t="shared" si="450"/>
        <v>109.90443767954034</v>
      </c>
      <c r="O969" s="2">
        <f t="shared" si="432"/>
        <v>74.917817095801183</v>
      </c>
      <c r="P969" s="5">
        <f t="shared" si="433"/>
        <v>0.35218143809383756</v>
      </c>
      <c r="Q969" s="4">
        <f t="shared" si="451"/>
        <v>0.28507444084595662</v>
      </c>
      <c r="R969" s="4">
        <f t="shared" si="434"/>
        <v>0.25581991047182501</v>
      </c>
      <c r="S969" s="4">
        <f t="shared" si="453"/>
        <v>0</v>
      </c>
      <c r="T969" s="4">
        <f t="shared" si="454"/>
        <v>0</v>
      </c>
      <c r="U969" s="5">
        <f t="shared" si="455"/>
        <v>-1.9880747413033126</v>
      </c>
      <c r="V969" s="5">
        <f t="shared" si="456"/>
        <v>22.36236227691667</v>
      </c>
      <c r="W969" s="5">
        <f t="shared" si="457"/>
        <v>4.1738142180607962</v>
      </c>
      <c r="X969" s="5">
        <f t="shared" si="435"/>
        <v>0.98885238527082608</v>
      </c>
      <c r="Y969" s="5">
        <f t="shared" si="436"/>
        <v>9.8280424157518596</v>
      </c>
      <c r="Z969" s="5">
        <f t="shared" si="437"/>
        <v>-1.5601573685538639</v>
      </c>
      <c r="AA969" s="5">
        <f t="shared" si="438"/>
        <v>13.040275470886705</v>
      </c>
      <c r="AB969" s="5">
        <f t="shared" si="439"/>
        <v>7.8399676744485465</v>
      </c>
      <c r="AC969" s="5">
        <f t="shared" si="439"/>
        <v>20.802204908362807</v>
      </c>
      <c r="AD969" s="5">
        <f t="shared" si="440"/>
        <v>-14.959910311052496</v>
      </c>
      <c r="AE969">
        <f t="shared" si="452"/>
        <v>0</v>
      </c>
    </row>
    <row r="970" spans="1:31" x14ac:dyDescent="0.2">
      <c r="A970">
        <f t="shared" si="459"/>
        <v>0.93700000000000072</v>
      </c>
      <c r="B970" s="5">
        <f t="shared" si="441"/>
        <v>4.8755306688125168</v>
      </c>
      <c r="C970" s="5">
        <f t="shared" si="442"/>
        <v>-56.366833596634763</v>
      </c>
      <c r="D970" s="5">
        <f t="shared" si="443"/>
        <v>-6.5037360011094174</v>
      </c>
      <c r="E970" s="2">
        <f t="shared" si="444"/>
        <v>56.577298707284044</v>
      </c>
      <c r="F970" s="2">
        <f t="shared" si="445"/>
        <v>175.05642299096212</v>
      </c>
      <c r="G970" s="3">
        <f t="shared" si="446"/>
        <v>9.5763047150697531</v>
      </c>
      <c r="H970" s="3">
        <f t="shared" si="447"/>
        <v>-107.60768412397393</v>
      </c>
      <c r="I970" s="3">
        <f t="shared" si="448"/>
        <v>-20.103235958479505</v>
      </c>
      <c r="J970" s="2">
        <f t="shared" si="429"/>
        <v>109.88748514058878</v>
      </c>
      <c r="K970" s="2">
        <f t="shared" si="449"/>
        <v>74.906261172862145</v>
      </c>
      <c r="L970" s="6">
        <f t="shared" si="430"/>
        <v>2472.0773752154896</v>
      </c>
      <c r="M970" s="2">
        <f t="shared" si="431"/>
        <v>31.330147290057422</v>
      </c>
      <c r="N970" s="2">
        <f t="shared" si="450"/>
        <v>109.88748514058878</v>
      </c>
      <c r="O970" s="2">
        <f t="shared" si="432"/>
        <v>74.906261172862145</v>
      </c>
      <c r="P970" s="5">
        <f t="shared" si="433"/>
        <v>0.35217959309736679</v>
      </c>
      <c r="Q970" s="4">
        <f t="shared" si="451"/>
        <v>0.28511115028225453</v>
      </c>
      <c r="R970" s="4">
        <f t="shared" si="434"/>
        <v>0.25583529735195154</v>
      </c>
      <c r="S970" s="4">
        <f t="shared" si="453"/>
        <v>0</v>
      </c>
      <c r="T970" s="4">
        <f t="shared" si="454"/>
        <v>0</v>
      </c>
      <c r="U970" s="5">
        <f t="shared" si="455"/>
        <v>-1.9893863501319413</v>
      </c>
      <c r="V970" s="5">
        <f t="shared" si="456"/>
        <v>22.354474333786278</v>
      </c>
      <c r="W970" s="5">
        <f t="shared" si="457"/>
        <v>4.1762563326066253</v>
      </c>
      <c r="X970" s="5">
        <f t="shared" si="435"/>
        <v>0.9888271730446172</v>
      </c>
      <c r="Y970" s="5">
        <f t="shared" si="436"/>
        <v>9.8253074254620483</v>
      </c>
      <c r="Z970" s="5">
        <f t="shared" si="437"/>
        <v>-1.5611077117902714</v>
      </c>
      <c r="AA970" s="5">
        <f t="shared" si="438"/>
        <v>13.036574007317743</v>
      </c>
      <c r="AB970" s="5">
        <f t="shared" si="439"/>
        <v>7.8359210753301074</v>
      </c>
      <c r="AC970" s="5">
        <f t="shared" si="439"/>
        <v>20.793366621996007</v>
      </c>
      <c r="AD970" s="5">
        <f t="shared" si="440"/>
        <v>-14.961169660075633</v>
      </c>
      <c r="AE970">
        <f t="shared" si="452"/>
        <v>0</v>
      </c>
    </row>
    <row r="971" spans="1:31" x14ac:dyDescent="0.2">
      <c r="A971">
        <f t="shared" si="459"/>
        <v>0.93800000000000072</v>
      </c>
      <c r="B971" s="5">
        <f t="shared" si="441"/>
        <v>4.8851108914881243</v>
      </c>
      <c r="C971" s="5">
        <f t="shared" si="442"/>
        <v>-56.474430884075431</v>
      </c>
      <c r="D971" s="5">
        <f t="shared" si="443"/>
        <v>-6.5238467176527264</v>
      </c>
      <c r="E971" s="2">
        <f t="shared" si="444"/>
        <v>56.685321310744534</v>
      </c>
      <c r="F971" s="2">
        <f t="shared" si="445"/>
        <v>175.05614763443731</v>
      </c>
      <c r="G971" s="3">
        <f t="shared" si="446"/>
        <v>9.5841406361450829</v>
      </c>
      <c r="H971" s="3">
        <f t="shared" si="447"/>
        <v>-107.58689075735192</v>
      </c>
      <c r="I971" s="3">
        <f t="shared" si="448"/>
        <v>-20.118197128139581</v>
      </c>
      <c r="J971" s="2">
        <f t="shared" si="429"/>
        <v>109.8705450530508</v>
      </c>
      <c r="K971" s="2">
        <f t="shared" si="449"/>
        <v>74.894713737594273</v>
      </c>
      <c r="L971" s="6">
        <f t="shared" si="430"/>
        <v>2472.0142682914588</v>
      </c>
      <c r="M971" s="2">
        <f t="shared" si="431"/>
        <v>31.32934749744383</v>
      </c>
      <c r="N971" s="2">
        <f t="shared" si="450"/>
        <v>109.8705450530508</v>
      </c>
      <c r="O971" s="2">
        <f t="shared" si="432"/>
        <v>74.894713737594273</v>
      </c>
      <c r="P971" s="5">
        <f t="shared" si="433"/>
        <v>0.3521777458797436</v>
      </c>
      <c r="Q971" s="4">
        <f t="shared" si="451"/>
        <v>0.28514782995129867</v>
      </c>
      <c r="R971" s="4">
        <f t="shared" si="434"/>
        <v>0.25585066964619924</v>
      </c>
      <c r="S971" s="4">
        <f t="shared" si="453"/>
        <v>0</v>
      </c>
      <c r="T971" s="4">
        <f t="shared" si="454"/>
        <v>0</v>
      </c>
      <c r="U971" s="5">
        <f t="shared" si="455"/>
        <v>-1.990696815131376</v>
      </c>
      <c r="V971" s="5">
        <f t="shared" si="456"/>
        <v>22.346592032761741</v>
      </c>
      <c r="W971" s="5">
        <f t="shared" si="457"/>
        <v>4.1786981712406499</v>
      </c>
      <c r="X971" s="5">
        <f t="shared" si="435"/>
        <v>0.98880193037142461</v>
      </c>
      <c r="Y971" s="5">
        <f t="shared" si="436"/>
        <v>9.8225739518593134</v>
      </c>
      <c r="Z971" s="5">
        <f t="shared" si="437"/>
        <v>-1.5620584253699201</v>
      </c>
      <c r="AA971" s="5">
        <f t="shared" si="438"/>
        <v>13.032874549364573</v>
      </c>
      <c r="AB971" s="5">
        <f t="shared" si="439"/>
        <v>7.8318771367279378</v>
      </c>
      <c r="AC971" s="5">
        <f t="shared" si="439"/>
        <v>20.784533607391822</v>
      </c>
      <c r="AD971" s="5">
        <f t="shared" si="440"/>
        <v>-14.962427279394777</v>
      </c>
      <c r="AE971">
        <f t="shared" si="452"/>
        <v>0</v>
      </c>
    </row>
    <row r="972" spans="1:31" x14ac:dyDescent="0.2">
      <c r="A972">
        <f t="shared" si="459"/>
        <v>0.93900000000000072</v>
      </c>
      <c r="B972" s="5">
        <f t="shared" si="441"/>
        <v>4.8946989480628371</v>
      </c>
      <c r="C972" s="5">
        <f t="shared" si="442"/>
        <v>-56.582007382565983</v>
      </c>
      <c r="D972" s="5">
        <f t="shared" si="443"/>
        <v>-6.5439723959945058</v>
      </c>
      <c r="E972" s="2">
        <f t="shared" si="444"/>
        <v>56.793323879069789</v>
      </c>
      <c r="F972" s="2">
        <f t="shared" si="445"/>
        <v>175.05586364405366</v>
      </c>
      <c r="G972" s="3">
        <f t="shared" si="446"/>
        <v>9.5919725132818101</v>
      </c>
      <c r="H972" s="3">
        <f t="shared" si="447"/>
        <v>-107.56610622374453</v>
      </c>
      <c r="I972" s="3">
        <f t="shared" si="448"/>
        <v>-20.133159555418978</v>
      </c>
      <c r="J972" s="2">
        <f t="shared" si="429"/>
        <v>109.8536174120698</v>
      </c>
      <c r="K972" s="2">
        <f t="shared" si="449"/>
        <v>74.883174786686979</v>
      </c>
      <c r="L972" s="6">
        <f t="shared" si="430"/>
        <v>2471.9510852444523</v>
      </c>
      <c r="M972" s="2">
        <f t="shared" si="431"/>
        <v>31.328546740077254</v>
      </c>
      <c r="N972" s="2">
        <f t="shared" si="450"/>
        <v>109.8536174120698</v>
      </c>
      <c r="O972" s="2">
        <f t="shared" si="432"/>
        <v>74.883174786686979</v>
      </c>
      <c r="P972" s="5">
        <f t="shared" si="433"/>
        <v>0.35217589644081415</v>
      </c>
      <c r="Q972" s="4">
        <f t="shared" si="451"/>
        <v>0.28518447983885087</v>
      </c>
      <c r="R972" s="4">
        <f t="shared" si="434"/>
        <v>0.25586602735416736</v>
      </c>
      <c r="S972" s="4">
        <f t="shared" si="453"/>
        <v>0</v>
      </c>
      <c r="T972" s="4">
        <f t="shared" si="454"/>
        <v>0</v>
      </c>
      <c r="U972" s="5">
        <f t="shared" si="455"/>
        <v>-1.992006137699913</v>
      </c>
      <c r="V972" s="5">
        <f t="shared" si="456"/>
        <v>22.338715369490615</v>
      </c>
      <c r="W972" s="5">
        <f t="shared" si="457"/>
        <v>4.1811397343094079</v>
      </c>
      <c r="X972" s="5">
        <f t="shared" si="435"/>
        <v>0.9887766572491582</v>
      </c>
      <c r="Y972" s="5">
        <f t="shared" si="436"/>
        <v>9.8198419940367483</v>
      </c>
      <c r="Z972" s="5">
        <f t="shared" si="437"/>
        <v>-1.5630095088232567</v>
      </c>
      <c r="AA972" s="5">
        <f t="shared" si="438"/>
        <v>13.029177095840939</v>
      </c>
      <c r="AB972" s="5">
        <f t="shared" si="439"/>
        <v>7.8278358563368355</v>
      </c>
      <c r="AC972" s="5">
        <f t="shared" si="439"/>
        <v>20.775705860667358</v>
      </c>
      <c r="AD972" s="5">
        <f t="shared" si="440"/>
        <v>-14.963683169849652</v>
      </c>
      <c r="AE972">
        <f t="shared" si="452"/>
        <v>0</v>
      </c>
    </row>
    <row r="973" spans="1:31" x14ac:dyDescent="0.2">
      <c r="A973">
        <f t="shared" si="459"/>
        <v>0.94000000000000072</v>
      </c>
      <c r="B973" s="5">
        <f t="shared" si="441"/>
        <v>4.9042948344940474</v>
      </c>
      <c r="C973" s="5">
        <f t="shared" si="442"/>
        <v>-56.689563100936795</v>
      </c>
      <c r="D973" s="5">
        <f t="shared" si="443"/>
        <v>-6.5641130373915093</v>
      </c>
      <c r="E973" s="2">
        <f t="shared" si="444"/>
        <v>56.901306420843625</v>
      </c>
      <c r="F973" s="2">
        <f t="shared" si="445"/>
        <v>175.05557107349597</v>
      </c>
      <c r="G973" s="3">
        <f t="shared" si="446"/>
        <v>9.5998003491381461</v>
      </c>
      <c r="H973" s="3">
        <f t="shared" si="447"/>
        <v>-107.54533051788385</v>
      </c>
      <c r="I973" s="3">
        <f t="shared" si="448"/>
        <v>-20.148123238588827</v>
      </c>
      <c r="J973" s="2">
        <f t="shared" si="429"/>
        <v>109.83670221279205</v>
      </c>
      <c r="K973" s="2">
        <f t="shared" si="449"/>
        <v>74.871644316831663</v>
      </c>
      <c r="L973" s="6">
        <f t="shared" si="430"/>
        <v>2471.8878260692991</v>
      </c>
      <c r="M973" s="2">
        <f t="shared" si="431"/>
        <v>31.327745017892155</v>
      </c>
      <c r="N973" s="2">
        <f t="shared" si="450"/>
        <v>109.83670221279205</v>
      </c>
      <c r="O973" s="2">
        <f t="shared" si="432"/>
        <v>74.871644316831663</v>
      </c>
      <c r="P973" s="5">
        <f t="shared" si="433"/>
        <v>0.35217404478042613</v>
      </c>
      <c r="Q973" s="4">
        <f t="shared" si="451"/>
        <v>0.28522109993068961</v>
      </c>
      <c r="R973" s="4">
        <f t="shared" si="434"/>
        <v>0.25588137047545878</v>
      </c>
      <c r="S973" s="4">
        <f t="shared" si="453"/>
        <v>0</v>
      </c>
      <c r="T973" s="4">
        <f t="shared" si="454"/>
        <v>0</v>
      </c>
      <c r="U973" s="5">
        <f t="shared" si="455"/>
        <v>-1.9933143192342406</v>
      </c>
      <c r="V973" s="5">
        <f t="shared" si="456"/>
        <v>22.33084433962452</v>
      </c>
      <c r="W973" s="5">
        <f t="shared" si="457"/>
        <v>4.1835810221595811</v>
      </c>
      <c r="X973" s="5">
        <f t="shared" si="435"/>
        <v>0.98875135367574951</v>
      </c>
      <c r="Y973" s="5">
        <f t="shared" si="436"/>
        <v>9.8171115510880949</v>
      </c>
      <c r="Z973" s="5">
        <f t="shared" si="437"/>
        <v>-1.5639609616813157</v>
      </c>
      <c r="AA973" s="5">
        <f t="shared" si="438"/>
        <v>13.025481645561415</v>
      </c>
      <c r="AB973" s="5">
        <f t="shared" si="439"/>
        <v>7.8237972318538542</v>
      </c>
      <c r="AC973" s="5">
        <f t="shared" si="439"/>
        <v>20.766883377943202</v>
      </c>
      <c r="AD973" s="5">
        <f t="shared" si="440"/>
        <v>-14.964937332279003</v>
      </c>
      <c r="AE973">
        <f t="shared" si="452"/>
        <v>0</v>
      </c>
    </row>
    <row r="974" spans="1:31" x14ac:dyDescent="0.2">
      <c r="A974">
        <f t="shared" si="459"/>
        <v>0.94100000000000072</v>
      </c>
      <c r="B974" s="5">
        <f t="shared" si="441"/>
        <v>4.9138985467418008</v>
      </c>
      <c r="C974" s="5">
        <f t="shared" si="442"/>
        <v>-56.797098048012991</v>
      </c>
      <c r="D974" s="5">
        <f t="shared" si="443"/>
        <v>-6.5842686430987643</v>
      </c>
      <c r="E974" s="2">
        <f t="shared" si="444"/>
        <v>57.009268944648575</v>
      </c>
      <c r="F974" s="2">
        <f t="shared" si="445"/>
        <v>175.05526997602135</v>
      </c>
      <c r="G974" s="3">
        <f t="shared" si="446"/>
        <v>9.6076241463700001</v>
      </c>
      <c r="H974" s="3">
        <f t="shared" si="447"/>
        <v>-107.52456363450591</v>
      </c>
      <c r="I974" s="3">
        <f t="shared" si="448"/>
        <v>-20.163088175921107</v>
      </c>
      <c r="J974" s="2">
        <f t="shared" si="429"/>
        <v>109.81979945036683</v>
      </c>
      <c r="K974" s="2">
        <f t="shared" si="449"/>
        <v>74.860122324721758</v>
      </c>
      <c r="L974" s="6">
        <f t="shared" si="430"/>
        <v>2471.8244907608832</v>
      </c>
      <c r="M974" s="2">
        <f t="shared" si="431"/>
        <v>31.326942330823695</v>
      </c>
      <c r="N974" s="2">
        <f t="shared" si="450"/>
        <v>109.81979945036683</v>
      </c>
      <c r="O974" s="2">
        <f t="shared" si="432"/>
        <v>74.860122324721758</v>
      </c>
      <c r="P974" s="5">
        <f t="shared" si="433"/>
        <v>0.35217219089842888</v>
      </c>
      <c r="Q974" s="4">
        <f t="shared" si="451"/>
        <v>0.28525769021260994</v>
      </c>
      <c r="R974" s="4">
        <f t="shared" si="434"/>
        <v>0.25589669900968059</v>
      </c>
      <c r="S974" s="4">
        <f t="shared" si="453"/>
        <v>0</v>
      </c>
      <c r="T974" s="4">
        <f t="shared" si="454"/>
        <v>0</v>
      </c>
      <c r="U974" s="5">
        <f t="shared" si="455"/>
        <v>-1.994621361129447</v>
      </c>
      <c r="V974" s="5">
        <f t="shared" si="456"/>
        <v>22.322978938819169</v>
      </c>
      <c r="W974" s="5">
        <f t="shared" si="457"/>
        <v>4.1860220351380084</v>
      </c>
      <c r="X974" s="5">
        <f t="shared" si="435"/>
        <v>0.98872601964915219</v>
      </c>
      <c r="Y974" s="5">
        <f t="shared" si="436"/>
        <v>9.8143826221077504</v>
      </c>
      <c r="Z974" s="5">
        <f t="shared" si="437"/>
        <v>-1.5649127834757237</v>
      </c>
      <c r="AA974" s="5">
        <f t="shared" si="438"/>
        <v>13.021788197341417</v>
      </c>
      <c r="AB974" s="5">
        <f t="shared" si="439"/>
        <v>7.8197612609783036</v>
      </c>
      <c r="AC974" s="5">
        <f t="shared" si="439"/>
        <v>20.758066155343446</v>
      </c>
      <c r="AD974" s="5">
        <f t="shared" si="440"/>
        <v>-14.966189767520575</v>
      </c>
      <c r="AE974">
        <f t="shared" si="452"/>
        <v>0</v>
      </c>
    </row>
    <row r="975" spans="1:31" x14ac:dyDescent="0.2">
      <c r="A975">
        <f t="shared" si="459"/>
        <v>0.94200000000000073</v>
      </c>
      <c r="B975" s="5">
        <f t="shared" si="441"/>
        <v>4.9235100807688017</v>
      </c>
      <c r="C975" s="5">
        <f t="shared" si="442"/>
        <v>-56.904612232614419</v>
      </c>
      <c r="D975" s="5">
        <f t="shared" si="443"/>
        <v>-6.6044392143695694</v>
      </c>
      <c r="E975" s="2">
        <f t="shared" si="444"/>
        <v>57.117211459065842</v>
      </c>
      <c r="F975" s="2">
        <f t="shared" si="445"/>
        <v>175.05496040446315</v>
      </c>
      <c r="G975" s="3">
        <f t="shared" si="446"/>
        <v>9.6154439076309792</v>
      </c>
      <c r="H975" s="3">
        <f t="shared" si="447"/>
        <v>-107.50380556835057</v>
      </c>
      <c r="I975" s="3">
        <f t="shared" si="448"/>
        <v>-20.178054365688627</v>
      </c>
      <c r="J975" s="2">
        <f t="shared" si="429"/>
        <v>109.80290911994639</v>
      </c>
      <c r="K975" s="2">
        <f t="shared" si="449"/>
        <v>74.848608807052756</v>
      </c>
      <c r="L975" s="6">
        <f t="shared" si="430"/>
        <v>2471.7610793141457</v>
      </c>
      <c r="M975" s="2">
        <f t="shared" si="431"/>
        <v>31.326138678807752</v>
      </c>
      <c r="N975" s="2">
        <f t="shared" si="450"/>
        <v>109.80290911994639</v>
      </c>
      <c r="O975" s="2">
        <f t="shared" si="432"/>
        <v>74.848608807052756</v>
      </c>
      <c r="P975" s="5">
        <f t="shared" si="433"/>
        <v>0.35217033479467352</v>
      </c>
      <c r="Q975" s="4">
        <f t="shared" si="451"/>
        <v>0.2852942506704238</v>
      </c>
      <c r="R975" s="4">
        <f t="shared" si="434"/>
        <v>0.2559120129564435</v>
      </c>
      <c r="S975" s="4">
        <f t="shared" si="453"/>
        <v>0</v>
      </c>
      <c r="T975" s="4">
        <f t="shared" si="454"/>
        <v>0</v>
      </c>
      <c r="U975" s="5">
        <f t="shared" si="455"/>
        <v>-1.99592726477902</v>
      </c>
      <c r="V975" s="5">
        <f t="shared" si="456"/>
        <v>22.315119162734373</v>
      </c>
      <c r="W975" s="5">
        <f t="shared" si="457"/>
        <v>4.1884627735916791</v>
      </c>
      <c r="X975" s="5">
        <f t="shared" si="435"/>
        <v>0.9887006551673424</v>
      </c>
      <c r="Y975" s="5">
        <f t="shared" si="436"/>
        <v>9.8116552061907605</v>
      </c>
      <c r="Z975" s="5">
        <f t="shared" si="437"/>
        <v>-1.5658649737386972</v>
      </c>
      <c r="AA975" s="5">
        <f t="shared" si="438"/>
        <v>13.018096749997204</v>
      </c>
      <c r="AB975" s="5">
        <f t="shared" si="439"/>
        <v>7.8157279414117404</v>
      </c>
      <c r="AC975" s="5">
        <f t="shared" si="439"/>
        <v>20.749254188995675</v>
      </c>
      <c r="AD975" s="5">
        <f t="shared" si="440"/>
        <v>-14.967440476411117</v>
      </c>
      <c r="AE975">
        <f t="shared" si="452"/>
        <v>0</v>
      </c>
    </row>
    <row r="976" spans="1:31" x14ac:dyDescent="0.2">
      <c r="A976">
        <f t="shared" si="459"/>
        <v>0.94300000000000073</v>
      </c>
      <c r="B976" s="5">
        <f t="shared" si="441"/>
        <v>4.9331294325404036</v>
      </c>
      <c r="C976" s="5">
        <f t="shared" si="442"/>
        <v>-57.012105663555673</v>
      </c>
      <c r="D976" s="5">
        <f t="shared" si="443"/>
        <v>-6.624624752455496</v>
      </c>
      <c r="E976" s="2">
        <f t="shared" si="444"/>
        <v>57.225133972675273</v>
      </c>
      <c r="F976" s="2">
        <f t="shared" si="445"/>
        <v>175.05464241123551</v>
      </c>
      <c r="G976" s="3">
        <f t="shared" si="446"/>
        <v>9.6232596355723903</v>
      </c>
      <c r="H976" s="3">
        <f t="shared" si="447"/>
        <v>-107.48305631416157</v>
      </c>
      <c r="I976" s="3">
        <f t="shared" si="448"/>
        <v>-20.193021806165039</v>
      </c>
      <c r="J976" s="2">
        <f t="shared" si="429"/>
        <v>109.78603121668586</v>
      </c>
      <c r="K976" s="2">
        <f t="shared" si="449"/>
        <v>74.837103760522055</v>
      </c>
      <c r="L976" s="6">
        <f t="shared" si="430"/>
        <v>2471.6975917240838</v>
      </c>
      <c r="M976" s="2">
        <f t="shared" si="431"/>
        <v>31.325334061780922</v>
      </c>
      <c r="N976" s="2">
        <f t="shared" si="450"/>
        <v>109.78603121668586</v>
      </c>
      <c r="O976" s="2">
        <f t="shared" si="432"/>
        <v>74.837103760522055</v>
      </c>
      <c r="P976" s="5">
        <f t="shared" si="433"/>
        <v>0.35216847646901261</v>
      </c>
      <c r="Q976" s="4">
        <f t="shared" si="451"/>
        <v>0.28533078128996009</v>
      </c>
      <c r="R976" s="4">
        <f t="shared" si="434"/>
        <v>0.25592731231536231</v>
      </c>
      <c r="S976" s="4">
        <f t="shared" si="453"/>
        <v>0</v>
      </c>
      <c r="T976" s="4">
        <f t="shared" si="454"/>
        <v>0</v>
      </c>
      <c r="U976" s="5">
        <f t="shared" si="455"/>
        <v>-1.9972320315748453</v>
      </c>
      <c r="V976" s="5">
        <f t="shared" si="456"/>
        <v>22.307265007033966</v>
      </c>
      <c r="W976" s="5">
        <f t="shared" si="457"/>
        <v>4.1909032378677296</v>
      </c>
      <c r="X976" s="5">
        <f t="shared" si="435"/>
        <v>0.98867526022831898</v>
      </c>
      <c r="Y976" s="5">
        <f t="shared" si="436"/>
        <v>9.8089293024328175</v>
      </c>
      <c r="Z976" s="5">
        <f t="shared" si="437"/>
        <v>-1.5668175320030393</v>
      </c>
      <c r="AA976" s="5">
        <f t="shared" si="438"/>
        <v>13.014407302345854</v>
      </c>
      <c r="AB976" s="5">
        <f t="shared" si="439"/>
        <v>7.8116972708579722</v>
      </c>
      <c r="AC976" s="5">
        <f t="shared" si="439"/>
        <v>20.740447475030926</v>
      </c>
      <c r="AD976" s="5">
        <f t="shared" si="440"/>
        <v>-14.968689459786418</v>
      </c>
      <c r="AE976">
        <f t="shared" si="452"/>
        <v>0</v>
      </c>
    </row>
    <row r="977" spans="1:31" x14ac:dyDescent="0.2">
      <c r="A977">
        <f t="shared" si="459"/>
        <v>0.94400000000000073</v>
      </c>
      <c r="B977" s="5">
        <f t="shared" si="441"/>
        <v>4.9427565980246113</v>
      </c>
      <c r="C977" s="5">
        <f t="shared" si="442"/>
        <v>-57.11957834964609</v>
      </c>
      <c r="D977" s="5">
        <f t="shared" si="443"/>
        <v>-6.6448252586063905</v>
      </c>
      <c r="E977" s="2">
        <f t="shared" si="444"/>
        <v>57.333036494055278</v>
      </c>
      <c r="F977" s="2">
        <f t="shared" si="445"/>
        <v>175.05431604833726</v>
      </c>
      <c r="G977" s="3">
        <f t="shared" si="446"/>
        <v>9.6310713328432485</v>
      </c>
      <c r="H977" s="3">
        <f t="shared" si="447"/>
        <v>-107.46231586668654</v>
      </c>
      <c r="I977" s="3">
        <f t="shared" si="448"/>
        <v>-20.207990495624824</v>
      </c>
      <c r="J977" s="2">
        <f t="shared" si="429"/>
        <v>109.76916573574333</v>
      </c>
      <c r="K977" s="2">
        <f t="shared" si="449"/>
        <v>74.825607181829128</v>
      </c>
      <c r="L977" s="6">
        <f t="shared" si="430"/>
        <v>2471.6340279857495</v>
      </c>
      <c r="M977" s="2">
        <f t="shared" si="431"/>
        <v>31.324528479680506</v>
      </c>
      <c r="N977" s="2">
        <f t="shared" si="450"/>
        <v>109.76916573574333</v>
      </c>
      <c r="O977" s="2">
        <f t="shared" si="432"/>
        <v>74.825607181829128</v>
      </c>
      <c r="P977" s="5">
        <f t="shared" si="433"/>
        <v>0.3521666159213005</v>
      </c>
      <c r="Q977" s="4">
        <f t="shared" si="451"/>
        <v>0.2853672820570643</v>
      </c>
      <c r="R977" s="4">
        <f t="shared" si="434"/>
        <v>0.2559425970860556</v>
      </c>
      <c r="S977" s="4">
        <f t="shared" si="453"/>
        <v>0</v>
      </c>
      <c r="T977" s="4">
        <f t="shared" si="454"/>
        <v>0</v>
      </c>
      <c r="U977" s="5">
        <f t="shared" si="455"/>
        <v>-1.998535662907216</v>
      </c>
      <c r="V977" s="5">
        <f t="shared" si="456"/>
        <v>22.2994164673859</v>
      </c>
      <c r="W977" s="5">
        <f t="shared" si="457"/>
        <v>4.1933434283134483</v>
      </c>
      <c r="X977" s="5">
        <f t="shared" si="435"/>
        <v>0.98864983483010327</v>
      </c>
      <c r="Y977" s="5">
        <f t="shared" si="436"/>
        <v>9.8062049099302513</v>
      </c>
      <c r="Z977" s="5">
        <f t="shared" si="437"/>
        <v>-1.5677704578021425</v>
      </c>
      <c r="AA977" s="5">
        <f t="shared" si="438"/>
        <v>13.010719853205282</v>
      </c>
      <c r="AB977" s="5">
        <f t="shared" si="439"/>
        <v>7.8076692470230356</v>
      </c>
      <c r="AC977" s="5">
        <f t="shared" si="439"/>
        <v>20.731646009583756</v>
      </c>
      <c r="AD977" s="5">
        <f t="shared" si="440"/>
        <v>-14.969936718481268</v>
      </c>
      <c r="AE977">
        <f t="shared" si="452"/>
        <v>0</v>
      </c>
    </row>
    <row r="978" spans="1:31" x14ac:dyDescent="0.2">
      <c r="A978">
        <f t="shared" si="459"/>
        <v>0.94500000000000073</v>
      </c>
      <c r="B978" s="5">
        <f t="shared" si="441"/>
        <v>4.9523915731920782</v>
      </c>
      <c r="C978" s="5">
        <f t="shared" si="442"/>
        <v>-57.227030299689773</v>
      </c>
      <c r="D978" s="5">
        <f t="shared" si="443"/>
        <v>-6.6650407340703746</v>
      </c>
      <c r="E978" s="2">
        <f t="shared" si="444"/>
        <v>57.440919031782869</v>
      </c>
      <c r="F978" s="2">
        <f t="shared" si="445"/>
        <v>175.05398136735613</v>
      </c>
      <c r="G978" s="3">
        <f t="shared" si="446"/>
        <v>9.6388790020902722</v>
      </c>
      <c r="H978" s="3">
        <f t="shared" si="447"/>
        <v>-107.44158422067696</v>
      </c>
      <c r="I978" s="3">
        <f t="shared" si="448"/>
        <v>-20.222960432343307</v>
      </c>
      <c r="J978" s="2">
        <f t="shared" si="429"/>
        <v>109.75231267227984</v>
      </c>
      <c r="K978" s="2">
        <f t="shared" si="449"/>
        <v>74.814119067675421</v>
      </c>
      <c r="L978" s="6">
        <f t="shared" si="430"/>
        <v>2471.5703880942528</v>
      </c>
      <c r="M978" s="2">
        <f t="shared" si="431"/>
        <v>31.323721932444517</v>
      </c>
      <c r="N978" s="2">
        <f t="shared" si="450"/>
        <v>109.75231267227984</v>
      </c>
      <c r="O978" s="2">
        <f t="shared" si="432"/>
        <v>74.814119067675421</v>
      </c>
      <c r="P978" s="5">
        <f t="shared" si="433"/>
        <v>0.35216475315139306</v>
      </c>
      <c r="Q978" s="4">
        <f t="shared" si="451"/>
        <v>0.28540375295759901</v>
      </c>
      <c r="R978" s="4">
        <f t="shared" si="434"/>
        <v>0.25595786726814596</v>
      </c>
      <c r="S978" s="4">
        <f t="shared" si="453"/>
        <v>0</v>
      </c>
      <c r="T978" s="4">
        <f t="shared" si="454"/>
        <v>0</v>
      </c>
      <c r="U978" s="5">
        <f t="shared" si="455"/>
        <v>-1.999838160164827</v>
      </c>
      <c r="V978" s="5">
        <f t="shared" si="456"/>
        <v>22.291573539462156</v>
      </c>
      <c r="W978" s="5">
        <f t="shared" si="457"/>
        <v>4.1957833452762712</v>
      </c>
      <c r="X978" s="5">
        <f t="shared" si="435"/>
        <v>0.98862437897073852</v>
      </c>
      <c r="Y978" s="5">
        <f t="shared" si="436"/>
        <v>9.8034820277800563</v>
      </c>
      <c r="Z978" s="5">
        <f t="shared" si="437"/>
        <v>-1.5687237506699869</v>
      </c>
      <c r="AA978" s="5">
        <f t="shared" si="438"/>
        <v>13.007034401394254</v>
      </c>
      <c r="AB978" s="5">
        <f t="shared" si="439"/>
        <v>7.8036438676152295</v>
      </c>
      <c r="AC978" s="5">
        <f t="shared" si="439"/>
        <v>20.722849788792168</v>
      </c>
      <c r="AD978" s="5">
        <f t="shared" si="440"/>
        <v>-14.971182253329474</v>
      </c>
      <c r="AE978">
        <f t="shared" si="452"/>
        <v>0</v>
      </c>
    </row>
    <row r="979" spans="1:31" x14ac:dyDescent="0.2">
      <c r="A979">
        <f t="shared" si="459"/>
        <v>0.94600000000000073</v>
      </c>
      <c r="B979" s="5">
        <f t="shared" si="441"/>
        <v>4.9620343540161027</v>
      </c>
      <c r="C979" s="5">
        <f t="shared" si="442"/>
        <v>-57.334461522485562</v>
      </c>
      <c r="D979" s="5">
        <f t="shared" si="443"/>
        <v>-6.685271180093844</v>
      </c>
      <c r="E979" s="2">
        <f t="shared" si="444"/>
        <v>57.548781594433549</v>
      </c>
      <c r="F979" s="2">
        <f t="shared" si="445"/>
        <v>175.05363841947286</v>
      </c>
      <c r="G979" s="3">
        <f t="shared" si="446"/>
        <v>9.6466826459578883</v>
      </c>
      <c r="H979" s="3">
        <f t="shared" si="447"/>
        <v>-107.42086137088816</v>
      </c>
      <c r="I979" s="3">
        <f t="shared" si="448"/>
        <v>-20.237931614596636</v>
      </c>
      <c r="J979" s="2">
        <f t="shared" si="429"/>
        <v>109.73547202145934</v>
      </c>
      <c r="K979" s="2">
        <f t="shared" si="449"/>
        <v>74.802639414764371</v>
      </c>
      <c r="L979" s="6">
        <f t="shared" si="430"/>
        <v>2471.5066720447576</v>
      </c>
      <c r="M979" s="2">
        <f t="shared" si="431"/>
        <v>31.322914420011685</v>
      </c>
      <c r="N979" s="2">
        <f t="shared" si="450"/>
        <v>109.73547202145934</v>
      </c>
      <c r="O979" s="2">
        <f t="shared" si="432"/>
        <v>74.802639414764371</v>
      </c>
      <c r="P979" s="5">
        <f t="shared" si="433"/>
        <v>0.35216288815914787</v>
      </c>
      <c r="Q979" s="4">
        <f t="shared" si="451"/>
        <v>0.28544019397744358</v>
      </c>
      <c r="R979" s="4">
        <f t="shared" si="434"/>
        <v>0.25597312286125973</v>
      </c>
      <c r="S979" s="4">
        <f t="shared" si="453"/>
        <v>0</v>
      </c>
      <c r="T979" s="4">
        <f t="shared" si="454"/>
        <v>0</v>
      </c>
      <c r="U979" s="5">
        <f t="shared" si="455"/>
        <v>-2.0011395247347821</v>
      </c>
      <c r="V979" s="5">
        <f t="shared" si="456"/>
        <v>22.283736218938788</v>
      </c>
      <c r="W979" s="5">
        <f t="shared" si="457"/>
        <v>4.198222989103785</v>
      </c>
      <c r="X979" s="5">
        <f t="shared" si="435"/>
        <v>0.98859889264829126</v>
      </c>
      <c r="Y979" s="5">
        <f t="shared" si="436"/>
        <v>9.8007606550798663</v>
      </c>
      <c r="Z979" s="5">
        <f t="shared" si="437"/>
        <v>-1.5696774101411375</v>
      </c>
      <c r="AA979" s="5">
        <f t="shared" si="438"/>
        <v>13.003350945732347</v>
      </c>
      <c r="AB979" s="5">
        <f t="shared" si="439"/>
        <v>7.7996211303450842</v>
      </c>
      <c r="AC979" s="5">
        <f t="shared" si="439"/>
        <v>20.714058808797652</v>
      </c>
      <c r="AD979" s="5">
        <f t="shared" si="440"/>
        <v>-14.972426065163866</v>
      </c>
      <c r="AE979">
        <f t="shared" si="452"/>
        <v>0</v>
      </c>
    </row>
    <row r="980" spans="1:31" x14ac:dyDescent="0.2">
      <c r="A980">
        <f t="shared" si="459"/>
        <v>0.94700000000000073</v>
      </c>
      <c r="B980" s="5">
        <f t="shared" si="441"/>
        <v>4.9716849364726254</v>
      </c>
      <c r="C980" s="5">
        <f t="shared" si="442"/>
        <v>-57.441872026827049</v>
      </c>
      <c r="D980" s="5">
        <f t="shared" si="443"/>
        <v>-6.7055165979214735</v>
      </c>
      <c r="E980" s="2">
        <f t="shared" si="444"/>
        <v>57.656624190581297</v>
      </c>
      <c r="F980" s="2">
        <f t="shared" si="445"/>
        <v>175.05328725546497</v>
      </c>
      <c r="G980" s="3">
        <f t="shared" si="446"/>
        <v>9.654482267088234</v>
      </c>
      <c r="H980" s="3">
        <f t="shared" si="447"/>
        <v>-107.40014731207937</v>
      </c>
      <c r="I980" s="3">
        <f t="shared" si="448"/>
        <v>-20.2529040406618</v>
      </c>
      <c r="J980" s="2">
        <f t="shared" si="429"/>
        <v>109.71864377844874</v>
      </c>
      <c r="K980" s="2">
        <f t="shared" si="449"/>
        <v>74.791168219801449</v>
      </c>
      <c r="L980" s="6">
        <f t="shared" si="430"/>
        <v>2471.4428798324866</v>
      </c>
      <c r="M980" s="2">
        <f t="shared" si="431"/>
        <v>31.322105942321443</v>
      </c>
      <c r="N980" s="2">
        <f t="shared" si="450"/>
        <v>109.71864377844874</v>
      </c>
      <c r="O980" s="2">
        <f t="shared" si="432"/>
        <v>74.791168219801449</v>
      </c>
      <c r="P980" s="5">
        <f t="shared" si="433"/>
        <v>0.3521610209444242</v>
      </c>
      <c r="Q980" s="4">
        <f t="shared" si="451"/>
        <v>0.28547660510249423</v>
      </c>
      <c r="R980" s="4">
        <f t="shared" si="434"/>
        <v>0.25598836386502721</v>
      </c>
      <c r="S980" s="4">
        <f t="shared" si="453"/>
        <v>0</v>
      </c>
      <c r="T980" s="4">
        <f t="shared" si="454"/>
        <v>0</v>
      </c>
      <c r="U980" s="5">
        <f t="shared" si="455"/>
        <v>-2.0024397580025939</v>
      </c>
      <c r="V980" s="5">
        <f t="shared" si="456"/>
        <v>22.275904501495901</v>
      </c>
      <c r="W980" s="5">
        <f t="shared" si="457"/>
        <v>4.2006623601437214</v>
      </c>
      <c r="X980" s="5">
        <f t="shared" si="435"/>
        <v>0.9885733758608497</v>
      </c>
      <c r="Y980" s="5">
        <f t="shared" si="436"/>
        <v>9.7980407909279528</v>
      </c>
      <c r="Z980" s="5">
        <f t="shared" si="437"/>
        <v>-1.5706314357507458</v>
      </c>
      <c r="AA980" s="5">
        <f t="shared" si="438"/>
        <v>12.999669485039972</v>
      </c>
      <c r="AB980" s="5">
        <f t="shared" si="439"/>
        <v>7.7956010329253589</v>
      </c>
      <c r="AC980" s="5">
        <f t="shared" si="439"/>
        <v>20.705273065745157</v>
      </c>
      <c r="AD980" s="5">
        <f t="shared" si="440"/>
        <v>-14.973668154816306</v>
      </c>
      <c r="AE980">
        <f t="shared" si="452"/>
        <v>0</v>
      </c>
    </row>
    <row r="981" spans="1:31" x14ac:dyDescent="0.2">
      <c r="A981">
        <f t="shared" si="459"/>
        <v>0.94800000000000073</v>
      </c>
      <c r="B981" s="5">
        <f t="shared" si="441"/>
        <v>4.9813433165402294</v>
      </c>
      <c r="C981" s="5">
        <f t="shared" si="442"/>
        <v>-57.549261821502597</v>
      </c>
      <c r="D981" s="5">
        <f t="shared" si="443"/>
        <v>-6.7257769887962127</v>
      </c>
      <c r="E981" s="2">
        <f t="shared" si="444"/>
        <v>57.764446828798562</v>
      </c>
      <c r="F981" s="2">
        <f t="shared" si="445"/>
        <v>175.05292792571092</v>
      </c>
      <c r="G981" s="3">
        <f t="shared" si="446"/>
        <v>9.6622778681211585</v>
      </c>
      <c r="H981" s="3">
        <f t="shared" si="447"/>
        <v>-107.37944203901363</v>
      </c>
      <c r="I981" s="3">
        <f t="shared" si="448"/>
        <v>-20.267877708816616</v>
      </c>
      <c r="J981" s="2">
        <f t="shared" si="429"/>
        <v>109.70182793841776</v>
      </c>
      <c r="K981" s="2">
        <f t="shared" si="449"/>
        <v>74.779705479494041</v>
      </c>
      <c r="L981" s="6">
        <f t="shared" si="430"/>
        <v>2471.379011452716</v>
      </c>
      <c r="M981" s="2">
        <f t="shared" si="431"/>
        <v>31.321296499313934</v>
      </c>
      <c r="N981" s="2">
        <f t="shared" si="450"/>
        <v>109.70182793841776</v>
      </c>
      <c r="O981" s="2">
        <f t="shared" si="432"/>
        <v>74.779705479494041</v>
      </c>
      <c r="P981" s="5">
        <f t="shared" si="433"/>
        <v>0.35215915150708277</v>
      </c>
      <c r="Q981" s="4">
        <f t="shared" si="451"/>
        <v>0.28551298631866429</v>
      </c>
      <c r="R981" s="4">
        <f t="shared" si="434"/>
        <v>0.25600359027908287</v>
      </c>
      <c r="S981" s="4">
        <f t="shared" si="453"/>
        <v>0</v>
      </c>
      <c r="T981" s="4">
        <f t="shared" si="454"/>
        <v>0</v>
      </c>
      <c r="U981" s="5">
        <f t="shared" si="455"/>
        <v>-2.003738861352184</v>
      </c>
      <c r="V981" s="5">
        <f t="shared" si="456"/>
        <v>22.268078382817631</v>
      </c>
      <c r="W981" s="5">
        <f t="shared" si="457"/>
        <v>4.2031014587439595</v>
      </c>
      <c r="X981" s="5">
        <f t="shared" si="435"/>
        <v>0.9885478286065249</v>
      </c>
      <c r="Y981" s="5">
        <f t="shared" si="436"/>
        <v>9.7953224344232463</v>
      </c>
      <c r="Z981" s="5">
        <f t="shared" si="437"/>
        <v>-1.5715858270345504</v>
      </c>
      <c r="AA981" s="5">
        <f t="shared" si="438"/>
        <v>12.995990018138382</v>
      </c>
      <c r="AB981" s="5">
        <f t="shared" si="439"/>
        <v>7.7915835730710619</v>
      </c>
      <c r="AC981" s="5">
        <f t="shared" si="439"/>
        <v>20.696492555783081</v>
      </c>
      <c r="AD981" s="5">
        <f t="shared" si="440"/>
        <v>-14.974908523117659</v>
      </c>
      <c r="AE981">
        <f t="shared" si="452"/>
        <v>0</v>
      </c>
    </row>
    <row r="982" spans="1:31" x14ac:dyDescent="0.2">
      <c r="A982">
        <f t="shared" si="459"/>
        <v>0.94900000000000073</v>
      </c>
      <c r="B982" s="5">
        <f t="shared" si="441"/>
        <v>4.9910094902001374</v>
      </c>
      <c r="C982" s="5">
        <f t="shared" si="442"/>
        <v>-57.656630915295331</v>
      </c>
      <c r="D982" s="5">
        <f t="shared" si="443"/>
        <v>-6.7460523539592909</v>
      </c>
      <c r="E982" s="2">
        <f t="shared" si="444"/>
        <v>57.872249517656186</v>
      </c>
      <c r="F982" s="2">
        <f t="shared" si="445"/>
        <v>175.05256048019396</v>
      </c>
      <c r="G982" s="3">
        <f t="shared" si="446"/>
        <v>9.6700694516942303</v>
      </c>
      <c r="H982" s="3">
        <f t="shared" si="447"/>
        <v>-107.35874554645784</v>
      </c>
      <c r="I982" s="3">
        <f t="shared" si="448"/>
        <v>-20.282852617339735</v>
      </c>
      <c r="J982" s="2">
        <f t="shared" si="429"/>
        <v>109.68502449653917</v>
      </c>
      <c r="K982" s="2">
        <f t="shared" si="449"/>
        <v>74.768251190551581</v>
      </c>
      <c r="L982" s="6">
        <f t="shared" si="430"/>
        <v>2471.31506690078</v>
      </c>
      <c r="M982" s="2">
        <f t="shared" si="431"/>
        <v>31.320486090930018</v>
      </c>
      <c r="N982" s="2">
        <f t="shared" si="450"/>
        <v>109.68502449653917</v>
      </c>
      <c r="O982" s="2">
        <f t="shared" si="432"/>
        <v>74.768251190551581</v>
      </c>
      <c r="P982" s="5">
        <f t="shared" si="433"/>
        <v>0.35215727984698619</v>
      </c>
      <c r="Q982" s="4">
        <f t="shared" si="451"/>
        <v>0.28554933761188389</v>
      </c>
      <c r="R982" s="4">
        <f t="shared" si="434"/>
        <v>0.2560188021030646</v>
      </c>
      <c r="S982" s="4">
        <f t="shared" si="453"/>
        <v>0</v>
      </c>
      <c r="T982" s="4">
        <f t="shared" si="454"/>
        <v>0</v>
      </c>
      <c r="U982" s="5">
        <f t="shared" si="455"/>
        <v>-2.0050368361658899</v>
      </c>
      <c r="V982" s="5">
        <f t="shared" si="456"/>
        <v>22.260257858592176</v>
      </c>
      <c r="W982" s="5">
        <f t="shared" si="457"/>
        <v>4.2055402852525265</v>
      </c>
      <c r="X982" s="5">
        <f t="shared" si="435"/>
        <v>0.98852225088345003</v>
      </c>
      <c r="Y982" s="5">
        <f t="shared" si="436"/>
        <v>9.7926055846652993</v>
      </c>
      <c r="Z982" s="5">
        <f t="shared" si="437"/>
        <v>-1.5725405835288708</v>
      </c>
      <c r="AA982" s="5">
        <f t="shared" si="438"/>
        <v>12.992312543849645</v>
      </c>
      <c r="AB982" s="5">
        <f t="shared" si="439"/>
        <v>7.7875687484994094</v>
      </c>
      <c r="AC982" s="5">
        <f t="shared" si="439"/>
        <v>20.687717275063306</v>
      </c>
      <c r="AD982" s="5">
        <f t="shared" si="440"/>
        <v>-14.976147170897828</v>
      </c>
      <c r="AE982">
        <f t="shared" si="452"/>
        <v>0</v>
      </c>
    </row>
    <row r="983" spans="1:31" x14ac:dyDescent="0.2">
      <c r="A983">
        <f t="shared" si="459"/>
        <v>0.95000000000000073</v>
      </c>
      <c r="B983" s="5">
        <f t="shared" si="441"/>
        <v>5.0006834534362055</v>
      </c>
      <c r="C983" s="5">
        <f t="shared" si="442"/>
        <v>-57.763979316983146</v>
      </c>
      <c r="D983" s="5">
        <f t="shared" si="443"/>
        <v>-6.7663426946502154</v>
      </c>
      <c r="E983" s="2">
        <f t="shared" si="444"/>
        <v>57.980032265723409</v>
      </c>
      <c r="F983" s="2">
        <f t="shared" si="445"/>
        <v>175.05218496850597</v>
      </c>
      <c r="G983" s="3">
        <f t="shared" si="446"/>
        <v>9.6778570204427297</v>
      </c>
      <c r="H983" s="3">
        <f t="shared" si="447"/>
        <v>-107.33805782918277</v>
      </c>
      <c r="I983" s="3">
        <f t="shared" si="448"/>
        <v>-20.297828764510633</v>
      </c>
      <c r="J983" s="2">
        <f t="shared" si="429"/>
        <v>109.66823344798854</v>
      </c>
      <c r="K983" s="2">
        <f t="shared" si="449"/>
        <v>74.756805349685436</v>
      </c>
      <c r="L983" s="6">
        <f t="shared" si="430"/>
        <v>2471.251046172069</v>
      </c>
      <c r="M983" s="2">
        <f t="shared" si="431"/>
        <v>31.319674717111294</v>
      </c>
      <c r="N983" s="2">
        <f t="shared" si="450"/>
        <v>109.66823344798854</v>
      </c>
      <c r="O983" s="2">
        <f t="shared" si="432"/>
        <v>74.756805349685436</v>
      </c>
      <c r="P983" s="5">
        <f t="shared" si="433"/>
        <v>0.35215540596399864</v>
      </c>
      <c r="Q983" s="4">
        <f t="shared" si="451"/>
        <v>0.28558565896810056</v>
      </c>
      <c r="R983" s="4">
        <f t="shared" si="434"/>
        <v>0.2560339993366148</v>
      </c>
      <c r="S983" s="4">
        <f t="shared" si="453"/>
        <v>0</v>
      </c>
      <c r="T983" s="4">
        <f t="shared" si="454"/>
        <v>0</v>
      </c>
      <c r="U983" s="5">
        <f t="shared" si="455"/>
        <v>-2.0063336838244621</v>
      </c>
      <c r="V983" s="5">
        <f t="shared" si="456"/>
        <v>22.252442924511776</v>
      </c>
      <c r="W983" s="5">
        <f t="shared" si="457"/>
        <v>4.2079788400175966</v>
      </c>
      <c r="X983" s="5">
        <f t="shared" si="435"/>
        <v>0.98849664268978199</v>
      </c>
      <c r="Y983" s="5">
        <f t="shared" si="436"/>
        <v>9.7898902407543371</v>
      </c>
      <c r="Z983" s="5">
        <f t="shared" si="437"/>
        <v>-1.5734957047706137</v>
      </c>
      <c r="AA983" s="5">
        <f t="shared" si="438"/>
        <v>12.988637060996668</v>
      </c>
      <c r="AB983" s="5">
        <f t="shared" si="439"/>
        <v>7.7835565569298755</v>
      </c>
      <c r="AC983" s="5">
        <f t="shared" si="439"/>
        <v>20.678947219741161</v>
      </c>
      <c r="AD983" s="5">
        <f t="shared" si="440"/>
        <v>-14.977384098985734</v>
      </c>
      <c r="AE983">
        <f t="shared" si="452"/>
        <v>0</v>
      </c>
    </row>
    <row r="984" spans="1:31" x14ac:dyDescent="0.2">
      <c r="A984">
        <f t="shared" si="459"/>
        <v>0.95100000000000073</v>
      </c>
      <c r="B984" s="5">
        <f t="shared" si="441"/>
        <v>5.0103652022349268</v>
      </c>
      <c r="C984" s="5">
        <f t="shared" si="442"/>
        <v>-57.871307035338717</v>
      </c>
      <c r="D984" s="5">
        <f t="shared" si="443"/>
        <v>-6.7866480121067756</v>
      </c>
      <c r="E984" s="2">
        <f t="shared" si="444"/>
        <v>58.087795081567791</v>
      </c>
      <c r="F984" s="2">
        <f t="shared" si="445"/>
        <v>175.05180143985137</v>
      </c>
      <c r="G984" s="3">
        <f t="shared" si="446"/>
        <v>9.6856405769996599</v>
      </c>
      <c r="H984" s="3">
        <f t="shared" si="447"/>
        <v>-107.31737888196304</v>
      </c>
      <c r="I984" s="3">
        <f t="shared" si="448"/>
        <v>-20.312806148609621</v>
      </c>
      <c r="J984" s="2">
        <f t="shared" si="429"/>
        <v>109.65145478794442</v>
      </c>
      <c r="K984" s="2">
        <f t="shared" si="449"/>
        <v>74.745367953609005</v>
      </c>
      <c r="L984" s="6">
        <f t="shared" si="430"/>
        <v>2471.186949262029</v>
      </c>
      <c r="M984" s="2">
        <f t="shared" si="431"/>
        <v>31.31886237780002</v>
      </c>
      <c r="N984" s="2">
        <f t="shared" si="450"/>
        <v>109.65145478794442</v>
      </c>
      <c r="O984" s="2">
        <f t="shared" si="432"/>
        <v>74.745367953609005</v>
      </c>
      <c r="P984" s="5">
        <f t="shared" si="433"/>
        <v>0.3521535298579857</v>
      </c>
      <c r="Q984" s="4">
        <f t="shared" si="451"/>
        <v>0.2856219503732782</v>
      </c>
      <c r="R984" s="4">
        <f t="shared" si="434"/>
        <v>0.2560491819793792</v>
      </c>
      <c r="S984" s="4">
        <f t="shared" si="453"/>
        <v>0</v>
      </c>
      <c r="T984" s="4">
        <f t="shared" si="454"/>
        <v>0</v>
      </c>
      <c r="U984" s="5">
        <f t="shared" si="455"/>
        <v>-2.0076294057070676</v>
      </c>
      <c r="V984" s="5">
        <f t="shared" si="456"/>
        <v>22.244633576272673</v>
      </c>
      <c r="W984" s="5">
        <f t="shared" si="457"/>
        <v>4.2104171233874839</v>
      </c>
      <c r="X984" s="5">
        <f t="shared" si="435"/>
        <v>0.98847100402369836</v>
      </c>
      <c r="Y984" s="5">
        <f t="shared" si="436"/>
        <v>9.7871764017912017</v>
      </c>
      <c r="Z984" s="5">
        <f t="shared" si="437"/>
        <v>-1.5744511902972678</v>
      </c>
      <c r="AA984" s="5">
        <f t="shared" si="438"/>
        <v>12.984963568403177</v>
      </c>
      <c r="AB984" s="5">
        <f t="shared" si="439"/>
        <v>7.7795469960841341</v>
      </c>
      <c r="AC984" s="5">
        <f t="shared" si="439"/>
        <v>20.670182385975405</v>
      </c>
      <c r="AD984" s="5">
        <f t="shared" si="440"/>
        <v>-14.978619308209339</v>
      </c>
      <c r="AE984">
        <f t="shared" si="452"/>
        <v>0</v>
      </c>
    </row>
    <row r="985" spans="1:31" x14ac:dyDescent="0.2">
      <c r="A985">
        <f t="shared" si="459"/>
        <v>0.95200000000000073</v>
      </c>
      <c r="B985" s="5">
        <f t="shared" si="441"/>
        <v>5.0200547325854243</v>
      </c>
      <c r="C985" s="5">
        <f t="shared" si="442"/>
        <v>-57.978614079129493</v>
      </c>
      <c r="D985" s="5">
        <f t="shared" si="443"/>
        <v>-6.8069683075650396</v>
      </c>
      <c r="E985" s="2">
        <f t="shared" si="444"/>
        <v>58.195537973755222</v>
      </c>
      <c r="F985" s="2">
        <f t="shared" si="445"/>
        <v>175.05140994305066</v>
      </c>
      <c r="G985" s="3">
        <f t="shared" si="446"/>
        <v>9.6934201239957432</v>
      </c>
      <c r="H985" s="3">
        <f t="shared" si="447"/>
        <v>-107.29670869957707</v>
      </c>
      <c r="I985" s="3">
        <f t="shared" si="448"/>
        <v>-20.32778476791783</v>
      </c>
      <c r="J985" s="2">
        <f t="shared" si="429"/>
        <v>109.63468851158822</v>
      </c>
      <c r="K985" s="2">
        <f t="shared" si="449"/>
        <v>74.733938999037633</v>
      </c>
      <c r="L985" s="6">
        <f t="shared" si="430"/>
        <v>2471.122776166163</v>
      </c>
      <c r="M985" s="2">
        <f t="shared" si="431"/>
        <v>31.318049072939218</v>
      </c>
      <c r="N985" s="2">
        <f t="shared" si="450"/>
        <v>109.63468851158822</v>
      </c>
      <c r="O985" s="2">
        <f t="shared" si="432"/>
        <v>74.733938999037633</v>
      </c>
      <c r="P985" s="5">
        <f t="shared" si="433"/>
        <v>0.352151651528815</v>
      </c>
      <c r="Q985" s="4">
        <f t="shared" si="451"/>
        <v>0.28565821181339834</v>
      </c>
      <c r="R985" s="4">
        <f t="shared" si="434"/>
        <v>0.25606435003100786</v>
      </c>
      <c r="S985" s="4">
        <f t="shared" si="453"/>
        <v>0</v>
      </c>
      <c r="T985" s="4">
        <f t="shared" si="454"/>
        <v>0</v>
      </c>
      <c r="U985" s="5">
        <f t="shared" si="455"/>
        <v>-2.0089240031912934</v>
      </c>
      <c r="V985" s="5">
        <f t="shared" si="456"/>
        <v>22.236829809575177</v>
      </c>
      <c r="W985" s="5">
        <f t="shared" si="457"/>
        <v>4.2128551357106554</v>
      </c>
      <c r="X985" s="5">
        <f t="shared" si="435"/>
        <v>0.98844533488340081</v>
      </c>
      <c r="Y985" s="5">
        <f t="shared" si="436"/>
        <v>9.7844640668773923</v>
      </c>
      <c r="Z985" s="5">
        <f t="shared" si="437"/>
        <v>-1.5754070396469038</v>
      </c>
      <c r="AA985" s="5">
        <f t="shared" si="438"/>
        <v>12.981292064893731</v>
      </c>
      <c r="AB985" s="5">
        <f t="shared" si="439"/>
        <v>7.7755400636860994</v>
      </c>
      <c r="AC985" s="5">
        <f t="shared" si="439"/>
        <v>20.661422769928272</v>
      </c>
      <c r="AD985" s="5">
        <f t="shared" si="440"/>
        <v>-14.979852799395612</v>
      </c>
      <c r="AE985">
        <f t="shared" si="452"/>
        <v>0</v>
      </c>
    </row>
    <row r="986" spans="1:31" x14ac:dyDescent="0.2">
      <c r="A986">
        <f t="shared" si="459"/>
        <v>0.95300000000000074</v>
      </c>
      <c r="B986" s="5">
        <f t="shared" si="441"/>
        <v>5.029752040479452</v>
      </c>
      <c r="C986" s="5">
        <f t="shared" si="442"/>
        <v>-58.085900457117688</v>
      </c>
      <c r="D986" s="5">
        <f t="shared" si="443"/>
        <v>-6.8273035822593577</v>
      </c>
      <c r="E986" s="2">
        <f t="shared" si="444"/>
        <v>58.30326095084984</v>
      </c>
      <c r="F986" s="2">
        <f t="shared" si="445"/>
        <v>175.05101052654447</v>
      </c>
      <c r="G986" s="3">
        <f t="shared" si="446"/>
        <v>9.7011956640594299</v>
      </c>
      <c r="H986" s="3">
        <f t="shared" si="447"/>
        <v>-107.27604727680713</v>
      </c>
      <c r="I986" s="3">
        <f t="shared" si="448"/>
        <v>-20.342764620717226</v>
      </c>
      <c r="J986" s="2">
        <f t="shared" si="429"/>
        <v>109.61793461410421</v>
      </c>
      <c r="K986" s="2">
        <f t="shared" si="449"/>
        <v>74.722518482688628</v>
      </c>
      <c r="L986" s="6">
        <f t="shared" si="430"/>
        <v>2471.0585268800296</v>
      </c>
      <c r="M986" s="2">
        <f t="shared" si="431"/>
        <v>31.317234802472598</v>
      </c>
      <c r="N986" s="2">
        <f t="shared" si="450"/>
        <v>109.61793461410421</v>
      </c>
      <c r="O986" s="2">
        <f t="shared" si="432"/>
        <v>74.722518482688628</v>
      </c>
      <c r="P986" s="5">
        <f t="shared" si="433"/>
        <v>0.35214977097635547</v>
      </c>
      <c r="Q986" s="4">
        <f t="shared" si="451"/>
        <v>0.28569444327445942</v>
      </c>
      <c r="R986" s="4">
        <f t="shared" si="434"/>
        <v>0.25607950349115471</v>
      </c>
      <c r="S986" s="4">
        <f t="shared" si="453"/>
        <v>0</v>
      </c>
      <c r="T986" s="4">
        <f t="shared" si="454"/>
        <v>0</v>
      </c>
      <c r="U986" s="5">
        <f t="shared" si="455"/>
        <v>-2.0102174776531458</v>
      </c>
      <c r="V986" s="5">
        <f t="shared" si="456"/>
        <v>22.229031620123582</v>
      </c>
      <c r="W986" s="5">
        <f t="shared" si="457"/>
        <v>4.215292877335715</v>
      </c>
      <c r="X986" s="5">
        <f t="shared" si="435"/>
        <v>0.98841963526711285</v>
      </c>
      <c r="Y986" s="5">
        <f t="shared" si="436"/>
        <v>9.7817532351150369</v>
      </c>
      <c r="Z986" s="5">
        <f t="shared" si="437"/>
        <v>-1.5763632523581743</v>
      </c>
      <c r="AA986" s="5">
        <f t="shared" si="438"/>
        <v>12.977622549293711</v>
      </c>
      <c r="AB986" s="5">
        <f t="shared" si="439"/>
        <v>7.7715357574618906</v>
      </c>
      <c r="AC986" s="5">
        <f t="shared" si="439"/>
        <v>20.652668367765408</v>
      </c>
      <c r="AD986" s="5">
        <f t="shared" si="440"/>
        <v>-14.981084573370573</v>
      </c>
      <c r="AE986">
        <f t="shared" si="452"/>
        <v>0</v>
      </c>
    </row>
    <row r="987" spans="1:31" x14ac:dyDescent="0.2">
      <c r="A987">
        <f t="shared" si="459"/>
        <v>0.95400000000000074</v>
      </c>
      <c r="B987" s="5">
        <f t="shared" si="441"/>
        <v>5.0394571219113908</v>
      </c>
      <c r="C987" s="5">
        <f t="shared" si="442"/>
        <v>-58.193166178060309</v>
      </c>
      <c r="D987" s="5">
        <f t="shared" si="443"/>
        <v>-6.8476538374223619</v>
      </c>
      <c r="E987" s="2">
        <f t="shared" si="444"/>
        <v>58.410964021414046</v>
      </c>
      <c r="F987" s="2">
        <f t="shared" si="445"/>
        <v>175.05060323839692</v>
      </c>
      <c r="G987" s="3">
        <f t="shared" si="446"/>
        <v>9.7089671998168914</v>
      </c>
      <c r="H987" s="3">
        <f t="shared" si="447"/>
        <v>-107.25539460843937</v>
      </c>
      <c r="I987" s="3">
        <f t="shared" si="448"/>
        <v>-20.357745705290597</v>
      </c>
      <c r="J987" s="2">
        <f t="shared" si="429"/>
        <v>109.60119309067964</v>
      </c>
      <c r="K987" s="2">
        <f t="shared" si="449"/>
        <v>74.711106401281285</v>
      </c>
      <c r="L987" s="6">
        <f t="shared" si="430"/>
        <v>2470.9942013992454</v>
      </c>
      <c r="M987" s="2">
        <f t="shared" si="431"/>
        <v>31.316419566344603</v>
      </c>
      <c r="N987" s="2">
        <f t="shared" si="450"/>
        <v>109.60119309067964</v>
      </c>
      <c r="O987" s="2">
        <f t="shared" si="432"/>
        <v>74.711106401281285</v>
      </c>
      <c r="P987" s="5">
        <f t="shared" si="433"/>
        <v>0.35214788820047799</v>
      </c>
      <c r="Q987" s="4">
        <f t="shared" si="451"/>
        <v>0.28573064474247695</v>
      </c>
      <c r="R987" s="4">
        <f t="shared" si="434"/>
        <v>0.25609464235947754</v>
      </c>
      <c r="S987" s="4">
        <f t="shared" si="453"/>
        <v>0</v>
      </c>
      <c r="T987" s="4">
        <f t="shared" si="454"/>
        <v>0</v>
      </c>
      <c r="U987" s="5">
        <f t="shared" si="455"/>
        <v>-2.0115098304670544</v>
      </c>
      <c r="V987" s="5">
        <f t="shared" si="456"/>
        <v>22.221239003626234</v>
      </c>
      <c r="W987" s="5">
        <f t="shared" si="457"/>
        <v>4.2177303486114148</v>
      </c>
      <c r="X987" s="5">
        <f t="shared" si="435"/>
        <v>0.9883939051730809</v>
      </c>
      <c r="Y987" s="5">
        <f t="shared" si="436"/>
        <v>9.7790439056069154</v>
      </c>
      <c r="Z987" s="5">
        <f t="shared" si="437"/>
        <v>-1.577319827970314</v>
      </c>
      <c r="AA987" s="5">
        <f t="shared" si="438"/>
        <v>12.973955020429329</v>
      </c>
      <c r="AB987" s="5">
        <f t="shared" si="439"/>
        <v>7.7675340751398609</v>
      </c>
      <c r="AC987" s="5">
        <f t="shared" si="439"/>
        <v>20.64391917565592</v>
      </c>
      <c r="AD987" s="5">
        <f t="shared" si="440"/>
        <v>-14.982314630959255</v>
      </c>
      <c r="AE987">
        <f t="shared" si="452"/>
        <v>0</v>
      </c>
    </row>
    <row r="988" spans="1:31" x14ac:dyDescent="0.2">
      <c r="A988">
        <f t="shared" si="459"/>
        <v>0.95500000000000074</v>
      </c>
      <c r="B988" s="5">
        <f t="shared" si="441"/>
        <v>5.0491699728782455</v>
      </c>
      <c r="C988" s="5">
        <f t="shared" si="442"/>
        <v>-58.300411250709161</v>
      </c>
      <c r="D988" s="5">
        <f t="shared" si="443"/>
        <v>-6.8680190742849687</v>
      </c>
      <c r="E988" s="2">
        <f t="shared" si="444"/>
        <v>58.51864719400843</v>
      </c>
      <c r="F988" s="2">
        <f t="shared" si="445"/>
        <v>175.0501881262995</v>
      </c>
      <c r="G988" s="3">
        <f t="shared" si="446"/>
        <v>9.7167347338920305</v>
      </c>
      <c r="H988" s="3">
        <f t="shared" si="447"/>
        <v>-107.23475068926372</v>
      </c>
      <c r="I988" s="3">
        <f t="shared" si="448"/>
        <v>-20.372728019921556</v>
      </c>
      <c r="J988" s="2">
        <f t="shared" si="429"/>
        <v>109.58446393650455</v>
      </c>
      <c r="K988" s="2">
        <f t="shared" si="449"/>
        <v>74.699702751536833</v>
      </c>
      <c r="L988" s="6">
        <f t="shared" si="430"/>
        <v>2470.9297997194813</v>
      </c>
      <c r="M988" s="2">
        <f t="shared" si="431"/>
        <v>31.315603364500372</v>
      </c>
      <c r="N988" s="2">
        <f t="shared" si="450"/>
        <v>109.58446393650455</v>
      </c>
      <c r="O988" s="2">
        <f t="shared" si="432"/>
        <v>74.699702751536833</v>
      </c>
      <c r="P988" s="5">
        <f t="shared" si="433"/>
        <v>0.35214600320105482</v>
      </c>
      <c r="Q988" s="4">
        <f t="shared" si="451"/>
        <v>0.2857668162034836</v>
      </c>
      <c r="R988" s="4">
        <f t="shared" si="434"/>
        <v>0.256109766635638</v>
      </c>
      <c r="S988" s="4">
        <f t="shared" si="453"/>
        <v>0</v>
      </c>
      <c r="T988" s="4">
        <f t="shared" si="454"/>
        <v>0</v>
      </c>
      <c r="U988" s="5">
        <f t="shared" si="455"/>
        <v>-2.0128010630058726</v>
      </c>
      <c r="V988" s="5">
        <f t="shared" si="456"/>
        <v>22.213451955795474</v>
      </c>
      <c r="W988" s="5">
        <f t="shared" si="457"/>
        <v>4.2201675498866491</v>
      </c>
      <c r="X988" s="5">
        <f t="shared" si="435"/>
        <v>0.98836814459957345</v>
      </c>
      <c r="Y988" s="5">
        <f t="shared" si="436"/>
        <v>9.7763360774564436</v>
      </c>
      <c r="Z988" s="5">
        <f t="shared" si="437"/>
        <v>-1.5782767660231363</v>
      </c>
      <c r="AA988" s="5">
        <f t="shared" si="438"/>
        <v>12.970289477127604</v>
      </c>
      <c r="AB988" s="5">
        <f t="shared" si="439"/>
        <v>7.7635350144505715</v>
      </c>
      <c r="AC988" s="5">
        <f t="shared" si="439"/>
        <v>20.635175189772337</v>
      </c>
      <c r="AD988" s="5">
        <f t="shared" si="440"/>
        <v>-14.983542972985745</v>
      </c>
      <c r="AE988">
        <f t="shared" si="452"/>
        <v>0</v>
      </c>
    </row>
    <row r="989" spans="1:31" x14ac:dyDescent="0.2">
      <c r="A989">
        <f t="shared" si="459"/>
        <v>0.95600000000000074</v>
      </c>
      <c r="B989" s="5">
        <f t="shared" si="441"/>
        <v>5.0588905893796454</v>
      </c>
      <c r="C989" s="5">
        <f t="shared" si="442"/>
        <v>-58.407635683810831</v>
      </c>
      <c r="D989" s="5">
        <f t="shared" si="443"/>
        <v>-6.8883992940763772</v>
      </c>
      <c r="E989" s="2">
        <f t="shared" si="444"/>
        <v>58.62631047719178</v>
      </c>
      <c r="F989" s="2">
        <f t="shared" si="445"/>
        <v>175.04976523757463</v>
      </c>
      <c r="G989" s="3">
        <f t="shared" si="446"/>
        <v>9.7244982689064816</v>
      </c>
      <c r="H989" s="3">
        <f t="shared" si="447"/>
        <v>-107.21411551407395</v>
      </c>
      <c r="I989" s="3">
        <f t="shared" si="448"/>
        <v>-20.387711562894541</v>
      </c>
      <c r="J989" s="2">
        <f t="shared" si="429"/>
        <v>109.56774714677189</v>
      </c>
      <c r="K989" s="2">
        <f t="shared" si="449"/>
        <v>74.68830753017852</v>
      </c>
      <c r="L989" s="6">
        <f t="shared" si="430"/>
        <v>2470.8653218364652</v>
      </c>
      <c r="M989" s="2">
        <f t="shared" si="431"/>
        <v>31.314786196885752</v>
      </c>
      <c r="N989" s="2">
        <f t="shared" si="450"/>
        <v>109.56774714677189</v>
      </c>
      <c r="O989" s="2">
        <f t="shared" si="432"/>
        <v>74.68830753017852</v>
      </c>
      <c r="P989" s="5">
        <f t="shared" si="433"/>
        <v>0.35214411597795997</v>
      </c>
      <c r="Q989" s="4">
        <f t="shared" si="451"/>
        <v>0.28580295764352909</v>
      </c>
      <c r="R989" s="4">
        <f t="shared" si="434"/>
        <v>0.25612487631930192</v>
      </c>
      <c r="S989" s="4">
        <f t="shared" si="453"/>
        <v>0</v>
      </c>
      <c r="T989" s="4">
        <f t="shared" si="454"/>
        <v>0</v>
      </c>
      <c r="U989" s="5">
        <f t="shared" si="455"/>
        <v>-2.0140911766408802</v>
      </c>
      <c r="V989" s="5">
        <f t="shared" si="456"/>
        <v>22.205670472347649</v>
      </c>
      <c r="W989" s="5">
        <f t="shared" si="457"/>
        <v>4.2226044815104524</v>
      </c>
      <c r="X989" s="5">
        <f t="shared" si="435"/>
        <v>0.98834235354488131</v>
      </c>
      <c r="Y989" s="5">
        <f t="shared" si="436"/>
        <v>9.7736297497676716</v>
      </c>
      <c r="Z989" s="5">
        <f t="shared" si="437"/>
        <v>-1.579234066057037</v>
      </c>
      <c r="AA989" s="5">
        <f t="shared" si="438"/>
        <v>12.966625918216394</v>
      </c>
      <c r="AB989" s="5">
        <f t="shared" si="439"/>
        <v>7.7595385731267914</v>
      </c>
      <c r="AC989" s="5">
        <f t="shared" si="439"/>
        <v>20.626436406290612</v>
      </c>
      <c r="AD989" s="5">
        <f t="shared" si="440"/>
        <v>-14.984769600273154</v>
      </c>
      <c r="AE989">
        <f t="shared" si="452"/>
        <v>0</v>
      </c>
    </row>
    <row r="990" spans="1:31" x14ac:dyDescent="0.2">
      <c r="A990">
        <f t="shared" si="459"/>
        <v>0.95700000000000074</v>
      </c>
      <c r="B990" s="5">
        <f t="shared" si="441"/>
        <v>5.0686189674178381</v>
      </c>
      <c r="C990" s="5">
        <f t="shared" si="442"/>
        <v>-58.514839486106702</v>
      </c>
      <c r="D990" s="5">
        <f t="shared" si="443"/>
        <v>-6.9087944980240721</v>
      </c>
      <c r="E990" s="2">
        <f t="shared" si="444"/>
        <v>58.733953879520996</v>
      </c>
      <c r="F990" s="2">
        <f t="shared" si="445"/>
        <v>175.04933461917906</v>
      </c>
      <c r="G990" s="3">
        <f t="shared" si="446"/>
        <v>9.7322578074796091</v>
      </c>
      <c r="H990" s="3">
        <f t="shared" si="447"/>
        <v>-107.19348907766766</v>
      </c>
      <c r="I990" s="3">
        <f t="shared" si="448"/>
        <v>-20.402696332494813</v>
      </c>
      <c r="J990" s="2">
        <f t="shared" si="429"/>
        <v>109.55104271667753</v>
      </c>
      <c r="K990" s="2">
        <f t="shared" si="449"/>
        <v>74.67692073393151</v>
      </c>
      <c r="L990" s="6">
        <f t="shared" si="430"/>
        <v>2470.8007677459836</v>
      </c>
      <c r="M990" s="2">
        <f t="shared" si="431"/>
        <v>31.313968063447359</v>
      </c>
      <c r="N990" s="2">
        <f t="shared" si="450"/>
        <v>109.55104271667753</v>
      </c>
      <c r="O990" s="2">
        <f t="shared" si="432"/>
        <v>74.67692073393151</v>
      </c>
      <c r="P990" s="5">
        <f t="shared" si="433"/>
        <v>0.35214222653106919</v>
      </c>
      <c r="Q990" s="4">
        <f t="shared" si="451"/>
        <v>0.28583906904868073</v>
      </c>
      <c r="R990" s="4">
        <f t="shared" si="434"/>
        <v>0.25613997141013883</v>
      </c>
      <c r="S990" s="4">
        <f t="shared" si="453"/>
        <v>0</v>
      </c>
      <c r="T990" s="4">
        <f t="shared" si="454"/>
        <v>0</v>
      </c>
      <c r="U990" s="5">
        <f t="shared" si="455"/>
        <v>-2.0153801727417866</v>
      </c>
      <c r="V990" s="5">
        <f t="shared" si="456"/>
        <v>22.19789454900312</v>
      </c>
      <c r="W990" s="5">
        <f t="shared" si="457"/>
        <v>4.225041143832005</v>
      </c>
      <c r="X990" s="5">
        <f t="shared" si="435"/>
        <v>0.98831653200731973</v>
      </c>
      <c r="Y990" s="5">
        <f t="shared" si="436"/>
        <v>9.770924921645296</v>
      </c>
      <c r="Z990" s="5">
        <f t="shared" si="437"/>
        <v>-1.5801917276129878</v>
      </c>
      <c r="AA990" s="5">
        <f t="shared" si="438"/>
        <v>12.962964342524376</v>
      </c>
      <c r="AB990" s="5">
        <f t="shared" si="439"/>
        <v>7.7555447489035094</v>
      </c>
      <c r="AC990" s="5">
        <f t="shared" si="439"/>
        <v>20.617702821390132</v>
      </c>
      <c r="AD990" s="5">
        <f t="shared" si="440"/>
        <v>-14.985994513643618</v>
      </c>
      <c r="AE990">
        <f t="shared" si="452"/>
        <v>0</v>
      </c>
    </row>
    <row r="991" spans="1:31" x14ac:dyDescent="0.2">
      <c r="A991">
        <f t="shared" si="459"/>
        <v>0.95800000000000074</v>
      </c>
      <c r="B991" s="5">
        <f t="shared" si="441"/>
        <v>5.0783551029976923</v>
      </c>
      <c r="C991" s="5">
        <f t="shared" si="442"/>
        <v>-58.62202266633296</v>
      </c>
      <c r="D991" s="5">
        <f t="shared" si="443"/>
        <v>-6.9292046873538231</v>
      </c>
      <c r="E991" s="2">
        <f t="shared" si="444"/>
        <v>58.841577409551135</v>
      </c>
      <c r="F991" s="2">
        <f t="shared" si="445"/>
        <v>175.04889631770763</v>
      </c>
      <c r="G991" s="3">
        <f t="shared" si="446"/>
        <v>9.7400133522285124</v>
      </c>
      <c r="H991" s="3">
        <f t="shared" si="447"/>
        <v>-107.17287137484627</v>
      </c>
      <c r="I991" s="3">
        <f t="shared" si="448"/>
        <v>-20.417682327008457</v>
      </c>
      <c r="J991" s="2">
        <f t="shared" si="429"/>
        <v>109.53435064142009</v>
      </c>
      <c r="K991" s="2">
        <f t="shared" si="449"/>
        <v>74.665542359522888</v>
      </c>
      <c r="L991" s="6">
        <f t="shared" si="430"/>
        <v>2470.7361374438779</v>
      </c>
      <c r="M991" s="2">
        <f t="shared" si="431"/>
        <v>31.313148964132477</v>
      </c>
      <c r="N991" s="2">
        <f t="shared" si="450"/>
        <v>109.53435064142009</v>
      </c>
      <c r="O991" s="2">
        <f t="shared" si="432"/>
        <v>74.665542359522888</v>
      </c>
      <c r="P991" s="5">
        <f t="shared" si="433"/>
        <v>0.35214033486025975</v>
      </c>
      <c r="Q991" s="4">
        <f t="shared" si="451"/>
        <v>0.28587515040502282</v>
      </c>
      <c r="R991" s="4">
        <f t="shared" si="434"/>
        <v>0.25615505190782245</v>
      </c>
      <c r="S991" s="4">
        <f t="shared" si="453"/>
        <v>0</v>
      </c>
      <c r="T991" s="4">
        <f t="shared" si="454"/>
        <v>0</v>
      </c>
      <c r="U991" s="5">
        <f t="shared" si="455"/>
        <v>-2.016668052676728</v>
      </c>
      <c r="V991" s="5">
        <f t="shared" si="456"/>
        <v>22.19012418148623</v>
      </c>
      <c r="W991" s="5">
        <f t="shared" si="457"/>
        <v>4.2274775372006248</v>
      </c>
      <c r="X991" s="5">
        <f t="shared" si="435"/>
        <v>0.98829067998522491</v>
      </c>
      <c r="Y991" s="5">
        <f t="shared" si="436"/>
        <v>9.7682215921946423</v>
      </c>
      <c r="Z991" s="5">
        <f t="shared" si="437"/>
        <v>-1.5811497502325416</v>
      </c>
      <c r="AA991" s="5">
        <f t="shared" si="438"/>
        <v>12.959304748881042</v>
      </c>
      <c r="AB991" s="5">
        <f t="shared" si="439"/>
        <v>7.7515535395179143</v>
      </c>
      <c r="AC991" s="5">
        <f t="shared" si="439"/>
        <v>20.608974431253689</v>
      </c>
      <c r="AD991" s="5">
        <f t="shared" si="440"/>
        <v>-14.987217713918334</v>
      </c>
      <c r="AE991">
        <f t="shared" si="452"/>
        <v>0</v>
      </c>
    </row>
    <row r="992" spans="1:31" x14ac:dyDescent="0.2">
      <c r="A992">
        <f t="shared" si="459"/>
        <v>0.95900000000000074</v>
      </c>
      <c r="B992" s="5">
        <f t="shared" si="441"/>
        <v>5.0880989921266906</v>
      </c>
      <c r="C992" s="5">
        <f t="shared" si="442"/>
        <v>-58.729185233220583</v>
      </c>
      <c r="D992" s="5">
        <f t="shared" si="443"/>
        <v>-6.9496298632896885</v>
      </c>
      <c r="E992" s="2">
        <f t="shared" si="444"/>
        <v>58.94918107583527</v>
      </c>
      <c r="F992" s="2">
        <f t="shared" si="445"/>
        <v>175.04845037939643</v>
      </c>
      <c r="G992" s="3">
        <f t="shared" si="446"/>
        <v>9.7477649057680296</v>
      </c>
      <c r="H992" s="3">
        <f t="shared" si="447"/>
        <v>-107.15226240041501</v>
      </c>
      <c r="I992" s="3">
        <f t="shared" si="448"/>
        <v>-20.432669544722376</v>
      </c>
      <c r="J992" s="2">
        <f t="shared" si="429"/>
        <v>109.5176709162012</v>
      </c>
      <c r="K992" s="2">
        <f t="shared" si="449"/>
        <v>74.654172403681798</v>
      </c>
      <c r="L992" s="6">
        <f t="shared" si="430"/>
        <v>2470.6714309260456</v>
      </c>
      <c r="M992" s="2">
        <f t="shared" si="431"/>
        <v>31.312328898889117</v>
      </c>
      <c r="N992" s="2">
        <f t="shared" si="450"/>
        <v>109.5176709162012</v>
      </c>
      <c r="O992" s="2">
        <f t="shared" si="432"/>
        <v>74.654172403681798</v>
      </c>
      <c r="P992" s="5">
        <f t="shared" si="433"/>
        <v>0.35213844096541064</v>
      </c>
      <c r="Q992" s="4">
        <f t="shared" si="451"/>
        <v>0.28591120169865675</v>
      </c>
      <c r="R992" s="4">
        <f t="shared" si="434"/>
        <v>0.25617011781203042</v>
      </c>
      <c r="S992" s="4">
        <f t="shared" si="453"/>
        <v>0</v>
      </c>
      <c r="T992" s="4">
        <f t="shared" si="454"/>
        <v>0</v>
      </c>
      <c r="U992" s="5">
        <f t="shared" si="455"/>
        <v>-2.0179548178122761</v>
      </c>
      <c r="V992" s="5">
        <f t="shared" si="456"/>
        <v>22.18235936552534</v>
      </c>
      <c r="W992" s="5">
        <f t="shared" si="457"/>
        <v>4.2299136619657718</v>
      </c>
      <c r="X992" s="5">
        <f t="shared" si="435"/>
        <v>0.98826479747695595</v>
      </c>
      <c r="Y992" s="5">
        <f t="shared" si="436"/>
        <v>9.7655197605216895</v>
      </c>
      <c r="Z992" s="5">
        <f t="shared" si="437"/>
        <v>-1.58210813345783</v>
      </c>
      <c r="AA992" s="5">
        <f t="shared" si="438"/>
        <v>12.955647136116717</v>
      </c>
      <c r="AB992" s="5">
        <f t="shared" si="439"/>
        <v>7.7475649427094133</v>
      </c>
      <c r="AC992" s="5">
        <f t="shared" si="439"/>
        <v>20.60025123206751</v>
      </c>
      <c r="AD992" s="5">
        <f t="shared" si="440"/>
        <v>-14.988439201917512</v>
      </c>
      <c r="AE992">
        <f t="shared" si="452"/>
        <v>0</v>
      </c>
    </row>
    <row r="993" spans="1:31" x14ac:dyDescent="0.2">
      <c r="A993">
        <f t="shared" si="459"/>
        <v>0.96000000000000074</v>
      </c>
      <c r="B993" s="5">
        <f t="shared" si="441"/>
        <v>5.0978506308149303</v>
      </c>
      <c r="C993" s="5">
        <f t="shared" si="442"/>
        <v>-58.836327195495379</v>
      </c>
      <c r="D993" s="5">
        <f t="shared" si="443"/>
        <v>-6.9700700270540121</v>
      </c>
      <c r="E993" s="2">
        <f t="shared" si="444"/>
        <v>59.056764886924597</v>
      </c>
      <c r="F993" s="2">
        <f t="shared" si="445"/>
        <v>175.04799685012665</v>
      </c>
      <c r="G993" s="3">
        <f t="shared" si="446"/>
        <v>9.7555124707107392</v>
      </c>
      <c r="H993" s="3">
        <f t="shared" si="447"/>
        <v>-107.13166214918294</v>
      </c>
      <c r="I993" s="3">
        <f t="shared" si="448"/>
        <v>-20.447657983924294</v>
      </c>
      <c r="J993" s="2">
        <f t="shared" ref="J993:J1056" si="460">SQRT(G993^2+H993^2+I993^2)</f>
        <v>109.50100353622524</v>
      </c>
      <c r="K993" s="2">
        <f t="shared" si="449"/>
        <v>74.642810863139218</v>
      </c>
      <c r="L993" s="6">
        <f t="shared" ref="L993:L1056" si="461">SQRT(spin^2-flag*((30/PI())*(wx*G993+wy*H993+wz*I993)/J993)^2)*EXP(-A993/(tau*146.7/N993))</f>
        <v>2470.6066481884423</v>
      </c>
      <c r="M993" s="2">
        <f t="shared" ref="M993:M1056" si="462">(L993*PI()/30)*(circ/(2*PI()))/12</f>
        <v>31.31150786766602</v>
      </c>
      <c r="N993" s="2">
        <f t="shared" si="450"/>
        <v>109.50100353622524</v>
      </c>
      <c r="O993" s="2">
        <f t="shared" ref="O993:O1056" si="463">J993/1.467</f>
        <v>74.642810863139218</v>
      </c>
      <c r="P993" s="5">
        <f t="shared" ref="P993:P1056" si="464">cd0+(cdspin*L993/1000)*EXP(-A993/(tau*146.7/N993))</f>
        <v>0.35213654484640255</v>
      </c>
      <c r="Q993" s="4">
        <f t="shared" si="451"/>
        <v>0.28594722291570152</v>
      </c>
      <c r="R993" s="4">
        <f t="shared" ref="R993:R1056" si="465">cl2_*Q993/(cl0+cl1_*Q993)</f>
        <v>0.25618516912244405</v>
      </c>
      <c r="S993" s="4">
        <f t="shared" si="453"/>
        <v>0</v>
      </c>
      <c r="T993" s="4">
        <f t="shared" si="454"/>
        <v>0</v>
      </c>
      <c r="U993" s="5">
        <f t="shared" si="455"/>
        <v>-2.0192404695134361</v>
      </c>
      <c r="V993" s="5">
        <f t="shared" si="456"/>
        <v>22.174600096852789</v>
      </c>
      <c r="W993" s="5">
        <f t="shared" si="457"/>
        <v>4.2323495184770499</v>
      </c>
      <c r="X993" s="5">
        <f t="shared" ref="X993:X1056" si="466">M993/romega</f>
        <v>0.98823888448089492</v>
      </c>
      <c r="Y993" s="5">
        <f t="shared" ref="Y993:Y1056" si="467">const*($R993/omega)*N993*(wy*I993-wz*(H993-T993))</f>
        <v>9.7628194257330332</v>
      </c>
      <c r="Z993" s="5">
        <f t="shared" ref="Z993:Z1056" si="468">const*($R993/omega)*N993*(wz*(G993-S993)-wx*I993)</f>
        <v>-1.5830668768315577</v>
      </c>
      <c r="AA993" s="5">
        <f t="shared" ref="AA993:AA1056" si="469">const*($R993/omega)*N993*(wx*(H993-T993)-wy*(G993-S993))</f>
        <v>12.951991503062535</v>
      </c>
      <c r="AB993" s="5">
        <f t="shared" ref="AB993:AC1056" si="470">U993+Y993</f>
        <v>7.7435789562195971</v>
      </c>
      <c r="AC993" s="5">
        <f t="shared" si="470"/>
        <v>20.59153322002123</v>
      </c>
      <c r="AD993" s="5">
        <f t="shared" ref="AD993:AD1056" si="471">W993+AA993-32.174</f>
        <v>-14.989658978460415</v>
      </c>
      <c r="AE993">
        <f t="shared" si="452"/>
        <v>0</v>
      </c>
    </row>
    <row r="994" spans="1:31" x14ac:dyDescent="0.2">
      <c r="A994">
        <f t="shared" si="459"/>
        <v>0.96100000000000074</v>
      </c>
      <c r="B994" s="5">
        <f t="shared" ref="B994:B1057" si="472">B993+G993*dt+0.5*AB993*dt*dt</f>
        <v>5.1076100150751191</v>
      </c>
      <c r="C994" s="5">
        <f t="shared" ref="C994:C1057" si="473">C993+H993*dt+0.5*AC993*dt*dt</f>
        <v>-58.943448561877958</v>
      </c>
      <c r="D994" s="5">
        <f t="shared" ref="D994:D1057" si="474">D993+I993*dt+0.5*AD993*dt*dt</f>
        <v>-6.9905251798674257</v>
      </c>
      <c r="E994" s="2">
        <f t="shared" ref="E994:E1057" si="475">SQRT(B994^2+C994^2)</f>
        <v>59.164328851368275</v>
      </c>
      <c r="F994" s="2">
        <f t="shared" ref="F994:F1057" si="476">ATAN2(C994,B994)*180/PI()</f>
        <v>175.0475357754276</v>
      </c>
      <c r="G994" s="3">
        <f t="shared" ref="G994:G1057" si="477">G993+AB993*dt</f>
        <v>9.7632560496669587</v>
      </c>
      <c r="H994" s="3">
        <f t="shared" ref="H994:H1057" si="478">H993+AC993*dt</f>
        <v>-107.11107061596292</v>
      </c>
      <c r="I994" s="3">
        <f t="shared" ref="I994:I1057" si="479">I993+AD993*dt</f>
        <v>-20.462647642902756</v>
      </c>
      <c r="J994" s="2">
        <f t="shared" si="460"/>
        <v>109.4843484966995</v>
      </c>
      <c r="K994" s="2">
        <f t="shared" ref="K994:K1057" si="480">J994/1.467</f>
        <v>74.631457734628142</v>
      </c>
      <c r="L994" s="6">
        <f t="shared" si="461"/>
        <v>2470.541789227078</v>
      </c>
      <c r="M994" s="2">
        <f t="shared" si="462"/>
        <v>31.310685870412623</v>
      </c>
      <c r="N994" s="2">
        <f t="shared" ref="N994:N1057" si="481">IF(D994&gt;=hwind,SQRT((G994-vxw)^2+(H994-vyw)^2+I994^2),J994)</f>
        <v>109.4843484966995</v>
      </c>
      <c r="O994" s="2">
        <f t="shared" si="463"/>
        <v>74.631457734628142</v>
      </c>
      <c r="P994" s="5">
        <f t="shared" si="464"/>
        <v>0.35213464650311771</v>
      </c>
      <c r="Q994" s="4">
        <f t="shared" ref="Q994:Q1057" si="482">(M994/N994)</f>
        <v>0.2859832140422931</v>
      </c>
      <c r="R994" s="4">
        <f t="shared" si="465"/>
        <v>0.25620020583874881</v>
      </c>
      <c r="S994" s="4">
        <f t="shared" si="453"/>
        <v>0</v>
      </c>
      <c r="T994" s="4">
        <f t="shared" si="454"/>
        <v>0</v>
      </c>
      <c r="U994" s="5">
        <f t="shared" si="455"/>
        <v>-2.0205250091436464</v>
      </c>
      <c r="V994" s="5">
        <f t="shared" si="456"/>
        <v>22.16684637120489</v>
      </c>
      <c r="W994" s="5">
        <f t="shared" si="457"/>
        <v>4.2347851070841944</v>
      </c>
      <c r="X994" s="5">
        <f t="shared" si="466"/>
        <v>0.98821294099544621</v>
      </c>
      <c r="Y994" s="5">
        <f t="shared" si="467"/>
        <v>9.7601205869359031</v>
      </c>
      <c r="Z994" s="5">
        <f t="shared" si="468"/>
        <v>-1.5840259798970064</v>
      </c>
      <c r="AA994" s="5">
        <f t="shared" si="469"/>
        <v>12.948337848550437</v>
      </c>
      <c r="AB994" s="5">
        <f t="shared" si="470"/>
        <v>7.7395955777922563</v>
      </c>
      <c r="AC994" s="5">
        <f t="shared" si="470"/>
        <v>20.582820391307884</v>
      </c>
      <c r="AD994" s="5">
        <f t="shared" si="471"/>
        <v>-14.990877044365369</v>
      </c>
      <c r="AE994">
        <f t="shared" ref="AE994:AE1057" si="483">IF(($C994-17/12)*($C995-17/12)&lt;0,1,0)</f>
        <v>0</v>
      </c>
    </row>
    <row r="995" spans="1:31" x14ac:dyDescent="0.2">
      <c r="A995">
        <f t="shared" si="459"/>
        <v>0.96200000000000074</v>
      </c>
      <c r="B995" s="5">
        <f t="shared" si="472"/>
        <v>5.1173771409225752</v>
      </c>
      <c r="C995" s="5">
        <f t="shared" si="473"/>
        <v>-59.050549341083723</v>
      </c>
      <c r="D995" s="5">
        <f t="shared" si="474"/>
        <v>-7.0109953229488511</v>
      </c>
      <c r="E995" s="2">
        <f t="shared" si="475"/>
        <v>59.271872977713471</v>
      </c>
      <c r="F995" s="2">
        <f t="shared" si="476"/>
        <v>175.04706720048026</v>
      </c>
      <c r="G995" s="3">
        <f t="shared" si="477"/>
        <v>9.7709956452447511</v>
      </c>
      <c r="H995" s="3">
        <f t="shared" si="478"/>
        <v>-107.0904877955716</v>
      </c>
      <c r="I995" s="3">
        <f t="shared" si="479"/>
        <v>-20.477638519947121</v>
      </c>
      <c r="J995" s="2">
        <f t="shared" si="460"/>
        <v>109.4677057928341</v>
      </c>
      <c r="K995" s="2">
        <f t="shared" si="480"/>
        <v>74.620113014883501</v>
      </c>
      <c r="L995" s="6">
        <f t="shared" si="461"/>
        <v>2470.4768540380228</v>
      </c>
      <c r="M995" s="2">
        <f t="shared" si="462"/>
        <v>31.309862907079104</v>
      </c>
      <c r="N995" s="2">
        <f t="shared" si="481"/>
        <v>109.4677057928341</v>
      </c>
      <c r="O995" s="2">
        <f t="shared" si="463"/>
        <v>74.620113014883501</v>
      </c>
      <c r="P995" s="5">
        <f t="shared" si="464"/>
        <v>0.35213274593544008</v>
      </c>
      <c r="Q995" s="4">
        <f t="shared" si="482"/>
        <v>0.28601917506458502</v>
      </c>
      <c r="R995" s="4">
        <f t="shared" si="465"/>
        <v>0.25621522796063434</v>
      </c>
      <c r="S995" s="4">
        <f t="shared" ref="S995:S1058" si="484">IF(D995&gt;=hwind,vxw,0)</f>
        <v>0</v>
      </c>
      <c r="T995" s="4">
        <f t="shared" ref="T995:T1058" si="485">IF(D995&gt;=hwind,vyw,0)</f>
        <v>0</v>
      </c>
      <c r="U995" s="5">
        <f t="shared" ref="U995:U1058" si="486">-const*$P995*$N995*(G995-S995)</f>
        <v>-2.0218084380647863</v>
      </c>
      <c r="V995" s="5">
        <f t="shared" ref="V995:V1058" si="487">-const*$P995*$N995*(H995-T995)</f>
        <v>22.159098184321955</v>
      </c>
      <c r="W995" s="5">
        <f t="shared" ref="W995:W1058" si="488">-const*$P995*$N995*I995</f>
        <v>4.2372204281370882</v>
      </c>
      <c r="X995" s="5">
        <f t="shared" si="466"/>
        <v>0.98818696701903719</v>
      </c>
      <c r="Y995" s="5">
        <f t="shared" si="467"/>
        <v>9.7574232432381933</v>
      </c>
      <c r="Z995" s="5">
        <f t="shared" si="468"/>
        <v>-1.5849854421980392</v>
      </c>
      <c r="AA995" s="5">
        <f t="shared" si="469"/>
        <v>12.944686171413215</v>
      </c>
      <c r="AB995" s="5">
        <f t="shared" si="470"/>
        <v>7.735614805173407</v>
      </c>
      <c r="AC995" s="5">
        <f t="shared" si="470"/>
        <v>20.574112742123916</v>
      </c>
      <c r="AD995" s="5">
        <f t="shared" si="471"/>
        <v>-14.992093400449697</v>
      </c>
      <c r="AE995">
        <f t="shared" si="483"/>
        <v>0</v>
      </c>
    </row>
    <row r="996" spans="1:31" x14ac:dyDescent="0.2">
      <c r="A996">
        <f t="shared" si="459"/>
        <v>0.96300000000000074</v>
      </c>
      <c r="B996" s="5">
        <f t="shared" si="472"/>
        <v>5.1271520043752226</v>
      </c>
      <c r="C996" s="5">
        <f t="shared" si="473"/>
        <v>-59.157629541822928</v>
      </c>
      <c r="D996" s="5">
        <f t="shared" si="474"/>
        <v>-7.0314804575154977</v>
      </c>
      <c r="E996" s="2">
        <f t="shared" si="475"/>
        <v>59.379397274505315</v>
      </c>
      <c r="F996" s="2">
        <f t="shared" si="476"/>
        <v>175.04659117012056</v>
      </c>
      <c r="G996" s="3">
        <f t="shared" si="477"/>
        <v>9.7787312600499252</v>
      </c>
      <c r="H996" s="3">
        <f t="shared" si="478"/>
        <v>-107.06991368282948</v>
      </c>
      <c r="I996" s="3">
        <f t="shared" si="479"/>
        <v>-20.492630613347572</v>
      </c>
      <c r="J996" s="2">
        <f t="shared" si="460"/>
        <v>109.451075419842</v>
      </c>
      <c r="K996" s="2">
        <f t="shared" si="480"/>
        <v>74.608776700642125</v>
      </c>
      <c r="L996" s="6">
        <f t="shared" si="461"/>
        <v>2470.4118426174005</v>
      </c>
      <c r="M996" s="2">
        <f t="shared" si="462"/>
        <v>31.309038977616364</v>
      </c>
      <c r="N996" s="2">
        <f t="shared" si="481"/>
        <v>109.451075419842</v>
      </c>
      <c r="O996" s="2">
        <f t="shared" si="463"/>
        <v>74.608776700642125</v>
      </c>
      <c r="P996" s="5">
        <f t="shared" si="464"/>
        <v>0.35213084314325532</v>
      </c>
      <c r="Q996" s="4">
        <f t="shared" si="482"/>
        <v>0.28605510596874828</v>
      </c>
      <c r="R996" s="4">
        <f t="shared" si="465"/>
        <v>0.25623023548779394</v>
      </c>
      <c r="S996" s="4">
        <f t="shared" si="484"/>
        <v>0</v>
      </c>
      <c r="T996" s="4">
        <f t="shared" si="485"/>
        <v>0</v>
      </c>
      <c r="U996" s="5">
        <f t="shared" si="486"/>
        <v>-2.0230907576371733</v>
      </c>
      <c r="V996" s="5">
        <f t="shared" si="487"/>
        <v>22.151355531948258</v>
      </c>
      <c r="W996" s="5">
        <f t="shared" si="488"/>
        <v>4.239655481985749</v>
      </c>
      <c r="X996" s="5">
        <f t="shared" si="466"/>
        <v>0.98816096255011832</v>
      </c>
      <c r="Y996" s="5">
        <f t="shared" si="467"/>
        <v>9.7547273937484018</v>
      </c>
      <c r="Z996" s="5">
        <f t="shared" si="468"/>
        <v>-1.5859452632790878</v>
      </c>
      <c r="AA996" s="5">
        <f t="shared" si="469"/>
        <v>12.94103647048445</v>
      </c>
      <c r="AB996" s="5">
        <f t="shared" si="470"/>
        <v>7.7316366361112285</v>
      </c>
      <c r="AC996" s="5">
        <f t="shared" si="470"/>
        <v>20.565410268669172</v>
      </c>
      <c r="AD996" s="5">
        <f t="shared" si="471"/>
        <v>-14.993308047529801</v>
      </c>
      <c r="AE996">
        <f t="shared" si="483"/>
        <v>0</v>
      </c>
    </row>
    <row r="997" spans="1:31" x14ac:dyDescent="0.2">
      <c r="A997">
        <f t="shared" si="459"/>
        <v>0.96400000000000075</v>
      </c>
      <c r="B997" s="5">
        <f t="shared" si="472"/>
        <v>5.1369346014535902</v>
      </c>
      <c r="C997" s="5">
        <f t="shared" si="473"/>
        <v>-59.264689172800622</v>
      </c>
      <c r="D997" s="5">
        <f t="shared" si="474"/>
        <v>-7.0519805847828687</v>
      </c>
      <c r="E997" s="2">
        <f t="shared" si="475"/>
        <v>59.486901750286869</v>
      </c>
      <c r="F997" s="2">
        <f t="shared" si="476"/>
        <v>175.0461077288426</v>
      </c>
      <c r="G997" s="3">
        <f t="shared" si="477"/>
        <v>9.7864628966860359</v>
      </c>
      <c r="H997" s="3">
        <f t="shared" si="478"/>
        <v>-107.04934827256081</v>
      </c>
      <c r="I997" s="3">
        <f t="shared" si="479"/>
        <v>-20.507623921395101</v>
      </c>
      <c r="J997" s="2">
        <f t="shared" si="460"/>
        <v>109.43445737293901</v>
      </c>
      <c r="K997" s="2">
        <f t="shared" si="480"/>
        <v>74.597448788642808</v>
      </c>
      <c r="L997" s="6">
        <f t="shared" si="461"/>
        <v>2470.3467549613929</v>
      </c>
      <c r="M997" s="2">
        <f t="shared" si="462"/>
        <v>31.308214081975986</v>
      </c>
      <c r="N997" s="2">
        <f t="shared" si="481"/>
        <v>109.43445737293901</v>
      </c>
      <c r="O997" s="2">
        <f t="shared" si="463"/>
        <v>74.597448788642808</v>
      </c>
      <c r="P997" s="5">
        <f t="shared" si="464"/>
        <v>0.35212893812645063</v>
      </c>
      <c r="Q997" s="4">
        <f t="shared" si="482"/>
        <v>0.28609100674097088</v>
      </c>
      <c r="R997" s="4">
        <f t="shared" si="465"/>
        <v>0.25624522841992498</v>
      </c>
      <c r="S997" s="4">
        <f t="shared" si="484"/>
        <v>0</v>
      </c>
      <c r="T997" s="4">
        <f t="shared" si="485"/>
        <v>0</v>
      </c>
      <c r="U997" s="5">
        <f t="shared" si="486"/>
        <v>-2.0243719692195663</v>
      </c>
      <c r="V997" s="5">
        <f t="shared" si="487"/>
        <v>22.14361840983204</v>
      </c>
      <c r="W997" s="5">
        <f t="shared" si="488"/>
        <v>4.2420902689803297</v>
      </c>
      <c r="X997" s="5">
        <f t="shared" si="466"/>
        <v>0.98813492758716137</v>
      </c>
      <c r="Y997" s="5">
        <f t="shared" si="467"/>
        <v>9.7520330375756643</v>
      </c>
      <c r="Z997" s="5">
        <f t="shared" si="468"/>
        <v>-1.5869054426851599</v>
      </c>
      <c r="AA997" s="5">
        <f t="shared" si="469"/>
        <v>12.937388744598536</v>
      </c>
      <c r="AB997" s="5">
        <f t="shared" si="470"/>
        <v>7.727661068356098</v>
      </c>
      <c r="AC997" s="5">
        <f t="shared" si="470"/>
        <v>20.556712967146879</v>
      </c>
      <c r="AD997" s="5">
        <f t="shared" si="471"/>
        <v>-14.994520986421133</v>
      </c>
      <c r="AE997">
        <f t="shared" si="483"/>
        <v>0</v>
      </c>
    </row>
    <row r="998" spans="1:31" x14ac:dyDescent="0.2">
      <c r="A998">
        <f t="shared" si="459"/>
        <v>0.96500000000000075</v>
      </c>
      <c r="B998" s="5">
        <f t="shared" si="472"/>
        <v>5.1467249281808103</v>
      </c>
      <c r="C998" s="5">
        <f t="shared" si="473"/>
        <v>-59.371728242716699</v>
      </c>
      <c r="D998" s="5">
        <f t="shared" si="474"/>
        <v>-7.0724957059647569</v>
      </c>
      <c r="E998" s="2">
        <f t="shared" si="475"/>
        <v>59.594386413599075</v>
      </c>
      <c r="F998" s="2">
        <f t="shared" si="476"/>
        <v>175.04561692080202</v>
      </c>
      <c r="G998" s="3">
        <f t="shared" si="477"/>
        <v>9.7941905577543924</v>
      </c>
      <c r="H998" s="3">
        <f t="shared" si="478"/>
        <v>-107.02879155959366</v>
      </c>
      <c r="I998" s="3">
        <f t="shared" si="479"/>
        <v>-20.522618442381521</v>
      </c>
      <c r="J998" s="2">
        <f t="shared" si="460"/>
        <v>109.41785164734377</v>
      </c>
      <c r="K998" s="2">
        <f t="shared" si="480"/>
        <v>74.586129275626291</v>
      </c>
      <c r="L998" s="6">
        <f t="shared" si="461"/>
        <v>2470.2815910662393</v>
      </c>
      <c r="M998" s="2">
        <f t="shared" si="462"/>
        <v>31.307388220110322</v>
      </c>
      <c r="N998" s="2">
        <f t="shared" si="481"/>
        <v>109.41785164734377</v>
      </c>
      <c r="O998" s="2">
        <f t="shared" si="463"/>
        <v>74.586129275626291</v>
      </c>
      <c r="P998" s="5">
        <f t="shared" si="464"/>
        <v>0.35212703088491498</v>
      </c>
      <c r="Q998" s="4">
        <f t="shared" si="482"/>
        <v>0.28612687736745873</v>
      </c>
      <c r="R998" s="4">
        <f t="shared" si="465"/>
        <v>0.25626020675672889</v>
      </c>
      <c r="S998" s="4">
        <f t="shared" si="484"/>
        <v>0</v>
      </c>
      <c r="T998" s="4">
        <f t="shared" si="485"/>
        <v>0</v>
      </c>
      <c r="U998" s="5">
        <f t="shared" si="486"/>
        <v>-2.0256520741691677</v>
      </c>
      <c r="V998" s="5">
        <f t="shared" si="487"/>
        <v>22.135886813725516</v>
      </c>
      <c r="W998" s="5">
        <f t="shared" si="488"/>
        <v>4.2445247894711251</v>
      </c>
      <c r="X998" s="5">
        <f t="shared" si="466"/>
        <v>0.98810886212866256</v>
      </c>
      <c r="Y998" s="5">
        <f t="shared" si="467"/>
        <v>9.7493401738297703</v>
      </c>
      <c r="Z998" s="5">
        <f t="shared" si="468"/>
        <v>-1.58786597996184</v>
      </c>
      <c r="AA998" s="5">
        <f t="shared" si="469"/>
        <v>12.933742992590703</v>
      </c>
      <c r="AB998" s="5">
        <f t="shared" si="470"/>
        <v>7.7236880996606025</v>
      </c>
      <c r="AC998" s="5">
        <f t="shared" si="470"/>
        <v>20.548020833763676</v>
      </c>
      <c r="AD998" s="5">
        <f t="shared" si="471"/>
        <v>-14.995732217938169</v>
      </c>
      <c r="AE998">
        <f t="shared" si="483"/>
        <v>0</v>
      </c>
    </row>
    <row r="999" spans="1:31" x14ac:dyDescent="0.2">
      <c r="A999">
        <f t="shared" si="459"/>
        <v>0.96600000000000075</v>
      </c>
      <c r="B999" s="5">
        <f t="shared" si="472"/>
        <v>5.1565229805826149</v>
      </c>
      <c r="C999" s="5">
        <f t="shared" si="473"/>
        <v>-59.478746760265878</v>
      </c>
      <c r="D999" s="5">
        <f t="shared" si="474"/>
        <v>-7.0930258222732476</v>
      </c>
      <c r="E999" s="2">
        <f t="shared" si="475"/>
        <v>59.701851272980768</v>
      </c>
      <c r="F999" s="2">
        <f t="shared" si="476"/>
        <v>175.04511878981916</v>
      </c>
      <c r="G999" s="3">
        <f t="shared" si="477"/>
        <v>9.8019142458540536</v>
      </c>
      <c r="H999" s="3">
        <f t="shared" si="478"/>
        <v>-107.0082435387599</v>
      </c>
      <c r="I999" s="3">
        <f t="shared" si="479"/>
        <v>-20.537614174599458</v>
      </c>
      <c r="J999" s="2">
        <f t="shared" si="460"/>
        <v>109.40125823827775</v>
      </c>
      <c r="K999" s="2">
        <f t="shared" si="480"/>
        <v>74.574818158335205</v>
      </c>
      <c r="L999" s="6">
        <f t="shared" si="461"/>
        <v>2470.2163509282336</v>
      </c>
      <c r="M999" s="2">
        <f t="shared" si="462"/>
        <v>31.306561391972405</v>
      </c>
      <c r="N999" s="2">
        <f t="shared" si="481"/>
        <v>109.40125823827775</v>
      </c>
      <c r="O999" s="2">
        <f t="shared" si="463"/>
        <v>74.574818158335205</v>
      </c>
      <c r="P999" s="5">
        <f t="shared" si="464"/>
        <v>0.35212512141853891</v>
      </c>
      <c r="Q999" s="4">
        <f t="shared" si="482"/>
        <v>0.28616271783443475</v>
      </c>
      <c r="R999" s="4">
        <f t="shared" si="465"/>
        <v>0.25627517049791099</v>
      </c>
      <c r="S999" s="4">
        <f t="shared" si="484"/>
        <v>0</v>
      </c>
      <c r="T999" s="4">
        <f t="shared" si="485"/>
        <v>0</v>
      </c>
      <c r="U999" s="5">
        <f t="shared" si="486"/>
        <v>-2.026931073841626</v>
      </c>
      <c r="V999" s="5">
        <f t="shared" si="487"/>
        <v>22.12816073938486</v>
      </c>
      <c r="W999" s="5">
        <f t="shared" si="488"/>
        <v>4.2469590438085643</v>
      </c>
      <c r="X999" s="5">
        <f t="shared" si="466"/>
        <v>0.98808276617313961</v>
      </c>
      <c r="Y999" s="5">
        <f t="shared" si="467"/>
        <v>9.7466488016211201</v>
      </c>
      <c r="Z999" s="5">
        <f t="shared" si="468"/>
        <v>-1.5888268746552825</v>
      </c>
      <c r="AA999" s="5">
        <f t="shared" si="469"/>
        <v>12.930099213296991</v>
      </c>
      <c r="AB999" s="5">
        <f t="shared" si="470"/>
        <v>7.7197177277794946</v>
      </c>
      <c r="AC999" s="5">
        <f t="shared" si="470"/>
        <v>20.539333864729578</v>
      </c>
      <c r="AD999" s="5">
        <f t="shared" si="471"/>
        <v>-14.996941742894442</v>
      </c>
      <c r="AE999">
        <f t="shared" si="483"/>
        <v>0</v>
      </c>
    </row>
    <row r="1000" spans="1:31" x14ac:dyDescent="0.2">
      <c r="A1000">
        <f t="shared" si="459"/>
        <v>0.96700000000000075</v>
      </c>
      <c r="B1000" s="5">
        <f t="shared" si="472"/>
        <v>5.1663287546873322</v>
      </c>
      <c r="C1000" s="5">
        <f t="shared" si="473"/>
        <v>-59.585744734137705</v>
      </c>
      <c r="D1000" s="5">
        <f t="shared" si="474"/>
        <v>-7.1135709349187186</v>
      </c>
      <c r="E1000" s="2">
        <f t="shared" si="475"/>
        <v>59.809296336968622</v>
      </c>
      <c r="F1000" s="2">
        <f t="shared" si="476"/>
        <v>175.04461337938216</v>
      </c>
      <c r="G1000" s="3">
        <f t="shared" si="477"/>
        <v>9.8096339635818328</v>
      </c>
      <c r="H1000" s="3">
        <f t="shared" si="478"/>
        <v>-106.98770420489517</v>
      </c>
      <c r="I1000" s="3">
        <f t="shared" si="479"/>
        <v>-20.552611116342351</v>
      </c>
      <c r="J1000" s="2">
        <f t="shared" si="460"/>
        <v>109.38467714096524</v>
      </c>
      <c r="K1000" s="2">
        <f t="shared" si="480"/>
        <v>74.563515433514127</v>
      </c>
      <c r="L1000" s="6">
        <f t="shared" si="461"/>
        <v>2470.15103454373</v>
      </c>
      <c r="M1000" s="2">
        <f t="shared" si="462"/>
        <v>31.305733597516024</v>
      </c>
      <c r="N1000" s="2">
        <f t="shared" si="481"/>
        <v>109.38467714096524</v>
      </c>
      <c r="O1000" s="2">
        <f t="shared" si="463"/>
        <v>74.563515433514127</v>
      </c>
      <c r="P1000" s="5">
        <f t="shared" si="464"/>
        <v>0.35212320972721467</v>
      </c>
      <c r="Q1000" s="4">
        <f t="shared" si="482"/>
        <v>0.28619852812813973</v>
      </c>
      <c r="R1000" s="4">
        <f t="shared" si="465"/>
        <v>0.25629011964318077</v>
      </c>
      <c r="S1000" s="4">
        <f t="shared" si="484"/>
        <v>0</v>
      </c>
      <c r="T1000" s="4">
        <f t="shared" si="485"/>
        <v>0</v>
      </c>
      <c r="U1000" s="5">
        <f t="shared" si="486"/>
        <v>-2.0282089695910352</v>
      </c>
      <c r="V1000" s="5">
        <f t="shared" si="487"/>
        <v>22.120440182570192</v>
      </c>
      <c r="W1000" s="5">
        <f t="shared" si="488"/>
        <v>4.249393032343213</v>
      </c>
      <c r="X1000" s="5">
        <f t="shared" si="466"/>
        <v>0.98805663971913393</v>
      </c>
      <c r="Y1000" s="5">
        <f t="shared" si="467"/>
        <v>9.7439589200607539</v>
      </c>
      <c r="Z1000" s="5">
        <f t="shared" si="468"/>
        <v>-1.589788126312216</v>
      </c>
      <c r="AA1000" s="5">
        <f t="shared" si="469"/>
        <v>12.926457405554242</v>
      </c>
      <c r="AB1000" s="5">
        <f t="shared" si="470"/>
        <v>7.7157499504697187</v>
      </c>
      <c r="AC1000" s="5">
        <f t="shared" si="470"/>
        <v>20.530652056257978</v>
      </c>
      <c r="AD1000" s="5">
        <f t="shared" si="471"/>
        <v>-14.998149562102544</v>
      </c>
      <c r="AE1000">
        <f t="shared" si="483"/>
        <v>0</v>
      </c>
    </row>
    <row r="1001" spans="1:31" x14ac:dyDescent="0.2">
      <c r="A1001">
        <f t="shared" si="459"/>
        <v>0.96800000000000075</v>
      </c>
      <c r="B1001" s="5">
        <f t="shared" si="472"/>
        <v>5.1761422465258891</v>
      </c>
      <c r="C1001" s="5">
        <f t="shared" si="473"/>
        <v>-59.692722173016577</v>
      </c>
      <c r="D1001" s="5">
        <f t="shared" si="474"/>
        <v>-7.1341310451098421</v>
      </c>
      <c r="E1001" s="2">
        <f t="shared" si="475"/>
        <v>59.916721614097135</v>
      </c>
      <c r="F1001" s="2">
        <f t="shared" si="476"/>
        <v>175.04410073265015</v>
      </c>
      <c r="G1001" s="3">
        <f t="shared" si="477"/>
        <v>9.8173497135323018</v>
      </c>
      <c r="H1001" s="3">
        <f t="shared" si="478"/>
        <v>-106.96717355283891</v>
      </c>
      <c r="I1001" s="3">
        <f t="shared" si="479"/>
        <v>-20.567609265904455</v>
      </c>
      <c r="J1001" s="2">
        <f t="shared" si="460"/>
        <v>109.36810835063334</v>
      </c>
      <c r="K1001" s="2">
        <f t="shared" si="480"/>
        <v>74.552221097909566</v>
      </c>
      <c r="L1001" s="6">
        <f t="shared" si="461"/>
        <v>2470.0856419091356</v>
      </c>
      <c r="M1001" s="2">
        <f t="shared" si="462"/>
        <v>31.304904836695641</v>
      </c>
      <c r="N1001" s="2">
        <f t="shared" si="481"/>
        <v>109.36810835063334</v>
      </c>
      <c r="O1001" s="2">
        <f t="shared" si="463"/>
        <v>74.552221097909566</v>
      </c>
      <c r="P1001" s="5">
        <f t="shared" si="464"/>
        <v>0.35212129581083618</v>
      </c>
      <c r="Q1001" s="4">
        <f t="shared" si="482"/>
        <v>0.28623430823483159</v>
      </c>
      <c r="R1001" s="4">
        <f t="shared" si="465"/>
        <v>0.25630505419225125</v>
      </c>
      <c r="S1001" s="4">
        <f t="shared" si="484"/>
        <v>0</v>
      </c>
      <c r="T1001" s="4">
        <f t="shared" si="485"/>
        <v>0</v>
      </c>
      <c r="U1001" s="5">
        <f t="shared" si="486"/>
        <v>-2.0294857627699394</v>
      </c>
      <c r="V1001" s="5">
        <f t="shared" si="487"/>
        <v>22.112725139045594</v>
      </c>
      <c r="W1001" s="5">
        <f t="shared" si="488"/>
        <v>4.251826755425772</v>
      </c>
      <c r="X1001" s="5">
        <f t="shared" si="466"/>
        <v>0.98803048276520822</v>
      </c>
      <c r="Y1001" s="5">
        <f t="shared" si="467"/>
        <v>9.7412705282603351</v>
      </c>
      <c r="Z1001" s="5">
        <f t="shared" si="468"/>
        <v>-1.5907497344799382</v>
      </c>
      <c r="AA1001" s="5">
        <f t="shared" si="469"/>
        <v>12.922817568200097</v>
      </c>
      <c r="AB1001" s="5">
        <f t="shared" si="470"/>
        <v>7.7117847654903962</v>
      </c>
      <c r="AC1001" s="5">
        <f t="shared" si="470"/>
        <v>20.521975404565655</v>
      </c>
      <c r="AD1001" s="5">
        <f t="shared" si="471"/>
        <v>-14.99935567637413</v>
      </c>
      <c r="AE1001">
        <f t="shared" si="483"/>
        <v>0</v>
      </c>
    </row>
    <row r="1002" spans="1:31" x14ac:dyDescent="0.2">
      <c r="A1002">
        <f t="shared" si="459"/>
        <v>0.96900000000000075</v>
      </c>
      <c r="B1002" s="5">
        <f t="shared" si="472"/>
        <v>5.1859634521318041</v>
      </c>
      <c r="C1002" s="5">
        <f t="shared" si="473"/>
        <v>-59.799679085581715</v>
      </c>
      <c r="D1002" s="5">
        <f t="shared" si="474"/>
        <v>-7.1547061540535841</v>
      </c>
      <c r="E1002" s="2">
        <f t="shared" si="475"/>
        <v>60.024127112898576</v>
      </c>
      <c r="F1002" s="2">
        <f t="shared" si="476"/>
        <v>175.04358089245633</v>
      </c>
      <c r="G1002" s="3">
        <f t="shared" si="477"/>
        <v>9.8250614982977922</v>
      </c>
      <c r="H1002" s="3">
        <f t="shared" si="478"/>
        <v>-106.94665157743435</v>
      </c>
      <c r="I1002" s="3">
        <f t="shared" si="479"/>
        <v>-20.582608621580828</v>
      </c>
      <c r="J1002" s="2">
        <f t="shared" si="460"/>
        <v>109.35155186251198</v>
      </c>
      <c r="K1002" s="2">
        <f t="shared" si="480"/>
        <v>74.540935148269924</v>
      </c>
      <c r="L1002" s="6">
        <f t="shared" si="461"/>
        <v>2470.0201730209183</v>
      </c>
      <c r="M1002" s="2">
        <f t="shared" si="462"/>
        <v>31.304075109466496</v>
      </c>
      <c r="N1002" s="2">
        <f t="shared" si="481"/>
        <v>109.35155186251198</v>
      </c>
      <c r="O1002" s="2">
        <f t="shared" si="463"/>
        <v>74.540935148269924</v>
      </c>
      <c r="P1002" s="5">
        <f t="shared" si="464"/>
        <v>0.35211937966929902</v>
      </c>
      <c r="Q1002" s="4">
        <f t="shared" si="482"/>
        <v>0.28627005814078615</v>
      </c>
      <c r="R1002" s="4">
        <f t="shared" si="465"/>
        <v>0.25631997414484009</v>
      </c>
      <c r="S1002" s="4">
        <f t="shared" si="484"/>
        <v>0</v>
      </c>
      <c r="T1002" s="4">
        <f t="shared" si="485"/>
        <v>0</v>
      </c>
      <c r="U1002" s="5">
        <f t="shared" si="486"/>
        <v>-2.0307614547293347</v>
      </c>
      <c r="V1002" s="5">
        <f t="shared" si="487"/>
        <v>22.105015604579087</v>
      </c>
      <c r="W1002" s="5">
        <f t="shared" si="488"/>
        <v>4.2542602134070773</v>
      </c>
      <c r="X1002" s="5">
        <f t="shared" si="466"/>
        <v>0.98800429530994993</v>
      </c>
      <c r="Y1002" s="5">
        <f t="shared" si="467"/>
        <v>9.738583625332172</v>
      </c>
      <c r="Z1002" s="5">
        <f t="shared" si="468"/>
        <v>-1.5917116987063225</v>
      </c>
      <c r="AA1002" s="5">
        <f t="shared" si="469"/>
        <v>12.919179700073053</v>
      </c>
      <c r="AB1002" s="5">
        <f t="shared" si="470"/>
        <v>7.7078221706028369</v>
      </c>
      <c r="AC1002" s="5">
        <f t="shared" si="470"/>
        <v>20.513303905872764</v>
      </c>
      <c r="AD1002" s="5">
        <f t="shared" si="471"/>
        <v>-15.000560086519869</v>
      </c>
      <c r="AE1002">
        <f t="shared" si="483"/>
        <v>0</v>
      </c>
    </row>
    <row r="1003" spans="1:31" x14ac:dyDescent="0.2">
      <c r="A1003">
        <f t="shared" si="459"/>
        <v>0.97000000000000075</v>
      </c>
      <c r="B1003" s="5">
        <f t="shared" si="472"/>
        <v>5.1957923675411877</v>
      </c>
      <c r="C1003" s="5">
        <f t="shared" si="473"/>
        <v>-59.906615480507192</v>
      </c>
      <c r="D1003" s="5">
        <f t="shared" si="474"/>
        <v>-7.1752962629552082</v>
      </c>
      <c r="E1003" s="2">
        <f t="shared" si="475"/>
        <v>60.131512841902982</v>
      </c>
      <c r="F1003" s="2">
        <f t="shared" si="476"/>
        <v>175.04305390131111</v>
      </c>
      <c r="G1003" s="3">
        <f t="shared" si="477"/>
        <v>9.8327693204683957</v>
      </c>
      <c r="H1003" s="3">
        <f t="shared" si="478"/>
        <v>-106.92613827352848</v>
      </c>
      <c r="I1003" s="3">
        <f t="shared" si="479"/>
        <v>-20.597609181667348</v>
      </c>
      <c r="J1003" s="2">
        <f t="shared" si="460"/>
        <v>109.33500767183394</v>
      </c>
      <c r="K1003" s="2">
        <f t="shared" si="480"/>
        <v>74.52965758134556</v>
      </c>
      <c r="L1003" s="6">
        <f t="shared" si="461"/>
        <v>2469.9546278756002</v>
      </c>
      <c r="M1003" s="2">
        <f t="shared" si="462"/>
        <v>31.303244415784519</v>
      </c>
      <c r="N1003" s="2">
        <f t="shared" si="481"/>
        <v>109.33500767183394</v>
      </c>
      <c r="O1003" s="2">
        <f t="shared" si="463"/>
        <v>74.52965758134556</v>
      </c>
      <c r="P1003" s="5">
        <f t="shared" si="464"/>
        <v>0.35211746130250043</v>
      </c>
      <c r="Q1003" s="4">
        <f t="shared" si="482"/>
        <v>0.28630577783229649</v>
      </c>
      <c r="R1003" s="4">
        <f t="shared" si="465"/>
        <v>0.25633487950066852</v>
      </c>
      <c r="S1003" s="4">
        <f t="shared" si="484"/>
        <v>0</v>
      </c>
      <c r="T1003" s="4">
        <f t="shared" si="485"/>
        <v>0</v>
      </c>
      <c r="U1003" s="5">
        <f t="shared" si="486"/>
        <v>-2.0320360468186691</v>
      </c>
      <c r="V1003" s="5">
        <f t="shared" si="487"/>
        <v>22.097311574942644</v>
      </c>
      <c r="W1003" s="5">
        <f t="shared" si="488"/>
        <v>4.256693406638103</v>
      </c>
      <c r="X1003" s="5">
        <f t="shared" si="466"/>
        <v>0.98797807735196819</v>
      </c>
      <c r="Y1003" s="5">
        <f t="shared" si="467"/>
        <v>9.7358982103891929</v>
      </c>
      <c r="Z1003" s="5">
        <f t="shared" si="468"/>
        <v>-1.5926740185398083</v>
      </c>
      <c r="AA1003" s="5">
        <f t="shared" si="469"/>
        <v>12.915543800012383</v>
      </c>
      <c r="AB1003" s="5">
        <f t="shared" si="470"/>
        <v>7.7038621635705233</v>
      </c>
      <c r="AC1003" s="5">
        <f t="shared" si="470"/>
        <v>20.504637556402837</v>
      </c>
      <c r="AD1003" s="5">
        <f t="shared" si="471"/>
        <v>-15.001762793349513</v>
      </c>
      <c r="AE1003">
        <f t="shared" si="483"/>
        <v>0</v>
      </c>
    </row>
    <row r="1004" spans="1:31" x14ac:dyDescent="0.2">
      <c r="A1004">
        <f t="shared" si="459"/>
        <v>0.97100000000000075</v>
      </c>
      <c r="B1004" s="5">
        <f t="shared" si="472"/>
        <v>5.2056289887927374</v>
      </c>
      <c r="C1004" s="5">
        <f t="shared" si="473"/>
        <v>-60.01353136646194</v>
      </c>
      <c r="D1004" s="5">
        <f t="shared" si="474"/>
        <v>-7.1959013730182724</v>
      </c>
      <c r="E1004" s="2">
        <f t="shared" si="475"/>
        <v>60.238878809638138</v>
      </c>
      <c r="F1004" s="2">
        <f t="shared" si="476"/>
        <v>175.04251980140498</v>
      </c>
      <c r="G1004" s="3">
        <f t="shared" si="477"/>
        <v>9.8404731826319658</v>
      </c>
      <c r="H1004" s="3">
        <f t="shared" si="478"/>
        <v>-106.90563363597208</v>
      </c>
      <c r="I1004" s="3">
        <f t="shared" si="479"/>
        <v>-20.612610944460698</v>
      </c>
      <c r="J1004" s="2">
        <f t="shared" si="460"/>
        <v>109.31847577383469</v>
      </c>
      <c r="K1004" s="2">
        <f t="shared" si="480"/>
        <v>74.518388393888671</v>
      </c>
      <c r="L1004" s="6">
        <f t="shared" si="461"/>
        <v>2469.8890064697612</v>
      </c>
      <c r="M1004" s="2">
        <f t="shared" si="462"/>
        <v>31.302412755606344</v>
      </c>
      <c r="N1004" s="2">
        <f t="shared" si="481"/>
        <v>109.31847577383469</v>
      </c>
      <c r="O1004" s="2">
        <f t="shared" si="463"/>
        <v>74.518388393888671</v>
      </c>
      <c r="P1004" s="5">
        <f t="shared" si="464"/>
        <v>0.35211554071033935</v>
      </c>
      <c r="Q1004" s="4">
        <f t="shared" si="482"/>
        <v>0.28634146729567334</v>
      </c>
      <c r="R1004" s="4">
        <f t="shared" si="465"/>
        <v>0.25634977025946165</v>
      </c>
      <c r="S1004" s="4">
        <f t="shared" si="484"/>
        <v>0</v>
      </c>
      <c r="T1004" s="4">
        <f t="shared" si="485"/>
        <v>0</v>
      </c>
      <c r="U1004" s="5">
        <f t="shared" si="486"/>
        <v>-2.0333095403858432</v>
      </c>
      <c r="V1004" s="5">
        <f t="shared" si="487"/>
        <v>22.089613045912152</v>
      </c>
      <c r="W1004" s="5">
        <f t="shared" si="488"/>
        <v>4.2591263354699489</v>
      </c>
      <c r="X1004" s="5">
        <f t="shared" si="466"/>
        <v>0.98795182888989408</v>
      </c>
      <c r="Y1004" s="5">
        <f t="shared" si="467"/>
        <v>9.7332142825449477</v>
      </c>
      <c r="Z1004" s="5">
        <f t="shared" si="468"/>
        <v>-1.5936366935294071</v>
      </c>
      <c r="AA1004" s="5">
        <f t="shared" si="469"/>
        <v>12.911909866858165</v>
      </c>
      <c r="AB1004" s="5">
        <f t="shared" si="470"/>
        <v>7.699904742159104</v>
      </c>
      <c r="AC1004" s="5">
        <f t="shared" si="470"/>
        <v>20.495976352382744</v>
      </c>
      <c r="AD1004" s="5">
        <f t="shared" si="471"/>
        <v>-15.002963797671885</v>
      </c>
      <c r="AE1004">
        <f t="shared" si="483"/>
        <v>0</v>
      </c>
    </row>
    <row r="1005" spans="1:31" x14ac:dyDescent="0.2">
      <c r="A1005">
        <f t="shared" si="459"/>
        <v>0.97200000000000075</v>
      </c>
      <c r="B1005" s="5">
        <f t="shared" si="472"/>
        <v>5.2154733119277408</v>
      </c>
      <c r="C1005" s="5">
        <f t="shared" si="473"/>
        <v>-60.120426752109736</v>
      </c>
      <c r="D1005" s="5">
        <f t="shared" si="474"/>
        <v>-7.2165214854446322</v>
      </c>
      <c r="E1005" s="2">
        <f t="shared" si="475"/>
        <v>60.346225024629526</v>
      </c>
      <c r="F1005" s="2">
        <f t="shared" si="476"/>
        <v>175.04197863461175</v>
      </c>
      <c r="G1005" s="3">
        <f t="shared" si="477"/>
        <v>9.8481730873741249</v>
      </c>
      <c r="H1005" s="3">
        <f t="shared" si="478"/>
        <v>-106.8851376596197</v>
      </c>
      <c r="I1005" s="3">
        <f t="shared" si="479"/>
        <v>-20.627613908258372</v>
      </c>
      <c r="J1005" s="2">
        <f t="shared" si="460"/>
        <v>109.30195616375265</v>
      </c>
      <c r="K1005" s="2">
        <f t="shared" si="480"/>
        <v>74.507127582653467</v>
      </c>
      <c r="L1005" s="6">
        <f t="shared" si="461"/>
        <v>2469.8233088000388</v>
      </c>
      <c r="M1005" s="2">
        <f t="shared" si="462"/>
        <v>31.30158012888938</v>
      </c>
      <c r="N1005" s="2">
        <f t="shared" si="481"/>
        <v>109.30195616375265</v>
      </c>
      <c r="O1005" s="2">
        <f t="shared" si="463"/>
        <v>74.507127582653467</v>
      </c>
      <c r="P1005" s="5">
        <f t="shared" si="464"/>
        <v>0.35211361789271622</v>
      </c>
      <c r="Q1005" s="4">
        <f t="shared" si="482"/>
        <v>0.28637712651724517</v>
      </c>
      <c r="R1005" s="4">
        <f t="shared" si="465"/>
        <v>0.25636464642094903</v>
      </c>
      <c r="S1005" s="4">
        <f t="shared" si="484"/>
        <v>0</v>
      </c>
      <c r="T1005" s="4">
        <f t="shared" si="485"/>
        <v>0</v>
      </c>
      <c r="U1005" s="5">
        <f t="shared" si="486"/>
        <v>-2.0345819367772187</v>
      </c>
      <c r="V1005" s="5">
        <f t="shared" si="487"/>
        <v>22.08192001326746</v>
      </c>
      <c r="W1005" s="5">
        <f t="shared" si="488"/>
        <v>4.2615590002538566</v>
      </c>
      <c r="X1005" s="5">
        <f t="shared" si="466"/>
        <v>0.98792554992238346</v>
      </c>
      <c r="Y1005" s="5">
        <f t="shared" si="467"/>
        <v>9.7305318409136312</v>
      </c>
      <c r="Z1005" s="5">
        <f t="shared" si="468"/>
        <v>-1.5945997232246993</v>
      </c>
      <c r="AA1005" s="5">
        <f t="shared" si="469"/>
        <v>12.908277899451313</v>
      </c>
      <c r="AB1005" s="5">
        <f t="shared" si="470"/>
        <v>7.6959499041364126</v>
      </c>
      <c r="AC1005" s="5">
        <f t="shared" si="470"/>
        <v>20.48732029004276</v>
      </c>
      <c r="AD1005" s="5">
        <f t="shared" si="471"/>
        <v>-15.004163100294829</v>
      </c>
      <c r="AE1005">
        <f t="shared" si="483"/>
        <v>0</v>
      </c>
    </row>
    <row r="1006" spans="1:31" x14ac:dyDescent="0.2">
      <c r="A1006">
        <f t="shared" si="459"/>
        <v>0.97300000000000075</v>
      </c>
      <c r="B1006" s="5">
        <f t="shared" si="472"/>
        <v>5.2253253329900673</v>
      </c>
      <c r="C1006" s="5">
        <f t="shared" si="473"/>
        <v>-60.227301646109211</v>
      </c>
      <c r="D1006" s="5">
        <f t="shared" si="474"/>
        <v>-7.2371566014344406</v>
      </c>
      <c r="E1006" s="2">
        <f t="shared" si="475"/>
        <v>60.453551495400312</v>
      </c>
      <c r="F1006" s="2">
        <f t="shared" si="476"/>
        <v>175.04143044249122</v>
      </c>
      <c r="G1006" s="3">
        <f t="shared" si="477"/>
        <v>9.8558690372782607</v>
      </c>
      <c r="H1006" s="3">
        <f t="shared" si="478"/>
        <v>-106.86465033932966</v>
      </c>
      <c r="I1006" s="3">
        <f t="shared" si="479"/>
        <v>-20.642618071358665</v>
      </c>
      <c r="J1006" s="2">
        <f t="shared" si="460"/>
        <v>109.28544883682893</v>
      </c>
      <c r="K1006" s="2">
        <f t="shared" si="480"/>
        <v>74.495875144395995</v>
      </c>
      <c r="L1006" s="6">
        <f t="shared" si="461"/>
        <v>2469.7575348631276</v>
      </c>
      <c r="M1006" s="2">
        <f t="shared" si="462"/>
        <v>31.300746535591724</v>
      </c>
      <c r="N1006" s="2">
        <f t="shared" si="481"/>
        <v>109.28544883682893</v>
      </c>
      <c r="O1006" s="2">
        <f t="shared" si="463"/>
        <v>74.495875144395995</v>
      </c>
      <c r="P1006" s="5">
        <f t="shared" si="464"/>
        <v>0.35211169284953336</v>
      </c>
      <c r="Q1006" s="4">
        <f t="shared" si="482"/>
        <v>0.28641275548335809</v>
      </c>
      <c r="R1006" s="4">
        <f t="shared" si="465"/>
        <v>0.25637950798486403</v>
      </c>
      <c r="S1006" s="4">
        <f t="shared" si="484"/>
        <v>0</v>
      </c>
      <c r="T1006" s="4">
        <f t="shared" si="485"/>
        <v>0</v>
      </c>
      <c r="U1006" s="5">
        <f t="shared" si="486"/>
        <v>-2.0358532373376113</v>
      </c>
      <c r="V1006" s="5">
        <f t="shared" si="487"/>
        <v>22.074232472792318</v>
      </c>
      <c r="W1006" s="5">
        <f t="shared" si="488"/>
        <v>4.2639914013411939</v>
      </c>
      <c r="X1006" s="5">
        <f t="shared" si="466"/>
        <v>0.98789924044811395</v>
      </c>
      <c r="Y1006" s="5">
        <f t="shared" si="467"/>
        <v>9.7278508846100635</v>
      </c>
      <c r="Z1006" s="5">
        <f t="shared" si="468"/>
        <v>-1.5955631071758334</v>
      </c>
      <c r="AA1006" s="5">
        <f t="shared" si="469"/>
        <v>12.90464789663354</v>
      </c>
      <c r="AB1006" s="5">
        <f t="shared" si="470"/>
        <v>7.6919976472724523</v>
      </c>
      <c r="AC1006" s="5">
        <f t="shared" si="470"/>
        <v>20.478669365616483</v>
      </c>
      <c r="AD1006" s="5">
        <f t="shared" si="471"/>
        <v>-15.005360702025264</v>
      </c>
      <c r="AE1006">
        <f t="shared" si="483"/>
        <v>0</v>
      </c>
    </row>
    <row r="1007" spans="1:31" x14ac:dyDescent="0.2">
      <c r="A1007">
        <f t="shared" si="459"/>
        <v>0.97400000000000075</v>
      </c>
      <c r="B1007" s="5">
        <f t="shared" si="472"/>
        <v>5.2351850480261692</v>
      </c>
      <c r="C1007" s="5">
        <f t="shared" si="473"/>
        <v>-60.334156057113859</v>
      </c>
      <c r="D1007" s="5">
        <f t="shared" si="474"/>
        <v>-7.2578067221861504</v>
      </c>
      <c r="E1007" s="2">
        <f t="shared" si="475"/>
        <v>60.560858230471318</v>
      </c>
      <c r="F1007" s="2">
        <f t="shared" si="476"/>
        <v>175.0408752662924</v>
      </c>
      <c r="G1007" s="3">
        <f t="shared" si="477"/>
        <v>9.8635610349255334</v>
      </c>
      <c r="H1007" s="3">
        <f t="shared" si="478"/>
        <v>-106.84417166996404</v>
      </c>
      <c r="I1007" s="3">
        <f t="shared" si="479"/>
        <v>-20.657623432060692</v>
      </c>
      <c r="J1007" s="2">
        <f t="shared" si="460"/>
        <v>109.26895378830746</v>
      </c>
      <c r="K1007" s="2">
        <f t="shared" si="480"/>
        <v>74.484631075874205</v>
      </c>
      <c r="L1007" s="6">
        <f t="shared" si="461"/>
        <v>2469.6916846557788</v>
      </c>
      <c r="M1007" s="2">
        <f t="shared" si="462"/>
        <v>31.299911975672199</v>
      </c>
      <c r="N1007" s="2">
        <f t="shared" si="481"/>
        <v>109.26895378830746</v>
      </c>
      <c r="O1007" s="2">
        <f t="shared" si="463"/>
        <v>74.484631075874205</v>
      </c>
      <c r="P1007" s="5">
        <f t="shared" si="464"/>
        <v>0.35210976558069473</v>
      </c>
      <c r="Q1007" s="4">
        <f t="shared" si="482"/>
        <v>0.28644835418037567</v>
      </c>
      <c r="R1007" s="4">
        <f t="shared" si="465"/>
        <v>0.25639435495094387</v>
      </c>
      <c r="S1007" s="4">
        <f t="shared" si="484"/>
        <v>0</v>
      </c>
      <c r="T1007" s="4">
        <f t="shared" si="485"/>
        <v>0</v>
      </c>
      <c r="U1007" s="5">
        <f t="shared" si="486"/>
        <v>-2.0371234434102994</v>
      </c>
      <c r="V1007" s="5">
        <f t="shared" si="487"/>
        <v>22.066550420274407</v>
      </c>
      <c r="W1007" s="5">
        <f t="shared" si="488"/>
        <v>4.2664235390834655</v>
      </c>
      <c r="X1007" s="5">
        <f t="shared" si="466"/>
        <v>0.98787290046578569</v>
      </c>
      <c r="Y1007" s="5">
        <f t="shared" si="467"/>
        <v>9.7251714127496687</v>
      </c>
      <c r="Z1007" s="5">
        <f t="shared" si="468"/>
        <v>-1.5965268449335255</v>
      </c>
      <c r="AA1007" s="5">
        <f t="shared" si="469"/>
        <v>12.901019857247343</v>
      </c>
      <c r="AB1007" s="5">
        <f t="shared" si="470"/>
        <v>7.6880479693393688</v>
      </c>
      <c r="AC1007" s="5">
        <f t="shared" si="470"/>
        <v>20.470023575340882</v>
      </c>
      <c r="AD1007" s="5">
        <f t="shared" si="471"/>
        <v>-15.006556603669189</v>
      </c>
      <c r="AE1007">
        <f t="shared" si="483"/>
        <v>0</v>
      </c>
    </row>
    <row r="1008" spans="1:31" x14ac:dyDescent="0.2">
      <c r="A1008">
        <f t="shared" si="459"/>
        <v>0.97500000000000075</v>
      </c>
      <c r="B1008" s="5">
        <f t="shared" si="472"/>
        <v>5.2450524530850791</v>
      </c>
      <c r="C1008" s="5">
        <f t="shared" si="473"/>
        <v>-60.440989993772035</v>
      </c>
      <c r="D1008" s="5">
        <f t="shared" si="474"/>
        <v>-7.2784718488965128</v>
      </c>
      <c r="E1008" s="2">
        <f t="shared" si="475"/>
        <v>60.668145238361006</v>
      </c>
      <c r="F1008" s="2">
        <f t="shared" si="476"/>
        <v>175.04031314695612</v>
      </c>
      <c r="G1008" s="3">
        <f t="shared" si="477"/>
        <v>9.871249082894872</v>
      </c>
      <c r="H1008" s="3">
        <f t="shared" si="478"/>
        <v>-106.8237016463887</v>
      </c>
      <c r="I1008" s="3">
        <f t="shared" si="479"/>
        <v>-20.672629988664362</v>
      </c>
      <c r="J1008" s="2">
        <f t="shared" si="460"/>
        <v>109.25247101343496</v>
      </c>
      <c r="K1008" s="2">
        <f t="shared" si="480"/>
        <v>74.47339537384795</v>
      </c>
      <c r="L1008" s="6">
        <f t="shared" si="461"/>
        <v>2469.6257581748009</v>
      </c>
      <c r="M1008" s="2">
        <f t="shared" si="462"/>
        <v>31.299076449090354</v>
      </c>
      <c r="N1008" s="2">
        <f t="shared" si="481"/>
        <v>109.25247101343496</v>
      </c>
      <c r="O1008" s="2">
        <f t="shared" si="463"/>
        <v>74.47339537384795</v>
      </c>
      <c r="P1008" s="5">
        <f t="shared" si="464"/>
        <v>0.3521078360861058</v>
      </c>
      <c r="Q1008" s="4">
        <f t="shared" si="482"/>
        <v>0.28648392259467936</v>
      </c>
      <c r="R1008" s="4">
        <f t="shared" si="465"/>
        <v>0.25640918731892992</v>
      </c>
      <c r="S1008" s="4">
        <f t="shared" si="484"/>
        <v>0</v>
      </c>
      <c r="T1008" s="4">
        <f t="shared" si="485"/>
        <v>0</v>
      </c>
      <c r="U1008" s="5">
        <f t="shared" si="486"/>
        <v>-2.0383925563370227</v>
      </c>
      <c r="V1008" s="5">
        <f t="shared" si="487"/>
        <v>22.058873851505332</v>
      </c>
      <c r="W1008" s="5">
        <f t="shared" si="488"/>
        <v>4.2688554138323047</v>
      </c>
      <c r="X1008" s="5">
        <f t="shared" si="466"/>
        <v>0.98784652997412215</v>
      </c>
      <c r="Y1008" s="5">
        <f t="shared" si="467"/>
        <v>9.7224934244485226</v>
      </c>
      <c r="Z1008" s="5">
        <f t="shared" si="468"/>
        <v>-1.5974909360490592</v>
      </c>
      <c r="AA1008" s="5">
        <f t="shared" si="469"/>
        <v>12.897393780136051</v>
      </c>
      <c r="AB1008" s="5">
        <f t="shared" si="470"/>
        <v>7.6841008681114999</v>
      </c>
      <c r="AC1008" s="5">
        <f t="shared" si="470"/>
        <v>20.461382915456273</v>
      </c>
      <c r="AD1008" s="5">
        <f t="shared" si="471"/>
        <v>-15.007750806031645</v>
      </c>
      <c r="AE1008">
        <f t="shared" si="483"/>
        <v>0</v>
      </c>
    </row>
    <row r="1009" spans="1:31" x14ac:dyDescent="0.2">
      <c r="A1009">
        <f t="shared" si="459"/>
        <v>0.97600000000000076</v>
      </c>
      <c r="B1009" s="5">
        <f t="shared" si="472"/>
        <v>5.2549275442184085</v>
      </c>
      <c r="C1009" s="5">
        <f t="shared" si="473"/>
        <v>-60.547803464726968</v>
      </c>
      <c r="D1009" s="5">
        <f t="shared" si="474"/>
        <v>-7.2991519827605797</v>
      </c>
      <c r="E1009" s="2">
        <f t="shared" si="475"/>
        <v>60.775412527585431</v>
      </c>
      <c r="F1009" s="2">
        <f t="shared" si="476"/>
        <v>175.03974412511815</v>
      </c>
      <c r="G1009" s="3">
        <f t="shared" si="477"/>
        <v>9.8789331837629835</v>
      </c>
      <c r="H1009" s="3">
        <f t="shared" si="478"/>
        <v>-106.80324026347324</v>
      </c>
      <c r="I1009" s="3">
        <f t="shared" si="479"/>
        <v>-20.687637739470393</v>
      </c>
      <c r="J1009" s="2">
        <f t="shared" si="460"/>
        <v>109.23600050746093</v>
      </c>
      <c r="K1009" s="2">
        <f t="shared" si="480"/>
        <v>74.462168035079017</v>
      </c>
      <c r="L1009" s="6">
        <f t="shared" si="461"/>
        <v>2469.5597554170586</v>
      </c>
      <c r="M1009" s="2">
        <f t="shared" si="462"/>
        <v>31.298239955806469</v>
      </c>
      <c r="N1009" s="2">
        <f t="shared" si="481"/>
        <v>109.23600050746093</v>
      </c>
      <c r="O1009" s="2">
        <f t="shared" si="463"/>
        <v>74.462168035079017</v>
      </c>
      <c r="P1009" s="5">
        <f t="shared" si="464"/>
        <v>0.35210590436567385</v>
      </c>
      <c r="Q1009" s="4">
        <f t="shared" si="482"/>
        <v>0.28651946071266832</v>
      </c>
      <c r="R1009" s="4">
        <f t="shared" si="465"/>
        <v>0.25642400508856766</v>
      </c>
      <c r="S1009" s="4">
        <f t="shared" si="484"/>
        <v>0</v>
      </c>
      <c r="T1009" s="4">
        <f t="shared" si="485"/>
        <v>0</v>
      </c>
      <c r="U1009" s="5">
        <f t="shared" si="486"/>
        <v>-2.0396605774579859</v>
      </c>
      <c r="V1009" s="5">
        <f t="shared" si="487"/>
        <v>22.051202762280607</v>
      </c>
      <c r="W1009" s="5">
        <f t="shared" si="488"/>
        <v>4.2712870259394773</v>
      </c>
      <c r="X1009" s="5">
        <f t="shared" si="466"/>
        <v>0.98782012897186966</v>
      </c>
      <c r="Y1009" s="5">
        <f t="shared" si="467"/>
        <v>9.7198169188233177</v>
      </c>
      <c r="Z1009" s="5">
        <f t="shared" si="468"/>
        <v>-1.5984553800742838</v>
      </c>
      <c r="AA1009" s="5">
        <f t="shared" si="469"/>
        <v>12.893769664143795</v>
      </c>
      <c r="AB1009" s="5">
        <f t="shared" si="470"/>
        <v>7.6801563413653318</v>
      </c>
      <c r="AC1009" s="5">
        <f t="shared" si="470"/>
        <v>20.452747382206322</v>
      </c>
      <c r="AD1009" s="5">
        <f t="shared" si="471"/>
        <v>-15.008943309916727</v>
      </c>
      <c r="AE1009">
        <f t="shared" si="483"/>
        <v>0</v>
      </c>
    </row>
    <row r="1010" spans="1:31" x14ac:dyDescent="0.2">
      <c r="A1010">
        <f t="shared" si="459"/>
        <v>0.97700000000000076</v>
      </c>
      <c r="B1010" s="5">
        <f t="shared" si="472"/>
        <v>5.2648103174803422</v>
      </c>
      <c r="C1010" s="5">
        <f t="shared" si="473"/>
        <v>-60.654596478616753</v>
      </c>
      <c r="D1010" s="5">
        <f t="shared" si="474"/>
        <v>-7.3198471249717052</v>
      </c>
      <c r="E1010" s="2">
        <f t="shared" si="475"/>
        <v>60.88266010665825</v>
      </c>
      <c r="F1010" s="2">
        <f t="shared" si="476"/>
        <v>175.03916824111181</v>
      </c>
      <c r="G1010" s="3">
        <f t="shared" si="477"/>
        <v>9.8866133401043488</v>
      </c>
      <c r="H1010" s="3">
        <f t="shared" si="478"/>
        <v>-106.78278751609103</v>
      </c>
      <c r="I1010" s="3">
        <f t="shared" si="479"/>
        <v>-20.702646682780308</v>
      </c>
      <c r="J1010" s="2">
        <f t="shared" si="460"/>
        <v>109.21954226563766</v>
      </c>
      <c r="K1010" s="2">
        <f t="shared" si="480"/>
        <v>74.450949056331055</v>
      </c>
      <c r="L1010" s="6">
        <f t="shared" si="461"/>
        <v>2469.4936763794763</v>
      </c>
      <c r="M1010" s="2">
        <f t="shared" si="462"/>
        <v>31.297402495781554</v>
      </c>
      <c r="N1010" s="2">
        <f t="shared" si="481"/>
        <v>109.21954226563766</v>
      </c>
      <c r="O1010" s="2">
        <f t="shared" si="463"/>
        <v>74.450949056331055</v>
      </c>
      <c r="P1010" s="5">
        <f t="shared" si="464"/>
        <v>0.35210397041930785</v>
      </c>
      <c r="Q1010" s="4">
        <f t="shared" si="482"/>
        <v>0.28655496852075946</v>
      </c>
      <c r="R1010" s="4">
        <f t="shared" si="465"/>
        <v>0.25643880825960658</v>
      </c>
      <c r="S1010" s="4">
        <f t="shared" si="484"/>
        <v>0</v>
      </c>
      <c r="T1010" s="4">
        <f t="shared" si="485"/>
        <v>0</v>
      </c>
      <c r="U1010" s="5">
        <f t="shared" si="486"/>
        <v>-2.0409275081118587</v>
      </c>
      <c r="V1010" s="5">
        <f t="shared" si="487"/>
        <v>22.043537148399651</v>
      </c>
      <c r="W1010" s="5">
        <f t="shared" si="488"/>
        <v>4.2737183757568786</v>
      </c>
      <c r="X1010" s="5">
        <f t="shared" si="466"/>
        <v>0.98779369745779777</v>
      </c>
      <c r="Y1010" s="5">
        <f t="shared" si="467"/>
        <v>9.7171418949913697</v>
      </c>
      <c r="Z1010" s="5">
        <f t="shared" si="468"/>
        <v>-1.5994201765616154</v>
      </c>
      <c r="AA1010" s="5">
        <f t="shared" si="469"/>
        <v>12.890147508115508</v>
      </c>
      <c r="AB1010" s="5">
        <f t="shared" si="470"/>
        <v>7.6762143868795114</v>
      </c>
      <c r="AC1010" s="5">
        <f t="shared" si="470"/>
        <v>20.444116971838035</v>
      </c>
      <c r="AD1010" s="5">
        <f t="shared" si="471"/>
        <v>-15.010134116127613</v>
      </c>
      <c r="AE1010">
        <f t="shared" si="483"/>
        <v>0</v>
      </c>
    </row>
    <row r="1011" spans="1:31" x14ac:dyDescent="0.2">
      <c r="A1011">
        <f t="shared" si="459"/>
        <v>0.97800000000000076</v>
      </c>
      <c r="B1011" s="5">
        <f t="shared" si="472"/>
        <v>5.2747007689276408</v>
      </c>
      <c r="C1011" s="5">
        <f t="shared" si="473"/>
        <v>-60.761369044074357</v>
      </c>
      <c r="D1011" s="5">
        <f t="shared" si="474"/>
        <v>-7.3405572767215439</v>
      </c>
      <c r="E1011" s="2">
        <f t="shared" si="475"/>
        <v>60.989887984090636</v>
      </c>
      <c r="F1011" s="2">
        <f t="shared" si="476"/>
        <v>175.03858553497102</v>
      </c>
      <c r="G1011" s="3">
        <f t="shared" si="477"/>
        <v>9.8942895544912286</v>
      </c>
      <c r="H1011" s="3">
        <f t="shared" si="478"/>
        <v>-106.76234339911919</v>
      </c>
      <c r="I1011" s="3">
        <f t="shared" si="479"/>
        <v>-20.717656816896437</v>
      </c>
      <c r="J1011" s="2">
        <f t="shared" si="460"/>
        <v>109.20309628322018</v>
      </c>
      <c r="K1011" s="2">
        <f t="shared" si="480"/>
        <v>74.439738434369573</v>
      </c>
      <c r="L1011" s="6">
        <f t="shared" si="461"/>
        <v>2469.4275210590336</v>
      </c>
      <c r="M1011" s="2">
        <f t="shared" si="462"/>
        <v>31.296564068977336</v>
      </c>
      <c r="N1011" s="2">
        <f t="shared" si="481"/>
        <v>109.20309628322018</v>
      </c>
      <c r="O1011" s="2">
        <f t="shared" si="463"/>
        <v>74.439738434369573</v>
      </c>
      <c r="P1011" s="5">
        <f t="shared" si="464"/>
        <v>0.35210203424691833</v>
      </c>
      <c r="Q1011" s="4">
        <f t="shared" si="482"/>
        <v>0.28659044600538741</v>
      </c>
      <c r="R1011" s="4">
        <f t="shared" si="465"/>
        <v>0.25645359683179991</v>
      </c>
      <c r="S1011" s="4">
        <f t="shared" si="484"/>
        <v>0</v>
      </c>
      <c r="T1011" s="4">
        <f t="shared" si="485"/>
        <v>0</v>
      </c>
      <c r="U1011" s="5">
        <f t="shared" si="486"/>
        <v>-2.0421933496357774</v>
      </c>
      <c r="V1011" s="5">
        <f t="shared" si="487"/>
        <v>22.035877005665778</v>
      </c>
      <c r="W1011" s="5">
        <f t="shared" si="488"/>
        <v>4.2761494636365347</v>
      </c>
      <c r="X1011" s="5">
        <f t="shared" si="466"/>
        <v>0.98776723543069822</v>
      </c>
      <c r="Y1011" s="5">
        <f t="shared" si="467"/>
        <v>9.7144683520706199</v>
      </c>
      <c r="Z1011" s="5">
        <f t="shared" si="468"/>
        <v>-1.6003853250640356</v>
      </c>
      <c r="AA1011" s="5">
        <f t="shared" si="469"/>
        <v>12.886527310896911</v>
      </c>
      <c r="AB1011" s="5">
        <f t="shared" si="470"/>
        <v>7.6722750024348425</v>
      </c>
      <c r="AC1011" s="5">
        <f t="shared" si="470"/>
        <v>20.435491680601743</v>
      </c>
      <c r="AD1011" s="5">
        <f t="shared" si="471"/>
        <v>-15.011323225466555</v>
      </c>
      <c r="AE1011">
        <f t="shared" si="483"/>
        <v>0</v>
      </c>
    </row>
    <row r="1012" spans="1:31" x14ac:dyDescent="0.2">
      <c r="A1012">
        <f t="shared" si="459"/>
        <v>0.97900000000000076</v>
      </c>
      <c r="B1012" s="5">
        <f t="shared" si="472"/>
        <v>5.2845988946196334</v>
      </c>
      <c r="C1012" s="5">
        <f t="shared" si="473"/>
        <v>-60.868121169727637</v>
      </c>
      <c r="D1012" s="5">
        <f t="shared" si="474"/>
        <v>-7.3612824392000533</v>
      </c>
      <c r="E1012" s="2">
        <f t="shared" si="475"/>
        <v>61.097096168391346</v>
      </c>
      <c r="F1012" s="2">
        <f t="shared" si="476"/>
        <v>175.03799604643282</v>
      </c>
      <c r="G1012" s="3">
        <f t="shared" si="477"/>
        <v>9.9019618294936631</v>
      </c>
      <c r="H1012" s="3">
        <f t="shared" si="478"/>
        <v>-106.74190790743859</v>
      </c>
      <c r="I1012" s="3">
        <f t="shared" si="479"/>
        <v>-20.732668140121902</v>
      </c>
      <c r="J1012" s="2">
        <f t="shared" si="460"/>
        <v>109.18666255546634</v>
      </c>
      <c r="K1012" s="2">
        <f t="shared" si="480"/>
        <v>74.428536165962058</v>
      </c>
      <c r="L1012" s="6">
        <f t="shared" si="461"/>
        <v>2469.3612894527669</v>
      </c>
      <c r="M1012" s="2">
        <f t="shared" si="462"/>
        <v>31.295724675356251</v>
      </c>
      <c r="N1012" s="2">
        <f t="shared" si="481"/>
        <v>109.18666255546634</v>
      </c>
      <c r="O1012" s="2">
        <f t="shared" si="463"/>
        <v>74.428536165962058</v>
      </c>
      <c r="P1012" s="5">
        <f t="shared" si="464"/>
        <v>0.3521000958484175</v>
      </c>
      <c r="Q1012" s="4">
        <f t="shared" si="482"/>
        <v>0.28662589315300446</v>
      </c>
      <c r="R1012" s="4">
        <f t="shared" si="465"/>
        <v>0.25646837080490525</v>
      </c>
      <c r="S1012" s="4">
        <f t="shared" si="484"/>
        <v>0</v>
      </c>
      <c r="T1012" s="4">
        <f t="shared" si="485"/>
        <v>0</v>
      </c>
      <c r="U1012" s="5">
        <f t="shared" si="486"/>
        <v>-2.0434581033653507</v>
      </c>
      <c r="V1012" s="5">
        <f t="shared" si="487"/>
        <v>22.02822232988623</v>
      </c>
      <c r="W1012" s="5">
        <f t="shared" si="488"/>
        <v>4.2785802899306011</v>
      </c>
      <c r="X1012" s="5">
        <f t="shared" si="466"/>
        <v>0.98774074288938574</v>
      </c>
      <c r="Y1012" s="5">
        <f t="shared" si="467"/>
        <v>9.7117962891796346</v>
      </c>
      <c r="Z1012" s="5">
        <f t="shared" si="468"/>
        <v>-1.601350825135089</v>
      </c>
      <c r="AA1012" s="5">
        <f t="shared" si="469"/>
        <v>12.882909071334558</v>
      </c>
      <c r="AB1012" s="5">
        <f t="shared" si="470"/>
        <v>7.6683381858142834</v>
      </c>
      <c r="AC1012" s="5">
        <f t="shared" si="470"/>
        <v>20.426871504751141</v>
      </c>
      <c r="AD1012" s="5">
        <f t="shared" si="471"/>
        <v>-15.012510638734842</v>
      </c>
      <c r="AE1012">
        <f t="shared" si="483"/>
        <v>0</v>
      </c>
    </row>
    <row r="1013" spans="1:31" x14ac:dyDescent="0.2">
      <c r="A1013">
        <f t="shared" si="459"/>
        <v>0.98000000000000076</v>
      </c>
      <c r="B1013" s="5">
        <f t="shared" si="472"/>
        <v>5.2945046906182203</v>
      </c>
      <c r="C1013" s="5">
        <f t="shared" si="473"/>
        <v>-60.974852864199327</v>
      </c>
      <c r="D1013" s="5">
        <f t="shared" si="474"/>
        <v>-7.3820226135954945</v>
      </c>
      <c r="E1013" s="2">
        <f t="shared" si="475"/>
        <v>61.204284668066627</v>
      </c>
      <c r="F1013" s="2">
        <f t="shared" si="476"/>
        <v>175.0373998149403</v>
      </c>
      <c r="G1013" s="3">
        <f t="shared" si="477"/>
        <v>9.9096301676794774</v>
      </c>
      <c r="H1013" s="3">
        <f t="shared" si="478"/>
        <v>-106.72148103593383</v>
      </c>
      <c r="I1013" s="3">
        <f t="shared" si="479"/>
        <v>-20.747680650760636</v>
      </c>
      <c r="J1013" s="2">
        <f t="shared" si="460"/>
        <v>109.1702410776367</v>
      </c>
      <c r="K1013" s="2">
        <f t="shared" si="480"/>
        <v>74.41734224787777</v>
      </c>
      <c r="L1013" s="6">
        <f t="shared" si="461"/>
        <v>2469.2949815577726</v>
      </c>
      <c r="M1013" s="2">
        <f t="shared" si="462"/>
        <v>31.294884314881497</v>
      </c>
      <c r="N1013" s="2">
        <f t="shared" si="481"/>
        <v>109.1702410776367</v>
      </c>
      <c r="O1013" s="2">
        <f t="shared" si="463"/>
        <v>74.41734224787777</v>
      </c>
      <c r="P1013" s="5">
        <f t="shared" si="464"/>
        <v>0.35209815522371946</v>
      </c>
      <c r="Q1013" s="4">
        <f t="shared" si="482"/>
        <v>0.28666130995008116</v>
      </c>
      <c r="R1013" s="4">
        <f t="shared" si="465"/>
        <v>0.25648313017868407</v>
      </c>
      <c r="S1013" s="4">
        <f t="shared" si="484"/>
        <v>0</v>
      </c>
      <c r="T1013" s="4">
        <f t="shared" si="485"/>
        <v>0</v>
      </c>
      <c r="U1013" s="5">
        <f t="shared" si="486"/>
        <v>-2.044721770634657</v>
      </c>
      <c r="V1013" s="5">
        <f t="shared" si="487"/>
        <v>22.020573116872114</v>
      </c>
      <c r="W1013" s="5">
        <f t="shared" si="488"/>
        <v>4.2810108549913606</v>
      </c>
      <c r="X1013" s="5">
        <f t="shared" si="466"/>
        <v>0.98771421983269858</v>
      </c>
      <c r="Y1013" s="5">
        <f t="shared" si="467"/>
        <v>9.7091257054376037</v>
      </c>
      <c r="Z1013" s="5">
        <f t="shared" si="468"/>
        <v>-1.6023166763288856</v>
      </c>
      <c r="AA1013" s="5">
        <f t="shared" si="469"/>
        <v>12.879292788275784</v>
      </c>
      <c r="AB1013" s="5">
        <f t="shared" si="470"/>
        <v>7.6644039348029462</v>
      </c>
      <c r="AC1013" s="5">
        <f t="shared" si="470"/>
        <v>20.418256440543228</v>
      </c>
      <c r="AD1013" s="5">
        <f t="shared" si="471"/>
        <v>-15.013696356732854</v>
      </c>
      <c r="AE1013">
        <f t="shared" si="483"/>
        <v>0</v>
      </c>
    </row>
    <row r="1014" spans="1:31" x14ac:dyDescent="0.2">
      <c r="A1014">
        <f t="shared" si="459"/>
        <v>0.98100000000000076</v>
      </c>
      <c r="B1014" s="5">
        <f t="shared" si="472"/>
        <v>5.3044181529878669</v>
      </c>
      <c r="C1014" s="5">
        <f t="shared" si="473"/>
        <v>-61.08156413610704</v>
      </c>
      <c r="D1014" s="5">
        <f t="shared" si="474"/>
        <v>-7.4027778010944338</v>
      </c>
      <c r="E1014" s="2">
        <f t="shared" si="475"/>
        <v>61.311453491620185</v>
      </c>
      <c r="F1014" s="2">
        <f t="shared" si="476"/>
        <v>175.03679687964515</v>
      </c>
      <c r="G1014" s="3">
        <f t="shared" si="477"/>
        <v>9.9172945716142795</v>
      </c>
      <c r="H1014" s="3">
        <f t="shared" si="478"/>
        <v>-106.70106277949328</v>
      </c>
      <c r="I1014" s="3">
        <f t="shared" si="479"/>
        <v>-20.762694347117367</v>
      </c>
      <c r="J1014" s="2">
        <f t="shared" si="460"/>
        <v>109.1538318449946</v>
      </c>
      <c r="K1014" s="2">
        <f t="shared" si="480"/>
        <v>74.406156676887932</v>
      </c>
      <c r="L1014" s="6">
        <f t="shared" si="461"/>
        <v>2469.2285973712023</v>
      </c>
      <c r="M1014" s="2">
        <f t="shared" si="462"/>
        <v>31.294042987516974</v>
      </c>
      <c r="N1014" s="2">
        <f t="shared" si="481"/>
        <v>109.1538318449946</v>
      </c>
      <c r="O1014" s="2">
        <f t="shared" si="463"/>
        <v>74.406156676887932</v>
      </c>
      <c r="P1014" s="5">
        <f t="shared" si="464"/>
        <v>0.35209621237273969</v>
      </c>
      <c r="Q1014" s="4">
        <f t="shared" si="482"/>
        <v>0.28669669638310552</v>
      </c>
      <c r="R1014" s="4">
        <f t="shared" si="465"/>
        <v>0.25649787495290205</v>
      </c>
      <c r="S1014" s="4">
        <f t="shared" si="484"/>
        <v>0</v>
      </c>
      <c r="T1014" s="4">
        <f t="shared" si="485"/>
        <v>0</v>
      </c>
      <c r="U1014" s="5">
        <f t="shared" si="486"/>
        <v>-2.0459843527762471</v>
      </c>
      <c r="V1014" s="5">
        <f t="shared" si="487"/>
        <v>22.012929362438435</v>
      </c>
      <c r="W1014" s="5">
        <f t="shared" si="488"/>
        <v>4.2834411591712254</v>
      </c>
      <c r="X1014" s="5">
        <f t="shared" si="466"/>
        <v>0.98768766625949755</v>
      </c>
      <c r="Y1014" s="5">
        <f t="shared" si="467"/>
        <v>9.7064565999643264</v>
      </c>
      <c r="Z1014" s="5">
        <f t="shared" si="468"/>
        <v>-1.6032828782000965</v>
      </c>
      <c r="AA1014" s="5">
        <f t="shared" si="469"/>
        <v>12.87567846056872</v>
      </c>
      <c r="AB1014" s="5">
        <f t="shared" si="470"/>
        <v>7.6604722471880793</v>
      </c>
      <c r="AC1014" s="5">
        <f t="shared" si="470"/>
        <v>20.409646484238337</v>
      </c>
      <c r="AD1014" s="5">
        <f t="shared" si="471"/>
        <v>-15.014880380260053</v>
      </c>
      <c r="AE1014">
        <f t="shared" si="483"/>
        <v>0</v>
      </c>
    </row>
    <row r="1015" spans="1:31" x14ac:dyDescent="0.2">
      <c r="A1015">
        <f t="shared" si="459"/>
        <v>0.98200000000000076</v>
      </c>
      <c r="B1015" s="5">
        <f t="shared" si="472"/>
        <v>5.3143392777956047</v>
      </c>
      <c r="C1015" s="5">
        <f t="shared" si="473"/>
        <v>-61.188254994063293</v>
      </c>
      <c r="D1015" s="5">
        <f t="shared" si="474"/>
        <v>-7.4235480028817413</v>
      </c>
      <c r="E1015" s="2">
        <f t="shared" si="475"/>
        <v>61.418602647553229</v>
      </c>
      <c r="F1015" s="2">
        <f t="shared" si="476"/>
        <v>175.03618727941048</v>
      </c>
      <c r="G1015" s="3">
        <f t="shared" si="477"/>
        <v>9.924955043861468</v>
      </c>
      <c r="H1015" s="3">
        <f t="shared" si="478"/>
        <v>-106.68065313300905</v>
      </c>
      <c r="I1015" s="3">
        <f t="shared" si="479"/>
        <v>-20.777709227497628</v>
      </c>
      <c r="J1015" s="2">
        <f t="shared" si="460"/>
        <v>109.13743485280614</v>
      </c>
      <c r="K1015" s="2">
        <f t="shared" si="480"/>
        <v>74.3949794497656</v>
      </c>
      <c r="L1015" s="6">
        <f t="shared" si="461"/>
        <v>2469.1621368902652</v>
      </c>
      <c r="M1015" s="2">
        <f t="shared" si="462"/>
        <v>31.293200693227316</v>
      </c>
      <c r="N1015" s="2">
        <f t="shared" si="481"/>
        <v>109.13743485280614</v>
      </c>
      <c r="O1015" s="2">
        <f t="shared" si="463"/>
        <v>74.3949794497656</v>
      </c>
      <c r="P1015" s="5">
        <f t="shared" si="464"/>
        <v>0.3520942672953955</v>
      </c>
      <c r="Q1015" s="4">
        <f t="shared" si="482"/>
        <v>0.28673205243858363</v>
      </c>
      <c r="R1015" s="4">
        <f t="shared" si="465"/>
        <v>0.25651260512732849</v>
      </c>
      <c r="S1015" s="4">
        <f t="shared" si="484"/>
        <v>0</v>
      </c>
      <c r="T1015" s="4">
        <f t="shared" si="485"/>
        <v>0</v>
      </c>
      <c r="U1015" s="5">
        <f t="shared" si="486"/>
        <v>-2.0472458511211484</v>
      </c>
      <c r="V1015" s="5">
        <f t="shared" si="487"/>
        <v>22.005291062404087</v>
      </c>
      <c r="W1015" s="5">
        <f t="shared" si="488"/>
        <v>4.2858712028227348</v>
      </c>
      <c r="X1015" s="5">
        <f t="shared" si="466"/>
        <v>0.98766108216866633</v>
      </c>
      <c r="Y1015" s="5">
        <f t="shared" si="467"/>
        <v>9.7037889718802415</v>
      </c>
      <c r="Z1015" s="5">
        <f t="shared" si="468"/>
        <v>-1.6042494303039576</v>
      </c>
      <c r="AA1015" s="5">
        <f t="shared" si="469"/>
        <v>12.872066087062313</v>
      </c>
      <c r="AB1015" s="5">
        <f t="shared" si="470"/>
        <v>7.6565431207590926</v>
      </c>
      <c r="AC1015" s="5">
        <f t="shared" si="470"/>
        <v>20.401041632100128</v>
      </c>
      <c r="AD1015" s="5">
        <f t="shared" si="471"/>
        <v>-15.016062710114952</v>
      </c>
      <c r="AE1015">
        <f t="shared" si="483"/>
        <v>0</v>
      </c>
    </row>
    <row r="1016" spans="1:31" x14ac:dyDescent="0.2">
      <c r="A1016">
        <f t="shared" si="459"/>
        <v>0.98300000000000076</v>
      </c>
      <c r="B1016" s="5">
        <f t="shared" si="472"/>
        <v>5.3242680611110265</v>
      </c>
      <c r="C1016" s="5">
        <f t="shared" si="473"/>
        <v>-61.294925446675485</v>
      </c>
      <c r="D1016" s="5">
        <f t="shared" si="474"/>
        <v>-7.4443332201405941</v>
      </c>
      <c r="E1016" s="2">
        <f t="shared" si="475"/>
        <v>61.525732144364383</v>
      </c>
      <c r="F1016" s="2">
        <f t="shared" si="476"/>
        <v>175.0355710528134</v>
      </c>
      <c r="G1016" s="3">
        <f t="shared" si="477"/>
        <v>9.9326115869822278</v>
      </c>
      <c r="H1016" s="3">
        <f t="shared" si="478"/>
        <v>-106.66025209137695</v>
      </c>
      <c r="I1016" s="3">
        <f t="shared" si="479"/>
        <v>-20.792725290207741</v>
      </c>
      <c r="J1016" s="2">
        <f t="shared" si="460"/>
        <v>109.12105009634016</v>
      </c>
      <c r="K1016" s="2">
        <f t="shared" si="480"/>
        <v>74.383810563285721</v>
      </c>
      <c r="L1016" s="6">
        <f t="shared" si="461"/>
        <v>2469.0956001122277</v>
      </c>
      <c r="M1016" s="2">
        <f t="shared" si="462"/>
        <v>31.29235743197788</v>
      </c>
      <c r="N1016" s="2">
        <f t="shared" si="481"/>
        <v>109.12105009634016</v>
      </c>
      <c r="O1016" s="2">
        <f t="shared" si="463"/>
        <v>74.383810563285721</v>
      </c>
      <c r="P1016" s="5">
        <f t="shared" si="464"/>
        <v>0.35209231999160584</v>
      </c>
      <c r="Q1016" s="4">
        <f t="shared" si="482"/>
        <v>0.28676737810303937</v>
      </c>
      <c r="R1016" s="4">
        <f t="shared" si="465"/>
        <v>0.25652732070173728</v>
      </c>
      <c r="S1016" s="4">
        <f t="shared" si="484"/>
        <v>0</v>
      </c>
      <c r="T1016" s="4">
        <f t="shared" si="485"/>
        <v>0</v>
      </c>
      <c r="U1016" s="5">
        <f t="shared" si="486"/>
        <v>-2.0485062669988645</v>
      </c>
      <c r="V1016" s="5">
        <f t="shared" si="487"/>
        <v>21.997658212591837</v>
      </c>
      <c r="W1016" s="5">
        <f t="shared" si="488"/>
        <v>4.2883009862985553</v>
      </c>
      <c r="X1016" s="5">
        <f t="shared" si="466"/>
        <v>0.98763446755911166</v>
      </c>
      <c r="Y1016" s="5">
        <f t="shared" si="467"/>
        <v>9.7011228203064039</v>
      </c>
      <c r="Z1016" s="5">
        <f t="shared" si="468"/>
        <v>-1.6052163321962649</v>
      </c>
      <c r="AA1016" s="5">
        <f t="shared" si="469"/>
        <v>12.868455666606312</v>
      </c>
      <c r="AB1016" s="5">
        <f t="shared" si="470"/>
        <v>7.6526165533075394</v>
      </c>
      <c r="AC1016" s="5">
        <f t="shared" si="470"/>
        <v>20.392441880395573</v>
      </c>
      <c r="AD1016" s="5">
        <f t="shared" si="471"/>
        <v>-15.017243347095132</v>
      </c>
      <c r="AE1016">
        <f t="shared" si="483"/>
        <v>0</v>
      </c>
    </row>
    <row r="1017" spans="1:31" x14ac:dyDescent="0.2">
      <c r="A1017">
        <f t="shared" si="459"/>
        <v>0.98400000000000076</v>
      </c>
      <c r="B1017" s="5">
        <f t="shared" si="472"/>
        <v>5.3342044990062849</v>
      </c>
      <c r="C1017" s="5">
        <f t="shared" si="473"/>
        <v>-61.401575502545924</v>
      </c>
      <c r="D1017" s="5">
        <f t="shared" si="474"/>
        <v>-7.4651334540524754</v>
      </c>
      <c r="E1017" s="2">
        <f t="shared" si="475"/>
        <v>61.6328419905497</v>
      </c>
      <c r="F1017" s="2">
        <f t="shared" si="476"/>
        <v>175.03494823814759</v>
      </c>
      <c r="G1017" s="3">
        <f t="shared" si="477"/>
        <v>9.940264203535536</v>
      </c>
      <c r="H1017" s="3">
        <f t="shared" si="478"/>
        <v>-106.63985964949656</v>
      </c>
      <c r="I1017" s="3">
        <f t="shared" si="479"/>
        <v>-20.807742533554837</v>
      </c>
      <c r="J1017" s="2">
        <f t="shared" si="460"/>
        <v>109.10467757086825</v>
      </c>
      <c r="K1017" s="2">
        <f t="shared" si="480"/>
        <v>74.372650014225115</v>
      </c>
      <c r="L1017" s="6">
        <f t="shared" si="461"/>
        <v>2469.028987034415</v>
      </c>
      <c r="M1017" s="2">
        <f t="shared" si="462"/>
        <v>31.291513203734777</v>
      </c>
      <c r="N1017" s="2">
        <f t="shared" si="481"/>
        <v>109.10467757086825</v>
      </c>
      <c r="O1017" s="2">
        <f t="shared" si="463"/>
        <v>74.372650014225115</v>
      </c>
      <c r="P1017" s="5">
        <f t="shared" si="464"/>
        <v>0.35209037046129138</v>
      </c>
      <c r="Q1017" s="4">
        <f t="shared" si="482"/>
        <v>0.28680267336301485</v>
      </c>
      <c r="R1017" s="4">
        <f t="shared" si="465"/>
        <v>0.25654202167590617</v>
      </c>
      <c r="S1017" s="4">
        <f t="shared" si="484"/>
        <v>0</v>
      </c>
      <c r="T1017" s="4">
        <f t="shared" si="485"/>
        <v>0</v>
      </c>
      <c r="U1017" s="5">
        <f t="shared" si="486"/>
        <v>-2.0497656017373789</v>
      </c>
      <c r="V1017" s="5">
        <f t="shared" si="487"/>
        <v>21.99003080882834</v>
      </c>
      <c r="W1017" s="5">
        <f t="shared" si="488"/>
        <v>4.290730509951481</v>
      </c>
      <c r="X1017" s="5">
        <f t="shared" si="466"/>
        <v>0.98760782242976375</v>
      </c>
      <c r="Y1017" s="5">
        <f t="shared" si="467"/>
        <v>9.6984581443644835</v>
      </c>
      <c r="Z1017" s="5">
        <f t="shared" si="468"/>
        <v>-1.6061835834333784</v>
      </c>
      <c r="AA1017" s="5">
        <f t="shared" si="469"/>
        <v>12.864847198051253</v>
      </c>
      <c r="AB1017" s="5">
        <f t="shared" si="470"/>
        <v>7.6486925426271046</v>
      </c>
      <c r="AC1017" s="5">
        <f t="shared" si="470"/>
        <v>20.383847225394963</v>
      </c>
      <c r="AD1017" s="5">
        <f t="shared" si="471"/>
        <v>-15.018422291997265</v>
      </c>
      <c r="AE1017">
        <f t="shared" si="483"/>
        <v>0</v>
      </c>
    </row>
    <row r="1018" spans="1:31" x14ac:dyDescent="0.2">
      <c r="A1018">
        <f t="shared" si="459"/>
        <v>0.98500000000000076</v>
      </c>
      <c r="B1018" s="5">
        <f t="shared" si="472"/>
        <v>5.3441485875560923</v>
      </c>
      <c r="C1018" s="5">
        <f t="shared" si="473"/>
        <v>-61.508205170271808</v>
      </c>
      <c r="D1018" s="5">
        <f t="shared" si="474"/>
        <v>-7.4859487057971767</v>
      </c>
      <c r="E1018" s="2">
        <f t="shared" si="475"/>
        <v>61.739932194602623</v>
      </c>
      <c r="F1018" s="2">
        <f t="shared" si="476"/>
        <v>175.03431887342606</v>
      </c>
      <c r="G1018" s="3">
        <f t="shared" si="477"/>
        <v>9.9479128960781633</v>
      </c>
      <c r="H1018" s="3">
        <f t="shared" si="478"/>
        <v>-106.61947580227117</v>
      </c>
      <c r="I1018" s="3">
        <f t="shared" si="479"/>
        <v>-20.822760955846835</v>
      </c>
      <c r="J1018" s="2">
        <f t="shared" si="460"/>
        <v>109.08831727166472</v>
      </c>
      <c r="K1018" s="2">
        <f t="shared" si="480"/>
        <v>74.361497799362454</v>
      </c>
      <c r="L1018" s="6">
        <f t="shared" si="461"/>
        <v>2468.9622976542087</v>
      </c>
      <c r="M1018" s="2">
        <f t="shared" si="462"/>
        <v>31.290668008464795</v>
      </c>
      <c r="N1018" s="2">
        <f t="shared" si="481"/>
        <v>109.08831727166472</v>
      </c>
      <c r="O1018" s="2">
        <f t="shared" si="463"/>
        <v>74.361497799362454</v>
      </c>
      <c r="P1018" s="5">
        <f t="shared" si="464"/>
        <v>0.35208841870437446</v>
      </c>
      <c r="Q1018" s="4">
        <f t="shared" si="482"/>
        <v>0.28683793820506964</v>
      </c>
      <c r="R1018" s="4">
        <f t="shared" si="465"/>
        <v>0.25655670804961661</v>
      </c>
      <c r="S1018" s="4">
        <f t="shared" si="484"/>
        <v>0</v>
      </c>
      <c r="T1018" s="4">
        <f t="shared" si="485"/>
        <v>0</v>
      </c>
      <c r="U1018" s="5">
        <f t="shared" si="486"/>
        <v>-2.0510238566631536</v>
      </c>
      <c r="V1018" s="5">
        <f t="shared" si="487"/>
        <v>21.982408846944104</v>
      </c>
      <c r="W1018" s="5">
        <f t="shared" si="488"/>
        <v>4.2931597741344296</v>
      </c>
      <c r="X1018" s="5">
        <f t="shared" si="466"/>
        <v>0.98758114677957454</v>
      </c>
      <c r="Y1018" s="5">
        <f t="shared" si="467"/>
        <v>9.6957949431767627</v>
      </c>
      <c r="Z1018" s="5">
        <f t="shared" si="468"/>
        <v>-1.6071511835722136</v>
      </c>
      <c r="AA1018" s="5">
        <f t="shared" si="469"/>
        <v>12.861240680248461</v>
      </c>
      <c r="AB1018" s="5">
        <f t="shared" si="470"/>
        <v>7.6447710865136091</v>
      </c>
      <c r="AC1018" s="5">
        <f t="shared" si="470"/>
        <v>20.37525766337189</v>
      </c>
      <c r="AD1018" s="5">
        <f t="shared" si="471"/>
        <v>-15.019599545617108</v>
      </c>
      <c r="AE1018">
        <f t="shared" si="483"/>
        <v>0</v>
      </c>
    </row>
    <row r="1019" spans="1:31" x14ac:dyDescent="0.2">
      <c r="A1019">
        <f t="shared" si="459"/>
        <v>0.98600000000000076</v>
      </c>
      <c r="B1019" s="5">
        <f t="shared" si="472"/>
        <v>5.3541003228377138</v>
      </c>
      <c r="C1019" s="5">
        <f t="shared" si="473"/>
        <v>-61.614814458445245</v>
      </c>
      <c r="D1019" s="5">
        <f t="shared" si="474"/>
        <v>-7.5067789765527966</v>
      </c>
      <c r="E1019" s="2">
        <f t="shared" si="475"/>
        <v>61.847002765013961</v>
      </c>
      <c r="F1019" s="2">
        <f t="shared" si="476"/>
        <v>175.03368299638342</v>
      </c>
      <c r="G1019" s="3">
        <f t="shared" si="477"/>
        <v>9.9555576671646762</v>
      </c>
      <c r="H1019" s="3">
        <f t="shared" si="478"/>
        <v>-106.59910054460779</v>
      </c>
      <c r="I1019" s="3">
        <f t="shared" si="479"/>
        <v>-20.837780555392452</v>
      </c>
      <c r="J1019" s="2">
        <f t="shared" si="460"/>
        <v>109.07196919400664</v>
      </c>
      <c r="K1019" s="2">
        <f t="shared" si="480"/>
        <v>74.35035391547828</v>
      </c>
      <c r="L1019" s="6">
        <f t="shared" si="461"/>
        <v>2468.8955319690481</v>
      </c>
      <c r="M1019" s="2">
        <f t="shared" si="462"/>
        <v>31.289821846135499</v>
      </c>
      <c r="N1019" s="2">
        <f t="shared" si="481"/>
        <v>109.07196919400664</v>
      </c>
      <c r="O1019" s="2">
        <f t="shared" si="463"/>
        <v>74.35035391547828</v>
      </c>
      <c r="P1019" s="5">
        <f t="shared" si="464"/>
        <v>0.35208646472077904</v>
      </c>
      <c r="Q1019" s="4">
        <f t="shared" si="482"/>
        <v>0.28687317261578177</v>
      </c>
      <c r="R1019" s="4">
        <f t="shared" si="465"/>
        <v>0.25657137982265465</v>
      </c>
      <c r="S1019" s="4">
        <f t="shared" si="484"/>
        <v>0</v>
      </c>
      <c r="T1019" s="4">
        <f t="shared" si="485"/>
        <v>0</v>
      </c>
      <c r="U1019" s="5">
        <f t="shared" si="486"/>
        <v>-2.0522810331011341</v>
      </c>
      <c r="V1019" s="5">
        <f t="shared" si="487"/>
        <v>21.974792322773514</v>
      </c>
      <c r="W1019" s="5">
        <f t="shared" si="488"/>
        <v>4.295588779200445</v>
      </c>
      <c r="X1019" s="5">
        <f t="shared" si="466"/>
        <v>0.98755444060752018</v>
      </c>
      <c r="Y1019" s="5">
        <f t="shared" si="467"/>
        <v>9.6931332158661618</v>
      </c>
      <c r="Z1019" s="5">
        <f t="shared" si="468"/>
        <v>-1.608119132170251</v>
      </c>
      <c r="AA1019" s="5">
        <f t="shared" si="469"/>
        <v>12.857636112050079</v>
      </c>
      <c r="AB1019" s="5">
        <f t="shared" si="470"/>
        <v>7.6408521827650278</v>
      </c>
      <c r="AC1019" s="5">
        <f t="shared" si="470"/>
        <v>20.366673190603262</v>
      </c>
      <c r="AD1019" s="5">
        <f t="shared" si="471"/>
        <v>-15.020775108749476</v>
      </c>
      <c r="AE1019">
        <f t="shared" si="483"/>
        <v>0</v>
      </c>
    </row>
    <row r="1020" spans="1:31" x14ac:dyDescent="0.2">
      <c r="A1020">
        <f t="shared" si="459"/>
        <v>0.98700000000000077</v>
      </c>
      <c r="B1020" s="5">
        <f t="shared" si="472"/>
        <v>5.3640597009309694</v>
      </c>
      <c r="C1020" s="5">
        <f t="shared" si="473"/>
        <v>-61.72140337565326</v>
      </c>
      <c r="D1020" s="5">
        <f t="shared" si="474"/>
        <v>-7.5276242674957432</v>
      </c>
      <c r="E1020" s="2">
        <f t="shared" si="475"/>
        <v>61.954053710271886</v>
      </c>
      <c r="F1020" s="2">
        <f t="shared" si="476"/>
        <v>175.03304064447889</v>
      </c>
      <c r="G1020" s="3">
        <f t="shared" si="477"/>
        <v>9.9631985193474417</v>
      </c>
      <c r="H1020" s="3">
        <f t="shared" si="478"/>
        <v>-106.57873387141719</v>
      </c>
      <c r="I1020" s="3">
        <f t="shared" si="479"/>
        <v>-20.852801330501201</v>
      </c>
      <c r="J1020" s="2">
        <f t="shared" si="460"/>
        <v>109.0556333331738</v>
      </c>
      <c r="K1020" s="2">
        <f t="shared" si="480"/>
        <v>74.339218359355002</v>
      </c>
      <c r="L1020" s="6">
        <f t="shared" si="461"/>
        <v>2468.8286899764294</v>
      </c>
      <c r="M1020" s="2">
        <f t="shared" si="462"/>
        <v>31.288974716715163</v>
      </c>
      <c r="N1020" s="2">
        <f t="shared" si="481"/>
        <v>109.0556333331738</v>
      </c>
      <c r="O1020" s="2">
        <f t="shared" si="463"/>
        <v>74.339218359355002</v>
      </c>
      <c r="P1020" s="5">
        <f t="shared" si="464"/>
        <v>0.35208450851043083</v>
      </c>
      <c r="Q1020" s="4">
        <f t="shared" si="482"/>
        <v>0.28690837658174712</v>
      </c>
      <c r="R1020" s="4">
        <f t="shared" si="465"/>
        <v>0.25658603699481003</v>
      </c>
      <c r="S1020" s="4">
        <f t="shared" si="484"/>
        <v>0</v>
      </c>
      <c r="T1020" s="4">
        <f t="shared" si="485"/>
        <v>0</v>
      </c>
      <c r="U1020" s="5">
        <f t="shared" si="486"/>
        <v>-2.0535371323747511</v>
      </c>
      <c r="V1020" s="5">
        <f t="shared" si="487"/>
        <v>21.967181232154818</v>
      </c>
      <c r="W1020" s="5">
        <f t="shared" si="488"/>
        <v>4.2980175255026971</v>
      </c>
      <c r="X1020" s="5">
        <f t="shared" si="466"/>
        <v>0.98752770391259947</v>
      </c>
      <c r="Y1020" s="5">
        <f t="shared" si="467"/>
        <v>9.6904729615562051</v>
      </c>
      <c r="Z1020" s="5">
        <f t="shared" si="468"/>
        <v>-1.6090874287855277</v>
      </c>
      <c r="AA1020" s="5">
        <f t="shared" si="469"/>
        <v>12.854033492309039</v>
      </c>
      <c r="AB1020" s="5">
        <f t="shared" si="470"/>
        <v>7.6369358291814535</v>
      </c>
      <c r="AC1020" s="5">
        <f t="shared" si="470"/>
        <v>20.35809380336929</v>
      </c>
      <c r="AD1020" s="5">
        <f t="shared" si="471"/>
        <v>-15.021948982188263</v>
      </c>
      <c r="AE1020">
        <f t="shared" si="483"/>
        <v>0</v>
      </c>
    </row>
    <row r="1021" spans="1:31" x14ac:dyDescent="0.2">
      <c r="A1021">
        <f t="shared" si="459"/>
        <v>0.98800000000000077</v>
      </c>
      <c r="B1021" s="5">
        <f t="shared" si="472"/>
        <v>5.3740267179182313</v>
      </c>
      <c r="C1021" s="5">
        <f t="shared" si="473"/>
        <v>-61.827971930477773</v>
      </c>
      <c r="D1021" s="5">
        <f t="shared" si="474"/>
        <v>-7.5484845798007356</v>
      </c>
      <c r="E1021" s="2">
        <f t="shared" si="475"/>
        <v>62.061085038861883</v>
      </c>
      <c r="F1021" s="2">
        <f t="shared" si="476"/>
        <v>175.03239185489821</v>
      </c>
      <c r="G1021" s="3">
        <f t="shared" si="477"/>
        <v>9.9708354551766227</v>
      </c>
      <c r="H1021" s="3">
        <f t="shared" si="478"/>
        <v>-106.55837577761382</v>
      </c>
      <c r="I1021" s="3">
        <f t="shared" si="479"/>
        <v>-20.867823279483389</v>
      </c>
      <c r="J1021" s="2">
        <f t="shared" si="460"/>
        <v>109.03930968444871</v>
      </c>
      <c r="K1021" s="2">
        <f t="shared" si="480"/>
        <v>74.328091127776901</v>
      </c>
      <c r="L1021" s="6">
        <f t="shared" si="461"/>
        <v>2468.7617716739087</v>
      </c>
      <c r="M1021" s="2">
        <f t="shared" si="462"/>
        <v>31.2881266201728</v>
      </c>
      <c r="N1021" s="2">
        <f t="shared" si="481"/>
        <v>109.03930968444871</v>
      </c>
      <c r="O1021" s="2">
        <f t="shared" si="463"/>
        <v>74.328091127776901</v>
      </c>
      <c r="P1021" s="5">
        <f t="shared" si="464"/>
        <v>0.35208255007325717</v>
      </c>
      <c r="Q1021" s="4">
        <f t="shared" si="482"/>
        <v>0.28694355008957967</v>
      </c>
      <c r="R1021" s="4">
        <f t="shared" si="465"/>
        <v>0.25660067956587679</v>
      </c>
      <c r="S1021" s="4">
        <f t="shared" si="484"/>
        <v>0</v>
      </c>
      <c r="T1021" s="4">
        <f t="shared" si="485"/>
        <v>0</v>
      </c>
      <c r="U1021" s="5">
        <f t="shared" si="486"/>
        <v>-2.0547921558059192</v>
      </c>
      <c r="V1021" s="5">
        <f t="shared" si="487"/>
        <v>21.959575570930109</v>
      </c>
      <c r="W1021" s="5">
        <f t="shared" si="488"/>
        <v>4.3004460133944775</v>
      </c>
      <c r="X1021" s="5">
        <f t="shared" si="466"/>
        <v>0.98750093669383454</v>
      </c>
      <c r="Y1021" s="5">
        <f t="shared" si="467"/>
        <v>9.6878141793710419</v>
      </c>
      <c r="Z1021" s="5">
        <f t="shared" si="468"/>
        <v>-1.6100560729766398</v>
      </c>
      <c r="AA1021" s="5">
        <f t="shared" si="469"/>
        <v>12.850432819879058</v>
      </c>
      <c r="AB1021" s="5">
        <f t="shared" si="470"/>
        <v>7.6330220235651227</v>
      </c>
      <c r="AC1021" s="5">
        <f t="shared" si="470"/>
        <v>20.349519497953469</v>
      </c>
      <c r="AD1021" s="5">
        <f t="shared" si="471"/>
        <v>-15.023121166726462</v>
      </c>
      <c r="AE1021">
        <f t="shared" si="483"/>
        <v>0</v>
      </c>
    </row>
    <row r="1022" spans="1:31" x14ac:dyDescent="0.2">
      <c r="A1022">
        <f t="shared" ref="A1022:A1085" si="489">A1021+dt</f>
        <v>0.98900000000000077</v>
      </c>
      <c r="B1022" s="5">
        <f t="shared" si="472"/>
        <v>5.3840013698844196</v>
      </c>
      <c r="C1022" s="5">
        <f t="shared" si="473"/>
        <v>-61.934520131495638</v>
      </c>
      <c r="D1022" s="5">
        <f t="shared" si="474"/>
        <v>-7.5693599146408026</v>
      </c>
      <c r="E1022" s="2">
        <f t="shared" si="475"/>
        <v>62.168096759266774</v>
      </c>
      <c r="F1022" s="2">
        <f t="shared" si="476"/>
        <v>175.03173666455658</v>
      </c>
      <c r="G1022" s="3">
        <f t="shared" si="477"/>
        <v>9.9784684772001881</v>
      </c>
      <c r="H1022" s="3">
        <f t="shared" si="478"/>
        <v>-106.53802625811586</v>
      </c>
      <c r="I1022" s="3">
        <f t="shared" si="479"/>
        <v>-20.882846400650116</v>
      </c>
      <c r="J1022" s="2">
        <f t="shared" si="460"/>
        <v>109.0229982431166</v>
      </c>
      <c r="K1022" s="2">
        <f t="shared" si="480"/>
        <v>74.316972217530065</v>
      </c>
      <c r="L1022" s="6">
        <f t="shared" si="461"/>
        <v>2468.6947770590964</v>
      </c>
      <c r="M1022" s="2">
        <f t="shared" si="462"/>
        <v>31.287277556478131</v>
      </c>
      <c r="N1022" s="2">
        <f t="shared" si="481"/>
        <v>109.0229982431166</v>
      </c>
      <c r="O1022" s="2">
        <f t="shared" si="463"/>
        <v>74.316972217530065</v>
      </c>
      <c r="P1022" s="5">
        <f t="shared" si="464"/>
        <v>0.35208058940918713</v>
      </c>
      <c r="Q1022" s="4">
        <f t="shared" si="482"/>
        <v>0.28697869312591134</v>
      </c>
      <c r="R1022" s="4">
        <f t="shared" si="465"/>
        <v>0.25661530753565276</v>
      </c>
      <c r="S1022" s="4">
        <f t="shared" si="484"/>
        <v>0</v>
      </c>
      <c r="T1022" s="4">
        <f t="shared" si="485"/>
        <v>0</v>
      </c>
      <c r="U1022" s="5">
        <f t="shared" si="486"/>
        <v>-2.056046104715044</v>
      </c>
      <c r="V1022" s="5">
        <f t="shared" si="487"/>
        <v>21.951975334945349</v>
      </c>
      <c r="W1022" s="5">
        <f t="shared" si="488"/>
        <v>4.3028742432292066</v>
      </c>
      <c r="X1022" s="5">
        <f t="shared" si="466"/>
        <v>0.98747413895026936</v>
      </c>
      <c r="Y1022" s="5">
        <f t="shared" si="467"/>
        <v>9.6851568684354206</v>
      </c>
      <c r="Z1022" s="5">
        <f t="shared" si="468"/>
        <v>-1.6110250643027406</v>
      </c>
      <c r="AA1022" s="5">
        <f t="shared" si="469"/>
        <v>12.846834093614651</v>
      </c>
      <c r="AB1022" s="5">
        <f t="shared" si="470"/>
        <v>7.6291107637203766</v>
      </c>
      <c r="AC1022" s="5">
        <f t="shared" si="470"/>
        <v>20.340950270642608</v>
      </c>
      <c r="AD1022" s="5">
        <f t="shared" si="471"/>
        <v>-15.024291663156141</v>
      </c>
      <c r="AE1022">
        <f t="shared" si="483"/>
        <v>0</v>
      </c>
    </row>
    <row r="1023" spans="1:31" x14ac:dyDescent="0.2">
      <c r="A1023">
        <f t="shared" si="489"/>
        <v>0.99000000000000077</v>
      </c>
      <c r="B1023" s="5">
        <f t="shared" si="472"/>
        <v>5.3939836529170018</v>
      </c>
      <c r="C1023" s="5">
        <f t="shared" si="473"/>
        <v>-62.041047987278617</v>
      </c>
      <c r="D1023" s="5">
        <f t="shared" si="474"/>
        <v>-7.5902502731872845</v>
      </c>
      <c r="E1023" s="2">
        <f t="shared" si="475"/>
        <v>62.275088879966631</v>
      </c>
      <c r="F1023" s="2">
        <f t="shared" si="476"/>
        <v>175.03107511010097</v>
      </c>
      <c r="G1023" s="3">
        <f t="shared" si="477"/>
        <v>9.9860975879639078</v>
      </c>
      <c r="H1023" s="3">
        <f t="shared" si="478"/>
        <v>-106.51768530784523</v>
      </c>
      <c r="I1023" s="3">
        <f t="shared" si="479"/>
        <v>-20.897870692313273</v>
      </c>
      <c r="J1023" s="2">
        <f t="shared" si="460"/>
        <v>109.00669900446546</v>
      </c>
      <c r="K1023" s="2">
        <f t="shared" si="480"/>
        <v>74.305861625402486</v>
      </c>
      <c r="L1023" s="6">
        <f t="shared" si="461"/>
        <v>2468.6277061296632</v>
      </c>
      <c r="M1023" s="2">
        <f t="shared" si="462"/>
        <v>31.286427525601628</v>
      </c>
      <c r="N1023" s="2">
        <f t="shared" si="481"/>
        <v>109.00669900446546</v>
      </c>
      <c r="O1023" s="2">
        <f t="shared" si="463"/>
        <v>74.305861625402486</v>
      </c>
      <c r="P1023" s="5">
        <f t="shared" si="464"/>
        <v>0.35207862651815147</v>
      </c>
      <c r="Q1023" s="4">
        <f t="shared" si="482"/>
        <v>0.28701380567739215</v>
      </c>
      <c r="R1023" s="4">
        <f t="shared" si="465"/>
        <v>0.2566299209039401</v>
      </c>
      <c r="S1023" s="4">
        <f t="shared" si="484"/>
        <v>0</v>
      </c>
      <c r="T1023" s="4">
        <f t="shared" si="485"/>
        <v>0</v>
      </c>
      <c r="U1023" s="5">
        <f t="shared" si="486"/>
        <v>-2.0572989804210184</v>
      </c>
      <c r="V1023" s="5">
        <f t="shared" si="487"/>
        <v>21.944380520050341</v>
      </c>
      <c r="W1023" s="5">
        <f t="shared" si="488"/>
        <v>4.3053022153604212</v>
      </c>
      <c r="X1023" s="5">
        <f t="shared" si="466"/>
        <v>0.98744731068097236</v>
      </c>
      <c r="Y1023" s="5">
        <f t="shared" si="467"/>
        <v>9.6825010278747445</v>
      </c>
      <c r="Z1023" s="5">
        <f t="shared" si="468"/>
        <v>-1.6119944023235437</v>
      </c>
      <c r="AA1023" s="5">
        <f t="shared" si="469"/>
        <v>12.84323731237115</v>
      </c>
      <c r="AB1023" s="5">
        <f t="shared" si="470"/>
        <v>7.6252020474537261</v>
      </c>
      <c r="AC1023" s="5">
        <f t="shared" si="470"/>
        <v>20.332386117726799</v>
      </c>
      <c r="AD1023" s="5">
        <f t="shared" si="471"/>
        <v>-15.025460472268428</v>
      </c>
      <c r="AE1023">
        <f t="shared" si="483"/>
        <v>0</v>
      </c>
    </row>
    <row r="1024" spans="1:31" x14ac:dyDescent="0.2">
      <c r="A1024">
        <f t="shared" si="489"/>
        <v>0.99100000000000077</v>
      </c>
      <c r="B1024" s="5">
        <f t="shared" si="472"/>
        <v>5.4039735631059891</v>
      </c>
      <c r="C1024" s="5">
        <f t="shared" si="473"/>
        <v>-62.147555506393402</v>
      </c>
      <c r="D1024" s="5">
        <f t="shared" si="474"/>
        <v>-7.6111556566098342</v>
      </c>
      <c r="E1024" s="2">
        <f t="shared" si="475"/>
        <v>62.382061409438826</v>
      </c>
      <c r="F1024" s="2">
        <f t="shared" si="476"/>
        <v>175.03040722791249</v>
      </c>
      <c r="G1024" s="3">
        <f t="shared" si="477"/>
        <v>9.9937227900113612</v>
      </c>
      <c r="H1024" s="3">
        <f t="shared" si="478"/>
        <v>-106.4973529217275</v>
      </c>
      <c r="I1024" s="3">
        <f t="shared" si="479"/>
        <v>-20.912896152785542</v>
      </c>
      <c r="J1024" s="2">
        <f t="shared" si="460"/>
        <v>108.9904119637859</v>
      </c>
      <c r="K1024" s="2">
        <f t="shared" si="480"/>
        <v>74.294759348183973</v>
      </c>
      <c r="L1024" s="6">
        <f t="shared" si="461"/>
        <v>2468.5605588833364</v>
      </c>
      <c r="M1024" s="2">
        <f t="shared" si="462"/>
        <v>31.285576527514504</v>
      </c>
      <c r="N1024" s="2">
        <f t="shared" si="481"/>
        <v>108.9904119637859</v>
      </c>
      <c r="O1024" s="2">
        <f t="shared" si="463"/>
        <v>74.294759348183973</v>
      </c>
      <c r="P1024" s="5">
        <f t="shared" si="464"/>
        <v>0.35207666140008254</v>
      </c>
      <c r="Q1024" s="4">
        <f t="shared" si="482"/>
        <v>0.28704888773069065</v>
      </c>
      <c r="R1024" s="4">
        <f t="shared" si="465"/>
        <v>0.25664451967054497</v>
      </c>
      <c r="S1024" s="4">
        <f t="shared" si="484"/>
        <v>0</v>
      </c>
      <c r="T1024" s="4">
        <f t="shared" si="485"/>
        <v>0</v>
      </c>
      <c r="U1024" s="5">
        <f t="shared" si="486"/>
        <v>-2.0585507842412265</v>
      </c>
      <c r="V1024" s="5">
        <f t="shared" si="487"/>
        <v>21.936791122098715</v>
      </c>
      <c r="W1024" s="5">
        <f t="shared" si="488"/>
        <v>4.3077299301417851</v>
      </c>
      <c r="X1024" s="5">
        <f t="shared" si="466"/>
        <v>0.9874204518850348</v>
      </c>
      <c r="Y1024" s="5">
        <f t="shared" si="467"/>
        <v>9.6798466568149824</v>
      </c>
      <c r="Z1024" s="5">
        <f t="shared" si="468"/>
        <v>-1.6129640865993153</v>
      </c>
      <c r="AA1024" s="5">
        <f t="shared" si="469"/>
        <v>12.839642475004634</v>
      </c>
      <c r="AB1024" s="5">
        <f t="shared" si="470"/>
        <v>7.6212958725737554</v>
      </c>
      <c r="AC1024" s="5">
        <f t="shared" si="470"/>
        <v>20.323827035499399</v>
      </c>
      <c r="AD1024" s="5">
        <f t="shared" si="471"/>
        <v>-15.026627594853579</v>
      </c>
      <c r="AE1024">
        <f t="shared" si="483"/>
        <v>0</v>
      </c>
    </row>
    <row r="1025" spans="1:31" x14ac:dyDescent="0.2">
      <c r="A1025">
        <f t="shared" si="489"/>
        <v>0.99200000000000077</v>
      </c>
      <c r="B1025" s="5">
        <f t="shared" si="472"/>
        <v>5.4139710965439365</v>
      </c>
      <c r="C1025" s="5">
        <f t="shared" si="473"/>
        <v>-62.254042697401616</v>
      </c>
      <c r="D1025" s="5">
        <f t="shared" si="474"/>
        <v>-7.6320760660764178</v>
      </c>
      <c r="E1025" s="2">
        <f t="shared" si="475"/>
        <v>62.489014356157966</v>
      </c>
      <c r="F1025" s="2">
        <f t="shared" si="476"/>
        <v>175.02973305410882</v>
      </c>
      <c r="G1025" s="3">
        <f t="shared" si="477"/>
        <v>10.001344085883934</v>
      </c>
      <c r="H1025" s="3">
        <f t="shared" si="478"/>
        <v>-106.477029094692</v>
      </c>
      <c r="I1025" s="3">
        <f t="shared" si="479"/>
        <v>-20.927922780380396</v>
      </c>
      <c r="J1025" s="2">
        <f t="shared" si="460"/>
        <v>108.97413711637132</v>
      </c>
      <c r="K1025" s="2">
        <f t="shared" si="480"/>
        <v>74.2836653826662</v>
      </c>
      <c r="L1025" s="6">
        <f t="shared" si="461"/>
        <v>2468.4933353179003</v>
      </c>
      <c r="M1025" s="2">
        <f t="shared" si="462"/>
        <v>31.284724562188668</v>
      </c>
      <c r="N1025" s="2">
        <f t="shared" si="481"/>
        <v>108.97413711637132</v>
      </c>
      <c r="O1025" s="2">
        <f t="shared" si="463"/>
        <v>74.2836653826662</v>
      </c>
      <c r="P1025" s="5">
        <f t="shared" si="464"/>
        <v>0.35207469405491443</v>
      </c>
      <c r="Q1025" s="4">
        <f t="shared" si="482"/>
        <v>0.28708393927249298</v>
      </c>
      <c r="R1025" s="4">
        <f t="shared" si="465"/>
        <v>0.25665910383527757</v>
      </c>
      <c r="S1025" s="4">
        <f t="shared" si="484"/>
        <v>0</v>
      </c>
      <c r="T1025" s="4">
        <f t="shared" si="485"/>
        <v>0</v>
      </c>
      <c r="U1025" s="5">
        <f t="shared" si="486"/>
        <v>-2.0598015174915476</v>
      </c>
      <c r="V1025" s="5">
        <f t="shared" si="487"/>
        <v>21.929207136947962</v>
      </c>
      <c r="W1025" s="5">
        <f t="shared" si="488"/>
        <v>4.3101573879270818</v>
      </c>
      <c r="X1025" s="5">
        <f t="shared" si="466"/>
        <v>0.98739356256157018</v>
      </c>
      <c r="Y1025" s="5">
        <f t="shared" si="467"/>
        <v>9.6771937543827597</v>
      </c>
      <c r="Z1025" s="5">
        <f t="shared" si="468"/>
        <v>-1.61393411669088</v>
      </c>
      <c r="AA1025" s="5">
        <f t="shared" si="469"/>
        <v>12.83604958037202</v>
      </c>
      <c r="AB1025" s="5">
        <f t="shared" si="470"/>
        <v>7.6173922368912121</v>
      </c>
      <c r="AC1025" s="5">
        <f t="shared" si="470"/>
        <v>20.315273020257081</v>
      </c>
      <c r="AD1025" s="5">
        <f t="shared" si="471"/>
        <v>-15.027793031700899</v>
      </c>
      <c r="AE1025">
        <f t="shared" si="483"/>
        <v>0</v>
      </c>
    </row>
    <row r="1026" spans="1:31" x14ac:dyDescent="0.2">
      <c r="A1026">
        <f t="shared" si="489"/>
        <v>0.99300000000000077</v>
      </c>
      <c r="B1026" s="5">
        <f t="shared" si="472"/>
        <v>5.4239762493259391</v>
      </c>
      <c r="C1026" s="5">
        <f t="shared" si="473"/>
        <v>-62.360509568859797</v>
      </c>
      <c r="D1026" s="5">
        <f t="shared" si="474"/>
        <v>-7.6530115027533139</v>
      </c>
      <c r="E1026" s="2">
        <f t="shared" si="475"/>
        <v>62.595947728595867</v>
      </c>
      <c r="F1026" s="2">
        <f t="shared" si="476"/>
        <v>175.02905262454667</v>
      </c>
      <c r="G1026" s="3">
        <f t="shared" si="477"/>
        <v>10.008961478120826</v>
      </c>
      <c r="H1026" s="3">
        <f t="shared" si="478"/>
        <v>-106.45671382167174</v>
      </c>
      <c r="I1026" s="3">
        <f t="shared" si="479"/>
        <v>-20.942950573412098</v>
      </c>
      <c r="J1026" s="2">
        <f t="shared" si="460"/>
        <v>108.95787445751778</v>
      </c>
      <c r="K1026" s="2">
        <f t="shared" si="480"/>
        <v>74.272579725642657</v>
      </c>
      <c r="L1026" s="6">
        <f t="shared" si="461"/>
        <v>2468.4260354311991</v>
      </c>
      <c r="M1026" s="2">
        <f t="shared" si="462"/>
        <v>31.283871629596792</v>
      </c>
      <c r="N1026" s="2">
        <f t="shared" si="481"/>
        <v>108.95787445751778</v>
      </c>
      <c r="O1026" s="2">
        <f t="shared" si="463"/>
        <v>74.272579725642657</v>
      </c>
      <c r="P1026" s="5">
        <f t="shared" si="464"/>
        <v>0.35207272448258303</v>
      </c>
      <c r="Q1026" s="4">
        <f t="shared" si="482"/>
        <v>0.28711896028950384</v>
      </c>
      <c r="R1026" s="4">
        <f t="shared" si="465"/>
        <v>0.25667367339795227</v>
      </c>
      <c r="S1026" s="4">
        <f t="shared" si="484"/>
        <v>0</v>
      </c>
      <c r="T1026" s="4">
        <f t="shared" si="485"/>
        <v>0</v>
      </c>
      <c r="U1026" s="5">
        <f t="shared" si="486"/>
        <v>-2.0610511814863552</v>
      </c>
      <c r="V1026" s="5">
        <f t="shared" si="487"/>
        <v>21.921628560459393</v>
      </c>
      <c r="W1026" s="5">
        <f t="shared" si="488"/>
        <v>4.3125845890702186</v>
      </c>
      <c r="X1026" s="5">
        <f t="shared" si="466"/>
        <v>0.98736664270971586</v>
      </c>
      <c r="Y1026" s="5">
        <f t="shared" si="467"/>
        <v>9.6745423197052958</v>
      </c>
      <c r="Z1026" s="5">
        <f t="shared" si="468"/>
        <v>-1.6149044921596178</v>
      </c>
      <c r="AA1026" s="5">
        <f t="shared" si="469"/>
        <v>12.832458627330988</v>
      </c>
      <c r="AB1026" s="5">
        <f t="shared" si="470"/>
        <v>7.6134911382189401</v>
      </c>
      <c r="AC1026" s="5">
        <f t="shared" si="470"/>
        <v>20.306724068299776</v>
      </c>
      <c r="AD1026" s="5">
        <f t="shared" si="471"/>
        <v>-15.028956783598794</v>
      </c>
      <c r="AE1026">
        <f t="shared" si="483"/>
        <v>0</v>
      </c>
    </row>
    <row r="1027" spans="1:31" x14ac:dyDescent="0.2">
      <c r="A1027">
        <f t="shared" si="489"/>
        <v>0.99400000000000077</v>
      </c>
      <c r="B1027" s="5">
        <f t="shared" si="472"/>
        <v>5.4339890175496297</v>
      </c>
      <c r="C1027" s="5">
        <f t="shared" si="473"/>
        <v>-62.466956129319435</v>
      </c>
      <c r="D1027" s="5">
        <f t="shared" si="474"/>
        <v>-7.6739619678051172</v>
      </c>
      <c r="E1027" s="2">
        <f t="shared" si="475"/>
        <v>62.702861535221572</v>
      </c>
      <c r="F1027" s="2">
        <f t="shared" si="476"/>
        <v>175.02836597482394</v>
      </c>
      <c r="G1027" s="3">
        <f t="shared" si="477"/>
        <v>10.016574969259045</v>
      </c>
      <c r="H1027" s="3">
        <f t="shared" si="478"/>
        <v>-106.43640709760344</v>
      </c>
      <c r="I1027" s="3">
        <f t="shared" si="479"/>
        <v>-20.957979530195697</v>
      </c>
      <c r="J1027" s="2">
        <f t="shared" si="460"/>
        <v>108.94162398252404</v>
      </c>
      <c r="K1027" s="2">
        <f t="shared" si="480"/>
        <v>74.261502373908684</v>
      </c>
      <c r="L1027" s="6">
        <f t="shared" si="461"/>
        <v>2468.3586592211327</v>
      </c>
      <c r="M1027" s="2">
        <f t="shared" si="462"/>
        <v>31.283017729712274</v>
      </c>
      <c r="N1027" s="2">
        <f t="shared" si="481"/>
        <v>108.94162398252404</v>
      </c>
      <c r="O1027" s="2">
        <f t="shared" si="463"/>
        <v>74.261502373908684</v>
      </c>
      <c r="P1027" s="5">
        <f t="shared" si="464"/>
        <v>0.35207075268302579</v>
      </c>
      <c r="Q1027" s="4">
        <f t="shared" si="482"/>
        <v>0.28715395076844608</v>
      </c>
      <c r="R1027" s="4">
        <f t="shared" si="465"/>
        <v>0.25668822835838745</v>
      </c>
      <c r="S1027" s="4">
        <f t="shared" si="484"/>
        <v>0</v>
      </c>
      <c r="T1027" s="4">
        <f t="shared" si="485"/>
        <v>0</v>
      </c>
      <c r="U1027" s="5">
        <f t="shared" si="486"/>
        <v>-2.0622997775385201</v>
      </c>
      <c r="V1027" s="5">
        <f t="shared" si="487"/>
        <v>21.914055388498156</v>
      </c>
      <c r="W1027" s="5">
        <f t="shared" si="488"/>
        <v>4.3150115339252206</v>
      </c>
      <c r="X1027" s="5">
        <f t="shared" si="466"/>
        <v>0.98733969232863228</v>
      </c>
      <c r="Y1027" s="5">
        <f t="shared" si="467"/>
        <v>9.6718923519104258</v>
      </c>
      <c r="Z1027" s="5">
        <f t="shared" si="468"/>
        <v>-1.6158752125674625</v>
      </c>
      <c r="AA1027" s="5">
        <f t="shared" si="469"/>
        <v>12.82886961474002</v>
      </c>
      <c r="AB1027" s="5">
        <f t="shared" si="470"/>
        <v>7.6095925743719057</v>
      </c>
      <c r="AC1027" s="5">
        <f t="shared" si="470"/>
        <v>20.298180175930693</v>
      </c>
      <c r="AD1027" s="5">
        <f t="shared" si="471"/>
        <v>-15.030118851334759</v>
      </c>
      <c r="AE1027">
        <f t="shared" si="483"/>
        <v>0</v>
      </c>
    </row>
    <row r="1028" spans="1:31" x14ac:dyDescent="0.2">
      <c r="A1028">
        <f t="shared" si="489"/>
        <v>0.99500000000000077</v>
      </c>
      <c r="B1028" s="5">
        <f t="shared" si="472"/>
        <v>5.4440093973151757</v>
      </c>
      <c r="C1028" s="5">
        <f t="shared" si="473"/>
        <v>-62.573382387326951</v>
      </c>
      <c r="D1028" s="5">
        <f t="shared" si="474"/>
        <v>-7.6949274623947383</v>
      </c>
      <c r="E1028" s="2">
        <f t="shared" si="475"/>
        <v>62.809755784501306</v>
      </c>
      <c r="F1028" s="2">
        <f t="shared" si="476"/>
        <v>175.02767314028239</v>
      </c>
      <c r="G1028" s="3">
        <f t="shared" si="477"/>
        <v>10.024184561833417</v>
      </c>
      <c r="H1028" s="3">
        <f t="shared" si="478"/>
        <v>-106.41610891742751</v>
      </c>
      <c r="I1028" s="3">
        <f t="shared" si="479"/>
        <v>-20.973009649047032</v>
      </c>
      <c r="J1028" s="2">
        <f t="shared" si="460"/>
        <v>108.92538568669158</v>
      </c>
      <c r="K1028" s="2">
        <f t="shared" si="480"/>
        <v>74.250433324261465</v>
      </c>
      <c r="L1028" s="6">
        <f t="shared" si="461"/>
        <v>2468.2912066856588</v>
      </c>
      <c r="M1028" s="2">
        <f t="shared" si="462"/>
        <v>31.282162862509214</v>
      </c>
      <c r="N1028" s="2">
        <f t="shared" si="481"/>
        <v>108.92538568669158</v>
      </c>
      <c r="O1028" s="2">
        <f t="shared" si="463"/>
        <v>74.250433324261465</v>
      </c>
      <c r="P1028" s="5">
        <f t="shared" si="464"/>
        <v>0.3520687786561818</v>
      </c>
      <c r="Q1028" s="4">
        <f t="shared" si="482"/>
        <v>0.28718891069606051</v>
      </c>
      <c r="R1028" s="4">
        <f t="shared" si="465"/>
        <v>0.25670276871640546</v>
      </c>
      <c r="S1028" s="4">
        <f t="shared" si="484"/>
        <v>0</v>
      </c>
      <c r="T1028" s="4">
        <f t="shared" si="485"/>
        <v>0</v>
      </c>
      <c r="U1028" s="5">
        <f t="shared" si="486"/>
        <v>-2.063547306959411</v>
      </c>
      <c r="V1028" s="5">
        <f t="shared" si="487"/>
        <v>21.906487616933219</v>
      </c>
      <c r="W1028" s="5">
        <f t="shared" si="488"/>
        <v>4.3174382228462367</v>
      </c>
      <c r="X1028" s="5">
        <f t="shared" si="466"/>
        <v>0.9873127114175021</v>
      </c>
      <c r="Y1028" s="5">
        <f t="shared" si="467"/>
        <v>9.6692438501265947</v>
      </c>
      <c r="Z1028" s="5">
        <f t="shared" si="468"/>
        <v>-1.6168462774769012</v>
      </c>
      <c r="AA1028" s="5">
        <f t="shared" si="469"/>
        <v>12.825282541458371</v>
      </c>
      <c r="AB1028" s="5">
        <f t="shared" si="470"/>
        <v>7.6056965431671841</v>
      </c>
      <c r="AC1028" s="5">
        <f t="shared" si="470"/>
        <v>20.289641339456317</v>
      </c>
      <c r="AD1028" s="5">
        <f t="shared" si="471"/>
        <v>-15.031279235695393</v>
      </c>
      <c r="AE1028">
        <f t="shared" si="483"/>
        <v>0</v>
      </c>
    </row>
    <row r="1029" spans="1:31" x14ac:dyDescent="0.2">
      <c r="A1029">
        <f t="shared" si="489"/>
        <v>0.99600000000000077</v>
      </c>
      <c r="B1029" s="5">
        <f t="shared" si="472"/>
        <v>5.4540373847252814</v>
      </c>
      <c r="C1029" s="5">
        <f t="shared" si="473"/>
        <v>-62.67978835142371</v>
      </c>
      <c r="D1029" s="5">
        <f t="shared" si="474"/>
        <v>-7.715907987683404</v>
      </c>
      <c r="E1029" s="2">
        <f t="shared" si="475"/>
        <v>62.916630484898441</v>
      </c>
      <c r="F1029" s="2">
        <f t="shared" si="476"/>
        <v>175.02697415600943</v>
      </c>
      <c r="G1029" s="3">
        <f t="shared" si="477"/>
        <v>10.031790258376585</v>
      </c>
      <c r="H1029" s="3">
        <f t="shared" si="478"/>
        <v>-106.39581927608805</v>
      </c>
      <c r="I1029" s="3">
        <f t="shared" si="479"/>
        <v>-20.988040928282729</v>
      </c>
      <c r="J1029" s="2">
        <f t="shared" si="460"/>
        <v>108.90915956532453</v>
      </c>
      <c r="K1029" s="2">
        <f t="shared" si="480"/>
        <v>74.23937257350002</v>
      </c>
      <c r="L1029" s="6">
        <f t="shared" si="461"/>
        <v>2468.2236778227948</v>
      </c>
      <c r="M1029" s="2">
        <f t="shared" si="462"/>
        <v>31.281307027962502</v>
      </c>
      <c r="N1029" s="2">
        <f t="shared" si="481"/>
        <v>108.90915956532453</v>
      </c>
      <c r="O1029" s="2">
        <f t="shared" si="463"/>
        <v>74.23937257350002</v>
      </c>
      <c r="P1029" s="5">
        <f t="shared" si="464"/>
        <v>0.35206680240199195</v>
      </c>
      <c r="Q1029" s="4">
        <f t="shared" si="482"/>
        <v>0.28722384005910667</v>
      </c>
      <c r="R1029" s="4">
        <f t="shared" si="465"/>
        <v>0.25671729447183295</v>
      </c>
      <c r="S1029" s="4">
        <f t="shared" si="484"/>
        <v>0</v>
      </c>
      <c r="T1029" s="4">
        <f t="shared" si="485"/>
        <v>0</v>
      </c>
      <c r="U1029" s="5">
        <f t="shared" si="486"/>
        <v>-2.0647937710588984</v>
      </c>
      <c r="V1029" s="5">
        <f t="shared" si="487"/>
        <v>21.898925241637372</v>
      </c>
      <c r="W1029" s="5">
        <f t="shared" si="488"/>
        <v>4.3198646561875318</v>
      </c>
      <c r="X1029" s="5">
        <f t="shared" si="466"/>
        <v>0.98728569997553262</v>
      </c>
      <c r="Y1029" s="5">
        <f t="shared" si="467"/>
        <v>9.666596813482867</v>
      </c>
      <c r="Z1029" s="5">
        <f t="shared" si="468"/>
        <v>-1.6178176864509757</v>
      </c>
      <c r="AA1029" s="5">
        <f t="shared" si="469"/>
        <v>12.821697406346098</v>
      </c>
      <c r="AB1029" s="5">
        <f t="shared" si="470"/>
        <v>7.6018030424239686</v>
      </c>
      <c r="AC1029" s="5">
        <f t="shared" si="470"/>
        <v>20.281107555186395</v>
      </c>
      <c r="AD1029" s="5">
        <f t="shared" si="471"/>
        <v>-15.032437937466369</v>
      </c>
      <c r="AE1029">
        <f t="shared" si="483"/>
        <v>0</v>
      </c>
    </row>
    <row r="1030" spans="1:31" x14ac:dyDescent="0.2">
      <c r="A1030">
        <f t="shared" si="489"/>
        <v>0.99700000000000077</v>
      </c>
      <c r="B1030" s="5">
        <f t="shared" si="472"/>
        <v>5.4640729758851796</v>
      </c>
      <c r="C1030" s="5">
        <f t="shared" si="473"/>
        <v>-62.786174030146022</v>
      </c>
      <c r="D1030" s="5">
        <f t="shared" si="474"/>
        <v>-7.736903544830656</v>
      </c>
      <c r="E1030" s="2">
        <f t="shared" si="475"/>
        <v>63.023485644873546</v>
      </c>
      <c r="F1030" s="2">
        <f t="shared" si="476"/>
        <v>175.02626905684082</v>
      </c>
      <c r="G1030" s="3">
        <f t="shared" si="477"/>
        <v>10.03939206141901</v>
      </c>
      <c r="H1030" s="3">
        <f t="shared" si="478"/>
        <v>-106.37553816853286</v>
      </c>
      <c r="I1030" s="3">
        <f t="shared" si="479"/>
        <v>-21.003073366220196</v>
      </c>
      <c r="J1030" s="2">
        <f t="shared" si="460"/>
        <v>108.89294561372972</v>
      </c>
      <c r="K1030" s="2">
        <f t="shared" si="480"/>
        <v>74.22832011842516</v>
      </c>
      <c r="L1030" s="6">
        <f t="shared" si="461"/>
        <v>2468.1560726306143</v>
      </c>
      <c r="M1030" s="2">
        <f t="shared" si="462"/>
        <v>31.280450226047716</v>
      </c>
      <c r="N1030" s="2">
        <f t="shared" si="481"/>
        <v>108.89294561372972</v>
      </c>
      <c r="O1030" s="2">
        <f t="shared" si="463"/>
        <v>74.22832011842516</v>
      </c>
      <c r="P1030" s="5">
        <f t="shared" si="464"/>
        <v>0.35206482392039873</v>
      </c>
      <c r="Q1030" s="4">
        <f t="shared" si="482"/>
        <v>0.28725873884436215</v>
      </c>
      <c r="R1030" s="4">
        <f t="shared" si="465"/>
        <v>0.25673180562450076</v>
      </c>
      <c r="S1030" s="4">
        <f t="shared" si="484"/>
        <v>0</v>
      </c>
      <c r="T1030" s="4">
        <f t="shared" si="485"/>
        <v>0</v>
      </c>
      <c r="U1030" s="5">
        <f t="shared" si="486"/>
        <v>-2.0660391711453534</v>
      </c>
      <c r="V1030" s="5">
        <f t="shared" si="487"/>
        <v>21.891368258487205</v>
      </c>
      <c r="W1030" s="5">
        <f t="shared" si="488"/>
        <v>4.3222908343034918</v>
      </c>
      <c r="X1030" s="5">
        <f t="shared" si="466"/>
        <v>0.98725865800195323</v>
      </c>
      <c r="Y1030" s="5">
        <f t="shared" si="467"/>
        <v>9.6639512411089221</v>
      </c>
      <c r="Z1030" s="5">
        <f t="shared" si="468"/>
        <v>-1.618789439053282</v>
      </c>
      <c r="AA1030" s="5">
        <f t="shared" si="469"/>
        <v>12.818114208264063</v>
      </c>
      <c r="AB1030" s="5">
        <f t="shared" si="470"/>
        <v>7.5979120699635683</v>
      </c>
      <c r="AC1030" s="5">
        <f t="shared" si="470"/>
        <v>20.272578819433924</v>
      </c>
      <c r="AD1030" s="5">
        <f t="shared" si="471"/>
        <v>-15.033594957432445</v>
      </c>
      <c r="AE1030">
        <f t="shared" si="483"/>
        <v>0</v>
      </c>
    </row>
    <row r="1031" spans="1:31" x14ac:dyDescent="0.2">
      <c r="A1031">
        <f t="shared" si="489"/>
        <v>0.99800000000000078</v>
      </c>
      <c r="B1031" s="5">
        <f t="shared" si="472"/>
        <v>5.4741161669026335</v>
      </c>
      <c r="C1031" s="5">
        <f t="shared" si="473"/>
        <v>-62.892539432025146</v>
      </c>
      <c r="D1031" s="5">
        <f t="shared" si="474"/>
        <v>-7.7579141349943548</v>
      </c>
      <c r="E1031" s="2">
        <f t="shared" si="475"/>
        <v>63.13032127288426</v>
      </c>
      <c r="F1031" s="2">
        <f t="shared" si="476"/>
        <v>175.02555787736279</v>
      </c>
      <c r="G1031" s="3">
        <f t="shared" si="477"/>
        <v>10.046989973488973</v>
      </c>
      <c r="H1031" s="3">
        <f t="shared" si="478"/>
        <v>-106.35526558971343</v>
      </c>
      <c r="I1031" s="3">
        <f t="shared" si="479"/>
        <v>-21.018106961177629</v>
      </c>
      <c r="J1031" s="2">
        <f t="shared" si="460"/>
        <v>108.87674382721671</v>
      </c>
      <c r="K1031" s="2">
        <f t="shared" si="480"/>
        <v>74.217275955839611</v>
      </c>
      <c r="L1031" s="6">
        <f t="shared" si="461"/>
        <v>2468.0883911072497</v>
      </c>
      <c r="M1031" s="2">
        <f t="shared" si="462"/>
        <v>31.279592456741184</v>
      </c>
      <c r="N1031" s="2">
        <f t="shared" si="481"/>
        <v>108.87674382721671</v>
      </c>
      <c r="O1031" s="2">
        <f t="shared" si="463"/>
        <v>74.217275955839611</v>
      </c>
      <c r="P1031" s="5">
        <f t="shared" si="464"/>
        <v>0.35206284321134657</v>
      </c>
      <c r="Q1031" s="4">
        <f t="shared" si="482"/>
        <v>0.28729360703862267</v>
      </c>
      <c r="R1031" s="4">
        <f t="shared" si="465"/>
        <v>0.25674630217424343</v>
      </c>
      <c r="S1031" s="4">
        <f t="shared" si="484"/>
        <v>0</v>
      </c>
      <c r="T1031" s="4">
        <f t="shared" si="485"/>
        <v>0</v>
      </c>
      <c r="U1031" s="5">
        <f t="shared" si="486"/>
        <v>-2.0672835085256547</v>
      </c>
      <c r="V1031" s="5">
        <f t="shared" si="487"/>
        <v>21.883816663363163</v>
      </c>
      <c r="W1031" s="5">
        <f t="shared" si="488"/>
        <v>4.3247167575486252</v>
      </c>
      <c r="X1031" s="5">
        <f t="shared" si="466"/>
        <v>0.98723158549601664</v>
      </c>
      <c r="Y1031" s="5">
        <f t="shared" si="467"/>
        <v>9.6613071321350361</v>
      </c>
      <c r="Z1031" s="5">
        <f t="shared" si="468"/>
        <v>-1.6197615348479644</v>
      </c>
      <c r="AA1031" s="5">
        <f t="shared" si="469"/>
        <v>12.814532946073875</v>
      </c>
      <c r="AB1031" s="5">
        <f t="shared" si="470"/>
        <v>7.594023623609381</v>
      </c>
      <c r="AC1031" s="5">
        <f t="shared" si="470"/>
        <v>20.264055128515199</v>
      </c>
      <c r="AD1031" s="5">
        <f t="shared" si="471"/>
        <v>-15.034750296377499</v>
      </c>
      <c r="AE1031">
        <f t="shared" si="483"/>
        <v>0</v>
      </c>
    </row>
    <row r="1032" spans="1:31" x14ac:dyDescent="0.2">
      <c r="A1032">
        <f t="shared" si="489"/>
        <v>0.99900000000000078</v>
      </c>
      <c r="B1032" s="5">
        <f t="shared" si="472"/>
        <v>5.4841669538879341</v>
      </c>
      <c r="C1032" s="5">
        <f t="shared" si="473"/>
        <v>-62.998884565587296</v>
      </c>
      <c r="D1032" s="5">
        <f t="shared" si="474"/>
        <v>-7.7789397593306804</v>
      </c>
      <c r="E1032" s="2">
        <f t="shared" si="475"/>
        <v>63.237137377385366</v>
      </c>
      <c r="F1032" s="2">
        <f t="shared" si="476"/>
        <v>175.02484065191427</v>
      </c>
      <c r="G1032" s="3">
        <f t="shared" si="477"/>
        <v>10.054583997112582</v>
      </c>
      <c r="H1032" s="3">
        <f t="shared" si="478"/>
        <v>-106.3350015345849</v>
      </c>
      <c r="I1032" s="3">
        <f t="shared" si="479"/>
        <v>-21.033141711474006</v>
      </c>
      <c r="J1032" s="2">
        <f t="shared" si="460"/>
        <v>108.86055420109763</v>
      </c>
      <c r="K1032" s="2">
        <f t="shared" si="480"/>
        <v>74.206240082547794</v>
      </c>
      <c r="L1032" s="6">
        <f t="shared" si="461"/>
        <v>2468.0206332508906</v>
      </c>
      <c r="M1032" s="2">
        <f t="shared" si="462"/>
        <v>31.278733720019961</v>
      </c>
      <c r="N1032" s="2">
        <f t="shared" si="481"/>
        <v>108.86055420109763</v>
      </c>
      <c r="O1032" s="2">
        <f t="shared" si="463"/>
        <v>74.206240082547794</v>
      </c>
      <c r="P1032" s="5">
        <f t="shared" si="464"/>
        <v>0.35206086027478123</v>
      </c>
      <c r="Q1032" s="4">
        <f t="shared" si="482"/>
        <v>0.28732844462870261</v>
      </c>
      <c r="R1032" s="4">
        <f t="shared" si="465"/>
        <v>0.25676078412089998</v>
      </c>
      <c r="S1032" s="4">
        <f t="shared" si="484"/>
        <v>0</v>
      </c>
      <c r="T1032" s="4">
        <f t="shared" si="485"/>
        <v>0</v>
      </c>
      <c r="U1032" s="5">
        <f t="shared" si="486"/>
        <v>-2.0685267845051825</v>
      </c>
      <c r="V1032" s="5">
        <f t="shared" si="487"/>
        <v>21.876270452149438</v>
      </c>
      <c r="W1032" s="5">
        <f t="shared" si="488"/>
        <v>4.3271424262775495</v>
      </c>
      <c r="X1032" s="5">
        <f t="shared" si="466"/>
        <v>0.98720448245699888</v>
      </c>
      <c r="Y1032" s="5">
        <f t="shared" si="467"/>
        <v>9.6586644856921069</v>
      </c>
      <c r="Z1032" s="5">
        <f t="shared" si="468"/>
        <v>-1.6207339733997219</v>
      </c>
      <c r="AA1032" s="5">
        <f t="shared" si="469"/>
        <v>12.810953618637955</v>
      </c>
      <c r="AB1032" s="5">
        <f t="shared" si="470"/>
        <v>7.590137701186924</v>
      </c>
      <c r="AC1032" s="5">
        <f t="shared" si="470"/>
        <v>20.255536478749715</v>
      </c>
      <c r="AD1032" s="5">
        <f t="shared" si="471"/>
        <v>-15.035903955084496</v>
      </c>
      <c r="AE1032">
        <f t="shared" si="483"/>
        <v>0</v>
      </c>
    </row>
    <row r="1033" spans="1:31" x14ac:dyDescent="0.2">
      <c r="A1033">
        <f t="shared" si="489"/>
        <v>1.0000000000000007</v>
      </c>
      <c r="B1033" s="5">
        <f t="shared" si="472"/>
        <v>5.4942253329538966</v>
      </c>
      <c r="C1033" s="5">
        <f t="shared" si="473"/>
        <v>-63.105209439353636</v>
      </c>
      <c r="D1033" s="5">
        <f t="shared" si="474"/>
        <v>-7.7999804189941315</v>
      </c>
      <c r="E1033" s="2">
        <f t="shared" si="475"/>
        <v>63.343933966828743</v>
      </c>
      <c r="F1033" s="2">
        <f t="shared" si="476"/>
        <v>175.02411741458889</v>
      </c>
      <c r="G1033" s="3">
        <f t="shared" si="477"/>
        <v>10.06217413481377</v>
      </c>
      <c r="H1033" s="3">
        <f t="shared" si="478"/>
        <v>-106.31474599810616</v>
      </c>
      <c r="I1033" s="3">
        <f t="shared" si="479"/>
        <v>-21.04817761542909</v>
      </c>
      <c r="J1033" s="2">
        <f t="shared" si="460"/>
        <v>108.84437673068736</v>
      </c>
      <c r="K1033" s="2">
        <f t="shared" si="480"/>
        <v>74.195212495356074</v>
      </c>
      <c r="L1033" s="6">
        <f t="shared" si="461"/>
        <v>2467.9527990597849</v>
      </c>
      <c r="M1033" s="2">
        <f t="shared" si="462"/>
        <v>31.277874015861855</v>
      </c>
      <c r="N1033" s="2">
        <f t="shared" si="481"/>
        <v>108.84437673068736</v>
      </c>
      <c r="O1033" s="2">
        <f t="shared" si="463"/>
        <v>74.195212495356074</v>
      </c>
      <c r="P1033" s="5">
        <f t="shared" si="464"/>
        <v>0.35205887511065032</v>
      </c>
      <c r="Q1033" s="4">
        <f t="shared" si="482"/>
        <v>0.28736325160143467</v>
      </c>
      <c r="R1033" s="4">
        <f t="shared" si="465"/>
        <v>0.25677525146431335</v>
      </c>
      <c r="S1033" s="4">
        <f t="shared" si="484"/>
        <v>0</v>
      </c>
      <c r="T1033" s="4">
        <f t="shared" si="485"/>
        <v>0</v>
      </c>
      <c r="U1033" s="5">
        <f t="shared" si="486"/>
        <v>-2.0697690003878284</v>
      </c>
      <c r="V1033" s="5">
        <f t="shared" si="487"/>
        <v>21.868729620734069</v>
      </c>
      <c r="W1033" s="5">
        <f t="shared" si="488"/>
        <v>4.3295678408450078</v>
      </c>
      <c r="X1033" s="5">
        <f t="shared" si="466"/>
        <v>0.98717734888419928</v>
      </c>
      <c r="Y1033" s="5">
        <f t="shared" si="467"/>
        <v>9.6560233009116381</v>
      </c>
      <c r="Z1033" s="5">
        <f t="shared" si="468"/>
        <v>-1.6217067542738026</v>
      </c>
      <c r="AA1033" s="5">
        <f t="shared" si="469"/>
        <v>12.807376224819507</v>
      </c>
      <c r="AB1033" s="5">
        <f t="shared" si="470"/>
        <v>7.5862543005238097</v>
      </c>
      <c r="AC1033" s="5">
        <f t="shared" si="470"/>
        <v>20.247022866460266</v>
      </c>
      <c r="AD1033" s="5">
        <f t="shared" si="471"/>
        <v>-15.037055934335484</v>
      </c>
      <c r="AE1033">
        <f t="shared" si="483"/>
        <v>0</v>
      </c>
    </row>
    <row r="1034" spans="1:31" x14ac:dyDescent="0.2">
      <c r="A1034">
        <f t="shared" si="489"/>
        <v>1.0010000000000006</v>
      </c>
      <c r="B1034" s="5">
        <f t="shared" si="472"/>
        <v>5.5042913002158604</v>
      </c>
      <c r="C1034" s="5">
        <f t="shared" si="473"/>
        <v>-63.211514061840312</v>
      </c>
      <c r="D1034" s="5">
        <f t="shared" si="474"/>
        <v>-7.8210361151375283</v>
      </c>
      <c r="E1034" s="2">
        <f t="shared" si="475"/>
        <v>63.450711049663326</v>
      </c>
      <c r="F1034" s="2">
        <f t="shared" si="476"/>
        <v>175.02338819923762</v>
      </c>
      <c r="G1034" s="3">
        <f t="shared" si="477"/>
        <v>10.069760389114293</v>
      </c>
      <c r="H1034" s="3">
        <f t="shared" si="478"/>
        <v>-106.2944989752397</v>
      </c>
      <c r="I1034" s="3">
        <f t="shared" si="479"/>
        <v>-21.063214671363426</v>
      </c>
      <c r="J1034" s="2">
        <f t="shared" si="460"/>
        <v>108.82821141130341</v>
      </c>
      <c r="K1034" s="2">
        <f t="shared" si="480"/>
        <v>74.184193191072538</v>
      </c>
      <c r="L1034" s="6">
        <f t="shared" si="461"/>
        <v>2467.8848885322382</v>
      </c>
      <c r="M1034" s="2">
        <f t="shared" si="462"/>
        <v>31.277013344245379</v>
      </c>
      <c r="N1034" s="2">
        <f t="shared" si="481"/>
        <v>108.82821141130341</v>
      </c>
      <c r="O1034" s="2">
        <f t="shared" si="463"/>
        <v>74.184193191072538</v>
      </c>
      <c r="P1034" s="5">
        <f t="shared" si="464"/>
        <v>0.3520568877189032</v>
      </c>
      <c r="Q1034" s="4">
        <f t="shared" si="482"/>
        <v>0.28739802794366975</v>
      </c>
      <c r="R1034" s="4">
        <f t="shared" si="465"/>
        <v>0.25678970420433073</v>
      </c>
      <c r="S1034" s="4">
        <f t="shared" si="484"/>
        <v>0</v>
      </c>
      <c r="T1034" s="4">
        <f t="shared" si="485"/>
        <v>0</v>
      </c>
      <c r="U1034" s="5">
        <f t="shared" si="486"/>
        <v>-2.071010157475992</v>
      </c>
      <c r="V1034" s="5">
        <f t="shared" si="487"/>
        <v>21.861194165008872</v>
      </c>
      <c r="W1034" s="5">
        <f t="shared" si="488"/>
        <v>4.3319930016058574</v>
      </c>
      <c r="X1034" s="5">
        <f t="shared" si="466"/>
        <v>0.98715018477693994</v>
      </c>
      <c r="Y1034" s="5">
        <f t="shared" si="467"/>
        <v>9.6533835769257443</v>
      </c>
      <c r="Z1034" s="5">
        <f t="shared" si="468"/>
        <v>-1.6226798770360051</v>
      </c>
      <c r="AA1034" s="5">
        <f t="shared" si="469"/>
        <v>12.80380076348251</v>
      </c>
      <c r="AB1034" s="5">
        <f t="shared" si="470"/>
        <v>7.5823734194497519</v>
      </c>
      <c r="AC1034" s="5">
        <f t="shared" si="470"/>
        <v>20.238514287972865</v>
      </c>
      <c r="AD1034" s="5">
        <f t="shared" si="471"/>
        <v>-15.038206234911634</v>
      </c>
      <c r="AE1034">
        <f t="shared" si="483"/>
        <v>0</v>
      </c>
    </row>
    <row r="1035" spans="1:31" x14ac:dyDescent="0.2">
      <c r="A1035">
        <f t="shared" si="489"/>
        <v>1.0020000000000004</v>
      </c>
      <c r="B1035" s="5">
        <f t="shared" si="472"/>
        <v>5.5143648517916839</v>
      </c>
      <c r="C1035" s="5">
        <f t="shared" si="473"/>
        <v>-63.317798441558409</v>
      </c>
      <c r="D1035" s="5">
        <f t="shared" si="474"/>
        <v>-7.8421068489120085</v>
      </c>
      <c r="E1035" s="2">
        <f t="shared" si="475"/>
        <v>63.557468634335116</v>
      </c>
      <c r="F1035" s="2">
        <f t="shared" si="476"/>
        <v>175.02265303947038</v>
      </c>
      <c r="G1035" s="3">
        <f t="shared" si="477"/>
        <v>10.077342762533743</v>
      </c>
      <c r="H1035" s="3">
        <f t="shared" si="478"/>
        <v>-106.27426046095174</v>
      </c>
      <c r="I1035" s="3">
        <f t="shared" si="479"/>
        <v>-21.078252877598338</v>
      </c>
      <c r="J1035" s="2">
        <f t="shared" si="460"/>
        <v>108.81205823826596</v>
      </c>
      <c r="K1035" s="2">
        <f t="shared" si="480"/>
        <v>74.173182166507132</v>
      </c>
      <c r="L1035" s="6">
        <f t="shared" si="461"/>
        <v>2467.8169016666156</v>
      </c>
      <c r="M1035" s="2">
        <f t="shared" si="462"/>
        <v>31.276151705149811</v>
      </c>
      <c r="N1035" s="2">
        <f t="shared" si="481"/>
        <v>108.81205823826596</v>
      </c>
      <c r="O1035" s="2">
        <f t="shared" si="463"/>
        <v>74.173182166507132</v>
      </c>
      <c r="P1035" s="5">
        <f t="shared" si="464"/>
        <v>0.35205489809949092</v>
      </c>
      <c r="Q1035" s="4">
        <f t="shared" si="482"/>
        <v>0.28743277364227743</v>
      </c>
      <c r="R1035" s="4">
        <f t="shared" si="465"/>
        <v>0.25680414234080329</v>
      </c>
      <c r="S1035" s="4">
        <f t="shared" si="484"/>
        <v>0</v>
      </c>
      <c r="T1035" s="4">
        <f t="shared" si="485"/>
        <v>0</v>
      </c>
      <c r="U1035" s="5">
        <f t="shared" si="486"/>
        <v>-2.0722502570705834</v>
      </c>
      <c r="V1035" s="5">
        <f t="shared" si="487"/>
        <v>21.85366408086945</v>
      </c>
      <c r="W1035" s="5">
        <f t="shared" si="488"/>
        <v>4.3344179089150696</v>
      </c>
      <c r="X1035" s="5">
        <f t="shared" si="466"/>
        <v>0.98712299013456661</v>
      </c>
      <c r="Y1035" s="5">
        <f t="shared" si="467"/>
        <v>9.6507453128671408</v>
      </c>
      <c r="Z1035" s="5">
        <f t="shared" si="468"/>
        <v>-1.6236533412526788</v>
      </c>
      <c r="AA1035" s="5">
        <f t="shared" si="469"/>
        <v>12.800227233491738</v>
      </c>
      <c r="AB1035" s="5">
        <f t="shared" si="470"/>
        <v>7.5784950557965569</v>
      </c>
      <c r="AC1035" s="5">
        <f t="shared" si="470"/>
        <v>20.23001073961677</v>
      </c>
      <c r="AD1035" s="5">
        <f t="shared" si="471"/>
        <v>-15.039354857593192</v>
      </c>
      <c r="AE1035">
        <f t="shared" si="483"/>
        <v>0</v>
      </c>
    </row>
    <row r="1036" spans="1:31" x14ac:dyDescent="0.2">
      <c r="A1036">
        <f t="shared" si="489"/>
        <v>1.0030000000000003</v>
      </c>
      <c r="B1036" s="5">
        <f t="shared" si="472"/>
        <v>5.5244459838017459</v>
      </c>
      <c r="C1036" s="5">
        <f t="shared" si="473"/>
        <v>-63.424062587013992</v>
      </c>
      <c r="D1036" s="5">
        <f t="shared" si="474"/>
        <v>-7.8631926214670358</v>
      </c>
      <c r="E1036" s="2">
        <f t="shared" si="475"/>
        <v>63.664206729287152</v>
      </c>
      <c r="F1036" s="2">
        <f t="shared" si="476"/>
        <v>175.02191196865863</v>
      </c>
      <c r="G1036" s="3">
        <f t="shared" si="477"/>
        <v>10.084921257589539</v>
      </c>
      <c r="H1036" s="3">
        <f t="shared" si="478"/>
        <v>-106.25403045021213</v>
      </c>
      <c r="I1036" s="3">
        <f t="shared" si="479"/>
        <v>-21.09329223245593</v>
      </c>
      <c r="J1036" s="2">
        <f t="shared" si="460"/>
        <v>108.79591720689785</v>
      </c>
      <c r="K1036" s="2">
        <f t="shared" si="480"/>
        <v>74.162179418471609</v>
      </c>
      <c r="L1036" s="6">
        <f t="shared" si="461"/>
        <v>2467.748838461338</v>
      </c>
      <c r="M1036" s="2">
        <f t="shared" si="462"/>
        <v>31.275289098555152</v>
      </c>
      <c r="N1036" s="2">
        <f t="shared" si="481"/>
        <v>108.79591720689785</v>
      </c>
      <c r="O1036" s="2">
        <f t="shared" si="463"/>
        <v>74.162179418471609</v>
      </c>
      <c r="P1036" s="5">
        <f t="shared" si="464"/>
        <v>0.35205290625236618</v>
      </c>
      <c r="Q1036" s="4">
        <f t="shared" si="482"/>
        <v>0.28746748868414562</v>
      </c>
      <c r="R1036" s="4">
        <f t="shared" si="465"/>
        <v>0.25681856587358642</v>
      </c>
      <c r="S1036" s="4">
        <f t="shared" si="484"/>
        <v>0</v>
      </c>
      <c r="T1036" s="4">
        <f t="shared" si="485"/>
        <v>0</v>
      </c>
      <c r="U1036" s="5">
        <f t="shared" si="486"/>
        <v>-2.073489300471028</v>
      </c>
      <c r="V1036" s="5">
        <f t="shared" si="487"/>
        <v>21.846139364215215</v>
      </c>
      <c r="W1036" s="5">
        <f t="shared" si="488"/>
        <v>4.3368425631277363</v>
      </c>
      <c r="X1036" s="5">
        <f t="shared" si="466"/>
        <v>0.98709576495644835</v>
      </c>
      <c r="Y1036" s="5">
        <f t="shared" si="467"/>
        <v>9.6481085078691624</v>
      </c>
      <c r="Z1036" s="5">
        <f t="shared" si="468"/>
        <v>-1.6246271464907192</v>
      </c>
      <c r="AA1036" s="5">
        <f t="shared" si="469"/>
        <v>12.796655633712739</v>
      </c>
      <c r="AB1036" s="5">
        <f t="shared" si="470"/>
        <v>7.5746192073981344</v>
      </c>
      <c r="AC1036" s="5">
        <f t="shared" si="470"/>
        <v>20.221512217724495</v>
      </c>
      <c r="AD1036" s="5">
        <f t="shared" si="471"/>
        <v>-15.040501803159525</v>
      </c>
      <c r="AE1036">
        <f t="shared" si="483"/>
        <v>0</v>
      </c>
    </row>
    <row r="1037" spans="1:31" x14ac:dyDescent="0.2">
      <c r="A1037">
        <f t="shared" si="489"/>
        <v>1.0040000000000002</v>
      </c>
      <c r="B1037" s="5">
        <f t="shared" si="472"/>
        <v>5.5345346923689389</v>
      </c>
      <c r="C1037" s="5">
        <f t="shared" si="473"/>
        <v>-63.530306506708094</v>
      </c>
      <c r="D1037" s="5">
        <f t="shared" si="474"/>
        <v>-7.8842934339503934</v>
      </c>
      <c r="E1037" s="2">
        <f t="shared" si="475"/>
        <v>63.77092534295948</v>
      </c>
      <c r="F1037" s="2">
        <f t="shared" si="476"/>
        <v>175.02116501993717</v>
      </c>
      <c r="G1037" s="3">
        <f t="shared" si="477"/>
        <v>10.092495876796937</v>
      </c>
      <c r="H1037" s="3">
        <f t="shared" si="478"/>
        <v>-106.2338089379944</v>
      </c>
      <c r="I1037" s="3">
        <f t="shared" si="479"/>
        <v>-21.10833273425909</v>
      </c>
      <c r="J1037" s="2">
        <f t="shared" si="460"/>
        <v>108.77978831252456</v>
      </c>
      <c r="K1037" s="2">
        <f t="shared" si="480"/>
        <v>74.151184943779512</v>
      </c>
      <c r="L1037" s="6">
        <f t="shared" si="461"/>
        <v>2467.6806989148854</v>
      </c>
      <c r="M1037" s="2">
        <f t="shared" si="462"/>
        <v>31.274425524442123</v>
      </c>
      <c r="N1037" s="2">
        <f t="shared" si="481"/>
        <v>108.77978831252456</v>
      </c>
      <c r="O1037" s="2">
        <f t="shared" si="463"/>
        <v>74.151184943779512</v>
      </c>
      <c r="P1037" s="5">
        <f t="shared" si="464"/>
        <v>0.3520509121774833</v>
      </c>
      <c r="Q1037" s="4">
        <f t="shared" si="482"/>
        <v>0.28750217305618053</v>
      </c>
      <c r="R1037" s="4">
        <f t="shared" si="465"/>
        <v>0.25683297480253942</v>
      </c>
      <c r="S1037" s="4">
        <f t="shared" si="484"/>
        <v>0</v>
      </c>
      <c r="T1037" s="4">
        <f t="shared" si="485"/>
        <v>0</v>
      </c>
      <c r="U1037" s="5">
        <f t="shared" si="486"/>
        <v>-2.0747272889752635</v>
      </c>
      <c r="V1037" s="5">
        <f t="shared" si="487"/>
        <v>21.838620010949334</v>
      </c>
      <c r="W1037" s="5">
        <f t="shared" si="488"/>
        <v>4.3392669645990605</v>
      </c>
      <c r="X1037" s="5">
        <f t="shared" si="466"/>
        <v>0.98706850924197631</v>
      </c>
      <c r="Y1037" s="5">
        <f t="shared" si="467"/>
        <v>9.6454731610657358</v>
      </c>
      <c r="Z1037" s="5">
        <f t="shared" si="468"/>
        <v>-1.6256012923175718</v>
      </c>
      <c r="AA1037" s="5">
        <f t="shared" si="469"/>
        <v>12.793085963011832</v>
      </c>
      <c r="AB1037" s="5">
        <f t="shared" si="470"/>
        <v>7.5707458720904723</v>
      </c>
      <c r="AC1037" s="5">
        <f t="shared" si="470"/>
        <v>20.213018718631762</v>
      </c>
      <c r="AD1037" s="5">
        <f t="shared" si="471"/>
        <v>-15.041647072389107</v>
      </c>
      <c r="AE1037">
        <f t="shared" si="483"/>
        <v>0</v>
      </c>
    </row>
    <row r="1038" spans="1:31" x14ac:dyDescent="0.2">
      <c r="A1038">
        <f t="shared" si="489"/>
        <v>1.0050000000000001</v>
      </c>
      <c r="B1038" s="5">
        <f t="shared" si="472"/>
        <v>5.5446309736186716</v>
      </c>
      <c r="C1038" s="5">
        <f t="shared" si="473"/>
        <v>-63.63653020913673</v>
      </c>
      <c r="D1038" s="5">
        <f t="shared" si="474"/>
        <v>-7.9054092875081885</v>
      </c>
      <c r="E1038" s="2">
        <f t="shared" si="475"/>
        <v>63.877624483789177</v>
      </c>
      <c r="F1038" s="2">
        <f t="shared" si="476"/>
        <v>175.02041222620633</v>
      </c>
      <c r="G1038" s="3">
        <f t="shared" si="477"/>
        <v>10.100066622669027</v>
      </c>
      <c r="H1038" s="3">
        <f t="shared" si="478"/>
        <v>-106.21359591927576</v>
      </c>
      <c r="I1038" s="3">
        <f t="shared" si="479"/>
        <v>-21.12337438133148</v>
      </c>
      <c r="J1038" s="2">
        <f t="shared" si="460"/>
        <v>108.76367155047423</v>
      </c>
      <c r="K1038" s="2">
        <f t="shared" si="480"/>
        <v>74.14019873924623</v>
      </c>
      <c r="L1038" s="6">
        <f t="shared" si="461"/>
        <v>2467.6124830257972</v>
      </c>
      <c r="M1038" s="2">
        <f t="shared" si="462"/>
        <v>31.273560982792219</v>
      </c>
      <c r="N1038" s="2">
        <f t="shared" si="481"/>
        <v>108.76367155047423</v>
      </c>
      <c r="O1038" s="2">
        <f t="shared" si="463"/>
        <v>74.14019873924623</v>
      </c>
      <c r="P1038" s="5">
        <f t="shared" si="464"/>
        <v>0.35204891587479847</v>
      </c>
      <c r="Q1038" s="4">
        <f t="shared" si="482"/>
        <v>0.28753682674530734</v>
      </c>
      <c r="R1038" s="4">
        <f t="shared" si="465"/>
        <v>0.25684736912752609</v>
      </c>
      <c r="S1038" s="4">
        <f t="shared" si="484"/>
        <v>0</v>
      </c>
      <c r="T1038" s="4">
        <f t="shared" si="485"/>
        <v>0</v>
      </c>
      <c r="U1038" s="5">
        <f t="shared" si="486"/>
        <v>-2.0759642238797475</v>
      </c>
      <c r="V1038" s="5">
        <f t="shared" si="487"/>
        <v>21.831106016978786</v>
      </c>
      <c r="W1038" s="5">
        <f t="shared" si="488"/>
        <v>4.3416911136843623</v>
      </c>
      <c r="X1038" s="5">
        <f t="shared" si="466"/>
        <v>0.98704122299056685</v>
      </c>
      <c r="Y1038" s="5">
        <f t="shared" si="467"/>
        <v>9.6428392715914093</v>
      </c>
      <c r="Z1038" s="5">
        <f t="shared" si="468"/>
        <v>-1.6265757783012307</v>
      </c>
      <c r="AA1038" s="5">
        <f t="shared" si="469"/>
        <v>12.789518220256149</v>
      </c>
      <c r="AB1038" s="5">
        <f t="shared" si="470"/>
        <v>7.5668750477116618</v>
      </c>
      <c r="AC1038" s="5">
        <f t="shared" si="470"/>
        <v>20.204530238677556</v>
      </c>
      <c r="AD1038" s="5">
        <f t="shared" si="471"/>
        <v>-15.042790666059489</v>
      </c>
      <c r="AE1038">
        <f t="shared" si="483"/>
        <v>0</v>
      </c>
    </row>
    <row r="1039" spans="1:31" x14ac:dyDescent="0.2">
      <c r="A1039">
        <f t="shared" si="489"/>
        <v>1.006</v>
      </c>
      <c r="B1039" s="5">
        <f t="shared" si="472"/>
        <v>5.5547348236788645</v>
      </c>
      <c r="C1039" s="5">
        <f t="shared" si="473"/>
        <v>-63.742733702790886</v>
      </c>
      <c r="D1039" s="5">
        <f t="shared" si="474"/>
        <v>-7.9265401832848532</v>
      </c>
      <c r="E1039" s="2">
        <f t="shared" si="475"/>
        <v>63.984304160210286</v>
      </c>
      <c r="F1039" s="2">
        <f t="shared" si="476"/>
        <v>175.01965362013422</v>
      </c>
      <c r="G1039" s="3">
        <f t="shared" si="477"/>
        <v>10.107633497716739</v>
      </c>
      <c r="H1039" s="3">
        <f t="shared" si="478"/>
        <v>-106.19339138903709</v>
      </c>
      <c r="I1039" s="3">
        <f t="shared" si="479"/>
        <v>-21.138417171997538</v>
      </c>
      <c r="J1039" s="2">
        <f t="shared" si="460"/>
        <v>108.74756691607763</v>
      </c>
      <c r="K1039" s="2">
        <f t="shared" si="480"/>
        <v>74.129220801688902</v>
      </c>
      <c r="L1039" s="6">
        <f t="shared" si="461"/>
        <v>2467.5441907926684</v>
      </c>
      <c r="M1039" s="2">
        <f t="shared" si="462"/>
        <v>31.272695473587632</v>
      </c>
      <c r="N1039" s="2">
        <f t="shared" si="481"/>
        <v>108.74756691607763</v>
      </c>
      <c r="O1039" s="2">
        <f t="shared" si="463"/>
        <v>74.129220801688902</v>
      </c>
      <c r="P1039" s="5">
        <f t="shared" si="464"/>
        <v>0.35204691734426941</v>
      </c>
      <c r="Q1039" s="4">
        <f t="shared" si="482"/>
        <v>0.28757144973846915</v>
      </c>
      <c r="R1039" s="4">
        <f t="shared" si="465"/>
        <v>0.25686174884841412</v>
      </c>
      <c r="S1039" s="4">
        <f t="shared" si="484"/>
        <v>0</v>
      </c>
      <c r="T1039" s="4">
        <f t="shared" si="485"/>
        <v>0</v>
      </c>
      <c r="U1039" s="5">
        <f t="shared" si="486"/>
        <v>-2.0772001064794527</v>
      </c>
      <c r="V1039" s="5">
        <f t="shared" si="487"/>
        <v>21.823597378214298</v>
      </c>
      <c r="W1039" s="5">
        <f t="shared" si="488"/>
        <v>4.3441150107390749</v>
      </c>
      <c r="X1039" s="5">
        <f t="shared" si="466"/>
        <v>0.98701390620165763</v>
      </c>
      <c r="Y1039" s="5">
        <f t="shared" si="467"/>
        <v>9.6402068385813333</v>
      </c>
      <c r="Z1039" s="5">
        <f t="shared" si="468"/>
        <v>-1.6275506040102352</v>
      </c>
      <c r="AA1039" s="5">
        <f t="shared" si="469"/>
        <v>12.785952404313575</v>
      </c>
      <c r="AB1039" s="5">
        <f t="shared" si="470"/>
        <v>7.563006732101881</v>
      </c>
      <c r="AC1039" s="5">
        <f t="shared" si="470"/>
        <v>20.196046774204063</v>
      </c>
      <c r="AD1039" s="5">
        <f t="shared" si="471"/>
        <v>-15.043932584947349</v>
      </c>
      <c r="AE1039">
        <f t="shared" si="483"/>
        <v>0</v>
      </c>
    </row>
    <row r="1040" spans="1:31" x14ac:dyDescent="0.2">
      <c r="A1040">
        <f t="shared" si="489"/>
        <v>1.0069999999999999</v>
      </c>
      <c r="B1040" s="5">
        <f t="shared" si="472"/>
        <v>5.564846238679948</v>
      </c>
      <c r="C1040" s="5">
        <f t="shared" si="473"/>
        <v>-63.848916996156532</v>
      </c>
      <c r="D1040" s="5">
        <f t="shared" si="474"/>
        <v>-7.9476861224231437</v>
      </c>
      <c r="E1040" s="2">
        <f t="shared" si="475"/>
        <v>64.090964380653816</v>
      </c>
      <c r="F1040" s="2">
        <f t="shared" si="476"/>
        <v>175.01888923415837</v>
      </c>
      <c r="G1040" s="3">
        <f t="shared" si="477"/>
        <v>10.115196504448841</v>
      </c>
      <c r="H1040" s="3">
        <f t="shared" si="478"/>
        <v>-106.17319534226289</v>
      </c>
      <c r="I1040" s="3">
        <f t="shared" si="479"/>
        <v>-21.153461104582487</v>
      </c>
      <c r="J1040" s="2">
        <f t="shared" si="460"/>
        <v>108.73147440466818</v>
      </c>
      <c r="K1040" s="2">
        <f t="shared" si="480"/>
        <v>74.118251127926499</v>
      </c>
      <c r="L1040" s="6">
        <f t="shared" si="461"/>
        <v>2467.4758222141545</v>
      </c>
      <c r="M1040" s="2">
        <f t="shared" si="462"/>
        <v>31.271828996811333</v>
      </c>
      <c r="N1040" s="2">
        <f t="shared" si="481"/>
        <v>108.73147440466818</v>
      </c>
      <c r="O1040" s="2">
        <f t="shared" si="463"/>
        <v>74.118251127926499</v>
      </c>
      <c r="P1040" s="5">
        <f t="shared" si="464"/>
        <v>0.35204491658585574</v>
      </c>
      <c r="Q1040" s="4">
        <f t="shared" si="482"/>
        <v>0.28760604202262835</v>
      </c>
      <c r="R1040" s="4">
        <f t="shared" si="465"/>
        <v>0.2568761139650752</v>
      </c>
      <c r="S1040" s="4">
        <f t="shared" si="484"/>
        <v>0</v>
      </c>
      <c r="T1040" s="4">
        <f t="shared" si="485"/>
        <v>0</v>
      </c>
      <c r="U1040" s="5">
        <f t="shared" si="486"/>
        <v>-2.078434938067875</v>
      </c>
      <c r="V1040" s="5">
        <f t="shared" si="487"/>
        <v>21.816094090570381</v>
      </c>
      <c r="W1040" s="5">
        <f t="shared" si="488"/>
        <v>4.3465386561187458</v>
      </c>
      <c r="X1040" s="5">
        <f t="shared" si="466"/>
        <v>0.98698655887471143</v>
      </c>
      <c r="Y1040" s="5">
        <f t="shared" si="467"/>
        <v>9.6375758611712552</v>
      </c>
      <c r="Z1040" s="5">
        <f t="shared" si="468"/>
        <v>-1.6285257690136707</v>
      </c>
      <c r="AA1040" s="5">
        <f t="shared" si="469"/>
        <v>12.782388514052776</v>
      </c>
      <c r="AB1040" s="5">
        <f t="shared" si="470"/>
        <v>7.5591409231033797</v>
      </c>
      <c r="AC1040" s="5">
        <f t="shared" si="470"/>
        <v>20.187568321556711</v>
      </c>
      <c r="AD1040" s="5">
        <f t="shared" si="471"/>
        <v>-15.045072829828477</v>
      </c>
      <c r="AE1040">
        <f t="shared" si="483"/>
        <v>0</v>
      </c>
    </row>
    <row r="1041" spans="1:31" x14ac:dyDescent="0.2">
      <c r="A1041">
        <f t="shared" si="489"/>
        <v>1.0079999999999998</v>
      </c>
      <c r="B1041" s="5">
        <f t="shared" si="472"/>
        <v>5.574965214754859</v>
      </c>
      <c r="C1041" s="5">
        <f t="shared" si="473"/>
        <v>-63.955080097714635</v>
      </c>
      <c r="D1041" s="5">
        <f t="shared" si="474"/>
        <v>-7.9688471060641408</v>
      </c>
      <c r="E1041" s="2">
        <f t="shared" si="475"/>
        <v>64.197605153547755</v>
      </c>
      <c r="F1041" s="2">
        <f t="shared" si="476"/>
        <v>175.01811910048812</v>
      </c>
      <c r="G1041" s="3">
        <f t="shared" si="477"/>
        <v>10.122755645371944</v>
      </c>
      <c r="H1041" s="3">
        <f t="shared" si="478"/>
        <v>-106.15300777394133</v>
      </c>
      <c r="I1041" s="3">
        <f t="shared" si="479"/>
        <v>-21.168506177412315</v>
      </c>
      <c r="J1041" s="2">
        <f t="shared" si="460"/>
        <v>108.71539401158192</v>
      </c>
      <c r="K1041" s="2">
        <f t="shared" si="480"/>
        <v>74.107289714779768</v>
      </c>
      <c r="L1041" s="6">
        <f t="shared" si="461"/>
        <v>2467.4073772889674</v>
      </c>
      <c r="M1041" s="2">
        <f t="shared" si="462"/>
        <v>31.270961552446987</v>
      </c>
      <c r="N1041" s="2">
        <f t="shared" si="481"/>
        <v>108.71539401158192</v>
      </c>
      <c r="O1041" s="2">
        <f t="shared" si="463"/>
        <v>74.107289714779768</v>
      </c>
      <c r="P1041" s="5">
        <f t="shared" si="464"/>
        <v>0.3520429135995185</v>
      </c>
      <c r="Q1041" s="4">
        <f t="shared" si="482"/>
        <v>0.28764060358476518</v>
      </c>
      <c r="R1041" s="4">
        <f t="shared" si="465"/>
        <v>0.25689046447738562</v>
      </c>
      <c r="S1041" s="4">
        <f t="shared" si="484"/>
        <v>0</v>
      </c>
      <c r="T1041" s="4">
        <f t="shared" si="485"/>
        <v>0</v>
      </c>
      <c r="U1041" s="5">
        <f t="shared" si="486"/>
        <v>-2.0796687199370294</v>
      </c>
      <c r="V1041" s="5">
        <f t="shared" si="487"/>
        <v>21.808596149965304</v>
      </c>
      <c r="W1041" s="5">
        <f t="shared" si="488"/>
        <v>4.3489620501790354</v>
      </c>
      <c r="X1041" s="5">
        <f t="shared" si="466"/>
        <v>0.98695918100921243</v>
      </c>
      <c r="Y1041" s="5">
        <f t="shared" si="467"/>
        <v>9.6349463384975351</v>
      </c>
      <c r="Z1041" s="5">
        <f t="shared" si="468"/>
        <v>-1.6295012728811709</v>
      </c>
      <c r="AA1041" s="5">
        <f t="shared" si="469"/>
        <v>12.778826548343217</v>
      </c>
      <c r="AB1041" s="5">
        <f t="shared" si="470"/>
        <v>7.5552776185605062</v>
      </c>
      <c r="AC1041" s="5">
        <f t="shared" si="470"/>
        <v>20.179094877084133</v>
      </c>
      <c r="AD1041" s="5">
        <f t="shared" si="471"/>
        <v>-15.046211401477748</v>
      </c>
      <c r="AE1041">
        <f t="shared" si="483"/>
        <v>0</v>
      </c>
    </row>
    <row r="1042" spans="1:31" x14ac:dyDescent="0.2">
      <c r="A1042">
        <f t="shared" si="489"/>
        <v>1.0089999999999997</v>
      </c>
      <c r="B1042" s="5">
        <f t="shared" si="472"/>
        <v>5.5850917480390398</v>
      </c>
      <c r="C1042" s="5">
        <f t="shared" si="473"/>
        <v>-64.061223015941138</v>
      </c>
      <c r="D1042" s="5">
        <f t="shared" si="474"/>
        <v>-7.9900231353472542</v>
      </c>
      <c r="E1042" s="2">
        <f t="shared" si="475"/>
        <v>64.304226487316996</v>
      </c>
      <c r="F1042" s="2">
        <f t="shared" si="476"/>
        <v>175.0173432511065</v>
      </c>
      <c r="G1042" s="3">
        <f t="shared" si="477"/>
        <v>10.130310922990505</v>
      </c>
      <c r="H1042" s="3">
        <f t="shared" si="478"/>
        <v>-106.13282867906425</v>
      </c>
      <c r="I1042" s="3">
        <f t="shared" si="479"/>
        <v>-21.183552388813794</v>
      </c>
      <c r="J1042" s="2">
        <f t="shared" si="460"/>
        <v>108.69932573215752</v>
      </c>
      <c r="K1042" s="2">
        <f t="shared" si="480"/>
        <v>74.096336559071247</v>
      </c>
      <c r="L1042" s="6">
        <f t="shared" si="461"/>
        <v>2467.3388560158783</v>
      </c>
      <c r="M1042" s="2">
        <f t="shared" si="462"/>
        <v>31.270093140479009</v>
      </c>
      <c r="N1042" s="2">
        <f t="shared" si="481"/>
        <v>108.69932573215752</v>
      </c>
      <c r="O1042" s="2">
        <f t="shared" si="463"/>
        <v>74.096336559071247</v>
      </c>
      <c r="P1042" s="5">
        <f t="shared" si="464"/>
        <v>0.35204090838522073</v>
      </c>
      <c r="Q1042" s="4">
        <f t="shared" si="482"/>
        <v>0.28767513441187881</v>
      </c>
      <c r="R1042" s="4">
        <f t="shared" si="465"/>
        <v>0.25690480038522517</v>
      </c>
      <c r="S1042" s="4">
        <f t="shared" si="484"/>
        <v>0</v>
      </c>
      <c r="T1042" s="4">
        <f t="shared" si="485"/>
        <v>0</v>
      </c>
      <c r="U1042" s="5">
        <f t="shared" si="486"/>
        <v>-2.0809014533774581</v>
      </c>
      <c r="V1042" s="5">
        <f t="shared" si="487"/>
        <v>21.801103552321102</v>
      </c>
      <c r="W1042" s="5">
        <f t="shared" si="488"/>
        <v>4.3513851932757168</v>
      </c>
      <c r="X1042" s="5">
        <f t="shared" si="466"/>
        <v>0.98693177260466891</v>
      </c>
      <c r="Y1042" s="5">
        <f t="shared" si="467"/>
        <v>9.6323182696971266</v>
      </c>
      <c r="Z1042" s="5">
        <f t="shared" si="468"/>
        <v>-1.6304771151829101</v>
      </c>
      <c r="AA1042" s="5">
        <f t="shared" si="469"/>
        <v>12.775266506055107</v>
      </c>
      <c r="AB1042" s="5">
        <f t="shared" si="470"/>
        <v>7.5514168163196684</v>
      </c>
      <c r="AC1042" s="5">
        <f t="shared" si="470"/>
        <v>20.170626437138193</v>
      </c>
      <c r="AD1042" s="5">
        <f t="shared" si="471"/>
        <v>-15.047348300669174</v>
      </c>
      <c r="AE1042">
        <f t="shared" si="483"/>
        <v>0</v>
      </c>
    </row>
    <row r="1043" spans="1:31" x14ac:dyDescent="0.2">
      <c r="A1043">
        <f t="shared" si="489"/>
        <v>1.0099999999999996</v>
      </c>
      <c r="B1043" s="5">
        <f t="shared" si="472"/>
        <v>5.5952258346704387</v>
      </c>
      <c r="C1043" s="5">
        <f t="shared" si="473"/>
        <v>-64.167345759306983</v>
      </c>
      <c r="D1043" s="5">
        <f t="shared" si="474"/>
        <v>-8.0112142114102181</v>
      </c>
      <c r="E1043" s="2">
        <f t="shared" si="475"/>
        <v>64.410828390383372</v>
      </c>
      <c r="F1043" s="2">
        <f t="shared" si="476"/>
        <v>175.01656171777208</v>
      </c>
      <c r="G1043" s="3">
        <f t="shared" si="477"/>
        <v>10.137862339806825</v>
      </c>
      <c r="H1043" s="3">
        <f t="shared" si="478"/>
        <v>-106.11265805262711</v>
      </c>
      <c r="I1043" s="3">
        <f t="shared" si="479"/>
        <v>-21.198599737114463</v>
      </c>
      <c r="J1043" s="2">
        <f t="shared" si="460"/>
        <v>108.68326956173627</v>
      </c>
      <c r="K1043" s="2">
        <f t="shared" si="480"/>
        <v>74.085391657625266</v>
      </c>
      <c r="L1043" s="6">
        <f t="shared" si="461"/>
        <v>2467.2702583937175</v>
      </c>
      <c r="M1043" s="2">
        <f t="shared" si="462"/>
        <v>31.269223760892601</v>
      </c>
      <c r="N1043" s="2">
        <f t="shared" si="481"/>
        <v>108.68326956173627</v>
      </c>
      <c r="O1043" s="2">
        <f t="shared" si="463"/>
        <v>74.085391657625266</v>
      </c>
      <c r="P1043" s="5">
        <f t="shared" si="464"/>
        <v>0.352038900942927</v>
      </c>
      <c r="Q1043" s="4">
        <f t="shared" si="482"/>
        <v>0.28770963449098741</v>
      </c>
      <c r="R1043" s="4">
        <f t="shared" si="465"/>
        <v>0.25691912168847852</v>
      </c>
      <c r="S1043" s="4">
        <f t="shared" si="484"/>
        <v>0</v>
      </c>
      <c r="T1043" s="4">
        <f t="shared" si="485"/>
        <v>0</v>
      </c>
      <c r="U1043" s="5">
        <f t="shared" si="486"/>
        <v>-2.0821331396782248</v>
      </c>
      <c r="V1043" s="5">
        <f t="shared" si="487"/>
        <v>21.793616293563556</v>
      </c>
      <c r="W1043" s="5">
        <f t="shared" si="488"/>
        <v>4.3538080857646744</v>
      </c>
      <c r="X1043" s="5">
        <f t="shared" si="466"/>
        <v>0.98690433366061381</v>
      </c>
      <c r="Y1043" s="5">
        <f t="shared" si="467"/>
        <v>9.629691653907603</v>
      </c>
      <c r="Z1043" s="5">
        <f t="shared" si="468"/>
        <v>-1.6314532954896124</v>
      </c>
      <c r="AA1043" s="5">
        <f t="shared" si="469"/>
        <v>12.771708386059467</v>
      </c>
      <c r="AB1043" s="5">
        <f t="shared" si="470"/>
        <v>7.5475585142293777</v>
      </c>
      <c r="AC1043" s="5">
        <f t="shared" si="470"/>
        <v>20.162162998073942</v>
      </c>
      <c r="AD1043" s="5">
        <f t="shared" si="471"/>
        <v>-15.048483528175858</v>
      </c>
      <c r="AE1043">
        <f t="shared" si="483"/>
        <v>0</v>
      </c>
    </row>
    <row r="1044" spans="1:31" x14ac:dyDescent="0.2">
      <c r="A1044">
        <f t="shared" si="489"/>
        <v>1.0109999999999995</v>
      </c>
      <c r="B1044" s="5">
        <f t="shared" si="472"/>
        <v>5.6053674707895027</v>
      </c>
      <c r="C1044" s="5">
        <f t="shared" si="473"/>
        <v>-64.273448336278108</v>
      </c>
      <c r="D1044" s="5">
        <f t="shared" si="474"/>
        <v>-8.0324203353890979</v>
      </c>
      <c r="E1044" s="2">
        <f t="shared" si="475"/>
        <v>64.517410871165595</v>
      </c>
      <c r="F1044" s="2">
        <f t="shared" si="476"/>
        <v>175.01577453202117</v>
      </c>
      <c r="G1044" s="3">
        <f t="shared" si="477"/>
        <v>10.145409898321054</v>
      </c>
      <c r="H1044" s="3">
        <f t="shared" si="478"/>
        <v>-106.09249588962903</v>
      </c>
      <c r="I1044" s="3">
        <f t="shared" si="479"/>
        <v>-21.213648220642639</v>
      </c>
      <c r="J1044" s="2">
        <f t="shared" si="460"/>
        <v>108.66722549566212</v>
      </c>
      <c r="K1044" s="2">
        <f t="shared" si="480"/>
        <v>74.074455007267971</v>
      </c>
      <c r="L1044" s="6">
        <f t="shared" si="461"/>
        <v>2467.2015844213711</v>
      </c>
      <c r="M1044" s="2">
        <f t="shared" si="462"/>
        <v>31.268353413673623</v>
      </c>
      <c r="N1044" s="2">
        <f t="shared" si="481"/>
        <v>108.66722549566212</v>
      </c>
      <c r="O1044" s="2">
        <f t="shared" si="463"/>
        <v>74.074455007267971</v>
      </c>
      <c r="P1044" s="5">
        <f t="shared" si="464"/>
        <v>0.35203689127260351</v>
      </c>
      <c r="Q1044" s="4">
        <f t="shared" si="482"/>
        <v>0.28774410380912707</v>
      </c>
      <c r="R1044" s="4">
        <f t="shared" si="465"/>
        <v>0.25693342838703376</v>
      </c>
      <c r="S1044" s="4">
        <f t="shared" si="484"/>
        <v>0</v>
      </c>
      <c r="T1044" s="4">
        <f t="shared" si="485"/>
        <v>0</v>
      </c>
      <c r="U1044" s="5">
        <f t="shared" si="486"/>
        <v>-2.0833637801269242</v>
      </c>
      <c r="V1044" s="5">
        <f t="shared" si="487"/>
        <v>21.786134369622214</v>
      </c>
      <c r="W1044" s="5">
        <f t="shared" si="488"/>
        <v>4.3562307280019041</v>
      </c>
      <c r="X1044" s="5">
        <f t="shared" si="466"/>
        <v>0.98687686417660081</v>
      </c>
      <c r="Y1044" s="5">
        <f t="shared" si="467"/>
        <v>9.6270664902671275</v>
      </c>
      <c r="Z1044" s="5">
        <f t="shared" si="468"/>
        <v>-1.6324298133725403</v>
      </c>
      <c r="AA1044" s="5">
        <f t="shared" si="469"/>
        <v>12.76815218722807</v>
      </c>
      <c r="AB1044" s="5">
        <f t="shared" si="470"/>
        <v>7.5437027101402032</v>
      </c>
      <c r="AC1044" s="5">
        <f t="shared" si="470"/>
        <v>20.153704556249675</v>
      </c>
      <c r="AD1044" s="5">
        <f t="shared" si="471"/>
        <v>-15.049617084770027</v>
      </c>
      <c r="AE1044">
        <f t="shared" si="483"/>
        <v>0</v>
      </c>
    </row>
    <row r="1045" spans="1:31" x14ac:dyDescent="0.2">
      <c r="A1045">
        <f t="shared" si="489"/>
        <v>1.0119999999999993</v>
      </c>
      <c r="B1045" s="5">
        <f t="shared" si="472"/>
        <v>5.6155166525391786</v>
      </c>
      <c r="C1045" s="5">
        <f t="shared" si="473"/>
        <v>-64.379530755315457</v>
      </c>
      <c r="D1045" s="5">
        <f t="shared" si="474"/>
        <v>-8.0536415084182824</v>
      </c>
      <c r="E1045" s="2">
        <f t="shared" si="475"/>
        <v>64.623973938079303</v>
      </c>
      <c r="F1045" s="2">
        <f t="shared" si="476"/>
        <v>175.01498172516952</v>
      </c>
      <c r="G1045" s="3">
        <f t="shared" si="477"/>
        <v>10.152953601031195</v>
      </c>
      <c r="H1045" s="3">
        <f t="shared" si="478"/>
        <v>-106.07234218507278</v>
      </c>
      <c r="I1045" s="3">
        <f t="shared" si="479"/>
        <v>-21.22869783772741</v>
      </c>
      <c r="J1045" s="2">
        <f t="shared" si="460"/>
        <v>108.65119352928156</v>
      </c>
      <c r="K1045" s="2">
        <f t="shared" si="480"/>
        <v>74.063526604827231</v>
      </c>
      <c r="L1045" s="6">
        <f t="shared" si="461"/>
        <v>2467.1328340977857</v>
      </c>
      <c r="M1045" s="2">
        <f t="shared" si="462"/>
        <v>31.267482098808742</v>
      </c>
      <c r="N1045" s="2">
        <f t="shared" si="481"/>
        <v>108.65119352928156</v>
      </c>
      <c r="O1045" s="2">
        <f t="shared" si="463"/>
        <v>74.063526604827231</v>
      </c>
      <c r="P1045" s="5">
        <f t="shared" si="464"/>
        <v>0.3520348793742184</v>
      </c>
      <c r="Q1045" s="4">
        <f t="shared" si="482"/>
        <v>0.28777854235335332</v>
      </c>
      <c r="R1045" s="4">
        <f t="shared" si="465"/>
        <v>0.25694772048078368</v>
      </c>
      <c r="S1045" s="4">
        <f t="shared" si="484"/>
        <v>0</v>
      </c>
      <c r="T1045" s="4">
        <f t="shared" si="485"/>
        <v>0</v>
      </c>
      <c r="U1045" s="5">
        <f t="shared" si="486"/>
        <v>-2.0845933760096775</v>
      </c>
      <c r="V1045" s="5">
        <f t="shared" si="487"/>
        <v>21.778657776430354</v>
      </c>
      <c r="W1045" s="5">
        <f t="shared" si="488"/>
        <v>4.3586531203435124</v>
      </c>
      <c r="X1045" s="5">
        <f t="shared" si="466"/>
        <v>0.98684936415220903</v>
      </c>
      <c r="Y1045" s="5">
        <f t="shared" si="467"/>
        <v>9.6244427779144672</v>
      </c>
      <c r="Z1045" s="5">
        <f t="shared" si="468"/>
        <v>-1.6334066684035033</v>
      </c>
      <c r="AA1045" s="5">
        <f t="shared" si="469"/>
        <v>12.764597908433474</v>
      </c>
      <c r="AB1045" s="5">
        <f t="shared" si="470"/>
        <v>7.5398494019047897</v>
      </c>
      <c r="AC1045" s="5">
        <f t="shared" si="470"/>
        <v>20.145251108026851</v>
      </c>
      <c r="AD1045" s="5">
        <f t="shared" si="471"/>
        <v>-15.050748971223012</v>
      </c>
      <c r="AE1045">
        <f t="shared" si="483"/>
        <v>0</v>
      </c>
    </row>
    <row r="1046" spans="1:31" x14ac:dyDescent="0.2">
      <c r="A1046">
        <f t="shared" si="489"/>
        <v>1.0129999999999992</v>
      </c>
      <c r="B1046" s="5">
        <f t="shared" si="472"/>
        <v>5.6256733760649116</v>
      </c>
      <c r="C1046" s="5">
        <f t="shared" si="473"/>
        <v>-64.485593024874973</v>
      </c>
      <c r="D1046" s="5">
        <f t="shared" si="474"/>
        <v>-8.0748777316304956</v>
      </c>
      <c r="E1046" s="2">
        <f t="shared" si="475"/>
        <v>64.730517599536995</v>
      </c>
      <c r="F1046" s="2">
        <f t="shared" si="476"/>
        <v>175.0141833283144</v>
      </c>
      <c r="G1046" s="3">
        <f t="shared" si="477"/>
        <v>10.160493450433099</v>
      </c>
      <c r="H1046" s="3">
        <f t="shared" si="478"/>
        <v>-106.05219693396475</v>
      </c>
      <c r="I1046" s="3">
        <f t="shared" si="479"/>
        <v>-21.243748586698633</v>
      </c>
      <c r="J1046" s="2">
        <f t="shared" si="460"/>
        <v>108.63517365794375</v>
      </c>
      <c r="K1046" s="2">
        <f t="shared" si="480"/>
        <v>74.052606447132746</v>
      </c>
      <c r="L1046" s="6">
        <f t="shared" si="461"/>
        <v>2467.064007421965</v>
      </c>
      <c r="M1046" s="2">
        <f t="shared" si="462"/>
        <v>31.266609816285321</v>
      </c>
      <c r="N1046" s="2">
        <f t="shared" si="481"/>
        <v>108.63517365794375</v>
      </c>
      <c r="O1046" s="2">
        <f t="shared" si="463"/>
        <v>74.052606447132746</v>
      </c>
      <c r="P1046" s="5">
        <f t="shared" si="464"/>
        <v>0.35203286524774136</v>
      </c>
      <c r="Q1046" s="4">
        <f t="shared" si="482"/>
        <v>0.28781295011073982</v>
      </c>
      <c r="R1046" s="4">
        <f t="shared" si="465"/>
        <v>0.25696199796962493</v>
      </c>
      <c r="S1046" s="4">
        <f t="shared" si="484"/>
        <v>0</v>
      </c>
      <c r="T1046" s="4">
        <f t="shared" si="485"/>
        <v>0</v>
      </c>
      <c r="U1046" s="5">
        <f t="shared" si="486"/>
        <v>-2.0858219286111384</v>
      </c>
      <c r="V1046" s="5">
        <f t="shared" si="487"/>
        <v>21.77118650992502</v>
      </c>
      <c r="W1046" s="5">
        <f t="shared" si="488"/>
        <v>4.3610752631457199</v>
      </c>
      <c r="X1046" s="5">
        <f t="shared" si="466"/>
        <v>0.9868218335870399</v>
      </c>
      <c r="Y1046" s="5">
        <f t="shared" si="467"/>
        <v>9.6218205159889898</v>
      </c>
      <c r="Z1046" s="5">
        <f t="shared" si="468"/>
        <v>-1.6343838601548513</v>
      </c>
      <c r="AA1046" s="5">
        <f t="shared" si="469"/>
        <v>12.761045548548999</v>
      </c>
      <c r="AB1046" s="5">
        <f t="shared" si="470"/>
        <v>7.5359985873778514</v>
      </c>
      <c r="AC1046" s="5">
        <f t="shared" si="470"/>
        <v>20.136802649770168</v>
      </c>
      <c r="AD1046" s="5">
        <f t="shared" si="471"/>
        <v>-15.051879188305278</v>
      </c>
      <c r="AE1046">
        <f t="shared" si="483"/>
        <v>0</v>
      </c>
    </row>
    <row r="1047" spans="1:31" x14ac:dyDescent="0.2">
      <c r="A1047">
        <f t="shared" si="489"/>
        <v>1.0139999999999991</v>
      </c>
      <c r="B1047" s="5">
        <f t="shared" si="472"/>
        <v>5.6358376375146388</v>
      </c>
      <c r="C1047" s="5">
        <f t="shared" si="473"/>
        <v>-64.591635153407609</v>
      </c>
      <c r="D1047" s="5">
        <f t="shared" si="474"/>
        <v>-8.0961290061567883</v>
      </c>
      <c r="E1047" s="2">
        <f t="shared" si="475"/>
        <v>64.837041863948016</v>
      </c>
      <c r="F1047" s="2">
        <f t="shared" si="476"/>
        <v>175.01337937233649</v>
      </c>
      <c r="G1047" s="3">
        <f t="shared" si="477"/>
        <v>10.168029449020477</v>
      </c>
      <c r="H1047" s="3">
        <f t="shared" si="478"/>
        <v>-106.03206013131498</v>
      </c>
      <c r="I1047" s="3">
        <f t="shared" si="479"/>
        <v>-21.258800465886939</v>
      </c>
      <c r="J1047" s="2">
        <f t="shared" si="460"/>
        <v>108.61916587700044</v>
      </c>
      <c r="K1047" s="2">
        <f t="shared" si="480"/>
        <v>74.041694531015978</v>
      </c>
      <c r="L1047" s="6">
        <f t="shared" si="461"/>
        <v>2466.9951043929732</v>
      </c>
      <c r="M1047" s="2">
        <f t="shared" si="462"/>
        <v>31.265736566091494</v>
      </c>
      <c r="N1047" s="2">
        <f t="shared" si="481"/>
        <v>108.61916587700044</v>
      </c>
      <c r="O1047" s="2">
        <f t="shared" si="463"/>
        <v>74.041694531015978</v>
      </c>
      <c r="P1047" s="5">
        <f t="shared" si="464"/>
        <v>0.35203084889314379</v>
      </c>
      <c r="Q1047" s="4">
        <f t="shared" si="482"/>
        <v>0.28784732706837934</v>
      </c>
      <c r="R1047" s="4">
        <f t="shared" si="465"/>
        <v>0.25697626085345848</v>
      </c>
      <c r="S1047" s="4">
        <f t="shared" si="484"/>
        <v>0</v>
      </c>
      <c r="T1047" s="4">
        <f t="shared" si="485"/>
        <v>0</v>
      </c>
      <c r="U1047" s="5">
        <f t="shared" si="486"/>
        <v>-2.0870494392144923</v>
      </c>
      <c r="V1047" s="5">
        <f t="shared" si="487"/>
        <v>21.763720566046977</v>
      </c>
      <c r="W1047" s="5">
        <f t="shared" si="488"/>
        <v>4.3634971567648506</v>
      </c>
      <c r="X1047" s="5">
        <f t="shared" si="466"/>
        <v>0.9867942724807186</v>
      </c>
      <c r="Y1047" s="5">
        <f t="shared" si="467"/>
        <v>9.6191997036306631</v>
      </c>
      <c r="Z1047" s="5">
        <f t="shared" si="468"/>
        <v>-1.6353613881994766</v>
      </c>
      <c r="AA1047" s="5">
        <f t="shared" si="469"/>
        <v>12.757495106448761</v>
      </c>
      <c r="AB1047" s="5">
        <f t="shared" si="470"/>
        <v>7.5321502644161704</v>
      </c>
      <c r="AC1047" s="5">
        <f t="shared" si="470"/>
        <v>20.1283591778475</v>
      </c>
      <c r="AD1047" s="5">
        <f t="shared" si="471"/>
        <v>-15.053007736786387</v>
      </c>
      <c r="AE1047">
        <f t="shared" si="483"/>
        <v>0</v>
      </c>
    </row>
    <row r="1048" spans="1:31" x14ac:dyDescent="0.2">
      <c r="A1048">
        <f t="shared" si="489"/>
        <v>1.014999999999999</v>
      </c>
      <c r="B1048" s="5">
        <f t="shared" si="472"/>
        <v>5.6460094330387918</v>
      </c>
      <c r="C1048" s="5">
        <f t="shared" si="473"/>
        <v>-64.69765714935933</v>
      </c>
      <c r="D1048" s="5">
        <f t="shared" si="474"/>
        <v>-8.1173953331265434</v>
      </c>
      <c r="E1048" s="2">
        <f t="shared" si="475"/>
        <v>64.943546739718556</v>
      </c>
      <c r="F1048" s="2">
        <f t="shared" si="476"/>
        <v>175.01256988790163</v>
      </c>
      <c r="G1048" s="3">
        <f t="shared" si="477"/>
        <v>10.175561599284892</v>
      </c>
      <c r="H1048" s="3">
        <f t="shared" si="478"/>
        <v>-106.01193177213713</v>
      </c>
      <c r="I1048" s="3">
        <f t="shared" si="479"/>
        <v>-21.273853473623724</v>
      </c>
      <c r="J1048" s="2">
        <f t="shared" si="460"/>
        <v>108.60317018180598</v>
      </c>
      <c r="K1048" s="2">
        <f t="shared" si="480"/>
        <v>74.030790853310137</v>
      </c>
      <c r="L1048" s="6">
        <f t="shared" si="461"/>
        <v>2466.9261250099294</v>
      </c>
      <c r="M1048" s="2">
        <f t="shared" si="462"/>
        <v>31.264862348216116</v>
      </c>
      <c r="N1048" s="2">
        <f t="shared" si="481"/>
        <v>108.60317018180598</v>
      </c>
      <c r="O1048" s="2">
        <f t="shared" si="463"/>
        <v>74.030790853310137</v>
      </c>
      <c r="P1048" s="5">
        <f t="shared" si="464"/>
        <v>0.35202883031039878</v>
      </c>
      <c r="Q1048" s="4">
        <f t="shared" si="482"/>
        <v>0.28788167321338326</v>
      </c>
      <c r="R1048" s="4">
        <f t="shared" si="465"/>
        <v>0.2569905091321894</v>
      </c>
      <c r="S1048" s="4">
        <f t="shared" si="484"/>
        <v>0</v>
      </c>
      <c r="T1048" s="4">
        <f t="shared" si="485"/>
        <v>0</v>
      </c>
      <c r="U1048" s="5">
        <f t="shared" si="486"/>
        <v>-2.0882759091014589</v>
      </c>
      <c r="V1048" s="5">
        <f t="shared" si="487"/>
        <v>21.756259940740723</v>
      </c>
      <c r="W1048" s="5">
        <f t="shared" si="488"/>
        <v>4.365918801557342</v>
      </c>
      <c r="X1048" s="5">
        <f t="shared" si="466"/>
        <v>0.98676668083289354</v>
      </c>
      <c r="Y1048" s="5">
        <f t="shared" si="467"/>
        <v>9.6165803399800698</v>
      </c>
      <c r="Z1048" s="5">
        <f t="shared" si="468"/>
        <v>-1.6363392521108133</v>
      </c>
      <c r="AA1048" s="5">
        <f t="shared" si="469"/>
        <v>12.753946581007638</v>
      </c>
      <c r="AB1048" s="5">
        <f t="shared" si="470"/>
        <v>7.5283044308786113</v>
      </c>
      <c r="AC1048" s="5">
        <f t="shared" si="470"/>
        <v>20.119920688629911</v>
      </c>
      <c r="AD1048" s="5">
        <f t="shared" si="471"/>
        <v>-15.054134617435018</v>
      </c>
      <c r="AE1048">
        <f t="shared" si="483"/>
        <v>0</v>
      </c>
    </row>
    <row r="1049" spans="1:31" x14ac:dyDescent="0.2">
      <c r="A1049">
        <f t="shared" si="489"/>
        <v>1.0159999999999989</v>
      </c>
      <c r="B1049" s="5">
        <f t="shared" si="472"/>
        <v>5.6561887587902921</v>
      </c>
      <c r="C1049" s="5">
        <f t="shared" si="473"/>
        <v>-64.803659021171114</v>
      </c>
      <c r="D1049" s="5">
        <f t="shared" si="474"/>
        <v>-8.1386767136674756</v>
      </c>
      <c r="E1049" s="2">
        <f t="shared" si="475"/>
        <v>65.050032235251649</v>
      </c>
      <c r="F1049" s="2">
        <f t="shared" si="476"/>
        <v>175.01175490546277</v>
      </c>
      <c r="G1049" s="3">
        <f t="shared" si="477"/>
        <v>10.183089903715771</v>
      </c>
      <c r="H1049" s="3">
        <f t="shared" si="478"/>
        <v>-105.9918118514485</v>
      </c>
      <c r="I1049" s="3">
        <f t="shared" si="479"/>
        <v>-21.288907608241161</v>
      </c>
      <c r="J1049" s="2">
        <f t="shared" si="460"/>
        <v>108.58718656771731</v>
      </c>
      <c r="K1049" s="2">
        <f t="shared" si="480"/>
        <v>74.019895410850239</v>
      </c>
      <c r="L1049" s="6">
        <f t="shared" si="461"/>
        <v>2466.8570692720136</v>
      </c>
      <c r="M1049" s="2">
        <f t="shared" si="462"/>
        <v>31.263987162648785</v>
      </c>
      <c r="N1049" s="2">
        <f t="shared" si="481"/>
        <v>108.58718656771731</v>
      </c>
      <c r="O1049" s="2">
        <f t="shared" si="463"/>
        <v>74.019895410850239</v>
      </c>
      <c r="P1049" s="5">
        <f t="shared" si="464"/>
        <v>0.35202680949948123</v>
      </c>
      <c r="Q1049" s="4">
        <f t="shared" si="482"/>
        <v>0.28791598853288169</v>
      </c>
      <c r="R1049" s="4">
        <f t="shared" si="465"/>
        <v>0.25700474280572683</v>
      </c>
      <c r="S1049" s="4">
        <f t="shared" si="484"/>
        <v>0</v>
      </c>
      <c r="T1049" s="4">
        <f t="shared" si="485"/>
        <v>0</v>
      </c>
      <c r="U1049" s="5">
        <f t="shared" si="486"/>
        <v>-2.089501339552295</v>
      </c>
      <c r="V1049" s="5">
        <f t="shared" si="487"/>
        <v>21.748804629954499</v>
      </c>
      <c r="W1049" s="5">
        <f t="shared" si="488"/>
        <v>4.3683401978797418</v>
      </c>
      <c r="X1049" s="5">
        <f t="shared" si="466"/>
        <v>0.9867390586432363</v>
      </c>
      <c r="Y1049" s="5">
        <f t="shared" si="467"/>
        <v>9.6139624241783679</v>
      </c>
      <c r="Z1049" s="5">
        <f t="shared" si="468"/>
        <v>-1.6373174514628359</v>
      </c>
      <c r="AA1049" s="5">
        <f t="shared" si="469"/>
        <v>12.750399971101267</v>
      </c>
      <c r="AB1049" s="5">
        <f t="shared" si="470"/>
        <v>7.5244610846260729</v>
      </c>
      <c r="AC1049" s="5">
        <f t="shared" si="470"/>
        <v>20.111487178491664</v>
      </c>
      <c r="AD1049" s="5">
        <f t="shared" si="471"/>
        <v>-15.05525983101899</v>
      </c>
      <c r="AE1049">
        <f t="shared" si="483"/>
        <v>0</v>
      </c>
    </row>
    <row r="1050" spans="1:31" x14ac:dyDescent="0.2">
      <c r="A1050">
        <f t="shared" si="489"/>
        <v>1.0169999999999988</v>
      </c>
      <c r="B1050" s="5">
        <f t="shared" si="472"/>
        <v>5.6663756109245504</v>
      </c>
      <c r="C1050" s="5">
        <f t="shared" si="473"/>
        <v>-64.90964077727898</v>
      </c>
      <c r="D1050" s="5">
        <f t="shared" si="474"/>
        <v>-8.1599731489056317</v>
      </c>
      <c r="E1050" s="2">
        <f t="shared" si="475"/>
        <v>65.156498358947118</v>
      </c>
      <c r="F1050" s="2">
        <f t="shared" si="476"/>
        <v>175.01093445526195</v>
      </c>
      <c r="G1050" s="3">
        <f t="shared" si="477"/>
        <v>10.190614364800398</v>
      </c>
      <c r="H1050" s="3">
        <f t="shared" si="478"/>
        <v>-105.97170036427001</v>
      </c>
      <c r="I1050" s="3">
        <f t="shared" si="479"/>
        <v>-21.30396286807218</v>
      </c>
      <c r="J1050" s="2">
        <f t="shared" si="460"/>
        <v>108.57121503009395</v>
      </c>
      <c r="K1050" s="2">
        <f t="shared" si="480"/>
        <v>74.009008200473033</v>
      </c>
      <c r="L1050" s="6">
        <f t="shared" si="461"/>
        <v>2466.7879371784647</v>
      </c>
      <c r="M1050" s="2">
        <f t="shared" si="462"/>
        <v>31.263111009379852</v>
      </c>
      <c r="N1050" s="2">
        <f t="shared" si="481"/>
        <v>108.57121503009395</v>
      </c>
      <c r="O1050" s="2">
        <f t="shared" si="463"/>
        <v>74.009008200473033</v>
      </c>
      <c r="P1050" s="5">
        <f t="shared" si="464"/>
        <v>0.35202478646036761</v>
      </c>
      <c r="Q1050" s="4">
        <f t="shared" si="482"/>
        <v>0.28795027301402393</v>
      </c>
      <c r="R1050" s="4">
        <f t="shared" si="465"/>
        <v>0.25701896187398421</v>
      </c>
      <c r="S1050" s="4">
        <f t="shared" si="484"/>
        <v>0</v>
      </c>
      <c r="T1050" s="4">
        <f t="shared" si="485"/>
        <v>0</v>
      </c>
      <c r="U1050" s="5">
        <f t="shared" si="486"/>
        <v>-2.0907257318457932</v>
      </c>
      <c r="V1050" s="5">
        <f t="shared" si="487"/>
        <v>21.741354629640245</v>
      </c>
      <c r="W1050" s="5">
        <f t="shared" si="488"/>
        <v>4.370761346088698</v>
      </c>
      <c r="X1050" s="5">
        <f t="shared" si="466"/>
        <v>0.98671140591144246</v>
      </c>
      <c r="Y1050" s="5">
        <f t="shared" si="467"/>
        <v>9.6113459553673195</v>
      </c>
      <c r="Z1050" s="5">
        <f t="shared" si="468"/>
        <v>-1.6382959858300574</v>
      </c>
      <c r="AA1050" s="5">
        <f t="shared" si="469"/>
        <v>12.746855275606066</v>
      </c>
      <c r="AB1050" s="5">
        <f t="shared" si="470"/>
        <v>7.5206202235215258</v>
      </c>
      <c r="AC1050" s="5">
        <f t="shared" si="470"/>
        <v>20.103058643810186</v>
      </c>
      <c r="AD1050" s="5">
        <f t="shared" si="471"/>
        <v>-15.056383378305235</v>
      </c>
      <c r="AE1050">
        <f t="shared" si="483"/>
        <v>0</v>
      </c>
    </row>
    <row r="1051" spans="1:31" x14ac:dyDescent="0.2">
      <c r="A1051">
        <f t="shared" si="489"/>
        <v>1.0179999999999987</v>
      </c>
      <c r="B1051" s="5">
        <f t="shared" si="472"/>
        <v>5.6765699855994631</v>
      </c>
      <c r="C1051" s="5">
        <f t="shared" si="473"/>
        <v>-65.015602426113929</v>
      </c>
      <c r="D1051" s="5">
        <f t="shared" si="474"/>
        <v>-8.1812846399653942</v>
      </c>
      <c r="E1051" s="2">
        <f t="shared" si="475"/>
        <v>65.262945119201603</v>
      </c>
      <c r="F1051" s="2">
        <f t="shared" si="476"/>
        <v>175.01010856733174</v>
      </c>
      <c r="G1051" s="3">
        <f t="shared" si="477"/>
        <v>10.19813498502392</v>
      </c>
      <c r="H1051" s="3">
        <f t="shared" si="478"/>
        <v>-105.95159730562619</v>
      </c>
      <c r="I1051" s="3">
        <f t="shared" si="479"/>
        <v>-21.319019251450484</v>
      </c>
      <c r="J1051" s="2">
        <f t="shared" si="460"/>
        <v>108.55525556429804</v>
      </c>
      <c r="K1051" s="2">
        <f t="shared" si="480"/>
        <v>73.998129219017059</v>
      </c>
      <c r="L1051" s="6">
        <f t="shared" si="461"/>
        <v>2466.7187287285788</v>
      </c>
      <c r="M1051" s="2">
        <f t="shared" si="462"/>
        <v>31.262233888400385</v>
      </c>
      <c r="N1051" s="2">
        <f t="shared" si="481"/>
        <v>108.55525556429804</v>
      </c>
      <c r="O1051" s="2">
        <f t="shared" si="463"/>
        <v>73.998129219017059</v>
      </c>
      <c r="P1051" s="5">
        <f t="shared" si="464"/>
        <v>0.35202276119303633</v>
      </c>
      <c r="Q1051" s="4">
        <f t="shared" si="482"/>
        <v>0.28798452664397761</v>
      </c>
      <c r="R1051" s="4">
        <f t="shared" si="465"/>
        <v>0.25703316633687923</v>
      </c>
      <c r="S1051" s="4">
        <f t="shared" si="484"/>
        <v>0</v>
      </c>
      <c r="T1051" s="4">
        <f t="shared" si="485"/>
        <v>0</v>
      </c>
      <c r="U1051" s="5">
        <f t="shared" si="486"/>
        <v>-2.0919490872592883</v>
      </c>
      <c r="V1051" s="5">
        <f t="shared" si="487"/>
        <v>21.733909935753662</v>
      </c>
      <c r="W1051" s="5">
        <f t="shared" si="488"/>
        <v>4.3731822465409769</v>
      </c>
      <c r="X1051" s="5">
        <f t="shared" si="466"/>
        <v>0.98668372263723014</v>
      </c>
      <c r="Y1051" s="5">
        <f t="shared" si="467"/>
        <v>9.6087309326893067</v>
      </c>
      <c r="Z1051" s="5">
        <f t="shared" si="468"/>
        <v>-1.6392748547875315</v>
      </c>
      <c r="AA1051" s="5">
        <f t="shared" si="469"/>
        <v>12.743312493399232</v>
      </c>
      <c r="AB1051" s="5">
        <f t="shared" si="470"/>
        <v>7.5167818454300184</v>
      </c>
      <c r="AC1051" s="5">
        <f t="shared" si="470"/>
        <v>20.094635080966132</v>
      </c>
      <c r="AD1051" s="5">
        <f t="shared" si="471"/>
        <v>-15.057505260059791</v>
      </c>
      <c r="AE1051">
        <f t="shared" si="483"/>
        <v>0</v>
      </c>
    </row>
    <row r="1052" spans="1:31" x14ac:dyDescent="0.2">
      <c r="A1052">
        <f t="shared" si="489"/>
        <v>1.0189999999999986</v>
      </c>
      <c r="B1052" s="5">
        <f t="shared" si="472"/>
        <v>5.68677187897541</v>
      </c>
      <c r="C1052" s="5">
        <f t="shared" si="473"/>
        <v>-65.121543976102004</v>
      </c>
      <c r="D1052" s="5">
        <f t="shared" si="474"/>
        <v>-8.2026111879694739</v>
      </c>
      <c r="E1052" s="2">
        <f t="shared" si="475"/>
        <v>65.36937252440849</v>
      </c>
      <c r="F1052" s="2">
        <f t="shared" si="476"/>
        <v>175.00927727149744</v>
      </c>
      <c r="G1052" s="3">
        <f t="shared" si="477"/>
        <v>10.20565176686935</v>
      </c>
      <c r="H1052" s="3">
        <f t="shared" si="478"/>
        <v>-105.93150267054523</v>
      </c>
      <c r="I1052" s="3">
        <f t="shared" si="479"/>
        <v>-21.334076756710544</v>
      </c>
      <c r="J1052" s="2">
        <f t="shared" si="460"/>
        <v>108.53930816569429</v>
      </c>
      <c r="K1052" s="2">
        <f t="shared" si="480"/>
        <v>73.987258463322618</v>
      </c>
      <c r="L1052" s="6">
        <f t="shared" si="461"/>
        <v>2466.6494439217108</v>
      </c>
      <c r="M1052" s="2">
        <f t="shared" si="462"/>
        <v>31.261355799702233</v>
      </c>
      <c r="N1052" s="2">
        <f t="shared" si="481"/>
        <v>108.53930816569429</v>
      </c>
      <c r="O1052" s="2">
        <f t="shared" si="463"/>
        <v>73.987258463322618</v>
      </c>
      <c r="P1052" s="5">
        <f t="shared" si="464"/>
        <v>0.35202073369746711</v>
      </c>
      <c r="Q1052" s="4">
        <f t="shared" si="482"/>
        <v>0.28801874940992961</v>
      </c>
      <c r="R1052" s="4">
        <f t="shared" si="465"/>
        <v>0.25704735619433344</v>
      </c>
      <c r="S1052" s="4">
        <f t="shared" si="484"/>
        <v>0</v>
      </c>
      <c r="T1052" s="4">
        <f t="shared" si="485"/>
        <v>0</v>
      </c>
      <c r="U1052" s="5">
        <f t="shared" si="486"/>
        <v>-2.0931714070686538</v>
      </c>
      <c r="V1052" s="5">
        <f t="shared" si="487"/>
        <v>21.726470544254127</v>
      </c>
      <c r="W1052" s="5">
        <f t="shared" si="488"/>
        <v>4.3756028995934431</v>
      </c>
      <c r="X1052" s="5">
        <f t="shared" si="466"/>
        <v>0.98665600882034199</v>
      </c>
      <c r="Y1052" s="5">
        <f t="shared" si="467"/>
        <v>9.6061173552872781</v>
      </c>
      <c r="Z1052" s="5">
        <f t="shared" si="468"/>
        <v>-1.6402540579108498</v>
      </c>
      <c r="AA1052" s="5">
        <f t="shared" si="469"/>
        <v>12.739771623358717</v>
      </c>
      <c r="AB1052" s="5">
        <f t="shared" si="470"/>
        <v>7.5129459482186238</v>
      </c>
      <c r="AC1052" s="5">
        <f t="shared" si="470"/>
        <v>20.086216486343279</v>
      </c>
      <c r="AD1052" s="5">
        <f t="shared" si="471"/>
        <v>-15.05862547704784</v>
      </c>
      <c r="AE1052">
        <f t="shared" si="483"/>
        <v>0</v>
      </c>
    </row>
    <row r="1053" spans="1:31" x14ac:dyDescent="0.2">
      <c r="A1053">
        <f t="shared" si="489"/>
        <v>1.0199999999999985</v>
      </c>
      <c r="B1053" s="5">
        <f t="shared" si="472"/>
        <v>5.6969812872152534</v>
      </c>
      <c r="C1053" s="5">
        <f t="shared" si="473"/>
        <v>-65.2274654356643</v>
      </c>
      <c r="D1053" s="5">
        <f t="shared" si="474"/>
        <v>-8.2239527940389223</v>
      </c>
      <c r="E1053" s="2">
        <f t="shared" si="475"/>
        <v>65.475780582958009</v>
      </c>
      <c r="F1053" s="2">
        <f t="shared" si="476"/>
        <v>175.00844059737864</v>
      </c>
      <c r="G1053" s="3">
        <f t="shared" si="477"/>
        <v>10.213164712817569</v>
      </c>
      <c r="H1053" s="3">
        <f t="shared" si="478"/>
        <v>-105.91141645405888</v>
      </c>
      <c r="I1053" s="3">
        <f t="shared" si="479"/>
        <v>-21.349135382187594</v>
      </c>
      <c r="J1053" s="2">
        <f t="shared" si="460"/>
        <v>108.52337282964997</v>
      </c>
      <c r="K1053" s="2">
        <f t="shared" si="480"/>
        <v>73.976395930231746</v>
      </c>
      <c r="L1053" s="6">
        <f t="shared" si="461"/>
        <v>2466.5800827572743</v>
      </c>
      <c r="M1053" s="2">
        <f t="shared" si="462"/>
        <v>31.260476743277948</v>
      </c>
      <c r="N1053" s="2">
        <f t="shared" si="481"/>
        <v>108.52337282964997</v>
      </c>
      <c r="O1053" s="2">
        <f t="shared" si="463"/>
        <v>73.976395930231746</v>
      </c>
      <c r="P1053" s="5">
        <f t="shared" si="464"/>
        <v>0.35201870397364182</v>
      </c>
      <c r="Q1053" s="4">
        <f t="shared" si="482"/>
        <v>0.28805294129908565</v>
      </c>
      <c r="R1053" s="4">
        <f t="shared" si="465"/>
        <v>0.25706153144627303</v>
      </c>
      <c r="S1053" s="4">
        <f t="shared" si="484"/>
        <v>0</v>
      </c>
      <c r="T1053" s="4">
        <f t="shared" si="485"/>
        <v>0</v>
      </c>
      <c r="U1053" s="5">
        <f t="shared" si="486"/>
        <v>-2.0943926925483081</v>
      </c>
      <c r="V1053" s="5">
        <f t="shared" si="487"/>
        <v>21.719036451104749</v>
      </c>
      <c r="W1053" s="5">
        <f t="shared" si="488"/>
        <v>4.3780233056030724</v>
      </c>
      <c r="X1053" s="5">
        <f t="shared" si="466"/>
        <v>0.98662826446054297</v>
      </c>
      <c r="Y1053" s="5">
        <f t="shared" si="467"/>
        <v>9.6035052223048041</v>
      </c>
      <c r="Z1053" s="5">
        <f t="shared" si="468"/>
        <v>-1.6412335947761438</v>
      </c>
      <c r="AA1053" s="5">
        <f t="shared" si="469"/>
        <v>12.736232664363255</v>
      </c>
      <c r="AB1053" s="5">
        <f t="shared" si="470"/>
        <v>7.5091125297564965</v>
      </c>
      <c r="AC1053" s="5">
        <f t="shared" si="470"/>
        <v>20.077802856328606</v>
      </c>
      <c r="AD1053" s="5">
        <f t="shared" si="471"/>
        <v>-15.05974403003367</v>
      </c>
      <c r="AE1053">
        <f t="shared" si="483"/>
        <v>0</v>
      </c>
    </row>
    <row r="1054" spans="1:31" x14ac:dyDescent="0.2">
      <c r="A1054">
        <f t="shared" si="489"/>
        <v>1.0209999999999984</v>
      </c>
      <c r="B1054" s="5">
        <f t="shared" si="472"/>
        <v>5.7071982064843363</v>
      </c>
      <c r="C1054" s="5">
        <f t="shared" si="473"/>
        <v>-65.333366813216941</v>
      </c>
      <c r="D1054" s="5">
        <f t="shared" si="474"/>
        <v>-8.2453094592931251</v>
      </c>
      <c r="E1054" s="2">
        <f t="shared" si="475"/>
        <v>65.582169303237109</v>
      </c>
      <c r="F1054" s="2">
        <f t="shared" si="476"/>
        <v>175.00759857439101</v>
      </c>
      <c r="G1054" s="3">
        <f t="shared" si="477"/>
        <v>10.220673825347326</v>
      </c>
      <c r="H1054" s="3">
        <f t="shared" si="478"/>
        <v>-105.89133865120255</v>
      </c>
      <c r="I1054" s="3">
        <f t="shared" si="479"/>
        <v>-21.364195126217627</v>
      </c>
      <c r="J1054" s="2">
        <f t="shared" si="460"/>
        <v>108.50744955153496</v>
      </c>
      <c r="K1054" s="2">
        <f t="shared" si="480"/>
        <v>73.96554161658824</v>
      </c>
      <c r="L1054" s="6">
        <f t="shared" si="461"/>
        <v>2466.5106452347418</v>
      </c>
      <c r="M1054" s="2">
        <f t="shared" si="462"/>
        <v>31.259596719120864</v>
      </c>
      <c r="N1054" s="2">
        <f t="shared" si="481"/>
        <v>108.50744955153496</v>
      </c>
      <c r="O1054" s="2">
        <f t="shared" si="463"/>
        <v>73.96554161658824</v>
      </c>
      <c r="P1054" s="5">
        <f t="shared" si="464"/>
        <v>0.3520166720215438</v>
      </c>
      <c r="Q1054" s="4">
        <f t="shared" si="482"/>
        <v>0.28808710229867035</v>
      </c>
      <c r="R1054" s="4">
        <f t="shared" si="465"/>
        <v>0.25707569209262793</v>
      </c>
      <c r="S1054" s="4">
        <f t="shared" si="484"/>
        <v>0</v>
      </c>
      <c r="T1054" s="4">
        <f t="shared" si="485"/>
        <v>0</v>
      </c>
      <c r="U1054" s="5">
        <f t="shared" si="486"/>
        <v>-2.0956129449712138</v>
      </c>
      <c r="V1054" s="5">
        <f t="shared" si="487"/>
        <v>21.711607652272345</v>
      </c>
      <c r="W1054" s="5">
        <f t="shared" si="488"/>
        <v>4.3804434649269446</v>
      </c>
      <c r="X1054" s="5">
        <f t="shared" si="466"/>
        <v>0.98660048955762258</v>
      </c>
      <c r="Y1054" s="5">
        <f t="shared" si="467"/>
        <v>9.6008945328860307</v>
      </c>
      <c r="Z1054" s="5">
        <f t="shared" si="468"/>
        <v>-1.6422134649600795</v>
      </c>
      <c r="AA1054" s="5">
        <f t="shared" si="469"/>
        <v>12.732695615292334</v>
      </c>
      <c r="AB1054" s="5">
        <f t="shared" si="470"/>
        <v>7.5052815879148174</v>
      </c>
      <c r="AC1054" s="5">
        <f t="shared" si="470"/>
        <v>20.069394187312266</v>
      </c>
      <c r="AD1054" s="5">
        <f t="shared" si="471"/>
        <v>-15.060860919780723</v>
      </c>
      <c r="AE1054">
        <f t="shared" si="483"/>
        <v>0</v>
      </c>
    </row>
    <row r="1055" spans="1:31" x14ac:dyDescent="0.2">
      <c r="A1055">
        <f t="shared" si="489"/>
        <v>1.0219999999999982</v>
      </c>
      <c r="B1055" s="5">
        <f t="shared" si="472"/>
        <v>5.7174226329504769</v>
      </c>
      <c r="C1055" s="5">
        <f t="shared" si="473"/>
        <v>-65.439248117171047</v>
      </c>
      <c r="D1055" s="5">
        <f t="shared" si="474"/>
        <v>-8.2666811848498032</v>
      </c>
      <c r="E1055" s="2">
        <f t="shared" si="475"/>
        <v>65.688538693629425</v>
      </c>
      <c r="F1055" s="2">
        <f t="shared" si="476"/>
        <v>175.00675123174824</v>
      </c>
      <c r="G1055" s="3">
        <f t="shared" si="477"/>
        <v>10.22817910693524</v>
      </c>
      <c r="H1055" s="3">
        <f t="shared" si="478"/>
        <v>-105.87126925701523</v>
      </c>
      <c r="I1055" s="3">
        <f t="shared" si="479"/>
        <v>-21.379255987137409</v>
      </c>
      <c r="J1055" s="2">
        <f t="shared" si="460"/>
        <v>108.49153832672167</v>
      </c>
      <c r="K1055" s="2">
        <f t="shared" si="480"/>
        <v>73.954695519237674</v>
      </c>
      <c r="L1055" s="6">
        <f t="shared" si="461"/>
        <v>2466.4411313536439</v>
      </c>
      <c r="M1055" s="2">
        <f t="shared" si="462"/>
        <v>31.258715727224999</v>
      </c>
      <c r="N1055" s="2">
        <f t="shared" si="481"/>
        <v>108.49153832672167</v>
      </c>
      <c r="O1055" s="2">
        <f t="shared" si="463"/>
        <v>73.954695519237674</v>
      </c>
      <c r="P1055" s="5">
        <f t="shared" si="464"/>
        <v>0.35201463784115811</v>
      </c>
      <c r="Q1055" s="4">
        <f t="shared" si="482"/>
        <v>0.28812123239592702</v>
      </c>
      <c r="R1055" s="4">
        <f t="shared" si="465"/>
        <v>0.25708983813333242</v>
      </c>
      <c r="S1055" s="4">
        <f t="shared" si="484"/>
        <v>0</v>
      </c>
      <c r="T1055" s="4">
        <f t="shared" si="485"/>
        <v>0</v>
      </c>
      <c r="U1055" s="5">
        <f t="shared" si="486"/>
        <v>-2.0968321656088795</v>
      </c>
      <c r="V1055" s="5">
        <f t="shared" si="487"/>
        <v>21.704184143727431</v>
      </c>
      <c r="W1055" s="5">
        <f t="shared" si="488"/>
        <v>4.3828633779222468</v>
      </c>
      <c r="X1055" s="5">
        <f t="shared" si="466"/>
        <v>0.98657268411139221</v>
      </c>
      <c r="Y1055" s="5">
        <f t="shared" si="467"/>
        <v>9.5982852861757131</v>
      </c>
      <c r="Z1055" s="5">
        <f t="shared" si="468"/>
        <v>-1.6431936680398613</v>
      </c>
      <c r="AA1055" s="5">
        <f t="shared" si="469"/>
        <v>12.729160475026211</v>
      </c>
      <c r="AB1055" s="5">
        <f t="shared" si="470"/>
        <v>7.5014531205668336</v>
      </c>
      <c r="AC1055" s="5">
        <f t="shared" si="470"/>
        <v>20.060990475687571</v>
      </c>
      <c r="AD1055" s="5">
        <f t="shared" si="471"/>
        <v>-15.061976147051542</v>
      </c>
      <c r="AE1055">
        <f t="shared" si="483"/>
        <v>0</v>
      </c>
    </row>
    <row r="1056" spans="1:31" x14ac:dyDescent="0.2">
      <c r="A1056">
        <f t="shared" si="489"/>
        <v>1.0229999999999981</v>
      </c>
      <c r="B1056" s="5">
        <f t="shared" si="472"/>
        <v>5.7276545627839726</v>
      </c>
      <c r="C1056" s="5">
        <f t="shared" si="473"/>
        <v>-65.545109355932823</v>
      </c>
      <c r="D1056" s="5">
        <f t="shared" si="474"/>
        <v>-8.2880679718250132</v>
      </c>
      <c r="E1056" s="2">
        <f t="shared" si="475"/>
        <v>65.794888762515384</v>
      </c>
      <c r="F1056" s="2">
        <f t="shared" si="476"/>
        <v>175.0058985984634</v>
      </c>
      <c r="G1056" s="3">
        <f t="shared" si="477"/>
        <v>10.235680560055807</v>
      </c>
      <c r="H1056" s="3">
        <f t="shared" si="478"/>
        <v>-105.85120826653954</v>
      </c>
      <c r="I1056" s="3">
        <f t="shared" si="479"/>
        <v>-21.394317963284461</v>
      </c>
      <c r="J1056" s="2">
        <f t="shared" si="460"/>
        <v>108.4756391505851</v>
      </c>
      <c r="K1056" s="2">
        <f t="shared" si="480"/>
        <v>73.943857635027328</v>
      </c>
      <c r="L1056" s="6">
        <f t="shared" si="461"/>
        <v>2466.3715411135695</v>
      </c>
      <c r="M1056" s="2">
        <f t="shared" si="462"/>
        <v>31.257833767585169</v>
      </c>
      <c r="N1056" s="2">
        <f t="shared" si="481"/>
        <v>108.4756391505851</v>
      </c>
      <c r="O1056" s="2">
        <f t="shared" si="463"/>
        <v>73.943857635027328</v>
      </c>
      <c r="P1056" s="5">
        <f t="shared" si="464"/>
        <v>0.35201260143247154</v>
      </c>
      <c r="Q1056" s="4">
        <f t="shared" si="482"/>
        <v>0.2881553315781184</v>
      </c>
      <c r="R1056" s="4">
        <f t="shared" si="465"/>
        <v>0.25710396956832515</v>
      </c>
      <c r="S1056" s="4">
        <f t="shared" si="484"/>
        <v>0</v>
      </c>
      <c r="T1056" s="4">
        <f t="shared" si="485"/>
        <v>0</v>
      </c>
      <c r="U1056" s="5">
        <f t="shared" si="486"/>
        <v>-2.0980503557313628</v>
      </c>
      <c r="V1056" s="5">
        <f t="shared" si="487"/>
        <v>21.696765921444214</v>
      </c>
      <c r="W1056" s="5">
        <f t="shared" si="488"/>
        <v>4.3852830449462674</v>
      </c>
      <c r="X1056" s="5">
        <f t="shared" si="466"/>
        <v>0.98654484812168819</v>
      </c>
      <c r="Y1056" s="5">
        <f t="shared" si="467"/>
        <v>9.5956774813192034</v>
      </c>
      <c r="Z1056" s="5">
        <f t="shared" si="468"/>
        <v>-1.6441742035932301</v>
      </c>
      <c r="AA1056" s="5">
        <f t="shared" si="469"/>
        <v>12.725627242445926</v>
      </c>
      <c r="AB1056" s="5">
        <f t="shared" si="470"/>
        <v>7.4976271255878402</v>
      </c>
      <c r="AC1056" s="5">
        <f t="shared" si="470"/>
        <v>20.052591717850984</v>
      </c>
      <c r="AD1056" s="5">
        <f t="shared" si="471"/>
        <v>-15.063089712607805</v>
      </c>
      <c r="AE1056">
        <f t="shared" si="483"/>
        <v>0</v>
      </c>
    </row>
    <row r="1057" spans="1:31" x14ac:dyDescent="0.2">
      <c r="A1057">
        <f t="shared" si="489"/>
        <v>1.023999999999998</v>
      </c>
      <c r="B1057" s="5">
        <f t="shared" si="472"/>
        <v>5.7378939921575913</v>
      </c>
      <c r="C1057" s="5">
        <f t="shared" si="473"/>
        <v>-65.650950537903512</v>
      </c>
      <c r="D1057" s="5">
        <f t="shared" si="474"/>
        <v>-8.3094698213331544</v>
      </c>
      <c r="E1057" s="2">
        <f t="shared" si="475"/>
        <v>65.901219518272129</v>
      </c>
      <c r="F1057" s="2">
        <f t="shared" si="476"/>
        <v>175.00504070335097</v>
      </c>
      <c r="G1057" s="3">
        <f t="shared" si="477"/>
        <v>10.243178187181394</v>
      </c>
      <c r="H1057" s="3">
        <f t="shared" si="478"/>
        <v>-105.83115567482169</v>
      </c>
      <c r="I1057" s="3">
        <f t="shared" si="479"/>
        <v>-21.40938105299707</v>
      </c>
      <c r="J1057" s="2">
        <f t="shared" ref="J1057:J1120" si="490">SQRT(G1057^2+H1057^2+I1057^2)</f>
        <v>108.4597520185028</v>
      </c>
      <c r="K1057" s="2">
        <f t="shared" si="480"/>
        <v>73.933027960806271</v>
      </c>
      <c r="L1057" s="6">
        <f t="shared" ref="L1057:L1120" si="491">SQRT(spin^2-flag*((30/PI())*(wx*G1057+wy*H1057+wz*I1057)/J1057)^2)*EXP(-A1057/(tau*146.7/N1057))</f>
        <v>2466.301874514168</v>
      </c>
      <c r="M1057" s="2">
        <f t="shared" ref="M1057:M1120" si="492">(L1057*PI()/30)*(circ/(2*PI()))/12</f>
        <v>31.256950840196922</v>
      </c>
      <c r="N1057" s="2">
        <f t="shared" si="481"/>
        <v>108.4597520185028</v>
      </c>
      <c r="O1057" s="2">
        <f t="shared" ref="O1057:O1120" si="493">J1057/1.467</f>
        <v>73.933027960806271</v>
      </c>
      <c r="P1057" s="5">
        <f t="shared" ref="P1057:P1120" si="494">cd0+(cdspin*L1057/1000)*EXP(-A1057/(tau*146.7/N1057))</f>
        <v>0.35201056279547271</v>
      </c>
      <c r="Q1057" s="4">
        <f t="shared" si="482"/>
        <v>0.28818939983252601</v>
      </c>
      <c r="R1057" s="4">
        <f t="shared" ref="R1057:R1120" si="495">cl2_*Q1057/(cl0+cl1_*Q1057)</f>
        <v>0.25711808639754863</v>
      </c>
      <c r="S1057" s="4">
        <f t="shared" si="484"/>
        <v>0</v>
      </c>
      <c r="T1057" s="4">
        <f t="shared" si="485"/>
        <v>0</v>
      </c>
      <c r="U1057" s="5">
        <f t="shared" si="486"/>
        <v>-2.0992675166072718</v>
      </c>
      <c r="V1057" s="5">
        <f t="shared" si="487"/>
        <v>21.689352981400617</v>
      </c>
      <c r="W1057" s="5">
        <f t="shared" si="488"/>
        <v>4.3877024663564059</v>
      </c>
      <c r="X1057" s="5">
        <f t="shared" ref="X1057:X1120" si="496">M1057/romega</f>
        <v>0.98651698158836987</v>
      </c>
      <c r="Y1057" s="5">
        <f t="shared" ref="Y1057:Y1120" si="497">const*($R1057/omega)*N1057*(wy*I1057-wz*(H1057-T1057))</f>
        <v>9.5930711174624275</v>
      </c>
      <c r="Z1057" s="5">
        <f t="shared" ref="Z1057:Z1120" si="498">const*($R1057/omega)*N1057*(wz*(G1057-S1057)-wx*I1057)</f>
        <v>-1.6451550711984595</v>
      </c>
      <c r="AA1057" s="5">
        <f t="shared" ref="AA1057:AA1120" si="499">const*($R1057/omega)*N1057*(wx*(H1057-T1057)-wy*(G1057-S1057))</f>
        <v>12.722095916433254</v>
      </c>
      <c r="AB1057" s="5">
        <f t="shared" ref="AB1057:AC1120" si="500">U1057+Y1057</f>
        <v>7.4938036008551556</v>
      </c>
      <c r="AC1057" s="5">
        <f t="shared" si="500"/>
        <v>20.044197910202158</v>
      </c>
      <c r="AD1057" s="5">
        <f t="shared" ref="AD1057:AD1120" si="501">W1057+AA1057-32.174</f>
        <v>-15.06420161721034</v>
      </c>
      <c r="AE1057">
        <f t="shared" si="483"/>
        <v>0</v>
      </c>
    </row>
    <row r="1058" spans="1:31" x14ac:dyDescent="0.2">
      <c r="A1058">
        <f t="shared" si="489"/>
        <v>1.0249999999999979</v>
      </c>
      <c r="B1058" s="5">
        <f t="shared" ref="B1058:B1121" si="502">B1057+G1057*dt+0.5*AB1057*dt*dt</f>
        <v>5.7481409172465732</v>
      </c>
      <c r="C1058" s="5">
        <f t="shared" ref="C1058:C1121" si="503">C1057+H1057*dt+0.5*AC1057*dt*dt</f>
        <v>-65.756771671479385</v>
      </c>
      <c r="D1058" s="5">
        <f t="shared" ref="D1058:D1121" si="504">D1057+I1057*dt+0.5*AD1057*dt*dt</f>
        <v>-8.3308867344869597</v>
      </c>
      <c r="E1058" s="2">
        <f t="shared" ref="E1058:E1121" si="505">SQRT(B1058^2+C1058^2)</f>
        <v>66.007530969273475</v>
      </c>
      <c r="F1058" s="2">
        <f t="shared" ref="F1058:F1121" si="506">ATAN2(C1058,B1058)*180/PI()</f>
        <v>175.00417757502836</v>
      </c>
      <c r="G1058" s="3">
        <f t="shared" ref="G1058:G1121" si="507">G1057+AB1057*dt</f>
        <v>10.25067199078225</v>
      </c>
      <c r="H1058" s="3">
        <f t="shared" ref="H1058:H1121" si="508">H1057+AC1057*dt</f>
        <v>-105.81111147691149</v>
      </c>
      <c r="I1058" s="3">
        <f t="shared" ref="I1058:I1121" si="509">I1057+AD1057*dt</f>
        <v>-21.42444525461428</v>
      </c>
      <c r="J1058" s="2">
        <f t="shared" si="490"/>
        <v>108.44387692585489</v>
      </c>
      <c r="K1058" s="2">
        <f t="shared" ref="K1058:K1121" si="510">J1058/1.467</f>
        <v>73.922206493425278</v>
      </c>
      <c r="L1058" s="6">
        <f t="shared" si="491"/>
        <v>2466.2321315551462</v>
      </c>
      <c r="M1058" s="2">
        <f t="shared" si="492"/>
        <v>31.256066945056542</v>
      </c>
      <c r="N1058" s="2">
        <f t="shared" ref="N1058:N1121" si="511">IF(D1058&gt;=hwind,SQRT((G1058-vxw)^2+(H1058-vyw)^2+I1058^2),J1058)</f>
        <v>108.44387692585489</v>
      </c>
      <c r="O1058" s="2">
        <f t="shared" si="493"/>
        <v>73.922206493425278</v>
      </c>
      <c r="P1058" s="5">
        <f t="shared" si="494"/>
        <v>0.35200852193015175</v>
      </c>
      <c r="Q1058" s="4">
        <f t="shared" ref="Q1058:Q1121" si="512">(M1058/N1058)</f>
        <v>0.28822343714645043</v>
      </c>
      <c r="R1058" s="4">
        <f t="shared" si="495"/>
        <v>0.25713218862095</v>
      </c>
      <c r="S1058" s="4">
        <f t="shared" si="484"/>
        <v>0</v>
      </c>
      <c r="T1058" s="4">
        <f t="shared" si="485"/>
        <v>0</v>
      </c>
      <c r="U1058" s="5">
        <f t="shared" si="486"/>
        <v>-2.1004836495037646</v>
      </c>
      <c r="V1058" s="5">
        <f t="shared" si="487"/>
        <v>21.681945319578219</v>
      </c>
      <c r="W1058" s="5">
        <f t="shared" si="488"/>
        <v>4.3901216425101559</v>
      </c>
      <c r="X1058" s="5">
        <f t="shared" si="496"/>
        <v>0.98648908451132022</v>
      </c>
      <c r="Y1058" s="5">
        <f t="shared" si="497"/>
        <v>9.5904661937519382</v>
      </c>
      <c r="Z1058" s="5">
        <f t="shared" si="498"/>
        <v>-1.6461362704343636</v>
      </c>
      <c r="AA1058" s="5">
        <f t="shared" si="499"/>
        <v>12.718566495870776</v>
      </c>
      <c r="AB1058" s="5">
        <f t="shared" si="500"/>
        <v>7.4899825442481731</v>
      </c>
      <c r="AC1058" s="5">
        <f t="shared" si="500"/>
        <v>20.035809049143854</v>
      </c>
      <c r="AD1058" s="5">
        <f t="shared" si="501"/>
        <v>-15.065311861619065</v>
      </c>
      <c r="AE1058">
        <f t="shared" ref="AE1058:AE1121" si="513">IF(($C1058-17/12)*($C1059-17/12)&lt;0,1,0)</f>
        <v>0</v>
      </c>
    </row>
    <row r="1059" spans="1:31" x14ac:dyDescent="0.2">
      <c r="A1059">
        <f t="shared" si="489"/>
        <v>1.0259999999999978</v>
      </c>
      <c r="B1059" s="5">
        <f t="shared" si="502"/>
        <v>5.7583953342286271</v>
      </c>
      <c r="C1059" s="5">
        <f t="shared" si="503"/>
        <v>-65.862572765051766</v>
      </c>
      <c r="D1059" s="5">
        <f t="shared" si="504"/>
        <v>-8.3523187123975049</v>
      </c>
      <c r="E1059" s="2">
        <f t="shared" si="505"/>
        <v>66.113823123889944</v>
      </c>
      <c r="F1059" s="2">
        <f t="shared" si="506"/>
        <v>175.00330924191778</v>
      </c>
      <c r="G1059" s="3">
        <f t="shared" si="507"/>
        <v>10.258161973326498</v>
      </c>
      <c r="H1059" s="3">
        <f t="shared" si="508"/>
        <v>-105.79107566786234</v>
      </c>
      <c r="I1059" s="3">
        <f t="shared" si="509"/>
        <v>-21.439510566475899</v>
      </c>
      <c r="J1059" s="2">
        <f t="shared" si="490"/>
        <v>108.42801386802402</v>
      </c>
      <c r="K1059" s="2">
        <f t="shared" si="510"/>
        <v>73.911393229736888</v>
      </c>
      <c r="L1059" s="6">
        <f t="shared" si="491"/>
        <v>2466.1623122362694</v>
      </c>
      <c r="M1059" s="2">
        <f t="shared" si="492"/>
        <v>31.255182082161053</v>
      </c>
      <c r="N1059" s="2">
        <f t="shared" si="511"/>
        <v>108.42801386802402</v>
      </c>
      <c r="O1059" s="2">
        <f t="shared" si="493"/>
        <v>73.911393229736888</v>
      </c>
      <c r="P1059" s="5">
        <f t="shared" si="494"/>
        <v>0.35200647883650071</v>
      </c>
      <c r="Q1059" s="4">
        <f t="shared" si="512"/>
        <v>0.28825744350721122</v>
      </c>
      <c r="R1059" s="4">
        <f t="shared" si="495"/>
        <v>0.25714627623848013</v>
      </c>
      <c r="S1059" s="4">
        <f t="shared" ref="S1059:S1122" si="514">IF(D1059&gt;=hwind,vxw,0)</f>
        <v>0</v>
      </c>
      <c r="T1059" s="4">
        <f t="shared" ref="T1059:T1122" si="515">IF(D1059&gt;=hwind,vyw,0)</f>
        <v>0</v>
      </c>
      <c r="U1059" s="5">
        <f t="shared" ref="U1059:U1122" si="516">-const*$P1059*$N1059*(G1059-S1059)</f>
        <v>-2.101698755686555</v>
      </c>
      <c r="V1059" s="5">
        <f t="shared" ref="V1059:V1122" si="517">-const*$P1059*$N1059*(H1059-T1059)</f>
        <v>21.674542931962318</v>
      </c>
      <c r="W1059" s="5">
        <f t="shared" ref="W1059:W1122" si="518">-const*$P1059*$N1059*I1059</f>
        <v>4.3925405737651229</v>
      </c>
      <c r="X1059" s="5">
        <f t="shared" si="496"/>
        <v>0.98646115689044511</v>
      </c>
      <c r="Y1059" s="5">
        <f t="shared" si="497"/>
        <v>9.5878627093348481</v>
      </c>
      <c r="Z1059" s="5">
        <f t="shared" si="498"/>
        <v>-1.6471178008802845</v>
      </c>
      <c r="AA1059" s="5">
        <f t="shared" si="499"/>
        <v>12.715038979641792</v>
      </c>
      <c r="AB1059" s="5">
        <f t="shared" si="500"/>
        <v>7.4861639536482931</v>
      </c>
      <c r="AC1059" s="5">
        <f t="shared" si="500"/>
        <v>20.027425131082033</v>
      </c>
      <c r="AD1059" s="5">
        <f t="shared" si="501"/>
        <v>-15.066420446593085</v>
      </c>
      <c r="AE1059">
        <f t="shared" si="513"/>
        <v>0</v>
      </c>
    </row>
    <row r="1060" spans="1:31" x14ac:dyDescent="0.2">
      <c r="A1060">
        <f t="shared" si="489"/>
        <v>1.0269999999999977</v>
      </c>
      <c r="B1060" s="5">
        <f t="shared" si="502"/>
        <v>5.7686572392839306</v>
      </c>
      <c r="C1060" s="5">
        <f t="shared" si="503"/>
        <v>-65.968353827007064</v>
      </c>
      <c r="D1060" s="5">
        <f t="shared" si="504"/>
        <v>-8.3737657561742029</v>
      </c>
      <c r="E1060" s="2">
        <f t="shared" si="505"/>
        <v>66.220095990488716</v>
      </c>
      <c r="F1060" s="2">
        <f t="shared" si="506"/>
        <v>175.00243573224765</v>
      </c>
      <c r="G1060" s="3">
        <f t="shared" si="507"/>
        <v>10.265648137280147</v>
      </c>
      <c r="H1060" s="3">
        <f t="shared" si="508"/>
        <v>-105.77104824273127</v>
      </c>
      <c r="I1060" s="3">
        <f t="shared" si="509"/>
        <v>-21.454576986922493</v>
      </c>
      <c r="J1060" s="2">
        <f t="shared" si="490"/>
        <v>108.41216284039542</v>
      </c>
      <c r="K1060" s="2">
        <f t="shared" si="510"/>
        <v>73.900588166595384</v>
      </c>
      <c r="L1060" s="6">
        <f t="shared" si="491"/>
        <v>2466.092416557362</v>
      </c>
      <c r="M1060" s="2">
        <f t="shared" si="492"/>
        <v>31.254296251508226</v>
      </c>
      <c r="N1060" s="2">
        <f t="shared" si="511"/>
        <v>108.41216284039542</v>
      </c>
      <c r="O1060" s="2">
        <f t="shared" si="493"/>
        <v>73.900588166595384</v>
      </c>
      <c r="P1060" s="5">
        <f t="shared" si="494"/>
        <v>0.35200443351451322</v>
      </c>
      <c r="Q1060" s="4">
        <f t="shared" si="512"/>
        <v>0.2882914189021471</v>
      </c>
      <c r="R1060" s="4">
        <f t="shared" si="495"/>
        <v>0.2571603492500944</v>
      </c>
      <c r="S1060" s="4">
        <f t="shared" si="514"/>
        <v>0</v>
      </c>
      <c r="T1060" s="4">
        <f t="shared" si="515"/>
        <v>0</v>
      </c>
      <c r="U1060" s="5">
        <f t="shared" si="516"/>
        <v>-2.1029128364199092</v>
      </c>
      <c r="V1060" s="5">
        <f t="shared" si="517"/>
        <v>21.667145814541872</v>
      </c>
      <c r="W1060" s="5">
        <f t="shared" si="518"/>
        <v>4.3949592604790118</v>
      </c>
      <c r="X1060" s="5">
        <f t="shared" si="496"/>
        <v>0.98643319872567425</v>
      </c>
      <c r="Y1060" s="5">
        <f t="shared" si="497"/>
        <v>9.5852606633588771</v>
      </c>
      <c r="Z1060" s="5">
        <f t="shared" si="498"/>
        <v>-1.6480996621161015</v>
      </c>
      <c r="AA1060" s="5">
        <f t="shared" si="499"/>
        <v>12.71151336663039</v>
      </c>
      <c r="AB1060" s="5">
        <f t="shared" si="500"/>
        <v>7.4823478269389678</v>
      </c>
      <c r="AC1060" s="5">
        <f t="shared" si="500"/>
        <v>20.019046152425769</v>
      </c>
      <c r="AD1060" s="5">
        <f t="shared" si="501"/>
        <v>-15.067527372890599</v>
      </c>
      <c r="AE1060">
        <f t="shared" si="513"/>
        <v>0</v>
      </c>
    </row>
    <row r="1061" spans="1:31" x14ac:dyDescent="0.2">
      <c r="A1061">
        <f t="shared" si="489"/>
        <v>1.0279999999999976</v>
      </c>
      <c r="B1061" s="5">
        <f t="shared" si="502"/>
        <v>5.7789266285951246</v>
      </c>
      <c r="C1061" s="5">
        <f t="shared" si="503"/>
        <v>-66.074114865726713</v>
      </c>
      <c r="D1061" s="5">
        <f t="shared" si="504"/>
        <v>-8.3952278669248113</v>
      </c>
      <c r="E1061" s="2">
        <f t="shared" si="505"/>
        <v>66.32634957743366</v>
      </c>
      <c r="F1061" s="2">
        <f t="shared" si="506"/>
        <v>175.00155707405435</v>
      </c>
      <c r="G1061" s="3">
        <f t="shared" si="507"/>
        <v>10.273130485107085</v>
      </c>
      <c r="H1061" s="3">
        <f t="shared" si="508"/>
        <v>-105.75102919657884</v>
      </c>
      <c r="I1061" s="3">
        <f t="shared" si="509"/>
        <v>-21.469644514295386</v>
      </c>
      <c r="J1061" s="2">
        <f t="shared" si="490"/>
        <v>108.39632383835682</v>
      </c>
      <c r="K1061" s="2">
        <f t="shared" si="510"/>
        <v>73.889791300856729</v>
      </c>
      <c r="L1061" s="6">
        <f t="shared" si="491"/>
        <v>2466.0224445183067</v>
      </c>
      <c r="M1061" s="2">
        <f t="shared" si="492"/>
        <v>31.253409453096594</v>
      </c>
      <c r="N1061" s="2">
        <f t="shared" si="511"/>
        <v>108.39632383835682</v>
      </c>
      <c r="O1061" s="2">
        <f t="shared" si="493"/>
        <v>73.889791300856729</v>
      </c>
      <c r="P1061" s="5">
        <f t="shared" si="494"/>
        <v>0.35200238596418465</v>
      </c>
      <c r="Q1061" s="4">
        <f t="shared" si="512"/>
        <v>0.28832536331861608</v>
      </c>
      <c r="R1061" s="4">
        <f t="shared" si="495"/>
        <v>0.25717440765575234</v>
      </c>
      <c r="S1061" s="4">
        <f t="shared" si="514"/>
        <v>0</v>
      </c>
      <c r="T1061" s="4">
        <f t="shared" si="515"/>
        <v>0</v>
      </c>
      <c r="U1061" s="5">
        <f t="shared" si="516"/>
        <v>-2.1041258929666524</v>
      </c>
      <c r="V1061" s="5">
        <f t="shared" si="517"/>
        <v>21.659753963309516</v>
      </c>
      <c r="W1061" s="5">
        <f t="shared" si="518"/>
        <v>4.397377703009627</v>
      </c>
      <c r="X1061" s="5">
        <f t="shared" si="496"/>
        <v>0.98640521001696135</v>
      </c>
      <c r="Y1061" s="5">
        <f t="shared" si="497"/>
        <v>9.5826600549723437</v>
      </c>
      <c r="Z1061" s="5">
        <f t="shared" si="498"/>
        <v>-1.6490818537222272</v>
      </c>
      <c r="AA1061" s="5">
        <f t="shared" si="499"/>
        <v>12.707989655721423</v>
      </c>
      <c r="AB1061" s="5">
        <f t="shared" si="500"/>
        <v>7.4785341620056913</v>
      </c>
      <c r="AC1061" s="5">
        <f t="shared" si="500"/>
        <v>20.01067210958729</v>
      </c>
      <c r="AD1061" s="5">
        <f t="shared" si="501"/>
        <v>-15.068632641268948</v>
      </c>
      <c r="AE1061">
        <f t="shared" si="513"/>
        <v>0</v>
      </c>
    </row>
    <row r="1062" spans="1:31" x14ac:dyDescent="0.2">
      <c r="A1062">
        <f t="shared" si="489"/>
        <v>1.0289999999999975</v>
      </c>
      <c r="B1062" s="5">
        <f t="shared" si="502"/>
        <v>5.7892034983473124</v>
      </c>
      <c r="C1062" s="5">
        <f t="shared" si="503"/>
        <v>-66.179855889587245</v>
      </c>
      <c r="D1062" s="5">
        <f t="shared" si="504"/>
        <v>-8.4167050457554282</v>
      </c>
      <c r="E1062" s="2">
        <f t="shared" si="505"/>
        <v>66.432583893085265</v>
      </c>
      <c r="F1062" s="2">
        <f t="shared" si="506"/>
        <v>175.00067329518393</v>
      </c>
      <c r="G1062" s="3">
        <f t="shared" si="507"/>
        <v>10.280609019269091</v>
      </c>
      <c r="H1062" s="3">
        <f t="shared" si="508"/>
        <v>-105.73101852446925</v>
      </c>
      <c r="I1062" s="3">
        <f t="shared" si="509"/>
        <v>-21.484713146936656</v>
      </c>
      <c r="J1062" s="2">
        <f t="shared" si="490"/>
        <v>108.3804968572985</v>
      </c>
      <c r="K1062" s="2">
        <f t="shared" si="510"/>
        <v>73.879002629378661</v>
      </c>
      <c r="L1062" s="6">
        <f t="shared" si="491"/>
        <v>2465.9523961190466</v>
      </c>
      <c r="M1062" s="2">
        <f t="shared" si="492"/>
        <v>31.252521686925416</v>
      </c>
      <c r="N1062" s="2">
        <f t="shared" si="511"/>
        <v>108.3804968572985</v>
      </c>
      <c r="O1062" s="2">
        <f t="shared" si="493"/>
        <v>73.879002629378661</v>
      </c>
      <c r="P1062" s="5">
        <f t="shared" si="494"/>
        <v>0.35200033618551219</v>
      </c>
      <c r="Q1062" s="4">
        <f t="shared" si="512"/>
        <v>0.28835927674399497</v>
      </c>
      <c r="R1062" s="4">
        <f t="shared" si="495"/>
        <v>0.25718845145541774</v>
      </c>
      <c r="S1062" s="4">
        <f t="shared" si="514"/>
        <v>0</v>
      </c>
      <c r="T1062" s="4">
        <f t="shared" si="515"/>
        <v>0</v>
      </c>
      <c r="U1062" s="5">
        <f t="shared" si="516"/>
        <v>-2.105337926588168</v>
      </c>
      <c r="V1062" s="5">
        <f t="shared" si="517"/>
        <v>21.652367374261566</v>
      </c>
      <c r="W1062" s="5">
        <f t="shared" si="518"/>
        <v>4.3997959017148789</v>
      </c>
      <c r="X1062" s="5">
        <f t="shared" si="496"/>
        <v>0.98637719076428287</v>
      </c>
      <c r="Y1062" s="5">
        <f t="shared" si="497"/>
        <v>9.5800608833241405</v>
      </c>
      <c r="Z1062" s="5">
        <f t="shared" si="498"/>
        <v>-1.6500643752796034</v>
      </c>
      <c r="AA1062" s="5">
        <f t="shared" si="499"/>
        <v>12.704467845800487</v>
      </c>
      <c r="AB1062" s="5">
        <f t="shared" si="500"/>
        <v>7.4747229567359721</v>
      </c>
      <c r="AC1062" s="5">
        <f t="shared" si="500"/>
        <v>20.002302998981961</v>
      </c>
      <c r="AD1062" s="5">
        <f t="shared" si="501"/>
        <v>-15.069736252484635</v>
      </c>
      <c r="AE1062">
        <f t="shared" si="513"/>
        <v>0</v>
      </c>
    </row>
    <row r="1063" spans="1:31" x14ac:dyDescent="0.2">
      <c r="A1063">
        <f t="shared" si="489"/>
        <v>1.0299999999999974</v>
      </c>
      <c r="B1063" s="5">
        <f t="shared" si="502"/>
        <v>5.79948784472806</v>
      </c>
      <c r="C1063" s="5">
        <f t="shared" si="503"/>
        <v>-66.285576906960216</v>
      </c>
      <c r="D1063" s="5">
        <f t="shared" si="504"/>
        <v>-8.4381972937704912</v>
      </c>
      <c r="E1063" s="2">
        <f t="shared" si="505"/>
        <v>66.538798945800679</v>
      </c>
      <c r="F1063" s="2">
        <f t="shared" si="506"/>
        <v>174.99978442329365</v>
      </c>
      <c r="G1063" s="3">
        <f t="shared" si="507"/>
        <v>10.288083742225828</v>
      </c>
      <c r="H1063" s="3">
        <f t="shared" si="508"/>
        <v>-105.71101622147027</v>
      </c>
      <c r="I1063" s="3">
        <f t="shared" si="509"/>
        <v>-21.499782883189141</v>
      </c>
      <c r="J1063" s="2">
        <f t="shared" si="490"/>
        <v>108.36468189261331</v>
      </c>
      <c r="K1063" s="2">
        <f t="shared" si="510"/>
        <v>73.868222149020653</v>
      </c>
      <c r="L1063" s="6">
        <f t="shared" si="491"/>
        <v>2465.8822713595828</v>
      </c>
      <c r="M1063" s="2">
        <f t="shared" si="492"/>
        <v>31.251632952994711</v>
      </c>
      <c r="N1063" s="2">
        <f t="shared" si="511"/>
        <v>108.36468189261331</v>
      </c>
      <c r="O1063" s="2">
        <f t="shared" si="493"/>
        <v>73.868222149020653</v>
      </c>
      <c r="P1063" s="5">
        <f t="shared" si="494"/>
        <v>0.3519982841784946</v>
      </c>
      <c r="Q1063" s="4">
        <f t="shared" si="512"/>
        <v>0.28839315916568004</v>
      </c>
      <c r="R1063" s="4">
        <f t="shared" si="495"/>
        <v>0.25720248064905843</v>
      </c>
      <c r="S1063" s="4">
        <f t="shared" si="514"/>
        <v>0</v>
      </c>
      <c r="T1063" s="4">
        <f t="shared" si="515"/>
        <v>0</v>
      </c>
      <c r="U1063" s="5">
        <f t="shared" si="516"/>
        <v>-2.1065489385443992</v>
      </c>
      <c r="V1063" s="5">
        <f t="shared" si="517"/>
        <v>21.644986043398006</v>
      </c>
      <c r="W1063" s="5">
        <f t="shared" si="518"/>
        <v>4.4022138569527778</v>
      </c>
      <c r="X1063" s="5">
        <f t="shared" si="496"/>
        <v>0.9863491409676397</v>
      </c>
      <c r="Y1063" s="5">
        <f t="shared" si="497"/>
        <v>9.5774631475637726</v>
      </c>
      <c r="Z1063" s="5">
        <f t="shared" si="498"/>
        <v>-1.651047226369708</v>
      </c>
      <c r="AA1063" s="5">
        <f t="shared" si="499"/>
        <v>12.700947935753963</v>
      </c>
      <c r="AB1063" s="5">
        <f t="shared" si="500"/>
        <v>7.470914209019373</v>
      </c>
      <c r="AC1063" s="5">
        <f t="shared" si="500"/>
        <v>19.993938817028297</v>
      </c>
      <c r="AD1063" s="5">
        <f t="shared" si="501"/>
        <v>-15.07083820729326</v>
      </c>
      <c r="AE1063">
        <f t="shared" si="513"/>
        <v>0</v>
      </c>
    </row>
    <row r="1064" spans="1:31" x14ac:dyDescent="0.2">
      <c r="A1064">
        <f t="shared" si="489"/>
        <v>1.0309999999999973</v>
      </c>
      <c r="B1064" s="5">
        <f t="shared" si="502"/>
        <v>5.8097796639273902</v>
      </c>
      <c r="C1064" s="5">
        <f t="shared" si="503"/>
        <v>-66.391277926212283</v>
      </c>
      <c r="D1064" s="5">
        <f t="shared" si="504"/>
        <v>-8.4597046120727839</v>
      </c>
      <c r="E1064" s="2">
        <f t="shared" si="505"/>
        <v>66.644994743933665</v>
      </c>
      <c r="F1064" s="2">
        <f t="shared" si="506"/>
        <v>174.99889048585345</v>
      </c>
      <c r="G1064" s="3">
        <f t="shared" si="507"/>
        <v>10.295554656434847</v>
      </c>
      <c r="H1064" s="3">
        <f t="shared" si="508"/>
        <v>-105.69102228265325</v>
      </c>
      <c r="I1064" s="3">
        <f t="shared" si="509"/>
        <v>-21.514853721396435</v>
      </c>
      <c r="J1064" s="2">
        <f t="shared" si="490"/>
        <v>108.34887893969659</v>
      </c>
      <c r="K1064" s="2">
        <f t="shared" si="510"/>
        <v>73.857449856643882</v>
      </c>
      <c r="L1064" s="6">
        <f t="shared" si="491"/>
        <v>2465.8120702399742</v>
      </c>
      <c r="M1064" s="2">
        <f t="shared" si="492"/>
        <v>31.250743251305227</v>
      </c>
      <c r="N1064" s="2">
        <f t="shared" si="511"/>
        <v>108.34887893969659</v>
      </c>
      <c r="O1064" s="2">
        <f t="shared" si="493"/>
        <v>73.857449856643882</v>
      </c>
      <c r="P1064" s="5">
        <f t="shared" si="494"/>
        <v>0.35199622994313245</v>
      </c>
      <c r="Q1064" s="4">
        <f t="shared" si="512"/>
        <v>0.28842701057108638</v>
      </c>
      <c r="R1064" s="4">
        <f t="shared" si="495"/>
        <v>0.25721649523664653</v>
      </c>
      <c r="S1064" s="4">
        <f t="shared" si="514"/>
        <v>0</v>
      </c>
      <c r="T1064" s="4">
        <f t="shared" si="515"/>
        <v>0</v>
      </c>
      <c r="U1064" s="5">
        <f t="shared" si="516"/>
        <v>-2.1077589300938517</v>
      </c>
      <c r="V1064" s="5">
        <f t="shared" si="517"/>
        <v>21.637609966722476</v>
      </c>
      <c r="W1064" s="5">
        <f t="shared" si="518"/>
        <v>4.4046315690814328</v>
      </c>
      <c r="X1064" s="5">
        <f t="shared" si="496"/>
        <v>0.98632106062705527</v>
      </c>
      <c r="Y1064" s="5">
        <f t="shared" si="497"/>
        <v>9.5748668468413047</v>
      </c>
      <c r="Z1064" s="5">
        <f t="shared" si="498"/>
        <v>-1.6520304065745446</v>
      </c>
      <c r="AA1064" s="5">
        <f t="shared" si="499"/>
        <v>12.697429924468963</v>
      </c>
      <c r="AB1064" s="5">
        <f t="shared" si="500"/>
        <v>7.4671079167474534</v>
      </c>
      <c r="AC1064" s="5">
        <f t="shared" si="500"/>
        <v>19.985579560147933</v>
      </c>
      <c r="AD1064" s="5">
        <f t="shared" si="501"/>
        <v>-15.071938506449605</v>
      </c>
      <c r="AE1064">
        <f t="shared" si="513"/>
        <v>0</v>
      </c>
    </row>
    <row r="1065" spans="1:31" x14ac:dyDescent="0.2">
      <c r="A1065">
        <f t="shared" si="489"/>
        <v>1.0319999999999971</v>
      </c>
      <c r="B1065" s="5">
        <f t="shared" si="502"/>
        <v>5.8200789521377834</v>
      </c>
      <c r="C1065" s="5">
        <f t="shared" si="503"/>
        <v>-66.496958955705153</v>
      </c>
      <c r="D1065" s="5">
        <f t="shared" si="504"/>
        <v>-8.4812270017634326</v>
      </c>
      <c r="E1065" s="2">
        <f t="shared" si="505"/>
        <v>66.751171295834595</v>
      </c>
      <c r="F1065" s="2">
        <f t="shared" si="506"/>
        <v>174.99799151014781</v>
      </c>
      <c r="G1065" s="3">
        <f t="shared" si="507"/>
        <v>10.303021764351595</v>
      </c>
      <c r="H1065" s="3">
        <f t="shared" si="508"/>
        <v>-105.67103670309311</v>
      </c>
      <c r="I1065" s="3">
        <f t="shared" si="509"/>
        <v>-21.529925659902883</v>
      </c>
      <c r="J1065" s="2">
        <f t="shared" si="490"/>
        <v>108.33308799394624</v>
      </c>
      <c r="K1065" s="2">
        <f t="shared" si="510"/>
        <v>73.846685749111273</v>
      </c>
      <c r="L1065" s="6">
        <f t="shared" si="491"/>
        <v>2465.7417927603406</v>
      </c>
      <c r="M1065" s="2">
        <f t="shared" si="492"/>
        <v>31.24985258185848</v>
      </c>
      <c r="N1065" s="2">
        <f t="shared" si="511"/>
        <v>108.33308799394624</v>
      </c>
      <c r="O1065" s="2">
        <f t="shared" si="493"/>
        <v>73.846685749111273</v>
      </c>
      <c r="P1065" s="5">
        <f t="shared" si="494"/>
        <v>0.35199417347942802</v>
      </c>
      <c r="Q1065" s="4">
        <f t="shared" si="512"/>
        <v>0.28846083094764874</v>
      </c>
      <c r="R1065" s="4">
        <f t="shared" si="495"/>
        <v>0.25723049521815849</v>
      </c>
      <c r="S1065" s="4">
        <f t="shared" si="514"/>
        <v>0</v>
      </c>
      <c r="T1065" s="4">
        <f t="shared" si="515"/>
        <v>0</v>
      </c>
      <c r="U1065" s="5">
        <f t="shared" si="516"/>
        <v>-2.1089679024935948</v>
      </c>
      <c r="V1065" s="5">
        <f t="shared" si="517"/>
        <v>21.630239140242281</v>
      </c>
      <c r="W1065" s="5">
        <f t="shared" si="518"/>
        <v>4.4070490384590544</v>
      </c>
      <c r="X1065" s="5">
        <f t="shared" si="496"/>
        <v>0.98629294974257742</v>
      </c>
      <c r="Y1065" s="5">
        <f t="shared" si="497"/>
        <v>9.5722719803074252</v>
      </c>
      <c r="Z1065" s="5">
        <f t="shared" si="498"/>
        <v>-1.6530139154766523</v>
      </c>
      <c r="AA1065" s="5">
        <f t="shared" si="499"/>
        <v>12.693913810833386</v>
      </c>
      <c r="AB1065" s="5">
        <f t="shared" si="500"/>
        <v>7.4633040778138309</v>
      </c>
      <c r="AC1065" s="5">
        <f t="shared" si="500"/>
        <v>19.977225224765629</v>
      </c>
      <c r="AD1065" s="5">
        <f t="shared" si="501"/>
        <v>-15.07303715070756</v>
      </c>
      <c r="AE1065">
        <f t="shared" si="513"/>
        <v>0</v>
      </c>
    </row>
    <row r="1066" spans="1:31" x14ac:dyDescent="0.2">
      <c r="A1066">
        <f t="shared" si="489"/>
        <v>1.032999999999997</v>
      </c>
      <c r="B1066" s="5">
        <f t="shared" si="502"/>
        <v>5.8303857055541739</v>
      </c>
      <c r="C1066" s="5">
        <f t="shared" si="503"/>
        <v>-66.602620003795636</v>
      </c>
      <c r="D1066" s="5">
        <f t="shared" si="504"/>
        <v>-8.5027644639419115</v>
      </c>
      <c r="E1066" s="2">
        <f t="shared" si="505"/>
        <v>66.857328609850455</v>
      </c>
      <c r="F1066" s="2">
        <f t="shared" si="506"/>
        <v>174.997087523277</v>
      </c>
      <c r="G1066" s="3">
        <f t="shared" si="507"/>
        <v>10.310485068429408</v>
      </c>
      <c r="H1066" s="3">
        <f t="shared" si="508"/>
        <v>-105.65105947786834</v>
      </c>
      <c r="I1066" s="3">
        <f t="shared" si="509"/>
        <v>-21.54499869705359</v>
      </c>
      <c r="J1066" s="2">
        <f t="shared" si="490"/>
        <v>108.31730905076262</v>
      </c>
      <c r="K1066" s="2">
        <f t="shared" si="510"/>
        <v>73.835929823287401</v>
      </c>
      <c r="L1066" s="6">
        <f t="shared" si="491"/>
        <v>2465.6714389208591</v>
      </c>
      <c r="M1066" s="2">
        <f t="shared" si="492"/>
        <v>31.248960944656719</v>
      </c>
      <c r="N1066" s="2">
        <f t="shared" si="511"/>
        <v>108.31730905076262</v>
      </c>
      <c r="O1066" s="2">
        <f t="shared" si="493"/>
        <v>73.835929823287401</v>
      </c>
      <c r="P1066" s="5">
        <f t="shared" si="494"/>
        <v>0.35199211478738535</v>
      </c>
      <c r="Q1066" s="4">
        <f t="shared" si="512"/>
        <v>0.28849462028282091</v>
      </c>
      <c r="R1066" s="4">
        <f t="shared" si="495"/>
        <v>0.25724448059357502</v>
      </c>
      <c r="S1066" s="4">
        <f t="shared" si="514"/>
        <v>0</v>
      </c>
      <c r="T1066" s="4">
        <f t="shared" si="515"/>
        <v>0</v>
      </c>
      <c r="U1066" s="5">
        <f t="shared" si="516"/>
        <v>-2.1101758569992635</v>
      </c>
      <c r="V1066" s="5">
        <f t="shared" si="517"/>
        <v>21.622873559968376</v>
      </c>
      <c r="W1066" s="5">
        <f t="shared" si="518"/>
        <v>4.409466265443954</v>
      </c>
      <c r="X1066" s="5">
        <f t="shared" si="496"/>
        <v>0.98626480831427721</v>
      </c>
      <c r="Y1066" s="5">
        <f t="shared" si="497"/>
        <v>9.5696785471133836</v>
      </c>
      <c r="Z1066" s="5">
        <f t="shared" si="498"/>
        <v>-1.6539977526590985</v>
      </c>
      <c r="AA1066" s="5">
        <f t="shared" si="499"/>
        <v>12.690399593735874</v>
      </c>
      <c r="AB1066" s="5">
        <f t="shared" si="500"/>
        <v>7.4595026901141201</v>
      </c>
      <c r="AC1066" s="5">
        <f t="shared" si="500"/>
        <v>19.968875807309278</v>
      </c>
      <c r="AD1066" s="5">
        <f t="shared" si="501"/>
        <v>-15.074134140820171</v>
      </c>
      <c r="AE1066">
        <f t="shared" si="513"/>
        <v>0</v>
      </c>
    </row>
    <row r="1067" spans="1:31" x14ac:dyDescent="0.2">
      <c r="A1067">
        <f t="shared" si="489"/>
        <v>1.0339999999999969</v>
      </c>
      <c r="B1067" s="5">
        <f t="shared" si="502"/>
        <v>5.8406999203739485</v>
      </c>
      <c r="C1067" s="5">
        <f t="shared" si="503"/>
        <v>-66.708261078835591</v>
      </c>
      <c r="D1067" s="5">
        <f t="shared" si="504"/>
        <v>-8.524316999706036</v>
      </c>
      <c r="E1067" s="2">
        <f t="shared" si="505"/>
        <v>66.963466694324808</v>
      </c>
      <c r="F1067" s="2">
        <f t="shared" si="506"/>
        <v>174.99617855215891</v>
      </c>
      <c r="G1067" s="3">
        <f t="shared" si="507"/>
        <v>10.317944571119522</v>
      </c>
      <c r="H1067" s="3">
        <f t="shared" si="508"/>
        <v>-105.63109060206104</v>
      </c>
      <c r="I1067" s="3">
        <f t="shared" si="509"/>
        <v>-21.560072831194411</v>
      </c>
      <c r="J1067" s="2">
        <f t="shared" si="490"/>
        <v>108.30154210554866</v>
      </c>
      <c r="K1067" s="2">
        <f t="shared" si="510"/>
        <v>73.825182076038615</v>
      </c>
      <c r="L1067" s="6">
        <f t="shared" si="491"/>
        <v>2465.601008721766</v>
      </c>
      <c r="M1067" s="2">
        <f t="shared" si="492"/>
        <v>31.24806833970294</v>
      </c>
      <c r="N1067" s="2">
        <f t="shared" si="511"/>
        <v>108.30154210554866</v>
      </c>
      <c r="O1067" s="2">
        <f t="shared" si="493"/>
        <v>73.825182076038615</v>
      </c>
      <c r="P1067" s="5">
        <f t="shared" si="494"/>
        <v>0.35199005386700999</v>
      </c>
      <c r="Q1067" s="4">
        <f t="shared" si="512"/>
        <v>0.28852837856407582</v>
      </c>
      <c r="R1067" s="4">
        <f t="shared" si="495"/>
        <v>0.25725845136288072</v>
      </c>
      <c r="S1067" s="4">
        <f t="shared" si="514"/>
        <v>0</v>
      </c>
      <c r="T1067" s="4">
        <f t="shared" si="515"/>
        <v>0</v>
      </c>
      <c r="U1067" s="5">
        <f t="shared" si="516"/>
        <v>-2.1113827948650585</v>
      </c>
      <c r="V1067" s="5">
        <f t="shared" si="517"/>
        <v>21.615513221915361</v>
      </c>
      <c r="W1067" s="5">
        <f t="shared" si="518"/>
        <v>4.4118832503945375</v>
      </c>
      <c r="X1067" s="5">
        <f t="shared" si="496"/>
        <v>0.98623663634224912</v>
      </c>
      <c r="Y1067" s="5">
        <f t="shared" si="497"/>
        <v>9.5670865464110246</v>
      </c>
      <c r="Z1067" s="5">
        <f t="shared" si="498"/>
        <v>-1.654981917705477</v>
      </c>
      <c r="AA1067" s="5">
        <f t="shared" si="499"/>
        <v>12.68688727206581</v>
      </c>
      <c r="AB1067" s="5">
        <f t="shared" si="500"/>
        <v>7.4557037515459665</v>
      </c>
      <c r="AC1067" s="5">
        <f t="shared" si="500"/>
        <v>19.960531304209884</v>
      </c>
      <c r="AD1067" s="5">
        <f t="shared" si="501"/>
        <v>-15.075229477539651</v>
      </c>
      <c r="AE1067">
        <f t="shared" si="513"/>
        <v>0</v>
      </c>
    </row>
    <row r="1068" spans="1:31" x14ac:dyDescent="0.2">
      <c r="A1068">
        <f t="shared" si="489"/>
        <v>1.0349999999999968</v>
      </c>
      <c r="B1068" s="5">
        <f t="shared" si="502"/>
        <v>5.8510215927969442</v>
      </c>
      <c r="C1068" s="5">
        <f t="shared" si="503"/>
        <v>-66.813882189172006</v>
      </c>
      <c r="D1068" s="5">
        <f t="shared" si="504"/>
        <v>-8.545884610151969</v>
      </c>
      <c r="E1068" s="2">
        <f t="shared" si="505"/>
        <v>67.069585557597804</v>
      </c>
      <c r="F1068" s="2">
        <f t="shared" si="506"/>
        <v>174.99526462353023</v>
      </c>
      <c r="G1068" s="3">
        <f t="shared" si="507"/>
        <v>10.325400274871068</v>
      </c>
      <c r="H1068" s="3">
        <f t="shared" si="508"/>
        <v>-105.61113007075683</v>
      </c>
      <c r="I1068" s="3">
        <f t="shared" si="509"/>
        <v>-21.57514806067195</v>
      </c>
      <c r="J1068" s="2">
        <f t="shared" si="490"/>
        <v>108.28578715370979</v>
      </c>
      <c r="K1068" s="2">
        <f t="shared" si="510"/>
        <v>73.814442504232986</v>
      </c>
      <c r="L1068" s="6">
        <f t="shared" si="491"/>
        <v>2465.5305021633576</v>
      </c>
      <c r="M1068" s="2">
        <f t="shared" si="492"/>
        <v>31.247174767000885</v>
      </c>
      <c r="N1068" s="2">
        <f t="shared" si="511"/>
        <v>108.28578715370979</v>
      </c>
      <c r="O1068" s="2">
        <f t="shared" si="493"/>
        <v>73.814442504232986</v>
      </c>
      <c r="P1068" s="5">
        <f t="shared" si="494"/>
        <v>0.35198799071830955</v>
      </c>
      <c r="Q1068" s="4">
        <f t="shared" si="512"/>
        <v>0.28856210577890584</v>
      </c>
      <c r="R1068" s="4">
        <f t="shared" si="495"/>
        <v>0.25727240752606489</v>
      </c>
      <c r="S1068" s="4">
        <f t="shared" si="514"/>
        <v>0</v>
      </c>
      <c r="T1068" s="4">
        <f t="shared" si="515"/>
        <v>0</v>
      </c>
      <c r="U1068" s="5">
        <f t="shared" si="516"/>
        <v>-2.1125887173437512</v>
      </c>
      <c r="V1068" s="5">
        <f t="shared" si="517"/>
        <v>21.608158122101493</v>
      </c>
      <c r="W1068" s="5">
        <f t="shared" si="518"/>
        <v>4.4142999936693128</v>
      </c>
      <c r="X1068" s="5">
        <f t="shared" si="496"/>
        <v>0.98620843382661139</v>
      </c>
      <c r="Y1068" s="5">
        <f t="shared" si="497"/>
        <v>9.5644959773527916</v>
      </c>
      <c r="Z1068" s="5">
        <f t="shared" si="498"/>
        <v>-1.6559664101999143</v>
      </c>
      <c r="AA1068" s="5">
        <f t="shared" si="499"/>
        <v>12.68337684471337</v>
      </c>
      <c r="AB1068" s="5">
        <f t="shared" si="500"/>
        <v>7.4519072600090404</v>
      </c>
      <c r="AC1068" s="5">
        <f t="shared" si="500"/>
        <v>19.952191711901577</v>
      </c>
      <c r="AD1068" s="5">
        <f t="shared" si="501"/>
        <v>-15.076323161617317</v>
      </c>
      <c r="AE1068">
        <f t="shared" si="513"/>
        <v>0</v>
      </c>
    </row>
    <row r="1069" spans="1:31" x14ac:dyDescent="0.2">
      <c r="A1069">
        <f t="shared" si="489"/>
        <v>1.0359999999999967</v>
      </c>
      <c r="B1069" s="5">
        <f t="shared" si="502"/>
        <v>5.8613507190254452</v>
      </c>
      <c r="C1069" s="5">
        <f t="shared" si="503"/>
        <v>-66.919483343146908</v>
      </c>
      <c r="D1069" s="5">
        <f t="shared" si="504"/>
        <v>-8.5674672963742218</v>
      </c>
      <c r="E1069" s="2">
        <f t="shared" si="505"/>
        <v>67.175685208006158</v>
      </c>
      <c r="F1069" s="2">
        <f t="shared" si="506"/>
        <v>174.99434576394839</v>
      </c>
      <c r="G1069" s="3">
        <f t="shared" si="507"/>
        <v>10.332852182131077</v>
      </c>
      <c r="H1069" s="3">
        <f t="shared" si="508"/>
        <v>-105.59117787904492</v>
      </c>
      <c r="I1069" s="3">
        <f t="shared" si="509"/>
        <v>-21.590224383833569</v>
      </c>
      <c r="J1069" s="2">
        <f t="shared" si="490"/>
        <v>108.27004419065395</v>
      </c>
      <c r="K1069" s="2">
        <f t="shared" si="510"/>
        <v>73.803711104740245</v>
      </c>
      <c r="L1069" s="6">
        <f t="shared" si="491"/>
        <v>2465.4599192459891</v>
      </c>
      <c r="M1069" s="2">
        <f t="shared" si="492"/>
        <v>31.246280226555069</v>
      </c>
      <c r="N1069" s="2">
        <f t="shared" si="511"/>
        <v>108.27004419065395</v>
      </c>
      <c r="O1069" s="2">
        <f t="shared" si="493"/>
        <v>73.803711104740245</v>
      </c>
      <c r="P1069" s="5">
        <f t="shared" si="494"/>
        <v>0.35198592534129314</v>
      </c>
      <c r="Q1069" s="4">
        <f t="shared" si="512"/>
        <v>0.2885958019148227</v>
      </c>
      <c r="R1069" s="4">
        <f t="shared" si="495"/>
        <v>0.2572863490831207</v>
      </c>
      <c r="S1069" s="4">
        <f t="shared" si="514"/>
        <v>0</v>
      </c>
      <c r="T1069" s="4">
        <f t="shared" si="515"/>
        <v>0</v>
      </c>
      <c r="U1069" s="5">
        <f t="shared" si="516"/>
        <v>-2.1137936256866832</v>
      </c>
      <c r="V1069" s="5">
        <f t="shared" si="517"/>
        <v>21.600808256548664</v>
      </c>
      <c r="W1069" s="5">
        <f t="shared" si="518"/>
        <v>4.4167164956268863</v>
      </c>
      <c r="X1069" s="5">
        <f t="shared" si="496"/>
        <v>0.98618020076750623</v>
      </c>
      <c r="Y1069" s="5">
        <f t="shared" si="497"/>
        <v>9.5619068390916979</v>
      </c>
      <c r="Z1069" s="5">
        <f t="shared" si="498"/>
        <v>-1.6569512297270637</v>
      </c>
      <c r="AA1069" s="5">
        <f t="shared" si="499"/>
        <v>12.679868310569461</v>
      </c>
      <c r="AB1069" s="5">
        <f t="shared" si="500"/>
        <v>7.4481132134050148</v>
      </c>
      <c r="AC1069" s="5">
        <f t="shared" si="500"/>
        <v>19.9438570268216</v>
      </c>
      <c r="AD1069" s="5">
        <f t="shared" si="501"/>
        <v>-15.077415193803652</v>
      </c>
      <c r="AE1069">
        <f t="shared" si="513"/>
        <v>0</v>
      </c>
    </row>
    <row r="1070" spans="1:31" x14ac:dyDescent="0.2">
      <c r="A1070">
        <f t="shared" si="489"/>
        <v>1.0369999999999966</v>
      </c>
      <c r="B1070" s="5">
        <f t="shared" si="502"/>
        <v>5.8716872952641834</v>
      </c>
      <c r="C1070" s="5">
        <f t="shared" si="503"/>
        <v>-67.025064549097436</v>
      </c>
      <c r="D1070" s="5">
        <f t="shared" si="504"/>
        <v>-8.5890650594656535</v>
      </c>
      <c r="E1070" s="2">
        <f t="shared" si="505"/>
        <v>67.281765653883113</v>
      </c>
      <c r="F1070" s="2">
        <f t="shared" si="506"/>
        <v>174.99342199979284</v>
      </c>
      <c r="G1070" s="3">
        <f t="shared" si="507"/>
        <v>10.340300295344482</v>
      </c>
      <c r="H1070" s="3">
        <f t="shared" si="508"/>
        <v>-105.5712340220181</v>
      </c>
      <c r="I1070" s="3">
        <f t="shared" si="509"/>
        <v>-21.605301799027373</v>
      </c>
      <c r="J1070" s="2">
        <f t="shared" si="490"/>
        <v>108.25431321179155</v>
      </c>
      <c r="K1070" s="2">
        <f t="shared" si="510"/>
        <v>73.792987874431873</v>
      </c>
      <c r="L1070" s="6">
        <f t="shared" si="491"/>
        <v>2465.3892599700735</v>
      </c>
      <c r="M1070" s="2">
        <f t="shared" si="492"/>
        <v>31.245384718370719</v>
      </c>
      <c r="N1070" s="2">
        <f t="shared" si="511"/>
        <v>108.25431321179155</v>
      </c>
      <c r="O1070" s="2">
        <f t="shared" si="493"/>
        <v>73.792987874431873</v>
      </c>
      <c r="P1070" s="5">
        <f t="shared" si="494"/>
        <v>0.35198385773597163</v>
      </c>
      <c r="Q1070" s="4">
        <f t="shared" si="512"/>
        <v>0.28862946695935743</v>
      </c>
      <c r="R1070" s="4">
        <f t="shared" si="495"/>
        <v>0.25730027603404576</v>
      </c>
      <c r="S1070" s="4">
        <f t="shared" si="514"/>
        <v>0</v>
      </c>
      <c r="T1070" s="4">
        <f t="shared" si="515"/>
        <v>0</v>
      </c>
      <c r="U1070" s="5">
        <f t="shared" si="516"/>
        <v>-2.1149975211437675</v>
      </c>
      <c r="V1070" s="5">
        <f t="shared" si="517"/>
        <v>21.59346362128241</v>
      </c>
      <c r="W1070" s="5">
        <f t="shared" si="518"/>
        <v>4.4191327566259577</v>
      </c>
      <c r="X1070" s="5">
        <f t="shared" si="496"/>
        <v>0.98615193716509897</v>
      </c>
      <c r="Y1070" s="5">
        <f t="shared" si="497"/>
        <v>9.5593191307813576</v>
      </c>
      <c r="Z1070" s="5">
        <f t="shared" si="498"/>
        <v>-1.6579363758721037</v>
      </c>
      <c r="AA1070" s="5">
        <f t="shared" si="499"/>
        <v>12.67636166852575</v>
      </c>
      <c r="AB1070" s="5">
        <f t="shared" si="500"/>
        <v>7.4443216096375906</v>
      </c>
      <c r="AC1070" s="5">
        <f t="shared" si="500"/>
        <v>19.935527245410306</v>
      </c>
      <c r="AD1070" s="5">
        <f t="shared" si="501"/>
        <v>-15.078505574848293</v>
      </c>
      <c r="AE1070">
        <f t="shared" si="513"/>
        <v>0</v>
      </c>
    </row>
    <row r="1071" spans="1:31" x14ac:dyDescent="0.2">
      <c r="A1071">
        <f t="shared" si="489"/>
        <v>1.0379999999999965</v>
      </c>
      <c r="B1071" s="5">
        <f t="shared" si="502"/>
        <v>5.8820313177203323</v>
      </c>
      <c r="C1071" s="5">
        <f t="shared" si="503"/>
        <v>-67.130625815355842</v>
      </c>
      <c r="D1071" s="5">
        <f t="shared" si="504"/>
        <v>-8.6106779005174694</v>
      </c>
      <c r="E1071" s="2">
        <f t="shared" si="505"/>
        <v>67.387826903558505</v>
      </c>
      <c r="F1071" s="2">
        <f t="shared" si="506"/>
        <v>174.99249335726634</v>
      </c>
      <c r="G1071" s="3">
        <f t="shared" si="507"/>
        <v>10.34774461695412</v>
      </c>
      <c r="H1071" s="3">
        <f t="shared" si="508"/>
        <v>-105.55129849477269</v>
      </c>
      <c r="I1071" s="3">
        <f t="shared" si="509"/>
        <v>-21.620380304602222</v>
      </c>
      <c r="J1071" s="2">
        <f t="shared" si="490"/>
        <v>108.23859421253556</v>
      </c>
      <c r="K1071" s="2">
        <f t="shared" si="510"/>
        <v>73.782272810181013</v>
      </c>
      <c r="L1071" s="6">
        <f t="shared" si="491"/>
        <v>2465.3185243360845</v>
      </c>
      <c r="M1071" s="2">
        <f t="shared" si="492"/>
        <v>31.244488242453851</v>
      </c>
      <c r="N1071" s="2">
        <f t="shared" si="511"/>
        <v>108.23859421253556</v>
      </c>
      <c r="O1071" s="2">
        <f t="shared" si="493"/>
        <v>73.782272810181013</v>
      </c>
      <c r="P1071" s="5">
        <f t="shared" si="494"/>
        <v>0.35198178790235773</v>
      </c>
      <c r="Q1071" s="4">
        <f t="shared" si="512"/>
        <v>0.28866310090006048</v>
      </c>
      <c r="R1071" s="4">
        <f t="shared" si="495"/>
        <v>0.25731418837884196</v>
      </c>
      <c r="S1071" s="4">
        <f t="shared" si="514"/>
        <v>0</v>
      </c>
      <c r="T1071" s="4">
        <f t="shared" si="515"/>
        <v>0</v>
      </c>
      <c r="U1071" s="5">
        <f t="shared" si="516"/>
        <v>-2.1162004049634926</v>
      </c>
      <c r="V1071" s="5">
        <f t="shared" si="517"/>
        <v>21.586124212331903</v>
      </c>
      <c r="W1071" s="5">
        <f t="shared" si="518"/>
        <v>4.4215487770253308</v>
      </c>
      <c r="X1071" s="5">
        <f t="shared" si="496"/>
        <v>0.98612364301957922</v>
      </c>
      <c r="Y1071" s="5">
        <f t="shared" si="497"/>
        <v>9.5567328515759691</v>
      </c>
      <c r="Z1071" s="5">
        <f t="shared" si="498"/>
        <v>-1.6589218482207433</v>
      </c>
      <c r="AA1071" s="5">
        <f t="shared" si="499"/>
        <v>12.672856917474673</v>
      </c>
      <c r="AB1071" s="5">
        <f t="shared" si="500"/>
        <v>7.440532446612476</v>
      </c>
      <c r="AC1071" s="5">
        <f t="shared" si="500"/>
        <v>19.92720236411116</v>
      </c>
      <c r="AD1071" s="5">
        <f t="shared" si="501"/>
        <v>-15.079594305499995</v>
      </c>
      <c r="AE1071">
        <f t="shared" si="513"/>
        <v>0</v>
      </c>
    </row>
    <row r="1072" spans="1:31" x14ac:dyDescent="0.2">
      <c r="A1072">
        <f t="shared" si="489"/>
        <v>1.0389999999999964</v>
      </c>
      <c r="B1072" s="5">
        <f t="shared" si="502"/>
        <v>5.8923827826035096</v>
      </c>
      <c r="C1072" s="5">
        <f t="shared" si="503"/>
        <v>-67.236167150249429</v>
      </c>
      <c r="D1072" s="5">
        <f t="shared" si="504"/>
        <v>-8.6323058206192247</v>
      </c>
      <c r="E1072" s="2">
        <f t="shared" si="505"/>
        <v>67.493868965358644</v>
      </c>
      <c r="F1072" s="2">
        <f t="shared" si="506"/>
        <v>174.99155986239677</v>
      </c>
      <c r="G1072" s="3">
        <f t="shared" si="507"/>
        <v>10.355185149400732</v>
      </c>
      <c r="H1072" s="3">
        <f t="shared" si="508"/>
        <v>-105.53137129240858</v>
      </c>
      <c r="I1072" s="3">
        <f t="shared" si="509"/>
        <v>-21.635459898907722</v>
      </c>
      <c r="J1072" s="2">
        <f t="shared" si="490"/>
        <v>108.2228871883014</v>
      </c>
      <c r="K1072" s="2">
        <f t="shared" si="510"/>
        <v>73.77156590886257</v>
      </c>
      <c r="L1072" s="6">
        <f t="shared" si="491"/>
        <v>2465.2477123445537</v>
      </c>
      <c r="M1072" s="2">
        <f t="shared" si="492"/>
        <v>31.243590798811184</v>
      </c>
      <c r="N1072" s="2">
        <f t="shared" si="511"/>
        <v>108.2228871883014</v>
      </c>
      <c r="O1072" s="2">
        <f t="shared" si="493"/>
        <v>73.77156590886257</v>
      </c>
      <c r="P1072" s="5">
        <f t="shared" si="494"/>
        <v>0.35197971584046567</v>
      </c>
      <c r="Q1072" s="4">
        <f t="shared" si="512"/>
        <v>0.28869670372450135</v>
      </c>
      <c r="R1072" s="4">
        <f t="shared" si="495"/>
        <v>0.25732808611751512</v>
      </c>
      <c r="S1072" s="4">
        <f t="shared" si="514"/>
        <v>0</v>
      </c>
      <c r="T1072" s="4">
        <f t="shared" si="515"/>
        <v>0</v>
      </c>
      <c r="U1072" s="5">
        <f t="shared" si="516"/>
        <v>-2.1174022783929201</v>
      </c>
      <c r="V1072" s="5">
        <f t="shared" si="517"/>
        <v>21.578790025729919</v>
      </c>
      <c r="W1072" s="5">
        <f t="shared" si="518"/>
        <v>4.4239645571838961</v>
      </c>
      <c r="X1072" s="5">
        <f t="shared" si="496"/>
        <v>0.98609531833115915</v>
      </c>
      <c r="Y1072" s="5">
        <f t="shared" si="497"/>
        <v>9.554148000630299</v>
      </c>
      <c r="Z1072" s="5">
        <f t="shared" si="498"/>
        <v>-1.659907646359212</v>
      </c>
      <c r="AA1072" s="5">
        <f t="shared" si="499"/>
        <v>12.669354056309384</v>
      </c>
      <c r="AB1072" s="5">
        <f t="shared" si="500"/>
        <v>7.4367457222373794</v>
      </c>
      <c r="AC1072" s="5">
        <f t="shared" si="500"/>
        <v>19.918882379370707</v>
      </c>
      <c r="AD1072" s="5">
        <f t="shared" si="501"/>
        <v>-15.080681386506718</v>
      </c>
      <c r="AE1072">
        <f t="shared" si="513"/>
        <v>0</v>
      </c>
    </row>
    <row r="1073" spans="1:31" x14ac:dyDescent="0.2">
      <c r="A1073">
        <f t="shared" si="489"/>
        <v>1.0399999999999963</v>
      </c>
      <c r="B1073" s="5">
        <f t="shared" si="502"/>
        <v>5.9027416861257711</v>
      </c>
      <c r="C1073" s="5">
        <f t="shared" si="503"/>
        <v>-67.341688562100657</v>
      </c>
      <c r="D1073" s="5">
        <f t="shared" si="504"/>
        <v>-8.653948820858826</v>
      </c>
      <c r="E1073" s="2">
        <f t="shared" si="505"/>
        <v>67.599891847606429</v>
      </c>
      <c r="F1073" s="2">
        <f t="shared" si="506"/>
        <v>174.99062154103845</v>
      </c>
      <c r="G1073" s="3">
        <f t="shared" si="507"/>
        <v>10.36262189512297</v>
      </c>
      <c r="H1073" s="3">
        <f t="shared" si="508"/>
        <v>-105.51145241002921</v>
      </c>
      <c r="I1073" s="3">
        <f t="shared" si="509"/>
        <v>-21.65054058029423</v>
      </c>
      <c r="J1073" s="2">
        <f t="shared" si="490"/>
        <v>108.20719213450697</v>
      </c>
      <c r="K1073" s="2">
        <f t="shared" si="510"/>
        <v>73.760867167353069</v>
      </c>
      <c r="L1073" s="6">
        <f t="shared" si="491"/>
        <v>2465.1768239960716</v>
      </c>
      <c r="M1073" s="2">
        <f t="shared" si="492"/>
        <v>31.242692387450209</v>
      </c>
      <c r="N1073" s="2">
        <f t="shared" si="511"/>
        <v>108.20719213450697</v>
      </c>
      <c r="O1073" s="2">
        <f t="shared" si="493"/>
        <v>73.760867167353069</v>
      </c>
      <c r="P1073" s="5">
        <f t="shared" si="494"/>
        <v>0.35197764155031153</v>
      </c>
      <c r="Q1073" s="4">
        <f t="shared" si="512"/>
        <v>0.28873027542026941</v>
      </c>
      <c r="R1073" s="4">
        <f t="shared" si="495"/>
        <v>0.25734196925007558</v>
      </c>
      <c r="S1073" s="4">
        <f t="shared" si="514"/>
        <v>0</v>
      </c>
      <c r="T1073" s="4">
        <f t="shared" si="515"/>
        <v>0</v>
      </c>
      <c r="U1073" s="5">
        <f t="shared" si="516"/>
        <v>-2.1186031426776912</v>
      </c>
      <c r="V1073" s="5">
        <f t="shared" si="517"/>
        <v>21.571461057512884</v>
      </c>
      <c r="W1073" s="5">
        <f t="shared" si="518"/>
        <v>4.4263800974606466</v>
      </c>
      <c r="X1073" s="5">
        <f t="shared" si="496"/>
        <v>0.98606696310007524</v>
      </c>
      <c r="Y1073" s="5">
        <f t="shared" si="497"/>
        <v>9.5515645770997093</v>
      </c>
      <c r="Z1073" s="5">
        <f t="shared" si="498"/>
        <v>-1.6608937698742703</v>
      </c>
      <c r="AA1073" s="5">
        <f t="shared" si="499"/>
        <v>12.665853083923819</v>
      </c>
      <c r="AB1073" s="5">
        <f t="shared" si="500"/>
        <v>7.4329614344220181</v>
      </c>
      <c r="AC1073" s="5">
        <f t="shared" si="500"/>
        <v>19.910567287638614</v>
      </c>
      <c r="AD1073" s="5">
        <f t="shared" si="501"/>
        <v>-15.081766818615534</v>
      </c>
      <c r="AE1073">
        <f t="shared" si="513"/>
        <v>0</v>
      </c>
    </row>
    <row r="1074" spans="1:31" x14ac:dyDescent="0.2">
      <c r="A1074">
        <f t="shared" si="489"/>
        <v>1.0409999999999962</v>
      </c>
      <c r="B1074" s="5">
        <f t="shared" si="502"/>
        <v>5.9131080245016108</v>
      </c>
      <c r="C1074" s="5">
        <f t="shared" si="503"/>
        <v>-67.44719005922704</v>
      </c>
      <c r="D1074" s="5">
        <f t="shared" si="504"/>
        <v>-8.6756069023225297</v>
      </c>
      <c r="E1074" s="2">
        <f t="shared" si="505"/>
        <v>67.705895558621179</v>
      </c>
      <c r="F1074" s="2">
        <f t="shared" si="506"/>
        <v>174.98967841887355</v>
      </c>
      <c r="G1074" s="3">
        <f t="shared" si="507"/>
        <v>10.370054856557392</v>
      </c>
      <c r="H1074" s="3">
        <f t="shared" si="508"/>
        <v>-105.49154184274157</v>
      </c>
      <c r="I1074" s="3">
        <f t="shared" si="509"/>
        <v>-21.665622347112844</v>
      </c>
      <c r="J1074" s="2">
        <f t="shared" si="490"/>
        <v>108.19150904657268</v>
      </c>
      <c r="K1074" s="2">
        <f t="shared" si="510"/>
        <v>73.750176582530784</v>
      </c>
      <c r="L1074" s="6">
        <f t="shared" si="491"/>
        <v>2465.1058592912896</v>
      </c>
      <c r="M1074" s="2">
        <f t="shared" si="492"/>
        <v>31.241793008379187</v>
      </c>
      <c r="N1074" s="2">
        <f t="shared" si="511"/>
        <v>108.19150904657268</v>
      </c>
      <c r="O1074" s="2">
        <f t="shared" si="493"/>
        <v>73.750176582530784</v>
      </c>
      <c r="P1074" s="5">
        <f t="shared" si="494"/>
        <v>0.35197556503191313</v>
      </c>
      <c r="Q1074" s="4">
        <f t="shared" si="512"/>
        <v>0.28876381597497341</v>
      </c>
      <c r="R1074" s="4">
        <f t="shared" si="495"/>
        <v>0.25735583777653809</v>
      </c>
      <c r="S1074" s="4">
        <f t="shared" si="514"/>
        <v>0</v>
      </c>
      <c r="T1074" s="4">
        <f t="shared" si="515"/>
        <v>0</v>
      </c>
      <c r="U1074" s="5">
        <f t="shared" si="516"/>
        <v>-2.1198029990620246</v>
      </c>
      <c r="V1074" s="5">
        <f t="shared" si="517"/>
        <v>21.564137303720834</v>
      </c>
      <c r="W1074" s="5">
        <f t="shared" si="518"/>
        <v>4.4287953982146666</v>
      </c>
      <c r="X1074" s="5">
        <f t="shared" si="496"/>
        <v>0.98603857732658806</v>
      </c>
      <c r="Y1074" s="5">
        <f t="shared" si="497"/>
        <v>9.5489825801401516</v>
      </c>
      <c r="Z1074" s="5">
        <f t="shared" si="498"/>
        <v>-1.6618802183532009</v>
      </c>
      <c r="AA1074" s="5">
        <f t="shared" si="499"/>
        <v>12.662353999212661</v>
      </c>
      <c r="AB1074" s="5">
        <f t="shared" si="500"/>
        <v>7.4291795810781274</v>
      </c>
      <c r="AC1074" s="5">
        <f t="shared" si="500"/>
        <v>19.902257085367633</v>
      </c>
      <c r="AD1074" s="5">
        <f t="shared" si="501"/>
        <v>-15.082850602572673</v>
      </c>
      <c r="AE1074">
        <f t="shared" si="513"/>
        <v>0</v>
      </c>
    </row>
    <row r="1075" spans="1:31" x14ac:dyDescent="0.2">
      <c r="A1075">
        <f t="shared" si="489"/>
        <v>1.041999999999996</v>
      </c>
      <c r="B1075" s="5">
        <f t="shared" si="502"/>
        <v>5.9234817939479587</v>
      </c>
      <c r="C1075" s="5">
        <f t="shared" si="503"/>
        <v>-67.552671649941232</v>
      </c>
      <c r="D1075" s="5">
        <f t="shared" si="504"/>
        <v>-8.6972800660949439</v>
      </c>
      <c r="E1075" s="2">
        <f t="shared" si="505"/>
        <v>67.811880106718817</v>
      </c>
      <c r="F1075" s="2">
        <f t="shared" si="506"/>
        <v>174.98873052141352</v>
      </c>
      <c r="G1075" s="3">
        <f t="shared" si="507"/>
        <v>10.377484036138469</v>
      </c>
      <c r="H1075" s="3">
        <f t="shared" si="508"/>
        <v>-105.47163958565621</v>
      </c>
      <c r="I1075" s="3">
        <f t="shared" si="509"/>
        <v>-21.680705197715415</v>
      </c>
      <c r="J1075" s="2">
        <f t="shared" si="490"/>
        <v>108.17583791992145</v>
      </c>
      <c r="K1075" s="2">
        <f t="shared" si="510"/>
        <v>73.739494151275693</v>
      </c>
      <c r="L1075" s="6">
        <f t="shared" si="491"/>
        <v>2465.0348182309172</v>
      </c>
      <c r="M1075" s="2">
        <f t="shared" si="492"/>
        <v>31.240892661607106</v>
      </c>
      <c r="N1075" s="2">
        <f t="shared" si="511"/>
        <v>108.17583791992145</v>
      </c>
      <c r="O1075" s="2">
        <f t="shared" si="493"/>
        <v>73.739494151275693</v>
      </c>
      <c r="P1075" s="5">
        <f t="shared" si="494"/>
        <v>0.35197348628529007</v>
      </c>
      <c r="Q1075" s="4">
        <f t="shared" si="512"/>
        <v>0.28879732537624137</v>
      </c>
      <c r="R1075" s="4">
        <f t="shared" si="495"/>
        <v>0.25736969169692125</v>
      </c>
      <c r="S1075" s="4">
        <f t="shared" si="514"/>
        <v>0</v>
      </c>
      <c r="T1075" s="4">
        <f t="shared" si="515"/>
        <v>0</v>
      </c>
      <c r="U1075" s="5">
        <f t="shared" si="516"/>
        <v>-2.1210018487887221</v>
      </c>
      <c r="V1075" s="5">
        <f t="shared" si="517"/>
        <v>21.55681876039743</v>
      </c>
      <c r="W1075" s="5">
        <f t="shared" si="518"/>
        <v>4.4312104598051407</v>
      </c>
      <c r="X1075" s="5">
        <f t="shared" si="496"/>
        <v>0.98601016101098138</v>
      </c>
      <c r="Y1075" s="5">
        <f t="shared" si="497"/>
        <v>9.54640200890816</v>
      </c>
      <c r="Z1075" s="5">
        <f t="shared" si="498"/>
        <v>-1.6628669913838126</v>
      </c>
      <c r="AA1075" s="5">
        <f t="shared" si="499"/>
        <v>12.658856801071343</v>
      </c>
      <c r="AB1075" s="5">
        <f t="shared" si="500"/>
        <v>7.4254001601194375</v>
      </c>
      <c r="AC1075" s="5">
        <f t="shared" si="500"/>
        <v>19.893951769013619</v>
      </c>
      <c r="AD1075" s="5">
        <f t="shared" si="501"/>
        <v>-15.083932739123515</v>
      </c>
      <c r="AE1075">
        <f t="shared" si="513"/>
        <v>0</v>
      </c>
    </row>
    <row r="1076" spans="1:31" x14ac:dyDescent="0.2">
      <c r="A1076">
        <f t="shared" si="489"/>
        <v>1.0429999999999959</v>
      </c>
      <c r="B1076" s="5">
        <f t="shared" si="502"/>
        <v>5.9338629906841769</v>
      </c>
      <c r="C1076" s="5">
        <f t="shared" si="503"/>
        <v>-67.658133342551011</v>
      </c>
      <c r="D1076" s="5">
        <f t="shared" si="504"/>
        <v>-8.7189683132590279</v>
      </c>
      <c r="E1076" s="2">
        <f t="shared" si="505"/>
        <v>67.917845500211683</v>
      </c>
      <c r="F1076" s="2">
        <f t="shared" si="506"/>
        <v>174.9877778740005</v>
      </c>
      <c r="G1076" s="3">
        <f t="shared" si="507"/>
        <v>10.384909436298589</v>
      </c>
      <c r="H1076" s="3">
        <f t="shared" si="508"/>
        <v>-105.45174563388719</v>
      </c>
      <c r="I1076" s="3">
        <f t="shared" si="509"/>
        <v>-21.695789130454539</v>
      </c>
      <c r="J1076" s="2">
        <f t="shared" si="490"/>
        <v>108.16017874997858</v>
      </c>
      <c r="K1076" s="2">
        <f t="shared" si="510"/>
        <v>73.72881987046938</v>
      </c>
      <c r="L1076" s="6">
        <f t="shared" si="491"/>
        <v>2464.9637008157219</v>
      </c>
      <c r="M1076" s="2">
        <f t="shared" si="492"/>
        <v>31.2399913471437</v>
      </c>
      <c r="N1076" s="2">
        <f t="shared" si="511"/>
        <v>108.16017874997858</v>
      </c>
      <c r="O1076" s="2">
        <f t="shared" si="493"/>
        <v>73.72881987046938</v>
      </c>
      <c r="P1076" s="5">
        <f t="shared" si="494"/>
        <v>0.3519714053104635</v>
      </c>
      <c r="Q1076" s="4">
        <f t="shared" si="512"/>
        <v>0.28883080361172098</v>
      </c>
      <c r="R1076" s="4">
        <f t="shared" si="495"/>
        <v>0.25738353101124822</v>
      </c>
      <c r="S1076" s="4">
        <f t="shared" si="514"/>
        <v>0</v>
      </c>
      <c r="T1076" s="4">
        <f t="shared" si="515"/>
        <v>0</v>
      </c>
      <c r="U1076" s="5">
        <f t="shared" si="516"/>
        <v>-2.1221996930991645</v>
      </c>
      <c r="V1076" s="5">
        <f t="shared" si="517"/>
        <v>21.549505423589917</v>
      </c>
      <c r="W1076" s="5">
        <f t="shared" si="518"/>
        <v>4.4336252825913407</v>
      </c>
      <c r="X1076" s="5">
        <f t="shared" si="496"/>
        <v>0.98598171415356251</v>
      </c>
      <c r="Y1076" s="5">
        <f t="shared" si="497"/>
        <v>9.5438228625608321</v>
      </c>
      <c r="Z1076" s="5">
        <f t="shared" si="498"/>
        <v>-1.6638540885544348</v>
      </c>
      <c r="AA1076" s="5">
        <f t="shared" si="499"/>
        <v>12.655361488396036</v>
      </c>
      <c r="AB1076" s="5">
        <f t="shared" si="500"/>
        <v>7.4216231694616681</v>
      </c>
      <c r="AC1076" s="5">
        <f t="shared" si="500"/>
        <v>19.885651335035483</v>
      </c>
      <c r="AD1076" s="5">
        <f t="shared" si="501"/>
        <v>-15.085013229012624</v>
      </c>
      <c r="AE1076">
        <f t="shared" si="513"/>
        <v>0</v>
      </c>
    </row>
    <row r="1077" spans="1:31" x14ac:dyDescent="0.2">
      <c r="A1077">
        <f t="shared" si="489"/>
        <v>1.0439999999999958</v>
      </c>
      <c r="B1077" s="5">
        <f t="shared" si="502"/>
        <v>5.9442516109320609</v>
      </c>
      <c r="C1077" s="5">
        <f t="shared" si="503"/>
        <v>-67.763575145359226</v>
      </c>
      <c r="D1077" s="5">
        <f t="shared" si="504"/>
        <v>-8.7406716448960964</v>
      </c>
      <c r="E1077" s="2">
        <f t="shared" si="505"/>
        <v>68.023791747408609</v>
      </c>
      <c r="F1077" s="2">
        <f t="shared" si="506"/>
        <v>174.98682050180878</v>
      </c>
      <c r="G1077" s="3">
        <f t="shared" si="507"/>
        <v>10.39233105946805</v>
      </c>
      <c r="H1077" s="3">
        <f t="shared" si="508"/>
        <v>-105.43185998255215</v>
      </c>
      <c r="I1077" s="3">
        <f t="shared" si="509"/>
        <v>-21.710874143683551</v>
      </c>
      <c r="J1077" s="2">
        <f t="shared" si="490"/>
        <v>108.14453153217195</v>
      </c>
      <c r="K1077" s="2">
        <f t="shared" si="510"/>
        <v>73.718153736995191</v>
      </c>
      <c r="L1077" s="6">
        <f t="shared" si="491"/>
        <v>2464.892507046533</v>
      </c>
      <c r="M1077" s="2">
        <f t="shared" si="492"/>
        <v>31.239089064999462</v>
      </c>
      <c r="N1077" s="2">
        <f t="shared" si="511"/>
        <v>108.14453153217195</v>
      </c>
      <c r="O1077" s="2">
        <f t="shared" si="493"/>
        <v>73.718153736995191</v>
      </c>
      <c r="P1077" s="5">
        <f t="shared" si="494"/>
        <v>0.35196932210745646</v>
      </c>
      <c r="Q1077" s="4">
        <f t="shared" si="512"/>
        <v>0.28886425066907923</v>
      </c>
      <c r="R1077" s="4">
        <f t="shared" si="495"/>
        <v>0.25739735571954619</v>
      </c>
      <c r="S1077" s="4">
        <f t="shared" si="514"/>
        <v>0</v>
      </c>
      <c r="T1077" s="4">
        <f t="shared" si="515"/>
        <v>0</v>
      </c>
      <c r="U1077" s="5">
        <f t="shared" si="516"/>
        <v>-2.1233965332333193</v>
      </c>
      <c r="V1077" s="5">
        <f t="shared" si="517"/>
        <v>21.542197289349183</v>
      </c>
      <c r="W1077" s="5">
        <f t="shared" si="518"/>
        <v>4.4360398669326369</v>
      </c>
      <c r="X1077" s="5">
        <f t="shared" si="496"/>
        <v>0.98595323675466251</v>
      </c>
      <c r="Y1077" s="5">
        <f t="shared" si="497"/>
        <v>9.5412451402558691</v>
      </c>
      <c r="Z1077" s="5">
        <f t="shared" si="498"/>
        <v>-1.6648415094539222</v>
      </c>
      <c r="AA1077" s="5">
        <f t="shared" si="499"/>
        <v>12.651868060083672</v>
      </c>
      <c r="AB1077" s="5">
        <f t="shared" si="500"/>
        <v>7.4178486070225498</v>
      </c>
      <c r="AC1077" s="5">
        <f t="shared" si="500"/>
        <v>19.877355779895261</v>
      </c>
      <c r="AD1077" s="5">
        <f t="shared" si="501"/>
        <v>-15.086092072983689</v>
      </c>
      <c r="AE1077">
        <f t="shared" si="513"/>
        <v>0</v>
      </c>
    </row>
    <row r="1078" spans="1:31" x14ac:dyDescent="0.2">
      <c r="A1078">
        <f t="shared" si="489"/>
        <v>1.0449999999999957</v>
      </c>
      <c r="B1078" s="5">
        <f t="shared" si="502"/>
        <v>5.9546476509158328</v>
      </c>
      <c r="C1078" s="5">
        <f t="shared" si="503"/>
        <v>-67.868997066663894</v>
      </c>
      <c r="D1078" s="5">
        <f t="shared" si="504"/>
        <v>-8.7623900620858173</v>
      </c>
      <c r="E1078" s="2">
        <f t="shared" si="505"/>
        <v>68.129718856614915</v>
      </c>
      <c r="F1078" s="2">
        <f t="shared" si="506"/>
        <v>174.98585842984613</v>
      </c>
      <c r="G1078" s="3">
        <f t="shared" si="507"/>
        <v>10.399748908075074</v>
      </c>
      <c r="H1078" s="3">
        <f t="shared" si="508"/>
        <v>-105.41198262677226</v>
      </c>
      <c r="I1078" s="3">
        <f t="shared" si="509"/>
        <v>-21.725960235756535</v>
      </c>
      <c r="J1078" s="2">
        <f t="shared" si="490"/>
        <v>108.12889626193184</v>
      </c>
      <c r="K1078" s="2">
        <f t="shared" si="510"/>
        <v>73.707495747738136</v>
      </c>
      <c r="L1078" s="6">
        <f t="shared" si="491"/>
        <v>2464.8212369242383</v>
      </c>
      <c r="M1078" s="2">
        <f t="shared" si="492"/>
        <v>31.238185815185659</v>
      </c>
      <c r="N1078" s="2">
        <f t="shared" si="511"/>
        <v>108.12889626193184</v>
      </c>
      <c r="O1078" s="2">
        <f t="shared" si="493"/>
        <v>73.707495747738136</v>
      </c>
      <c r="P1078" s="5">
        <f t="shared" si="494"/>
        <v>0.35196723667629365</v>
      </c>
      <c r="Q1078" s="4">
        <f t="shared" si="512"/>
        <v>0.28889766653600313</v>
      </c>
      <c r="R1078" s="4">
        <f t="shared" si="495"/>
        <v>0.25741116582184703</v>
      </c>
      <c r="S1078" s="4">
        <f t="shared" si="514"/>
        <v>0</v>
      </c>
      <c r="T1078" s="4">
        <f t="shared" si="515"/>
        <v>0</v>
      </c>
      <c r="U1078" s="5">
        <f t="shared" si="516"/>
        <v>-2.1245923704297378</v>
      </c>
      <c r="V1078" s="5">
        <f t="shared" si="517"/>
        <v>21.53489435372969</v>
      </c>
      <c r="W1078" s="5">
        <f t="shared" si="518"/>
        <v>4.4384542131884892</v>
      </c>
      <c r="X1078" s="5">
        <f t="shared" si="496"/>
        <v>0.985924728814637</v>
      </c>
      <c r="Y1078" s="5">
        <f t="shared" si="497"/>
        <v>9.5386688411515426</v>
      </c>
      <c r="Z1078" s="5">
        <f t="shared" si="498"/>
        <v>-1.665829253671651</v>
      </c>
      <c r="AA1078" s="5">
        <f t="shared" si="499"/>
        <v>12.648376515031932</v>
      </c>
      <c r="AB1078" s="5">
        <f t="shared" si="500"/>
        <v>7.4140764707218043</v>
      </c>
      <c r="AC1078" s="5">
        <f t="shared" si="500"/>
        <v>19.869065100058041</v>
      </c>
      <c r="AD1078" s="5">
        <f t="shared" si="501"/>
        <v>-15.08716927177958</v>
      </c>
      <c r="AE1078">
        <f t="shared" si="513"/>
        <v>0</v>
      </c>
    </row>
    <row r="1079" spans="1:31" x14ac:dyDescent="0.2">
      <c r="A1079">
        <f t="shared" si="489"/>
        <v>1.0459999999999956</v>
      </c>
      <c r="B1079" s="5">
        <f t="shared" si="502"/>
        <v>5.965051106862143</v>
      </c>
      <c r="C1079" s="5">
        <f t="shared" si="503"/>
        <v>-67.974399114758114</v>
      </c>
      <c r="D1079" s="5">
        <f t="shared" si="504"/>
        <v>-8.7841235659062082</v>
      </c>
      <c r="E1079" s="2">
        <f t="shared" si="505"/>
        <v>68.235626836132354</v>
      </c>
      <c r="F1079" s="2">
        <f t="shared" si="506"/>
        <v>174.98489168295518</v>
      </c>
      <c r="G1079" s="3">
        <f t="shared" si="507"/>
        <v>10.407162984545796</v>
      </c>
      <c r="H1079" s="3">
        <f t="shared" si="508"/>
        <v>-105.3921135616722</v>
      </c>
      <c r="I1079" s="3">
        <f t="shared" si="509"/>
        <v>-21.741047405028315</v>
      </c>
      <c r="J1079" s="2">
        <f t="shared" si="490"/>
        <v>108.11327293469104</v>
      </c>
      <c r="K1079" s="2">
        <f t="shared" si="510"/>
        <v>73.696845899584886</v>
      </c>
      <c r="L1079" s="6">
        <f t="shared" si="491"/>
        <v>2464.7498904497825</v>
      </c>
      <c r="M1079" s="2">
        <f t="shared" si="492"/>
        <v>31.237281597714254</v>
      </c>
      <c r="N1079" s="2">
        <f t="shared" si="511"/>
        <v>108.11327293469104</v>
      </c>
      <c r="O1079" s="2">
        <f t="shared" si="493"/>
        <v>73.696845899584886</v>
      </c>
      <c r="P1079" s="5">
        <f t="shared" si="494"/>
        <v>0.3519651490170016</v>
      </c>
      <c r="Q1079" s="4">
        <f t="shared" si="512"/>
        <v>0.28893105120019852</v>
      </c>
      <c r="R1079" s="4">
        <f t="shared" si="495"/>
        <v>0.25742496131818632</v>
      </c>
      <c r="S1079" s="4">
        <f t="shared" si="514"/>
        <v>0</v>
      </c>
      <c r="T1079" s="4">
        <f t="shared" si="515"/>
        <v>0</v>
      </c>
      <c r="U1079" s="5">
        <f t="shared" si="516"/>
        <v>-2.1257872059255609</v>
      </c>
      <c r="V1079" s="5">
        <f t="shared" si="517"/>
        <v>21.527596612789523</v>
      </c>
      <c r="W1079" s="5">
        <f t="shared" si="518"/>
        <v>4.4408683217184546</v>
      </c>
      <c r="X1079" s="5">
        <f t="shared" si="496"/>
        <v>0.98589619033386355</v>
      </c>
      <c r="Y1079" s="5">
        <f t="shared" si="497"/>
        <v>9.5360939644067102</v>
      </c>
      <c r="Z1079" s="5">
        <f t="shared" si="498"/>
        <v>-1.6668173207975201</v>
      </c>
      <c r="AA1079" s="5">
        <f t="shared" si="499"/>
        <v>12.644886852139242</v>
      </c>
      <c r="AB1079" s="5">
        <f t="shared" si="500"/>
        <v>7.4103067584811493</v>
      </c>
      <c r="AC1079" s="5">
        <f t="shared" si="500"/>
        <v>19.860779291992003</v>
      </c>
      <c r="AD1079" s="5">
        <f t="shared" si="501"/>
        <v>-15.088244826142301</v>
      </c>
      <c r="AE1079">
        <f t="shared" si="513"/>
        <v>0</v>
      </c>
    </row>
    <row r="1080" spans="1:31" x14ac:dyDescent="0.2">
      <c r="A1080">
        <f t="shared" si="489"/>
        <v>1.0469999999999955</v>
      </c>
      <c r="B1080" s="5">
        <f t="shared" si="502"/>
        <v>5.9754619750000684</v>
      </c>
      <c r="C1080" s="5">
        <f t="shared" si="503"/>
        <v>-68.07978129793014</v>
      </c>
      <c r="D1080" s="5">
        <f t="shared" si="504"/>
        <v>-8.8058721574336491</v>
      </c>
      <c r="E1080" s="2">
        <f t="shared" si="505"/>
        <v>68.341515694259158</v>
      </c>
      <c r="F1080" s="2">
        <f t="shared" si="506"/>
        <v>174.98392028581478</v>
      </c>
      <c r="G1080" s="3">
        <f t="shared" si="507"/>
        <v>10.414573291304277</v>
      </c>
      <c r="H1080" s="3">
        <f t="shared" si="508"/>
        <v>-105.37225278238022</v>
      </c>
      <c r="I1080" s="3">
        <f t="shared" si="509"/>
        <v>-21.756135649854457</v>
      </c>
      <c r="J1080" s="2">
        <f t="shared" si="490"/>
        <v>108.09766154588475</v>
      </c>
      <c r="K1080" s="2">
        <f t="shared" si="510"/>
        <v>73.686204189423819</v>
      </c>
      <c r="L1080" s="6">
        <f t="shared" si="491"/>
        <v>2464.6784676241737</v>
      </c>
      <c r="M1080" s="2">
        <f t="shared" si="492"/>
        <v>31.236376412598034</v>
      </c>
      <c r="N1080" s="2">
        <f t="shared" si="511"/>
        <v>108.09766154588475</v>
      </c>
      <c r="O1080" s="2">
        <f t="shared" si="493"/>
        <v>73.686204189423819</v>
      </c>
      <c r="P1080" s="5">
        <f t="shared" si="494"/>
        <v>0.35196305912960835</v>
      </c>
      <c r="Q1080" s="4">
        <f t="shared" si="512"/>
        <v>0.28896440464939177</v>
      </c>
      <c r="R1080" s="4">
        <f t="shared" si="495"/>
        <v>0.25743874220860441</v>
      </c>
      <c r="S1080" s="4">
        <f t="shared" si="514"/>
        <v>0</v>
      </c>
      <c r="T1080" s="4">
        <f t="shared" si="515"/>
        <v>0</v>
      </c>
      <c r="U1080" s="5">
        <f t="shared" si="516"/>
        <v>-2.1269810409565162</v>
      </c>
      <c r="V1080" s="5">
        <f t="shared" si="517"/>
        <v>21.520304062590334</v>
      </c>
      <c r="W1080" s="5">
        <f t="shared" si="518"/>
        <v>4.4432821928821751</v>
      </c>
      <c r="X1080" s="5">
        <f t="shared" si="496"/>
        <v>0.98586762131274575</v>
      </c>
      <c r="Y1080" s="5">
        <f t="shared" si="497"/>
        <v>9.5335205091808035</v>
      </c>
      <c r="Z1080" s="5">
        <f t="shared" si="498"/>
        <v>-1.667805710421949</v>
      </c>
      <c r="AA1080" s="5">
        <f t="shared" si="499"/>
        <v>12.641399070304777</v>
      </c>
      <c r="AB1080" s="5">
        <f t="shared" si="500"/>
        <v>7.4065394682242873</v>
      </c>
      <c r="AC1080" s="5">
        <f t="shared" si="500"/>
        <v>19.852498352168386</v>
      </c>
      <c r="AD1080" s="5">
        <f t="shared" si="501"/>
        <v>-15.089318736813048</v>
      </c>
      <c r="AE1080">
        <f t="shared" si="513"/>
        <v>0</v>
      </c>
    </row>
    <row r="1081" spans="1:31" x14ac:dyDescent="0.2">
      <c r="A1081">
        <f t="shared" si="489"/>
        <v>1.0479999999999954</v>
      </c>
      <c r="B1081" s="5">
        <f t="shared" si="502"/>
        <v>5.9858802515611069</v>
      </c>
      <c r="C1081" s="5">
        <f t="shared" si="503"/>
        <v>-68.185143624463336</v>
      </c>
      <c r="D1081" s="5">
        <f t="shared" si="504"/>
        <v>-8.8276358377428714</v>
      </c>
      <c r="E1081" s="2">
        <f t="shared" si="505"/>
        <v>68.44738543928996</v>
      </c>
      <c r="F1081" s="2">
        <f t="shared" si="506"/>
        <v>174.98294426294132</v>
      </c>
      <c r="G1081" s="3">
        <f t="shared" si="507"/>
        <v>10.421979830772502</v>
      </c>
      <c r="H1081" s="3">
        <f t="shared" si="508"/>
        <v>-105.35240028402805</v>
      </c>
      <c r="I1081" s="3">
        <f t="shared" si="509"/>
        <v>-21.77122496859127</v>
      </c>
      <c r="J1081" s="2">
        <f t="shared" si="490"/>
        <v>108.08206209095067</v>
      </c>
      <c r="K1081" s="2">
        <f t="shared" si="510"/>
        <v>73.675570614144959</v>
      </c>
      <c r="L1081" s="6">
        <f t="shared" si="491"/>
        <v>2464.6069684484751</v>
      </c>
      <c r="M1081" s="2">
        <f t="shared" si="492"/>
        <v>31.235470259850469</v>
      </c>
      <c r="N1081" s="2">
        <f t="shared" si="511"/>
        <v>108.08206209095067</v>
      </c>
      <c r="O1081" s="2">
        <f t="shared" si="493"/>
        <v>73.675570614144959</v>
      </c>
      <c r="P1081" s="5">
        <f t="shared" si="494"/>
        <v>0.35196096701414398</v>
      </c>
      <c r="Q1081" s="4">
        <f t="shared" si="512"/>
        <v>0.28899772687132796</v>
      </c>
      <c r="R1081" s="4">
        <f t="shared" si="495"/>
        <v>0.25745250849314555</v>
      </c>
      <c r="S1081" s="4">
        <f t="shared" si="514"/>
        <v>0</v>
      </c>
      <c r="T1081" s="4">
        <f t="shared" si="515"/>
        <v>0</v>
      </c>
      <c r="U1081" s="5">
        <f t="shared" si="516"/>
        <v>-2.1281738767569247</v>
      </c>
      <c r="V1081" s="5">
        <f t="shared" si="517"/>
        <v>21.513016699197401</v>
      </c>
      <c r="W1081" s="5">
        <f t="shared" si="518"/>
        <v>4.445695827039394</v>
      </c>
      <c r="X1081" s="5">
        <f t="shared" si="496"/>
        <v>0.98583902175170868</v>
      </c>
      <c r="Y1081" s="5">
        <f t="shared" si="497"/>
        <v>9.5309484746338331</v>
      </c>
      <c r="Z1081" s="5">
        <f t="shared" si="498"/>
        <v>-1.6687944221358768</v>
      </c>
      <c r="AA1081" s="5">
        <f t="shared" si="499"/>
        <v>12.637913168428451</v>
      </c>
      <c r="AB1081" s="5">
        <f t="shared" si="500"/>
        <v>7.4027745978769079</v>
      </c>
      <c r="AC1081" s="5">
        <f t="shared" si="500"/>
        <v>19.844222277061522</v>
      </c>
      <c r="AD1081" s="5">
        <f t="shared" si="501"/>
        <v>-15.090391004532155</v>
      </c>
      <c r="AE1081">
        <f t="shared" si="513"/>
        <v>0</v>
      </c>
    </row>
    <row r="1082" spans="1:31" x14ac:dyDescent="0.2">
      <c r="A1082">
        <f t="shared" si="489"/>
        <v>1.0489999999999953</v>
      </c>
      <c r="B1082" s="5">
        <f t="shared" si="502"/>
        <v>5.9963059327791779</v>
      </c>
      <c r="C1082" s="5">
        <f t="shared" si="503"/>
        <v>-68.290486102636237</v>
      </c>
      <c r="D1082" s="5">
        <f t="shared" si="504"/>
        <v>-8.8494146079069651</v>
      </c>
      <c r="E1082" s="2">
        <f t="shared" si="505"/>
        <v>68.55323607951587</v>
      </c>
      <c r="F1082" s="2">
        <f t="shared" si="506"/>
        <v>174.9819636386901</v>
      </c>
      <c r="G1082" s="3">
        <f t="shared" si="507"/>
        <v>10.429382605370378</v>
      </c>
      <c r="H1082" s="3">
        <f t="shared" si="508"/>
        <v>-105.33255606175099</v>
      </c>
      <c r="I1082" s="3">
        <f t="shared" si="509"/>
        <v>-21.7863153595958</v>
      </c>
      <c r="J1082" s="2">
        <f t="shared" si="490"/>
        <v>108.0664745653289</v>
      </c>
      <c r="K1082" s="2">
        <f t="shared" si="510"/>
        <v>73.66494517064001</v>
      </c>
      <c r="L1082" s="6">
        <f t="shared" si="491"/>
        <v>2464.5353929238136</v>
      </c>
      <c r="M1082" s="2">
        <f t="shared" si="492"/>
        <v>31.234563139485829</v>
      </c>
      <c r="N1082" s="2">
        <f t="shared" si="511"/>
        <v>108.0664745653289</v>
      </c>
      <c r="O1082" s="2">
        <f t="shared" si="493"/>
        <v>73.66494517064001</v>
      </c>
      <c r="P1082" s="5">
        <f t="shared" si="494"/>
        <v>0.35195887267064002</v>
      </c>
      <c r="Q1082" s="4">
        <f t="shared" si="512"/>
        <v>0.2890310178537725</v>
      </c>
      <c r="R1082" s="4">
        <f t="shared" si="495"/>
        <v>0.25746626017185859</v>
      </c>
      <c r="S1082" s="4">
        <f t="shared" si="514"/>
        <v>0</v>
      </c>
      <c r="T1082" s="4">
        <f t="shared" si="515"/>
        <v>0</v>
      </c>
      <c r="U1082" s="5">
        <f t="shared" si="516"/>
        <v>-2.1293657145596967</v>
      </c>
      <c r="V1082" s="5">
        <f t="shared" si="517"/>
        <v>21.505734518679539</v>
      </c>
      <c r="W1082" s="5">
        <f t="shared" si="518"/>
        <v>4.4481092245499338</v>
      </c>
      <c r="X1082" s="5">
        <f t="shared" si="496"/>
        <v>0.98581039165120277</v>
      </c>
      <c r="Y1082" s="5">
        <f t="shared" si="497"/>
        <v>9.5283778599263957</v>
      </c>
      <c r="Z1082" s="5">
        <f t="shared" si="498"/>
        <v>-1.6697834555307633</v>
      </c>
      <c r="AA1082" s="5">
        <f t="shared" si="499"/>
        <v>12.634429145410929</v>
      </c>
      <c r="AB1082" s="5">
        <f t="shared" si="500"/>
        <v>7.399012145366699</v>
      </c>
      <c r="AC1082" s="5">
        <f t="shared" si="500"/>
        <v>19.835951063148777</v>
      </c>
      <c r="AD1082" s="5">
        <f t="shared" si="501"/>
        <v>-15.091461630039138</v>
      </c>
      <c r="AE1082">
        <f t="shared" si="513"/>
        <v>0</v>
      </c>
    </row>
    <row r="1083" spans="1:31" x14ac:dyDescent="0.2">
      <c r="A1083">
        <f t="shared" si="489"/>
        <v>1.0499999999999952</v>
      </c>
      <c r="B1083" s="5">
        <f t="shared" si="502"/>
        <v>6.0067390148906217</v>
      </c>
      <c r="C1083" s="5">
        <f t="shared" si="503"/>
        <v>-68.395808740722458</v>
      </c>
      <c r="D1083" s="5">
        <f t="shared" si="504"/>
        <v>-8.8712084689973754</v>
      </c>
      <c r="E1083" s="2">
        <f t="shared" si="505"/>
        <v>68.65906762322436</v>
      </c>
      <c r="F1083" s="2">
        <f t="shared" si="506"/>
        <v>174.98097843725668</v>
      </c>
      <c r="G1083" s="3">
        <f t="shared" si="507"/>
        <v>10.436781617515745</v>
      </c>
      <c r="H1083" s="3">
        <f t="shared" si="508"/>
        <v>-105.31272011068785</v>
      </c>
      <c r="I1083" s="3">
        <f t="shared" si="509"/>
        <v>-21.801406821225839</v>
      </c>
      <c r="J1083" s="2">
        <f t="shared" si="490"/>
        <v>108.05089896446204</v>
      </c>
      <c r="K1083" s="2">
        <f t="shared" si="510"/>
        <v>73.654327855802336</v>
      </c>
      <c r="L1083" s="6">
        <f t="shared" si="491"/>
        <v>2464.4637410513724</v>
      </c>
      <c r="M1083" s="2">
        <f t="shared" si="492"/>
        <v>31.233655051519133</v>
      </c>
      <c r="N1083" s="2">
        <f t="shared" si="511"/>
        <v>108.05089896446204</v>
      </c>
      <c r="O1083" s="2">
        <f t="shared" si="493"/>
        <v>73.654327855802336</v>
      </c>
      <c r="P1083" s="5">
        <f t="shared" si="494"/>
        <v>0.35195677609913001</v>
      </c>
      <c r="Q1083" s="4">
        <f t="shared" si="512"/>
        <v>0.28906427758451031</v>
      </c>
      <c r="R1083" s="4">
        <f t="shared" si="495"/>
        <v>0.25747999724479653</v>
      </c>
      <c r="S1083" s="4">
        <f t="shared" si="514"/>
        <v>0</v>
      </c>
      <c r="T1083" s="4">
        <f t="shared" si="515"/>
        <v>0</v>
      </c>
      <c r="U1083" s="5">
        <f t="shared" si="516"/>
        <v>-2.1305565555963386</v>
      </c>
      <c r="V1083" s="5">
        <f t="shared" si="517"/>
        <v>21.498457517109191</v>
      </c>
      <c r="W1083" s="5">
        <f t="shared" si="518"/>
        <v>4.4505223857737173</v>
      </c>
      <c r="X1083" s="5">
        <f t="shared" si="496"/>
        <v>0.98578173101170208</v>
      </c>
      <c r="Y1083" s="5">
        <f t="shared" si="497"/>
        <v>9.5258086642196638</v>
      </c>
      <c r="Z1083" s="5">
        <f t="shared" si="498"/>
        <v>-1.6707728101985884</v>
      </c>
      <c r="AA1083" s="5">
        <f t="shared" si="499"/>
        <v>12.630947000153627</v>
      </c>
      <c r="AB1083" s="5">
        <f t="shared" si="500"/>
        <v>7.3952521086233247</v>
      </c>
      <c r="AC1083" s="5">
        <f t="shared" si="500"/>
        <v>19.827684706910603</v>
      </c>
      <c r="AD1083" s="5">
        <f t="shared" si="501"/>
        <v>-15.092530614072654</v>
      </c>
      <c r="AE1083">
        <f t="shared" si="513"/>
        <v>0</v>
      </c>
    </row>
    <row r="1084" spans="1:31" x14ac:dyDescent="0.2">
      <c r="A1084">
        <f t="shared" si="489"/>
        <v>1.050999999999995</v>
      </c>
      <c r="B1084" s="5">
        <f t="shared" si="502"/>
        <v>6.0171794941341918</v>
      </c>
      <c r="C1084" s="5">
        <f t="shared" si="503"/>
        <v>-68.501111546990799</v>
      </c>
      <c r="D1084" s="5">
        <f t="shared" si="504"/>
        <v>-8.8930174220839078</v>
      </c>
      <c r="E1084" s="2">
        <f t="shared" si="505"/>
        <v>68.764880078699363</v>
      </c>
      <c r="F1084" s="2">
        <f t="shared" si="506"/>
        <v>174.97998868267797</v>
      </c>
      <c r="G1084" s="3">
        <f t="shared" si="507"/>
        <v>10.444176869624368</v>
      </c>
      <c r="H1084" s="3">
        <f t="shared" si="508"/>
        <v>-105.29289242598094</v>
      </c>
      <c r="I1084" s="3">
        <f t="shared" si="509"/>
        <v>-21.816499351839912</v>
      </c>
      <c r="J1084" s="2">
        <f t="shared" si="490"/>
        <v>108.03533528379511</v>
      </c>
      <c r="K1084" s="2">
        <f t="shared" si="510"/>
        <v>73.643718666526993</v>
      </c>
      <c r="L1084" s="6">
        <f t="shared" si="491"/>
        <v>2464.3920128323944</v>
      </c>
      <c r="M1084" s="2">
        <f t="shared" si="492"/>
        <v>31.232745995966109</v>
      </c>
      <c r="N1084" s="2">
        <f t="shared" si="511"/>
        <v>108.03533528379511</v>
      </c>
      <c r="O1084" s="2">
        <f t="shared" si="493"/>
        <v>73.643718666526993</v>
      </c>
      <c r="P1084" s="5">
        <f t="shared" si="494"/>
        <v>0.35195467729964891</v>
      </c>
      <c r="Q1084" s="4">
        <f t="shared" si="512"/>
        <v>0.2890975060513456</v>
      </c>
      <c r="R1084" s="4">
        <f t="shared" si="495"/>
        <v>0.25749371971201646</v>
      </c>
      <c r="S1084" s="4">
        <f t="shared" si="514"/>
        <v>0</v>
      </c>
      <c r="T1084" s="4">
        <f t="shared" si="515"/>
        <v>0</v>
      </c>
      <c r="U1084" s="5">
        <f t="shared" si="516"/>
        <v>-2.1317464010969531</v>
      </c>
      <c r="V1084" s="5">
        <f t="shared" si="517"/>
        <v>21.491185690562354</v>
      </c>
      <c r="W1084" s="5">
        <f t="shared" si="518"/>
        <v>4.4529353110707532</v>
      </c>
      <c r="X1084" s="5">
        <f t="shared" si="496"/>
        <v>0.98575303983370299</v>
      </c>
      <c r="Y1084" s="5">
        <f t="shared" si="497"/>
        <v>9.5232408866753779</v>
      </c>
      <c r="Z1084" s="5">
        <f t="shared" si="498"/>
        <v>-1.67176248573185</v>
      </c>
      <c r="AA1084" s="5">
        <f t="shared" si="499"/>
        <v>12.627466731558689</v>
      </c>
      <c r="AB1084" s="5">
        <f t="shared" si="500"/>
        <v>7.3914944855784253</v>
      </c>
      <c r="AC1084" s="5">
        <f t="shared" si="500"/>
        <v>19.819423204830503</v>
      </c>
      <c r="AD1084" s="5">
        <f t="shared" si="501"/>
        <v>-15.093597957370555</v>
      </c>
      <c r="AE1084">
        <f t="shared" si="513"/>
        <v>0</v>
      </c>
    </row>
    <row r="1085" spans="1:31" x14ac:dyDescent="0.2">
      <c r="A1085">
        <f t="shared" si="489"/>
        <v>1.0519999999999949</v>
      </c>
      <c r="B1085" s="5">
        <f t="shared" si="502"/>
        <v>6.0276273667510587</v>
      </c>
      <c r="C1085" s="5">
        <f t="shared" si="503"/>
        <v>-68.60639452970517</v>
      </c>
      <c r="D1085" s="5">
        <f t="shared" si="504"/>
        <v>-8.9148414682347266</v>
      </c>
      <c r="E1085" s="2">
        <f t="shared" si="505"/>
        <v>68.870673454221176</v>
      </c>
      <c r="F1085" s="2">
        <f t="shared" si="506"/>
        <v>174.97899439883392</v>
      </c>
      <c r="G1085" s="3">
        <f t="shared" si="507"/>
        <v>10.451568364109946</v>
      </c>
      <c r="H1085" s="3">
        <f t="shared" si="508"/>
        <v>-105.2730730027761</v>
      </c>
      <c r="I1085" s="3">
        <f t="shared" si="509"/>
        <v>-21.831592949797283</v>
      </c>
      <c r="J1085" s="2">
        <f t="shared" si="490"/>
        <v>108.01978351877553</v>
      </c>
      <c r="K1085" s="2">
        <f t="shared" si="510"/>
        <v>73.633117599710644</v>
      </c>
      <c r="L1085" s="6">
        <f t="shared" si="491"/>
        <v>2464.3202082681833</v>
      </c>
      <c r="M1085" s="2">
        <f t="shared" si="492"/>
        <v>31.231835972843296</v>
      </c>
      <c r="N1085" s="2">
        <f t="shared" si="511"/>
        <v>108.01978351877553</v>
      </c>
      <c r="O1085" s="2">
        <f t="shared" si="493"/>
        <v>73.633117599710644</v>
      </c>
      <c r="P1085" s="5">
        <f t="shared" si="494"/>
        <v>0.35195257627223364</v>
      </c>
      <c r="Q1085" s="4">
        <f t="shared" si="512"/>
        <v>0.28913070324210299</v>
      </c>
      <c r="R1085" s="4">
        <f t="shared" si="495"/>
        <v>0.25750742757358014</v>
      </c>
      <c r="S1085" s="4">
        <f t="shared" si="514"/>
        <v>0</v>
      </c>
      <c r="T1085" s="4">
        <f t="shared" si="515"/>
        <v>0</v>
      </c>
      <c r="U1085" s="5">
        <f t="shared" si="516"/>
        <v>-2.1329352522902378</v>
      </c>
      <c r="V1085" s="5">
        <f t="shared" si="517"/>
        <v>21.483919035118582</v>
      </c>
      <c r="W1085" s="5">
        <f t="shared" si="518"/>
        <v>4.4553480008011359</v>
      </c>
      <c r="X1085" s="5">
        <f t="shared" si="496"/>
        <v>0.98572431811772743</v>
      </c>
      <c r="Y1085" s="5">
        <f t="shared" si="497"/>
        <v>9.5206745264558652</v>
      </c>
      <c r="Z1085" s="5">
        <f t="shared" si="498"/>
        <v>-1.6727524817235628</v>
      </c>
      <c r="AA1085" s="5">
        <f t="shared" si="499"/>
        <v>12.623988338529012</v>
      </c>
      <c r="AB1085" s="5">
        <f t="shared" si="500"/>
        <v>7.3877392741656269</v>
      </c>
      <c r="AC1085" s="5">
        <f t="shared" si="500"/>
        <v>19.811166553395019</v>
      </c>
      <c r="AD1085" s="5">
        <f t="shared" si="501"/>
        <v>-15.094663660669852</v>
      </c>
      <c r="AE1085">
        <f t="shared" si="513"/>
        <v>0</v>
      </c>
    </row>
    <row r="1086" spans="1:31" x14ac:dyDescent="0.2">
      <c r="A1086">
        <f t="shared" ref="A1086:A1149" si="519">A1085+dt</f>
        <v>1.0529999999999948</v>
      </c>
      <c r="B1086" s="5">
        <f t="shared" si="502"/>
        <v>6.0380826289848057</v>
      </c>
      <c r="C1086" s="5">
        <f t="shared" si="503"/>
        <v>-68.711657697124664</v>
      </c>
      <c r="D1086" s="5">
        <f t="shared" si="504"/>
        <v>-8.9366806085163528</v>
      </c>
      <c r="E1086" s="2">
        <f t="shared" si="505"/>
        <v>68.976447758066513</v>
      </c>
      <c r="F1086" s="2">
        <f t="shared" si="506"/>
        <v>174.97799560944833</v>
      </c>
      <c r="G1086" s="3">
        <f t="shared" si="507"/>
        <v>10.458956103384111</v>
      </c>
      <c r="H1086" s="3">
        <f t="shared" si="508"/>
        <v>-105.25326183622271</v>
      </c>
      <c r="I1086" s="3">
        <f t="shared" si="509"/>
        <v>-21.846687613457952</v>
      </c>
      <c r="J1086" s="2">
        <f t="shared" si="490"/>
        <v>108.00424366485323</v>
      </c>
      <c r="K1086" s="2">
        <f t="shared" si="510"/>
        <v>73.622524652251684</v>
      </c>
      <c r="L1086" s="6">
        <f t="shared" si="491"/>
        <v>2464.2483273601019</v>
      </c>
      <c r="M1086" s="2">
        <f t="shared" si="492"/>
        <v>31.230924982167959</v>
      </c>
      <c r="N1086" s="2">
        <f t="shared" si="511"/>
        <v>108.00424366485323</v>
      </c>
      <c r="O1086" s="2">
        <f t="shared" si="493"/>
        <v>73.622524652251684</v>
      </c>
      <c r="P1086" s="5">
        <f t="shared" si="494"/>
        <v>0.35195047301692289</v>
      </c>
      <c r="Q1086" s="4">
        <f t="shared" si="512"/>
        <v>0.28916386914462633</v>
      </c>
      <c r="R1086" s="4">
        <f t="shared" si="495"/>
        <v>0.25752112082955336</v>
      </c>
      <c r="S1086" s="4">
        <f t="shared" si="514"/>
        <v>0</v>
      </c>
      <c r="T1086" s="4">
        <f t="shared" si="515"/>
        <v>0</v>
      </c>
      <c r="U1086" s="5">
        <f t="shared" si="516"/>
        <v>-2.1341231104034923</v>
      </c>
      <c r="V1086" s="5">
        <f t="shared" si="517"/>
        <v>21.476657546861052</v>
      </c>
      <c r="W1086" s="5">
        <f t="shared" si="518"/>
        <v>4.4577604553250572</v>
      </c>
      <c r="X1086" s="5">
        <f t="shared" si="496"/>
        <v>0.98569556586432039</v>
      </c>
      <c r="Y1086" s="5">
        <f t="shared" si="497"/>
        <v>9.5181095827240281</v>
      </c>
      <c r="Z1086" s="5">
        <f t="shared" si="498"/>
        <v>-1.6737427977672619</v>
      </c>
      <c r="AA1086" s="5">
        <f t="shared" si="499"/>
        <v>12.62051181996824</v>
      </c>
      <c r="AB1086" s="5">
        <f t="shared" si="500"/>
        <v>7.3839864723205357</v>
      </c>
      <c r="AC1086" s="5">
        <f t="shared" si="500"/>
        <v>19.802914749093791</v>
      </c>
      <c r="AD1086" s="5">
        <f t="shared" si="501"/>
        <v>-15.095727724706702</v>
      </c>
      <c r="AE1086">
        <f t="shared" si="513"/>
        <v>0</v>
      </c>
    </row>
    <row r="1087" spans="1:31" x14ac:dyDescent="0.2">
      <c r="A1087">
        <f t="shared" si="519"/>
        <v>1.0539999999999947</v>
      </c>
      <c r="B1087" s="5">
        <f t="shared" si="502"/>
        <v>6.0485452770814261</v>
      </c>
      <c r="C1087" s="5">
        <f t="shared" si="503"/>
        <v>-68.816901057503514</v>
      </c>
      <c r="D1087" s="5">
        <f t="shared" si="504"/>
        <v>-8.9585348439936734</v>
      </c>
      <c r="E1087" s="2">
        <f t="shared" si="505"/>
        <v>69.082202998508464</v>
      </c>
      <c r="F1087" s="2">
        <f t="shared" si="506"/>
        <v>174.97699233809053</v>
      </c>
      <c r="G1087" s="3">
        <f t="shared" si="507"/>
        <v>10.46634008985643</v>
      </c>
      <c r="H1087" s="3">
        <f t="shared" si="508"/>
        <v>-105.23345892147361</v>
      </c>
      <c r="I1087" s="3">
        <f t="shared" si="509"/>
        <v>-21.861783341182658</v>
      </c>
      <c r="J1087" s="2">
        <f t="shared" si="490"/>
        <v>107.98871571748052</v>
      </c>
      <c r="K1087" s="2">
        <f t="shared" si="510"/>
        <v>73.611939821050115</v>
      </c>
      <c r="L1087" s="6">
        <f t="shared" si="491"/>
        <v>2464.1763701095715</v>
      </c>
      <c r="M1087" s="2">
        <f t="shared" si="492"/>
        <v>31.230013023958112</v>
      </c>
      <c r="N1087" s="2">
        <f t="shared" si="511"/>
        <v>107.98871571748052</v>
      </c>
      <c r="O1087" s="2">
        <f t="shared" si="493"/>
        <v>73.611939821050115</v>
      </c>
      <c r="P1087" s="5">
        <f t="shared" si="494"/>
        <v>0.35194836753375691</v>
      </c>
      <c r="Q1087" s="4">
        <f t="shared" si="512"/>
        <v>0.28919700374677942</v>
      </c>
      <c r="R1087" s="4">
        <f t="shared" si="495"/>
        <v>0.25753479948000624</v>
      </c>
      <c r="S1087" s="4">
        <f t="shared" si="514"/>
        <v>0</v>
      </c>
      <c r="T1087" s="4">
        <f t="shared" si="515"/>
        <v>0</v>
      </c>
      <c r="U1087" s="5">
        <f t="shared" si="516"/>
        <v>-2.1353099766626151</v>
      </c>
      <c r="V1087" s="5">
        <f t="shared" si="517"/>
        <v>21.469401221876449</v>
      </c>
      <c r="W1087" s="5">
        <f t="shared" si="518"/>
        <v>4.4601726750027897</v>
      </c>
      <c r="X1087" s="5">
        <f t="shared" si="496"/>
        <v>0.98566678307405042</v>
      </c>
      <c r="Y1087" s="5">
        <f t="shared" si="497"/>
        <v>9.5155460546433446</v>
      </c>
      <c r="Z1087" s="5">
        <f t="shared" si="498"/>
        <v>-1.6747334334569961</v>
      </c>
      <c r="AA1087" s="5">
        <f t="shared" si="499"/>
        <v>12.617037174780746</v>
      </c>
      <c r="AB1087" s="5">
        <f t="shared" si="500"/>
        <v>7.3802360779807294</v>
      </c>
      <c r="AC1087" s="5">
        <f t="shared" si="500"/>
        <v>19.794667788419453</v>
      </c>
      <c r="AD1087" s="5">
        <f t="shared" si="501"/>
        <v>-15.096790150216464</v>
      </c>
      <c r="AE1087">
        <f t="shared" si="513"/>
        <v>0</v>
      </c>
    </row>
    <row r="1088" spans="1:31" x14ac:dyDescent="0.2">
      <c r="A1088">
        <f t="shared" si="519"/>
        <v>1.0549999999999946</v>
      </c>
      <c r="B1088" s="5">
        <f t="shared" si="502"/>
        <v>6.0590153072893216</v>
      </c>
      <c r="C1088" s="5">
        <f t="shared" si="503"/>
        <v>-68.922124619091093</v>
      </c>
      <c r="D1088" s="5">
        <f t="shared" si="504"/>
        <v>-8.980404175729932</v>
      </c>
      <c r="E1088" s="2">
        <f t="shared" si="505"/>
        <v>69.187939183816496</v>
      </c>
      <c r="F1088" s="2">
        <f t="shared" si="506"/>
        <v>174.9759846081763</v>
      </c>
      <c r="G1088" s="3">
        <f t="shared" si="507"/>
        <v>10.473720325934412</v>
      </c>
      <c r="H1088" s="3">
        <f t="shared" si="508"/>
        <v>-105.2136642536852</v>
      </c>
      <c r="I1088" s="3">
        <f t="shared" si="509"/>
        <v>-21.876880131332875</v>
      </c>
      <c r="J1088" s="2">
        <f t="shared" si="490"/>
        <v>107.97319967211212</v>
      </c>
      <c r="K1088" s="2">
        <f t="shared" si="510"/>
        <v>73.601363103007571</v>
      </c>
      <c r="L1088" s="6">
        <f t="shared" si="491"/>
        <v>2464.1043365180753</v>
      </c>
      <c r="M1088" s="2">
        <f t="shared" si="492"/>
        <v>31.22910009823255</v>
      </c>
      <c r="N1088" s="2">
        <f t="shared" si="511"/>
        <v>107.97319967211212</v>
      </c>
      <c r="O1088" s="2">
        <f t="shared" si="493"/>
        <v>73.601363103007571</v>
      </c>
      <c r="P1088" s="5">
        <f t="shared" si="494"/>
        <v>0.35194625982277783</v>
      </c>
      <c r="Q1088" s="4">
        <f t="shared" si="512"/>
        <v>0.28923010703644608</v>
      </c>
      <c r="R1088" s="4">
        <f t="shared" si="495"/>
        <v>0.25754846352501337</v>
      </c>
      <c r="S1088" s="4">
        <f t="shared" si="514"/>
        <v>0</v>
      </c>
      <c r="T1088" s="4">
        <f t="shared" si="515"/>
        <v>0</v>
      </c>
      <c r="U1088" s="5">
        <f t="shared" si="516"/>
        <v>-2.1364958522921076</v>
      </c>
      <c r="V1088" s="5">
        <f t="shared" si="517"/>
        <v>21.462150056255041</v>
      </c>
      <c r="W1088" s="5">
        <f t="shared" si="518"/>
        <v>4.4625846601946968</v>
      </c>
      <c r="X1088" s="5">
        <f t="shared" si="496"/>
        <v>0.98563796974751072</v>
      </c>
      <c r="Y1088" s="5">
        <f t="shared" si="497"/>
        <v>9.5129839413778665</v>
      </c>
      <c r="Z1088" s="5">
        <f t="shared" si="498"/>
        <v>-1.6757243883873318</v>
      </c>
      <c r="AA1088" s="5">
        <f t="shared" si="499"/>
        <v>12.613564401871658</v>
      </c>
      <c r="AB1088" s="5">
        <f t="shared" si="500"/>
        <v>7.3764880890857594</v>
      </c>
      <c r="AC1088" s="5">
        <f t="shared" si="500"/>
        <v>19.786425667867711</v>
      </c>
      <c r="AD1088" s="5">
        <f t="shared" si="501"/>
        <v>-15.097850937933643</v>
      </c>
      <c r="AE1088">
        <f t="shared" si="513"/>
        <v>0</v>
      </c>
    </row>
    <row r="1089" spans="1:31" x14ac:dyDescent="0.2">
      <c r="A1089">
        <f t="shared" si="519"/>
        <v>1.0559999999999945</v>
      </c>
      <c r="B1089" s="5">
        <f t="shared" si="502"/>
        <v>6.0694927158593002</v>
      </c>
      <c r="C1089" s="5">
        <f t="shared" si="503"/>
        <v>-69.027328390131942</v>
      </c>
      <c r="D1089" s="5">
        <f t="shared" si="504"/>
        <v>-9.0022886047867328</v>
      </c>
      <c r="E1089" s="2">
        <f t="shared" si="505"/>
        <v>69.293656322256396</v>
      </c>
      <c r="F1089" s="2">
        <f t="shared" si="506"/>
        <v>174.97497244296946</v>
      </c>
      <c r="G1089" s="3">
        <f t="shared" si="507"/>
        <v>10.481096814023498</v>
      </c>
      <c r="H1089" s="3">
        <f t="shared" si="508"/>
        <v>-105.19387782801732</v>
      </c>
      <c r="I1089" s="3">
        <f t="shared" si="509"/>
        <v>-21.891977982270809</v>
      </c>
      <c r="J1089" s="2">
        <f t="shared" si="490"/>
        <v>107.95769552420521</v>
      </c>
      <c r="K1089" s="2">
        <f t="shared" si="510"/>
        <v>73.59079449502741</v>
      </c>
      <c r="L1089" s="6">
        <f t="shared" si="491"/>
        <v>2464.0322265871532</v>
      </c>
      <c r="M1089" s="2">
        <f t="shared" si="492"/>
        <v>31.228186205010797</v>
      </c>
      <c r="N1089" s="2">
        <f t="shared" si="511"/>
        <v>107.95769552420521</v>
      </c>
      <c r="O1089" s="2">
        <f t="shared" si="493"/>
        <v>73.59079449502741</v>
      </c>
      <c r="P1089" s="5">
        <f t="shared" si="494"/>
        <v>0.35194414988402944</v>
      </c>
      <c r="Q1089" s="4">
        <f t="shared" si="512"/>
        <v>0.28926317900152954</v>
      </c>
      <c r="R1089" s="4">
        <f t="shared" si="495"/>
        <v>0.25756211296465342</v>
      </c>
      <c r="S1089" s="4">
        <f t="shared" si="514"/>
        <v>0</v>
      </c>
      <c r="T1089" s="4">
        <f t="shared" si="515"/>
        <v>0</v>
      </c>
      <c r="U1089" s="5">
        <f t="shared" si="516"/>
        <v>-2.1376807385150749</v>
      </c>
      <c r="V1089" s="5">
        <f t="shared" si="517"/>
        <v>21.454904046090657</v>
      </c>
      <c r="W1089" s="5">
        <f t="shared" si="518"/>
        <v>4.4649964112612297</v>
      </c>
      <c r="X1089" s="5">
        <f t="shared" si="496"/>
        <v>0.98560912588531735</v>
      </c>
      <c r="Y1089" s="5">
        <f t="shared" si="497"/>
        <v>9.5104232420922141</v>
      </c>
      <c r="Z1089" s="5">
        <f t="shared" si="498"/>
        <v>-1.6767156621533523</v>
      </c>
      <c r="AA1089" s="5">
        <f t="shared" si="499"/>
        <v>12.610093500146832</v>
      </c>
      <c r="AB1089" s="5">
        <f t="shared" si="500"/>
        <v>7.3727425035771397</v>
      </c>
      <c r="AC1089" s="5">
        <f t="shared" si="500"/>
        <v>19.778188383937305</v>
      </c>
      <c r="AD1089" s="5">
        <f t="shared" si="501"/>
        <v>-15.098910088591939</v>
      </c>
      <c r="AE1089">
        <f t="shared" si="513"/>
        <v>0</v>
      </c>
    </row>
    <row r="1090" spans="1:31" x14ac:dyDescent="0.2">
      <c r="A1090">
        <f t="shared" si="519"/>
        <v>1.0569999999999944</v>
      </c>
      <c r="B1090" s="5">
        <f t="shared" si="502"/>
        <v>6.0799774990445759</v>
      </c>
      <c r="C1090" s="5">
        <f t="shared" si="503"/>
        <v>-69.132512378865769</v>
      </c>
      <c r="D1090" s="5">
        <f t="shared" si="504"/>
        <v>-9.0241881322240491</v>
      </c>
      <c r="E1090" s="2">
        <f t="shared" si="505"/>
        <v>69.399354422090397</v>
      </c>
      <c r="F1090" s="2">
        <f t="shared" si="506"/>
        <v>174.97395586558264</v>
      </c>
      <c r="G1090" s="3">
        <f t="shared" si="507"/>
        <v>10.488469556527075</v>
      </c>
      <c r="H1090" s="3">
        <f t="shared" si="508"/>
        <v>-105.17409963963338</v>
      </c>
      <c r="I1090" s="3">
        <f t="shared" si="509"/>
        <v>-21.907076892359402</v>
      </c>
      <c r="J1090" s="2">
        <f t="shared" si="490"/>
        <v>107.94220326921936</v>
      </c>
      <c r="K1090" s="2">
        <f t="shared" si="510"/>
        <v>73.580233994014563</v>
      </c>
      <c r="L1090" s="6">
        <f t="shared" si="491"/>
        <v>2463.9600403184063</v>
      </c>
      <c r="M1090" s="2">
        <f t="shared" si="492"/>
        <v>31.227271344313134</v>
      </c>
      <c r="N1090" s="2">
        <f t="shared" si="511"/>
        <v>107.94220326921936</v>
      </c>
      <c r="O1090" s="2">
        <f t="shared" si="493"/>
        <v>73.580233994014563</v>
      </c>
      <c r="P1090" s="5">
        <f t="shared" si="494"/>
        <v>0.35194203771755728</v>
      </c>
      <c r="Q1090" s="4">
        <f t="shared" si="512"/>
        <v>0.28929621962995317</v>
      </c>
      <c r="R1090" s="4">
        <f t="shared" si="495"/>
        <v>0.25757574779900949</v>
      </c>
      <c r="S1090" s="4">
        <f t="shared" si="514"/>
        <v>0</v>
      </c>
      <c r="T1090" s="4">
        <f t="shared" si="515"/>
        <v>0</v>
      </c>
      <c r="U1090" s="5">
        <f t="shared" si="516"/>
        <v>-2.1388646365532278</v>
      </c>
      <c r="V1090" s="5">
        <f t="shared" si="517"/>
        <v>21.447663187480664</v>
      </c>
      <c r="W1090" s="5">
        <f t="shared" si="518"/>
        <v>4.4674079285629231</v>
      </c>
      <c r="X1090" s="5">
        <f t="shared" si="496"/>
        <v>0.98558025148811057</v>
      </c>
      <c r="Y1090" s="5">
        <f t="shared" si="497"/>
        <v>9.5078639559515938</v>
      </c>
      <c r="Z1090" s="5">
        <f t="shared" si="498"/>
        <v>-1.6777072543506539</v>
      </c>
      <c r="AA1090" s="5">
        <f t="shared" si="499"/>
        <v>12.606624468512866</v>
      </c>
      <c r="AB1090" s="5">
        <f t="shared" si="500"/>
        <v>7.3689993193983661</v>
      </c>
      <c r="AC1090" s="5">
        <f t="shared" si="500"/>
        <v>19.76995593313001</v>
      </c>
      <c r="AD1090" s="5">
        <f t="shared" si="501"/>
        <v>-15.09996760292421</v>
      </c>
      <c r="AE1090">
        <f t="shared" si="513"/>
        <v>0</v>
      </c>
    </row>
    <row r="1091" spans="1:31" x14ac:dyDescent="0.2">
      <c r="A1091">
        <f t="shared" si="519"/>
        <v>1.0579999999999943</v>
      </c>
      <c r="B1091" s="5">
        <f t="shared" si="502"/>
        <v>6.0904696531007634</v>
      </c>
      <c r="C1091" s="5">
        <f t="shared" si="503"/>
        <v>-69.237676593527439</v>
      </c>
      <c r="D1091" s="5">
        <f t="shared" si="504"/>
        <v>-9.0461027591002097</v>
      </c>
      <c r="E1091" s="2">
        <f t="shared" si="505"/>
        <v>69.505033491576981</v>
      </c>
      <c r="F1091" s="2">
        <f t="shared" si="506"/>
        <v>174.97293489897905</v>
      </c>
      <c r="G1091" s="3">
        <f t="shared" si="507"/>
        <v>10.495838555846474</v>
      </c>
      <c r="H1091" s="3">
        <f t="shared" si="508"/>
        <v>-105.15432968370025</v>
      </c>
      <c r="I1091" s="3">
        <f t="shared" si="509"/>
        <v>-21.922176859962327</v>
      </c>
      <c r="J1091" s="2">
        <f t="shared" si="490"/>
        <v>107.9267229026166</v>
      </c>
      <c r="K1091" s="2">
        <f t="shared" si="510"/>
        <v>73.569681596875668</v>
      </c>
      <c r="L1091" s="6">
        <f t="shared" si="491"/>
        <v>2463.8877777134953</v>
      </c>
      <c r="M1091" s="2">
        <f t="shared" si="492"/>
        <v>31.226355516160613</v>
      </c>
      <c r="N1091" s="2">
        <f t="shared" si="511"/>
        <v>107.9267229026166</v>
      </c>
      <c r="O1091" s="2">
        <f t="shared" si="493"/>
        <v>73.569681596875668</v>
      </c>
      <c r="P1091" s="5">
        <f t="shared" si="494"/>
        <v>0.35193992332340873</v>
      </c>
      <c r="Q1091" s="4">
        <f t="shared" si="512"/>
        <v>0.28932922890966006</v>
      </c>
      <c r="R1091" s="4">
        <f t="shared" si="495"/>
        <v>0.25758936802816895</v>
      </c>
      <c r="S1091" s="4">
        <f t="shared" si="514"/>
        <v>0</v>
      </c>
      <c r="T1091" s="4">
        <f t="shared" si="515"/>
        <v>0</v>
      </c>
      <c r="U1091" s="5">
        <f t="shared" si="516"/>
        <v>-2.1400475476268856</v>
      </c>
      <c r="V1091" s="5">
        <f t="shared" si="517"/>
        <v>21.440427476526004</v>
      </c>
      <c r="W1091" s="5">
        <f t="shared" si="518"/>
        <v>4.469819212460405</v>
      </c>
      <c r="X1091" s="5">
        <f t="shared" si="496"/>
        <v>0.98555134655655474</v>
      </c>
      <c r="Y1091" s="5">
        <f t="shared" si="497"/>
        <v>9.505306082121777</v>
      </c>
      <c r="Z1091" s="5">
        <f t="shared" si="498"/>
        <v>-1.6786991645753484</v>
      </c>
      <c r="AA1091" s="5">
        <f t="shared" si="499"/>
        <v>12.603157305877097</v>
      </c>
      <c r="AB1091" s="5">
        <f t="shared" si="500"/>
        <v>7.3652585344948918</v>
      </c>
      <c r="AC1091" s="5">
        <f t="shared" si="500"/>
        <v>19.761728311950655</v>
      </c>
      <c r="AD1091" s="5">
        <f t="shared" si="501"/>
        <v>-15.101023481662498</v>
      </c>
      <c r="AE1091">
        <f t="shared" si="513"/>
        <v>0</v>
      </c>
    </row>
    <row r="1092" spans="1:31" x14ac:dyDescent="0.2">
      <c r="A1092">
        <f t="shared" si="519"/>
        <v>1.0589999999999942</v>
      </c>
      <c r="B1092" s="5">
        <f t="shared" si="502"/>
        <v>6.1009691742858774</v>
      </c>
      <c r="C1092" s="5">
        <f t="shared" si="503"/>
        <v>-69.342821042346984</v>
      </c>
      <c r="D1092" s="5">
        <f t="shared" si="504"/>
        <v>-9.068032486471914</v>
      </c>
      <c r="E1092" s="2">
        <f t="shared" si="505"/>
        <v>69.610693538971049</v>
      </c>
      <c r="F1092" s="2">
        <f t="shared" si="506"/>
        <v>174.97190956597319</v>
      </c>
      <c r="G1092" s="3">
        <f t="shared" si="507"/>
        <v>10.503203814380969</v>
      </c>
      <c r="H1092" s="3">
        <f t="shared" si="508"/>
        <v>-105.13456795538831</v>
      </c>
      <c r="I1092" s="3">
        <f t="shared" si="509"/>
        <v>-21.93727788344399</v>
      </c>
      <c r="J1092" s="2">
        <f t="shared" si="490"/>
        <v>107.91125441986128</v>
      </c>
      <c r="K1092" s="2">
        <f t="shared" si="510"/>
        <v>73.559137300518927</v>
      </c>
      <c r="L1092" s="6">
        <f t="shared" si="491"/>
        <v>2463.8154387741401</v>
      </c>
      <c r="M1092" s="2">
        <f t="shared" si="492"/>
        <v>31.225438720575042</v>
      </c>
      <c r="N1092" s="2">
        <f t="shared" si="511"/>
        <v>107.91125441986128</v>
      </c>
      <c r="O1092" s="2">
        <f t="shared" si="493"/>
        <v>73.559137300518927</v>
      </c>
      <c r="P1092" s="5">
        <f t="shared" si="494"/>
        <v>0.35193780670163283</v>
      </c>
      <c r="Q1092" s="4">
        <f t="shared" si="512"/>
        <v>0.28936220682861358</v>
      </c>
      <c r="R1092" s="4">
        <f t="shared" si="495"/>
        <v>0.25760297365222357</v>
      </c>
      <c r="S1092" s="4">
        <f t="shared" si="514"/>
        <v>0</v>
      </c>
      <c r="T1092" s="4">
        <f t="shared" si="515"/>
        <v>0</v>
      </c>
      <c r="U1092" s="5">
        <f t="shared" si="516"/>
        <v>-2.1412294729549743</v>
      </c>
      <c r="V1092" s="5">
        <f t="shared" si="517"/>
        <v>21.433196909331123</v>
      </c>
      <c r="W1092" s="5">
        <f t="shared" si="518"/>
        <v>4.4722302633143789</v>
      </c>
      <c r="X1092" s="5">
        <f t="shared" si="496"/>
        <v>0.98552241109133831</v>
      </c>
      <c r="Y1092" s="5">
        <f t="shared" si="497"/>
        <v>9.5027496197691086</v>
      </c>
      <c r="Z1092" s="5">
        <f t="shared" si="498"/>
        <v>-1.67969139242406</v>
      </c>
      <c r="AA1092" s="5">
        <f t="shared" si="499"/>
        <v>12.599692011147608</v>
      </c>
      <c r="AB1092" s="5">
        <f t="shared" si="500"/>
        <v>7.3615201468141347</v>
      </c>
      <c r="AC1092" s="5">
        <f t="shared" si="500"/>
        <v>19.753505516907062</v>
      </c>
      <c r="AD1092" s="5">
        <f t="shared" si="501"/>
        <v>-15.102077725538013</v>
      </c>
      <c r="AE1092">
        <f t="shared" si="513"/>
        <v>0</v>
      </c>
    </row>
    <row r="1093" spans="1:31" x14ac:dyDescent="0.2">
      <c r="A1093">
        <f t="shared" si="519"/>
        <v>1.0599999999999941</v>
      </c>
      <c r="B1093" s="5">
        <f t="shared" si="502"/>
        <v>6.1114760588603323</v>
      </c>
      <c r="C1093" s="5">
        <f t="shared" si="503"/>
        <v>-69.447945733549616</v>
      </c>
      <c r="D1093" s="5">
        <f t="shared" si="504"/>
        <v>-9.0899773153942203</v>
      </c>
      <c r="E1093" s="2">
        <f t="shared" si="505"/>
        <v>69.716334572523778</v>
      </c>
      <c r="F1093" s="2">
        <f t="shared" si="506"/>
        <v>174.97087988923238</v>
      </c>
      <c r="G1093" s="3">
        <f t="shared" si="507"/>
        <v>10.510565334527783</v>
      </c>
      <c r="H1093" s="3">
        <f t="shared" si="508"/>
        <v>-105.1148144498714</v>
      </c>
      <c r="I1093" s="3">
        <f t="shared" si="509"/>
        <v>-21.952379961169527</v>
      </c>
      <c r="J1093" s="2">
        <f t="shared" si="490"/>
        <v>107.89579781642021</v>
      </c>
      <c r="K1093" s="2">
        <f t="shared" si="510"/>
        <v>73.54860110185426</v>
      </c>
      <c r="L1093" s="6">
        <f t="shared" si="491"/>
        <v>2463.7430235021206</v>
      </c>
      <c r="M1093" s="2">
        <f t="shared" si="492"/>
        <v>31.22452095757896</v>
      </c>
      <c r="N1093" s="2">
        <f t="shared" si="511"/>
        <v>107.89579781642021</v>
      </c>
      <c r="O1093" s="2">
        <f t="shared" si="493"/>
        <v>73.54860110185426</v>
      </c>
      <c r="P1093" s="5">
        <f t="shared" si="494"/>
        <v>0.3519356878522803</v>
      </c>
      <c r="Q1093" s="4">
        <f t="shared" si="512"/>
        <v>0.28939515337479649</v>
      </c>
      <c r="R1093" s="4">
        <f t="shared" si="495"/>
        <v>0.25761656467126931</v>
      </c>
      <c r="S1093" s="4">
        <f t="shared" si="514"/>
        <v>0</v>
      </c>
      <c r="T1093" s="4">
        <f t="shared" si="515"/>
        <v>0</v>
      </c>
      <c r="U1093" s="5">
        <f t="shared" si="516"/>
        <v>-2.1424104137550324</v>
      </c>
      <c r="V1093" s="5">
        <f t="shared" si="517"/>
        <v>21.425971482004034</v>
      </c>
      <c r="W1093" s="5">
        <f t="shared" si="518"/>
        <v>4.4746410814856414</v>
      </c>
      <c r="X1093" s="5">
        <f t="shared" si="496"/>
        <v>0.98549344509317238</v>
      </c>
      <c r="Y1093" s="5">
        <f t="shared" si="497"/>
        <v>9.5001945680605075</v>
      </c>
      <c r="Z1093" s="5">
        <f t="shared" si="498"/>
        <v>-1.6806839374939286</v>
      </c>
      <c r="AA1093" s="5">
        <f t="shared" si="499"/>
        <v>12.596228583233207</v>
      </c>
      <c r="AB1093" s="5">
        <f t="shared" si="500"/>
        <v>7.3577841543054756</v>
      </c>
      <c r="AC1093" s="5">
        <f t="shared" si="500"/>
        <v>19.745287544510106</v>
      </c>
      <c r="AD1093" s="5">
        <f t="shared" si="501"/>
        <v>-15.103130335281151</v>
      </c>
      <c r="AE1093">
        <f t="shared" si="513"/>
        <v>0</v>
      </c>
    </row>
    <row r="1094" spans="1:31" x14ac:dyDescent="0.2">
      <c r="A1094">
        <f t="shared" si="519"/>
        <v>1.0609999999999939</v>
      </c>
      <c r="B1094" s="5">
        <f t="shared" si="502"/>
        <v>6.1219903030869371</v>
      </c>
      <c r="C1094" s="5">
        <f t="shared" si="503"/>
        <v>-69.553050675355721</v>
      </c>
      <c r="D1094" s="5">
        <f t="shared" si="504"/>
        <v>-9.1119372469205562</v>
      </c>
      <c r="E1094" s="2">
        <f t="shared" si="505"/>
        <v>69.821956600482707</v>
      </c>
      <c r="F1094" s="2">
        <f t="shared" si="506"/>
        <v>174.96984589127766</v>
      </c>
      <c r="G1094" s="3">
        <f t="shared" si="507"/>
        <v>10.517923118682088</v>
      </c>
      <c r="H1094" s="3">
        <f t="shared" si="508"/>
        <v>-105.09506916232689</v>
      </c>
      <c r="I1094" s="3">
        <f t="shared" si="509"/>
        <v>-21.967483091504807</v>
      </c>
      <c r="J1094" s="2">
        <f t="shared" si="490"/>
        <v>107.8803530877626</v>
      </c>
      <c r="K1094" s="2">
        <f t="shared" si="510"/>
        <v>73.538072997793179</v>
      </c>
      <c r="L1094" s="6">
        <f t="shared" si="491"/>
        <v>2463.6705318992767</v>
      </c>
      <c r="M1094" s="2">
        <f t="shared" si="492"/>
        <v>31.223602227195698</v>
      </c>
      <c r="N1094" s="2">
        <f t="shared" si="511"/>
        <v>107.8803530877626</v>
      </c>
      <c r="O1094" s="2">
        <f t="shared" si="493"/>
        <v>73.538072997793179</v>
      </c>
      <c r="P1094" s="5">
        <f t="shared" si="494"/>
        <v>0.35193356677540377</v>
      </c>
      <c r="Q1094" s="4">
        <f t="shared" si="512"/>
        <v>0.28942806853621195</v>
      </c>
      <c r="R1094" s="4">
        <f t="shared" si="495"/>
        <v>0.25763014108540661</v>
      </c>
      <c r="S1094" s="4">
        <f t="shared" si="514"/>
        <v>0</v>
      </c>
      <c r="T1094" s="4">
        <f t="shared" si="515"/>
        <v>0</v>
      </c>
      <c r="U1094" s="5">
        <f t="shared" si="516"/>
        <v>-2.1435903712432101</v>
      </c>
      <c r="V1094" s="5">
        <f t="shared" si="517"/>
        <v>21.418751190656277</v>
      </c>
      <c r="W1094" s="5">
        <f t="shared" si="518"/>
        <v>4.4770516673350711</v>
      </c>
      <c r="X1094" s="5">
        <f t="shared" si="496"/>
        <v>0.98546444856279347</v>
      </c>
      <c r="Y1094" s="5">
        <f t="shared" si="497"/>
        <v>9.4976409261634629</v>
      </c>
      <c r="Z1094" s="5">
        <f t="shared" si="498"/>
        <v>-1.6816767993826045</v>
      </c>
      <c r="AA1094" s="5">
        <f t="shared" si="499"/>
        <v>12.592767021043443</v>
      </c>
      <c r="AB1094" s="5">
        <f t="shared" si="500"/>
        <v>7.3540505549202528</v>
      </c>
      <c r="AC1094" s="5">
        <f t="shared" si="500"/>
        <v>19.737074391273673</v>
      </c>
      <c r="AD1094" s="5">
        <f t="shared" si="501"/>
        <v>-15.104181311621485</v>
      </c>
      <c r="AE1094">
        <f t="shared" si="513"/>
        <v>0</v>
      </c>
    </row>
    <row r="1095" spans="1:31" x14ac:dyDescent="0.2">
      <c r="A1095">
        <f t="shared" si="519"/>
        <v>1.0619999999999938</v>
      </c>
      <c r="B1095" s="5">
        <f t="shared" si="502"/>
        <v>6.1325119032308963</v>
      </c>
      <c r="C1095" s="5">
        <f t="shared" si="503"/>
        <v>-69.658135875980861</v>
      </c>
      <c r="D1095" s="5">
        <f t="shared" si="504"/>
        <v>-9.1339122821027168</v>
      </c>
      <c r="E1095" s="2">
        <f t="shared" si="505"/>
        <v>69.927559631091668</v>
      </c>
      <c r="F1095" s="2">
        <f t="shared" si="506"/>
        <v>174.96880759448533</v>
      </c>
      <c r="G1095" s="3">
        <f t="shared" si="507"/>
        <v>10.525277169237008</v>
      </c>
      <c r="H1095" s="3">
        <f t="shared" si="508"/>
        <v>-105.07533208793562</v>
      </c>
      <c r="I1095" s="3">
        <f t="shared" si="509"/>
        <v>-21.982587272816428</v>
      </c>
      <c r="J1095" s="2">
        <f t="shared" si="490"/>
        <v>107.86492022936005</v>
      </c>
      <c r="K1095" s="2">
        <f t="shared" si="510"/>
        <v>73.527552985248832</v>
      </c>
      <c r="L1095" s="6">
        <f t="shared" si="491"/>
        <v>2463.5979639675065</v>
      </c>
      <c r="M1095" s="2">
        <f t="shared" si="492"/>
        <v>31.222682529449301</v>
      </c>
      <c r="N1095" s="2">
        <f t="shared" si="511"/>
        <v>107.86492022936005</v>
      </c>
      <c r="O1095" s="2">
        <f t="shared" si="493"/>
        <v>73.527552985248832</v>
      </c>
      <c r="P1095" s="5">
        <f t="shared" si="494"/>
        <v>0.35193144347105737</v>
      </c>
      <c r="Q1095" s="4">
        <f t="shared" si="512"/>
        <v>0.28946095230088265</v>
      </c>
      <c r="R1095" s="4">
        <f t="shared" si="495"/>
        <v>0.25764370289473998</v>
      </c>
      <c r="S1095" s="4">
        <f t="shared" si="514"/>
        <v>0</v>
      </c>
      <c r="T1095" s="4">
        <f t="shared" si="515"/>
        <v>0</v>
      </c>
      <c r="U1095" s="5">
        <f t="shared" si="516"/>
        <v>-2.1447693466342703</v>
      </c>
      <c r="V1095" s="5">
        <f t="shared" si="517"/>
        <v>21.411536031402918</v>
      </c>
      <c r="W1095" s="5">
        <f t="shared" si="518"/>
        <v>4.4794620212236289</v>
      </c>
      <c r="X1095" s="5">
        <f t="shared" si="496"/>
        <v>0.98543542150096053</v>
      </c>
      <c r="Y1095" s="5">
        <f t="shared" si="497"/>
        <v>9.4950886932460303</v>
      </c>
      <c r="Z1095" s="5">
        <f t="shared" si="498"/>
        <v>-1.682669977688251</v>
      </c>
      <c r="AA1095" s="5">
        <f t="shared" si="499"/>
        <v>12.589307323488597</v>
      </c>
      <c r="AB1095" s="5">
        <f t="shared" si="500"/>
        <v>7.3503193466117605</v>
      </c>
      <c r="AC1095" s="5">
        <f t="shared" si="500"/>
        <v>19.728866053714668</v>
      </c>
      <c r="AD1095" s="5">
        <f t="shared" si="501"/>
        <v>-15.105230655287773</v>
      </c>
      <c r="AE1095">
        <f t="shared" si="513"/>
        <v>0</v>
      </c>
    </row>
    <row r="1096" spans="1:31" x14ac:dyDescent="0.2">
      <c r="A1096">
        <f t="shared" si="519"/>
        <v>1.0629999999999937</v>
      </c>
      <c r="B1096" s="5">
        <f t="shared" si="502"/>
        <v>6.1430408555598071</v>
      </c>
      <c r="C1096" s="5">
        <f t="shared" si="503"/>
        <v>-69.763201343635771</v>
      </c>
      <c r="D1096" s="5">
        <f t="shared" si="504"/>
        <v>-9.1559024219908611</v>
      </c>
      <c r="E1096" s="2">
        <f t="shared" si="505"/>
        <v>70.033143672590782</v>
      </c>
      <c r="F1096" s="2">
        <f t="shared" si="506"/>
        <v>174.96776502108776</v>
      </c>
      <c r="G1096" s="3">
        <f t="shared" si="507"/>
        <v>10.53262748858362</v>
      </c>
      <c r="H1096" s="3">
        <f t="shared" si="508"/>
        <v>-105.05560322188191</v>
      </c>
      <c r="I1096" s="3">
        <f t="shared" si="509"/>
        <v>-21.997692503471715</v>
      </c>
      <c r="J1096" s="2">
        <f t="shared" si="490"/>
        <v>107.84949923668653</v>
      </c>
      <c r="K1096" s="2">
        <f t="shared" si="510"/>
        <v>73.517041061136013</v>
      </c>
      <c r="L1096" s="6">
        <f t="shared" si="491"/>
        <v>2463.5253197087709</v>
      </c>
      <c r="M1096" s="2">
        <f t="shared" si="492"/>
        <v>31.221761864364634</v>
      </c>
      <c r="N1096" s="2">
        <f t="shared" si="511"/>
        <v>107.84949923668653</v>
      </c>
      <c r="O1096" s="2">
        <f t="shared" si="493"/>
        <v>73.517041061136013</v>
      </c>
      <c r="P1096" s="5">
        <f t="shared" si="494"/>
        <v>0.35192931793929727</v>
      </c>
      <c r="Q1096" s="4">
        <f t="shared" si="512"/>
        <v>0.28949380465685198</v>
      </c>
      <c r="R1096" s="4">
        <f t="shared" si="495"/>
        <v>0.25765725009937862</v>
      </c>
      <c r="S1096" s="4">
        <f t="shared" si="514"/>
        <v>0</v>
      </c>
      <c r="T1096" s="4">
        <f t="shared" si="515"/>
        <v>0</v>
      </c>
      <c r="U1096" s="5">
        <f t="shared" si="516"/>
        <v>-2.1459473411415941</v>
      </c>
      <c r="V1096" s="5">
        <f t="shared" si="517"/>
        <v>21.404326000362559</v>
      </c>
      <c r="W1096" s="5">
        <f t="shared" si="518"/>
        <v>4.481872143512363</v>
      </c>
      <c r="X1096" s="5">
        <f t="shared" si="496"/>
        <v>0.98540636390845815</v>
      </c>
      <c r="Y1096" s="5">
        <f t="shared" si="497"/>
        <v>9.4925378684768447</v>
      </c>
      <c r="Z1096" s="5">
        <f t="shared" si="498"/>
        <v>-1.683663472009542</v>
      </c>
      <c r="AA1096" s="5">
        <f t="shared" si="499"/>
        <v>12.58584948947969</v>
      </c>
      <c r="AB1096" s="5">
        <f t="shared" si="500"/>
        <v>7.3465905273352501</v>
      </c>
      <c r="AC1096" s="5">
        <f t="shared" si="500"/>
        <v>19.720662528353017</v>
      </c>
      <c r="AD1096" s="5">
        <f t="shared" si="501"/>
        <v>-15.106278367007945</v>
      </c>
      <c r="AE1096">
        <f t="shared" si="513"/>
        <v>0</v>
      </c>
    </row>
    <row r="1097" spans="1:31" x14ac:dyDescent="0.2">
      <c r="A1097">
        <f t="shared" si="519"/>
        <v>1.0639999999999936</v>
      </c>
      <c r="B1097" s="5">
        <f t="shared" si="502"/>
        <v>6.1535771563436539</v>
      </c>
      <c r="C1097" s="5">
        <f t="shared" si="503"/>
        <v>-69.868247086526395</v>
      </c>
      <c r="D1097" s="5">
        <f t="shared" si="504"/>
        <v>-9.1779076676335176</v>
      </c>
      <c r="E1097" s="2">
        <f t="shared" si="505"/>
        <v>70.13870873321649</v>
      </c>
      <c r="F1097" s="2">
        <f t="shared" si="506"/>
        <v>174.9667181931747</v>
      </c>
      <c r="G1097" s="3">
        <f t="shared" si="507"/>
        <v>10.539974079110955</v>
      </c>
      <c r="H1097" s="3">
        <f t="shared" si="508"/>
        <v>-105.03588255935355</v>
      </c>
      <c r="I1097" s="3">
        <f t="shared" si="509"/>
        <v>-22.012798781838722</v>
      </c>
      <c r="J1097" s="2">
        <f t="shared" si="490"/>
        <v>107.83409010521841</v>
      </c>
      <c r="K1097" s="2">
        <f t="shared" si="510"/>
        <v>73.506537222371094</v>
      </c>
      <c r="L1097" s="6">
        <f t="shared" si="491"/>
        <v>2463.4525991250866</v>
      </c>
      <c r="M1097" s="2">
        <f t="shared" si="492"/>
        <v>31.220840231967244</v>
      </c>
      <c r="N1097" s="2">
        <f t="shared" si="511"/>
        <v>107.83409010521841</v>
      </c>
      <c r="O1097" s="2">
        <f t="shared" si="493"/>
        <v>73.506537222371094</v>
      </c>
      <c r="P1097" s="5">
        <f t="shared" si="494"/>
        <v>0.35192719018018126</v>
      </c>
      <c r="Q1097" s="4">
        <f t="shared" si="512"/>
        <v>0.28952662559218251</v>
      </c>
      <c r="R1097" s="4">
        <f t="shared" si="495"/>
        <v>0.25767078269943572</v>
      </c>
      <c r="S1097" s="4">
        <f t="shared" si="514"/>
        <v>0</v>
      </c>
      <c r="T1097" s="4">
        <f t="shared" si="515"/>
        <v>0</v>
      </c>
      <c r="U1097" s="5">
        <f t="shared" si="516"/>
        <v>-2.1471243559771773</v>
      </c>
      <c r="V1097" s="5">
        <f t="shared" si="517"/>
        <v>21.397121093657319</v>
      </c>
      <c r="W1097" s="5">
        <f t="shared" si="518"/>
        <v>4.4842820345624022</v>
      </c>
      <c r="X1097" s="5">
        <f t="shared" si="496"/>
        <v>0.98537727578609291</v>
      </c>
      <c r="Y1097" s="5">
        <f t="shared" si="497"/>
        <v>9.4899884510251056</v>
      </c>
      <c r="Z1097" s="5">
        <f t="shared" si="498"/>
        <v>-1.6846572819456624</v>
      </c>
      <c r="AA1097" s="5">
        <f t="shared" si="499"/>
        <v>12.582393517928471</v>
      </c>
      <c r="AB1097" s="5">
        <f t="shared" si="500"/>
        <v>7.3428640950479283</v>
      </c>
      <c r="AC1097" s="5">
        <f t="shared" si="500"/>
        <v>19.712463811711658</v>
      </c>
      <c r="AD1097" s="5">
        <f t="shared" si="501"/>
        <v>-15.107324447509125</v>
      </c>
      <c r="AE1097">
        <f t="shared" si="513"/>
        <v>0</v>
      </c>
    </row>
    <row r="1098" spans="1:31" x14ac:dyDescent="0.2">
      <c r="A1098">
        <f t="shared" si="519"/>
        <v>1.0649999999999935</v>
      </c>
      <c r="B1098" s="5">
        <f t="shared" si="502"/>
        <v>6.1641208018548124</v>
      </c>
      <c r="C1098" s="5">
        <f t="shared" si="503"/>
        <v>-69.973273112853832</v>
      </c>
      <c r="D1098" s="5">
        <f t="shared" si="504"/>
        <v>-9.1999280200775804</v>
      </c>
      <c r="E1098" s="2">
        <f t="shared" si="505"/>
        <v>70.244254821201508</v>
      </c>
      <c r="F1098" s="2">
        <f t="shared" si="506"/>
        <v>174.96566713269439</v>
      </c>
      <c r="G1098" s="3">
        <f t="shared" si="507"/>
        <v>10.547316943206003</v>
      </c>
      <c r="H1098" s="3">
        <f t="shared" si="508"/>
        <v>-105.01617009554184</v>
      </c>
      <c r="I1098" s="3">
        <f t="shared" si="509"/>
        <v>-22.027906106286231</v>
      </c>
      <c r="J1098" s="2">
        <f t="shared" si="490"/>
        <v>107.81869283043446</v>
      </c>
      <c r="K1098" s="2">
        <f t="shared" si="510"/>
        <v>73.496041465872153</v>
      </c>
      <c r="L1098" s="6">
        <f t="shared" si="491"/>
        <v>2463.3798022185338</v>
      </c>
      <c r="M1098" s="2">
        <f t="shared" si="492"/>
        <v>31.219917632283501</v>
      </c>
      <c r="N1098" s="2">
        <f t="shared" si="511"/>
        <v>107.81869283043446</v>
      </c>
      <c r="O1098" s="2">
        <f t="shared" si="493"/>
        <v>73.496041465872153</v>
      </c>
      <c r="P1098" s="5">
        <f t="shared" si="494"/>
        <v>0.35192506019376874</v>
      </c>
      <c r="Q1098" s="4">
        <f t="shared" si="512"/>
        <v>0.28955941509495758</v>
      </c>
      <c r="R1098" s="4">
        <f t="shared" si="495"/>
        <v>0.25768430069502896</v>
      </c>
      <c r="S1098" s="4">
        <f t="shared" si="514"/>
        <v>0</v>
      </c>
      <c r="T1098" s="4">
        <f t="shared" si="515"/>
        <v>0</v>
      </c>
      <c r="U1098" s="5">
        <f t="shared" si="516"/>
        <v>-2.1483003923516346</v>
      </c>
      <c r="V1098" s="5">
        <f t="shared" si="517"/>
        <v>21.389921307412841</v>
      </c>
      <c r="W1098" s="5">
        <f t="shared" si="518"/>
        <v>4.486691694734958</v>
      </c>
      <c r="X1098" s="5">
        <f t="shared" si="496"/>
        <v>0.9853481571346967</v>
      </c>
      <c r="Y1098" s="5">
        <f t="shared" si="497"/>
        <v>9.4874404400605759</v>
      </c>
      <c r="Z1098" s="5">
        <f t="shared" si="498"/>
        <v>-1.685651407096308</v>
      </c>
      <c r="AA1098" s="5">
        <f t="shared" si="499"/>
        <v>12.578939407747427</v>
      </c>
      <c r="AB1098" s="5">
        <f t="shared" si="500"/>
        <v>7.3391400477089412</v>
      </c>
      <c r="AC1098" s="5">
        <f t="shared" si="500"/>
        <v>19.704269900316532</v>
      </c>
      <c r="AD1098" s="5">
        <f t="shared" si="501"/>
        <v>-15.108368897517614</v>
      </c>
      <c r="AE1098">
        <f t="shared" si="513"/>
        <v>0</v>
      </c>
    </row>
    <row r="1099" spans="1:31" x14ac:dyDescent="0.2">
      <c r="A1099">
        <f t="shared" si="519"/>
        <v>1.0659999999999934</v>
      </c>
      <c r="B1099" s="5">
        <f t="shared" si="502"/>
        <v>6.174671788368042</v>
      </c>
      <c r="C1099" s="5">
        <f t="shared" si="503"/>
        <v>-70.078279430814419</v>
      </c>
      <c r="D1099" s="5">
        <f t="shared" si="504"/>
        <v>-9.2219634803683164</v>
      </c>
      <c r="E1099" s="2">
        <f t="shared" si="505"/>
        <v>70.34978194477489</v>
      </c>
      <c r="F1099" s="2">
        <f t="shared" si="506"/>
        <v>174.96461186145476</v>
      </c>
      <c r="G1099" s="3">
        <f t="shared" si="507"/>
        <v>10.554656083253711</v>
      </c>
      <c r="H1099" s="3">
        <f t="shared" si="508"/>
        <v>-104.99646582564152</v>
      </c>
      <c r="I1099" s="3">
        <f t="shared" si="509"/>
        <v>-22.04301447518375</v>
      </c>
      <c r="J1099" s="2">
        <f t="shared" si="490"/>
        <v>107.80330740781581</v>
      </c>
      <c r="K1099" s="2">
        <f t="shared" si="510"/>
        <v>73.485553788558832</v>
      </c>
      <c r="L1099" s="6">
        <f t="shared" si="491"/>
        <v>2463.3069289912505</v>
      </c>
      <c r="M1099" s="2">
        <f t="shared" si="492"/>
        <v>31.2189940653405</v>
      </c>
      <c r="N1099" s="2">
        <f t="shared" si="511"/>
        <v>107.80330740781581</v>
      </c>
      <c r="O1099" s="2">
        <f t="shared" si="493"/>
        <v>73.485553788558832</v>
      </c>
      <c r="P1099" s="5">
        <f t="shared" si="494"/>
        <v>0.35192292798012104</v>
      </c>
      <c r="Q1099" s="4">
        <f t="shared" si="512"/>
        <v>0.28959217315328029</v>
      </c>
      <c r="R1099" s="4">
        <f t="shared" si="495"/>
        <v>0.25769780408628046</v>
      </c>
      <c r="S1099" s="4">
        <f t="shared" si="514"/>
        <v>0</v>
      </c>
      <c r="T1099" s="4">
        <f t="shared" si="515"/>
        <v>0</v>
      </c>
      <c r="U1099" s="5">
        <f t="shared" si="516"/>
        <v>-2.1494754514742032</v>
      </c>
      <c r="V1099" s="5">
        <f t="shared" si="517"/>
        <v>21.382726637758275</v>
      </c>
      <c r="W1099" s="5">
        <f t="shared" si="518"/>
        <v>4.4891011243913255</v>
      </c>
      <c r="X1099" s="5">
        <f t="shared" si="496"/>
        <v>0.98531900795512506</v>
      </c>
      <c r="Y1099" s="5">
        <f t="shared" si="497"/>
        <v>9.4848938347536027</v>
      </c>
      <c r="Z1099" s="5">
        <f t="shared" si="498"/>
        <v>-1.6866458470616834</v>
      </c>
      <c r="AA1099" s="5">
        <f t="shared" si="499"/>
        <v>12.575487157849777</v>
      </c>
      <c r="AB1099" s="5">
        <f t="shared" si="500"/>
        <v>7.3354183832794</v>
      </c>
      <c r="AC1099" s="5">
        <f t="shared" si="500"/>
        <v>19.696080790696591</v>
      </c>
      <c r="AD1099" s="5">
        <f t="shared" si="501"/>
        <v>-15.109411717758896</v>
      </c>
      <c r="AE1099">
        <f t="shared" si="513"/>
        <v>0</v>
      </c>
    </row>
    <row r="1100" spans="1:31" x14ac:dyDescent="0.2">
      <c r="A1100">
        <f t="shared" si="519"/>
        <v>1.0669999999999933</v>
      </c>
      <c r="B1100" s="5">
        <f t="shared" si="502"/>
        <v>6.1852301121604869</v>
      </c>
      <c r="C1100" s="5">
        <f t="shared" si="503"/>
        <v>-70.183266048599663</v>
      </c>
      <c r="D1100" s="5">
        <f t="shared" si="504"/>
        <v>-9.2440140495493583</v>
      </c>
      <c r="E1100" s="2">
        <f t="shared" si="505"/>
        <v>70.455290112161904</v>
      </c>
      <c r="F1100" s="2">
        <f t="shared" si="506"/>
        <v>174.96355240112439</v>
      </c>
      <c r="G1100" s="3">
        <f t="shared" si="507"/>
        <v>10.561991501636991</v>
      </c>
      <c r="H1100" s="3">
        <f t="shared" si="508"/>
        <v>-104.97676974485083</v>
      </c>
      <c r="I1100" s="3">
        <f t="shared" si="509"/>
        <v>-22.058123886901509</v>
      </c>
      <c r="J1100" s="2">
        <f t="shared" si="490"/>
        <v>107.78793383284595</v>
      </c>
      <c r="K1100" s="2">
        <f t="shared" si="510"/>
        <v>73.475074187352376</v>
      </c>
      <c r="L1100" s="6">
        <f t="shared" si="491"/>
        <v>2463.2339794454347</v>
      </c>
      <c r="M1100" s="2">
        <f t="shared" si="492"/>
        <v>31.218069531166098</v>
      </c>
      <c r="N1100" s="2">
        <f t="shared" si="511"/>
        <v>107.78793383284595</v>
      </c>
      <c r="O1100" s="2">
        <f t="shared" si="493"/>
        <v>73.475074187352376</v>
      </c>
      <c r="P1100" s="5">
        <f t="shared" si="494"/>
        <v>0.35192079353930117</v>
      </c>
      <c r="Q1100" s="4">
        <f t="shared" si="512"/>
        <v>0.28962489975527383</v>
      </c>
      <c r="R1100" s="4">
        <f t="shared" si="495"/>
        <v>0.2577112928733164</v>
      </c>
      <c r="S1100" s="4">
        <f t="shared" si="514"/>
        <v>0</v>
      </c>
      <c r="T1100" s="4">
        <f t="shared" si="515"/>
        <v>0</v>
      </c>
      <c r="U1100" s="5">
        <f t="shared" si="516"/>
        <v>-2.1506495345527394</v>
      </c>
      <c r="V1100" s="5">
        <f t="shared" si="517"/>
        <v>21.37553708082628</v>
      </c>
      <c r="W1100" s="5">
        <f t="shared" si="518"/>
        <v>4.4915103238928786</v>
      </c>
      <c r="X1100" s="5">
        <f t="shared" si="496"/>
        <v>0.98528982824825695</v>
      </c>
      <c r="Y1100" s="5">
        <f t="shared" si="497"/>
        <v>9.4823486342750858</v>
      </c>
      <c r="Z1100" s="5">
        <f t="shared" si="498"/>
        <v>-1.6876406014425027</v>
      </c>
      <c r="AA1100" s="5">
        <f t="shared" si="499"/>
        <v>12.572036767149472</v>
      </c>
      <c r="AB1100" s="5">
        <f t="shared" si="500"/>
        <v>7.3316990997223463</v>
      </c>
      <c r="AC1100" s="5">
        <f t="shared" si="500"/>
        <v>19.687896479383777</v>
      </c>
      <c r="AD1100" s="5">
        <f t="shared" si="501"/>
        <v>-15.110452908957647</v>
      </c>
      <c r="AE1100">
        <f t="shared" si="513"/>
        <v>0</v>
      </c>
    </row>
    <row r="1101" spans="1:31" x14ac:dyDescent="0.2">
      <c r="A1101">
        <f t="shared" si="519"/>
        <v>1.0679999999999932</v>
      </c>
      <c r="B1101" s="5">
        <f t="shared" si="502"/>
        <v>6.1957957695116743</v>
      </c>
      <c r="C1101" s="5">
        <f t="shared" si="503"/>
        <v>-70.28823297439628</v>
      </c>
      <c r="D1101" s="5">
        <f t="shared" si="504"/>
        <v>-9.2660797286627155</v>
      </c>
      <c r="E1101" s="2">
        <f t="shared" si="505"/>
        <v>70.560779331584115</v>
      </c>
      <c r="F1101" s="2">
        <f t="shared" si="506"/>
        <v>174.96248877323373</v>
      </c>
      <c r="G1101" s="3">
        <f t="shared" si="507"/>
        <v>10.569323200736713</v>
      </c>
      <c r="H1101" s="3">
        <f t="shared" si="508"/>
        <v>-104.95708184837144</v>
      </c>
      <c r="I1101" s="3">
        <f t="shared" si="509"/>
        <v>-22.073234339810465</v>
      </c>
      <c r="J1101" s="2">
        <f t="shared" si="490"/>
        <v>107.77257210101075</v>
      </c>
      <c r="K1101" s="2">
        <f t="shared" si="510"/>
        <v>73.464602659175696</v>
      </c>
      <c r="L1101" s="6">
        <f t="shared" si="491"/>
        <v>2463.1609535833441</v>
      </c>
      <c r="M1101" s="2">
        <f t="shared" si="492"/>
        <v>31.217144029788901</v>
      </c>
      <c r="N1101" s="2">
        <f t="shared" si="511"/>
        <v>107.77257210101075</v>
      </c>
      <c r="O1101" s="2">
        <f t="shared" si="493"/>
        <v>73.464602659175696</v>
      </c>
      <c r="P1101" s="5">
        <f t="shared" si="494"/>
        <v>0.35191865687137391</v>
      </c>
      <c r="Q1101" s="4">
        <f t="shared" si="512"/>
        <v>0.28965759488908149</v>
      </c>
      <c r="R1101" s="4">
        <f t="shared" si="495"/>
        <v>0.25772476705626757</v>
      </c>
      <c r="S1101" s="4">
        <f t="shared" si="514"/>
        <v>0</v>
      </c>
      <c r="T1101" s="4">
        <f t="shared" si="515"/>
        <v>0</v>
      </c>
      <c r="U1101" s="5">
        <f t="shared" si="516"/>
        <v>-2.1518226427937255</v>
      </c>
      <c r="V1101" s="5">
        <f t="shared" si="517"/>
        <v>21.368352632753027</v>
      </c>
      <c r="W1101" s="5">
        <f t="shared" si="518"/>
        <v>4.4939192936010732</v>
      </c>
      <c r="X1101" s="5">
        <f t="shared" si="496"/>
        <v>0.98526061801499543</v>
      </c>
      <c r="Y1101" s="5">
        <f t="shared" si="497"/>
        <v>9.479804837796495</v>
      </c>
      <c r="Z1101" s="5">
        <f t="shared" si="498"/>
        <v>-1.6886356698399865</v>
      </c>
      <c r="AA1101" s="5">
        <f t="shared" si="499"/>
        <v>12.568588234561178</v>
      </c>
      <c r="AB1101" s="5">
        <f t="shared" si="500"/>
        <v>7.3279821950027699</v>
      </c>
      <c r="AC1101" s="5">
        <f t="shared" si="500"/>
        <v>19.679716962913041</v>
      </c>
      <c r="AD1101" s="5">
        <f t="shared" si="501"/>
        <v>-15.111492471837749</v>
      </c>
      <c r="AE1101">
        <f t="shared" si="513"/>
        <v>0</v>
      </c>
    </row>
    <row r="1102" spans="1:31" x14ac:dyDescent="0.2">
      <c r="A1102">
        <f t="shared" si="519"/>
        <v>1.0689999999999931</v>
      </c>
      <c r="B1102" s="5">
        <f t="shared" si="502"/>
        <v>6.2063687567035082</v>
      </c>
      <c r="C1102" s="5">
        <f t="shared" si="503"/>
        <v>-70.39318021638617</v>
      </c>
      <c r="D1102" s="5">
        <f t="shared" si="504"/>
        <v>-9.2881605187487626</v>
      </c>
      <c r="E1102" s="2">
        <f t="shared" si="505"/>
        <v>70.666249611259303</v>
      </c>
      <c r="F1102" s="2">
        <f t="shared" si="506"/>
        <v>174.96142099917623</v>
      </c>
      <c r="G1102" s="3">
        <f t="shared" si="507"/>
        <v>10.576651182931716</v>
      </c>
      <c r="H1102" s="3">
        <f t="shared" si="508"/>
        <v>-104.93740213140853</v>
      </c>
      <c r="I1102" s="3">
        <f t="shared" si="509"/>
        <v>-22.088345832282304</v>
      </c>
      <c r="J1102" s="2">
        <f t="shared" si="490"/>
        <v>107.75722220779848</v>
      </c>
      <c r="K1102" s="2">
        <f t="shared" si="510"/>
        <v>73.454139200953293</v>
      </c>
      <c r="L1102" s="6">
        <f t="shared" si="491"/>
        <v>2463.0878514072983</v>
      </c>
      <c r="M1102" s="2">
        <f t="shared" si="492"/>
        <v>31.216217561238327</v>
      </c>
      <c r="N1102" s="2">
        <f t="shared" si="511"/>
        <v>107.75722220779848</v>
      </c>
      <c r="O1102" s="2">
        <f t="shared" si="493"/>
        <v>73.454139200953293</v>
      </c>
      <c r="P1102" s="5">
        <f t="shared" si="494"/>
        <v>0.35191651797640572</v>
      </c>
      <c r="Q1102" s="4">
        <f t="shared" si="512"/>
        <v>0.28969025854286717</v>
      </c>
      <c r="R1102" s="4">
        <f t="shared" si="495"/>
        <v>0.25773822663526919</v>
      </c>
      <c r="S1102" s="4">
        <f t="shared" si="514"/>
        <v>0</v>
      </c>
      <c r="T1102" s="4">
        <f t="shared" si="515"/>
        <v>0</v>
      </c>
      <c r="U1102" s="5">
        <f t="shared" si="516"/>
        <v>-2.1529947774022675</v>
      </c>
      <c r="V1102" s="5">
        <f t="shared" si="517"/>
        <v>21.361173289678185</v>
      </c>
      <c r="W1102" s="5">
        <f t="shared" si="518"/>
        <v>4.4963280338774476</v>
      </c>
      <c r="X1102" s="5">
        <f t="shared" si="496"/>
        <v>0.98523137725626875</v>
      </c>
      <c r="Y1102" s="5">
        <f t="shared" si="497"/>
        <v>9.4772624444898774</v>
      </c>
      <c r="Z1102" s="5">
        <f t="shared" si="498"/>
        <v>-1.6896310518558662</v>
      </c>
      <c r="AA1102" s="5">
        <f t="shared" si="499"/>
        <v>12.565141559000326</v>
      </c>
      <c r="AB1102" s="5">
        <f t="shared" si="500"/>
        <v>7.3242676670876099</v>
      </c>
      <c r="AC1102" s="5">
        <f t="shared" si="500"/>
        <v>19.671542237822319</v>
      </c>
      <c r="AD1102" s="5">
        <f t="shared" si="501"/>
        <v>-15.112530407122225</v>
      </c>
      <c r="AE1102">
        <f t="shared" si="513"/>
        <v>0</v>
      </c>
    </row>
    <row r="1103" spans="1:31" x14ac:dyDescent="0.2">
      <c r="A1103">
        <f t="shared" si="519"/>
        <v>1.069999999999993</v>
      </c>
      <c r="B1103" s="5">
        <f t="shared" si="502"/>
        <v>6.2169490700202736</v>
      </c>
      <c r="C1103" s="5">
        <f t="shared" si="503"/>
        <v>-70.498107782746459</v>
      </c>
      <c r="D1103" s="5">
        <f t="shared" si="504"/>
        <v>-9.3102564208462475</v>
      </c>
      <c r="E1103" s="2">
        <f t="shared" si="505"/>
        <v>70.771700959401585</v>
      </c>
      <c r="F1103" s="2">
        <f t="shared" si="506"/>
        <v>174.96034910020933</v>
      </c>
      <c r="G1103" s="3">
        <f t="shared" si="507"/>
        <v>10.583975450598803</v>
      </c>
      <c r="H1103" s="3">
        <f t="shared" si="508"/>
        <v>-104.91773058917072</v>
      </c>
      <c r="I1103" s="3">
        <f t="shared" si="509"/>
        <v>-22.103458362689427</v>
      </c>
      <c r="J1103" s="2">
        <f t="shared" si="490"/>
        <v>107.74188414869971</v>
      </c>
      <c r="K1103" s="2">
        <f t="shared" si="510"/>
        <v>73.443683809611244</v>
      </c>
      <c r="L1103" s="6">
        <f t="shared" si="491"/>
        <v>2463.0146729196745</v>
      </c>
      <c r="M1103" s="2">
        <f t="shared" si="492"/>
        <v>31.215290125544485</v>
      </c>
      <c r="N1103" s="2">
        <f t="shared" si="511"/>
        <v>107.74188414869971</v>
      </c>
      <c r="O1103" s="2">
        <f t="shared" si="493"/>
        <v>73.443683809611244</v>
      </c>
      <c r="P1103" s="5">
        <f t="shared" si="494"/>
        <v>0.35191437685446492</v>
      </c>
      <c r="Q1103" s="4">
        <f t="shared" si="512"/>
        <v>0.28972289070481422</v>
      </c>
      <c r="R1103" s="4">
        <f t="shared" si="495"/>
        <v>0.25775167161046025</v>
      </c>
      <c r="S1103" s="4">
        <f t="shared" si="514"/>
        <v>0</v>
      </c>
      <c r="T1103" s="4">
        <f t="shared" si="515"/>
        <v>0</v>
      </c>
      <c r="U1103" s="5">
        <f t="shared" si="516"/>
        <v>-2.1541659395820991</v>
      </c>
      <c r="V1103" s="5">
        <f t="shared" si="517"/>
        <v>21.353999047744924</v>
      </c>
      <c r="W1103" s="5">
        <f t="shared" si="518"/>
        <v>4.4987365450836174</v>
      </c>
      <c r="X1103" s="5">
        <f t="shared" si="496"/>
        <v>0.98520210597302738</v>
      </c>
      <c r="Y1103" s="5">
        <f t="shared" si="497"/>
        <v>9.4747214535278239</v>
      </c>
      <c r="Z1103" s="5">
        <f t="shared" si="498"/>
        <v>-1.6906267470923773</v>
      </c>
      <c r="AA1103" s="5">
        <f t="shared" si="499"/>
        <v>12.561696739383033</v>
      </c>
      <c r="AB1103" s="5">
        <f t="shared" si="500"/>
        <v>7.3205555139457248</v>
      </c>
      <c r="AC1103" s="5">
        <f t="shared" si="500"/>
        <v>19.663372300652547</v>
      </c>
      <c r="AD1103" s="5">
        <f t="shared" si="501"/>
        <v>-15.113566715533349</v>
      </c>
      <c r="AE1103">
        <f t="shared" si="513"/>
        <v>0</v>
      </c>
    </row>
    <row r="1104" spans="1:31" x14ac:dyDescent="0.2">
      <c r="A1104">
        <f t="shared" si="519"/>
        <v>1.0709999999999928</v>
      </c>
      <c r="B1104" s="5">
        <f t="shared" si="502"/>
        <v>6.2275367057486299</v>
      </c>
      <c r="C1104" s="5">
        <f t="shared" si="503"/>
        <v>-70.603015681649467</v>
      </c>
      <c r="D1104" s="5">
        <f t="shared" si="504"/>
        <v>-9.3323674359922943</v>
      </c>
      <c r="E1104" s="2">
        <f t="shared" si="505"/>
        <v>70.877133384221224</v>
      </c>
      <c r="F1104" s="2">
        <f t="shared" si="506"/>
        <v>174.95927309745556</v>
      </c>
      <c r="G1104" s="3">
        <f t="shared" si="507"/>
        <v>10.591296006112749</v>
      </c>
      <c r="H1104" s="3">
        <f t="shared" si="508"/>
        <v>-104.89806721687006</v>
      </c>
      <c r="I1104" s="3">
        <f t="shared" si="509"/>
        <v>-22.118571929404961</v>
      </c>
      <c r="J1104" s="2">
        <f t="shared" si="490"/>
        <v>107.72655791920742</v>
      </c>
      <c r="K1104" s="2">
        <f t="shared" si="510"/>
        <v>73.433236482077305</v>
      </c>
      <c r="L1104" s="6">
        <f t="shared" si="491"/>
        <v>2462.9414181229104</v>
      </c>
      <c r="M1104" s="2">
        <f t="shared" si="492"/>
        <v>31.214361722738275</v>
      </c>
      <c r="N1104" s="2">
        <f t="shared" si="511"/>
        <v>107.72655791920742</v>
      </c>
      <c r="O1104" s="2">
        <f t="shared" si="493"/>
        <v>73.433236482077305</v>
      </c>
      <c r="P1104" s="5">
        <f t="shared" si="494"/>
        <v>0.35191223350562156</v>
      </c>
      <c r="Q1104" s="4">
        <f t="shared" si="512"/>
        <v>0.28975549136312673</v>
      </c>
      <c r="R1104" s="4">
        <f t="shared" si="495"/>
        <v>0.25776510198198488</v>
      </c>
      <c r="S1104" s="4">
        <f t="shared" si="514"/>
        <v>0</v>
      </c>
      <c r="T1104" s="4">
        <f t="shared" si="515"/>
        <v>0</v>
      </c>
      <c r="U1104" s="5">
        <f t="shared" si="516"/>
        <v>-2.1553361305355838</v>
      </c>
      <c r="V1104" s="5">
        <f t="shared" si="517"/>
        <v>21.346829903099913</v>
      </c>
      <c r="W1104" s="5">
        <f t="shared" si="518"/>
        <v>4.5011448275812809</v>
      </c>
      <c r="X1104" s="5">
        <f t="shared" si="496"/>
        <v>0.98517280416624642</v>
      </c>
      <c r="Y1104" s="5">
        <f t="shared" si="497"/>
        <v>9.4721818640835256</v>
      </c>
      <c r="Z1104" s="5">
        <f t="shared" si="498"/>
        <v>-1.6916227551522647</v>
      </c>
      <c r="AA1104" s="5">
        <f t="shared" si="499"/>
        <v>12.558253774626186</v>
      </c>
      <c r="AB1104" s="5">
        <f t="shared" si="500"/>
        <v>7.3168457335479413</v>
      </c>
      <c r="AC1104" s="5">
        <f t="shared" si="500"/>
        <v>19.65520714794765</v>
      </c>
      <c r="AD1104" s="5">
        <f t="shared" si="501"/>
        <v>-15.114601397792534</v>
      </c>
      <c r="AE1104">
        <f t="shared" si="513"/>
        <v>0</v>
      </c>
    </row>
    <row r="1105" spans="1:31" x14ac:dyDescent="0.2">
      <c r="A1105">
        <f t="shared" si="519"/>
        <v>1.0719999999999927</v>
      </c>
      <c r="B1105" s="5">
        <f t="shared" si="502"/>
        <v>6.2381316601776096</v>
      </c>
      <c r="C1105" s="5">
        <f t="shared" si="503"/>
        <v>-70.707903921262755</v>
      </c>
      <c r="D1105" s="5">
        <f t="shared" si="504"/>
        <v>-9.3544935652223966</v>
      </c>
      <c r="E1105" s="2">
        <f t="shared" si="505"/>
        <v>70.982546893924805</v>
      </c>
      <c r="F1105" s="2">
        <f t="shared" si="506"/>
        <v>174.95819301190363</v>
      </c>
      <c r="G1105" s="3">
        <f t="shared" si="507"/>
        <v>10.598612851846298</v>
      </c>
      <c r="H1105" s="3">
        <f t="shared" si="508"/>
        <v>-104.87841200972211</v>
      </c>
      <c r="I1105" s="3">
        <f t="shared" si="509"/>
        <v>-22.133686530802755</v>
      </c>
      <c r="J1105" s="2">
        <f t="shared" si="490"/>
        <v>107.7112435148169</v>
      </c>
      <c r="K1105" s="2">
        <f t="shared" si="510"/>
        <v>73.422797215280767</v>
      </c>
      <c r="L1105" s="6">
        <f t="shared" si="491"/>
        <v>2462.8680870195049</v>
      </c>
      <c r="M1105" s="2">
        <f t="shared" si="492"/>
        <v>31.213432352851367</v>
      </c>
      <c r="N1105" s="2">
        <f t="shared" si="511"/>
        <v>107.7112435148169</v>
      </c>
      <c r="O1105" s="2">
        <f t="shared" si="493"/>
        <v>73.422797215280767</v>
      </c>
      <c r="P1105" s="5">
        <f t="shared" si="494"/>
        <v>0.35191008792994738</v>
      </c>
      <c r="Q1105" s="4">
        <f t="shared" si="512"/>
        <v>0.28978806050602884</v>
      </c>
      <c r="R1105" s="4">
        <f t="shared" si="495"/>
        <v>0.25777851774999094</v>
      </c>
      <c r="S1105" s="4">
        <f t="shared" si="514"/>
        <v>0</v>
      </c>
      <c r="T1105" s="4">
        <f t="shared" si="515"/>
        <v>0</v>
      </c>
      <c r="U1105" s="5">
        <f t="shared" si="516"/>
        <v>-2.156505351463712</v>
      </c>
      <c r="V1105" s="5">
        <f t="shared" si="517"/>
        <v>21.339665851893287</v>
      </c>
      <c r="W1105" s="5">
        <f t="shared" si="518"/>
        <v>4.503552881732209</v>
      </c>
      <c r="X1105" s="5">
        <f t="shared" si="496"/>
        <v>0.98514347183692552</v>
      </c>
      <c r="Y1105" s="5">
        <f t="shared" si="497"/>
        <v>9.4696436753306994</v>
      </c>
      <c r="Z1105" s="5">
        <f t="shared" si="498"/>
        <v>-1.6926190756387758</v>
      </c>
      <c r="AA1105" s="5">
        <f t="shared" si="499"/>
        <v>12.554812663647361</v>
      </c>
      <c r="AB1105" s="5">
        <f t="shared" si="500"/>
        <v>7.3131383238669869</v>
      </c>
      <c r="AC1105" s="5">
        <f t="shared" si="500"/>
        <v>19.647046776254513</v>
      </c>
      <c r="AD1105" s="5">
        <f t="shared" si="501"/>
        <v>-15.11563445462043</v>
      </c>
      <c r="AE1105">
        <f t="shared" si="513"/>
        <v>0</v>
      </c>
    </row>
    <row r="1106" spans="1:31" x14ac:dyDescent="0.2">
      <c r="A1106">
        <f t="shared" si="519"/>
        <v>1.0729999999999926</v>
      </c>
      <c r="B1106" s="5">
        <f t="shared" si="502"/>
        <v>6.2487339295986182</v>
      </c>
      <c r="C1106" s="5">
        <f t="shared" si="503"/>
        <v>-70.812772509749095</v>
      </c>
      <c r="D1106" s="5">
        <f t="shared" si="504"/>
        <v>-9.3766348095704259</v>
      </c>
      <c r="E1106" s="2">
        <f t="shared" si="505"/>
        <v>71.087941496715146</v>
      </c>
      <c r="F1106" s="2">
        <f t="shared" si="506"/>
        <v>174.95710886440949</v>
      </c>
      <c r="G1106" s="3">
        <f t="shared" si="507"/>
        <v>10.605925990170165</v>
      </c>
      <c r="H1106" s="3">
        <f t="shared" si="508"/>
        <v>-104.85876496294586</v>
      </c>
      <c r="I1106" s="3">
        <f t="shared" si="509"/>
        <v>-22.148802165257376</v>
      </c>
      <c r="J1106" s="2">
        <f t="shared" si="490"/>
        <v>107.69594093102579</v>
      </c>
      <c r="K1106" s="2">
        <f t="shared" si="510"/>
        <v>73.412366006152538</v>
      </c>
      <c r="L1106" s="6">
        <f t="shared" si="491"/>
        <v>2462.794679612015</v>
      </c>
      <c r="M1106" s="2">
        <f t="shared" si="492"/>
        <v>31.212502015916158</v>
      </c>
      <c r="N1106" s="2">
        <f t="shared" si="511"/>
        <v>107.69594093102579</v>
      </c>
      <c r="O1106" s="2">
        <f t="shared" si="493"/>
        <v>73.412366006152538</v>
      </c>
      <c r="P1106" s="5">
        <f t="shared" si="494"/>
        <v>0.35190794012751581</v>
      </c>
      <c r="Q1106" s="4">
        <f t="shared" si="512"/>
        <v>0.28982059812176492</v>
      </c>
      <c r="R1106" s="4">
        <f t="shared" si="495"/>
        <v>0.25779191891463105</v>
      </c>
      <c r="S1106" s="4">
        <f t="shared" si="514"/>
        <v>0</v>
      </c>
      <c r="T1106" s="4">
        <f t="shared" si="515"/>
        <v>0</v>
      </c>
      <c r="U1106" s="5">
        <f t="shared" si="516"/>
        <v>-2.1576736035661068</v>
      </c>
      <c r="V1106" s="5">
        <f t="shared" si="517"/>
        <v>21.332506890278683</v>
      </c>
      <c r="W1106" s="5">
        <f t="shared" si="518"/>
        <v>4.5059607078982564</v>
      </c>
      <c r="X1106" s="5">
        <f t="shared" si="496"/>
        <v>0.9851141089860872</v>
      </c>
      <c r="Y1106" s="5">
        <f t="shared" si="497"/>
        <v>9.4671068864436485</v>
      </c>
      <c r="Z1106" s="5">
        <f t="shared" si="498"/>
        <v>-1.6936157081556653</v>
      </c>
      <c r="AA1106" s="5">
        <f t="shared" si="499"/>
        <v>12.551373405364888</v>
      </c>
      <c r="AB1106" s="5">
        <f t="shared" si="500"/>
        <v>7.3094332828775421</v>
      </c>
      <c r="AC1106" s="5">
        <f t="shared" si="500"/>
        <v>19.638891182123018</v>
      </c>
      <c r="AD1106" s="5">
        <f t="shared" si="501"/>
        <v>-15.116665886736854</v>
      </c>
      <c r="AE1106">
        <f t="shared" si="513"/>
        <v>0</v>
      </c>
    </row>
    <row r="1107" spans="1:31" x14ac:dyDescent="0.2">
      <c r="A1107">
        <f t="shared" si="519"/>
        <v>1.0739999999999925</v>
      </c>
      <c r="B1107" s="5">
        <f t="shared" si="502"/>
        <v>6.2593435103054293</v>
      </c>
      <c r="C1107" s="5">
        <f t="shared" si="503"/>
        <v>-70.917621455266442</v>
      </c>
      <c r="D1107" s="5">
        <f t="shared" si="504"/>
        <v>-9.3987911700686251</v>
      </c>
      <c r="E1107" s="2">
        <f t="shared" si="505"/>
        <v>71.193317200791185</v>
      </c>
      <c r="F1107" s="2">
        <f t="shared" si="506"/>
        <v>174.95602067569723</v>
      </c>
      <c r="G1107" s="3">
        <f t="shared" si="507"/>
        <v>10.613235423453043</v>
      </c>
      <c r="H1107" s="3">
        <f t="shared" si="508"/>
        <v>-104.83912607176373</v>
      </c>
      <c r="I1107" s="3">
        <f t="shared" si="509"/>
        <v>-22.163918831144112</v>
      </c>
      <c r="J1107" s="2">
        <f t="shared" si="490"/>
        <v>107.68065016333414</v>
      </c>
      <c r="K1107" s="2">
        <f t="shared" si="510"/>
        <v>73.401942851625179</v>
      </c>
      <c r="L1107" s="6">
        <f t="shared" si="491"/>
        <v>2462.7211959030597</v>
      </c>
      <c r="M1107" s="2">
        <f t="shared" si="492"/>
        <v>31.211570711965862</v>
      </c>
      <c r="N1107" s="2">
        <f t="shared" si="511"/>
        <v>107.68065016333414</v>
      </c>
      <c r="O1107" s="2">
        <f t="shared" si="493"/>
        <v>73.401942851625179</v>
      </c>
      <c r="P1107" s="5">
        <f t="shared" si="494"/>
        <v>0.35190579009840228</v>
      </c>
      <c r="Q1107" s="4">
        <f t="shared" si="512"/>
        <v>0.28985310419859983</v>
      </c>
      <c r="R1107" s="4">
        <f t="shared" si="495"/>
        <v>0.25780530547606206</v>
      </c>
      <c r="S1107" s="4">
        <f t="shared" si="514"/>
        <v>0</v>
      </c>
      <c r="T1107" s="4">
        <f t="shared" si="515"/>
        <v>0</v>
      </c>
      <c r="U1107" s="5">
        <f t="shared" si="516"/>
        <v>-2.1588408880410275</v>
      </c>
      <c r="V1107" s="5">
        <f t="shared" si="517"/>
        <v>21.325353014413231</v>
      </c>
      <c r="W1107" s="5">
        <f t="shared" si="518"/>
        <v>4.5083683064413567</v>
      </c>
      <c r="X1107" s="5">
        <f t="shared" si="496"/>
        <v>0.98508471561477962</v>
      </c>
      <c r="Y1107" s="5">
        <f t="shared" si="497"/>
        <v>9.4645714965972481</v>
      </c>
      <c r="Z1107" s="5">
        <f t="shared" si="498"/>
        <v>-1.6946126523071947</v>
      </c>
      <c r="AA1107" s="5">
        <f t="shared" si="499"/>
        <v>12.547935998697822</v>
      </c>
      <c r="AB1107" s="5">
        <f t="shared" si="500"/>
        <v>7.305730608556221</v>
      </c>
      <c r="AC1107" s="5">
        <f t="shared" si="500"/>
        <v>19.630740362106035</v>
      </c>
      <c r="AD1107" s="5">
        <f t="shared" si="501"/>
        <v>-15.117695694860821</v>
      </c>
      <c r="AE1107">
        <f t="shared" si="513"/>
        <v>0</v>
      </c>
    </row>
    <row r="1108" spans="1:31" x14ac:dyDescent="0.2">
      <c r="A1108">
        <f t="shared" si="519"/>
        <v>1.0749999999999924</v>
      </c>
      <c r="B1108" s="5">
        <f t="shared" si="502"/>
        <v>6.2699603985941872</v>
      </c>
      <c r="C1108" s="5">
        <f t="shared" si="503"/>
        <v>-71.022450765968031</v>
      </c>
      <c r="D1108" s="5">
        <f t="shared" si="504"/>
        <v>-9.4209626477476167</v>
      </c>
      <c r="E1108" s="2">
        <f t="shared" si="505"/>
        <v>71.298674014348208</v>
      </c>
      <c r="F1108" s="2">
        <f t="shared" si="506"/>
        <v>174.95492846636046</v>
      </c>
      <c r="G1108" s="3">
        <f t="shared" si="507"/>
        <v>10.620541154061598</v>
      </c>
      <c r="H1108" s="3">
        <f t="shared" si="508"/>
        <v>-104.81949533140163</v>
      </c>
      <c r="I1108" s="3">
        <f t="shared" si="509"/>
        <v>-22.179036526838974</v>
      </c>
      <c r="J1108" s="2">
        <f t="shared" si="490"/>
        <v>107.66537120724426</v>
      </c>
      <c r="K1108" s="2">
        <f t="shared" si="510"/>
        <v>73.391527748632754</v>
      </c>
      <c r="L1108" s="6">
        <f t="shared" si="491"/>
        <v>2462.6476358953164</v>
      </c>
      <c r="M1108" s="2">
        <f t="shared" si="492"/>
        <v>31.210638441034387</v>
      </c>
      <c r="N1108" s="2">
        <f t="shared" si="511"/>
        <v>107.66537120724426</v>
      </c>
      <c r="O1108" s="2">
        <f t="shared" si="493"/>
        <v>73.391527748632754</v>
      </c>
      <c r="P1108" s="5">
        <f t="shared" si="494"/>
        <v>0.35190363784268375</v>
      </c>
      <c r="Q1108" s="4">
        <f t="shared" si="512"/>
        <v>0.28988557872481824</v>
      </c>
      <c r="R1108" s="4">
        <f t="shared" si="495"/>
        <v>0.25781867743444498</v>
      </c>
      <c r="S1108" s="4">
        <f t="shared" si="514"/>
        <v>0</v>
      </c>
      <c r="T1108" s="4">
        <f t="shared" si="515"/>
        <v>0</v>
      </c>
      <c r="U1108" s="5">
        <f t="shared" si="516"/>
        <v>-2.160007206085365</v>
      </c>
      <c r="V1108" s="5">
        <f t="shared" si="517"/>
        <v>21.318204220457524</v>
      </c>
      <c r="W1108" s="5">
        <f t="shared" si="518"/>
        <v>4.5107756777235171</v>
      </c>
      <c r="X1108" s="5">
        <f t="shared" si="496"/>
        <v>0.98505529172407313</v>
      </c>
      <c r="Y1108" s="5">
        <f t="shared" si="497"/>
        <v>9.4620375049669097</v>
      </c>
      <c r="Z1108" s="5">
        <f t="shared" si="498"/>
        <v>-1.6956099076981253</v>
      </c>
      <c r="AA1108" s="5">
        <f t="shared" si="499"/>
        <v>12.544500442565928</v>
      </c>
      <c r="AB1108" s="5">
        <f t="shared" si="500"/>
        <v>7.3020302988815446</v>
      </c>
      <c r="AC1108" s="5">
        <f t="shared" si="500"/>
        <v>19.6225943127594</v>
      </c>
      <c r="AD1108" s="5">
        <f t="shared" si="501"/>
        <v>-15.118723879710554</v>
      </c>
      <c r="AE1108">
        <f t="shared" si="513"/>
        <v>0</v>
      </c>
    </row>
    <row r="1109" spans="1:31" x14ac:dyDescent="0.2">
      <c r="A1109">
        <f t="shared" si="519"/>
        <v>1.0759999999999923</v>
      </c>
      <c r="B1109" s="5">
        <f t="shared" si="502"/>
        <v>6.2805845907633984</v>
      </c>
      <c r="C1109" s="5">
        <f t="shared" si="503"/>
        <v>-71.127260450002268</v>
      </c>
      <c r="D1109" s="5">
        <f t="shared" si="504"/>
        <v>-9.4431492436363964</v>
      </c>
      <c r="E1109" s="2">
        <f t="shared" si="505"/>
        <v>71.404011945577622</v>
      </c>
      <c r="F1109" s="2">
        <f t="shared" si="506"/>
        <v>174.95383225686297</v>
      </c>
      <c r="G1109" s="3">
        <f t="shared" si="507"/>
        <v>10.627843184360479</v>
      </c>
      <c r="H1109" s="3">
        <f t="shared" si="508"/>
        <v>-104.79987273708886</v>
      </c>
      <c r="I1109" s="3">
        <f t="shared" si="509"/>
        <v>-22.194155250718683</v>
      </c>
      <c r="J1109" s="2">
        <f t="shared" si="490"/>
        <v>107.65010405826081</v>
      </c>
      <c r="K1109" s="2">
        <f t="shared" si="510"/>
        <v>73.381120694110976</v>
      </c>
      <c r="L1109" s="6">
        <f t="shared" si="491"/>
        <v>2462.5739995915233</v>
      </c>
      <c r="M1109" s="2">
        <f t="shared" si="492"/>
        <v>31.209705203156457</v>
      </c>
      <c r="N1109" s="2">
        <f t="shared" si="511"/>
        <v>107.65010405826081</v>
      </c>
      <c r="O1109" s="2">
        <f t="shared" si="493"/>
        <v>73.381120694110976</v>
      </c>
      <c r="P1109" s="5">
        <f t="shared" si="494"/>
        <v>0.35190148336043892</v>
      </c>
      <c r="Q1109" s="4">
        <f t="shared" si="512"/>
        <v>0.28991802168872588</v>
      </c>
      <c r="R1109" s="4">
        <f t="shared" si="495"/>
        <v>0.2578320347899456</v>
      </c>
      <c r="S1109" s="4">
        <f t="shared" si="514"/>
        <v>0</v>
      </c>
      <c r="T1109" s="4">
        <f t="shared" si="515"/>
        <v>0</v>
      </c>
      <c r="U1109" s="5">
        <f t="shared" si="516"/>
        <v>-2.1611725588946467</v>
      </c>
      <c r="V1109" s="5">
        <f t="shared" si="517"/>
        <v>21.311060504575607</v>
      </c>
      <c r="W1109" s="5">
        <f t="shared" si="518"/>
        <v>4.5131828221068195</v>
      </c>
      <c r="X1109" s="5">
        <f t="shared" si="496"/>
        <v>0.98502583731506355</v>
      </c>
      <c r="Y1109" s="5">
        <f t="shared" si="497"/>
        <v>9.4595049107286293</v>
      </c>
      <c r="Z1109" s="5">
        <f t="shared" si="498"/>
        <v>-1.6966074739337236</v>
      </c>
      <c r="AA1109" s="5">
        <f t="shared" si="499"/>
        <v>12.541066735889698</v>
      </c>
      <c r="AB1109" s="5">
        <f t="shared" si="500"/>
        <v>7.2983323518339827</v>
      </c>
      <c r="AC1109" s="5">
        <f t="shared" si="500"/>
        <v>19.614453030641883</v>
      </c>
      <c r="AD1109" s="5">
        <f t="shared" si="501"/>
        <v>-15.119750442003483</v>
      </c>
      <c r="AE1109">
        <f t="shared" si="513"/>
        <v>0</v>
      </c>
    </row>
    <row r="1110" spans="1:31" x14ac:dyDescent="0.2">
      <c r="A1110">
        <f t="shared" si="519"/>
        <v>1.0769999999999922</v>
      </c>
      <c r="B1110" s="5">
        <f t="shared" si="502"/>
        <v>6.2912160831139348</v>
      </c>
      <c r="C1110" s="5">
        <f t="shared" si="503"/>
        <v>-71.232050515512839</v>
      </c>
      <c r="D1110" s="5">
        <f t="shared" si="504"/>
        <v>-9.4653509587623361</v>
      </c>
      <c r="E1110" s="2">
        <f t="shared" si="505"/>
        <v>71.509331002667096</v>
      </c>
      <c r="F1110" s="2">
        <f t="shared" si="506"/>
        <v>174.9527320675399</v>
      </c>
      <c r="G1110" s="3">
        <f t="shared" si="507"/>
        <v>10.635141516712313</v>
      </c>
      <c r="H1110" s="3">
        <f t="shared" si="508"/>
        <v>-104.78025828405822</v>
      </c>
      <c r="I1110" s="3">
        <f t="shared" si="509"/>
        <v>-22.209275001160687</v>
      </c>
      <c r="J1110" s="2">
        <f t="shared" si="490"/>
        <v>107.63484871189085</v>
      </c>
      <c r="K1110" s="2">
        <f t="shared" si="510"/>
        <v>73.370721684997164</v>
      </c>
      <c r="L1110" s="6">
        <f t="shared" si="491"/>
        <v>2462.5002869944792</v>
      </c>
      <c r="M1110" s="2">
        <f t="shared" si="492"/>
        <v>31.20877099836753</v>
      </c>
      <c r="N1110" s="2">
        <f t="shared" si="511"/>
        <v>107.63484871189085</v>
      </c>
      <c r="O1110" s="2">
        <f t="shared" si="493"/>
        <v>73.370721684997164</v>
      </c>
      <c r="P1110" s="5">
        <f t="shared" si="494"/>
        <v>0.3518993266517485</v>
      </c>
      <c r="Q1110" s="4">
        <f t="shared" si="512"/>
        <v>0.28995043307864821</v>
      </c>
      <c r="R1110" s="4">
        <f t="shared" si="495"/>
        <v>0.25784537754273373</v>
      </c>
      <c r="S1110" s="4">
        <f t="shared" si="514"/>
        <v>0</v>
      </c>
      <c r="T1110" s="4">
        <f t="shared" si="515"/>
        <v>0</v>
      </c>
      <c r="U1110" s="5">
        <f t="shared" si="516"/>
        <v>-2.1623369476630421</v>
      </c>
      <c r="V1110" s="5">
        <f t="shared" si="517"/>
        <v>21.303921862935045</v>
      </c>
      <c r="W1110" s="5">
        <f t="shared" si="518"/>
        <v>4.5155897399534322</v>
      </c>
      <c r="X1110" s="5">
        <f t="shared" si="496"/>
        <v>0.98499635238887007</v>
      </c>
      <c r="Y1110" s="5">
        <f t="shared" si="497"/>
        <v>9.4569737130589573</v>
      </c>
      <c r="Z1110" s="5">
        <f t="shared" si="498"/>
        <v>-1.6976053506197615</v>
      </c>
      <c r="AA1110" s="5">
        <f t="shared" si="499"/>
        <v>12.537634877590371</v>
      </c>
      <c r="AB1110" s="5">
        <f t="shared" si="500"/>
        <v>7.2946367653959152</v>
      </c>
      <c r="AC1110" s="5">
        <f t="shared" si="500"/>
        <v>19.606316512315285</v>
      </c>
      <c r="AD1110" s="5">
        <f t="shared" si="501"/>
        <v>-15.120775382456195</v>
      </c>
      <c r="AE1110">
        <f t="shared" si="513"/>
        <v>0</v>
      </c>
    </row>
    <row r="1111" spans="1:31" x14ac:dyDescent="0.2">
      <c r="A1111">
        <f t="shared" si="519"/>
        <v>1.0779999999999921</v>
      </c>
      <c r="B1111" s="5">
        <f t="shared" si="502"/>
        <v>6.3018548719490299</v>
      </c>
      <c r="C1111" s="5">
        <f t="shared" si="503"/>
        <v>-71.336820970638641</v>
      </c>
      <c r="D1111" s="5">
        <f t="shared" si="504"/>
        <v>-9.4875677941511896</v>
      </c>
      <c r="E1111" s="2">
        <f t="shared" si="505"/>
        <v>71.614631193800449</v>
      </c>
      <c r="F1111" s="2">
        <f t="shared" si="506"/>
        <v>174.95162791859877</v>
      </c>
      <c r="G1111" s="3">
        <f t="shared" si="507"/>
        <v>10.642436153477709</v>
      </c>
      <c r="H1111" s="3">
        <f t="shared" si="508"/>
        <v>-104.76065196754591</v>
      </c>
      <c r="I1111" s="3">
        <f t="shared" si="509"/>
        <v>-22.224395776543144</v>
      </c>
      <c r="J1111" s="2">
        <f t="shared" si="490"/>
        <v>107.61960516364367</v>
      </c>
      <c r="K1111" s="2">
        <f t="shared" si="510"/>
        <v>73.360330718230173</v>
      </c>
      <c r="L1111" s="6">
        <f t="shared" si="491"/>
        <v>2462.4264981070419</v>
      </c>
      <c r="M1111" s="2">
        <f t="shared" si="492"/>
        <v>31.207835826703828</v>
      </c>
      <c r="N1111" s="2">
        <f t="shared" si="511"/>
        <v>107.61960516364367</v>
      </c>
      <c r="O1111" s="2">
        <f t="shared" si="493"/>
        <v>73.360330718230173</v>
      </c>
      <c r="P1111" s="5">
        <f t="shared" si="494"/>
        <v>0.3518971677166946</v>
      </c>
      <c r="Q1111" s="4">
        <f t="shared" si="512"/>
        <v>0.28998281288293132</v>
      </c>
      <c r="R1111" s="4">
        <f t="shared" si="495"/>
        <v>0.25785870569298386</v>
      </c>
      <c r="S1111" s="4">
        <f t="shared" si="514"/>
        <v>0</v>
      </c>
      <c r="T1111" s="4">
        <f t="shared" si="515"/>
        <v>0</v>
      </c>
      <c r="U1111" s="5">
        <f t="shared" si="516"/>
        <v>-2.1635003735833545</v>
      </c>
      <c r="V1111" s="5">
        <f t="shared" si="517"/>
        <v>21.296788291706811</v>
      </c>
      <c r="W1111" s="5">
        <f t="shared" si="518"/>
        <v>4.5179964316255861</v>
      </c>
      <c r="X1111" s="5">
        <f t="shared" si="496"/>
        <v>0.98496683694663578</v>
      </c>
      <c r="Y1111" s="5">
        <f t="shared" si="497"/>
        <v>9.4544439111350087</v>
      </c>
      <c r="Z1111" s="5">
        <f t="shared" si="498"/>
        <v>-1.6986035373625097</v>
      </c>
      <c r="AA1111" s="5">
        <f t="shared" si="499"/>
        <v>12.534204866589878</v>
      </c>
      <c r="AB1111" s="5">
        <f t="shared" si="500"/>
        <v>7.2909435375516543</v>
      </c>
      <c r="AC1111" s="5">
        <f t="shared" si="500"/>
        <v>19.598184754344302</v>
      </c>
      <c r="AD1111" s="5">
        <f t="shared" si="501"/>
        <v>-15.121798701784535</v>
      </c>
      <c r="AE1111">
        <f t="shared" si="513"/>
        <v>0</v>
      </c>
    </row>
    <row r="1112" spans="1:31" x14ac:dyDescent="0.2">
      <c r="A1112">
        <f t="shared" si="519"/>
        <v>1.078999999999992</v>
      </c>
      <c r="B1112" s="5">
        <f t="shared" si="502"/>
        <v>6.3125009535742764</v>
      </c>
      <c r="C1112" s="5">
        <f t="shared" si="503"/>
        <v>-71.441571823513812</v>
      </c>
      <c r="D1112" s="5">
        <f t="shared" si="504"/>
        <v>-9.5097997508270833</v>
      </c>
      <c r="E1112" s="2">
        <f t="shared" si="505"/>
        <v>71.719912527157746</v>
      </c>
      <c r="F1112" s="2">
        <f t="shared" si="506"/>
        <v>174.95051983012041</v>
      </c>
      <c r="G1112" s="3">
        <f t="shared" si="507"/>
        <v>10.64972709701526</v>
      </c>
      <c r="H1112" s="3">
        <f t="shared" si="508"/>
        <v>-104.74105378279157</v>
      </c>
      <c r="I1112" s="3">
        <f t="shared" si="509"/>
        <v>-22.239517575244928</v>
      </c>
      <c r="J1112" s="2">
        <f t="shared" si="490"/>
        <v>107.60437340903094</v>
      </c>
      <c r="K1112" s="2">
        <f t="shared" si="510"/>
        <v>73.349947790750463</v>
      </c>
      <c r="L1112" s="6">
        <f t="shared" si="491"/>
        <v>2462.3526329321307</v>
      </c>
      <c r="M1112" s="2">
        <f t="shared" si="492"/>
        <v>31.206899688202352</v>
      </c>
      <c r="N1112" s="2">
        <f t="shared" si="511"/>
        <v>107.60437340903094</v>
      </c>
      <c r="O1112" s="2">
        <f t="shared" si="493"/>
        <v>73.349947790750463</v>
      </c>
      <c r="P1112" s="5">
        <f t="shared" si="494"/>
        <v>0.35189500655536149</v>
      </c>
      <c r="Q1112" s="4">
        <f t="shared" si="512"/>
        <v>0.29001516108994174</v>
      </c>
      <c r="R1112" s="4">
        <f t="shared" si="495"/>
        <v>0.25787201924087449</v>
      </c>
      <c r="S1112" s="4">
        <f t="shared" si="514"/>
        <v>0</v>
      </c>
      <c r="T1112" s="4">
        <f t="shared" si="515"/>
        <v>0</v>
      </c>
      <c r="U1112" s="5">
        <f t="shared" si="516"/>
        <v>-2.1646628378470338</v>
      </c>
      <c r="V1112" s="5">
        <f t="shared" si="517"/>
        <v>21.289659787065386</v>
      </c>
      <c r="W1112" s="5">
        <f t="shared" si="518"/>
        <v>4.5204028974855976</v>
      </c>
      <c r="X1112" s="5">
        <f t="shared" si="496"/>
        <v>0.98493729098952865</v>
      </c>
      <c r="Y1112" s="5">
        <f t="shared" si="497"/>
        <v>9.4519155041344494</v>
      </c>
      <c r="Z1112" s="5">
        <f t="shared" si="498"/>
        <v>-1.6996020337687412</v>
      </c>
      <c r="AA1112" s="5">
        <f t="shared" si="499"/>
        <v>12.53077670181089</v>
      </c>
      <c r="AB1112" s="5">
        <f t="shared" si="500"/>
        <v>7.2872526662874151</v>
      </c>
      <c r="AC1112" s="5">
        <f t="shared" si="500"/>
        <v>19.590057753296644</v>
      </c>
      <c r="AD1112" s="5">
        <f t="shared" si="501"/>
        <v>-15.12282040070351</v>
      </c>
      <c r="AE1112">
        <f t="shared" si="513"/>
        <v>0</v>
      </c>
    </row>
    <row r="1113" spans="1:31" x14ac:dyDescent="0.2">
      <c r="A1113">
        <f t="shared" si="519"/>
        <v>1.0799999999999919</v>
      </c>
      <c r="B1113" s="5">
        <f t="shared" si="502"/>
        <v>6.3231543242976249</v>
      </c>
      <c r="C1113" s="5">
        <f t="shared" si="503"/>
        <v>-71.546303082267727</v>
      </c>
      <c r="D1113" s="5">
        <f t="shared" si="504"/>
        <v>-9.5320468298125292</v>
      </c>
      <c r="E1113" s="2">
        <f t="shared" si="505"/>
        <v>71.825175010915203</v>
      </c>
      <c r="F1113" s="2">
        <f t="shared" si="506"/>
        <v>174.94940782206007</v>
      </c>
      <c r="G1113" s="3">
        <f t="shared" si="507"/>
        <v>10.657014349681548</v>
      </c>
      <c r="H1113" s="3">
        <f t="shared" si="508"/>
        <v>-104.72146372503828</v>
      </c>
      <c r="I1113" s="3">
        <f t="shared" si="509"/>
        <v>-22.25464039564563</v>
      </c>
      <c r="J1113" s="2">
        <f t="shared" si="490"/>
        <v>107.58915344356664</v>
      </c>
      <c r="K1113" s="2">
        <f t="shared" si="510"/>
        <v>73.339572899500098</v>
      </c>
      <c r="L1113" s="6">
        <f t="shared" si="491"/>
        <v>2462.2786914727239</v>
      </c>
      <c r="M1113" s="2">
        <f t="shared" si="492"/>
        <v>31.205962582900838</v>
      </c>
      <c r="N1113" s="2">
        <f t="shared" si="511"/>
        <v>107.58915344356664</v>
      </c>
      <c r="O1113" s="2">
        <f t="shared" si="493"/>
        <v>73.339572899500098</v>
      </c>
      <c r="P1113" s="5">
        <f t="shared" si="494"/>
        <v>0.35189284316783481</v>
      </c>
      <c r="Q1113" s="4">
        <f t="shared" si="512"/>
        <v>0.29004747768806632</v>
      </c>
      <c r="R1113" s="4">
        <f t="shared" si="495"/>
        <v>0.25788531818658894</v>
      </c>
      <c r="S1113" s="4">
        <f t="shared" si="514"/>
        <v>0</v>
      </c>
      <c r="T1113" s="4">
        <f t="shared" si="515"/>
        <v>0</v>
      </c>
      <c r="U1113" s="5">
        <f t="shared" si="516"/>
        <v>-2.16582434164417</v>
      </c>
      <c r="V1113" s="5">
        <f t="shared" si="517"/>
        <v>21.282536345188682</v>
      </c>
      <c r="W1113" s="5">
        <f t="shared" si="518"/>
        <v>4.5228091378958544</v>
      </c>
      <c r="X1113" s="5">
        <f t="shared" si="496"/>
        <v>0.9849077145187396</v>
      </c>
      <c r="Y1113" s="5">
        <f t="shared" si="497"/>
        <v>9.4493884912355224</v>
      </c>
      <c r="Z1113" s="5">
        <f t="shared" si="498"/>
        <v>-1.7006008394457328</v>
      </c>
      <c r="AA1113" s="5">
        <f t="shared" si="499"/>
        <v>12.527350382176801</v>
      </c>
      <c r="AB1113" s="5">
        <f t="shared" si="500"/>
        <v>7.2835641495913528</v>
      </c>
      <c r="AC1113" s="5">
        <f t="shared" si="500"/>
        <v>19.581935505742948</v>
      </c>
      <c r="AD1113" s="5">
        <f t="shared" si="501"/>
        <v>-15.123840479927345</v>
      </c>
      <c r="AE1113">
        <f t="shared" si="513"/>
        <v>0</v>
      </c>
    </row>
    <row r="1114" spans="1:31" x14ac:dyDescent="0.2">
      <c r="A1114">
        <f t="shared" si="519"/>
        <v>1.0809999999999917</v>
      </c>
      <c r="B1114" s="5">
        <f t="shared" si="502"/>
        <v>6.3338149804293815</v>
      </c>
      <c r="C1114" s="5">
        <f t="shared" si="503"/>
        <v>-71.651014755025017</v>
      </c>
      <c r="D1114" s="5">
        <f t="shared" si="504"/>
        <v>-9.5543090321284154</v>
      </c>
      <c r="E1114" s="2">
        <f t="shared" si="505"/>
        <v>71.930418653245198</v>
      </c>
      <c r="F1114" s="2">
        <f t="shared" si="506"/>
        <v>174.94829191424816</v>
      </c>
      <c r="G1114" s="3">
        <f t="shared" si="507"/>
        <v>10.66429791383114</v>
      </c>
      <c r="H1114" s="3">
        <f t="shared" si="508"/>
        <v>-104.70188178953254</v>
      </c>
      <c r="I1114" s="3">
        <f t="shared" si="509"/>
        <v>-22.269764236125557</v>
      </c>
      <c r="J1114" s="2">
        <f t="shared" si="490"/>
        <v>107.57394526276705</v>
      </c>
      <c r="K1114" s="2">
        <f t="shared" si="510"/>
        <v>73.329206041422665</v>
      </c>
      <c r="L1114" s="6">
        <f t="shared" si="491"/>
        <v>2462.2046737318615</v>
      </c>
      <c r="M1114" s="2">
        <f t="shared" si="492"/>
        <v>31.205024510837827</v>
      </c>
      <c r="N1114" s="2">
        <f t="shared" si="511"/>
        <v>107.57394526276705</v>
      </c>
      <c r="O1114" s="2">
        <f t="shared" si="493"/>
        <v>73.329206041422665</v>
      </c>
      <c r="P1114" s="5">
        <f t="shared" si="494"/>
        <v>0.35189067755420222</v>
      </c>
      <c r="Q1114" s="4">
        <f t="shared" si="512"/>
        <v>0.29007976266571261</v>
      </c>
      <c r="R1114" s="4">
        <f t="shared" si="495"/>
        <v>0.25789860253031455</v>
      </c>
      <c r="S1114" s="4">
        <f t="shared" si="514"/>
        <v>0</v>
      </c>
      <c r="T1114" s="4">
        <f t="shared" si="515"/>
        <v>0</v>
      </c>
      <c r="U1114" s="5">
        <f t="shared" si="516"/>
        <v>-2.1669848861634979</v>
      </c>
      <c r="V1114" s="5">
        <f t="shared" si="517"/>
        <v>21.275417962258057</v>
      </c>
      <c r="W1114" s="5">
        <f t="shared" si="518"/>
        <v>4.5252151532188156</v>
      </c>
      <c r="X1114" s="5">
        <f t="shared" si="496"/>
        <v>0.98487810753548499</v>
      </c>
      <c r="Y1114" s="5">
        <f t="shared" si="497"/>
        <v>9.4468628716170073</v>
      </c>
      <c r="Z1114" s="5">
        <f t="shared" si="498"/>
        <v>-1.7015999540012581</v>
      </c>
      <c r="AA1114" s="5">
        <f t="shared" si="499"/>
        <v>12.523925906611712</v>
      </c>
      <c r="AB1114" s="5">
        <f t="shared" si="500"/>
        <v>7.2798779854535098</v>
      </c>
      <c r="AC1114" s="5">
        <f t="shared" si="500"/>
        <v>19.573818008256801</v>
      </c>
      <c r="AD1114" s="5">
        <f t="shared" si="501"/>
        <v>-15.124858940169471</v>
      </c>
      <c r="AE1114">
        <f t="shared" si="513"/>
        <v>0</v>
      </c>
    </row>
    <row r="1115" spans="1:31" x14ac:dyDescent="0.2">
      <c r="A1115">
        <f t="shared" si="519"/>
        <v>1.0819999999999916</v>
      </c>
      <c r="B1115" s="5">
        <f t="shared" si="502"/>
        <v>6.3444829182822051</v>
      </c>
      <c r="C1115" s="5">
        <f t="shared" si="503"/>
        <v>-71.75570684990555</v>
      </c>
      <c r="D1115" s="5">
        <f t="shared" si="504"/>
        <v>-9.5765863587940103</v>
      </c>
      <c r="E1115" s="2">
        <f t="shared" si="505"/>
        <v>72.03564346231633</v>
      </c>
      <c r="F1115" s="2">
        <f t="shared" si="506"/>
        <v>174.94717212639148</v>
      </c>
      <c r="G1115" s="3">
        <f t="shared" si="507"/>
        <v>10.671577791816594</v>
      </c>
      <c r="H1115" s="3">
        <f t="shared" si="508"/>
        <v>-104.68230797152428</v>
      </c>
      <c r="I1115" s="3">
        <f t="shared" si="509"/>
        <v>-22.284889095065726</v>
      </c>
      <c r="J1115" s="2">
        <f t="shared" si="490"/>
        <v>107.55874886215082</v>
      </c>
      <c r="K1115" s="2">
        <f t="shared" si="510"/>
        <v>73.3188472134634</v>
      </c>
      <c r="L1115" s="6">
        <f t="shared" si="491"/>
        <v>2462.1305797126406</v>
      </c>
      <c r="M1115" s="2">
        <f t="shared" si="492"/>
        <v>31.204085472052565</v>
      </c>
      <c r="N1115" s="2">
        <f t="shared" si="511"/>
        <v>107.55874886215082</v>
      </c>
      <c r="O1115" s="2">
        <f t="shared" si="493"/>
        <v>73.3188472134634</v>
      </c>
      <c r="P1115" s="5">
        <f t="shared" si="494"/>
        <v>0.35188850971455304</v>
      </c>
      <c r="Q1115" s="4">
        <f t="shared" si="512"/>
        <v>0.29011201601130809</v>
      </c>
      <c r="R1115" s="4">
        <f t="shared" si="495"/>
        <v>0.25791187227224316</v>
      </c>
      <c r="S1115" s="4">
        <f t="shared" si="514"/>
        <v>0</v>
      </c>
      <c r="T1115" s="4">
        <f t="shared" si="515"/>
        <v>0</v>
      </c>
      <c r="U1115" s="5">
        <f t="shared" si="516"/>
        <v>-2.1681444725923997</v>
      </c>
      <c r="V1115" s="5">
        <f t="shared" si="517"/>
        <v>21.26830463445835</v>
      </c>
      <c r="W1115" s="5">
        <f t="shared" si="518"/>
        <v>4.5276209438170198</v>
      </c>
      <c r="X1115" s="5">
        <f t="shared" si="496"/>
        <v>0.98484847004100362</v>
      </c>
      <c r="Y1115" s="5">
        <f t="shared" si="497"/>
        <v>9.4443386444582682</v>
      </c>
      <c r="Z1115" s="5">
        <f t="shared" si="498"/>
        <v>-1.7025993770435934</v>
      </c>
      <c r="AA1115" s="5">
        <f t="shared" si="499"/>
        <v>12.520503274040458</v>
      </c>
      <c r="AB1115" s="5">
        <f t="shared" si="500"/>
        <v>7.2761941718658685</v>
      </c>
      <c r="AC1115" s="5">
        <f t="shared" si="500"/>
        <v>19.565705257414756</v>
      </c>
      <c r="AD1115" s="5">
        <f t="shared" si="501"/>
        <v>-15.125875782142522</v>
      </c>
      <c r="AE1115">
        <f t="shared" si="513"/>
        <v>0</v>
      </c>
    </row>
    <row r="1116" spans="1:31" x14ac:dyDescent="0.2">
      <c r="A1116">
        <f t="shared" si="519"/>
        <v>1.0829999999999915</v>
      </c>
      <c r="B1116" s="5">
        <f t="shared" si="502"/>
        <v>6.3551581341711074</v>
      </c>
      <c r="C1116" s="5">
        <f t="shared" si="503"/>
        <v>-71.860379375024451</v>
      </c>
      <c r="D1116" s="5">
        <f t="shared" si="504"/>
        <v>-9.5988788108269674</v>
      </c>
      <c r="E1116" s="2">
        <f t="shared" si="505"/>
        <v>72.140849446293331</v>
      </c>
      <c r="F1116" s="2">
        <f t="shared" si="506"/>
        <v>174.94604847807406</v>
      </c>
      <c r="G1116" s="3">
        <f t="shared" si="507"/>
        <v>10.678853985988459</v>
      </c>
      <c r="H1116" s="3">
        <f t="shared" si="508"/>
        <v>-104.66274226626686</v>
      </c>
      <c r="I1116" s="3">
        <f t="shared" si="509"/>
        <v>-22.300014970847869</v>
      </c>
      <c r="J1116" s="2">
        <f t="shared" si="490"/>
        <v>107.54356423723878</v>
      </c>
      <c r="K1116" s="2">
        <f t="shared" si="510"/>
        <v>73.308496412569042</v>
      </c>
      <c r="L1116" s="6">
        <f t="shared" si="491"/>
        <v>2462.0564094182228</v>
      </c>
      <c r="M1116" s="2">
        <f t="shared" si="492"/>
        <v>31.203145466585113</v>
      </c>
      <c r="N1116" s="2">
        <f t="shared" si="511"/>
        <v>107.54356423723878</v>
      </c>
      <c r="O1116" s="2">
        <f t="shared" si="493"/>
        <v>73.308496412569042</v>
      </c>
      <c r="P1116" s="5">
        <f t="shared" si="494"/>
        <v>0.35188633964897836</v>
      </c>
      <c r="Q1116" s="4">
        <f t="shared" si="512"/>
        <v>0.29014423771330144</v>
      </c>
      <c r="R1116" s="4">
        <f t="shared" si="495"/>
        <v>0.25792512741257118</v>
      </c>
      <c r="S1116" s="4">
        <f t="shared" si="514"/>
        <v>0</v>
      </c>
      <c r="T1116" s="4">
        <f t="shared" si="515"/>
        <v>0</v>
      </c>
      <c r="U1116" s="5">
        <f t="shared" si="516"/>
        <v>-2.1693031021169022</v>
      </c>
      <c r="V1116" s="5">
        <f t="shared" si="517"/>
        <v>21.261196357977802</v>
      </c>
      <c r="W1116" s="5">
        <f t="shared" si="518"/>
        <v>4.530026510053073</v>
      </c>
      <c r="X1116" s="5">
        <f t="shared" si="496"/>
        <v>0.9848188020365598</v>
      </c>
      <c r="Y1116" s="5">
        <f t="shared" si="497"/>
        <v>9.4418158089392072</v>
      </c>
      <c r="Z1116" s="5">
        <f t="shared" si="498"/>
        <v>-1.7035991081815136</v>
      </c>
      <c r="AA1116" s="5">
        <f t="shared" si="499"/>
        <v>12.517082483388588</v>
      </c>
      <c r="AB1116" s="5">
        <f t="shared" si="500"/>
        <v>7.2725127068223046</v>
      </c>
      <c r="AC1116" s="5">
        <f t="shared" si="500"/>
        <v>19.557597249796288</v>
      </c>
      <c r="AD1116" s="5">
        <f t="shared" si="501"/>
        <v>-15.126891006558338</v>
      </c>
      <c r="AE1116">
        <f t="shared" si="513"/>
        <v>0</v>
      </c>
    </row>
    <row r="1117" spans="1:31" x14ac:dyDescent="0.2">
      <c r="A1117">
        <f t="shared" si="519"/>
        <v>1.0839999999999914</v>
      </c>
      <c r="B1117" s="5">
        <f t="shared" si="502"/>
        <v>6.3658406244134493</v>
      </c>
      <c r="C1117" s="5">
        <f t="shared" si="503"/>
        <v>-71.965032338492094</v>
      </c>
      <c r="D1117" s="5">
        <f t="shared" si="504"/>
        <v>-9.6211863892433183</v>
      </c>
      <c r="E1117" s="2">
        <f t="shared" si="505"/>
        <v>72.246036613337097</v>
      </c>
      <c r="F1117" s="2">
        <f t="shared" si="506"/>
        <v>174.94492098875807</v>
      </c>
      <c r="G1117" s="3">
        <f t="shared" si="507"/>
        <v>10.686126498695282</v>
      </c>
      <c r="H1117" s="3">
        <f t="shared" si="508"/>
        <v>-104.64318466901706</v>
      </c>
      <c r="I1117" s="3">
        <f t="shared" si="509"/>
        <v>-22.315141861854428</v>
      </c>
      <c r="J1117" s="2">
        <f t="shared" si="490"/>
        <v>107.52839138355419</v>
      </c>
      <c r="K1117" s="2">
        <f t="shared" si="510"/>
        <v>73.298153635687925</v>
      </c>
      <c r="L1117" s="6">
        <f t="shared" si="491"/>
        <v>2461.9821628518266</v>
      </c>
      <c r="M1117" s="2">
        <f t="shared" si="492"/>
        <v>31.202204494476273</v>
      </c>
      <c r="N1117" s="2">
        <f t="shared" si="511"/>
        <v>107.52839138355419</v>
      </c>
      <c r="O1117" s="2">
        <f t="shared" si="493"/>
        <v>73.298153635687925</v>
      </c>
      <c r="P1117" s="5">
        <f t="shared" si="494"/>
        <v>0.351884167357571</v>
      </c>
      <c r="Q1117" s="4">
        <f t="shared" si="512"/>
        <v>0.29017642776016139</v>
      </c>
      <c r="R1117" s="4">
        <f t="shared" si="495"/>
        <v>0.25793836795149916</v>
      </c>
      <c r="S1117" s="4">
        <f t="shared" si="514"/>
        <v>0</v>
      </c>
      <c r="T1117" s="4">
        <f t="shared" si="515"/>
        <v>0</v>
      </c>
      <c r="U1117" s="5">
        <f t="shared" si="516"/>
        <v>-2.1704607759216858</v>
      </c>
      <c r="V1117" s="5">
        <f t="shared" si="517"/>
        <v>21.254093129008123</v>
      </c>
      <c r="W1117" s="5">
        <f t="shared" si="518"/>
        <v>4.5324318522896574</v>
      </c>
      <c r="X1117" s="5">
        <f t="shared" si="496"/>
        <v>0.98478910352344129</v>
      </c>
      <c r="Y1117" s="5">
        <f t="shared" si="497"/>
        <v>9.4392943642402933</v>
      </c>
      <c r="Z1117" s="5">
        <f t="shared" si="498"/>
        <v>-1.7045991470242909</v>
      </c>
      <c r="AA1117" s="5">
        <f t="shared" si="499"/>
        <v>12.513663533582367</v>
      </c>
      <c r="AB1117" s="5">
        <f t="shared" si="500"/>
        <v>7.268833588318607</v>
      </c>
      <c r="AC1117" s="5">
        <f t="shared" si="500"/>
        <v>19.549493981983833</v>
      </c>
      <c r="AD1117" s="5">
        <f t="shared" si="501"/>
        <v>-15.127904614127974</v>
      </c>
      <c r="AE1117">
        <f t="shared" si="513"/>
        <v>0</v>
      </c>
    </row>
    <row r="1118" spans="1:31" x14ac:dyDescent="0.2">
      <c r="A1118">
        <f t="shared" si="519"/>
        <v>1.0849999999999913</v>
      </c>
      <c r="B1118" s="5">
        <f t="shared" si="502"/>
        <v>6.3765303853289392</v>
      </c>
      <c r="C1118" s="5">
        <f t="shared" si="503"/>
        <v>-72.069665748414124</v>
      </c>
      <c r="D1118" s="5">
        <f t="shared" si="504"/>
        <v>-9.64350909505748</v>
      </c>
      <c r="E1118" s="2">
        <f t="shared" si="505"/>
        <v>72.351204971604716</v>
      </c>
      <c r="F1118" s="2">
        <f t="shared" si="506"/>
        <v>174.94378967778482</v>
      </c>
      <c r="G1118" s="3">
        <f t="shared" si="507"/>
        <v>10.6933953322836</v>
      </c>
      <c r="H1118" s="3">
        <f t="shared" si="508"/>
        <v>-104.62363517503508</v>
      </c>
      <c r="I1118" s="3">
        <f t="shared" si="509"/>
        <v>-22.330269766468557</v>
      </c>
      <c r="J1118" s="2">
        <f t="shared" si="490"/>
        <v>107.51323029662257</v>
      </c>
      <c r="K1118" s="2">
        <f t="shared" si="510"/>
        <v>73.287818879769986</v>
      </c>
      <c r="L1118" s="6">
        <f t="shared" si="491"/>
        <v>2461.9078400167318</v>
      </c>
      <c r="M1118" s="2">
        <f t="shared" si="492"/>
        <v>31.201262555767613</v>
      </c>
      <c r="N1118" s="2">
        <f t="shared" si="511"/>
        <v>107.51323029662257</v>
      </c>
      <c r="O1118" s="2">
        <f t="shared" si="493"/>
        <v>73.287818879769986</v>
      </c>
      <c r="P1118" s="5">
        <f t="shared" si="494"/>
        <v>0.35188199284042554</v>
      </c>
      <c r="Q1118" s="4">
        <f t="shared" si="512"/>
        <v>0.29020858614037731</v>
      </c>
      <c r="R1118" s="4">
        <f t="shared" si="495"/>
        <v>0.25795159388923217</v>
      </c>
      <c r="S1118" s="4">
        <f t="shared" si="514"/>
        <v>0</v>
      </c>
      <c r="T1118" s="4">
        <f t="shared" si="515"/>
        <v>0</v>
      </c>
      <c r="U1118" s="5">
        <f t="shared" si="516"/>
        <v>-2.1716174951900777</v>
      </c>
      <c r="V1118" s="5">
        <f t="shared" si="517"/>
        <v>21.246994943744451</v>
      </c>
      <c r="W1118" s="5">
        <f t="shared" si="518"/>
        <v>4.5348369708895273</v>
      </c>
      <c r="X1118" s="5">
        <f t="shared" si="496"/>
        <v>0.98475937450296014</v>
      </c>
      <c r="Y1118" s="5">
        <f t="shared" si="497"/>
        <v>9.4367743095425514</v>
      </c>
      <c r="Z1118" s="5">
        <f t="shared" si="498"/>
        <v>-1.7055994931816973</v>
      </c>
      <c r="AA1118" s="5">
        <f t="shared" si="499"/>
        <v>12.510246423548779</v>
      </c>
      <c r="AB1118" s="5">
        <f t="shared" si="500"/>
        <v>7.2651568143524736</v>
      </c>
      <c r="AC1118" s="5">
        <f t="shared" si="500"/>
        <v>19.541395450562753</v>
      </c>
      <c r="AD1118" s="5">
        <f t="shared" si="501"/>
        <v>-15.128916605561692</v>
      </c>
      <c r="AE1118">
        <f t="shared" si="513"/>
        <v>0</v>
      </c>
    </row>
    <row r="1119" spans="1:31" x14ac:dyDescent="0.2">
      <c r="A1119">
        <f t="shared" si="519"/>
        <v>1.0859999999999912</v>
      </c>
      <c r="B1119" s="5">
        <f t="shared" si="502"/>
        <v>6.3872274132396294</v>
      </c>
      <c r="C1119" s="5">
        <f t="shared" si="503"/>
        <v>-72.174279612891425</v>
      </c>
      <c r="D1119" s="5">
        <f t="shared" si="504"/>
        <v>-9.6658469292822513</v>
      </c>
      <c r="E1119" s="2">
        <f t="shared" si="505"/>
        <v>72.456354529249367</v>
      </c>
      <c r="F1119" s="2">
        <f t="shared" si="506"/>
        <v>174.94265456437572</v>
      </c>
      <c r="G1119" s="3">
        <f t="shared" si="507"/>
        <v>10.700660489097952</v>
      </c>
      <c r="H1119" s="3">
        <f t="shared" si="508"/>
        <v>-104.60409377958452</v>
      </c>
      <c r="I1119" s="3">
        <f t="shared" si="509"/>
        <v>-22.345398683074119</v>
      </c>
      <c r="J1119" s="2">
        <f t="shared" si="490"/>
        <v>107.4980809719717</v>
      </c>
      <c r="K1119" s="2">
        <f t="shared" si="510"/>
        <v>73.277492141766658</v>
      </c>
      <c r="L1119" s="6">
        <f t="shared" si="491"/>
        <v>2461.8334409162803</v>
      </c>
      <c r="M1119" s="2">
        <f t="shared" si="492"/>
        <v>31.20031965050147</v>
      </c>
      <c r="N1119" s="2">
        <f t="shared" si="511"/>
        <v>107.4980809719717</v>
      </c>
      <c r="O1119" s="2">
        <f t="shared" si="493"/>
        <v>73.277492141766658</v>
      </c>
      <c r="P1119" s="5">
        <f t="shared" si="494"/>
        <v>0.35187981609763852</v>
      </c>
      <c r="Q1119" s="4">
        <f t="shared" si="512"/>
        <v>0.29024071284245923</v>
      </c>
      <c r="R1119" s="4">
        <f t="shared" si="495"/>
        <v>0.25796480522597975</v>
      </c>
      <c r="S1119" s="4">
        <f t="shared" si="514"/>
        <v>0</v>
      </c>
      <c r="T1119" s="4">
        <f t="shared" si="515"/>
        <v>0</v>
      </c>
      <c r="U1119" s="5">
        <f t="shared" si="516"/>
        <v>-2.1727732611040609</v>
      </c>
      <c r="V1119" s="5">
        <f t="shared" si="517"/>
        <v>21.239901798385368</v>
      </c>
      <c r="W1119" s="5">
        <f t="shared" si="518"/>
        <v>4.5372418662155081</v>
      </c>
      <c r="X1119" s="5">
        <f t="shared" si="496"/>
        <v>0.98472961497645239</v>
      </c>
      <c r="Y1119" s="5">
        <f t="shared" si="497"/>
        <v>9.4342556440275693</v>
      </c>
      <c r="Z1119" s="5">
        <f t="shared" si="498"/>
        <v>-1.7066001462640028</v>
      </c>
      <c r="AA1119" s="5">
        <f t="shared" si="499"/>
        <v>12.506831152215545</v>
      </c>
      <c r="AB1119" s="5">
        <f t="shared" si="500"/>
        <v>7.2614823829235089</v>
      </c>
      <c r="AC1119" s="5">
        <f t="shared" si="500"/>
        <v>19.533301652121366</v>
      </c>
      <c r="AD1119" s="5">
        <f t="shared" si="501"/>
        <v>-15.129926981568946</v>
      </c>
      <c r="AE1119">
        <f t="shared" si="513"/>
        <v>0</v>
      </c>
    </row>
    <row r="1120" spans="1:31" x14ac:dyDescent="0.2">
      <c r="A1120">
        <f t="shared" si="519"/>
        <v>1.0869999999999911</v>
      </c>
      <c r="B1120" s="5">
        <f t="shared" si="502"/>
        <v>6.3979317044699187</v>
      </c>
      <c r="C1120" s="5">
        <f t="shared" si="503"/>
        <v>-72.278873940020191</v>
      </c>
      <c r="D1120" s="5">
        <f t="shared" si="504"/>
        <v>-9.6881998929288162</v>
      </c>
      <c r="E1120" s="2">
        <f t="shared" si="505"/>
        <v>72.561485294420422</v>
      </c>
      <c r="F1120" s="2">
        <f t="shared" si="506"/>
        <v>174.94151566763313</v>
      </c>
      <c r="G1120" s="3">
        <f t="shared" si="507"/>
        <v>10.707921971480875</v>
      </c>
      <c r="H1120" s="3">
        <f t="shared" si="508"/>
        <v>-104.5845604779324</v>
      </c>
      <c r="I1120" s="3">
        <f t="shared" si="509"/>
        <v>-22.360528610055688</v>
      </c>
      <c r="J1120" s="2">
        <f t="shared" si="490"/>
        <v>107.48294340513169</v>
      </c>
      <c r="K1120" s="2">
        <f t="shared" si="510"/>
        <v>73.267173418631003</v>
      </c>
      <c r="L1120" s="6">
        <f t="shared" si="491"/>
        <v>2461.7589655538713</v>
      </c>
      <c r="M1120" s="2">
        <f t="shared" si="492"/>
        <v>31.199375778720935</v>
      </c>
      <c r="N1120" s="2">
        <f t="shared" si="511"/>
        <v>107.48294340513169</v>
      </c>
      <c r="O1120" s="2">
        <f t="shared" si="493"/>
        <v>73.267173418631003</v>
      </c>
      <c r="P1120" s="5">
        <f t="shared" si="494"/>
        <v>0.35187763712930792</v>
      </c>
      <c r="Q1120" s="4">
        <f t="shared" si="512"/>
        <v>0.2902728078549377</v>
      </c>
      <c r="R1120" s="4">
        <f t="shared" si="495"/>
        <v>0.25797800196195569</v>
      </c>
      <c r="S1120" s="4">
        <f t="shared" si="514"/>
        <v>0</v>
      </c>
      <c r="T1120" s="4">
        <f t="shared" si="515"/>
        <v>0</v>
      </c>
      <c r="U1120" s="5">
        <f t="shared" si="516"/>
        <v>-2.1739280748442695</v>
      </c>
      <c r="V1120" s="5">
        <f t="shared" si="517"/>
        <v>21.232813689132865</v>
      </c>
      <c r="W1120" s="5">
        <f t="shared" si="518"/>
        <v>4.5396465386304943</v>
      </c>
      <c r="X1120" s="5">
        <f t="shared" si="496"/>
        <v>0.98469982494527819</v>
      </c>
      <c r="Y1120" s="5">
        <f t="shared" si="497"/>
        <v>9.431738366877477</v>
      </c>
      <c r="Z1120" s="5">
        <f t="shared" si="498"/>
        <v>-1.7076011058819718</v>
      </c>
      <c r="AA1120" s="5">
        <f t="shared" si="499"/>
        <v>12.503417718511059</v>
      </c>
      <c r="AB1120" s="5">
        <f t="shared" si="500"/>
        <v>7.2578102920332075</v>
      </c>
      <c r="AC1120" s="5">
        <f t="shared" si="500"/>
        <v>19.525212583250894</v>
      </c>
      <c r="AD1120" s="5">
        <f t="shared" si="501"/>
        <v>-15.130935742858448</v>
      </c>
      <c r="AE1120">
        <f t="shared" si="513"/>
        <v>0</v>
      </c>
    </row>
    <row r="1121" spans="1:31" x14ac:dyDescent="0.2">
      <c r="A1121">
        <f t="shared" si="519"/>
        <v>1.087999999999991</v>
      </c>
      <c r="B1121" s="5">
        <f t="shared" si="502"/>
        <v>6.4086432553465453</v>
      </c>
      <c r="C1121" s="5">
        <f t="shared" si="503"/>
        <v>-72.383448737891825</v>
      </c>
      <c r="D1121" s="5">
        <f t="shared" si="504"/>
        <v>-9.7105679870067441</v>
      </c>
      <c r="E1121" s="2">
        <f t="shared" si="505"/>
        <v>72.666597275263356</v>
      </c>
      <c r="F1121" s="2">
        <f t="shared" si="506"/>
        <v>174.94037300654134</v>
      </c>
      <c r="G1121" s="3">
        <f t="shared" si="507"/>
        <v>10.715179781772909</v>
      </c>
      <c r="H1121" s="3">
        <f t="shared" si="508"/>
        <v>-104.56503526534915</v>
      </c>
      <c r="I1121" s="3">
        <f t="shared" si="509"/>
        <v>-22.375659545798548</v>
      </c>
      <c r="J1121" s="2">
        <f t="shared" ref="J1121:J1159" si="520">SQRT(G1121^2+H1121^2+I1121^2)</f>
        <v>107.4678175916349</v>
      </c>
      <c r="K1121" s="2">
        <f t="shared" si="510"/>
        <v>73.25686270731758</v>
      </c>
      <c r="L1121" s="6">
        <f t="shared" ref="L1121:L1159" si="521">SQRT(spin^2-flag*((30/PI())*(wx*G1121+wy*H1121+wz*I1121)/J1121)^2)*EXP(-A1121/(tau*146.7/N1121))</f>
        <v>2461.6844139329669</v>
      </c>
      <c r="M1121" s="2">
        <f t="shared" ref="M1121:M1159" si="522">(L1121*PI()/30)*(circ/(2*PI()))/12</f>
        <v>31.198430940469891</v>
      </c>
      <c r="N1121" s="2">
        <f t="shared" si="511"/>
        <v>107.4678175916349</v>
      </c>
      <c r="O1121" s="2">
        <f t="shared" ref="O1121:O1159" si="523">J1121/1.467</f>
        <v>73.25686270731758</v>
      </c>
      <c r="P1121" s="5">
        <f t="shared" ref="P1121:P1159" si="524">cd0+(cdspin*L1121/1000)*EXP(-A1121/(tau*146.7/N1121))</f>
        <v>0.35187545593553371</v>
      </c>
      <c r="Q1121" s="4">
        <f t="shared" si="512"/>
        <v>0.29030487116636416</v>
      </c>
      <c r="R1121" s="4">
        <f t="shared" ref="R1121:R1159" si="525">cl2_*Q1121/(cl0+cl1_*Q1121)</f>
        <v>0.25799118409737842</v>
      </c>
      <c r="S1121" s="4">
        <f t="shared" si="514"/>
        <v>0</v>
      </c>
      <c r="T1121" s="4">
        <f t="shared" si="515"/>
        <v>0</v>
      </c>
      <c r="U1121" s="5">
        <f t="shared" si="516"/>
        <v>-2.1750819375899955</v>
      </c>
      <c r="V1121" s="5">
        <f t="shared" si="517"/>
        <v>21.225730612192358</v>
      </c>
      <c r="W1121" s="5">
        <f t="shared" si="518"/>
        <v>4.5420509884974551</v>
      </c>
      <c r="X1121" s="5">
        <f t="shared" ref="X1121:X1159" si="526">M1121/romega</f>
        <v>0.98467000441082253</v>
      </c>
      <c r="Y1121" s="5">
        <f t="shared" ref="Y1121:Y1159" si="527">const*($R1121/omega)*N1121*(wy*I1121-wz*(H1121-T1121))</f>
        <v>9.4292224772749762</v>
      </c>
      <c r="Z1121" s="5">
        <f t="shared" ref="Z1121:Z1159" si="528">const*($R1121/omega)*N1121*(wz*(G1121-S1121)-wx*I1121)</f>
        <v>-1.7086023716468672</v>
      </c>
      <c r="AA1121" s="5">
        <f t="shared" ref="AA1121:AA1159" si="529">const*($R1121/omega)*N1121*(wx*(H1121-T1121)-wy*(G1121-S1121))</f>
        <v>12.500006121364477</v>
      </c>
      <c r="AB1121" s="5">
        <f t="shared" ref="AB1121:AC1159" si="530">U1121+Y1121</f>
        <v>7.2541405396849807</v>
      </c>
      <c r="AC1121" s="5">
        <f t="shared" si="530"/>
        <v>19.517128240545489</v>
      </c>
      <c r="AD1121" s="5">
        <f t="shared" ref="AD1121:AD1159" si="531">W1121+AA1121-32.174</f>
        <v>-15.131942890138067</v>
      </c>
      <c r="AE1121">
        <f t="shared" si="513"/>
        <v>0</v>
      </c>
    </row>
    <row r="1122" spans="1:31" x14ac:dyDescent="0.2">
      <c r="A1122">
        <f t="shared" si="519"/>
        <v>1.0889999999999909</v>
      </c>
      <c r="B1122" s="5">
        <f t="shared" ref="B1122:B1159" si="532">B1121+G1121*dt+0.5*AB1121*dt*dt</f>
        <v>6.4193620621985881</v>
      </c>
      <c r="C1122" s="5">
        <f t="shared" ref="C1122:C1159" si="533">C1121+H1121*dt+0.5*AC1121*dt*dt</f>
        <v>-72.488004014593059</v>
      </c>
      <c r="D1122" s="5">
        <f t="shared" ref="D1122:D1159" si="534">D1121+I1121*dt+0.5*AD1121*dt*dt</f>
        <v>-9.7329512125239876</v>
      </c>
      <c r="E1122" s="2">
        <f t="shared" ref="E1122:E1159" si="535">SQRT(B1122^2+C1122^2)</f>
        <v>72.771690479919826</v>
      </c>
      <c r="F1122" s="2">
        <f t="shared" ref="F1122:F1159" si="536">ATAN2(C1122,B1122)*180/PI()</f>
        <v>174.93922659996744</v>
      </c>
      <c r="G1122" s="3">
        <f t="shared" ref="G1122:G1159" si="537">G1121+AB1121*dt</f>
        <v>10.722433922312593</v>
      </c>
      <c r="H1122" s="3">
        <f t="shared" ref="H1122:H1159" si="538">H1121+AC1121*dt</f>
        <v>-104.5455181371086</v>
      </c>
      <c r="I1122" s="3">
        <f t="shared" ref="I1122:I1159" si="539">I1121+AD1121*dt</f>
        <v>-22.390791488688688</v>
      </c>
      <c r="J1122" s="2">
        <f t="shared" si="520"/>
        <v>107.452703527016</v>
      </c>
      <c r="K1122" s="2">
        <f t="shared" ref="K1122:K1159" si="540">J1122/1.467</f>
        <v>73.246560004782538</v>
      </c>
      <c r="L1122" s="6">
        <f t="shared" si="521"/>
        <v>2461.6097860570881</v>
      </c>
      <c r="M1122" s="2">
        <f t="shared" si="522"/>
        <v>31.197485135792956</v>
      </c>
      <c r="N1122" s="2">
        <f t="shared" ref="N1122:N1159" si="541">IF(D1122&gt;=hwind,SQRT((G1122-vxw)^2+(H1122-vyw)^2+I1122^2),J1122)</f>
        <v>107.452703527016</v>
      </c>
      <c r="O1122" s="2">
        <f t="shared" si="523"/>
        <v>73.246560004782538</v>
      </c>
      <c r="P1122" s="5">
        <f t="shared" si="524"/>
        <v>0.35187327251641753</v>
      </c>
      <c r="Q1122" s="4">
        <f t="shared" ref="Q1122:Q1159" si="542">(M1122/N1122)</f>
        <v>0.29033690276531027</v>
      </c>
      <c r="R1122" s="4">
        <f t="shared" si="525"/>
        <v>0.25800435163247054</v>
      </c>
      <c r="S1122" s="4">
        <f t="shared" si="514"/>
        <v>0</v>
      </c>
      <c r="T1122" s="4">
        <f t="shared" si="515"/>
        <v>0</v>
      </c>
      <c r="U1122" s="5">
        <f t="shared" si="516"/>
        <v>-2.1762348505191862</v>
      </c>
      <c r="V1122" s="5">
        <f t="shared" si="517"/>
        <v>21.218652563772693</v>
      </c>
      <c r="W1122" s="5">
        <f t="shared" si="518"/>
        <v>4.5444552161794265</v>
      </c>
      <c r="X1122" s="5">
        <f t="shared" si="526"/>
        <v>0.98464015337449362</v>
      </c>
      <c r="Y1122" s="5">
        <f t="shared" si="527"/>
        <v>9.4267079744033051</v>
      </c>
      <c r="Z1122" s="5">
        <f t="shared" si="528"/>
        <v>-1.7096039431704473</v>
      </c>
      <c r="AA1122" s="5">
        <f t="shared" si="529"/>
        <v>12.496596359705634</v>
      </c>
      <c r="AB1122" s="5">
        <f t="shared" si="530"/>
        <v>7.2504731238841185</v>
      </c>
      <c r="AC1122" s="5">
        <f t="shared" si="530"/>
        <v>19.509048620602247</v>
      </c>
      <c r="AD1122" s="5">
        <f t="shared" si="531"/>
        <v>-15.132948424114939</v>
      </c>
      <c r="AE1122">
        <f t="shared" ref="AE1122:AE1159" si="543">IF(($C1122-17/12)*($C1123-17/12)&lt;0,1,0)</f>
        <v>0</v>
      </c>
    </row>
    <row r="1123" spans="1:31" x14ac:dyDescent="0.2">
      <c r="A1123">
        <f t="shared" si="519"/>
        <v>1.0899999999999908</v>
      </c>
      <c r="B1123" s="5">
        <f t="shared" si="532"/>
        <v>6.4300881213574623</v>
      </c>
      <c r="C1123" s="5">
        <f t="shared" si="533"/>
        <v>-72.592539778205861</v>
      </c>
      <c r="D1123" s="5">
        <f t="shared" si="534"/>
        <v>-9.7553495704868887</v>
      </c>
      <c r="E1123" s="2">
        <f t="shared" si="535"/>
        <v>72.876764916527563</v>
      </c>
      <c r="F1123" s="2">
        <f t="shared" si="536"/>
        <v>174.93807646666224</v>
      </c>
      <c r="G1123" s="3">
        <f t="shared" si="537"/>
        <v>10.729684395436477</v>
      </c>
      <c r="H1123" s="3">
        <f t="shared" si="538"/>
        <v>-104.526009088488</v>
      </c>
      <c r="I1123" s="3">
        <f t="shared" si="539"/>
        <v>-22.405924437112802</v>
      </c>
      <c r="J1123" s="2">
        <f t="shared" si="520"/>
        <v>107.43760120681192</v>
      </c>
      <c r="K1123" s="2">
        <f t="shared" si="540"/>
        <v>73.236265307983587</v>
      </c>
      <c r="L1123" s="6">
        <f t="shared" si="521"/>
        <v>2461.5350819298169</v>
      </c>
      <c r="M1123" s="2">
        <f t="shared" si="522"/>
        <v>31.19653836473552</v>
      </c>
      <c r="N1123" s="2">
        <f t="shared" si="541"/>
        <v>107.43760120681192</v>
      </c>
      <c r="O1123" s="2">
        <f t="shared" si="523"/>
        <v>73.236265307983587</v>
      </c>
      <c r="P1123" s="5">
        <f t="shared" si="524"/>
        <v>0.35187108687206281</v>
      </c>
      <c r="Q1123" s="4">
        <f t="shared" si="542"/>
        <v>0.29036890264036863</v>
      </c>
      <c r="R1123" s="4">
        <f t="shared" si="525"/>
        <v>0.25801750456745914</v>
      </c>
      <c r="S1123" s="4">
        <f t="shared" ref="S1123:S1159" si="544">IF(D1123&gt;=hwind,vxw,0)</f>
        <v>0</v>
      </c>
      <c r="T1123" s="4">
        <f t="shared" ref="T1123:T1159" si="545">IF(D1123&gt;=hwind,vyw,0)</f>
        <v>0</v>
      </c>
      <c r="U1123" s="5">
        <f t="shared" ref="U1123:U1159" si="546">-const*$P1123*$N1123*(G1123-S1123)</f>
        <v>-2.1773868148084481</v>
      </c>
      <c r="V1123" s="5">
        <f t="shared" ref="V1123:V1159" si="547">-const*$P1123*$N1123*(H1123-T1123)</f>
        <v>21.211579540086131</v>
      </c>
      <c r="W1123" s="5">
        <f t="shared" ref="W1123:W1159" si="548">-const*$P1123*$N1123*I1123</f>
        <v>4.5468592220395143</v>
      </c>
      <c r="X1123" s="5">
        <f t="shared" si="526"/>
        <v>0.98461027183772398</v>
      </c>
      <c r="Y1123" s="5">
        <f t="shared" si="527"/>
        <v>9.4241948574462704</v>
      </c>
      <c r="Z1123" s="5">
        <f t="shared" si="528"/>
        <v>-1.7106058200649636</v>
      </c>
      <c r="AA1123" s="5">
        <f t="shared" si="529"/>
        <v>12.493188432465102</v>
      </c>
      <c r="AB1123" s="5">
        <f t="shared" si="530"/>
        <v>7.2468080426378219</v>
      </c>
      <c r="AC1123" s="5">
        <f t="shared" si="530"/>
        <v>19.500973720021168</v>
      </c>
      <c r="AD1123" s="5">
        <f t="shared" si="531"/>
        <v>-15.133952345495384</v>
      </c>
      <c r="AE1123">
        <f t="shared" si="543"/>
        <v>0</v>
      </c>
    </row>
    <row r="1124" spans="1:31" x14ac:dyDescent="0.2">
      <c r="A1124">
        <f t="shared" si="519"/>
        <v>1.0909999999999906</v>
      </c>
      <c r="B1124" s="5">
        <f t="shared" si="532"/>
        <v>6.4408214291569204</v>
      </c>
      <c r="C1124" s="5">
        <f t="shared" si="533"/>
        <v>-72.697056036807496</v>
      </c>
      <c r="D1124" s="5">
        <f t="shared" si="534"/>
        <v>-9.7777630619001741</v>
      </c>
      <c r="E1124" s="2">
        <f t="shared" si="535"/>
        <v>72.981820593220448</v>
      </c>
      <c r="F1124" s="2">
        <f t="shared" si="536"/>
        <v>174.93692262526108</v>
      </c>
      <c r="G1124" s="3">
        <f t="shared" si="537"/>
        <v>10.736931203479115</v>
      </c>
      <c r="H1124" s="3">
        <f t="shared" si="538"/>
        <v>-104.50650811476797</v>
      </c>
      <c r="I1124" s="3">
        <f t="shared" si="539"/>
        <v>-22.421058389458295</v>
      </c>
      <c r="J1124" s="2">
        <f t="shared" si="520"/>
        <v>107.4225106265619</v>
      </c>
      <c r="K1124" s="2">
        <f t="shared" si="540"/>
        <v>73.22597861387996</v>
      </c>
      <c r="L1124" s="6">
        <f t="shared" si="521"/>
        <v>2461.4603015547955</v>
      </c>
      <c r="M1124" s="2">
        <f t="shared" si="522"/>
        <v>31.195590627343758</v>
      </c>
      <c r="N1124" s="2">
        <f t="shared" si="541"/>
        <v>107.4225106265619</v>
      </c>
      <c r="O1124" s="2">
        <f t="shared" si="523"/>
        <v>73.22597861387996</v>
      </c>
      <c r="P1124" s="5">
        <f t="shared" si="524"/>
        <v>0.35186889900257479</v>
      </c>
      <c r="Q1124" s="4">
        <f t="shared" si="542"/>
        <v>0.29040087078015248</v>
      </c>
      <c r="R1124" s="4">
        <f t="shared" si="525"/>
        <v>0.25803064290257582</v>
      </c>
      <c r="S1124" s="4">
        <f t="shared" si="544"/>
        <v>0</v>
      </c>
      <c r="T1124" s="4">
        <f t="shared" si="545"/>
        <v>0</v>
      </c>
      <c r="U1124" s="5">
        <f t="shared" si="546"/>
        <v>-2.1785378316330504</v>
      </c>
      <c r="V1124" s="5">
        <f t="shared" si="547"/>
        <v>21.204511537348349</v>
      </c>
      <c r="W1124" s="5">
        <f t="shared" si="548"/>
        <v>4.5492630064408974</v>
      </c>
      <c r="X1124" s="5">
        <f t="shared" si="526"/>
        <v>0.98458035980197112</v>
      </c>
      <c r="Y1124" s="5">
        <f t="shared" si="527"/>
        <v>9.4216831255882347</v>
      </c>
      <c r="Z1124" s="5">
        <f t="shared" si="528"/>
        <v>-1.711608001943167</v>
      </c>
      <c r="AA1124" s="5">
        <f t="shared" si="529"/>
        <v>12.489782338574166</v>
      </c>
      <c r="AB1124" s="5">
        <f t="shared" si="530"/>
        <v>7.2431452939551839</v>
      </c>
      <c r="AC1124" s="5">
        <f t="shared" si="530"/>
        <v>19.492903535405183</v>
      </c>
      <c r="AD1124" s="5">
        <f t="shared" si="531"/>
        <v>-15.134954654984938</v>
      </c>
      <c r="AE1124">
        <f t="shared" si="543"/>
        <v>0</v>
      </c>
    </row>
    <row r="1125" spans="1:31" x14ac:dyDescent="0.2">
      <c r="A1125">
        <f t="shared" si="519"/>
        <v>1.0919999999999905</v>
      </c>
      <c r="B1125" s="5">
        <f t="shared" si="532"/>
        <v>6.4515619819330468</v>
      </c>
      <c r="C1125" s="5">
        <f t="shared" si="533"/>
        <v>-72.801552798470496</v>
      </c>
      <c r="D1125" s="5">
        <f t="shared" si="534"/>
        <v>-9.8001916877669597</v>
      </c>
      <c r="E1125" s="2">
        <f t="shared" si="535"/>
        <v>73.086857518128468</v>
      </c>
      <c r="F1125" s="2">
        <f t="shared" si="536"/>
        <v>174.93576509428496</v>
      </c>
      <c r="G1125" s="3">
        <f t="shared" si="537"/>
        <v>10.74417434877307</v>
      </c>
      <c r="H1125" s="3">
        <f t="shared" si="538"/>
        <v>-104.48701521123256</v>
      </c>
      <c r="I1125" s="3">
        <f t="shared" si="539"/>
        <v>-22.436193344113281</v>
      </c>
      <c r="J1125" s="2">
        <f t="shared" si="520"/>
        <v>107.4074317818074</v>
      </c>
      <c r="K1125" s="2">
        <f t="shared" si="540"/>
        <v>73.215699919432438</v>
      </c>
      <c r="L1125" s="6">
        <f t="shared" si="521"/>
        <v>2461.3854449357254</v>
      </c>
      <c r="M1125" s="2">
        <f t="shared" si="522"/>
        <v>31.194641923664573</v>
      </c>
      <c r="N1125" s="2">
        <f t="shared" si="541"/>
        <v>107.4074317818074</v>
      </c>
      <c r="O1125" s="2">
        <f t="shared" si="523"/>
        <v>73.215699919432438</v>
      </c>
      <c r="P1125" s="5">
        <f t="shared" si="524"/>
        <v>0.35186670890806027</v>
      </c>
      <c r="Q1125" s="4">
        <f t="shared" si="542"/>
        <v>0.29043280717329562</v>
      </c>
      <c r="R1125" s="4">
        <f t="shared" si="525"/>
        <v>0.2580437666380565</v>
      </c>
      <c r="S1125" s="4">
        <f t="shared" si="544"/>
        <v>0</v>
      </c>
      <c r="T1125" s="4">
        <f t="shared" si="545"/>
        <v>0</v>
      </c>
      <c r="U1125" s="5">
        <f t="shared" si="546"/>
        <v>-2.1796879021669189</v>
      </c>
      <c r="V1125" s="5">
        <f t="shared" si="547"/>
        <v>21.197448551778407</v>
      </c>
      <c r="W1125" s="5">
        <f t="shared" si="548"/>
        <v>4.5516665697468177</v>
      </c>
      <c r="X1125" s="5">
        <f t="shared" si="526"/>
        <v>0.98455041726871517</v>
      </c>
      <c r="Y1125" s="5">
        <f t="shared" si="527"/>
        <v>9.419172778014099</v>
      </c>
      <c r="Z1125" s="5">
        <f t="shared" si="528"/>
        <v>-1.7126104884182962</v>
      </c>
      <c r="AA1125" s="5">
        <f t="shared" si="529"/>
        <v>12.486378076964799</v>
      </c>
      <c r="AB1125" s="5">
        <f t="shared" si="530"/>
        <v>7.2394848758471806</v>
      </c>
      <c r="AC1125" s="5">
        <f t="shared" si="530"/>
        <v>19.484838063360112</v>
      </c>
      <c r="AD1125" s="5">
        <f t="shared" si="531"/>
        <v>-15.135955353288381</v>
      </c>
      <c r="AE1125">
        <f t="shared" si="543"/>
        <v>0</v>
      </c>
    </row>
    <row r="1126" spans="1:31" x14ac:dyDescent="0.2">
      <c r="A1126">
        <f t="shared" si="519"/>
        <v>1.0929999999999904</v>
      </c>
      <c r="B1126" s="5">
        <f t="shared" si="532"/>
        <v>6.4623097760242585</v>
      </c>
      <c r="C1126" s="5">
        <f t="shared" si="533"/>
        <v>-72.906030071262691</v>
      </c>
      <c r="D1126" s="5">
        <f t="shared" si="534"/>
        <v>-9.8226354490887502</v>
      </c>
      <c r="E1126" s="2">
        <f t="shared" si="535"/>
        <v>73.191875699377718</v>
      </c>
      <c r="F1126" s="2">
        <f t="shared" si="536"/>
        <v>174.93460389214104</v>
      </c>
      <c r="G1126" s="3">
        <f t="shared" si="537"/>
        <v>10.751413833648916</v>
      </c>
      <c r="H1126" s="3">
        <f t="shared" si="538"/>
        <v>-104.4675303731692</v>
      </c>
      <c r="I1126" s="3">
        <f t="shared" si="539"/>
        <v>-22.451329299466568</v>
      </c>
      <c r="J1126" s="2">
        <f t="shared" si="520"/>
        <v>107.39236466809217</v>
      </c>
      <c r="K1126" s="2">
        <f t="shared" si="540"/>
        <v>73.205429221603382</v>
      </c>
      <c r="L1126" s="6">
        <f t="shared" si="521"/>
        <v>2461.310512076373</v>
      </c>
      <c r="M1126" s="2">
        <f t="shared" si="522"/>
        <v>31.193692253745699</v>
      </c>
      <c r="N1126" s="2">
        <f t="shared" si="541"/>
        <v>107.39236466809217</v>
      </c>
      <c r="O1126" s="2">
        <f t="shared" si="523"/>
        <v>73.205429221603382</v>
      </c>
      <c r="P1126" s="5">
        <f t="shared" si="524"/>
        <v>0.35186451658862827</v>
      </c>
      <c r="Q1126" s="4">
        <f t="shared" si="542"/>
        <v>0.29046471180845312</v>
      </c>
      <c r="R1126" s="4">
        <f t="shared" si="525"/>
        <v>0.2580568757741416</v>
      </c>
      <c r="S1126" s="4">
        <f t="shared" si="544"/>
        <v>0</v>
      </c>
      <c r="T1126" s="4">
        <f t="shared" si="545"/>
        <v>0</v>
      </c>
      <c r="U1126" s="5">
        <f t="shared" si="546"/>
        <v>-2.180837027582649</v>
      </c>
      <c r="V1126" s="5">
        <f t="shared" si="547"/>
        <v>21.190390579598816</v>
      </c>
      <c r="W1126" s="5">
        <f t="shared" si="548"/>
        <v>4.5540699123205908</v>
      </c>
      <c r="X1126" s="5">
        <f t="shared" si="526"/>
        <v>0.98452044423946283</v>
      </c>
      <c r="Y1126" s="5">
        <f t="shared" si="527"/>
        <v>9.4166638139093273</v>
      </c>
      <c r="Z1126" s="5">
        <f t="shared" si="528"/>
        <v>-1.713613279104087</v>
      </c>
      <c r="AA1126" s="5">
        <f t="shared" si="529"/>
        <v>12.482975646569713</v>
      </c>
      <c r="AB1126" s="5">
        <f t="shared" si="530"/>
        <v>7.2358267863266779</v>
      </c>
      <c r="AC1126" s="5">
        <f t="shared" si="530"/>
        <v>19.476777300494728</v>
      </c>
      <c r="AD1126" s="5">
        <f t="shared" si="531"/>
        <v>-15.136954441109694</v>
      </c>
      <c r="AE1126">
        <f t="shared" si="543"/>
        <v>0</v>
      </c>
    </row>
    <row r="1127" spans="1:31" x14ac:dyDescent="0.2">
      <c r="A1127">
        <f t="shared" si="519"/>
        <v>1.0939999999999903</v>
      </c>
      <c r="B1127" s="5">
        <f t="shared" si="532"/>
        <v>6.4730648077713004</v>
      </c>
      <c r="C1127" s="5">
        <f t="shared" si="533"/>
        <v>-73.010487863247207</v>
      </c>
      <c r="D1127" s="5">
        <f t="shared" si="534"/>
        <v>-9.8450943468654373</v>
      </c>
      <c r="E1127" s="2">
        <f t="shared" si="535"/>
        <v>73.296875145090425</v>
      </c>
      <c r="F1127" s="2">
        <f t="shared" si="536"/>
        <v>174.93343903712389</v>
      </c>
      <c r="G1127" s="3">
        <f t="shared" si="537"/>
        <v>10.758649660435243</v>
      </c>
      <c r="H1127" s="3">
        <f t="shared" si="538"/>
        <v>-104.4480535958687</v>
      </c>
      <c r="I1127" s="3">
        <f t="shared" si="539"/>
        <v>-22.466466253907679</v>
      </c>
      <c r="J1127" s="2">
        <f t="shared" si="520"/>
        <v>107.37730928096222</v>
      </c>
      <c r="K1127" s="2">
        <f t="shared" si="540"/>
        <v>73.195166517356654</v>
      </c>
      <c r="L1127" s="6">
        <f t="shared" si="521"/>
        <v>2461.2355029805594</v>
      </c>
      <c r="M1127" s="2">
        <f t="shared" si="522"/>
        <v>31.192741617635562</v>
      </c>
      <c r="N1127" s="2">
        <f t="shared" si="541"/>
        <v>107.37730928096222</v>
      </c>
      <c r="O1127" s="2">
        <f t="shared" si="523"/>
        <v>73.195166517356654</v>
      </c>
      <c r="P1127" s="5">
        <f t="shared" si="524"/>
        <v>0.35186232204438905</v>
      </c>
      <c r="Q1127" s="4">
        <f t="shared" si="542"/>
        <v>0.29049658467430017</v>
      </c>
      <c r="R1127" s="4">
        <f t="shared" si="525"/>
        <v>0.25806997031107592</v>
      </c>
      <c r="S1127" s="4">
        <f t="shared" si="544"/>
        <v>0</v>
      </c>
      <c r="T1127" s="4">
        <f t="shared" si="545"/>
        <v>0</v>
      </c>
      <c r="U1127" s="5">
        <f t="shared" si="546"/>
        <v>-2.1819852090514962</v>
      </c>
      <c r="V1127" s="5">
        <f t="shared" si="547"/>
        <v>21.183337617035438</v>
      </c>
      <c r="W1127" s="5">
        <f t="shared" si="548"/>
        <v>4.5564730345255944</v>
      </c>
      <c r="X1127" s="5">
        <f t="shared" si="526"/>
        <v>0.98449044071574243</v>
      </c>
      <c r="Y1127" s="5">
        <f t="shared" si="527"/>
        <v>9.4141562324599395</v>
      </c>
      <c r="Z1127" s="5">
        <f t="shared" si="528"/>
        <v>-1.7146163736147684</v>
      </c>
      <c r="AA1127" s="5">
        <f t="shared" si="529"/>
        <v>12.479575046322324</v>
      </c>
      <c r="AB1127" s="5">
        <f t="shared" si="530"/>
        <v>7.2321710234084433</v>
      </c>
      <c r="AC1127" s="5">
        <f t="shared" si="530"/>
        <v>19.468721243420671</v>
      </c>
      <c r="AD1127" s="5">
        <f t="shared" si="531"/>
        <v>-15.13795191915208</v>
      </c>
      <c r="AE1127">
        <f t="shared" si="543"/>
        <v>0</v>
      </c>
    </row>
    <row r="1128" spans="1:31" x14ac:dyDescent="0.2">
      <c r="A1128">
        <f t="shared" si="519"/>
        <v>1.0949999999999902</v>
      </c>
      <c r="B1128" s="5">
        <f t="shared" si="532"/>
        <v>6.4838270735172472</v>
      </c>
      <c r="C1128" s="5">
        <f t="shared" si="533"/>
        <v>-73.114926182482463</v>
      </c>
      <c r="D1128" s="5">
        <f t="shared" si="534"/>
        <v>-9.8675683820953051</v>
      </c>
      <c r="E1128" s="2">
        <f t="shared" si="535"/>
        <v>73.40185586338491</v>
      </c>
      <c r="F1128" s="2">
        <f t="shared" si="536"/>
        <v>174.93227054741601</v>
      </c>
      <c r="G1128" s="3">
        <f t="shared" si="537"/>
        <v>10.765881831458652</v>
      </c>
      <c r="H1128" s="3">
        <f t="shared" si="538"/>
        <v>-104.42858487462527</v>
      </c>
      <c r="I1128" s="3">
        <f t="shared" si="539"/>
        <v>-22.48160420582683</v>
      </c>
      <c r="J1128" s="2">
        <f t="shared" si="520"/>
        <v>107.36226561596581</v>
      </c>
      <c r="K1128" s="2">
        <f t="shared" si="540"/>
        <v>73.18491180365767</v>
      </c>
      <c r="L1128" s="6">
        <f t="shared" si="521"/>
        <v>2461.1604176521705</v>
      </c>
      <c r="M1128" s="2">
        <f t="shared" si="522"/>
        <v>31.191790015383408</v>
      </c>
      <c r="N1128" s="2">
        <f t="shared" si="541"/>
        <v>107.36226561596581</v>
      </c>
      <c r="O1128" s="2">
        <f t="shared" si="523"/>
        <v>73.18491180365767</v>
      </c>
      <c r="P1128" s="5">
        <f t="shared" si="524"/>
        <v>0.35186012527545496</v>
      </c>
      <c r="Q1128" s="4">
        <f t="shared" si="542"/>
        <v>0.29052842575953319</v>
      </c>
      <c r="R1128" s="4">
        <f t="shared" si="525"/>
        <v>0.25808305024910877</v>
      </c>
      <c r="S1128" s="4">
        <f t="shared" si="544"/>
        <v>0</v>
      </c>
      <c r="T1128" s="4">
        <f t="shared" si="545"/>
        <v>0</v>
      </c>
      <c r="U1128" s="5">
        <f t="shared" si="546"/>
        <v>-2.1831324477433847</v>
      </c>
      <c r="V1128" s="5">
        <f t="shared" si="547"/>
        <v>21.176289660317558</v>
      </c>
      <c r="W1128" s="5">
        <f t="shared" si="548"/>
        <v>4.5588759367252774</v>
      </c>
      <c r="X1128" s="5">
        <f t="shared" si="526"/>
        <v>0.98446040669910817</v>
      </c>
      <c r="Y1128" s="5">
        <f t="shared" si="527"/>
        <v>9.4116500328524992</v>
      </c>
      <c r="Z1128" s="5">
        <f t="shared" si="528"/>
        <v>-1.7156197715650598</v>
      </c>
      <c r="AA1128" s="5">
        <f t="shared" si="529"/>
        <v>12.476176275156753</v>
      </c>
      <c r="AB1128" s="5">
        <f t="shared" si="530"/>
        <v>7.228517585109115</v>
      </c>
      <c r="AC1128" s="5">
        <f t="shared" si="530"/>
        <v>19.460669888752498</v>
      </c>
      <c r="AD1128" s="5">
        <f t="shared" si="531"/>
        <v>-15.138947788117967</v>
      </c>
      <c r="AE1128">
        <f t="shared" si="543"/>
        <v>0</v>
      </c>
    </row>
    <row r="1129" spans="1:31" x14ac:dyDescent="0.2">
      <c r="A1129">
        <f t="shared" si="519"/>
        <v>1.0959999999999901</v>
      </c>
      <c r="B1129" s="5">
        <f t="shared" si="532"/>
        <v>6.4945965696074985</v>
      </c>
      <c r="C1129" s="5">
        <f t="shared" si="533"/>
        <v>-73.219345037022151</v>
      </c>
      <c r="D1129" s="5">
        <f t="shared" si="534"/>
        <v>-9.8900575557750265</v>
      </c>
      <c r="E1129" s="2">
        <f t="shared" si="535"/>
        <v>73.506817862375584</v>
      </c>
      <c r="F1129" s="2">
        <f t="shared" si="536"/>
        <v>174.93109844108884</v>
      </c>
      <c r="G1129" s="3">
        <f t="shared" si="537"/>
        <v>10.77311034904376</v>
      </c>
      <c r="H1129" s="3">
        <f t="shared" si="538"/>
        <v>-104.40912420473651</v>
      </c>
      <c r="I1129" s="3">
        <f t="shared" si="539"/>
        <v>-22.496743153614947</v>
      </c>
      <c r="J1129" s="2">
        <f t="shared" si="520"/>
        <v>107.34723366865349</v>
      </c>
      <c r="K1129" s="2">
        <f t="shared" si="540"/>
        <v>73.174665077473406</v>
      </c>
      <c r="L1129" s="6">
        <f t="shared" si="521"/>
        <v>2461.0852560951498</v>
      </c>
      <c r="M1129" s="2">
        <f t="shared" si="522"/>
        <v>31.190837447039225</v>
      </c>
      <c r="N1129" s="2">
        <f t="shared" si="541"/>
        <v>107.34723366865349</v>
      </c>
      <c r="O1129" s="2">
        <f t="shared" si="523"/>
        <v>73.174665077473406</v>
      </c>
      <c r="P1129" s="5">
        <f t="shared" si="524"/>
        <v>0.35185792628194001</v>
      </c>
      <c r="Q1129" s="4">
        <f t="shared" si="542"/>
        <v>0.29056023505286915</v>
      </c>
      <c r="R1129" s="4">
        <f t="shared" si="525"/>
        <v>0.25809611558849371</v>
      </c>
      <c r="S1129" s="4">
        <f t="shared" si="544"/>
        <v>0</v>
      </c>
      <c r="T1129" s="4">
        <f t="shared" si="545"/>
        <v>0</v>
      </c>
      <c r="U1129" s="5">
        <f t="shared" si="546"/>
        <v>-2.1842787448269072</v>
      </c>
      <c r="V1129" s="5">
        <f t="shared" si="547"/>
        <v>21.169246705677846</v>
      </c>
      <c r="W1129" s="5">
        <f t="shared" si="548"/>
        <v>4.5612786192831534</v>
      </c>
      <c r="X1129" s="5">
        <f t="shared" si="526"/>
        <v>0.98443034219113801</v>
      </c>
      <c r="Y1129" s="5">
        <f t="shared" si="527"/>
        <v>9.4091452142741208</v>
      </c>
      <c r="Z1129" s="5">
        <f t="shared" si="528"/>
        <v>-1.7166234725701726</v>
      </c>
      <c r="AA1129" s="5">
        <f t="shared" si="529"/>
        <v>12.472779332007837</v>
      </c>
      <c r="AB1129" s="5">
        <f t="shared" si="530"/>
        <v>7.224866469447214</v>
      </c>
      <c r="AC1129" s="5">
        <f t="shared" si="530"/>
        <v>19.452623233107673</v>
      </c>
      <c r="AD1129" s="5">
        <f t="shared" si="531"/>
        <v>-15.13994204870901</v>
      </c>
      <c r="AE1129">
        <f t="shared" si="543"/>
        <v>0</v>
      </c>
    </row>
    <row r="1130" spans="1:31" x14ac:dyDescent="0.2">
      <c r="A1130">
        <f t="shared" si="519"/>
        <v>1.09699999999999</v>
      </c>
      <c r="B1130" s="5">
        <f t="shared" si="532"/>
        <v>6.5053732923897769</v>
      </c>
      <c r="C1130" s="5">
        <f t="shared" si="533"/>
        <v>-73.32374443491527</v>
      </c>
      <c r="D1130" s="5">
        <f t="shared" si="534"/>
        <v>-9.9125618688996671</v>
      </c>
      <c r="E1130" s="2">
        <f t="shared" si="535"/>
        <v>73.61176115017291</v>
      </c>
      <c r="F1130" s="2">
        <f t="shared" si="536"/>
        <v>174.92992273610378</v>
      </c>
      <c r="G1130" s="3">
        <f t="shared" si="537"/>
        <v>10.780335215513208</v>
      </c>
      <c r="H1130" s="3">
        <f t="shared" si="538"/>
        <v>-104.38967158150341</v>
      </c>
      <c r="I1130" s="3">
        <f t="shared" si="539"/>
        <v>-22.511883095663656</v>
      </c>
      <c r="J1130" s="2">
        <f t="shared" si="520"/>
        <v>107.33221343457798</v>
      </c>
      <c r="K1130" s="2">
        <f t="shared" si="540"/>
        <v>73.164426335772305</v>
      </c>
      <c r="L1130" s="6">
        <f t="shared" si="521"/>
        <v>2461.0100183135037</v>
      </c>
      <c r="M1130" s="2">
        <f t="shared" si="522"/>
        <v>31.189883912653773</v>
      </c>
      <c r="N1130" s="2">
        <f t="shared" si="541"/>
        <v>107.33221343457798</v>
      </c>
      <c r="O1130" s="2">
        <f t="shared" si="523"/>
        <v>73.164426335772305</v>
      </c>
      <c r="P1130" s="5">
        <f t="shared" si="524"/>
        <v>0.35185572506396001</v>
      </c>
      <c r="Q1130" s="4">
        <f t="shared" si="542"/>
        <v>0.29059201254304601</v>
      </c>
      <c r="R1130" s="4">
        <f t="shared" si="525"/>
        <v>0.25810916632948894</v>
      </c>
      <c r="S1130" s="4">
        <f t="shared" si="544"/>
        <v>0</v>
      </c>
      <c r="T1130" s="4">
        <f t="shared" si="545"/>
        <v>0</v>
      </c>
      <c r="U1130" s="5">
        <f t="shared" si="546"/>
        <v>-2.1854241014693248</v>
      </c>
      <c r="V1130" s="5">
        <f t="shared" si="547"/>
        <v>21.162208749352359</v>
      </c>
      <c r="W1130" s="5">
        <f t="shared" si="548"/>
        <v>4.5636810825628027</v>
      </c>
      <c r="X1130" s="5">
        <f t="shared" si="526"/>
        <v>0.98440024719343378</v>
      </c>
      <c r="Y1130" s="5">
        <f t="shared" si="527"/>
        <v>9.406641775912469</v>
      </c>
      <c r="Z1130" s="5">
        <f t="shared" si="528"/>
        <v>-1.7176274762458092</v>
      </c>
      <c r="AA1130" s="5">
        <f t="shared" si="529"/>
        <v>12.469384215811115</v>
      </c>
      <c r="AB1130" s="5">
        <f t="shared" si="530"/>
        <v>7.2212176744431442</v>
      </c>
      <c r="AC1130" s="5">
        <f t="shared" si="530"/>
        <v>19.44458127310655</v>
      </c>
      <c r="AD1130" s="5">
        <f t="shared" si="531"/>
        <v>-15.140934701626083</v>
      </c>
      <c r="AE1130">
        <f t="shared" si="543"/>
        <v>0</v>
      </c>
    </row>
    <row r="1131" spans="1:31" x14ac:dyDescent="0.2">
      <c r="A1131">
        <f t="shared" si="519"/>
        <v>1.0979999999999899</v>
      </c>
      <c r="B1131" s="5">
        <f t="shared" si="532"/>
        <v>6.5161572382141273</v>
      </c>
      <c r="C1131" s="5">
        <f t="shared" si="533"/>
        <v>-73.428124384206129</v>
      </c>
      <c r="D1131" s="5">
        <f t="shared" si="534"/>
        <v>-9.9350813224626826</v>
      </c>
      <c r="E1131" s="2">
        <f t="shared" si="535"/>
        <v>73.716685734883498</v>
      </c>
      <c r="F1131" s="2">
        <f t="shared" si="536"/>
        <v>174.92874345031268</v>
      </c>
      <c r="G1131" s="3">
        <f t="shared" si="537"/>
        <v>10.787556433187651</v>
      </c>
      <c r="H1131" s="3">
        <f t="shared" si="538"/>
        <v>-104.3702270002303</v>
      </c>
      <c r="I1131" s="3">
        <f t="shared" si="539"/>
        <v>-22.527024030365283</v>
      </c>
      <c r="J1131" s="2">
        <f t="shared" si="520"/>
        <v>107.31720490929432</v>
      </c>
      <c r="K1131" s="2">
        <f t="shared" si="540"/>
        <v>73.154195575524412</v>
      </c>
      <c r="L1131" s="6">
        <f t="shared" si="521"/>
        <v>2460.9347043112975</v>
      </c>
      <c r="M1131" s="2">
        <f t="shared" si="522"/>
        <v>31.188929412278597</v>
      </c>
      <c r="N1131" s="2">
        <f t="shared" si="541"/>
        <v>107.31720490929432</v>
      </c>
      <c r="O1131" s="2">
        <f t="shared" si="523"/>
        <v>73.154195575524412</v>
      </c>
      <c r="P1131" s="5">
        <f t="shared" si="524"/>
        <v>0.35185352162163253</v>
      </c>
      <c r="Q1131" s="4">
        <f t="shared" si="542"/>
        <v>0.29062375821882264</v>
      </c>
      <c r="R1131" s="4">
        <f t="shared" si="525"/>
        <v>0.25812220247235707</v>
      </c>
      <c r="S1131" s="4">
        <f t="shared" si="544"/>
        <v>0</v>
      </c>
      <c r="T1131" s="4">
        <f t="shared" si="545"/>
        <v>0</v>
      </c>
      <c r="U1131" s="5">
        <f t="shared" si="546"/>
        <v>-2.1865685188365696</v>
      </c>
      <c r="V1131" s="5">
        <f t="shared" si="547"/>
        <v>21.155175787580543</v>
      </c>
      <c r="W1131" s="5">
        <f t="shared" si="548"/>
        <v>4.5660833269278704</v>
      </c>
      <c r="X1131" s="5">
        <f t="shared" si="526"/>
        <v>0.98437012170762239</v>
      </c>
      <c r="Y1131" s="5">
        <f t="shared" si="527"/>
        <v>9.4041397169557683</v>
      </c>
      <c r="Z1131" s="5">
        <f t="shared" si="528"/>
        <v>-1.7186317822081638</v>
      </c>
      <c r="AA1131" s="5">
        <f t="shared" si="529"/>
        <v>12.465990925502844</v>
      </c>
      <c r="AB1131" s="5">
        <f t="shared" si="530"/>
        <v>7.2175711981191988</v>
      </c>
      <c r="AC1131" s="5">
        <f t="shared" si="530"/>
        <v>19.436544005372379</v>
      </c>
      <c r="AD1131" s="5">
        <f t="shared" si="531"/>
        <v>-15.141925747569285</v>
      </c>
      <c r="AE1131">
        <f t="shared" si="543"/>
        <v>0</v>
      </c>
    </row>
    <row r="1132" spans="1:31" x14ac:dyDescent="0.2">
      <c r="A1132">
        <f t="shared" si="519"/>
        <v>1.0989999999999898</v>
      </c>
      <c r="B1132" s="5">
        <f t="shared" si="532"/>
        <v>6.5269484034329146</v>
      </c>
      <c r="C1132" s="5">
        <f t="shared" si="533"/>
        <v>-73.532484892934363</v>
      </c>
      <c r="D1132" s="5">
        <f t="shared" si="534"/>
        <v>-9.9576159174559216</v>
      </c>
      <c r="E1132" s="2">
        <f t="shared" si="535"/>
        <v>73.821591624610051</v>
      </c>
      <c r="F1132" s="2">
        <f t="shared" si="536"/>
        <v>174.92756060145885</v>
      </c>
      <c r="G1132" s="3">
        <f t="shared" si="537"/>
        <v>10.79477400438577</v>
      </c>
      <c r="H1132" s="3">
        <f t="shared" si="538"/>
        <v>-104.35079045622493</v>
      </c>
      <c r="I1132" s="3">
        <f t="shared" si="539"/>
        <v>-22.542165956112854</v>
      </c>
      <c r="J1132" s="2">
        <f t="shared" si="520"/>
        <v>107.30220808835976</v>
      </c>
      <c r="K1132" s="2">
        <f t="shared" si="540"/>
        <v>73.143972793701266</v>
      </c>
      <c r="L1132" s="6">
        <f t="shared" si="521"/>
        <v>2460.8593140926587</v>
      </c>
      <c r="M1132" s="2">
        <f t="shared" si="522"/>
        <v>31.187973945965989</v>
      </c>
      <c r="N1132" s="2">
        <f t="shared" si="541"/>
        <v>107.30220808835976</v>
      </c>
      <c r="O1132" s="2">
        <f t="shared" si="523"/>
        <v>73.143972793701266</v>
      </c>
      <c r="P1132" s="5">
        <f t="shared" si="524"/>
        <v>0.3518513159550769</v>
      </c>
      <c r="Q1132" s="4">
        <f t="shared" si="542"/>
        <v>0.29065547206897868</v>
      </c>
      <c r="R1132" s="4">
        <f t="shared" si="525"/>
        <v>0.25813522401736499</v>
      </c>
      <c r="S1132" s="4">
        <f t="shared" si="544"/>
        <v>0</v>
      </c>
      <c r="T1132" s="4">
        <f t="shared" si="545"/>
        <v>0</v>
      </c>
      <c r="U1132" s="5">
        <f t="shared" si="546"/>
        <v>-2.1877119980932478</v>
      </c>
      <c r="V1132" s="5">
        <f t="shared" si="547"/>
        <v>21.148147816605213</v>
      </c>
      <c r="W1132" s="5">
        <f t="shared" si="548"/>
        <v>4.5684853527420692</v>
      </c>
      <c r="X1132" s="5">
        <f t="shared" si="526"/>
        <v>0.98433996573535432</v>
      </c>
      <c r="Y1132" s="5">
        <f t="shared" si="527"/>
        <v>9.4016390365927727</v>
      </c>
      <c r="Z1132" s="5">
        <f t="shared" si="528"/>
        <v>-1.7196363900739184</v>
      </c>
      <c r="AA1132" s="5">
        <f t="shared" si="529"/>
        <v>12.462599460019975</v>
      </c>
      <c r="AB1132" s="5">
        <f t="shared" si="530"/>
        <v>7.2139270384995253</v>
      </c>
      <c r="AC1132" s="5">
        <f t="shared" si="530"/>
        <v>19.428511426531294</v>
      </c>
      <c r="AD1132" s="5">
        <f t="shared" si="531"/>
        <v>-15.142915187237953</v>
      </c>
      <c r="AE1132">
        <f t="shared" si="543"/>
        <v>0</v>
      </c>
    </row>
    <row r="1133" spans="1:31" x14ac:dyDescent="0.2">
      <c r="A1133">
        <f t="shared" si="519"/>
        <v>1.0999999999999897</v>
      </c>
      <c r="B1133" s="5">
        <f t="shared" si="532"/>
        <v>6.5377467844008192</v>
      </c>
      <c r="C1133" s="5">
        <f t="shared" si="533"/>
        <v>-73.636825969134875</v>
      </c>
      <c r="D1133" s="5">
        <f t="shared" si="534"/>
        <v>-9.9801656548696283</v>
      </c>
      <c r="E1133" s="2">
        <f t="shared" si="535"/>
        <v>73.926478827451263</v>
      </c>
      <c r="F1133" s="2">
        <f t="shared" si="536"/>
        <v>174.92637420717793</v>
      </c>
      <c r="G1133" s="3">
        <f t="shared" si="537"/>
        <v>10.80198793142427</v>
      </c>
      <c r="H1133" s="3">
        <f t="shared" si="538"/>
        <v>-104.3313619447984</v>
      </c>
      <c r="I1133" s="3">
        <f t="shared" si="539"/>
        <v>-22.557308871300091</v>
      </c>
      <c r="J1133" s="2">
        <f t="shared" si="520"/>
        <v>107.2872229673338</v>
      </c>
      <c r="K1133" s="2">
        <f t="shared" si="540"/>
        <v>73.133757987275942</v>
      </c>
      <c r="L1133" s="6">
        <f t="shared" si="521"/>
        <v>2460.783847661774</v>
      </c>
      <c r="M1133" s="2">
        <f t="shared" si="522"/>
        <v>31.18701751376901</v>
      </c>
      <c r="N1133" s="2">
        <f t="shared" si="541"/>
        <v>107.2872229673338</v>
      </c>
      <c r="O1133" s="2">
        <f t="shared" si="523"/>
        <v>73.133757987275942</v>
      </c>
      <c r="P1133" s="5">
        <f t="shared" si="524"/>
        <v>0.35184910806441427</v>
      </c>
      <c r="Q1133" s="4">
        <f t="shared" si="542"/>
        <v>0.29068715408231466</v>
      </c>
      <c r="R1133" s="4">
        <f t="shared" si="525"/>
        <v>0.25814823096478423</v>
      </c>
      <c r="S1133" s="4">
        <f t="shared" si="544"/>
        <v>0</v>
      </c>
      <c r="T1133" s="4">
        <f t="shared" si="545"/>
        <v>0</v>
      </c>
      <c r="U1133" s="5">
        <f t="shared" si="546"/>
        <v>-2.18885454040264</v>
      </c>
      <c r="V1133" s="5">
        <f t="shared" si="547"/>
        <v>21.141124832672585</v>
      </c>
      <c r="W1133" s="5">
        <f t="shared" si="548"/>
        <v>4.570887160369173</v>
      </c>
      <c r="X1133" s="5">
        <f t="shared" si="526"/>
        <v>0.9843097792783041</v>
      </c>
      <c r="Y1133" s="5">
        <f t="shared" si="527"/>
        <v>9.3991397340128096</v>
      </c>
      <c r="Z1133" s="5">
        <f t="shared" si="528"/>
        <v>-1.7206412994602454</v>
      </c>
      <c r="AA1133" s="5">
        <f t="shared" si="529"/>
        <v>12.459209818300177</v>
      </c>
      <c r="AB1133" s="5">
        <f t="shared" si="530"/>
        <v>7.2102851936101695</v>
      </c>
      <c r="AC1133" s="5">
        <f t="shared" si="530"/>
        <v>19.420483533212341</v>
      </c>
      <c r="AD1133" s="5">
        <f t="shared" si="531"/>
        <v>-15.143903021330651</v>
      </c>
      <c r="AE1133">
        <f t="shared" si="543"/>
        <v>0</v>
      </c>
    </row>
    <row r="1134" spans="1:31" x14ac:dyDescent="0.2">
      <c r="A1134">
        <f t="shared" si="519"/>
        <v>1.1009999999999895</v>
      </c>
      <c r="B1134" s="5">
        <f t="shared" si="532"/>
        <v>6.5485523774748406</v>
      </c>
      <c r="C1134" s="5">
        <f t="shared" si="533"/>
        <v>-73.741147620837907</v>
      </c>
      <c r="D1134" s="5">
        <f t="shared" si="534"/>
        <v>-10.002730535692439</v>
      </c>
      <c r="E1134" s="2">
        <f t="shared" si="535"/>
        <v>74.031347351501978</v>
      </c>
      <c r="F1134" s="2">
        <f t="shared" si="536"/>
        <v>174.92518428499864</v>
      </c>
      <c r="G1134" s="3">
        <f t="shared" si="537"/>
        <v>10.809198216617879</v>
      </c>
      <c r="H1134" s="3">
        <f t="shared" si="538"/>
        <v>-104.31194146126519</v>
      </c>
      <c r="I1134" s="3">
        <f t="shared" si="539"/>
        <v>-22.57245277432142</v>
      </c>
      <c r="J1134" s="2">
        <f t="shared" si="520"/>
        <v>107.27224954177815</v>
      </c>
      <c r="K1134" s="2">
        <f t="shared" si="540"/>
        <v>73.123551153223005</v>
      </c>
      <c r="L1134" s="6">
        <f t="shared" si="521"/>
        <v>2460.7083050228921</v>
      </c>
      <c r="M1134" s="2">
        <f t="shared" si="522"/>
        <v>31.186060115741512</v>
      </c>
      <c r="N1134" s="2">
        <f t="shared" si="541"/>
        <v>107.27224954177815</v>
      </c>
      <c r="O1134" s="2">
        <f t="shared" si="523"/>
        <v>73.123551153223005</v>
      </c>
      <c r="P1134" s="5">
        <f t="shared" si="524"/>
        <v>0.35184689794976759</v>
      </c>
      <c r="Q1134" s="4">
        <f t="shared" si="542"/>
        <v>0.29071880424765228</v>
      </c>
      <c r="R1134" s="4">
        <f t="shared" si="525"/>
        <v>0.25816122331489072</v>
      </c>
      <c r="S1134" s="4">
        <f t="shared" si="544"/>
        <v>0</v>
      </c>
      <c r="T1134" s="4">
        <f t="shared" si="545"/>
        <v>0</v>
      </c>
      <c r="U1134" s="5">
        <f t="shared" si="546"/>
        <v>-2.1899961469267013</v>
      </c>
      <c r="V1134" s="5">
        <f t="shared" si="547"/>
        <v>21.134106832032217</v>
      </c>
      <c r="W1134" s="5">
        <f t="shared" si="548"/>
        <v>4.5732887501730213</v>
      </c>
      <c r="X1134" s="5">
        <f t="shared" si="526"/>
        <v>0.98427956233817149</v>
      </c>
      <c r="Y1134" s="5">
        <f t="shared" si="527"/>
        <v>9.3966418084057359</v>
      </c>
      <c r="Z1134" s="5">
        <f t="shared" si="528"/>
        <v>-1.7216465099848066</v>
      </c>
      <c r="AA1134" s="5">
        <f t="shared" si="529"/>
        <v>12.455821999281833</v>
      </c>
      <c r="AB1134" s="5">
        <f t="shared" si="530"/>
        <v>7.2066456614790351</v>
      </c>
      <c r="AC1134" s="5">
        <f t="shared" si="530"/>
        <v>19.412460322047409</v>
      </c>
      <c r="AD1134" s="5">
        <f t="shared" si="531"/>
        <v>-15.144889250545145</v>
      </c>
      <c r="AE1134">
        <f t="shared" si="543"/>
        <v>0</v>
      </c>
    </row>
    <row r="1135" spans="1:31" x14ac:dyDescent="0.2">
      <c r="A1135">
        <f t="shared" si="519"/>
        <v>1.1019999999999894</v>
      </c>
      <c r="B1135" s="5">
        <f t="shared" si="532"/>
        <v>6.5593651790142893</v>
      </c>
      <c r="C1135" s="5">
        <f t="shared" si="533"/>
        <v>-73.84544985606901</v>
      </c>
      <c r="D1135" s="5">
        <f t="shared" si="534"/>
        <v>-10.025310560911386</v>
      </c>
      <c r="E1135" s="2">
        <f t="shared" si="535"/>
        <v>74.13619720485309</v>
      </c>
      <c r="F1135" s="2">
        <f t="shared" si="536"/>
        <v>174.92399085234348</v>
      </c>
      <c r="G1135" s="3">
        <f t="shared" si="537"/>
        <v>10.816404862279359</v>
      </c>
      <c r="H1135" s="3">
        <f t="shared" si="538"/>
        <v>-104.29252900094315</v>
      </c>
      <c r="I1135" s="3">
        <f t="shared" si="539"/>
        <v>-22.587597663571966</v>
      </c>
      <c r="J1135" s="2">
        <f t="shared" si="520"/>
        <v>107.25728780725676</v>
      </c>
      <c r="K1135" s="2">
        <f t="shared" si="540"/>
        <v>73.113352288518584</v>
      </c>
      <c r="L1135" s="6">
        <f t="shared" si="521"/>
        <v>2460.6326861803204</v>
      </c>
      <c r="M1135" s="2">
        <f t="shared" si="522"/>
        <v>31.185101751938088</v>
      </c>
      <c r="N1135" s="2">
        <f t="shared" si="541"/>
        <v>107.25728780725676</v>
      </c>
      <c r="O1135" s="2">
        <f t="shared" si="523"/>
        <v>73.113352288518584</v>
      </c>
      <c r="P1135" s="5">
        <f t="shared" si="524"/>
        <v>0.35184468561126137</v>
      </c>
      <c r="Q1135" s="4">
        <f t="shared" si="542"/>
        <v>0.29075042255383399</v>
      </c>
      <c r="R1135" s="4">
        <f t="shared" si="525"/>
        <v>0.25817420106796479</v>
      </c>
      <c r="S1135" s="4">
        <f t="shared" si="544"/>
        <v>0</v>
      </c>
      <c r="T1135" s="4">
        <f t="shared" si="545"/>
        <v>0</v>
      </c>
      <c r="U1135" s="5">
        <f t="shared" si="546"/>
        <v>-2.191136818826064</v>
      </c>
      <c r="V1135" s="5">
        <f t="shared" si="547"/>
        <v>21.127093810937041</v>
      </c>
      <c r="W1135" s="5">
        <f t="shared" si="548"/>
        <v>4.5756901225175168</v>
      </c>
      <c r="X1135" s="5">
        <f t="shared" si="526"/>
        <v>0.98424931491667944</v>
      </c>
      <c r="Y1135" s="5">
        <f t="shared" si="527"/>
        <v>9.3941452589619594</v>
      </c>
      <c r="Z1135" s="5">
        <f t="shared" si="528"/>
        <v>-1.7226520212657495</v>
      </c>
      <c r="AA1135" s="5">
        <f t="shared" si="529"/>
        <v>12.452436001903999</v>
      </c>
      <c r="AB1135" s="5">
        <f t="shared" si="530"/>
        <v>7.2030084401358954</v>
      </c>
      <c r="AC1135" s="5">
        <f t="shared" si="530"/>
        <v>19.404441789671292</v>
      </c>
      <c r="AD1135" s="5">
        <f t="shared" si="531"/>
        <v>-15.145873875578484</v>
      </c>
      <c r="AE1135">
        <f t="shared" si="543"/>
        <v>0</v>
      </c>
    </row>
    <row r="1136" spans="1:31" x14ac:dyDescent="0.2">
      <c r="A1136">
        <f t="shared" si="519"/>
        <v>1.1029999999999893</v>
      </c>
      <c r="B1136" s="5">
        <f t="shared" si="532"/>
        <v>6.5701851853807884</v>
      </c>
      <c r="C1136" s="5">
        <f t="shared" si="533"/>
        <v>-73.94973268284906</v>
      </c>
      <c r="D1136" s="5">
        <f t="shared" si="534"/>
        <v>-10.047905731511895</v>
      </c>
      <c r="E1136" s="2">
        <f t="shared" si="535"/>
        <v>74.241028395591556</v>
      </c>
      <c r="F1136" s="2">
        <f t="shared" si="536"/>
        <v>174.92279392652972</v>
      </c>
      <c r="G1136" s="3">
        <f t="shared" si="537"/>
        <v>10.823607870719496</v>
      </c>
      <c r="H1136" s="3">
        <f t="shared" si="538"/>
        <v>-104.27312455915347</v>
      </c>
      <c r="I1136" s="3">
        <f t="shared" si="539"/>
        <v>-22.602743537447544</v>
      </c>
      <c r="J1136" s="2">
        <f t="shared" si="520"/>
        <v>107.2423377593358</v>
      </c>
      <c r="K1136" s="2">
        <f t="shared" si="540"/>
        <v>73.103161390140286</v>
      </c>
      <c r="L1136" s="6">
        <f t="shared" si="521"/>
        <v>2460.5569911384291</v>
      </c>
      <c r="M1136" s="2">
        <f t="shared" si="522"/>
        <v>31.184142422414123</v>
      </c>
      <c r="N1136" s="2">
        <f t="shared" si="541"/>
        <v>107.2423377593358</v>
      </c>
      <c r="O1136" s="2">
        <f t="shared" si="523"/>
        <v>73.103161390140286</v>
      </c>
      <c r="P1136" s="5">
        <f t="shared" si="524"/>
        <v>0.35184247104902211</v>
      </c>
      <c r="Q1136" s="4">
        <f t="shared" si="542"/>
        <v>0.29078200898972328</v>
      </c>
      <c r="R1136" s="4">
        <f t="shared" si="525"/>
        <v>0.25818716422429133</v>
      </c>
      <c r="S1136" s="4">
        <f t="shared" si="544"/>
        <v>0</v>
      </c>
      <c r="T1136" s="4">
        <f t="shared" si="545"/>
        <v>0</v>
      </c>
      <c r="U1136" s="5">
        <f t="shared" si="546"/>
        <v>-2.1922765572600409</v>
      </c>
      <c r="V1136" s="5">
        <f t="shared" si="547"/>
        <v>21.12008576564337</v>
      </c>
      <c r="W1136" s="5">
        <f t="shared" si="548"/>
        <v>4.5780912777666272</v>
      </c>
      <c r="X1136" s="5">
        <f t="shared" si="526"/>
        <v>0.98421903701557611</v>
      </c>
      <c r="Y1136" s="5">
        <f t="shared" si="527"/>
        <v>9.39165008487244</v>
      </c>
      <c r="Z1136" s="5">
        <f t="shared" si="528"/>
        <v>-1.7236578329217116</v>
      </c>
      <c r="AA1136" s="5">
        <f t="shared" si="529"/>
        <v>12.449051825106473</v>
      </c>
      <c r="AB1136" s="5">
        <f t="shared" si="530"/>
        <v>7.1993735276123996</v>
      </c>
      <c r="AC1136" s="5">
        <f t="shared" si="530"/>
        <v>19.396427932721657</v>
      </c>
      <c r="AD1136" s="5">
        <f t="shared" si="531"/>
        <v>-15.146856897126899</v>
      </c>
      <c r="AE1136">
        <f t="shared" si="543"/>
        <v>0</v>
      </c>
    </row>
    <row r="1137" spans="1:31" x14ac:dyDescent="0.2">
      <c r="A1137">
        <f t="shared" si="519"/>
        <v>1.1039999999999892</v>
      </c>
      <c r="B1137" s="5">
        <f t="shared" si="532"/>
        <v>6.5810123929382716</v>
      </c>
      <c r="C1137" s="5">
        <f t="shared" si="533"/>
        <v>-74.053996109194244</v>
      </c>
      <c r="D1137" s="5">
        <f t="shared" si="534"/>
        <v>-10.07051604847779</v>
      </c>
      <c r="E1137" s="2">
        <f t="shared" si="535"/>
        <v>74.345840931800367</v>
      </c>
      <c r="F1137" s="2">
        <f t="shared" si="536"/>
        <v>174.92159352477009</v>
      </c>
      <c r="G1137" s="3">
        <f t="shared" si="537"/>
        <v>10.830807244247108</v>
      </c>
      <c r="H1137" s="3">
        <f t="shared" si="538"/>
        <v>-104.25372813122075</v>
      </c>
      <c r="I1137" s="3">
        <f t="shared" si="539"/>
        <v>-22.61789039434467</v>
      </c>
      <c r="J1137" s="2">
        <f t="shared" si="520"/>
        <v>107.2273993935837</v>
      </c>
      <c r="K1137" s="2">
        <f t="shared" si="540"/>
        <v>73.092978455067268</v>
      </c>
      <c r="L1137" s="6">
        <f t="shared" si="521"/>
        <v>2460.4812199016483</v>
      </c>
      <c r="M1137" s="2">
        <f t="shared" si="522"/>
        <v>31.183182127225752</v>
      </c>
      <c r="N1137" s="2">
        <f t="shared" si="541"/>
        <v>107.2273993935837</v>
      </c>
      <c r="O1137" s="2">
        <f t="shared" si="523"/>
        <v>73.092978455067268</v>
      </c>
      <c r="P1137" s="5">
        <f t="shared" si="524"/>
        <v>0.351840254263178</v>
      </c>
      <c r="Q1137" s="4">
        <f t="shared" si="542"/>
        <v>0.29081356354420457</v>
      </c>
      <c r="R1137" s="4">
        <f t="shared" si="525"/>
        <v>0.2582001127841595</v>
      </c>
      <c r="S1137" s="4">
        <f t="shared" si="544"/>
        <v>0</v>
      </c>
      <c r="T1137" s="4">
        <f t="shared" si="545"/>
        <v>0</v>
      </c>
      <c r="U1137" s="5">
        <f t="shared" si="546"/>
        <v>-2.1934153633866238</v>
      </c>
      <c r="V1137" s="5">
        <f t="shared" si="547"/>
        <v>21.11308269241087</v>
      </c>
      <c r="W1137" s="5">
        <f t="shared" si="548"/>
        <v>4.5804922162843793</v>
      </c>
      <c r="X1137" s="5">
        <f t="shared" si="526"/>
        <v>0.9841887286366332</v>
      </c>
      <c r="Y1137" s="5">
        <f t="shared" si="527"/>
        <v>9.3891562853286796</v>
      </c>
      <c r="Z1137" s="5">
        <f t="shared" si="528"/>
        <v>-1.7246639445718148</v>
      </c>
      <c r="AA1137" s="5">
        <f t="shared" si="529"/>
        <v>12.445669467829733</v>
      </c>
      <c r="AB1137" s="5">
        <f t="shared" si="530"/>
        <v>7.1957409219420558</v>
      </c>
      <c r="AC1137" s="5">
        <f t="shared" si="530"/>
        <v>19.388418747839054</v>
      </c>
      <c r="AD1137" s="5">
        <f t="shared" si="531"/>
        <v>-15.147838315885888</v>
      </c>
      <c r="AE1137">
        <f t="shared" si="543"/>
        <v>0</v>
      </c>
    </row>
    <row r="1138" spans="1:31" x14ac:dyDescent="0.2">
      <c r="A1138">
        <f t="shared" si="519"/>
        <v>1.1049999999999891</v>
      </c>
      <c r="B1138" s="5">
        <f t="shared" si="532"/>
        <v>6.5918467980529796</v>
      </c>
      <c r="C1138" s="5">
        <f t="shared" si="533"/>
        <v>-74.158240143116103</v>
      </c>
      <c r="D1138" s="5">
        <f t="shared" si="534"/>
        <v>-10.093141512791293</v>
      </c>
      <c r="E1138" s="2">
        <f t="shared" si="535"/>
        <v>74.450634821558623</v>
      </c>
      <c r="F1138" s="2">
        <f t="shared" si="536"/>
        <v>174.92038966417357</v>
      </c>
      <c r="G1138" s="3">
        <f t="shared" si="537"/>
        <v>10.83800298516905</v>
      </c>
      <c r="H1138" s="3">
        <f t="shared" si="538"/>
        <v>-104.23433971247292</v>
      </c>
      <c r="I1138" s="3">
        <f t="shared" si="539"/>
        <v>-22.633038232660557</v>
      </c>
      <c r="J1138" s="2">
        <f t="shared" si="520"/>
        <v>107.21247270557105</v>
      </c>
      <c r="K1138" s="2">
        <f t="shared" si="540"/>
        <v>73.082803480280191</v>
      </c>
      <c r="L1138" s="6">
        <f t="shared" si="521"/>
        <v>2460.4053724744681</v>
      </c>
      <c r="M1138" s="2">
        <f t="shared" si="522"/>
        <v>31.182220866429887</v>
      </c>
      <c r="N1138" s="2">
        <f t="shared" si="541"/>
        <v>107.21247270557105</v>
      </c>
      <c r="O1138" s="2">
        <f t="shared" si="523"/>
        <v>73.082803480280191</v>
      </c>
      <c r="P1138" s="5">
        <f t="shared" si="524"/>
        <v>0.35183803525385904</v>
      </c>
      <c r="Q1138" s="4">
        <f t="shared" si="542"/>
        <v>0.29084508620618332</v>
      </c>
      <c r="R1138" s="4">
        <f t="shared" si="525"/>
        <v>0.25821304674786316</v>
      </c>
      <c r="S1138" s="4">
        <f t="shared" si="544"/>
        <v>0</v>
      </c>
      <c r="T1138" s="4">
        <f t="shared" si="545"/>
        <v>0</v>
      </c>
      <c r="U1138" s="5">
        <f t="shared" si="546"/>
        <v>-2.1945532383624884</v>
      </c>
      <c r="V1138" s="5">
        <f t="shared" si="547"/>
        <v>21.106084587502554</v>
      </c>
      <c r="W1138" s="5">
        <f t="shared" si="548"/>
        <v>4.582892938434866</v>
      </c>
      <c r="X1138" s="5">
        <f t="shared" si="526"/>
        <v>0.98415838978164694</v>
      </c>
      <c r="Y1138" s="5">
        <f t="shared" si="527"/>
        <v>9.3866638595227307</v>
      </c>
      <c r="Z1138" s="5">
        <f t="shared" si="528"/>
        <v>-1.7256703558356716</v>
      </c>
      <c r="AA1138" s="5">
        <f t="shared" si="529"/>
        <v>12.442288929014978</v>
      </c>
      <c r="AB1138" s="5">
        <f t="shared" si="530"/>
        <v>7.1921106211602428</v>
      </c>
      <c r="AC1138" s="5">
        <f t="shared" si="530"/>
        <v>19.380414231666883</v>
      </c>
      <c r="AD1138" s="5">
        <f t="shared" si="531"/>
        <v>-15.148818132550154</v>
      </c>
      <c r="AE1138">
        <f t="shared" si="543"/>
        <v>0</v>
      </c>
    </row>
    <row r="1139" spans="1:31" x14ac:dyDescent="0.2">
      <c r="A1139">
        <f t="shared" si="519"/>
        <v>1.105999999999989</v>
      </c>
      <c r="B1139" s="5">
        <f t="shared" si="532"/>
        <v>6.6026883970934591</v>
      </c>
      <c r="C1139" s="5">
        <f t="shared" si="533"/>
        <v>-74.262464792621458</v>
      </c>
      <c r="D1139" s="5">
        <f t="shared" si="534"/>
        <v>-10.11578212543302</v>
      </c>
      <c r="E1139" s="2">
        <f t="shared" si="535"/>
        <v>74.555410072941413</v>
      </c>
      <c r="F1139" s="2">
        <f t="shared" si="536"/>
        <v>174.91918236174618</v>
      </c>
      <c r="G1139" s="3">
        <f t="shared" si="537"/>
        <v>10.84519509579021</v>
      </c>
      <c r="H1139" s="3">
        <f t="shared" si="538"/>
        <v>-104.21495929824125</v>
      </c>
      <c r="I1139" s="3">
        <f t="shared" si="539"/>
        <v>-22.648187050793108</v>
      </c>
      <c r="J1139" s="2">
        <f t="shared" si="520"/>
        <v>107.19755769087068</v>
      </c>
      <c r="K1139" s="2">
        <f t="shared" si="540"/>
        <v>73.072636462761196</v>
      </c>
      <c r="L1139" s="6">
        <f t="shared" si="521"/>
        <v>2460.3294488614415</v>
      </c>
      <c r="M1139" s="2">
        <f t="shared" si="522"/>
        <v>31.181258640084241</v>
      </c>
      <c r="N1139" s="2">
        <f t="shared" si="541"/>
        <v>107.19755769087068</v>
      </c>
      <c r="O1139" s="2">
        <f t="shared" si="523"/>
        <v>73.072636462761196</v>
      </c>
      <c r="P1139" s="5">
        <f t="shared" si="524"/>
        <v>0.35183581402119707</v>
      </c>
      <c r="Q1139" s="4">
        <f t="shared" si="542"/>
        <v>0.29087657696458646</v>
      </c>
      <c r="R1139" s="4">
        <f t="shared" si="525"/>
        <v>0.25822596611570042</v>
      </c>
      <c r="S1139" s="4">
        <f t="shared" si="544"/>
        <v>0</v>
      </c>
      <c r="T1139" s="4">
        <f t="shared" si="545"/>
        <v>0</v>
      </c>
      <c r="U1139" s="5">
        <f t="shared" si="546"/>
        <v>-2.1956901833429918</v>
      </c>
      <c r="V1139" s="5">
        <f t="shared" si="547"/>
        <v>21.099091447184801</v>
      </c>
      <c r="W1139" s="5">
        <f t="shared" si="548"/>
        <v>4.5852934445822386</v>
      </c>
      <c r="X1139" s="5">
        <f t="shared" si="526"/>
        <v>0.98412802045243863</v>
      </c>
      <c r="Y1139" s="5">
        <f t="shared" si="527"/>
        <v>9.3841728066471806</v>
      </c>
      <c r="Z1139" s="5">
        <f t="shared" si="528"/>
        <v>-1.7266770663333746</v>
      </c>
      <c r="AA1139" s="5">
        <f t="shared" si="529"/>
        <v>12.438910207604088</v>
      </c>
      <c r="AB1139" s="5">
        <f t="shared" si="530"/>
        <v>7.1884826233041892</v>
      </c>
      <c r="AC1139" s="5">
        <f t="shared" si="530"/>
        <v>19.372414380851428</v>
      </c>
      <c r="AD1139" s="5">
        <f t="shared" si="531"/>
        <v>-15.149796347813673</v>
      </c>
      <c r="AE1139">
        <f t="shared" si="543"/>
        <v>0</v>
      </c>
    </row>
    <row r="1140" spans="1:31" x14ac:dyDescent="0.2">
      <c r="A1140">
        <f t="shared" si="519"/>
        <v>1.1069999999999889</v>
      </c>
      <c r="B1140" s="5">
        <f t="shared" si="532"/>
        <v>6.6135371864305608</v>
      </c>
      <c r="C1140" s="5">
        <f t="shared" si="533"/>
        <v>-74.366670065712512</v>
      </c>
      <c r="D1140" s="5">
        <f t="shared" si="534"/>
        <v>-10.138437887381986</v>
      </c>
      <c r="E1140" s="2">
        <f t="shared" si="535"/>
        <v>74.660166694019921</v>
      </c>
      <c r="F1140" s="2">
        <f t="shared" si="536"/>
        <v>174.91797163439171</v>
      </c>
      <c r="G1140" s="3">
        <f t="shared" si="537"/>
        <v>10.852383578413514</v>
      </c>
      <c r="H1140" s="3">
        <f t="shared" si="538"/>
        <v>-104.1955868838604</v>
      </c>
      <c r="I1140" s="3">
        <f t="shared" si="539"/>
        <v>-22.663336847140922</v>
      </c>
      <c r="J1140" s="2">
        <f t="shared" si="520"/>
        <v>107.1826543450576</v>
      </c>
      <c r="K1140" s="2">
        <f t="shared" si="540"/>
        <v>73.062477399493929</v>
      </c>
      <c r="L1140" s="6">
        <f t="shared" si="521"/>
        <v>2460.2534490671792</v>
      </c>
      <c r="M1140" s="2">
        <f t="shared" si="522"/>
        <v>31.180295448247236</v>
      </c>
      <c r="N1140" s="2">
        <f t="shared" si="541"/>
        <v>107.1826543450576</v>
      </c>
      <c r="O1140" s="2">
        <f t="shared" si="523"/>
        <v>73.062477399493929</v>
      </c>
      <c r="P1140" s="5">
        <f t="shared" si="524"/>
        <v>0.35183359056532548</v>
      </c>
      <c r="Q1140" s="4">
        <f t="shared" si="542"/>
        <v>0.29090803580836139</v>
      </c>
      <c r="R1140" s="4">
        <f t="shared" si="525"/>
        <v>0.25823887088797409</v>
      </c>
      <c r="S1140" s="4">
        <f t="shared" si="544"/>
        <v>0</v>
      </c>
      <c r="T1140" s="4">
        <f t="shared" si="545"/>
        <v>0</v>
      </c>
      <c r="U1140" s="5">
        <f t="shared" si="546"/>
        <v>-2.1968261994821763</v>
      </c>
      <c r="V1140" s="5">
        <f t="shared" si="547"/>
        <v>21.092103267727317</v>
      </c>
      <c r="W1140" s="5">
        <f t="shared" si="548"/>
        <v>4.5876937350907081</v>
      </c>
      <c r="X1140" s="5">
        <f t="shared" si="526"/>
        <v>0.98409762065085238</v>
      </c>
      <c r="Y1140" s="5">
        <f t="shared" si="527"/>
        <v>9.3816831258951741</v>
      </c>
      <c r="Z1140" s="5">
        <f t="shared" si="528"/>
        <v>-1.7276840756855061</v>
      </c>
      <c r="AA1140" s="5">
        <f t="shared" si="529"/>
        <v>12.435533302539664</v>
      </c>
      <c r="AB1140" s="5">
        <f t="shared" si="530"/>
        <v>7.1848569264129978</v>
      </c>
      <c r="AC1140" s="5">
        <f t="shared" si="530"/>
        <v>19.364419192041812</v>
      </c>
      <c r="AD1140" s="5">
        <f t="shared" si="531"/>
        <v>-15.150772962369629</v>
      </c>
      <c r="AE1140">
        <f t="shared" si="543"/>
        <v>0</v>
      </c>
    </row>
    <row r="1141" spans="1:31" x14ac:dyDescent="0.2">
      <c r="A1141">
        <f t="shared" si="519"/>
        <v>1.1079999999999888</v>
      </c>
      <c r="B1141" s="5">
        <f t="shared" si="532"/>
        <v>6.6243931624374373</v>
      </c>
      <c r="C1141" s="5">
        <f t="shared" si="533"/>
        <v>-74.470855970386779</v>
      </c>
      <c r="D1141" s="5">
        <f t="shared" si="534"/>
        <v>-10.161108799615608</v>
      </c>
      <c r="E1141" s="2">
        <f t="shared" si="535"/>
        <v>74.764904692861336</v>
      </c>
      <c r="F1141" s="2">
        <f t="shared" si="536"/>
        <v>174.91675749891257</v>
      </c>
      <c r="G1141" s="3">
        <f t="shared" si="537"/>
        <v>10.859568435339927</v>
      </c>
      <c r="H1141" s="3">
        <f t="shared" si="538"/>
        <v>-104.17622246466836</v>
      </c>
      <c r="I1141" s="3">
        <f t="shared" si="539"/>
        <v>-22.67848762010329</v>
      </c>
      <c r="J1141" s="2">
        <f t="shared" si="520"/>
        <v>107.1677626637091</v>
      </c>
      <c r="K1141" s="2">
        <f t="shared" si="540"/>
        <v>73.0523262874636</v>
      </c>
      <c r="L1141" s="6">
        <f t="shared" si="521"/>
        <v>2460.1773730963555</v>
      </c>
      <c r="M1141" s="2">
        <f t="shared" si="522"/>
        <v>31.179331290978116</v>
      </c>
      <c r="N1141" s="2">
        <f t="shared" si="541"/>
        <v>107.1677626637091</v>
      </c>
      <c r="O1141" s="2">
        <f t="shared" si="523"/>
        <v>73.0523262874636</v>
      </c>
      <c r="P1141" s="5">
        <f t="shared" si="524"/>
        <v>0.35183136488637962</v>
      </c>
      <c r="Q1141" s="4">
        <f t="shared" si="542"/>
        <v>0.29093946272647692</v>
      </c>
      <c r="R1141" s="4">
        <f t="shared" si="525"/>
        <v>0.25825176106499126</v>
      </c>
      <c r="S1141" s="4">
        <f t="shared" si="544"/>
        <v>0</v>
      </c>
      <c r="T1141" s="4">
        <f t="shared" si="545"/>
        <v>0</v>
      </c>
      <c r="U1141" s="5">
        <f t="shared" si="546"/>
        <v>-2.197961287932773</v>
      </c>
      <c r="V1141" s="5">
        <f t="shared" si="547"/>
        <v>21.08512004540318</v>
      </c>
      <c r="W1141" s="5">
        <f t="shared" si="548"/>
        <v>4.5900938103245519</v>
      </c>
      <c r="X1141" s="5">
        <f t="shared" si="526"/>
        <v>0.98406719037875801</v>
      </c>
      <c r="Y1141" s="5">
        <f t="shared" si="527"/>
        <v>9.3791948164603927</v>
      </c>
      <c r="Z1141" s="5">
        <f t="shared" si="528"/>
        <v>-1.7286913835131306</v>
      </c>
      <c r="AA1141" s="5">
        <f t="shared" si="529"/>
        <v>12.432158212764994</v>
      </c>
      <c r="AB1141" s="5">
        <f t="shared" si="530"/>
        <v>7.1812335285276196</v>
      </c>
      <c r="AC1141" s="5">
        <f t="shared" si="530"/>
        <v>19.35642866189005</v>
      </c>
      <c r="AD1141" s="5">
        <f t="shared" si="531"/>
        <v>-15.151747976910453</v>
      </c>
      <c r="AE1141">
        <f t="shared" si="543"/>
        <v>0</v>
      </c>
    </row>
    <row r="1142" spans="1:31" x14ac:dyDescent="0.2">
      <c r="A1142">
        <f t="shared" si="519"/>
        <v>1.1089999999999887</v>
      </c>
      <c r="B1142" s="5">
        <f t="shared" si="532"/>
        <v>6.6352563214895408</v>
      </c>
      <c r="C1142" s="5">
        <f t="shared" si="533"/>
        <v>-74.575022514637126</v>
      </c>
      <c r="D1142" s="5">
        <f t="shared" si="534"/>
        <v>-10.1837948631097</v>
      </c>
      <c r="E1142" s="2">
        <f t="shared" si="535"/>
        <v>74.86962407752894</v>
      </c>
      <c r="F1142" s="2">
        <f t="shared" si="536"/>
        <v>174.91553997201052</v>
      </c>
      <c r="G1142" s="3">
        <f t="shared" si="537"/>
        <v>10.866749668868454</v>
      </c>
      <c r="H1142" s="3">
        <f t="shared" si="538"/>
        <v>-104.15686603600646</v>
      </c>
      <c r="I1142" s="3">
        <f t="shared" si="539"/>
        <v>-22.693639368080202</v>
      </c>
      <c r="J1142" s="2">
        <f t="shared" si="520"/>
        <v>107.15288264240458</v>
      </c>
      <c r="K1142" s="2">
        <f t="shared" si="540"/>
        <v>73.042183123656827</v>
      </c>
      <c r="L1142" s="6">
        <f t="shared" si="521"/>
        <v>2460.1012209537034</v>
      </c>
      <c r="M1142" s="2">
        <f t="shared" si="522"/>
        <v>31.178366168336865</v>
      </c>
      <c r="N1142" s="2">
        <f t="shared" si="541"/>
        <v>107.15288264240458</v>
      </c>
      <c r="O1142" s="2">
        <f t="shared" si="523"/>
        <v>73.042183123656827</v>
      </c>
      <c r="P1142" s="5">
        <f t="shared" si="524"/>
        <v>0.35182913698449658</v>
      </c>
      <c r="Q1142" s="4">
        <f t="shared" si="542"/>
        <v>0.29097085770792291</v>
      </c>
      <c r="R1142" s="4">
        <f t="shared" si="525"/>
        <v>0.25826463664706351</v>
      </c>
      <c r="S1142" s="4">
        <f t="shared" si="544"/>
        <v>0</v>
      </c>
      <c r="T1142" s="4">
        <f t="shared" si="545"/>
        <v>0</v>
      </c>
      <c r="U1142" s="5">
        <f t="shared" si="546"/>
        <v>-2.1990954498461988</v>
      </c>
      <c r="V1142" s="5">
        <f t="shared" si="547"/>
        <v>21.078141776488788</v>
      </c>
      <c r="W1142" s="5">
        <f t="shared" si="548"/>
        <v>4.5924936706481017</v>
      </c>
      <c r="X1142" s="5">
        <f t="shared" si="526"/>
        <v>0.98403672963804856</v>
      </c>
      <c r="Y1142" s="5">
        <f t="shared" si="527"/>
        <v>9.3767078775370614</v>
      </c>
      <c r="Z1142" s="5">
        <f t="shared" si="528"/>
        <v>-1.7296989894377979</v>
      </c>
      <c r="AA1142" s="5">
        <f t="shared" si="529"/>
        <v>12.428784937224076</v>
      </c>
      <c r="AB1142" s="5">
        <f t="shared" si="530"/>
        <v>7.1776124276908622</v>
      </c>
      <c r="AC1142" s="5">
        <f t="shared" si="530"/>
        <v>19.348442787050992</v>
      </c>
      <c r="AD1142" s="5">
        <f t="shared" si="531"/>
        <v>-15.152721392127823</v>
      </c>
      <c r="AE1142">
        <f t="shared" si="543"/>
        <v>0</v>
      </c>
    </row>
    <row r="1143" spans="1:31" x14ac:dyDescent="0.2">
      <c r="A1143">
        <f t="shared" si="519"/>
        <v>1.1099999999999886</v>
      </c>
      <c r="B1143" s="5">
        <f t="shared" si="532"/>
        <v>6.6461266599646232</v>
      </c>
      <c r="C1143" s="5">
        <f t="shared" si="533"/>
        <v>-74.679169706451745</v>
      </c>
      <c r="D1143" s="5">
        <f t="shared" si="534"/>
        <v>-10.206496078838477</v>
      </c>
      <c r="E1143" s="2">
        <f t="shared" si="535"/>
        <v>74.974324856081978</v>
      </c>
      <c r="F1143" s="2">
        <f t="shared" si="536"/>
        <v>174.91431907028721</v>
      </c>
      <c r="G1143" s="3">
        <f t="shared" si="537"/>
        <v>10.873927281296146</v>
      </c>
      <c r="H1143" s="3">
        <f t="shared" si="538"/>
        <v>-104.13751759321941</v>
      </c>
      <c r="I1143" s="3">
        <f t="shared" si="539"/>
        <v>-22.708792089472329</v>
      </c>
      <c r="J1143" s="2">
        <f t="shared" si="520"/>
        <v>107.1380142767257</v>
      </c>
      <c r="K1143" s="2">
        <f t="shared" si="540"/>
        <v>73.032047905061816</v>
      </c>
      <c r="L1143" s="6">
        <f t="shared" si="521"/>
        <v>2460.0249926440192</v>
      </c>
      <c r="M1143" s="2">
        <f t="shared" si="522"/>
        <v>31.17740008038427</v>
      </c>
      <c r="N1143" s="2">
        <f t="shared" si="541"/>
        <v>107.1380142767257</v>
      </c>
      <c r="O1143" s="2">
        <f t="shared" si="523"/>
        <v>73.032047905061816</v>
      </c>
      <c r="P1143" s="5">
        <f t="shared" si="524"/>
        <v>0.35182690685981521</v>
      </c>
      <c r="Q1143" s="4">
        <f t="shared" si="542"/>
        <v>0.29100222074171056</v>
      </c>
      <c r="R1143" s="4">
        <f t="shared" si="525"/>
        <v>0.25827749763450703</v>
      </c>
      <c r="S1143" s="4">
        <f t="shared" si="544"/>
        <v>0</v>
      </c>
      <c r="T1143" s="4">
        <f t="shared" si="545"/>
        <v>0</v>
      </c>
      <c r="U1143" s="5">
        <f t="shared" si="546"/>
        <v>-2.2002286863725611</v>
      </c>
      <c r="V1143" s="5">
        <f t="shared" si="547"/>
        <v>21.071168457263887</v>
      </c>
      <c r="W1143" s="5">
        <f t="shared" si="548"/>
        <v>4.5948933164257522</v>
      </c>
      <c r="X1143" s="5">
        <f t="shared" si="526"/>
        <v>0.98400623843064272</v>
      </c>
      <c r="Y1143" s="5">
        <f t="shared" si="527"/>
        <v>9.3742223083199523</v>
      </c>
      <c r="Z1143" s="5">
        <f t="shared" si="528"/>
        <v>-1.7307068930815395</v>
      </c>
      <c r="AA1143" s="5">
        <f t="shared" si="529"/>
        <v>12.42541347486161</v>
      </c>
      <c r="AB1143" s="5">
        <f t="shared" si="530"/>
        <v>7.1739936219473908</v>
      </c>
      <c r="AC1143" s="5">
        <f t="shared" si="530"/>
        <v>19.340461564182348</v>
      </c>
      <c r="AD1143" s="5">
        <f t="shared" si="531"/>
        <v>-15.153693208712639</v>
      </c>
      <c r="AE1143">
        <f t="shared" si="543"/>
        <v>0</v>
      </c>
    </row>
    <row r="1144" spans="1:31" x14ac:dyDescent="0.2">
      <c r="A1144">
        <f t="shared" si="519"/>
        <v>1.1109999999999884</v>
      </c>
      <c r="B1144" s="5">
        <f t="shared" si="532"/>
        <v>6.6570041742427302</v>
      </c>
      <c r="C1144" s="5">
        <f t="shared" si="533"/>
        <v>-74.78329755381418</v>
      </c>
      <c r="D1144" s="5">
        <f t="shared" si="534"/>
        <v>-10.229212447774554</v>
      </c>
      <c r="E1144" s="2">
        <f t="shared" si="535"/>
        <v>75.079007036575774</v>
      </c>
      <c r="F1144" s="2">
        <f t="shared" si="536"/>
        <v>174.91309481024541</v>
      </c>
      <c r="G1144" s="3">
        <f t="shared" si="537"/>
        <v>10.881101274918093</v>
      </c>
      <c r="H1144" s="3">
        <f t="shared" si="538"/>
        <v>-104.11817713165523</v>
      </c>
      <c r="I1144" s="3">
        <f t="shared" si="539"/>
        <v>-22.723945782681042</v>
      </c>
      <c r="J1144" s="2">
        <f t="shared" si="520"/>
        <v>107.12315756225628</v>
      </c>
      <c r="K1144" s="2">
        <f t="shared" si="540"/>
        <v>73.021920628668212</v>
      </c>
      <c r="L1144" s="6">
        <f t="shared" si="521"/>
        <v>2459.9486881721577</v>
      </c>
      <c r="M1144" s="2">
        <f t="shared" si="522"/>
        <v>31.176433027181858</v>
      </c>
      <c r="N1144" s="2">
        <f t="shared" si="541"/>
        <v>107.12315756225628</v>
      </c>
      <c r="O1144" s="2">
        <f t="shared" si="523"/>
        <v>73.021920628668212</v>
      </c>
      <c r="P1144" s="5">
        <f t="shared" si="524"/>
        <v>0.35182467451247623</v>
      </c>
      <c r="Q1144" s="4">
        <f t="shared" si="542"/>
        <v>0.29103355181687202</v>
      </c>
      <c r="R1144" s="4">
        <f t="shared" si="525"/>
        <v>0.25829034402764234</v>
      </c>
      <c r="S1144" s="4">
        <f t="shared" si="544"/>
        <v>0</v>
      </c>
      <c r="T1144" s="4">
        <f t="shared" si="545"/>
        <v>0</v>
      </c>
      <c r="U1144" s="5">
        <f t="shared" si="546"/>
        <v>-2.2013609986606593</v>
      </c>
      <c r="V1144" s="5">
        <f t="shared" si="547"/>
        <v>21.064200084011556</v>
      </c>
      <c r="W1144" s="5">
        <f t="shared" si="548"/>
        <v>4.5972927480219568</v>
      </c>
      <c r="X1144" s="5">
        <f t="shared" si="526"/>
        <v>0.98397571675848239</v>
      </c>
      <c r="Y1144" s="5">
        <f t="shared" si="527"/>
        <v>9.3717381080043776</v>
      </c>
      <c r="Z1144" s="5">
        <f t="shared" si="528"/>
        <v>-1.7317150940668722</v>
      </c>
      <c r="AA1144" s="5">
        <f t="shared" si="529"/>
        <v>12.422043824622982</v>
      </c>
      <c r="AB1144" s="5">
        <f t="shared" si="530"/>
        <v>7.1703771093437183</v>
      </c>
      <c r="AC1144" s="5">
        <f t="shared" si="530"/>
        <v>19.332484989944685</v>
      </c>
      <c r="AD1144" s="5">
        <f t="shared" si="531"/>
        <v>-15.154663427355061</v>
      </c>
      <c r="AE1144">
        <f t="shared" si="543"/>
        <v>0</v>
      </c>
    </row>
    <row r="1145" spans="1:31" x14ac:dyDescent="0.2">
      <c r="A1145">
        <f t="shared" si="519"/>
        <v>1.1119999999999883</v>
      </c>
      <c r="B1145" s="5">
        <f t="shared" si="532"/>
        <v>6.6678888607062028</v>
      </c>
      <c r="C1145" s="5">
        <f t="shared" si="533"/>
        <v>-74.887406064703342</v>
      </c>
      <c r="D1145" s="5">
        <f t="shared" si="534"/>
        <v>-10.251943970888949</v>
      </c>
      <c r="E1145" s="2">
        <f t="shared" si="535"/>
        <v>75.183670627061687</v>
      </c>
      <c r="F1145" s="2">
        <f t="shared" si="536"/>
        <v>174.91186720828918</v>
      </c>
      <c r="G1145" s="3">
        <f t="shared" si="537"/>
        <v>10.888271652027436</v>
      </c>
      <c r="H1145" s="3">
        <f t="shared" si="538"/>
        <v>-104.09884464666528</v>
      </c>
      <c r="I1145" s="3">
        <f t="shared" si="539"/>
        <v>-22.739100446108399</v>
      </c>
      <c r="J1145" s="2">
        <f t="shared" si="520"/>
        <v>107.10831249458235</v>
      </c>
      <c r="K1145" s="2">
        <f t="shared" si="540"/>
        <v>73.011801291467179</v>
      </c>
      <c r="L1145" s="6">
        <f t="shared" si="521"/>
        <v>2459.8723075430353</v>
      </c>
      <c r="M1145" s="2">
        <f t="shared" si="522"/>
        <v>31.175465008791942</v>
      </c>
      <c r="N1145" s="2">
        <f t="shared" si="541"/>
        <v>107.10831249458235</v>
      </c>
      <c r="O1145" s="2">
        <f t="shared" si="523"/>
        <v>73.011801291467179</v>
      </c>
      <c r="P1145" s="5">
        <f t="shared" si="524"/>
        <v>0.35182243994262197</v>
      </c>
      <c r="Q1145" s="4">
        <f t="shared" si="542"/>
        <v>0.29106485092246065</v>
      </c>
      <c r="R1145" s="4">
        <f t="shared" si="525"/>
        <v>0.25830317582679463</v>
      </c>
      <c r="S1145" s="4">
        <f t="shared" si="544"/>
        <v>0</v>
      </c>
      <c r="T1145" s="4">
        <f t="shared" si="545"/>
        <v>0</v>
      </c>
      <c r="U1145" s="5">
        <f t="shared" si="546"/>
        <v>-2.2024923878579834</v>
      </c>
      <c r="V1145" s="5">
        <f t="shared" si="547"/>
        <v>21.057236653018194</v>
      </c>
      <c r="W1145" s="5">
        <f t="shared" si="548"/>
        <v>4.5996919658012247</v>
      </c>
      <c r="X1145" s="5">
        <f t="shared" si="526"/>
        <v>0.9839451646235341</v>
      </c>
      <c r="Y1145" s="5">
        <f t="shared" si="527"/>
        <v>9.3692552757861911</v>
      </c>
      <c r="Z1145" s="5">
        <f t="shared" si="528"/>
        <v>-1.7327235920167932</v>
      </c>
      <c r="AA1145" s="5">
        <f t="shared" si="529"/>
        <v>12.418675985454289</v>
      </c>
      <c r="AB1145" s="5">
        <f t="shared" si="530"/>
        <v>7.1667628879282077</v>
      </c>
      <c r="AC1145" s="5">
        <f t="shared" si="530"/>
        <v>19.324513061001401</v>
      </c>
      <c r="AD1145" s="5">
        <f t="shared" si="531"/>
        <v>-15.155632048744486</v>
      </c>
      <c r="AE1145">
        <f t="shared" si="543"/>
        <v>0</v>
      </c>
    </row>
    <row r="1146" spans="1:31" x14ac:dyDescent="0.2">
      <c r="A1146">
        <f t="shared" si="519"/>
        <v>1.1129999999999882</v>
      </c>
      <c r="B1146" s="5">
        <f t="shared" si="532"/>
        <v>6.6787807157396744</v>
      </c>
      <c r="C1146" s="5">
        <f t="shared" si="533"/>
        <v>-74.991495247093482</v>
      </c>
      <c r="D1146" s="5">
        <f t="shared" si="534"/>
        <v>-10.274690649151081</v>
      </c>
      <c r="E1146" s="2">
        <f t="shared" si="535"/>
        <v>75.28831563558704</v>
      </c>
      <c r="F1146" s="2">
        <f t="shared" si="536"/>
        <v>174.91063628072496</v>
      </c>
      <c r="G1146" s="3">
        <f t="shared" si="537"/>
        <v>10.895438414915365</v>
      </c>
      <c r="H1146" s="3">
        <f t="shared" si="538"/>
        <v>-104.07952013360428</v>
      </c>
      <c r="I1146" s="3">
        <f t="shared" si="539"/>
        <v>-22.754256078157145</v>
      </c>
      <c r="J1146" s="2">
        <f t="shared" si="520"/>
        <v>107.09347906929209</v>
      </c>
      <c r="K1146" s="2">
        <f t="shared" si="540"/>
        <v>73.001689890451317</v>
      </c>
      <c r="L1146" s="6">
        <f t="shared" si="521"/>
        <v>2459.7958507616308</v>
      </c>
      <c r="M1146" s="2">
        <f t="shared" si="522"/>
        <v>31.174496025277616</v>
      </c>
      <c r="N1146" s="2">
        <f t="shared" si="541"/>
        <v>107.09347906929209</v>
      </c>
      <c r="O1146" s="2">
        <f t="shared" si="523"/>
        <v>73.001689890451317</v>
      </c>
      <c r="P1146" s="5">
        <f t="shared" si="524"/>
        <v>0.35182020315039664</v>
      </c>
      <c r="Q1146" s="4">
        <f t="shared" si="542"/>
        <v>0.29109611804755131</v>
      </c>
      <c r="R1146" s="4">
        <f t="shared" si="525"/>
        <v>0.25831599303229347</v>
      </c>
      <c r="S1146" s="4">
        <f t="shared" si="544"/>
        <v>0</v>
      </c>
      <c r="T1146" s="4">
        <f t="shared" si="545"/>
        <v>0</v>
      </c>
      <c r="U1146" s="5">
        <f t="shared" si="546"/>
        <v>-2.2036228551107193</v>
      </c>
      <c r="V1146" s="5">
        <f t="shared" si="547"/>
        <v>21.050278160573519</v>
      </c>
      <c r="W1146" s="5">
        <f t="shared" si="548"/>
        <v>4.602090970128125</v>
      </c>
      <c r="X1146" s="5">
        <f t="shared" si="526"/>
        <v>0.98391458202778925</v>
      </c>
      <c r="Y1146" s="5">
        <f t="shared" si="527"/>
        <v>9.3667738108617833</v>
      </c>
      <c r="Z1146" s="5">
        <f t="shared" si="528"/>
        <v>-1.7337323865547813</v>
      </c>
      <c r="AA1146" s="5">
        <f t="shared" si="529"/>
        <v>12.415309956302313</v>
      </c>
      <c r="AB1146" s="5">
        <f t="shared" si="530"/>
        <v>7.163150955751064</v>
      </c>
      <c r="AC1146" s="5">
        <f t="shared" si="530"/>
        <v>19.316545774018739</v>
      </c>
      <c r="AD1146" s="5">
        <f t="shared" si="531"/>
        <v>-15.156599073569563</v>
      </c>
      <c r="AE1146">
        <f t="shared" si="543"/>
        <v>0</v>
      </c>
    </row>
    <row r="1147" spans="1:31" x14ac:dyDescent="0.2">
      <c r="A1147">
        <f t="shared" si="519"/>
        <v>1.1139999999999881</v>
      </c>
      <c r="B1147" s="5">
        <f t="shared" si="532"/>
        <v>6.6896797357300679</v>
      </c>
      <c r="C1147" s="5">
        <f t="shared" si="533"/>
        <v>-75.095565108954204</v>
      </c>
      <c r="D1147" s="5">
        <f t="shared" si="534"/>
        <v>-10.297452483528774</v>
      </c>
      <c r="E1147" s="2">
        <f t="shared" si="535"/>
        <v>75.392942070195247</v>
      </c>
      <c r="F1147" s="2">
        <f t="shared" si="536"/>
        <v>174.90940204376221</v>
      </c>
      <c r="G1147" s="3">
        <f t="shared" si="537"/>
        <v>10.902601565871116</v>
      </c>
      <c r="H1147" s="3">
        <f t="shared" si="538"/>
        <v>-104.06020358783026</v>
      </c>
      <c r="I1147" s="3">
        <f t="shared" si="539"/>
        <v>-22.769412677230715</v>
      </c>
      <c r="J1147" s="2">
        <f t="shared" si="520"/>
        <v>107.07865728197591</v>
      </c>
      <c r="K1147" s="2">
        <f t="shared" si="540"/>
        <v>72.991586422614787</v>
      </c>
      <c r="L1147" s="6">
        <f t="shared" si="521"/>
        <v>2459.7193178329812</v>
      </c>
      <c r="M1147" s="2">
        <f t="shared" si="522"/>
        <v>31.173526076702714</v>
      </c>
      <c r="N1147" s="2">
        <f t="shared" si="541"/>
        <v>107.07865728197591</v>
      </c>
      <c r="O1147" s="2">
        <f t="shared" si="523"/>
        <v>72.991586422614787</v>
      </c>
      <c r="P1147" s="5">
        <f t="shared" si="524"/>
        <v>0.35181796413594624</v>
      </c>
      <c r="Q1147" s="4">
        <f t="shared" si="542"/>
        <v>0.29112735318123961</v>
      </c>
      <c r="R1147" s="4">
        <f t="shared" si="525"/>
        <v>0.25832879564447275</v>
      </c>
      <c r="S1147" s="4">
        <f t="shared" si="544"/>
        <v>0</v>
      </c>
      <c r="T1147" s="4">
        <f t="shared" si="545"/>
        <v>0</v>
      </c>
      <c r="U1147" s="5">
        <f t="shared" si="546"/>
        <v>-2.204752401563749</v>
      </c>
      <c r="V1147" s="5">
        <f t="shared" si="547"/>
        <v>21.0433246029706</v>
      </c>
      <c r="W1147" s="5">
        <f t="shared" si="548"/>
        <v>4.6044897613672857</v>
      </c>
      <c r="X1147" s="5">
        <f t="shared" si="526"/>
        <v>0.98388396897326258</v>
      </c>
      <c r="Y1147" s="5">
        <f t="shared" si="527"/>
        <v>9.3642937124280934</v>
      </c>
      <c r="Z1147" s="5">
        <f t="shared" si="528"/>
        <v>-1.7347414773047971</v>
      </c>
      <c r="AA1147" s="5">
        <f t="shared" si="529"/>
        <v>12.411945736114543</v>
      </c>
      <c r="AB1147" s="5">
        <f t="shared" si="530"/>
        <v>7.1595413108643449</v>
      </c>
      <c r="AC1147" s="5">
        <f t="shared" si="530"/>
        <v>19.308583125665802</v>
      </c>
      <c r="AD1147" s="5">
        <f t="shared" si="531"/>
        <v>-15.15756450251817</v>
      </c>
      <c r="AE1147">
        <f t="shared" si="543"/>
        <v>0</v>
      </c>
    </row>
    <row r="1148" spans="1:31" x14ac:dyDescent="0.2">
      <c r="A1148">
        <f t="shared" si="519"/>
        <v>1.114999999999988</v>
      </c>
      <c r="B1148" s="5">
        <f t="shared" si="532"/>
        <v>6.7005859170665945</v>
      </c>
      <c r="C1148" s="5">
        <f t="shared" si="533"/>
        <v>-75.19961565825048</v>
      </c>
      <c r="D1148" s="5">
        <f t="shared" si="534"/>
        <v>-10.320229474988256</v>
      </c>
      <c r="E1148" s="2">
        <f t="shared" si="535"/>
        <v>75.497549938925715</v>
      </c>
      <c r="F1148" s="2">
        <f t="shared" si="536"/>
        <v>174.90816451351418</v>
      </c>
      <c r="G1148" s="3">
        <f t="shared" si="537"/>
        <v>10.90976110718198</v>
      </c>
      <c r="H1148" s="3">
        <f t="shared" si="538"/>
        <v>-104.04089500470459</v>
      </c>
      <c r="I1148" s="3">
        <f t="shared" si="539"/>
        <v>-22.784570241733235</v>
      </c>
      <c r="J1148" s="2">
        <f t="shared" si="520"/>
        <v>107.06384712822634</v>
      </c>
      <c r="K1148" s="2">
        <f t="shared" si="540"/>
        <v>72.981490884953189</v>
      </c>
      <c r="L1148" s="6">
        <f t="shared" si="521"/>
        <v>2459.6427087621869</v>
      </c>
      <c r="M1148" s="2">
        <f t="shared" si="522"/>
        <v>31.172555163131886</v>
      </c>
      <c r="N1148" s="2">
        <f t="shared" si="541"/>
        <v>107.06384712822634</v>
      </c>
      <c r="O1148" s="2">
        <f t="shared" si="523"/>
        <v>72.981490884953189</v>
      </c>
      <c r="P1148" s="5">
        <f t="shared" si="524"/>
        <v>0.35181572289941854</v>
      </c>
      <c r="Q1148" s="4">
        <f t="shared" si="542"/>
        <v>0.29115855631264292</v>
      </c>
      <c r="R1148" s="4">
        <f t="shared" si="525"/>
        <v>0.25834158366367116</v>
      </c>
      <c r="S1148" s="4">
        <f t="shared" si="544"/>
        <v>0</v>
      </c>
      <c r="T1148" s="4">
        <f t="shared" si="545"/>
        <v>0</v>
      </c>
      <c r="U1148" s="5">
        <f t="shared" si="546"/>
        <v>-2.20588102836065</v>
      </c>
      <c r="V1148" s="5">
        <f t="shared" si="547"/>
        <v>21.036375976505788</v>
      </c>
      <c r="W1148" s="5">
        <f t="shared" si="548"/>
        <v>4.6068883398833904</v>
      </c>
      <c r="X1148" s="5">
        <f t="shared" si="526"/>
        <v>0.98385332546199444</v>
      </c>
      <c r="Y1148" s="5">
        <f t="shared" si="527"/>
        <v>9.3618149796825989</v>
      </c>
      <c r="Z1148" s="5">
        <f t="shared" si="528"/>
        <v>-1.735750863891282</v>
      </c>
      <c r="AA1148" s="5">
        <f t="shared" si="529"/>
        <v>12.408583323839162</v>
      </c>
      <c r="AB1148" s="5">
        <f t="shared" si="530"/>
        <v>7.1559339513219484</v>
      </c>
      <c r="AC1148" s="5">
        <f t="shared" si="530"/>
        <v>19.300625112614505</v>
      </c>
      <c r="AD1148" s="5">
        <f t="shared" si="531"/>
        <v>-15.158528336277449</v>
      </c>
      <c r="AE1148">
        <f t="shared" si="543"/>
        <v>0</v>
      </c>
    </row>
    <row r="1149" spans="1:31" x14ac:dyDescent="0.2">
      <c r="A1149">
        <f t="shared" si="519"/>
        <v>1.1159999999999879</v>
      </c>
      <c r="B1149" s="5">
        <f t="shared" si="532"/>
        <v>6.711499256140752</v>
      </c>
      <c r="C1149" s="5">
        <f t="shared" si="533"/>
        <v>-75.303646902942617</v>
      </c>
      <c r="D1149" s="5">
        <f t="shared" si="534"/>
        <v>-10.343021624494156</v>
      </c>
      <c r="E1149" s="2">
        <f t="shared" si="535"/>
        <v>75.602139249813803</v>
      </c>
      <c r="F1149" s="2">
        <f t="shared" si="536"/>
        <v>174.90692370599834</v>
      </c>
      <c r="G1149" s="3">
        <f t="shared" si="537"/>
        <v>10.916917041133303</v>
      </c>
      <c r="H1149" s="3">
        <f t="shared" si="538"/>
        <v>-104.02159437959197</v>
      </c>
      <c r="I1149" s="3">
        <f t="shared" si="539"/>
        <v>-22.799728770069514</v>
      </c>
      <c r="J1149" s="2">
        <f t="shared" si="520"/>
        <v>107.04904860363816</v>
      </c>
      <c r="K1149" s="2">
        <f t="shared" si="540"/>
        <v>72.97140327446364</v>
      </c>
      <c r="L1149" s="6">
        <f t="shared" si="521"/>
        <v>2459.5660235544087</v>
      </c>
      <c r="M1149" s="2">
        <f t="shared" si="522"/>
        <v>31.171583284630529</v>
      </c>
      <c r="N1149" s="2">
        <f t="shared" si="541"/>
        <v>107.04904860363816</v>
      </c>
      <c r="O1149" s="2">
        <f t="shared" si="523"/>
        <v>72.97140327446364</v>
      </c>
      <c r="P1149" s="5">
        <f t="shared" si="524"/>
        <v>0.35181347944096308</v>
      </c>
      <c r="Q1149" s="4">
        <f t="shared" si="542"/>
        <v>0.29118972743089971</v>
      </c>
      <c r="R1149" s="4">
        <f t="shared" si="525"/>
        <v>0.25835435709023175</v>
      </c>
      <c r="S1149" s="4">
        <f t="shared" si="544"/>
        <v>0</v>
      </c>
      <c r="T1149" s="4">
        <f t="shared" si="545"/>
        <v>0</v>
      </c>
      <c r="U1149" s="5">
        <f t="shared" si="546"/>
        <v>-2.2070087366437008</v>
      </c>
      <c r="V1149" s="5">
        <f t="shared" si="547"/>
        <v>21.029432277478772</v>
      </c>
      <c r="W1149" s="5">
        <f t="shared" si="548"/>
        <v>4.6092867060411802</v>
      </c>
      <c r="X1149" s="5">
        <f t="shared" si="526"/>
        <v>0.98382265149604908</v>
      </c>
      <c r="Y1149" s="5">
        <f t="shared" si="527"/>
        <v>9.359337611823312</v>
      </c>
      <c r="Z1149" s="5">
        <f t="shared" si="528"/>
        <v>-1.7367605459391566</v>
      </c>
      <c r="AA1149" s="5">
        <f t="shared" si="529"/>
        <v>12.405222718425048</v>
      </c>
      <c r="AB1149" s="5">
        <f t="shared" si="530"/>
        <v>7.1523288751796112</v>
      </c>
      <c r="AC1149" s="5">
        <f t="shared" si="530"/>
        <v>19.292671731539617</v>
      </c>
      <c r="AD1149" s="5">
        <f t="shared" si="531"/>
        <v>-15.159490575533773</v>
      </c>
      <c r="AE1149">
        <f t="shared" si="543"/>
        <v>0</v>
      </c>
    </row>
    <row r="1150" spans="1:31" x14ac:dyDescent="0.2">
      <c r="A1150">
        <f t="shared" ref="A1150:A1159" si="549">A1149+dt</f>
        <v>1.1169999999999878</v>
      </c>
      <c r="B1150" s="5">
        <f t="shared" si="532"/>
        <v>6.7224197493463231</v>
      </c>
      <c r="C1150" s="5">
        <f t="shared" si="533"/>
        <v>-75.407658850986337</v>
      </c>
      <c r="D1150" s="5">
        <f t="shared" si="534"/>
        <v>-10.365828933009514</v>
      </c>
      <c r="E1150" s="2">
        <f t="shared" si="535"/>
        <v>75.706710010890973</v>
      </c>
      <c r="F1150" s="2">
        <f t="shared" si="536"/>
        <v>174.9056796371375</v>
      </c>
      <c r="G1150" s="3">
        <f t="shared" si="537"/>
        <v>10.924069370008482</v>
      </c>
      <c r="H1150" s="3">
        <f t="shared" si="538"/>
        <v>-104.00230170786044</v>
      </c>
      <c r="I1150" s="3">
        <f t="shared" si="539"/>
        <v>-22.814888260645048</v>
      </c>
      <c r="J1150" s="2">
        <f t="shared" si="520"/>
        <v>107.03426170380823</v>
      </c>
      <c r="K1150" s="2">
        <f t="shared" si="540"/>
        <v>72.961323588144666</v>
      </c>
      <c r="L1150" s="6">
        <f t="shared" si="521"/>
        <v>2459.4892622148668</v>
      </c>
      <c r="M1150" s="2">
        <f t="shared" si="522"/>
        <v>31.170610441264799</v>
      </c>
      <c r="N1150" s="2">
        <f t="shared" si="541"/>
        <v>107.03426170380823</v>
      </c>
      <c r="O1150" s="2">
        <f t="shared" si="523"/>
        <v>72.961323588144666</v>
      </c>
      <c r="P1150" s="5">
        <f t="shared" si="524"/>
        <v>0.35181123376073109</v>
      </c>
      <c r="Q1150" s="4">
        <f t="shared" si="542"/>
        <v>0.29122086652516954</v>
      </c>
      <c r="R1150" s="4">
        <f t="shared" si="525"/>
        <v>0.25836711592450201</v>
      </c>
      <c r="S1150" s="4">
        <f t="shared" si="544"/>
        <v>0</v>
      </c>
      <c r="T1150" s="4">
        <f t="shared" si="545"/>
        <v>0</v>
      </c>
      <c r="U1150" s="5">
        <f t="shared" si="546"/>
        <v>-2.2081355275538765</v>
      </c>
      <c r="V1150" s="5">
        <f t="shared" si="547"/>
        <v>21.022493502192535</v>
      </c>
      <c r="W1150" s="5">
        <f t="shared" si="548"/>
        <v>4.6116848602054494</v>
      </c>
      <c r="X1150" s="5">
        <f t="shared" si="526"/>
        <v>0.98379194707751427</v>
      </c>
      <c r="Y1150" s="5">
        <f t="shared" si="527"/>
        <v>9.3568616080487885</v>
      </c>
      <c r="Z1150" s="5">
        <f t="shared" si="528"/>
        <v>-1.7377705230738212</v>
      </c>
      <c r="AA1150" s="5">
        <f t="shared" si="529"/>
        <v>12.401863918821766</v>
      </c>
      <c r="AB1150" s="5">
        <f t="shared" si="530"/>
        <v>7.148726080494912</v>
      </c>
      <c r="AC1150" s="5">
        <f t="shared" si="530"/>
        <v>19.284722979118715</v>
      </c>
      <c r="AD1150" s="5">
        <f t="shared" si="531"/>
        <v>-15.160451220972785</v>
      </c>
      <c r="AE1150">
        <f t="shared" si="543"/>
        <v>0</v>
      </c>
    </row>
    <row r="1151" spans="1:31" x14ac:dyDescent="0.2">
      <c r="A1151">
        <f t="shared" si="549"/>
        <v>1.1179999999999877</v>
      </c>
      <c r="B1151" s="5">
        <f t="shared" si="532"/>
        <v>6.7333473930793719</v>
      </c>
      <c r="C1151" s="5">
        <f t="shared" si="533"/>
        <v>-75.511651510332712</v>
      </c>
      <c r="D1151" s="5">
        <f t="shared" si="534"/>
        <v>-10.388651401495769</v>
      </c>
      <c r="E1151" s="2">
        <f t="shared" si="535"/>
        <v>75.811262230184653</v>
      </c>
      <c r="F1151" s="2">
        <f t="shared" si="536"/>
        <v>174.90443232276027</v>
      </c>
      <c r="G1151" s="3">
        <f t="shared" si="537"/>
        <v>10.931218096088976</v>
      </c>
      <c r="H1151" s="3">
        <f t="shared" si="538"/>
        <v>-103.98301698488132</v>
      </c>
      <c r="I1151" s="3">
        <f t="shared" si="539"/>
        <v>-22.83004871186602</v>
      </c>
      <c r="J1151" s="2">
        <f t="shared" si="520"/>
        <v>107.01948642433561</v>
      </c>
      <c r="K1151" s="2">
        <f t="shared" si="540"/>
        <v>72.951251822996326</v>
      </c>
      <c r="L1151" s="6">
        <f t="shared" si="521"/>
        <v>2459.4124247488444</v>
      </c>
      <c r="M1151" s="2">
        <f t="shared" si="522"/>
        <v>31.169636633101675</v>
      </c>
      <c r="N1151" s="2">
        <f t="shared" si="541"/>
        <v>107.01948642433561</v>
      </c>
      <c r="O1151" s="2">
        <f t="shared" si="523"/>
        <v>72.951251822996326</v>
      </c>
      <c r="P1151" s="5">
        <f t="shared" si="524"/>
        <v>0.35180898585887582</v>
      </c>
      <c r="Q1151" s="4">
        <f t="shared" si="542"/>
        <v>0.29125197358463384</v>
      </c>
      <c r="R1151" s="4">
        <f t="shared" si="525"/>
        <v>0.25837986016683412</v>
      </c>
      <c r="S1151" s="4">
        <f t="shared" si="544"/>
        <v>0</v>
      </c>
      <c r="T1151" s="4">
        <f t="shared" si="545"/>
        <v>0</v>
      </c>
      <c r="U1151" s="5">
        <f t="shared" si="546"/>
        <v>-2.2092614022308581</v>
      </c>
      <c r="V1151" s="5">
        <f t="shared" si="547"/>
        <v>21.015559646953381</v>
      </c>
      <c r="W1151" s="5">
        <f t="shared" si="548"/>
        <v>4.6140828027410512</v>
      </c>
      <c r="X1151" s="5">
        <f t="shared" si="526"/>
        <v>0.9837612122085041</v>
      </c>
      <c r="Y1151" s="5">
        <f t="shared" si="527"/>
        <v>9.3543869675581224</v>
      </c>
      <c r="Z1151" s="5">
        <f t="shared" si="528"/>
        <v>-1.7387807949211553</v>
      </c>
      <c r="AA1151" s="5">
        <f t="shared" si="529"/>
        <v>12.398506923979591</v>
      </c>
      <c r="AB1151" s="5">
        <f t="shared" si="530"/>
        <v>7.1451255653272643</v>
      </c>
      <c r="AC1151" s="5">
        <f t="shared" si="530"/>
        <v>19.276778852032226</v>
      </c>
      <c r="AD1151" s="5">
        <f t="shared" si="531"/>
        <v>-15.161410273279358</v>
      </c>
      <c r="AE1151">
        <f t="shared" si="543"/>
        <v>0</v>
      </c>
    </row>
    <row r="1152" spans="1:31" x14ac:dyDescent="0.2">
      <c r="A1152">
        <f t="shared" si="549"/>
        <v>1.1189999999999876</v>
      </c>
      <c r="B1152" s="5">
        <f t="shared" si="532"/>
        <v>6.7442821837382434</v>
      </c>
      <c r="C1152" s="5">
        <f t="shared" si="533"/>
        <v>-75.615624888928167</v>
      </c>
      <c r="D1152" s="5">
        <f t="shared" si="534"/>
        <v>-10.411489030912772</v>
      </c>
      <c r="E1152" s="2">
        <f t="shared" si="535"/>
        <v>75.915795915718235</v>
      </c>
      <c r="F1152" s="2">
        <f t="shared" si="536"/>
        <v>174.90318177860172</v>
      </c>
      <c r="G1152" s="3">
        <f t="shared" si="537"/>
        <v>10.938363221654303</v>
      </c>
      <c r="H1152" s="3">
        <f t="shared" si="538"/>
        <v>-103.96374020602929</v>
      </c>
      <c r="I1152" s="3">
        <f t="shared" si="539"/>
        <v>-22.845210122139299</v>
      </c>
      <c r="J1152" s="2">
        <f t="shared" si="520"/>
        <v>107.00472276082158</v>
      </c>
      <c r="K1152" s="2">
        <f t="shared" si="540"/>
        <v>72.94118797602016</v>
      </c>
      <c r="L1152" s="6">
        <f t="shared" si="521"/>
        <v>2459.3355111616847</v>
      </c>
      <c r="M1152" s="2">
        <f t="shared" si="522"/>
        <v>31.168661860208854</v>
      </c>
      <c r="N1152" s="2">
        <f t="shared" si="541"/>
        <v>107.00472276082158</v>
      </c>
      <c r="O1152" s="2">
        <f t="shared" si="523"/>
        <v>72.94118797602016</v>
      </c>
      <c r="P1152" s="5">
        <f t="shared" si="524"/>
        <v>0.3518067357355521</v>
      </c>
      <c r="Q1152" s="4">
        <f t="shared" si="542"/>
        <v>0.2912830485984948</v>
      </c>
      <c r="R1152" s="4">
        <f t="shared" si="525"/>
        <v>0.25839258981758445</v>
      </c>
      <c r="S1152" s="4">
        <f t="shared" si="544"/>
        <v>0</v>
      </c>
      <c r="T1152" s="4">
        <f t="shared" si="545"/>
        <v>0</v>
      </c>
      <c r="U1152" s="5">
        <f t="shared" si="546"/>
        <v>-2.2103863618130282</v>
      </c>
      <c r="V1152" s="5">
        <f t="shared" si="547"/>
        <v>21.0086307080709</v>
      </c>
      <c r="W1152" s="5">
        <f t="shared" si="548"/>
        <v>4.6164805340128936</v>
      </c>
      <c r="X1152" s="5">
        <f t="shared" si="526"/>
        <v>0.98373044689115519</v>
      </c>
      <c r="Y1152" s="5">
        <f t="shared" si="527"/>
        <v>9.351913689550944</v>
      </c>
      <c r="Z1152" s="5">
        <f t="shared" si="528"/>
        <v>-1.7397913611075151</v>
      </c>
      <c r="AA1152" s="5">
        <f t="shared" si="529"/>
        <v>12.395151732849472</v>
      </c>
      <c r="AB1152" s="5">
        <f t="shared" si="530"/>
        <v>7.1415273277379159</v>
      </c>
      <c r="AC1152" s="5">
        <f t="shared" si="530"/>
        <v>19.268839346963386</v>
      </c>
      <c r="AD1152" s="5">
        <f t="shared" si="531"/>
        <v>-15.162367733137636</v>
      </c>
      <c r="AE1152">
        <f t="shared" si="543"/>
        <v>0</v>
      </c>
    </row>
    <row r="1153" spans="1:31" x14ac:dyDescent="0.2">
      <c r="A1153">
        <f t="shared" si="549"/>
        <v>1.1199999999999875</v>
      </c>
      <c r="B1153" s="5">
        <f t="shared" si="532"/>
        <v>6.7552241177235617</v>
      </c>
      <c r="C1153" s="5">
        <f t="shared" si="533"/>
        <v>-75.719578994714524</v>
      </c>
      <c r="D1153" s="5">
        <f t="shared" si="534"/>
        <v>-10.434341822218778</v>
      </c>
      <c r="E1153" s="2">
        <f t="shared" si="535"/>
        <v>76.020311075511174</v>
      </c>
      <c r="F1153" s="2">
        <f t="shared" si="536"/>
        <v>174.90192802030418</v>
      </c>
      <c r="G1153" s="3">
        <f t="shared" si="537"/>
        <v>10.945504748982041</v>
      </c>
      <c r="H1153" s="3">
        <f t="shared" si="538"/>
        <v>-103.94447136668232</v>
      </c>
      <c r="I1153" s="3">
        <f t="shared" si="539"/>
        <v>-22.860372489872436</v>
      </c>
      <c r="J1153" s="2">
        <f t="shared" si="520"/>
        <v>106.98997070886946</v>
      </c>
      <c r="K1153" s="2">
        <f t="shared" si="540"/>
        <v>72.931132044219126</v>
      </c>
      <c r="L1153" s="6">
        <f t="shared" si="521"/>
        <v>2459.2585214587925</v>
      </c>
      <c r="M1153" s="2">
        <f t="shared" si="522"/>
        <v>31.167686122654832</v>
      </c>
      <c r="N1153" s="2">
        <f t="shared" si="541"/>
        <v>106.98997070886946</v>
      </c>
      <c r="O1153" s="2">
        <f t="shared" si="523"/>
        <v>72.931132044219126</v>
      </c>
      <c r="P1153" s="5">
        <f t="shared" si="524"/>
        <v>0.35180448339091652</v>
      </c>
      <c r="Q1153" s="4">
        <f t="shared" si="542"/>
        <v>0.29131409155597637</v>
      </c>
      <c r="R1153" s="4">
        <f t="shared" si="525"/>
        <v>0.25840530487711422</v>
      </c>
      <c r="S1153" s="4">
        <f t="shared" si="544"/>
        <v>0</v>
      </c>
      <c r="T1153" s="4">
        <f t="shared" si="545"/>
        <v>0</v>
      </c>
      <c r="U1153" s="5">
        <f t="shared" si="546"/>
        <v>-2.2115104074374732</v>
      </c>
      <c r="V1153" s="5">
        <f t="shared" si="547"/>
        <v>21.001706681857982</v>
      </c>
      <c r="W1153" s="5">
        <f t="shared" si="548"/>
        <v>4.6188780543859362</v>
      </c>
      <c r="X1153" s="5">
        <f t="shared" si="526"/>
        <v>0.98369965112762925</v>
      </c>
      <c r="Y1153" s="5">
        <f t="shared" si="527"/>
        <v>9.3494417732274187</v>
      </c>
      <c r="Z1153" s="5">
        <f t="shared" si="528"/>
        <v>-1.7408022212597363</v>
      </c>
      <c r="AA1153" s="5">
        <f t="shared" si="529"/>
        <v>12.391798344383066</v>
      </c>
      <c r="AB1153" s="5">
        <f t="shared" si="530"/>
        <v>7.1379313657899459</v>
      </c>
      <c r="AC1153" s="5">
        <f t="shared" si="530"/>
        <v>19.260904460598248</v>
      </c>
      <c r="AD1153" s="5">
        <f t="shared" si="531"/>
        <v>-15.163323601230999</v>
      </c>
      <c r="AE1153">
        <f t="shared" si="543"/>
        <v>0</v>
      </c>
    </row>
    <row r="1154" spans="1:31" x14ac:dyDescent="0.2">
      <c r="A1154">
        <f t="shared" si="549"/>
        <v>1.1209999999999873</v>
      </c>
      <c r="B1154" s="5">
        <f t="shared" si="532"/>
        <v>6.7661731914382264</v>
      </c>
      <c r="C1154" s="5">
        <f t="shared" si="533"/>
        <v>-75.823513835628987</v>
      </c>
      <c r="D1154" s="5">
        <f t="shared" si="534"/>
        <v>-10.457209776370453</v>
      </c>
      <c r="E1154" s="2">
        <f t="shared" si="535"/>
        <v>76.124807717578889</v>
      </c>
      <c r="F1154" s="2">
        <f t="shared" si="536"/>
        <v>174.90067106341789</v>
      </c>
      <c r="G1154" s="3">
        <f t="shared" si="537"/>
        <v>10.952642680347831</v>
      </c>
      <c r="H1154" s="3">
        <f t="shared" si="538"/>
        <v>-103.92521046222173</v>
      </c>
      <c r="I1154" s="3">
        <f t="shared" si="539"/>
        <v>-22.875535813473668</v>
      </c>
      <c r="J1154" s="2">
        <f t="shared" si="520"/>
        <v>106.97523026408484</v>
      </c>
      <c r="K1154" s="2">
        <f t="shared" si="540"/>
        <v>72.921084024597704</v>
      </c>
      <c r="L1154" s="6">
        <f t="shared" si="521"/>
        <v>2459.1814556456338</v>
      </c>
      <c r="M1154" s="2">
        <f t="shared" si="522"/>
        <v>31.166709420508898</v>
      </c>
      <c r="N1154" s="2">
        <f t="shared" si="541"/>
        <v>106.97523026408484</v>
      </c>
      <c r="O1154" s="2">
        <f t="shared" si="523"/>
        <v>72.921084024597704</v>
      </c>
      <c r="P1154" s="5">
        <f t="shared" si="524"/>
        <v>0.35180222882512768</v>
      </c>
      <c r="Q1154" s="4">
        <f t="shared" si="542"/>
        <v>0.291345102446324</v>
      </c>
      <c r="R1154" s="4">
        <f t="shared" si="525"/>
        <v>0.25841800534578901</v>
      </c>
      <c r="S1154" s="4">
        <f t="shared" si="544"/>
        <v>0</v>
      </c>
      <c r="T1154" s="4">
        <f t="shared" si="545"/>
        <v>0</v>
      </c>
      <c r="U1154" s="5">
        <f t="shared" si="546"/>
        <v>-2.2126335402399873</v>
      </c>
      <c r="V1154" s="5">
        <f t="shared" si="547"/>
        <v>20.994787564630823</v>
      </c>
      <c r="W1154" s="5">
        <f t="shared" si="548"/>
        <v>4.6212753642251974</v>
      </c>
      <c r="X1154" s="5">
        <f t="shared" si="526"/>
        <v>0.98366882492011321</v>
      </c>
      <c r="Y1154" s="5">
        <f t="shared" si="527"/>
        <v>9.3469712177882585</v>
      </c>
      <c r="Z1154" s="5">
        <f t="shared" si="528"/>
        <v>-1.7418133750051303</v>
      </c>
      <c r="AA1154" s="5">
        <f t="shared" si="529"/>
        <v>12.388446757532714</v>
      </c>
      <c r="AB1154" s="5">
        <f t="shared" si="530"/>
        <v>7.1343376775482712</v>
      </c>
      <c r="AC1154" s="5">
        <f t="shared" si="530"/>
        <v>19.252974189625693</v>
      </c>
      <c r="AD1154" s="5">
        <f t="shared" si="531"/>
        <v>-15.164277878242089</v>
      </c>
      <c r="AE1154">
        <f t="shared" si="543"/>
        <v>0</v>
      </c>
    </row>
    <row r="1155" spans="1:31" x14ac:dyDescent="0.2">
      <c r="A1155">
        <f t="shared" si="549"/>
        <v>1.1219999999999872</v>
      </c>
      <c r="B1155" s="5">
        <f t="shared" si="532"/>
        <v>6.7771294012874126</v>
      </c>
      <c r="C1155" s="5">
        <f t="shared" si="533"/>
        <v>-75.92742941960411</v>
      </c>
      <c r="D1155" s="5">
        <f t="shared" si="534"/>
        <v>-10.480092894322867</v>
      </c>
      <c r="E1155" s="2">
        <f t="shared" si="535"/>
        <v>76.229285849932751</v>
      </c>
      <c r="F1155" s="2">
        <f t="shared" si="536"/>
        <v>174.89941092340163</v>
      </c>
      <c r="G1155" s="3">
        <f t="shared" si="537"/>
        <v>10.959777018025379</v>
      </c>
      <c r="H1155" s="3">
        <f t="shared" si="538"/>
        <v>-103.9059574880321</v>
      </c>
      <c r="I1155" s="3">
        <f t="shared" si="539"/>
        <v>-22.89070009135191</v>
      </c>
      <c r="J1155" s="2">
        <f t="shared" si="520"/>
        <v>106.96050142207538</v>
      </c>
      <c r="K1155" s="2">
        <f t="shared" si="540"/>
        <v>72.911043914161809</v>
      </c>
      <c r="L1155" s="6">
        <f t="shared" si="521"/>
        <v>2459.1043137277347</v>
      </c>
      <c r="M1155" s="2">
        <f t="shared" si="522"/>
        <v>31.165731753841083</v>
      </c>
      <c r="N1155" s="2">
        <f t="shared" si="541"/>
        <v>106.96050142207538</v>
      </c>
      <c r="O1155" s="2">
        <f t="shared" si="523"/>
        <v>72.911043914161809</v>
      </c>
      <c r="P1155" s="5">
        <f t="shared" si="524"/>
        <v>0.35179997203834568</v>
      </c>
      <c r="Q1155" s="4">
        <f t="shared" si="542"/>
        <v>0.29137608125880426</v>
      </c>
      <c r="R1155" s="4">
        <f t="shared" si="525"/>
        <v>0.25843069122397888</v>
      </c>
      <c r="S1155" s="4">
        <f t="shared" si="544"/>
        <v>0</v>
      </c>
      <c r="T1155" s="4">
        <f t="shared" si="545"/>
        <v>0</v>
      </c>
      <c r="U1155" s="5">
        <f t="shared" si="546"/>
        <v>-2.2137557613550718</v>
      </c>
      <c r="V1155" s="5">
        <f t="shared" si="547"/>
        <v>20.987873352708899</v>
      </c>
      <c r="W1155" s="5">
        <f t="shared" si="548"/>
        <v>4.6236724638957449</v>
      </c>
      <c r="X1155" s="5">
        <f t="shared" si="526"/>
        <v>0.9836379682708174</v>
      </c>
      <c r="Y1155" s="5">
        <f t="shared" si="527"/>
        <v>9.3445020224346997</v>
      </c>
      <c r="Z1155" s="5">
        <f t="shared" si="528"/>
        <v>-1.7428248219714859</v>
      </c>
      <c r="AA1155" s="5">
        <f t="shared" si="529"/>
        <v>12.385096971251452</v>
      </c>
      <c r="AB1155" s="5">
        <f t="shared" si="530"/>
        <v>7.1307462610796275</v>
      </c>
      <c r="AC1155" s="5">
        <f t="shared" si="530"/>
        <v>19.245048530737414</v>
      </c>
      <c r="AD1155" s="5">
        <f t="shared" si="531"/>
        <v>-15.165230564852802</v>
      </c>
      <c r="AE1155">
        <f t="shared" si="543"/>
        <v>0</v>
      </c>
    </row>
    <row r="1156" spans="1:31" x14ac:dyDescent="0.2">
      <c r="A1156">
        <f t="shared" si="549"/>
        <v>1.1229999999999871</v>
      </c>
      <c r="B1156" s="5">
        <f t="shared" si="532"/>
        <v>6.7880927436785692</v>
      </c>
      <c r="C1156" s="5">
        <f t="shared" si="533"/>
        <v>-76.031325754567888</v>
      </c>
      <c r="D1156" s="5">
        <f t="shared" si="534"/>
        <v>-10.502991177029502</v>
      </c>
      <c r="E1156" s="2">
        <f t="shared" si="535"/>
        <v>76.33374548058022</v>
      </c>
      <c r="F1156" s="2">
        <f t="shared" si="536"/>
        <v>174.89814761562337</v>
      </c>
      <c r="G1156" s="3">
        <f t="shared" si="537"/>
        <v>10.966907764286459</v>
      </c>
      <c r="H1156" s="3">
        <f t="shared" si="538"/>
        <v>-103.88671243950137</v>
      </c>
      <c r="I1156" s="3">
        <f t="shared" si="539"/>
        <v>-22.905865321916764</v>
      </c>
      <c r="J1156" s="2">
        <f t="shared" si="520"/>
        <v>106.94578417845092</v>
      </c>
      <c r="K1156" s="2">
        <f t="shared" si="540"/>
        <v>72.901011709918819</v>
      </c>
      <c r="L1156" s="6">
        <f t="shared" si="521"/>
        <v>2459.0270957106832</v>
      </c>
      <c r="M1156" s="2">
        <f t="shared" si="522"/>
        <v>31.164753122722203</v>
      </c>
      <c r="N1156" s="2">
        <f t="shared" si="541"/>
        <v>106.94578417845092</v>
      </c>
      <c r="O1156" s="2">
        <f t="shared" si="523"/>
        <v>72.901011709918819</v>
      </c>
      <c r="P1156" s="5">
        <f t="shared" si="524"/>
        <v>0.3517977130307326</v>
      </c>
      <c r="Q1156" s="4">
        <f t="shared" si="542"/>
        <v>0.29140702798270524</v>
      </c>
      <c r="R1156" s="4">
        <f t="shared" si="525"/>
        <v>0.25844336251205841</v>
      </c>
      <c r="S1156" s="4">
        <f t="shared" si="544"/>
        <v>0</v>
      </c>
      <c r="T1156" s="4">
        <f t="shared" si="545"/>
        <v>0</v>
      </c>
      <c r="U1156" s="5">
        <f t="shared" si="546"/>
        <v>-2.2148770719159367</v>
      </c>
      <c r="V1156" s="5">
        <f t="shared" si="547"/>
        <v>20.980964042414968</v>
      </c>
      <c r="W1156" s="5">
        <f t="shared" si="548"/>
        <v>4.6260693537627002</v>
      </c>
      <c r="X1156" s="5">
        <f t="shared" si="526"/>
        <v>0.98360708118197682</v>
      </c>
      <c r="Y1156" s="5">
        <f t="shared" si="527"/>
        <v>9.3420341863685223</v>
      </c>
      <c r="Z1156" s="5">
        <f t="shared" si="528"/>
        <v>-1.7438365617870681</v>
      </c>
      <c r="AA1156" s="5">
        <f t="shared" si="529"/>
        <v>12.381748984493001</v>
      </c>
      <c r="AB1156" s="5">
        <f t="shared" si="530"/>
        <v>7.1271571144525856</v>
      </c>
      <c r="AC1156" s="5">
        <f t="shared" si="530"/>
        <v>19.237127480627901</v>
      </c>
      <c r="AD1156" s="5">
        <f t="shared" si="531"/>
        <v>-15.166181661744297</v>
      </c>
      <c r="AE1156">
        <f t="shared" si="543"/>
        <v>0</v>
      </c>
    </row>
    <row r="1157" spans="1:31" x14ac:dyDescent="0.2">
      <c r="A1157">
        <f t="shared" si="549"/>
        <v>1.123999999999987</v>
      </c>
      <c r="B1157" s="5">
        <f t="shared" si="532"/>
        <v>6.7990632150214134</v>
      </c>
      <c r="C1157" s="5">
        <f t="shared" si="533"/>
        <v>-76.135202848443654</v>
      </c>
      <c r="D1157" s="5">
        <f t="shared" si="534"/>
        <v>-10.52590462544225</v>
      </c>
      <c r="E1157" s="2">
        <f t="shared" si="535"/>
        <v>76.438186617524622</v>
      </c>
      <c r="F1157" s="2">
        <f t="shared" si="536"/>
        <v>174.89688115536114</v>
      </c>
      <c r="G1157" s="3">
        <f t="shared" si="537"/>
        <v>10.974034921400911</v>
      </c>
      <c r="H1157" s="3">
        <f t="shared" si="538"/>
        <v>-103.86747531202074</v>
      </c>
      <c r="I1157" s="3">
        <f t="shared" si="539"/>
        <v>-22.921031503578508</v>
      </c>
      <c r="J1157" s="2">
        <f t="shared" si="520"/>
        <v>106.93107852882343</v>
      </c>
      <c r="K1157" s="2">
        <f t="shared" si="540"/>
        <v>72.890987408877592</v>
      </c>
      <c r="L1157" s="6">
        <f t="shared" si="521"/>
        <v>2458.949801600128</v>
      </c>
      <c r="M1157" s="2">
        <f t="shared" si="522"/>
        <v>31.163773527223842</v>
      </c>
      <c r="N1157" s="2">
        <f t="shared" si="541"/>
        <v>106.93107852882343</v>
      </c>
      <c r="O1157" s="2">
        <f t="shared" si="523"/>
        <v>72.890987408877592</v>
      </c>
      <c r="P1157" s="5">
        <f t="shared" si="524"/>
        <v>0.35179545180245231</v>
      </c>
      <c r="Q1157" s="4">
        <f t="shared" si="542"/>
        <v>0.29143794260733658</v>
      </c>
      <c r="R1157" s="4">
        <f t="shared" si="525"/>
        <v>0.25845601921040684</v>
      </c>
      <c r="S1157" s="4">
        <f t="shared" si="544"/>
        <v>0</v>
      </c>
      <c r="T1157" s="4">
        <f t="shared" si="545"/>
        <v>0</v>
      </c>
      <c r="U1157" s="5">
        <f t="shared" si="546"/>
        <v>-2.2159974730545047</v>
      </c>
      <c r="V1157" s="5">
        <f t="shared" si="547"/>
        <v>20.974059630075093</v>
      </c>
      <c r="W1157" s="5">
        <f t="shared" si="548"/>
        <v>4.6284660341912423</v>
      </c>
      <c r="X1157" s="5">
        <f t="shared" si="526"/>
        <v>0.98357616365585088</v>
      </c>
      <c r="Y1157" s="5">
        <f t="shared" si="527"/>
        <v>9.3395677087920372</v>
      </c>
      <c r="Z1157" s="5">
        <f t="shared" si="528"/>
        <v>-1.7448485940806149</v>
      </c>
      <c r="AA1157" s="5">
        <f t="shared" si="529"/>
        <v>12.378402796211779</v>
      </c>
      <c r="AB1157" s="5">
        <f t="shared" si="530"/>
        <v>7.1235702357375326</v>
      </c>
      <c r="AC1157" s="5">
        <f t="shared" si="530"/>
        <v>19.229211035994478</v>
      </c>
      <c r="AD1157" s="5">
        <f t="shared" si="531"/>
        <v>-15.167131169596978</v>
      </c>
      <c r="AE1157">
        <f t="shared" si="543"/>
        <v>0</v>
      </c>
    </row>
    <row r="1158" spans="1:31" x14ac:dyDescent="0.2">
      <c r="A1158">
        <f t="shared" si="549"/>
        <v>1.1249999999999869</v>
      </c>
      <c r="B1158" s="5">
        <f t="shared" si="532"/>
        <v>6.8100408117279319</v>
      </c>
      <c r="C1158" s="5">
        <f t="shared" si="533"/>
        <v>-76.239060709150152</v>
      </c>
      <c r="D1158" s="5">
        <f t="shared" si="534"/>
        <v>-10.548833240511414</v>
      </c>
      <c r="E1158" s="2">
        <f t="shared" si="535"/>
        <v>76.542609268765347</v>
      </c>
      <c r="F1158" s="2">
        <f t="shared" si="536"/>
        <v>174.89561155780331</v>
      </c>
      <c r="G1158" s="3">
        <f t="shared" si="537"/>
        <v>10.981158491636648</v>
      </c>
      <c r="H1158" s="3">
        <f t="shared" si="538"/>
        <v>-103.84824610098475</v>
      </c>
      <c r="I1158" s="3">
        <f t="shared" si="539"/>
        <v>-22.936198634748106</v>
      </c>
      <c r="J1158" s="2">
        <f t="shared" si="520"/>
        <v>106.91638446880702</v>
      </c>
      <c r="K1158" s="2">
        <f t="shared" si="540"/>
        <v>72.880971008048405</v>
      </c>
      <c r="L1158" s="6">
        <f t="shared" si="521"/>
        <v>2458.87243140178</v>
      </c>
      <c r="M1158" s="2">
        <f t="shared" si="522"/>
        <v>31.162792967418394</v>
      </c>
      <c r="N1158" s="2">
        <f t="shared" si="541"/>
        <v>106.91638446880702</v>
      </c>
      <c r="O1158" s="2">
        <f t="shared" si="523"/>
        <v>72.880971008048405</v>
      </c>
      <c r="P1158" s="5">
        <f t="shared" si="524"/>
        <v>0.35179318835367029</v>
      </c>
      <c r="Q1158" s="4">
        <f t="shared" si="542"/>
        <v>0.2914688251220296</v>
      </c>
      <c r="R1158" s="4">
        <f t="shared" si="525"/>
        <v>0.25846866131940777</v>
      </c>
      <c r="S1158" s="4">
        <f t="shared" si="544"/>
        <v>0</v>
      </c>
      <c r="T1158" s="4">
        <f t="shared" si="545"/>
        <v>0</v>
      </c>
      <c r="U1158" s="5">
        <f t="shared" si="546"/>
        <v>-2.2171169659014085</v>
      </c>
      <c r="V1158" s="5">
        <f t="shared" si="547"/>
        <v>20.967160112018583</v>
      </c>
      <c r="W1158" s="5">
        <f t="shared" si="548"/>
        <v>4.6308625055465944</v>
      </c>
      <c r="X1158" s="5">
        <f t="shared" si="526"/>
        <v>0.98354521569472431</v>
      </c>
      <c r="Y1158" s="5">
        <f t="shared" si="527"/>
        <v>9.3371025889080901</v>
      </c>
      <c r="Z1158" s="5">
        <f t="shared" si="528"/>
        <v>-1.7458609184813418</v>
      </c>
      <c r="AA1158" s="5">
        <f t="shared" si="529"/>
        <v>12.375058405362884</v>
      </c>
      <c r="AB1158" s="5">
        <f t="shared" si="530"/>
        <v>7.1199856230066816</v>
      </c>
      <c r="AC1158" s="5">
        <f t="shared" si="530"/>
        <v>19.221299193537241</v>
      </c>
      <c r="AD1158" s="5">
        <f t="shared" si="531"/>
        <v>-15.168079089090522</v>
      </c>
      <c r="AE1158">
        <f t="shared" si="543"/>
        <v>0</v>
      </c>
    </row>
    <row r="1159" spans="1:31" x14ac:dyDescent="0.2">
      <c r="A1159">
        <f t="shared" si="549"/>
        <v>1.1259999999999868</v>
      </c>
      <c r="B1159" s="5">
        <f t="shared" si="532"/>
        <v>6.8210255302123803</v>
      </c>
      <c r="C1159" s="5">
        <f t="shared" si="533"/>
        <v>-76.342899344601534</v>
      </c>
      <c r="D1159" s="5">
        <f t="shared" si="534"/>
        <v>-10.571777023185705</v>
      </c>
      <c r="E1159" s="2">
        <f t="shared" si="535"/>
        <v>76.647013442297748</v>
      </c>
      <c r="F1159" s="2">
        <f t="shared" si="536"/>
        <v>174.89433883804961</v>
      </c>
      <c r="G1159" s="3">
        <f t="shared" si="537"/>
        <v>10.988278477259655</v>
      </c>
      <c r="H1159" s="3">
        <f t="shared" si="538"/>
        <v>-103.82902480179122</v>
      </c>
      <c r="I1159" s="3">
        <f t="shared" si="539"/>
        <v>-22.951366713837196</v>
      </c>
      <c r="J1159" s="2">
        <f t="shared" si="520"/>
        <v>106.90170199401793</v>
      </c>
      <c r="K1159" s="2">
        <f t="shared" si="540"/>
        <v>72.870962504443028</v>
      </c>
      <c r="L1159" s="6">
        <f t="shared" si="521"/>
        <v>2458.7949851214103</v>
      </c>
      <c r="M1159" s="2">
        <f t="shared" si="522"/>
        <v>31.16181144337898</v>
      </c>
      <c r="N1159" s="2">
        <f t="shared" si="541"/>
        <v>106.90170199401793</v>
      </c>
      <c r="O1159" s="2">
        <f t="shared" si="523"/>
        <v>72.870962504443028</v>
      </c>
      <c r="P1159" s="5">
        <f t="shared" si="524"/>
        <v>0.35179092268455403</v>
      </c>
      <c r="Q1159" s="4">
        <f t="shared" si="542"/>
        <v>0.29149967551613681</v>
      </c>
      <c r="R1159" s="4">
        <f t="shared" si="525"/>
        <v>0.25848128883944943</v>
      </c>
      <c r="S1159" s="4">
        <f t="shared" si="544"/>
        <v>0</v>
      </c>
      <c r="T1159" s="4">
        <f t="shared" si="545"/>
        <v>0</v>
      </c>
      <c r="U1159" s="5">
        <f t="shared" si="546"/>
        <v>-2.2182355515859955</v>
      </c>
      <c r="V1159" s="5">
        <f t="shared" si="547"/>
        <v>20.960265484578045</v>
      </c>
      <c r="W1159" s="5">
        <f t="shared" si="548"/>
        <v>4.633258768194036</v>
      </c>
      <c r="X1159" s="5">
        <f t="shared" si="526"/>
        <v>0.98351423730090493</v>
      </c>
      <c r="Y1159" s="5">
        <f t="shared" si="527"/>
        <v>9.334638825920063</v>
      </c>
      <c r="Z1159" s="5">
        <f t="shared" si="528"/>
        <v>-1.7468735346189366</v>
      </c>
      <c r="AA1159" s="5">
        <f t="shared" si="529"/>
        <v>12.371715810902112</v>
      </c>
      <c r="AB1159" s="5">
        <f t="shared" si="530"/>
        <v>7.1164032743340675</v>
      </c>
      <c r="AC1159" s="5">
        <f t="shared" si="530"/>
        <v>19.21339194995911</v>
      </c>
      <c r="AD1159" s="5">
        <f t="shared" si="531"/>
        <v>-15.16902542090385</v>
      </c>
      <c r="AE1159">
        <f t="shared" si="543"/>
        <v>0</v>
      </c>
    </row>
  </sheetData>
  <mergeCells count="4">
    <mergeCell ref="F1:G1"/>
    <mergeCell ref="A23:B23"/>
    <mergeCell ref="G17:H17"/>
    <mergeCell ref="J17:K17"/>
  </mergeCells>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6A43-144F-4C81-B40E-1876E05099A5}">
  <dimension ref="A1:AE1158"/>
  <sheetViews>
    <sheetView zoomScale="103" zoomScaleNormal="90" workbookViewId="0">
      <selection activeCell="M2" sqref="M2:M3"/>
    </sheetView>
  </sheetViews>
  <sheetFormatPr defaultColWidth="8.85546875" defaultRowHeight="12.75" x14ac:dyDescent="0.2"/>
  <cols>
    <col min="1" max="1" width="27.85546875" bestFit="1" customWidth="1"/>
    <col min="3" max="3" width="26.5703125" bestFit="1" customWidth="1"/>
    <col min="4" max="4" width="11" bestFit="1" customWidth="1"/>
    <col min="5" max="5" width="10" customWidth="1"/>
    <col min="6" max="6" width="11.140625" style="2" bestFit="1" customWidth="1"/>
    <col min="13" max="13" width="13.140625" style="2" bestFit="1" customWidth="1"/>
    <col min="15" max="15" width="9.5703125" bestFit="1" customWidth="1"/>
    <col min="16" max="16" width="16.5703125" bestFit="1" customWidth="1"/>
    <col min="17" max="17" width="7.42578125" customWidth="1"/>
    <col min="24" max="24" width="10.5703125" bestFit="1" customWidth="1"/>
    <col min="27" max="27" width="12.42578125" bestFit="1" customWidth="1"/>
  </cols>
  <sheetData>
    <row r="1" spans="1:26" ht="15.75" thickBot="1" x14ac:dyDescent="0.3">
      <c r="A1" s="67" t="s">
        <v>21</v>
      </c>
      <c r="B1" s="68">
        <f>5.125</f>
        <v>5.125</v>
      </c>
      <c r="C1" s="36" t="s">
        <v>57</v>
      </c>
      <c r="D1" s="22">
        <f>D2*0.06261</f>
        <v>7.4019813804413956E-2</v>
      </c>
      <c r="E1" s="48"/>
      <c r="F1" s="108" t="s">
        <v>146</v>
      </c>
      <c r="G1" s="108"/>
      <c r="H1" s="6"/>
      <c r="I1" s="5">
        <v>0.12702106547526346</v>
      </c>
      <c r="J1" s="5">
        <v>1.8629621524834874</v>
      </c>
      <c r="K1" s="5">
        <v>2.9750806906827614</v>
      </c>
      <c r="L1" s="6"/>
      <c r="N1" s="6"/>
      <c r="Z1" s="8" t="s">
        <v>60</v>
      </c>
    </row>
    <row r="2" spans="1:26" x14ac:dyDescent="0.2">
      <c r="A2" s="54" t="s">
        <v>22</v>
      </c>
      <c r="B2" s="69">
        <f>9.125</f>
        <v>9.125</v>
      </c>
      <c r="C2" s="37" t="s">
        <v>56</v>
      </c>
      <c r="D2" s="24">
        <f>1.2929*(273/(temp+273)*(pressure*EXP(-beta*elev)-0.3783*RH*SVP/100)/760)</f>
        <v>1.1822362850090076</v>
      </c>
      <c r="E2" s="23"/>
      <c r="F2" s="42" t="s">
        <v>67</v>
      </c>
      <c r="G2" s="43">
        <v>0.30080000000000001</v>
      </c>
      <c r="H2" s="2"/>
      <c r="I2" s="5">
        <v>7.0640058648537271E-2</v>
      </c>
      <c r="J2" s="5">
        <v>1.2223273350384161</v>
      </c>
      <c r="K2" s="5">
        <v>2.8534072580591774</v>
      </c>
      <c r="L2" s="2"/>
      <c r="M2" s="43">
        <v>0.30080000000000001</v>
      </c>
      <c r="N2" s="2"/>
    </row>
    <row r="3" spans="1:26" x14ac:dyDescent="0.2">
      <c r="A3" s="17" t="s">
        <v>40</v>
      </c>
      <c r="B3" s="19">
        <v>0</v>
      </c>
      <c r="C3" s="70" t="s">
        <v>36</v>
      </c>
      <c r="D3" s="25">
        <f>c0</f>
        <v>5.3161030274330098E-3</v>
      </c>
      <c r="E3" s="25"/>
      <c r="F3" s="44" t="s">
        <v>68</v>
      </c>
      <c r="G3" s="14">
        <v>2.92E-2</v>
      </c>
      <c r="H3" s="2"/>
      <c r="I3" s="5">
        <v>6.6112295003249E-2</v>
      </c>
      <c r="J3" s="5">
        <v>2.3565823212829686</v>
      </c>
      <c r="K3" s="5">
        <v>2.989408958947843</v>
      </c>
      <c r="L3" s="2"/>
      <c r="M3" s="14">
        <v>2.92E-2</v>
      </c>
      <c r="N3" s="2"/>
    </row>
    <row r="4" spans="1:26" x14ac:dyDescent="0.2">
      <c r="A4" s="17" t="s">
        <v>41</v>
      </c>
      <c r="B4" s="19">
        <v>2</v>
      </c>
      <c r="C4" s="37" t="s">
        <v>50</v>
      </c>
      <c r="D4" s="25">
        <f>0.07182*rho*(5.125/mass)*(circ/9.125)^2</f>
        <v>5.3161030274330098E-3</v>
      </c>
      <c r="E4" s="25"/>
      <c r="F4" s="44"/>
      <c r="G4" s="15"/>
    </row>
    <row r="5" spans="1:26" x14ac:dyDescent="0.2">
      <c r="A5" s="17" t="s">
        <v>0</v>
      </c>
      <c r="B5" s="19">
        <v>6</v>
      </c>
      <c r="C5" s="37" t="s">
        <v>52</v>
      </c>
      <c r="D5" s="23">
        <v>1.217E-4</v>
      </c>
      <c r="E5" s="23"/>
      <c r="F5" s="44"/>
      <c r="G5" s="15"/>
      <c r="H5" s="50" t="s">
        <v>147</v>
      </c>
      <c r="I5" s="51">
        <f>SQRT(wb^2+ws^2+wg^2)</f>
        <v>2837</v>
      </c>
    </row>
    <row r="6" spans="1:26" x14ac:dyDescent="0.2">
      <c r="A6" s="17" t="s">
        <v>71</v>
      </c>
      <c r="B6" s="19">
        <v>100</v>
      </c>
      <c r="C6" s="37" t="s">
        <v>24</v>
      </c>
      <c r="D6" s="23">
        <f>v0*1.467</f>
        <v>146.70000000000002</v>
      </c>
      <c r="E6" s="26"/>
      <c r="F6" s="44" t="s">
        <v>143</v>
      </c>
      <c r="G6" s="45">
        <v>0.58299999999999996</v>
      </c>
      <c r="H6" s="50" t="s">
        <v>148</v>
      </c>
      <c r="I6" s="52">
        <f>cd0+cdspin*I5/1000</f>
        <v>0.38364039999999999</v>
      </c>
    </row>
    <row r="7" spans="1:26" x14ac:dyDescent="0.2">
      <c r="A7" s="17" t="s">
        <v>72</v>
      </c>
      <c r="B7" s="19">
        <v>30</v>
      </c>
      <c r="C7" s="37" t="s">
        <v>31</v>
      </c>
      <c r="D7" s="26">
        <f>1.467*v0*COS(theta*PI()/180)*SIN(phi*PI()/180)</f>
        <v>0</v>
      </c>
      <c r="E7" s="26"/>
      <c r="F7" s="44" t="s">
        <v>144</v>
      </c>
      <c r="G7" s="49">
        <v>2.3330000000000002</v>
      </c>
    </row>
    <row r="8" spans="1:26" ht="13.5" thickBot="1" x14ac:dyDescent="0.25">
      <c r="A8" s="17" t="s">
        <v>73</v>
      </c>
      <c r="B8" s="19">
        <v>0</v>
      </c>
      <c r="C8" s="37" t="s">
        <v>32</v>
      </c>
      <c r="D8" s="26">
        <f>1.467*v0*COS(theta*PI()/180)*COS(phi*PI()/180)</f>
        <v>127.04592673517718</v>
      </c>
      <c r="E8" s="26"/>
      <c r="F8" s="46" t="s">
        <v>145</v>
      </c>
      <c r="G8" s="47">
        <v>1.1200000000000001</v>
      </c>
    </row>
    <row r="9" spans="1:26" x14ac:dyDescent="0.2">
      <c r="A9" s="19" t="s">
        <v>141</v>
      </c>
      <c r="B9" s="20" t="s">
        <v>137</v>
      </c>
      <c r="C9" s="37" t="s">
        <v>3</v>
      </c>
      <c r="D9" s="26">
        <f>1.467*v0*SIN(theta*PI()/180)</f>
        <v>73.349999999999994</v>
      </c>
      <c r="E9" s="27"/>
    </row>
    <row r="10" spans="1:26" x14ac:dyDescent="0.2">
      <c r="A10" s="17" t="s">
        <v>74</v>
      </c>
      <c r="B10" s="53">
        <v>2837</v>
      </c>
      <c r="C10" s="37" t="s">
        <v>4</v>
      </c>
      <c r="D10" s="26">
        <f>(wb*COS(phi*PI()/180)-ws*SIN(theta*PI()/180)*SIN(phi*PI()/180)+wg*v0x/D6)*PI()/30</f>
        <v>297.08994527447481</v>
      </c>
      <c r="E10" s="27"/>
      <c r="F10" s="44" t="s">
        <v>61</v>
      </c>
      <c r="G10" s="71">
        <v>1</v>
      </c>
    </row>
    <row r="11" spans="1:26" x14ac:dyDescent="0.2">
      <c r="A11" s="17" t="s">
        <v>75</v>
      </c>
      <c r="B11" s="21">
        <v>0</v>
      </c>
      <c r="C11" s="37" t="s">
        <v>5</v>
      </c>
      <c r="D11" s="26">
        <f>(-wb*SIN(phi*PI()/180)-ws*SIN(theta*PI()/180)*COS(phi*PI()/180)+wg*v0y/D6)*PI()/30</f>
        <v>0</v>
      </c>
      <c r="E11" s="27"/>
      <c r="F11" s="18"/>
      <c r="G11" s="18"/>
    </row>
    <row r="12" spans="1:26" x14ac:dyDescent="0.2">
      <c r="A12" s="17" t="s">
        <v>23</v>
      </c>
      <c r="B12" s="21">
        <v>0</v>
      </c>
      <c r="C12" s="37" t="s">
        <v>6</v>
      </c>
      <c r="D12" s="26">
        <f>(ws*COS(theta*PI()/180)+wg*v0z/D6)*PI()/30</f>
        <v>0</v>
      </c>
      <c r="E12" s="27"/>
      <c r="F12"/>
    </row>
    <row r="13" spans="1:26" ht="13.5" customHeight="1" x14ac:dyDescent="0.2">
      <c r="A13" s="34" t="s">
        <v>1</v>
      </c>
      <c r="B13" s="23">
        <v>10000</v>
      </c>
      <c r="C13" s="37" t="s">
        <v>39</v>
      </c>
      <c r="D13" s="26">
        <f>SQRT(wb^2+ws^2)*PI()/30</f>
        <v>297.08994527447481</v>
      </c>
      <c r="E13" s="27"/>
      <c r="F13"/>
    </row>
    <row r="14" spans="1:26" x14ac:dyDescent="0.2">
      <c r="A14" s="34" t="s">
        <v>2</v>
      </c>
      <c r="B14" s="23">
        <v>0.01</v>
      </c>
      <c r="C14" s="37" t="s">
        <v>11</v>
      </c>
      <c r="D14" s="26">
        <f>(circ/2/PI())*omega/12</f>
        <v>35.95503472222223</v>
      </c>
      <c r="E14" s="27"/>
      <c r="F14"/>
    </row>
    <row r="15" spans="1:26" ht="12.75" customHeight="1" x14ac:dyDescent="0.2">
      <c r="A15" s="54" t="s">
        <v>48</v>
      </c>
      <c r="B15" s="55">
        <v>75</v>
      </c>
      <c r="C15" s="37" t="s">
        <v>27</v>
      </c>
      <c r="D15" s="26">
        <f>(5/9)*(B15-32)</f>
        <v>23.888888888888889</v>
      </c>
      <c r="E15" s="27"/>
      <c r="F15"/>
      <c r="G15" s="2"/>
      <c r="H15" s="2"/>
    </row>
    <row r="16" spans="1:26" x14ac:dyDescent="0.2">
      <c r="A16" s="54" t="s">
        <v>49</v>
      </c>
      <c r="B16" s="56">
        <v>0</v>
      </c>
      <c r="C16" s="37" t="s">
        <v>51</v>
      </c>
      <c r="D16" s="26">
        <f>B16/3.2808</f>
        <v>0</v>
      </c>
      <c r="E16" s="27"/>
      <c r="F16"/>
      <c r="G16" s="2"/>
      <c r="H16" s="2"/>
    </row>
    <row r="17" spans="1:31" x14ac:dyDescent="0.2">
      <c r="A17" s="54" t="s">
        <v>54</v>
      </c>
      <c r="B17" s="55">
        <v>0</v>
      </c>
      <c r="C17" s="37" t="s">
        <v>55</v>
      </c>
      <c r="D17" s="26">
        <f>vwind*1.467*SIN(phiwind*PI()/180)</f>
        <v>0</v>
      </c>
      <c r="E17" s="27"/>
      <c r="F17"/>
      <c r="G17" s="2"/>
      <c r="H17" s="2"/>
    </row>
    <row r="18" spans="1:31" x14ac:dyDescent="0.2">
      <c r="A18" s="54" t="s">
        <v>53</v>
      </c>
      <c r="B18" s="55">
        <v>0</v>
      </c>
      <c r="C18" s="37" t="s">
        <v>19</v>
      </c>
      <c r="D18" s="26">
        <f>vwind*1.467*COS(phiwind*PI()/180)</f>
        <v>0</v>
      </c>
      <c r="E18" s="27"/>
      <c r="F18"/>
      <c r="G18" s="2"/>
      <c r="H18" s="2"/>
    </row>
    <row r="19" spans="1:31" x14ac:dyDescent="0.2">
      <c r="A19" s="54" t="s">
        <v>63</v>
      </c>
      <c r="B19" s="55">
        <v>0</v>
      </c>
      <c r="C19" s="38" t="s">
        <v>142</v>
      </c>
      <c r="D19" s="23">
        <f>IF(batterhand="R",1,-1)</f>
        <v>1</v>
      </c>
      <c r="E19" s="27"/>
      <c r="F19"/>
      <c r="G19" s="2"/>
      <c r="H19" s="2"/>
    </row>
    <row r="20" spans="1:31" x14ac:dyDescent="0.2">
      <c r="A20" s="54" t="s">
        <v>25</v>
      </c>
      <c r="B20" s="55">
        <v>50</v>
      </c>
      <c r="C20" s="37" t="s">
        <v>26</v>
      </c>
      <c r="D20" s="26">
        <f>4.5841*EXP((18.687-temp/234.5)*temp/(257.14+temp))</f>
        <v>22.251835475721585</v>
      </c>
      <c r="E20" s="27"/>
      <c r="F20"/>
      <c r="G20" s="2"/>
      <c r="H20" s="2"/>
    </row>
    <row r="21" spans="1:31" ht="13.5" thickBot="1" x14ac:dyDescent="0.25">
      <c r="A21" s="57" t="s">
        <v>59</v>
      </c>
      <c r="B21" s="58">
        <v>29.92</v>
      </c>
      <c r="C21" s="37" t="s">
        <v>58</v>
      </c>
      <c r="D21" s="26">
        <f>B21*1000/39.37</f>
        <v>759.96951993903997</v>
      </c>
      <c r="E21" s="27"/>
      <c r="F21"/>
      <c r="G21" s="2"/>
      <c r="H21" s="2"/>
    </row>
    <row r="22" spans="1:31" ht="13.5" thickBot="1" x14ac:dyDescent="0.25">
      <c r="A22" s="10"/>
      <c r="B22" s="9"/>
      <c r="C22" s="39" t="s">
        <v>28</v>
      </c>
      <c r="D22" s="40">
        <f>D2*44.7*(circ/(PI()*39.37))*(temp+273.16+120)/(0.000001512*(temp+273.16)^1.5)</f>
        <v>210049.99340808875</v>
      </c>
      <c r="E22" s="41"/>
      <c r="F22"/>
      <c r="G22" s="2"/>
      <c r="H22" s="2"/>
    </row>
    <row r="23" spans="1:31" ht="13.5" thickBot="1" x14ac:dyDescent="0.25">
      <c r="A23" s="109" t="s">
        <v>149</v>
      </c>
      <c r="B23" s="110"/>
      <c r="C23" s="36">
        <f>MATCH(1,AE32:AE1058,0)+31</f>
        <v>603</v>
      </c>
      <c r="D23" s="48">
        <f>C23+1</f>
        <v>604</v>
      </c>
      <c r="E23" s="59"/>
      <c r="F23"/>
      <c r="G23" s="2"/>
      <c r="H23" s="2"/>
    </row>
    <row r="24" spans="1:31" x14ac:dyDescent="0.2">
      <c r="A24" s="28" t="s">
        <v>45</v>
      </c>
      <c r="B24" s="29">
        <f ca="1">D24-E26*(D24-C24)</f>
        <v>0</v>
      </c>
      <c r="C24" s="60">
        <f ca="1">INDIRECT(ADDRESS(C$23,2,1,TRUE))</f>
        <v>0</v>
      </c>
      <c r="D24" s="61">
        <f ca="1">INDIRECT(ADDRESS(D$23,2,1,TRUE))</f>
        <v>0</v>
      </c>
      <c r="E24" s="62"/>
      <c r="F24"/>
      <c r="G24" s="2"/>
      <c r="H24" s="2"/>
    </row>
    <row r="25" spans="1:31" x14ac:dyDescent="0.2">
      <c r="A25" s="30" t="s">
        <v>46</v>
      </c>
      <c r="B25" s="16">
        <f ca="1">D25-E26*(D25-C25)</f>
        <v>407.25084245080973</v>
      </c>
      <c r="C25" s="60">
        <f ca="1">INDIRECT(ADDRESS(C$23,3,1,TRUE))</f>
        <v>407.10583732712848</v>
      </c>
      <c r="D25" s="61">
        <f ca="1">INDIRECT(ADDRESS(D$23,3,1,TRUE))</f>
        <v>407.63568211947029</v>
      </c>
      <c r="E25" s="62"/>
      <c r="F25"/>
    </row>
    <row r="26" spans="1:31" x14ac:dyDescent="0.2">
      <c r="A26" s="30" t="s">
        <v>47</v>
      </c>
      <c r="B26" s="16">
        <f ca="1">D26-E26*(D26-C26)</f>
        <v>0</v>
      </c>
      <c r="C26" s="60">
        <f ca="1">INDIRECT(ADDRESS(C$23,4,1,TRUE))</f>
        <v>0.17022563772793994</v>
      </c>
      <c r="D26" s="61">
        <f ca="1">INDIRECT(ADDRESS(D$23,4,1,TRUE))</f>
        <v>-0.4517742294731355</v>
      </c>
      <c r="E26" s="63">
        <f ca="1">(D26-height)/(D26-C26)</f>
        <v>0.72632528284300957</v>
      </c>
      <c r="F26"/>
    </row>
    <row r="27" spans="1:31" x14ac:dyDescent="0.2">
      <c r="A27" s="30" t="s">
        <v>69</v>
      </c>
      <c r="B27" s="31">
        <f ca="1">D27-E26*(D27-C27)</f>
        <v>5.7127367471714923</v>
      </c>
      <c r="C27" s="60">
        <f ca="1">INDIRECT(ADDRESS(C$23,1,1,TRUE))</f>
        <v>5.7099999999999227</v>
      </c>
      <c r="D27" s="61">
        <f ca="1">INDIRECT(ADDRESS(D$23,1,1,TRUE))</f>
        <v>5.7199999999999225</v>
      </c>
      <c r="E27" s="62"/>
      <c r="F27"/>
    </row>
    <row r="28" spans="1:31" x14ac:dyDescent="0.2">
      <c r="A28" s="30" t="s">
        <v>138</v>
      </c>
      <c r="B28" s="16">
        <f ca="1">D28-E26*(D28-C28)</f>
        <v>0</v>
      </c>
      <c r="C28" s="60">
        <f ca="1">INDIRECT(ADDRESS(C$23,6,1,TRUE))</f>
        <v>0</v>
      </c>
      <c r="D28" s="61">
        <f ca="1">INDIRECT(ADDRESS(D$23,6,1,TRUE))</f>
        <v>0</v>
      </c>
      <c r="E28" s="62"/>
      <c r="F28"/>
    </row>
    <row r="29" spans="1:31" ht="13.5" thickBot="1" x14ac:dyDescent="0.25">
      <c r="A29" s="32" t="s">
        <v>70</v>
      </c>
      <c r="B29" s="33">
        <f ca="1">SQRT(B24^2+B25^2)</f>
        <v>407.25084245080973</v>
      </c>
      <c r="C29" s="64">
        <f ca="1">INDIRECT(ADDRESS(C$23,5,1,TRUE))</f>
        <v>407.10583732712848</v>
      </c>
      <c r="D29" s="65">
        <f ca="1">INDIRECT(ADDRESS(D$23,5,1,TRUE))</f>
        <v>407.63568211947029</v>
      </c>
      <c r="E29" s="66"/>
      <c r="F29"/>
    </row>
    <row r="30" spans="1:31" ht="13.5" thickBot="1" x14ac:dyDescent="0.25"/>
    <row r="31" spans="1:31" s="1" customFormat="1" ht="13.5" thickBot="1" x14ac:dyDescent="0.25">
      <c r="A31" s="11" t="s">
        <v>29</v>
      </c>
      <c r="B31" s="12" t="s">
        <v>30</v>
      </c>
      <c r="C31" s="12" t="s">
        <v>33</v>
      </c>
      <c r="D31" s="12" t="s">
        <v>7</v>
      </c>
      <c r="E31" s="12" t="s">
        <v>20</v>
      </c>
      <c r="F31" s="13" t="s">
        <v>62</v>
      </c>
      <c r="G31" s="12" t="s">
        <v>34</v>
      </c>
      <c r="H31" s="12" t="s">
        <v>35</v>
      </c>
      <c r="I31" s="12" t="s">
        <v>8</v>
      </c>
      <c r="J31" s="12" t="s">
        <v>10</v>
      </c>
      <c r="K31" s="12" t="s">
        <v>66</v>
      </c>
      <c r="L31" s="12" t="s">
        <v>151</v>
      </c>
      <c r="M31" s="13" t="s">
        <v>152</v>
      </c>
      <c r="N31" s="12" t="s">
        <v>18</v>
      </c>
      <c r="O31" s="12" t="s">
        <v>66</v>
      </c>
      <c r="P31" s="12" t="s">
        <v>12</v>
      </c>
      <c r="Q31" s="12" t="s">
        <v>14</v>
      </c>
      <c r="R31" s="12" t="s">
        <v>13</v>
      </c>
      <c r="S31" s="12" t="s">
        <v>64</v>
      </c>
      <c r="T31" s="12" t="s">
        <v>65</v>
      </c>
      <c r="U31" s="12" t="s">
        <v>15</v>
      </c>
      <c r="V31" s="12" t="s">
        <v>16</v>
      </c>
      <c r="W31" s="12" t="s">
        <v>17</v>
      </c>
      <c r="X31" s="12" t="s">
        <v>158</v>
      </c>
      <c r="Y31" s="12" t="s">
        <v>42</v>
      </c>
      <c r="Z31" s="12" t="s">
        <v>43</v>
      </c>
      <c r="AA31" s="12" t="s">
        <v>44</v>
      </c>
      <c r="AB31" s="12" t="s">
        <v>37</v>
      </c>
      <c r="AC31" s="12" t="s">
        <v>38</v>
      </c>
      <c r="AD31" s="12" t="s">
        <v>9</v>
      </c>
      <c r="AE31" s="7" t="s">
        <v>61</v>
      </c>
    </row>
    <row r="32" spans="1:31" x14ac:dyDescent="0.2">
      <c r="A32" s="3">
        <v>0</v>
      </c>
      <c r="B32">
        <f>x0</f>
        <v>0</v>
      </c>
      <c r="C32">
        <f>y0</f>
        <v>2</v>
      </c>
      <c r="D32">
        <f>z0</f>
        <v>6</v>
      </c>
      <c r="E32">
        <f>SQRT(B32^2+C32^2)</f>
        <v>2</v>
      </c>
      <c r="F32" s="2">
        <v>0</v>
      </c>
      <c r="G32" s="3">
        <f>v0x</f>
        <v>0</v>
      </c>
      <c r="H32" s="3">
        <f>v0y</f>
        <v>127.04592673517718</v>
      </c>
      <c r="I32" s="3">
        <f>v0z</f>
        <v>73.349999999999994</v>
      </c>
      <c r="J32" s="2">
        <f t="shared" ref="J32:J95" si="0">SQRT(G32^2+H32^2+I32^2)</f>
        <v>146.70000000000002</v>
      </c>
      <c r="K32" s="2">
        <f>J32/1.467</f>
        <v>100</v>
      </c>
      <c r="L32" s="6">
        <f>SQRT(spin^2-flag*((30/PI())*(wx*G32+wy*H32+wz*I32)/J32)^2)*EXP(-A32/(tau*146.7/N32))</f>
        <v>2837</v>
      </c>
      <c r="M32" s="2">
        <f t="shared" ref="M32:M95" si="1">(L32*PI()/30)*(circ/(2*PI()))/12</f>
        <v>35.95503472222223</v>
      </c>
      <c r="N32" s="2">
        <f t="shared" ref="N32" si="2">IF(D32&gt;=hwind,SQRT((G32-vxw)^2+(H32-vyw)^2+I32^2),J32)</f>
        <v>146.70000000000002</v>
      </c>
      <c r="O32" s="2">
        <f t="shared" ref="O32:O95" si="3">J32/1.467</f>
        <v>100</v>
      </c>
      <c r="P32" s="5">
        <f t="shared" ref="P32:P95" si="4">cd0+(cdspin*L32/1000)</f>
        <v>0.38364039999999999</v>
      </c>
      <c r="Q32" s="4">
        <f>(M32/N32)</f>
        <v>0.24509226122850869</v>
      </c>
      <c r="R32" s="4">
        <f t="shared" ref="R32:R95" si="5">cl2_*Q32/(cl0+cl1_*Q32)</f>
        <v>0.23770633376501091</v>
      </c>
      <c r="S32" s="4">
        <f t="shared" ref="S32" si="6">IF(D32&gt;=hwind,vxw,0)</f>
        <v>0</v>
      </c>
      <c r="T32" s="4">
        <f t="shared" ref="T32:T33" si="7">IF(D32&gt;=hwind,vyw,0)</f>
        <v>0</v>
      </c>
      <c r="U32" s="5">
        <f t="shared" ref="U32:U33" si="8">-const*$P32*$N32*(G32-S32)</f>
        <v>0</v>
      </c>
      <c r="V32" s="5">
        <f t="shared" ref="V32:V33" si="9">-const*$P32*$N32*(H32-T32)</f>
        <v>-38.010937714611536</v>
      </c>
      <c r="W32" s="5">
        <f t="shared" ref="W32:W33" si="10">-const*$P32*$N32*I32</f>
        <v>-21.945625121681061</v>
      </c>
      <c r="X32" s="5">
        <f t="shared" ref="X32:X95" si="11">M32/romega</f>
        <v>1</v>
      </c>
      <c r="Y32" s="5">
        <f t="shared" ref="Y32:Y95" si="12">const*($R32/omega)*N32*(wy*I32-wz*(H32-T32))</f>
        <v>0</v>
      </c>
      <c r="Z32" s="5">
        <f t="shared" ref="Z32:Z95" si="13">const*($R32/omega)*N32*(wz*(G32-S32)-wx*I32)</f>
        <v>-13.597666173469028</v>
      </c>
      <c r="AA32" s="5">
        <f t="shared" ref="AA32:AA95" si="14">const*($R32/omega)*N32*(wx*(H32-T32)-wy*(G32-S32))</f>
        <v>23.551848676809044</v>
      </c>
      <c r="AB32" s="5">
        <f t="shared" ref="AB32:AB95" si="15">U32+Y32</f>
        <v>0</v>
      </c>
      <c r="AC32" s="5">
        <f t="shared" ref="AC32:AC95" si="16">V32+Z32</f>
        <v>-51.608603888080566</v>
      </c>
      <c r="AD32" s="5">
        <f t="shared" ref="AD32:AD95" si="17">W32+AA32-32.174</f>
        <v>-30.567776444872017</v>
      </c>
      <c r="AE32">
        <v>0</v>
      </c>
    </row>
    <row r="33" spans="1:31" x14ac:dyDescent="0.2">
      <c r="A33">
        <f t="shared" ref="A33:A96" si="18">A32+dt</f>
        <v>0.01</v>
      </c>
      <c r="B33" s="5">
        <f t="shared" ref="B33:B96" si="19">B32+G32*dt+0.5*AB32*dt*dt</f>
        <v>0</v>
      </c>
      <c r="C33" s="5">
        <f t="shared" ref="C33:C96" si="20">C32+H32*dt+0.5*AC32*dt*dt</f>
        <v>3.2678788371573675</v>
      </c>
      <c r="D33" s="5">
        <f t="shared" ref="D33:D96" si="21">D32+I32*dt+0.5*AD32*dt*dt</f>
        <v>6.731971611177757</v>
      </c>
      <c r="E33" s="2">
        <f t="shared" ref="E33:E96" si="22">SQRT(B33^2+C33^2)</f>
        <v>3.2678788371573675</v>
      </c>
      <c r="F33" s="2">
        <f t="shared" ref="F33:F96" si="23">ATAN2(C33,B33)*180/PI()</f>
        <v>0</v>
      </c>
      <c r="G33" s="3">
        <f t="shared" ref="G33:G96" si="24">G32+AB32*dt</f>
        <v>0</v>
      </c>
      <c r="H33" s="3">
        <f t="shared" ref="H33:H96" si="25">H32+AC32*dt</f>
        <v>126.52984069629638</v>
      </c>
      <c r="I33" s="3">
        <f t="shared" ref="I33:I96" si="26">I32+AD32*dt</f>
        <v>73.044322235551277</v>
      </c>
      <c r="J33" s="2">
        <f t="shared" si="0"/>
        <v>146.10021765035529</v>
      </c>
      <c r="K33" s="2">
        <f t="shared" ref="K33:K96" si="27">J33/1.467</f>
        <v>99.591150409240143</v>
      </c>
      <c r="L33" s="6">
        <f t="shared" ref="L33:L95" si="28">SQRT(spin^2-flag*((30/PI())*(wx*G33+wy*H33+wz*I33)/J33)^2)*EXP(-A33/(tau*146.7/N33))</f>
        <v>2836.9971746004699</v>
      </c>
      <c r="M33" s="2">
        <f t="shared" si="1"/>
        <v>35.954998914207344</v>
      </c>
      <c r="N33" s="2">
        <f t="shared" ref="N33:N96" si="29">IF(D33&gt;=hwind,SQRT((G33-vxw)^2+(H33-vyw)^2+I33^2),J33)</f>
        <v>146.10021765035529</v>
      </c>
      <c r="O33" s="2">
        <f t="shared" si="3"/>
        <v>99.591150409240143</v>
      </c>
      <c r="P33" s="5">
        <f t="shared" si="4"/>
        <v>0.38364031749833372</v>
      </c>
      <c r="Q33" s="4">
        <f t="shared" ref="Q33:Q96" si="30">(M33/N33)</f>
        <v>0.24609818857528518</v>
      </c>
      <c r="R33" s="4">
        <f t="shared" si="5"/>
        <v>0.23819787251793081</v>
      </c>
      <c r="S33" s="4">
        <f t="shared" ref="S33" si="31">IF(D33&gt;=hwind,vxw,0)</f>
        <v>0</v>
      </c>
      <c r="T33" s="4">
        <f t="shared" si="7"/>
        <v>0</v>
      </c>
      <c r="U33" s="5">
        <f t="shared" si="8"/>
        <v>0</v>
      </c>
      <c r="V33" s="5">
        <f t="shared" si="9"/>
        <v>-37.701745286562328</v>
      </c>
      <c r="W33" s="5">
        <f t="shared" si="10"/>
        <v>-21.764813868409018</v>
      </c>
      <c r="X33" s="5">
        <f t="shared" si="11"/>
        <v>0.99999900408899167</v>
      </c>
      <c r="Y33" s="5">
        <f t="shared" si="12"/>
        <v>0</v>
      </c>
      <c r="Z33" s="5">
        <f t="shared" si="13"/>
        <v>-13.513523273596766</v>
      </c>
      <c r="AA33" s="5">
        <f t="shared" si="14"/>
        <v>23.408581183626715</v>
      </c>
      <c r="AB33" s="5">
        <f t="shared" si="15"/>
        <v>0</v>
      </c>
      <c r="AC33" s="5">
        <f t="shared" si="16"/>
        <v>-51.215268560159096</v>
      </c>
      <c r="AD33" s="5">
        <f t="shared" si="17"/>
        <v>-30.530232684782302</v>
      </c>
      <c r="AE33">
        <v>0</v>
      </c>
    </row>
    <row r="34" spans="1:31" x14ac:dyDescent="0.2">
      <c r="A34">
        <f t="shared" si="18"/>
        <v>0.02</v>
      </c>
      <c r="B34" s="5">
        <f t="shared" si="19"/>
        <v>0</v>
      </c>
      <c r="C34" s="5">
        <f t="shared" si="20"/>
        <v>4.5306164806923235</v>
      </c>
      <c r="D34" s="5">
        <f t="shared" si="21"/>
        <v>7.4608883218990307</v>
      </c>
      <c r="E34" s="2">
        <f t="shared" si="22"/>
        <v>4.5306164806923235</v>
      </c>
      <c r="F34" s="2">
        <f t="shared" si="23"/>
        <v>0</v>
      </c>
      <c r="G34" s="3">
        <f t="shared" si="24"/>
        <v>0</v>
      </c>
      <c r="H34" s="3">
        <f t="shared" si="25"/>
        <v>126.01768801069478</v>
      </c>
      <c r="I34" s="3">
        <f t="shared" si="26"/>
        <v>72.739019908703455</v>
      </c>
      <c r="J34" s="2">
        <f t="shared" si="0"/>
        <v>145.50402987147663</v>
      </c>
      <c r="K34" s="2">
        <f t="shared" si="27"/>
        <v>99.184751105301032</v>
      </c>
      <c r="L34" s="6">
        <f t="shared" si="28"/>
        <v>2836.9943722628041</v>
      </c>
      <c r="M34" s="2">
        <f t="shared" si="1"/>
        <v>35.954963398469559</v>
      </c>
      <c r="N34" s="2">
        <f t="shared" si="29"/>
        <v>145.50402987147663</v>
      </c>
      <c r="O34" s="2">
        <f t="shared" si="3"/>
        <v>99.184751105301032</v>
      </c>
      <c r="P34" s="5">
        <f t="shared" si="4"/>
        <v>0.38364023567007388</v>
      </c>
      <c r="Q34" s="4">
        <f t="shared" si="30"/>
        <v>0.24710630647294438</v>
      </c>
      <c r="R34" s="4">
        <f t="shared" si="5"/>
        <v>0.23868848541173229</v>
      </c>
      <c r="S34" s="4">
        <f t="shared" ref="S34:S97" si="32">IF(D34&gt;=hwind,vxw,0)</f>
        <v>0</v>
      </c>
      <c r="T34" s="4">
        <f t="shared" ref="T34:T97" si="33">IF(D34&gt;=hwind,vyw,0)</f>
        <v>0</v>
      </c>
      <c r="U34" s="5">
        <f t="shared" ref="U34:U97" si="34">-const*$P34*$N34*(G34-S34)</f>
        <v>0</v>
      </c>
      <c r="V34" s="5">
        <f t="shared" ref="V34:V97" si="35">-const*$P34*$N34*(H34-T34)</f>
        <v>-37.395906687210186</v>
      </c>
      <c r="W34" s="5">
        <f t="shared" ref="W34:W97" si="36">-const*$P34*$N34*I34</f>
        <v>-21.585395224788979</v>
      </c>
      <c r="X34" s="5">
        <f t="shared" si="11"/>
        <v>0.99999801630694496</v>
      </c>
      <c r="Y34" s="5">
        <f t="shared" si="12"/>
        <v>0</v>
      </c>
      <c r="Z34" s="5">
        <f t="shared" si="13"/>
        <v>-13.429731332063247</v>
      </c>
      <c r="AA34" s="5">
        <f t="shared" si="14"/>
        <v>23.266517684669818</v>
      </c>
      <c r="AB34" s="5">
        <f t="shared" si="15"/>
        <v>0</v>
      </c>
      <c r="AC34" s="5">
        <f t="shared" si="16"/>
        <v>-50.825638019273434</v>
      </c>
      <c r="AD34" s="5">
        <f t="shared" si="17"/>
        <v>-30.49287754011916</v>
      </c>
      <c r="AE34">
        <v>0</v>
      </c>
    </row>
    <row r="35" spans="1:31" x14ac:dyDescent="0.2">
      <c r="A35">
        <f t="shared" si="18"/>
        <v>0.03</v>
      </c>
      <c r="B35" s="5">
        <f t="shared" si="19"/>
        <v>0</v>
      </c>
      <c r="C35" s="5">
        <f t="shared" si="20"/>
        <v>5.7882520788983074</v>
      </c>
      <c r="D35" s="5">
        <f t="shared" si="21"/>
        <v>8.1867538771090587</v>
      </c>
      <c r="E35" s="2">
        <f t="shared" si="22"/>
        <v>5.7882520788983074</v>
      </c>
      <c r="F35" s="2">
        <f t="shared" si="23"/>
        <v>0</v>
      </c>
      <c r="G35" s="3">
        <f t="shared" si="24"/>
        <v>0</v>
      </c>
      <c r="H35" s="3">
        <f t="shared" si="25"/>
        <v>125.50943163050205</v>
      </c>
      <c r="I35" s="3">
        <f t="shared" si="26"/>
        <v>72.43409113330226</v>
      </c>
      <c r="J35" s="2">
        <f t="shared" si="0"/>
        <v>144.91140392156584</v>
      </c>
      <c r="K35" s="2">
        <f t="shared" si="27"/>
        <v>98.780779769301859</v>
      </c>
      <c r="L35" s="6">
        <f t="shared" si="28"/>
        <v>2836.9915927802908</v>
      </c>
      <c r="M35" s="2">
        <f t="shared" si="1"/>
        <v>35.954928172389096</v>
      </c>
      <c r="N35" s="2">
        <f t="shared" si="29"/>
        <v>144.91140392156584</v>
      </c>
      <c r="O35" s="2">
        <f t="shared" si="3"/>
        <v>98.780779769301859</v>
      </c>
      <c r="P35" s="5">
        <f t="shared" si="4"/>
        <v>0.38364015450918448</v>
      </c>
      <c r="Q35" s="4">
        <f t="shared" si="30"/>
        <v>0.24811662298054829</v>
      </c>
      <c r="R35" s="4">
        <f t="shared" si="5"/>
        <v>0.23917817549322223</v>
      </c>
      <c r="S35" s="4">
        <f t="shared" si="32"/>
        <v>0</v>
      </c>
      <c r="T35" s="4">
        <f t="shared" si="33"/>
        <v>0</v>
      </c>
      <c r="U35" s="5">
        <f t="shared" si="34"/>
        <v>0</v>
      </c>
      <c r="V35" s="5">
        <f t="shared" si="35"/>
        <v>-37.09337697039377</v>
      </c>
      <c r="W35" s="5">
        <f t="shared" si="36"/>
        <v>-21.407355710329497</v>
      </c>
      <c r="X35" s="5">
        <f t="shared" si="11"/>
        <v>0.99999703658099737</v>
      </c>
      <c r="Y35" s="5">
        <f t="shared" si="12"/>
        <v>0</v>
      </c>
      <c r="Z35" s="5">
        <f t="shared" si="13"/>
        <v>-13.346288757185981</v>
      </c>
      <c r="AA35" s="5">
        <f t="shared" si="14"/>
        <v>23.125645536274778</v>
      </c>
      <c r="AB35" s="5">
        <f t="shared" si="15"/>
        <v>0</v>
      </c>
      <c r="AC35" s="5">
        <f t="shared" si="16"/>
        <v>-50.439665727579751</v>
      </c>
      <c r="AD35" s="5">
        <f t="shared" si="17"/>
        <v>-30.455710174054719</v>
      </c>
      <c r="AE35">
        <v>0</v>
      </c>
    </row>
    <row r="36" spans="1:31" x14ac:dyDescent="0.2">
      <c r="A36">
        <f t="shared" si="18"/>
        <v>0.04</v>
      </c>
      <c r="B36" s="5">
        <f t="shared" si="19"/>
        <v>0</v>
      </c>
      <c r="C36" s="5">
        <f t="shared" si="20"/>
        <v>7.0408244119169483</v>
      </c>
      <c r="D36" s="5">
        <f t="shared" si="21"/>
        <v>8.9095720029333787</v>
      </c>
      <c r="E36" s="2">
        <f t="shared" si="22"/>
        <v>7.0408244119169483</v>
      </c>
      <c r="F36" s="2">
        <f t="shared" si="23"/>
        <v>0</v>
      </c>
      <c r="G36" s="3">
        <f t="shared" si="24"/>
        <v>0</v>
      </c>
      <c r="H36" s="3">
        <f t="shared" si="25"/>
        <v>125.00503497322626</v>
      </c>
      <c r="I36" s="3">
        <f t="shared" si="26"/>
        <v>72.129534031561718</v>
      </c>
      <c r="J36" s="2">
        <f t="shared" si="0"/>
        <v>144.32230752128285</v>
      </c>
      <c r="K36" s="2">
        <f t="shared" si="27"/>
        <v>98.379214397602482</v>
      </c>
      <c r="L36" s="6">
        <f t="shared" si="28"/>
        <v>2836.9888359487163</v>
      </c>
      <c r="M36" s="2">
        <f t="shared" si="1"/>
        <v>35.954893233377831</v>
      </c>
      <c r="N36" s="2">
        <f t="shared" si="29"/>
        <v>144.32230752128285</v>
      </c>
      <c r="O36" s="2">
        <f t="shared" si="3"/>
        <v>98.379214397602482</v>
      </c>
      <c r="P36" s="5">
        <f t="shared" si="4"/>
        <v>0.38364007400970251</v>
      </c>
      <c r="Q36" s="4">
        <f t="shared" si="30"/>
        <v>0.24912914608211661</v>
      </c>
      <c r="R36" s="4">
        <f t="shared" si="5"/>
        <v>0.23966694574114011</v>
      </c>
      <c r="S36" s="4">
        <f t="shared" si="32"/>
        <v>0</v>
      </c>
      <c r="T36" s="4">
        <f t="shared" si="33"/>
        <v>0</v>
      </c>
      <c r="U36" s="5">
        <f t="shared" si="34"/>
        <v>0</v>
      </c>
      <c r="V36" s="5">
        <f t="shared" si="35"/>
        <v>-36.794111930685062</v>
      </c>
      <c r="W36" s="5">
        <f t="shared" si="36"/>
        <v>-21.230682021999066</v>
      </c>
      <c r="X36" s="5">
        <f t="shared" si="11"/>
        <v>0.9999960648391667</v>
      </c>
      <c r="Y36" s="5">
        <f t="shared" si="12"/>
        <v>0</v>
      </c>
      <c r="Z36" s="5">
        <f t="shared" si="13"/>
        <v>-13.263193969890546</v>
      </c>
      <c r="AA36" s="5">
        <f t="shared" si="14"/>
        <v>22.985952263844869</v>
      </c>
      <c r="AB36" s="5">
        <f t="shared" si="15"/>
        <v>0</v>
      </c>
      <c r="AC36" s="5">
        <f t="shared" si="16"/>
        <v>-50.057305900575606</v>
      </c>
      <c r="AD36" s="5">
        <f t="shared" si="17"/>
        <v>-30.418729758154196</v>
      </c>
      <c r="AE36">
        <v>0</v>
      </c>
    </row>
    <row r="37" spans="1:31" x14ac:dyDescent="0.2">
      <c r="A37">
        <f t="shared" si="18"/>
        <v>0.05</v>
      </c>
      <c r="B37" s="5">
        <f t="shared" si="19"/>
        <v>0</v>
      </c>
      <c r="C37" s="5">
        <f t="shared" si="20"/>
        <v>8.2883718963541817</v>
      </c>
      <c r="D37" s="5">
        <f t="shared" si="21"/>
        <v>9.6293464067610888</v>
      </c>
      <c r="E37" s="2">
        <f t="shared" si="22"/>
        <v>8.2883718963541817</v>
      </c>
      <c r="F37" s="2">
        <f t="shared" si="23"/>
        <v>0</v>
      </c>
      <c r="G37" s="3">
        <f t="shared" si="24"/>
        <v>0</v>
      </c>
      <c r="H37" s="3">
        <f t="shared" si="25"/>
        <v>124.5044619142205</v>
      </c>
      <c r="I37" s="3">
        <f t="shared" si="26"/>
        <v>71.825346733980183</v>
      </c>
      <c r="J37" s="2">
        <f t="shared" si="0"/>
        <v>143.73670884643931</v>
      </c>
      <c r="K37" s="2">
        <f t="shared" si="27"/>
        <v>97.980033296822981</v>
      </c>
      <c r="L37" s="6">
        <f t="shared" si="28"/>
        <v>2836.9861015663214</v>
      </c>
      <c r="M37" s="2">
        <f t="shared" si="1"/>
        <v>35.954858578878721</v>
      </c>
      <c r="N37" s="2">
        <f t="shared" si="29"/>
        <v>143.73670884643931</v>
      </c>
      <c r="O37" s="2">
        <f t="shared" si="3"/>
        <v>97.980033296822981</v>
      </c>
      <c r="P37" s="5">
        <f t="shared" si="4"/>
        <v>0.38363999416573658</v>
      </c>
      <c r="Q37" s="4">
        <f t="shared" si="30"/>
        <v>0.25014388368451507</v>
      </c>
      <c r="R37" s="4">
        <f t="shared" si="5"/>
        <v>0.24015479906621581</v>
      </c>
      <c r="S37" s="4">
        <f t="shared" si="32"/>
        <v>0</v>
      </c>
      <c r="T37" s="4">
        <f t="shared" si="33"/>
        <v>0</v>
      </c>
      <c r="U37" s="5">
        <f t="shared" si="34"/>
        <v>0</v>
      </c>
      <c r="V37" s="5">
        <f t="shared" si="35"/>
        <v>-36.498068088915325</v>
      </c>
      <c r="W37" s="5">
        <f t="shared" si="36"/>
        <v>-21.055361031260706</v>
      </c>
      <c r="X37" s="5">
        <f t="shared" si="11"/>
        <v>0.99999510101033495</v>
      </c>
      <c r="Y37" s="5">
        <f t="shared" si="12"/>
        <v>0</v>
      </c>
      <c r="Z37" s="5">
        <f t="shared" si="13"/>
        <v>-13.180445403574279</v>
      </c>
      <c r="AA37" s="5">
        <f t="shared" si="14"/>
        <v>22.847425559108604</v>
      </c>
      <c r="AB37" s="5">
        <f t="shared" si="15"/>
        <v>0</v>
      </c>
      <c r="AC37" s="5">
        <f t="shared" si="16"/>
        <v>-49.6785134924896</v>
      </c>
      <c r="AD37" s="5">
        <f t="shared" si="17"/>
        <v>-30.381935472152101</v>
      </c>
      <c r="AE37">
        <v>0</v>
      </c>
    </row>
    <row r="38" spans="1:31" x14ac:dyDescent="0.2">
      <c r="A38">
        <f t="shared" si="18"/>
        <v>6.0000000000000005E-2</v>
      </c>
      <c r="B38" s="5">
        <f t="shared" si="19"/>
        <v>0</v>
      </c>
      <c r="C38" s="5">
        <f t="shared" si="20"/>
        <v>9.5309325898217629</v>
      </c>
      <c r="D38" s="5">
        <f t="shared" si="21"/>
        <v>10.346080777327282</v>
      </c>
      <c r="E38" s="2">
        <f t="shared" si="22"/>
        <v>9.5309325898217629</v>
      </c>
      <c r="F38" s="2">
        <f t="shared" si="23"/>
        <v>0</v>
      </c>
      <c r="G38" s="3">
        <f t="shared" si="24"/>
        <v>0</v>
      </c>
      <c r="H38" s="3">
        <f t="shared" si="25"/>
        <v>124.00767677929561</v>
      </c>
      <c r="I38" s="3">
        <f t="shared" si="26"/>
        <v>71.521527379258657</v>
      </c>
      <c r="J38" s="2">
        <f t="shared" si="0"/>
        <v>143.15457652083742</v>
      </c>
      <c r="K38" s="2">
        <f t="shared" si="27"/>
        <v>97.583215078962112</v>
      </c>
      <c r="L38" s="6">
        <f t="shared" si="28"/>
        <v>2836.9833894337567</v>
      </c>
      <c r="M38" s="2">
        <f t="shared" si="1"/>
        <v>35.954824206365316</v>
      </c>
      <c r="N38" s="2">
        <f t="shared" si="29"/>
        <v>143.15457652083742</v>
      </c>
      <c r="O38" s="2">
        <f t="shared" si="3"/>
        <v>97.583215078962112</v>
      </c>
      <c r="P38" s="5">
        <f t="shared" si="4"/>
        <v>0.38363991497146571</v>
      </c>
      <c r="Q38" s="4">
        <f t="shared" si="30"/>
        <v>0.25116084361530538</v>
      </c>
      <c r="R38" s="4">
        <f t="shared" si="5"/>
        <v>0.24064173831122246</v>
      </c>
      <c r="S38" s="4">
        <f t="shared" si="32"/>
        <v>0</v>
      </c>
      <c r="T38" s="4">
        <f t="shared" si="33"/>
        <v>0</v>
      </c>
      <c r="U38" s="5">
        <f t="shared" si="34"/>
        <v>0</v>
      </c>
      <c r="V38" s="5">
        <f t="shared" si="35"/>
        <v>-36.205202678030879</v>
      </c>
      <c r="W38" s="5">
        <f t="shared" si="36"/>
        <v>-20.881379781164728</v>
      </c>
      <c r="X38" s="5">
        <f t="shared" si="11"/>
        <v>0.99999414502423545</v>
      </c>
      <c r="Y38" s="5">
        <f t="shared" si="12"/>
        <v>0</v>
      </c>
      <c r="Z38" s="5">
        <f t="shared" si="13"/>
        <v>-13.098041503971343</v>
      </c>
      <c r="AA38" s="5">
        <f t="shared" si="14"/>
        <v>22.710053277432024</v>
      </c>
      <c r="AB38" s="5">
        <f t="shared" si="15"/>
        <v>0</v>
      </c>
      <c r="AC38" s="5">
        <f t="shared" si="16"/>
        <v>-49.303244182002224</v>
      </c>
      <c r="AD38" s="5">
        <f t="shared" si="17"/>
        <v>-30.345326503732704</v>
      </c>
      <c r="AE38">
        <v>0</v>
      </c>
    </row>
    <row r="39" spans="1:31" x14ac:dyDescent="0.2">
      <c r="A39">
        <f t="shared" si="18"/>
        <v>7.0000000000000007E-2</v>
      </c>
      <c r="B39" s="5">
        <f t="shared" si="19"/>
        <v>0</v>
      </c>
      <c r="C39" s="5">
        <f t="shared" si="20"/>
        <v>10.768544195405619</v>
      </c>
      <c r="D39" s="5">
        <f t="shared" si="21"/>
        <v>11.05977878479468</v>
      </c>
      <c r="E39" s="2">
        <f t="shared" si="22"/>
        <v>10.768544195405619</v>
      </c>
      <c r="F39" s="2">
        <f t="shared" si="23"/>
        <v>0</v>
      </c>
      <c r="G39" s="3">
        <f t="shared" si="24"/>
        <v>0</v>
      </c>
      <c r="H39" s="3">
        <f t="shared" si="25"/>
        <v>123.51464433747559</v>
      </c>
      <c r="I39" s="3">
        <f t="shared" si="26"/>
        <v>71.218074114221324</v>
      </c>
      <c r="J39" s="2">
        <f t="shared" si="0"/>
        <v>142.57587960925161</v>
      </c>
      <c r="K39" s="2">
        <f t="shared" si="27"/>
        <v>97.188738656613225</v>
      </c>
      <c r="L39" s="6">
        <f t="shared" si="28"/>
        <v>2836.9806993540433</v>
      </c>
      <c r="M39" s="2">
        <f t="shared" si="1"/>
        <v>35.954790113341168</v>
      </c>
      <c r="N39" s="2">
        <f t="shared" si="29"/>
        <v>142.57587960925161</v>
      </c>
      <c r="O39" s="2">
        <f t="shared" si="3"/>
        <v>97.188738656613225</v>
      </c>
      <c r="P39" s="5">
        <f t="shared" si="4"/>
        <v>0.38363983642113808</v>
      </c>
      <c r="Q39" s="4">
        <f t="shared" si="30"/>
        <v>0.25218003362055424</v>
      </c>
      <c r="R39" s="4">
        <f t="shared" si="5"/>
        <v>0.24112776625102247</v>
      </c>
      <c r="S39" s="4">
        <f t="shared" si="32"/>
        <v>0</v>
      </c>
      <c r="T39" s="4">
        <f t="shared" si="33"/>
        <v>0</v>
      </c>
      <c r="U39" s="5">
        <f t="shared" si="34"/>
        <v>0</v>
      </c>
      <c r="V39" s="5">
        <f t="shared" si="35"/>
        <v>-35.915473629270494</v>
      </c>
      <c r="W39" s="5">
        <f t="shared" si="36"/>
        <v>-20.708725483498608</v>
      </c>
      <c r="X39" s="5">
        <f t="shared" si="11"/>
        <v>0.99999319681143539</v>
      </c>
      <c r="Y39" s="5">
        <f t="shared" si="12"/>
        <v>0</v>
      </c>
      <c r="Z39" s="5">
        <f t="shared" si="13"/>
        <v>-13.015980729019285</v>
      </c>
      <c r="AA39" s="5">
        <f t="shared" si="14"/>
        <v>22.573823435183616</v>
      </c>
      <c r="AB39" s="5">
        <f t="shared" si="15"/>
        <v>0</v>
      </c>
      <c r="AC39" s="5">
        <f t="shared" si="16"/>
        <v>-48.931454358289777</v>
      </c>
      <c r="AD39" s="5">
        <f t="shared" si="17"/>
        <v>-30.308902048314991</v>
      </c>
      <c r="AE39">
        <v>0</v>
      </c>
    </row>
    <row r="40" spans="1:31" x14ac:dyDescent="0.2">
      <c r="A40">
        <f t="shared" si="18"/>
        <v>0.08</v>
      </c>
      <c r="B40" s="5">
        <f t="shared" si="19"/>
        <v>0</v>
      </c>
      <c r="C40" s="5">
        <f t="shared" si="20"/>
        <v>12.00124406606246</v>
      </c>
      <c r="D40" s="5">
        <f t="shared" si="21"/>
        <v>11.770444080834476</v>
      </c>
      <c r="E40" s="2">
        <f t="shared" si="22"/>
        <v>12.00124406606246</v>
      </c>
      <c r="F40" s="2">
        <f t="shared" si="23"/>
        <v>0</v>
      </c>
      <c r="G40" s="3">
        <f t="shared" si="24"/>
        <v>0</v>
      </c>
      <c r="H40" s="3">
        <f t="shared" si="25"/>
        <v>123.02532979389269</v>
      </c>
      <c r="I40" s="3">
        <f t="shared" si="26"/>
        <v>70.914985093738167</v>
      </c>
      <c r="J40" s="2">
        <f t="shared" si="0"/>
        <v>142.00058761054888</v>
      </c>
      <c r="K40" s="2">
        <f t="shared" si="27"/>
        <v>96.796583238274621</v>
      </c>
      <c r="L40" s="6">
        <f t="shared" si="28"/>
        <v>2836.9780311325289</v>
      </c>
      <c r="M40" s="2">
        <f t="shared" si="1"/>
        <v>35.954756297339337</v>
      </c>
      <c r="N40" s="2">
        <f t="shared" si="29"/>
        <v>142.00058761054888</v>
      </c>
      <c r="O40" s="2">
        <f t="shared" si="3"/>
        <v>96.796583238274621</v>
      </c>
      <c r="P40" s="5">
        <f t="shared" si="4"/>
        <v>0.38363975850906984</v>
      </c>
      <c r="Q40" s="4">
        <f t="shared" si="30"/>
        <v>0.25320146136260319</v>
      </c>
      <c r="R40" s="4">
        <f t="shared" si="5"/>
        <v>0.24161288559260935</v>
      </c>
      <c r="S40" s="4">
        <f t="shared" si="32"/>
        <v>0</v>
      </c>
      <c r="T40" s="4">
        <f t="shared" si="33"/>
        <v>0</v>
      </c>
      <c r="U40" s="5">
        <f t="shared" si="34"/>
        <v>0</v>
      </c>
      <c r="V40" s="5">
        <f t="shared" si="35"/>
        <v>-35.628839558655862</v>
      </c>
      <c r="W40" s="5">
        <f t="shared" si="36"/>
        <v>-20.537385515992312</v>
      </c>
      <c r="X40" s="5">
        <f t="shared" si="11"/>
        <v>0.99999225630332322</v>
      </c>
      <c r="Y40" s="5">
        <f t="shared" si="12"/>
        <v>0</v>
      </c>
      <c r="Z40" s="5">
        <f t="shared" si="13"/>
        <v>-12.934261548726969</v>
      </c>
      <c r="AA40" s="5">
        <f t="shared" si="14"/>
        <v>22.438724207150798</v>
      </c>
      <c r="AB40" s="5">
        <f t="shared" si="15"/>
        <v>0</v>
      </c>
      <c r="AC40" s="5">
        <f t="shared" si="16"/>
        <v>-48.563101107382835</v>
      </c>
      <c r="AD40" s="5">
        <f t="shared" si="17"/>
        <v>-30.272661308841514</v>
      </c>
      <c r="AE40">
        <v>0</v>
      </c>
    </row>
    <row r="41" spans="1:31" x14ac:dyDescent="0.2">
      <c r="A41">
        <f t="shared" si="18"/>
        <v>0.09</v>
      </c>
      <c r="B41" s="5">
        <f t="shared" si="19"/>
        <v>0</v>
      </c>
      <c r="C41" s="5">
        <f t="shared" si="20"/>
        <v>13.229069208946017</v>
      </c>
      <c r="D41" s="5">
        <f t="shared" si="21"/>
        <v>12.478080298706415</v>
      </c>
      <c r="E41" s="2">
        <f t="shared" si="22"/>
        <v>13.229069208946017</v>
      </c>
      <c r="F41" s="2">
        <f t="shared" si="23"/>
        <v>0</v>
      </c>
      <c r="G41" s="3">
        <f t="shared" si="24"/>
        <v>0</v>
      </c>
      <c r="H41" s="3">
        <f t="shared" si="25"/>
        <v>122.53969878281886</v>
      </c>
      <c r="I41" s="3">
        <f t="shared" si="26"/>
        <v>70.612258480649757</v>
      </c>
      <c r="J41" s="2">
        <f t="shared" si="0"/>
        <v>141.42867045094525</v>
      </c>
      <c r="K41" s="2">
        <f t="shared" si="27"/>
        <v>96.406728323752716</v>
      </c>
      <c r="L41" s="6">
        <f t="shared" si="28"/>
        <v>2836.9753845768464</v>
      </c>
      <c r="M41" s="2">
        <f t="shared" si="1"/>
        <v>35.954722755921843</v>
      </c>
      <c r="N41" s="2">
        <f t="shared" si="29"/>
        <v>141.42867045094525</v>
      </c>
      <c r="O41" s="2">
        <f t="shared" si="3"/>
        <v>96.406728323752716</v>
      </c>
      <c r="P41" s="5">
        <f t="shared" si="4"/>
        <v>0.38363968122964393</v>
      </c>
      <c r="Q41" s="4">
        <f t="shared" si="30"/>
        <v>0.25422513441779682</v>
      </c>
      <c r="R41" s="4">
        <f t="shared" si="5"/>
        <v>0.24209709897514317</v>
      </c>
      <c r="S41" s="4">
        <f t="shared" si="32"/>
        <v>0</v>
      </c>
      <c r="T41" s="4">
        <f t="shared" si="33"/>
        <v>0</v>
      </c>
      <c r="U41" s="5">
        <f t="shared" si="34"/>
        <v>0</v>
      </c>
      <c r="V41" s="5">
        <f t="shared" si="35"/>
        <v>-35.345259753787111</v>
      </c>
      <c r="W41" s="5">
        <f t="shared" si="36"/>
        <v>-20.367347419578092</v>
      </c>
      <c r="X41" s="5">
        <f t="shared" si="11"/>
        <v>0.9999913234320924</v>
      </c>
      <c r="Y41" s="5">
        <f t="shared" si="12"/>
        <v>0</v>
      </c>
      <c r="Z41" s="5">
        <f t="shared" si="13"/>
        <v>-12.852882445043891</v>
      </c>
      <c r="AA41" s="5">
        <f t="shared" si="14"/>
        <v>22.304743924006637</v>
      </c>
      <c r="AB41" s="5">
        <f t="shared" si="15"/>
        <v>0</v>
      </c>
      <c r="AC41" s="5">
        <f t="shared" si="16"/>
        <v>-48.198142198831</v>
      </c>
      <c r="AD41" s="5">
        <f t="shared" si="17"/>
        <v>-30.236603495571455</v>
      </c>
      <c r="AE41">
        <v>0</v>
      </c>
    </row>
    <row r="42" spans="1:31" x14ac:dyDescent="0.2">
      <c r="A42">
        <f t="shared" si="18"/>
        <v>9.9999999999999992E-2</v>
      </c>
      <c r="B42" s="5">
        <f t="shared" si="19"/>
        <v>0</v>
      </c>
      <c r="C42" s="5">
        <f t="shared" si="20"/>
        <v>14.452056289664265</v>
      </c>
      <c r="D42" s="5">
        <f t="shared" si="21"/>
        <v>13.182691053338132</v>
      </c>
      <c r="E42" s="2">
        <f t="shared" si="22"/>
        <v>14.452056289664265</v>
      </c>
      <c r="F42" s="2">
        <f t="shared" si="23"/>
        <v>0</v>
      </c>
      <c r="G42" s="3">
        <f t="shared" si="24"/>
        <v>0</v>
      </c>
      <c r="H42" s="3">
        <f t="shared" si="25"/>
        <v>122.05771736083055</v>
      </c>
      <c r="I42" s="3">
        <f t="shared" si="26"/>
        <v>70.309892445694047</v>
      </c>
      <c r="J42" s="2">
        <f t="shared" si="0"/>
        <v>140.86009847739516</v>
      </c>
      <c r="K42" s="2">
        <f t="shared" si="27"/>
        <v>96.01915369965586</v>
      </c>
      <c r="L42" s="6">
        <f t="shared" si="28"/>
        <v>2836.9727594968763</v>
      </c>
      <c r="M42" s="2">
        <f t="shared" si="1"/>
        <v>35.954689486679158</v>
      </c>
      <c r="N42" s="2">
        <f t="shared" si="29"/>
        <v>140.86009847739516</v>
      </c>
      <c r="O42" s="2">
        <f t="shared" si="3"/>
        <v>96.01915369965586</v>
      </c>
      <c r="P42" s="5">
        <f t="shared" si="4"/>
        <v>0.38363960457730883</v>
      </c>
      <c r="Q42" s="4">
        <f t="shared" si="30"/>
        <v>0.25525106027417033</v>
      </c>
      <c r="R42" s="4">
        <f t="shared" si="5"/>
        <v>0.24258040896998112</v>
      </c>
      <c r="S42" s="4">
        <f t="shared" si="32"/>
        <v>0</v>
      </c>
      <c r="T42" s="4">
        <f t="shared" si="33"/>
        <v>0</v>
      </c>
      <c r="U42" s="5">
        <f t="shared" si="34"/>
        <v>0</v>
      </c>
      <c r="V42" s="5">
        <f t="shared" si="35"/>
        <v>-35.064694160935588</v>
      </c>
      <c r="W42" s="5">
        <f t="shared" si="36"/>
        <v>-20.198598895703299</v>
      </c>
      <c r="X42" s="5">
        <f t="shared" si="11"/>
        <v>0.99999039813072799</v>
      </c>
      <c r="Y42" s="5">
        <f t="shared" si="12"/>
        <v>0</v>
      </c>
      <c r="Z42" s="5">
        <f t="shared" si="13"/>
        <v>-12.771841911730826</v>
      </c>
      <c r="AA42" s="5">
        <f t="shared" si="14"/>
        <v>22.171871069825848</v>
      </c>
      <c r="AB42" s="5">
        <f t="shared" si="15"/>
        <v>0</v>
      </c>
      <c r="AC42" s="5">
        <f t="shared" si="16"/>
        <v>-47.836536072666412</v>
      </c>
      <c r="AD42" s="5">
        <f t="shared" si="17"/>
        <v>-30.200727825877451</v>
      </c>
      <c r="AE42">
        <v>0</v>
      </c>
    </row>
    <row r="43" spans="1:31" x14ac:dyDescent="0.2">
      <c r="A43">
        <f t="shared" si="18"/>
        <v>0.10999999999999999</v>
      </c>
      <c r="B43" s="5">
        <f t="shared" si="19"/>
        <v>0</v>
      </c>
      <c r="C43" s="5">
        <f t="shared" si="20"/>
        <v>15.670241636468937</v>
      </c>
      <c r="D43" s="5">
        <f t="shared" si="21"/>
        <v>13.884279941403779</v>
      </c>
      <c r="E43" s="2">
        <f t="shared" si="22"/>
        <v>15.670241636468937</v>
      </c>
      <c r="F43" s="2">
        <f t="shared" si="23"/>
        <v>0</v>
      </c>
      <c r="G43" s="3">
        <f t="shared" si="24"/>
        <v>0</v>
      </c>
      <c r="H43" s="3">
        <f t="shared" si="25"/>
        <v>121.57935200010388</v>
      </c>
      <c r="I43" s="3">
        <f t="shared" si="26"/>
        <v>70.007885167435276</v>
      </c>
      <c r="J43" s="2">
        <f t="shared" si="0"/>
        <v>140.29484245111067</v>
      </c>
      <c r="K43" s="2">
        <f t="shared" si="27"/>
        <v>95.633839434976593</v>
      </c>
      <c r="L43" s="6">
        <f t="shared" si="28"/>
        <v>2836.9701557047047</v>
      </c>
      <c r="M43" s="2">
        <f t="shared" si="1"/>
        <v>35.954656487229762</v>
      </c>
      <c r="N43" s="2">
        <f t="shared" si="29"/>
        <v>140.29484245111067</v>
      </c>
      <c r="O43" s="2">
        <f t="shared" si="3"/>
        <v>95.633839434976593</v>
      </c>
      <c r="P43" s="5">
        <f t="shared" si="4"/>
        <v>0.3836395285465774</v>
      </c>
      <c r="Q43" s="4">
        <f t="shared" si="30"/>
        <v>0.25627924632909499</v>
      </c>
      <c r="R43" s="4">
        <f t="shared" si="5"/>
        <v>0.24306281808070263</v>
      </c>
      <c r="S43" s="4">
        <f t="shared" si="32"/>
        <v>0</v>
      </c>
      <c r="T43" s="4">
        <f t="shared" si="33"/>
        <v>0</v>
      </c>
      <c r="U43" s="5">
        <f t="shared" si="34"/>
        <v>0</v>
      </c>
      <c r="V43" s="5">
        <f t="shared" si="35"/>
        <v>-34.787103372426181</v>
      </c>
      <c r="W43" s="5">
        <f t="shared" si="36"/>
        <v>-20.031127803695085</v>
      </c>
      <c r="X43" s="5">
        <f t="shared" si="11"/>
        <v>0.99998948033299395</v>
      </c>
      <c r="Y43" s="5">
        <f t="shared" si="12"/>
        <v>0</v>
      </c>
      <c r="Z43" s="5">
        <f t="shared" si="13"/>
        <v>-12.69113845423184</v>
      </c>
      <c r="AA43" s="5">
        <f t="shared" si="14"/>
        <v>22.040094279648898</v>
      </c>
      <c r="AB43" s="5">
        <f t="shared" si="15"/>
        <v>0</v>
      </c>
      <c r="AC43" s="5">
        <f t="shared" si="16"/>
        <v>-47.478241826658021</v>
      </c>
      <c r="AD43" s="5">
        <f t="shared" si="17"/>
        <v>-30.165033524046187</v>
      </c>
      <c r="AE43">
        <v>0</v>
      </c>
    </row>
    <row r="44" spans="1:31" x14ac:dyDescent="0.2">
      <c r="A44">
        <f t="shared" si="18"/>
        <v>0.11999999999999998</v>
      </c>
      <c r="B44" s="5">
        <f t="shared" si="19"/>
        <v>0</v>
      </c>
      <c r="C44" s="5">
        <f t="shared" si="20"/>
        <v>16.883661244378644</v>
      </c>
      <c r="D44" s="5">
        <f t="shared" si="21"/>
        <v>14.582850541401928</v>
      </c>
      <c r="E44" s="2">
        <f t="shared" si="22"/>
        <v>16.883661244378644</v>
      </c>
      <c r="F44" s="2">
        <f t="shared" si="23"/>
        <v>0</v>
      </c>
      <c r="G44" s="3">
        <f t="shared" si="24"/>
        <v>0</v>
      </c>
      <c r="H44" s="3">
        <f t="shared" si="25"/>
        <v>121.1045695818373</v>
      </c>
      <c r="I44" s="3">
        <f t="shared" si="26"/>
        <v>69.706234832194809</v>
      </c>
      <c r="J44" s="2">
        <f t="shared" si="0"/>
        <v>139.73287354120777</v>
      </c>
      <c r="K44" s="2">
        <f t="shared" si="27"/>
        <v>95.250765876760568</v>
      </c>
      <c r="L44" s="6">
        <f t="shared" si="28"/>
        <v>2836.9675730145868</v>
      </c>
      <c r="M44" s="2">
        <f t="shared" si="1"/>
        <v>35.954623755219593</v>
      </c>
      <c r="N44" s="2">
        <f t="shared" si="29"/>
        <v>139.73287354120777</v>
      </c>
      <c r="O44" s="2">
        <f t="shared" si="3"/>
        <v>95.250765876760568</v>
      </c>
      <c r="P44" s="5">
        <f t="shared" si="4"/>
        <v>0.38363945313202596</v>
      </c>
      <c r="Q44" s="4">
        <f t="shared" si="30"/>
        <v>0.25730969988688046</v>
      </c>
      <c r="R44" s="4">
        <f t="shared" si="5"/>
        <v>0.24354432874312901</v>
      </c>
      <c r="S44" s="4">
        <f t="shared" si="32"/>
        <v>0</v>
      </c>
      <c r="T44" s="4">
        <f t="shared" si="33"/>
        <v>0</v>
      </c>
      <c r="U44" s="5">
        <f t="shared" si="34"/>
        <v>0</v>
      </c>
      <c r="V44" s="5">
        <f t="shared" si="35"/>
        <v>-34.512448614301981</v>
      </c>
      <c r="W44" s="5">
        <f t="shared" si="36"/>
        <v>-19.864922158175862</v>
      </c>
      <c r="X44" s="5">
        <f t="shared" si="11"/>
        <v>0.9999885699734179</v>
      </c>
      <c r="Y44" s="5">
        <f t="shared" si="12"/>
        <v>0</v>
      </c>
      <c r="Z44" s="5">
        <f t="shared" si="13"/>
        <v>-12.610770589547524</v>
      </c>
      <c r="AA44" s="5">
        <f t="shared" si="14"/>
        <v>21.909402337093045</v>
      </c>
      <c r="AB44" s="5">
        <f t="shared" si="15"/>
        <v>0</v>
      </c>
      <c r="AC44" s="5">
        <f t="shared" si="16"/>
        <v>-47.123219203849501</v>
      </c>
      <c r="AD44" s="5">
        <f t="shared" si="17"/>
        <v>-30.129519821082816</v>
      </c>
      <c r="AE44">
        <v>0</v>
      </c>
    </row>
    <row r="45" spans="1:31" x14ac:dyDescent="0.2">
      <c r="A45">
        <f t="shared" si="18"/>
        <v>0.12999999999999998</v>
      </c>
      <c r="B45" s="5">
        <f t="shared" si="19"/>
        <v>0</v>
      </c>
      <c r="C45" s="5">
        <f t="shared" si="20"/>
        <v>18.092350779236824</v>
      </c>
      <c r="D45" s="5">
        <f t="shared" si="21"/>
        <v>15.278406413732823</v>
      </c>
      <c r="E45" s="2">
        <f t="shared" si="22"/>
        <v>18.092350779236824</v>
      </c>
      <c r="F45" s="2">
        <f t="shared" si="23"/>
        <v>0</v>
      </c>
      <c r="G45" s="3">
        <f t="shared" si="24"/>
        <v>0</v>
      </c>
      <c r="H45" s="3">
        <f t="shared" si="25"/>
        <v>120.6333373897988</v>
      </c>
      <c r="I45" s="3">
        <f t="shared" si="26"/>
        <v>69.404939633983986</v>
      </c>
      <c r="J45" s="2">
        <f t="shared" si="0"/>
        <v>139.17416331847656</v>
      </c>
      <c r="K45" s="2">
        <f t="shared" si="27"/>
        <v>94.869913645859953</v>
      </c>
      <c r="L45" s="6">
        <f t="shared" si="28"/>
        <v>2836.9650112429085</v>
      </c>
      <c r="M45" s="2">
        <f t="shared" si="1"/>
        <v>35.954591288321581</v>
      </c>
      <c r="N45" s="2">
        <f t="shared" si="29"/>
        <v>139.17416331847656</v>
      </c>
      <c r="O45" s="2">
        <f t="shared" si="3"/>
        <v>94.869913645859953</v>
      </c>
      <c r="P45" s="5">
        <f t="shared" si="4"/>
        <v>0.38363937832829292</v>
      </c>
      <c r="Q45" s="4">
        <f t="shared" si="30"/>
        <v>0.25834242815633512</v>
      </c>
      <c r="R45" s="4">
        <f t="shared" si="5"/>
        <v>0.244024943325338</v>
      </c>
      <c r="S45" s="4">
        <f t="shared" si="32"/>
        <v>0</v>
      </c>
      <c r="T45" s="4">
        <f t="shared" si="33"/>
        <v>0</v>
      </c>
      <c r="U45" s="5">
        <f t="shared" si="34"/>
        <v>0</v>
      </c>
      <c r="V45" s="5">
        <f t="shared" si="35"/>
        <v>-34.240691734263763</v>
      </c>
      <c r="W45" s="5">
        <f t="shared" si="36"/>
        <v>-19.699970126528175</v>
      </c>
      <c r="X45" s="5">
        <f t="shared" si="11"/>
        <v>0.99998766698727803</v>
      </c>
      <c r="Y45" s="5">
        <f t="shared" si="12"/>
        <v>0</v>
      </c>
      <c r="Z45" s="5">
        <f t="shared" si="13"/>
        <v>-12.530736846109521</v>
      </c>
      <c r="AA45" s="5">
        <f t="shared" si="14"/>
        <v>21.779784172009414</v>
      </c>
      <c r="AB45" s="5">
        <f t="shared" si="15"/>
        <v>0</v>
      </c>
      <c r="AC45" s="5">
        <f t="shared" si="16"/>
        <v>-46.771428580373282</v>
      </c>
      <c r="AD45" s="5">
        <f t="shared" si="17"/>
        <v>-30.09418595451876</v>
      </c>
      <c r="AE45">
        <v>0</v>
      </c>
    </row>
    <row r="46" spans="1:31" x14ac:dyDescent="0.2">
      <c r="A46">
        <f t="shared" si="18"/>
        <v>0.13999999999999999</v>
      </c>
      <c r="B46" s="5">
        <f t="shared" si="19"/>
        <v>0</v>
      </c>
      <c r="C46" s="5">
        <f t="shared" si="20"/>
        <v>19.296345581705793</v>
      </c>
      <c r="D46" s="5">
        <f t="shared" si="21"/>
        <v>15.970951100774938</v>
      </c>
      <c r="E46" s="2">
        <f t="shared" si="22"/>
        <v>19.296345581705793</v>
      </c>
      <c r="F46" s="2">
        <f t="shared" si="23"/>
        <v>0</v>
      </c>
      <c r="G46" s="3">
        <f t="shared" si="24"/>
        <v>0</v>
      </c>
      <c r="H46" s="3">
        <f t="shared" si="25"/>
        <v>120.16562310399506</v>
      </c>
      <c r="I46" s="3">
        <f t="shared" si="26"/>
        <v>69.103997774438795</v>
      </c>
      <c r="J46" s="2">
        <f t="shared" si="0"/>
        <v>138.61868374927326</v>
      </c>
      <c r="K46" s="2">
        <f t="shared" si="27"/>
        <v>94.491263632769773</v>
      </c>
      <c r="L46" s="6">
        <f t="shared" si="28"/>
        <v>2836.9624702081478</v>
      </c>
      <c r="M46" s="2">
        <f t="shared" si="1"/>
        <v>35.954559084235207</v>
      </c>
      <c r="N46" s="2">
        <f t="shared" si="29"/>
        <v>138.61868374927326</v>
      </c>
      <c r="O46" s="2">
        <f t="shared" si="3"/>
        <v>94.491263632769773</v>
      </c>
      <c r="P46" s="5">
        <f t="shared" si="4"/>
        <v>0.38363930413007796</v>
      </c>
      <c r="Q46" s="4">
        <f t="shared" si="30"/>
        <v>0.25937743824828163</v>
      </c>
      <c r="R46" s="4">
        <f t="shared" si="5"/>
        <v>0.24450466412767327</v>
      </c>
      <c r="S46" s="4">
        <f t="shared" si="32"/>
        <v>0</v>
      </c>
      <c r="T46" s="4">
        <f t="shared" si="33"/>
        <v>0</v>
      </c>
      <c r="U46" s="5">
        <f t="shared" si="34"/>
        <v>0</v>
      </c>
      <c r="V46" s="5">
        <f t="shared" si="35"/>
        <v>-33.971795189877774</v>
      </c>
      <c r="W46" s="5">
        <f t="shared" si="36"/>
        <v>-19.536260026408133</v>
      </c>
      <c r="X46" s="5">
        <f t="shared" si="11"/>
        <v>0.99998677131059122</v>
      </c>
      <c r="Y46" s="5">
        <f t="shared" si="12"/>
        <v>0</v>
      </c>
      <c r="Z46" s="5">
        <f t="shared" si="13"/>
        <v>-12.451035763656281</v>
      </c>
      <c r="AA46" s="5">
        <f t="shared" si="14"/>
        <v>21.651228858185039</v>
      </c>
      <c r="AB46" s="5">
        <f t="shared" si="15"/>
        <v>0</v>
      </c>
      <c r="AC46" s="5">
        <f t="shared" si="16"/>
        <v>-46.422830953534053</v>
      </c>
      <c r="AD46" s="5">
        <f t="shared" si="17"/>
        <v>-30.059031168223093</v>
      </c>
      <c r="AE46">
        <v>0</v>
      </c>
    </row>
    <row r="47" spans="1:31" x14ac:dyDescent="0.2">
      <c r="A47">
        <f t="shared" si="18"/>
        <v>0.15</v>
      </c>
      <c r="B47" s="5">
        <f t="shared" si="19"/>
        <v>0</v>
      </c>
      <c r="C47" s="5">
        <f t="shared" si="20"/>
        <v>20.49568067119807</v>
      </c>
      <c r="D47" s="5">
        <f t="shared" si="21"/>
        <v>16.660488126960914</v>
      </c>
      <c r="E47" s="2">
        <f t="shared" si="22"/>
        <v>20.49568067119807</v>
      </c>
      <c r="F47" s="2">
        <f t="shared" si="23"/>
        <v>0</v>
      </c>
      <c r="G47" s="3">
        <f t="shared" si="24"/>
        <v>0</v>
      </c>
      <c r="H47" s="3">
        <f t="shared" si="25"/>
        <v>119.70139479445972</v>
      </c>
      <c r="I47" s="3">
        <f t="shared" si="26"/>
        <v>68.803407462756567</v>
      </c>
      <c r="J47" s="2">
        <f t="shared" si="0"/>
        <v>138.06640718953042</v>
      </c>
      <c r="K47" s="2">
        <f t="shared" si="27"/>
        <v>94.114796993544928</v>
      </c>
      <c r="L47" s="6">
        <f t="shared" si="28"/>
        <v>2836.9599497308395</v>
      </c>
      <c r="M47" s="2">
        <f t="shared" si="1"/>
        <v>35.954527140685983</v>
      </c>
      <c r="N47" s="2">
        <f t="shared" si="29"/>
        <v>138.06640718953042</v>
      </c>
      <c r="O47" s="2">
        <f t="shared" si="3"/>
        <v>94.114796993544928</v>
      </c>
      <c r="P47" s="5">
        <f t="shared" si="4"/>
        <v>0.38363923053214055</v>
      </c>
      <c r="Q47" s="4">
        <f t="shared" si="30"/>
        <v>0.2604147371730291</v>
      </c>
      <c r="R47" s="4">
        <f t="shared" si="5"/>
        <v>0.24498349338274819</v>
      </c>
      <c r="S47" s="4">
        <f t="shared" si="32"/>
        <v>0</v>
      </c>
      <c r="T47" s="4">
        <f t="shared" si="33"/>
        <v>0</v>
      </c>
      <c r="U47" s="5">
        <f t="shared" si="34"/>
        <v>0</v>
      </c>
      <c r="V47" s="5">
        <f t="shared" si="35"/>
        <v>-33.705722037044524</v>
      </c>
      <c r="W47" s="5">
        <f t="shared" si="36"/>
        <v>-19.373780323306004</v>
      </c>
      <c r="X47" s="5">
        <f t="shared" si="11"/>
        <v>0.99998588288009815</v>
      </c>
      <c r="Y47" s="5">
        <f t="shared" si="12"/>
        <v>0</v>
      </c>
      <c r="Z47" s="5">
        <f t="shared" si="13"/>
        <v>-12.371665893110011</v>
      </c>
      <c r="AA47" s="5">
        <f t="shared" si="14"/>
        <v>21.523725611088828</v>
      </c>
      <c r="AB47" s="5">
        <f t="shared" si="15"/>
        <v>0</v>
      </c>
      <c r="AC47" s="5">
        <f t="shared" si="16"/>
        <v>-46.077387930154536</v>
      </c>
      <c r="AD47" s="5">
        <f t="shared" si="17"/>
        <v>-30.024054712217175</v>
      </c>
      <c r="AE47">
        <v>0</v>
      </c>
    </row>
    <row r="48" spans="1:31" x14ac:dyDescent="0.2">
      <c r="A48">
        <f t="shared" si="18"/>
        <v>0.16</v>
      </c>
      <c r="B48" s="5">
        <f t="shared" si="19"/>
        <v>0</v>
      </c>
      <c r="C48" s="5">
        <f t="shared" si="20"/>
        <v>21.690390749746161</v>
      </c>
      <c r="D48" s="5">
        <f t="shared" si="21"/>
        <v>17.347020998852869</v>
      </c>
      <c r="E48" s="2">
        <f t="shared" si="22"/>
        <v>21.690390749746161</v>
      </c>
      <c r="F48" s="2">
        <f t="shared" si="23"/>
        <v>0</v>
      </c>
      <c r="G48" s="3">
        <f t="shared" si="24"/>
        <v>0</v>
      </c>
      <c r="H48" s="3">
        <f t="shared" si="25"/>
        <v>119.24062091515817</v>
      </c>
      <c r="I48" s="3">
        <f t="shared" si="26"/>
        <v>68.503166915634395</v>
      </c>
      <c r="J48" s="2">
        <f t="shared" si="0"/>
        <v>137.51730637888355</v>
      </c>
      <c r="K48" s="2">
        <f t="shared" si="27"/>
        <v>93.740495145796544</v>
      </c>
      <c r="L48" s="6">
        <f t="shared" si="28"/>
        <v>2836.9574496335395</v>
      </c>
      <c r="M48" s="2">
        <f t="shared" si="1"/>
        <v>35.954495455425068</v>
      </c>
      <c r="N48" s="2">
        <f t="shared" si="29"/>
        <v>137.51730637888355</v>
      </c>
      <c r="O48" s="2">
        <f t="shared" si="3"/>
        <v>93.740495145796544</v>
      </c>
      <c r="P48" s="5">
        <f t="shared" si="4"/>
        <v>0.38363915752929934</v>
      </c>
      <c r="Q48" s="4">
        <f t="shared" si="30"/>
        <v>0.26145433183780026</v>
      </c>
      <c r="R48" s="4">
        <f t="shared" si="5"/>
        <v>0.24546143325544537</v>
      </c>
      <c r="S48" s="4">
        <f t="shared" si="32"/>
        <v>0</v>
      </c>
      <c r="T48" s="4">
        <f t="shared" si="33"/>
        <v>0</v>
      </c>
      <c r="U48" s="5">
        <f t="shared" si="34"/>
        <v>0</v>
      </c>
      <c r="V48" s="5">
        <f t="shared" si="35"/>
        <v>-33.442435918722424</v>
      </c>
      <c r="W48" s="5">
        <f t="shared" si="36"/>
        <v>-19.212519628153181</v>
      </c>
      <c r="X48" s="5">
        <f t="shared" si="11"/>
        <v>0.9999850016332531</v>
      </c>
      <c r="Y48" s="5">
        <f t="shared" si="12"/>
        <v>0</v>
      </c>
      <c r="Z48" s="5">
        <f t="shared" si="13"/>
        <v>-12.292625796454811</v>
      </c>
      <c r="AA48" s="5">
        <f t="shared" si="14"/>
        <v>21.397263785660531</v>
      </c>
      <c r="AB48" s="5">
        <f t="shared" si="15"/>
        <v>0</v>
      </c>
      <c r="AC48" s="5">
        <f t="shared" si="16"/>
        <v>-45.735061715177238</v>
      </c>
      <c r="AD48" s="5">
        <f t="shared" si="17"/>
        <v>-29.98925584249265</v>
      </c>
      <c r="AE48">
        <v>0</v>
      </c>
    </row>
    <row r="49" spans="1:31" x14ac:dyDescent="0.2">
      <c r="A49">
        <f t="shared" si="18"/>
        <v>0.17</v>
      </c>
      <c r="B49" s="5">
        <f t="shared" si="19"/>
        <v>0</v>
      </c>
      <c r="C49" s="5">
        <f t="shared" si="20"/>
        <v>22.880510205811984</v>
      </c>
      <c r="D49" s="5">
        <f t="shared" si="21"/>
        <v>18.030553205217089</v>
      </c>
      <c r="E49" s="2">
        <f t="shared" si="22"/>
        <v>22.880510205811984</v>
      </c>
      <c r="F49" s="2">
        <f t="shared" si="23"/>
        <v>0</v>
      </c>
      <c r="G49" s="3">
        <f t="shared" si="24"/>
        <v>0</v>
      </c>
      <c r="H49" s="3">
        <f t="shared" si="25"/>
        <v>118.7832702980064</v>
      </c>
      <c r="I49" s="3">
        <f t="shared" si="26"/>
        <v>68.203274357209466</v>
      </c>
      <c r="J49" s="2">
        <f t="shared" si="0"/>
        <v>136.97135443491109</v>
      </c>
      <c r="K49" s="2">
        <f t="shared" si="27"/>
        <v>93.368339764765565</v>
      </c>
      <c r="L49" s="6">
        <f t="shared" si="28"/>
        <v>2836.9549697407897</v>
      </c>
      <c r="M49" s="2">
        <f t="shared" si="1"/>
        <v>35.954464026228756</v>
      </c>
      <c r="N49" s="2">
        <f t="shared" si="29"/>
        <v>136.97135443491109</v>
      </c>
      <c r="O49" s="2">
        <f t="shared" si="3"/>
        <v>93.368339764765565</v>
      </c>
      <c r="P49" s="5">
        <f t="shared" si="4"/>
        <v>0.38363908511643108</v>
      </c>
      <c r="Q49" s="4">
        <f t="shared" si="30"/>
        <v>0.26249622904411263</v>
      </c>
      <c r="R49" s="4">
        <f t="shared" si="5"/>
        <v>0.24593848584291003</v>
      </c>
      <c r="S49" s="4">
        <f t="shared" si="32"/>
        <v>0</v>
      </c>
      <c r="T49" s="4">
        <f t="shared" si="33"/>
        <v>0</v>
      </c>
      <c r="U49" s="5">
        <f t="shared" si="34"/>
        <v>0</v>
      </c>
      <c r="V49" s="5">
        <f t="shared" si="35"/>
        <v>-33.181901053899715</v>
      </c>
      <c r="W49" s="5">
        <f t="shared" si="36"/>
        <v>-19.052466694974328</v>
      </c>
      <c r="X49" s="5">
        <f t="shared" si="11"/>
        <v>0.99998412750820898</v>
      </c>
      <c r="Y49" s="5">
        <f t="shared" si="12"/>
        <v>0</v>
      </c>
      <c r="Z49" s="5">
        <f t="shared" si="13"/>
        <v>-12.213914046615924</v>
      </c>
      <c r="AA49" s="5">
        <f t="shared" si="14"/>
        <v>21.271832874141733</v>
      </c>
      <c r="AB49" s="5">
        <f t="shared" si="15"/>
        <v>0</v>
      </c>
      <c r="AC49" s="5">
        <f t="shared" si="16"/>
        <v>-45.395815100515641</v>
      </c>
      <c r="AD49" s="5">
        <f t="shared" si="17"/>
        <v>-29.954633820832594</v>
      </c>
      <c r="AE49">
        <v>0</v>
      </c>
    </row>
    <row r="50" spans="1:31" x14ac:dyDescent="0.2">
      <c r="A50">
        <f t="shared" si="18"/>
        <v>0.18000000000000002</v>
      </c>
      <c r="B50" s="5">
        <f t="shared" si="19"/>
        <v>0</v>
      </c>
      <c r="C50" s="5">
        <f t="shared" si="20"/>
        <v>24.066073118037021</v>
      </c>
      <c r="D50" s="5">
        <f t="shared" si="21"/>
        <v>18.711088217098141</v>
      </c>
      <c r="E50" s="2">
        <f t="shared" si="22"/>
        <v>24.066073118037021</v>
      </c>
      <c r="F50" s="2">
        <f t="shared" si="23"/>
        <v>0</v>
      </c>
      <c r="G50" s="3">
        <f t="shared" si="24"/>
        <v>0</v>
      </c>
      <c r="H50" s="3">
        <f t="shared" si="25"/>
        <v>118.32931214700125</v>
      </c>
      <c r="I50" s="3">
        <f t="shared" si="26"/>
        <v>67.903728019001136</v>
      </c>
      <c r="J50" s="2">
        <f t="shared" si="0"/>
        <v>136.42852484748539</v>
      </c>
      <c r="K50" s="2">
        <f t="shared" si="27"/>
        <v>92.998312779471973</v>
      </c>
      <c r="L50" s="6">
        <f t="shared" si="28"/>
        <v>2836.9525098790823</v>
      </c>
      <c r="M50" s="2">
        <f t="shared" si="1"/>
        <v>35.954432850898087</v>
      </c>
      <c r="N50" s="2">
        <f t="shared" si="29"/>
        <v>136.42852484748539</v>
      </c>
      <c r="O50" s="2">
        <f t="shared" si="3"/>
        <v>92.998312779471973</v>
      </c>
      <c r="P50" s="5">
        <f t="shared" si="4"/>
        <v>0.38363901328846922</v>
      </c>
      <c r="Q50" s="4">
        <f t="shared" si="30"/>
        <v>0.26354043548511469</v>
      </c>
      <c r="R50" s="4">
        <f t="shared" si="5"/>
        <v>0.24641465317454</v>
      </c>
      <c r="S50" s="4">
        <f t="shared" si="32"/>
        <v>0</v>
      </c>
      <c r="T50" s="4">
        <f t="shared" si="33"/>
        <v>0</v>
      </c>
      <c r="U50" s="5">
        <f t="shared" si="34"/>
        <v>0</v>
      </c>
      <c r="V50" s="5">
        <f t="shared" si="35"/>
        <v>-32.924082226808309</v>
      </c>
      <c r="W50" s="5">
        <f t="shared" si="36"/>
        <v>-18.893610418583659</v>
      </c>
      <c r="X50" s="5">
        <f t="shared" si="11"/>
        <v>0.99998326044380725</v>
      </c>
      <c r="Y50" s="5">
        <f t="shared" si="12"/>
        <v>0</v>
      </c>
      <c r="Z50" s="5">
        <f t="shared" si="13"/>
        <v>-12.135529227340184</v>
      </c>
      <c r="AA50" s="5">
        <f t="shared" si="14"/>
        <v>21.147422503948064</v>
      </c>
      <c r="AB50" s="5">
        <f t="shared" si="15"/>
        <v>0</v>
      </c>
      <c r="AC50" s="5">
        <f t="shared" si="16"/>
        <v>-45.059611454148495</v>
      </c>
      <c r="AD50" s="5">
        <f t="shared" si="17"/>
        <v>-29.920187914635594</v>
      </c>
      <c r="AE50">
        <v>0</v>
      </c>
    </row>
    <row r="51" spans="1:31" x14ac:dyDescent="0.2">
      <c r="A51">
        <f t="shared" si="18"/>
        <v>0.19000000000000003</v>
      </c>
      <c r="B51" s="5">
        <f t="shared" si="19"/>
        <v>0</v>
      </c>
      <c r="C51" s="5">
        <f t="shared" si="20"/>
        <v>25.247113258934327</v>
      </c>
      <c r="D51" s="5">
        <f t="shared" si="21"/>
        <v>19.38862948789242</v>
      </c>
      <c r="E51" s="2">
        <f t="shared" si="22"/>
        <v>25.247113258934327</v>
      </c>
      <c r="F51" s="2">
        <f t="shared" si="23"/>
        <v>0</v>
      </c>
      <c r="G51" s="3">
        <f t="shared" si="24"/>
        <v>0</v>
      </c>
      <c r="H51" s="3">
        <f t="shared" si="25"/>
        <v>117.87871603245976</v>
      </c>
      <c r="I51" s="3">
        <f t="shared" si="26"/>
        <v>67.604526139854784</v>
      </c>
      <c r="J51" s="2">
        <f t="shared" si="0"/>
        <v>135.88879147323223</v>
      </c>
      <c r="K51" s="2">
        <f t="shared" si="27"/>
        <v>92.630396368938122</v>
      </c>
      <c r="L51" s="6">
        <f t="shared" si="28"/>
        <v>2836.9500698768256</v>
      </c>
      <c r="M51" s="2">
        <f t="shared" si="1"/>
        <v>35.954401927258381</v>
      </c>
      <c r="N51" s="2">
        <f t="shared" si="29"/>
        <v>135.88879147323223</v>
      </c>
      <c r="O51" s="2">
        <f t="shared" si="3"/>
        <v>92.630396368938122</v>
      </c>
      <c r="P51" s="5">
        <f t="shared" si="4"/>
        <v>0.38363894204040333</v>
      </c>
      <c r="Q51" s="4">
        <f t="shared" si="30"/>
        <v>0.2645869577428745</v>
      </c>
      <c r="R51" s="4">
        <f t="shared" si="5"/>
        <v>0.24688993721196892</v>
      </c>
      <c r="S51" s="4">
        <f t="shared" si="32"/>
        <v>0</v>
      </c>
      <c r="T51" s="4">
        <f t="shared" si="33"/>
        <v>0</v>
      </c>
      <c r="U51" s="5">
        <f t="shared" si="34"/>
        <v>0</v>
      </c>
      <c r="V51" s="5">
        <f t="shared" si="35"/>
        <v>-32.668944776373706</v>
      </c>
      <c r="W51" s="5">
        <f t="shared" si="36"/>
        <v>-18.735939832324473</v>
      </c>
      <c r="X51" s="5">
        <f t="shared" si="11"/>
        <v>0.99998240037956465</v>
      </c>
      <c r="Y51" s="5">
        <f t="shared" si="12"/>
        <v>0</v>
      </c>
      <c r="Z51" s="5">
        <f t="shared" si="13"/>
        <v>-12.057469933077481</v>
      </c>
      <c r="AA51" s="5">
        <f t="shared" si="14"/>
        <v>21.02402243558149</v>
      </c>
      <c r="AB51" s="5">
        <f t="shared" si="15"/>
        <v>0</v>
      </c>
      <c r="AC51" s="5">
        <f t="shared" si="16"/>
        <v>-44.726414709451191</v>
      </c>
      <c r="AD51" s="5">
        <f t="shared" si="17"/>
        <v>-29.885917396742983</v>
      </c>
      <c r="AE51">
        <v>0</v>
      </c>
    </row>
    <row r="52" spans="1:31" x14ac:dyDescent="0.2">
      <c r="A52">
        <f t="shared" si="18"/>
        <v>0.20000000000000004</v>
      </c>
      <c r="B52" s="5">
        <f t="shared" si="19"/>
        <v>0</v>
      </c>
      <c r="C52" s="5">
        <f t="shared" si="20"/>
        <v>26.423664098523449</v>
      </c>
      <c r="D52" s="5">
        <f t="shared" si="21"/>
        <v>20.063180453421133</v>
      </c>
      <c r="E52" s="2">
        <f t="shared" si="22"/>
        <v>26.423664098523449</v>
      </c>
      <c r="F52" s="2">
        <f t="shared" si="23"/>
        <v>0</v>
      </c>
      <c r="G52" s="3">
        <f t="shared" si="24"/>
        <v>0</v>
      </c>
      <c r="H52" s="3">
        <f t="shared" si="25"/>
        <v>117.43145188536525</v>
      </c>
      <c r="I52" s="3">
        <f t="shared" si="26"/>
        <v>67.305666965887355</v>
      </c>
      <c r="J52" s="2">
        <f t="shared" si="0"/>
        <v>135.35212853009659</v>
      </c>
      <c r="K52" s="2">
        <f t="shared" si="27"/>
        <v>92.264572958484379</v>
      </c>
      <c r="L52" s="6">
        <f t="shared" si="28"/>
        <v>2836.9476495643139</v>
      </c>
      <c r="M52" s="2">
        <f t="shared" si="1"/>
        <v>35.95437125315884</v>
      </c>
      <c r="N52" s="2">
        <f t="shared" si="29"/>
        <v>135.35212853009659</v>
      </c>
      <c r="O52" s="2">
        <f t="shared" si="3"/>
        <v>92.264572958484379</v>
      </c>
      <c r="P52" s="5">
        <f t="shared" si="4"/>
        <v>0.38363887136727798</v>
      </c>
      <c r="Q52" s="4">
        <f t="shared" si="30"/>
        <v>0.26563580228562206</v>
      </c>
      <c r="R52" s="4">
        <f t="shared" si="5"/>
        <v>0.24736433984904577</v>
      </c>
      <c r="S52" s="4">
        <f t="shared" si="32"/>
        <v>0</v>
      </c>
      <c r="T52" s="4">
        <f t="shared" si="33"/>
        <v>0</v>
      </c>
      <c r="U52" s="5">
        <f t="shared" si="34"/>
        <v>0</v>
      </c>
      <c r="V52" s="5">
        <f t="shared" si="35"/>
        <v>-32.416454585895131</v>
      </c>
      <c r="W52" s="5">
        <f t="shared" si="36"/>
        <v>-18.579444105850957</v>
      </c>
      <c r="X52" s="5">
        <f t="shared" si="11"/>
        <v>0.99998154725566213</v>
      </c>
      <c r="Y52" s="5">
        <f t="shared" si="12"/>
        <v>0</v>
      </c>
      <c r="Z52" s="5">
        <f t="shared" si="13"/>
        <v>-11.979734768863327</v>
      </c>
      <c r="AA52" s="5">
        <f t="shared" si="14"/>
        <v>20.901622560582016</v>
      </c>
      <c r="AB52" s="5">
        <f t="shared" si="15"/>
        <v>0</v>
      </c>
      <c r="AC52" s="5">
        <f t="shared" si="16"/>
        <v>-44.396189354758462</v>
      </c>
      <c r="AD52" s="5">
        <f t="shared" si="17"/>
        <v>-29.85182154526894</v>
      </c>
      <c r="AE52">
        <v>0</v>
      </c>
    </row>
    <row r="53" spans="1:31" x14ac:dyDescent="0.2">
      <c r="A53">
        <f t="shared" si="18"/>
        <v>0.21000000000000005</v>
      </c>
      <c r="B53" s="5">
        <f t="shared" si="19"/>
        <v>0</v>
      </c>
      <c r="C53" s="5">
        <f t="shared" si="20"/>
        <v>27.595758807909363</v>
      </c>
      <c r="D53" s="5">
        <f t="shared" si="21"/>
        <v>20.734744532002743</v>
      </c>
      <c r="E53" s="2">
        <f t="shared" si="22"/>
        <v>27.595758807909363</v>
      </c>
      <c r="F53" s="2">
        <f t="shared" si="23"/>
        <v>0</v>
      </c>
      <c r="G53" s="3">
        <f t="shared" si="24"/>
        <v>0</v>
      </c>
      <c r="H53" s="3">
        <f t="shared" si="25"/>
        <v>116.98748999181767</v>
      </c>
      <c r="I53" s="3">
        <f t="shared" si="26"/>
        <v>67.007148750434666</v>
      </c>
      <c r="J53" s="2">
        <f t="shared" si="0"/>
        <v>134.81851059201225</v>
      </c>
      <c r="K53" s="2">
        <f t="shared" si="27"/>
        <v>91.900825216095598</v>
      </c>
      <c r="L53" s="6">
        <f t="shared" si="28"/>
        <v>2836.9452487736894</v>
      </c>
      <c r="M53" s="2">
        <f t="shared" si="1"/>
        <v>35.954340826472112</v>
      </c>
      <c r="N53" s="2">
        <f t="shared" si="29"/>
        <v>134.81851059201225</v>
      </c>
      <c r="O53" s="2">
        <f t="shared" si="3"/>
        <v>91.900825216095598</v>
      </c>
      <c r="P53" s="5">
        <f t="shared" si="4"/>
        <v>0.38363880126419175</v>
      </c>
      <c r="Q53" s="4">
        <f t="shared" si="30"/>
        <v>0.26668697546494291</v>
      </c>
      <c r="R53" s="4">
        <f t="shared" si="5"/>
        <v>0.24783786291180945</v>
      </c>
      <c r="S53" s="4">
        <f t="shared" si="32"/>
        <v>0</v>
      </c>
      <c r="T53" s="4">
        <f t="shared" si="33"/>
        <v>0</v>
      </c>
      <c r="U53" s="5">
        <f t="shared" si="34"/>
        <v>0</v>
      </c>
      <c r="V53" s="5">
        <f t="shared" si="35"/>
        <v>-32.166578072949946</v>
      </c>
      <c r="W53" s="5">
        <f t="shared" si="36"/>
        <v>-18.42411254295121</v>
      </c>
      <c r="X53" s="5">
        <f t="shared" si="11"/>
        <v>0.99998070101293246</v>
      </c>
      <c r="Y53" s="5">
        <f t="shared" si="12"/>
        <v>0</v>
      </c>
      <c r="Z53" s="5">
        <f t="shared" si="13"/>
        <v>-11.902322350202516</v>
      </c>
      <c r="AA53" s="5">
        <f t="shared" si="14"/>
        <v>20.780212899518009</v>
      </c>
      <c r="AB53" s="5">
        <f t="shared" si="15"/>
        <v>0</v>
      </c>
      <c r="AC53" s="5">
        <f t="shared" si="16"/>
        <v>-44.068900423152463</v>
      </c>
      <c r="AD53" s="5">
        <f t="shared" si="17"/>
        <v>-29.817899643433201</v>
      </c>
      <c r="AE53">
        <v>0</v>
      </c>
    </row>
    <row r="54" spans="1:31" x14ac:dyDescent="0.2">
      <c r="A54">
        <f t="shared" si="18"/>
        <v>0.22000000000000006</v>
      </c>
      <c r="B54" s="5">
        <f t="shared" si="19"/>
        <v>0</v>
      </c>
      <c r="C54" s="5">
        <f t="shared" si="20"/>
        <v>28.763430262806381</v>
      </c>
      <c r="D54" s="5">
        <f t="shared" si="21"/>
        <v>21.403325124524919</v>
      </c>
      <c r="E54" s="2">
        <f t="shared" si="22"/>
        <v>28.763430262806381</v>
      </c>
      <c r="F54" s="2">
        <f t="shared" si="23"/>
        <v>0</v>
      </c>
      <c r="G54" s="3">
        <f t="shared" si="24"/>
        <v>0</v>
      </c>
      <c r="H54" s="3">
        <f t="shared" si="25"/>
        <v>116.54680098758614</v>
      </c>
      <c r="I54" s="3">
        <f t="shared" si="26"/>
        <v>66.708969754000336</v>
      </c>
      <c r="J54" s="2">
        <f t="shared" si="0"/>
        <v>134.28791258367278</v>
      </c>
      <c r="K54" s="2">
        <f t="shared" si="27"/>
        <v>91.53913604885669</v>
      </c>
      <c r="L54" s="6">
        <f t="shared" si="28"/>
        <v>2836.9428673389148</v>
      </c>
      <c r="M54" s="2">
        <f t="shared" si="1"/>
        <v>35.954310645093884</v>
      </c>
      <c r="N54" s="2">
        <f t="shared" si="29"/>
        <v>134.28791258367278</v>
      </c>
      <c r="O54" s="2">
        <f t="shared" si="3"/>
        <v>91.53913604885669</v>
      </c>
      <c r="P54" s="5">
        <f t="shared" si="4"/>
        <v>0.38363873172629631</v>
      </c>
      <c r="Q54" s="4">
        <f t="shared" si="30"/>
        <v>0.26774048351292445</v>
      </c>
      <c r="R54" s="4">
        <f t="shared" si="5"/>
        <v>0.24831050815845809</v>
      </c>
      <c r="S54" s="4">
        <f t="shared" si="32"/>
        <v>0</v>
      </c>
      <c r="T54" s="4">
        <f t="shared" si="33"/>
        <v>0</v>
      </c>
      <c r="U54" s="5">
        <f t="shared" si="34"/>
        <v>0</v>
      </c>
      <c r="V54" s="5">
        <f t="shared" si="35"/>
        <v>-31.919282179516934</v>
      </c>
      <c r="W54" s="5">
        <f t="shared" si="36"/>
        <v>-18.269934579410698</v>
      </c>
      <c r="X54" s="5">
        <f t="shared" si="11"/>
        <v>0.99997986159284946</v>
      </c>
      <c r="Y54" s="5">
        <f t="shared" si="12"/>
        <v>0</v>
      </c>
      <c r="Z54" s="5">
        <f t="shared" si="13"/>
        <v>-11.8252313029537</v>
      </c>
      <c r="AA54" s="5">
        <f t="shared" si="14"/>
        <v>20.659783600013892</v>
      </c>
      <c r="AB54" s="5">
        <f t="shared" si="15"/>
        <v>0</v>
      </c>
      <c r="AC54" s="5">
        <f t="shared" si="16"/>
        <v>-43.744513482470637</v>
      </c>
      <c r="AD54" s="5">
        <f t="shared" si="17"/>
        <v>-29.784150979396806</v>
      </c>
      <c r="AE54">
        <v>0</v>
      </c>
    </row>
    <row r="55" spans="1:31" x14ac:dyDescent="0.2">
      <c r="A55">
        <f t="shared" si="18"/>
        <v>0.23000000000000007</v>
      </c>
      <c r="B55" s="5">
        <f t="shared" si="19"/>
        <v>0</v>
      </c>
      <c r="C55" s="5">
        <f t="shared" si="20"/>
        <v>29.926711047008119</v>
      </c>
      <c r="D55" s="5">
        <f t="shared" si="21"/>
        <v>22.068925614515951</v>
      </c>
      <c r="E55" s="2">
        <f t="shared" si="22"/>
        <v>29.926711047008119</v>
      </c>
      <c r="F55" s="2">
        <f t="shared" si="23"/>
        <v>0</v>
      </c>
      <c r="G55" s="3">
        <f t="shared" si="24"/>
        <v>0</v>
      </c>
      <c r="H55" s="3">
        <f t="shared" si="25"/>
        <v>116.10935585276144</v>
      </c>
      <c r="I55" s="3">
        <f t="shared" si="26"/>
        <v>66.411128244206367</v>
      </c>
      <c r="J55" s="2">
        <f t="shared" si="0"/>
        <v>133.76030977540242</v>
      </c>
      <c r="K55" s="2">
        <f t="shared" si="27"/>
        <v>91.17948859945632</v>
      </c>
      <c r="L55" s="6">
        <f t="shared" si="28"/>
        <v>2836.9405050957384</v>
      </c>
      <c r="M55" s="2">
        <f t="shared" si="1"/>
        <v>35.954280706942519</v>
      </c>
      <c r="N55" s="2">
        <f t="shared" si="29"/>
        <v>133.76030977540242</v>
      </c>
      <c r="O55" s="2">
        <f t="shared" si="3"/>
        <v>91.17948859945632</v>
      </c>
      <c r="P55" s="5">
        <f t="shared" si="4"/>
        <v>0.38363866274879554</v>
      </c>
      <c r="Q55" s="4">
        <f t="shared" si="30"/>
        <v>0.26879633253925267</v>
      </c>
      <c r="R55" s="4">
        <f t="shared" si="5"/>
        <v>0.24878227727931426</v>
      </c>
      <c r="S55" s="4">
        <f t="shared" si="32"/>
        <v>0</v>
      </c>
      <c r="T55" s="4">
        <f t="shared" si="33"/>
        <v>0</v>
      </c>
      <c r="U55" s="5">
        <f t="shared" si="34"/>
        <v>0</v>
      </c>
      <c r="V55" s="5">
        <f t="shared" si="35"/>
        <v>-31.67453436231321</v>
      </c>
      <c r="W55" s="5">
        <f t="shared" si="36"/>
        <v>-18.116899780915247</v>
      </c>
      <c r="X55" s="5">
        <f t="shared" si="11"/>
        <v>0.99997902893751778</v>
      </c>
      <c r="Y55" s="5">
        <f t="shared" si="12"/>
        <v>0</v>
      </c>
      <c r="Z55" s="5">
        <f t="shared" si="13"/>
        <v>-11.748460263215105</v>
      </c>
      <c r="AA55" s="5">
        <f t="shared" si="14"/>
        <v>20.540324934815018</v>
      </c>
      <c r="AB55" s="5">
        <f t="shared" si="15"/>
        <v>0</v>
      </c>
      <c r="AC55" s="5">
        <f t="shared" si="16"/>
        <v>-43.422994625528318</v>
      </c>
      <c r="AD55" s="5">
        <f t="shared" si="17"/>
        <v>-29.750574846100228</v>
      </c>
      <c r="AE55">
        <v>0</v>
      </c>
    </row>
    <row r="56" spans="1:31" x14ac:dyDescent="0.2">
      <c r="A56">
        <f t="shared" si="18"/>
        <v>0.24000000000000007</v>
      </c>
      <c r="B56" s="5">
        <f t="shared" si="19"/>
        <v>0</v>
      </c>
      <c r="C56" s="5">
        <f t="shared" si="20"/>
        <v>31.085633455804459</v>
      </c>
      <c r="D56" s="5">
        <f t="shared" si="21"/>
        <v>22.73154936821571</v>
      </c>
      <c r="E56" s="2">
        <f t="shared" si="22"/>
        <v>31.085633455804459</v>
      </c>
      <c r="F56" s="2">
        <f t="shared" si="23"/>
        <v>0</v>
      </c>
      <c r="G56" s="3">
        <f t="shared" si="24"/>
        <v>0</v>
      </c>
      <c r="H56" s="3">
        <f t="shared" si="25"/>
        <v>115.67512590650615</v>
      </c>
      <c r="I56" s="3">
        <f t="shared" si="26"/>
        <v>66.113622495745361</v>
      </c>
      <c r="J56" s="2">
        <f t="shared" si="0"/>
        <v>133.2356777781236</v>
      </c>
      <c r="K56" s="2">
        <f t="shared" si="27"/>
        <v>90.821866242756371</v>
      </c>
      <c r="L56" s="6">
        <f t="shared" si="28"/>
        <v>2836.9381618816656</v>
      </c>
      <c r="M56" s="2">
        <f t="shared" si="1"/>
        <v>35.954251009958604</v>
      </c>
      <c r="N56" s="2">
        <f t="shared" si="29"/>
        <v>133.2356777781236</v>
      </c>
      <c r="O56" s="2">
        <f t="shared" si="3"/>
        <v>90.821866242756371</v>
      </c>
      <c r="P56" s="5">
        <f t="shared" si="4"/>
        <v>0.38363859432694464</v>
      </c>
      <c r="Q56" s="4">
        <f t="shared" si="30"/>
        <v>0.2698545285282592</v>
      </c>
      <c r="R56" s="4">
        <f t="shared" si="5"/>
        <v>0.24925317189678498</v>
      </c>
      <c r="S56" s="4">
        <f t="shared" si="32"/>
        <v>0</v>
      </c>
      <c r="T56" s="4">
        <f t="shared" si="33"/>
        <v>0</v>
      </c>
      <c r="U56" s="5">
        <f t="shared" si="34"/>
        <v>0</v>
      </c>
      <c r="V56" s="5">
        <f t="shared" si="35"/>
        <v>-31.432302583339101</v>
      </c>
      <c r="W56" s="5">
        <f t="shared" si="36"/>
        <v>-17.964997840992538</v>
      </c>
      <c r="X56" s="5">
        <f t="shared" si="11"/>
        <v>0.99997820298965967</v>
      </c>
      <c r="Y56" s="5">
        <f t="shared" si="12"/>
        <v>0</v>
      </c>
      <c r="Z56" s="5">
        <f t="shared" si="13"/>
        <v>-11.672007877211081</v>
      </c>
      <c r="AA56" s="5">
        <f t="shared" si="14"/>
        <v>20.421827299888328</v>
      </c>
      <c r="AB56" s="5">
        <f t="shared" si="15"/>
        <v>0</v>
      </c>
      <c r="AC56" s="5">
        <f t="shared" si="16"/>
        <v>-43.104310460550181</v>
      </c>
      <c r="AD56" s="5">
        <f t="shared" si="17"/>
        <v>-29.71717054110421</v>
      </c>
      <c r="AE56">
        <v>0</v>
      </c>
    </row>
    <row r="57" spans="1:31" x14ac:dyDescent="0.2">
      <c r="A57">
        <f t="shared" si="18"/>
        <v>0.25000000000000006</v>
      </c>
      <c r="B57" s="5">
        <f t="shared" si="19"/>
        <v>0</v>
      </c>
      <c r="C57" s="5">
        <f t="shared" si="20"/>
        <v>32.240229499346498</v>
      </c>
      <c r="D57" s="5">
        <f t="shared" si="21"/>
        <v>23.391199734646108</v>
      </c>
      <c r="E57" s="2">
        <f t="shared" si="22"/>
        <v>32.240229499346498</v>
      </c>
      <c r="F57" s="2">
        <f t="shared" si="23"/>
        <v>0</v>
      </c>
      <c r="G57" s="3">
        <f t="shared" si="24"/>
        <v>0</v>
      </c>
      <c r="H57" s="3">
        <f t="shared" si="25"/>
        <v>115.24408280190065</v>
      </c>
      <c r="I57" s="3">
        <f t="shared" si="26"/>
        <v>65.816450790334315</v>
      </c>
      <c r="J57" s="2">
        <f t="shared" si="0"/>
        <v>132.71399253842011</v>
      </c>
      <c r="K57" s="2">
        <f t="shared" si="27"/>
        <v>90.46625258242679</v>
      </c>
      <c r="L57" s="6">
        <f t="shared" si="28"/>
        <v>2836.9358375359257</v>
      </c>
      <c r="M57" s="2">
        <f t="shared" si="1"/>
        <v>35.954221552104613</v>
      </c>
      <c r="N57" s="2">
        <f t="shared" si="29"/>
        <v>132.71399253842011</v>
      </c>
      <c r="O57" s="2">
        <f t="shared" si="3"/>
        <v>90.46625258242679</v>
      </c>
      <c r="P57" s="5">
        <f t="shared" si="4"/>
        <v>0.38363852645604901</v>
      </c>
      <c r="Q57" s="4">
        <f t="shared" si="30"/>
        <v>0.27091507733591863</v>
      </c>
      <c r="R57" s="4">
        <f t="shared" si="5"/>
        <v>0.24972319356531741</v>
      </c>
      <c r="S57" s="4">
        <f t="shared" si="32"/>
        <v>0</v>
      </c>
      <c r="T57" s="4">
        <f t="shared" si="33"/>
        <v>0</v>
      </c>
      <c r="U57" s="5">
        <f t="shared" si="34"/>
        <v>0</v>
      </c>
      <c r="V57" s="5">
        <f t="shared" si="35"/>
        <v>-31.192555300626328</v>
      </c>
      <c r="W57" s="5">
        <f t="shared" si="36"/>
        <v>-17.814218578991511</v>
      </c>
      <c r="X57" s="5">
        <f t="shared" si="11"/>
        <v>0.99997738369260669</v>
      </c>
      <c r="Y57" s="5">
        <f t="shared" si="12"/>
        <v>0</v>
      </c>
      <c r="Z57" s="5">
        <f t="shared" si="13"/>
        <v>-11.595872801179732</v>
      </c>
      <c r="AA57" s="5">
        <f t="shared" si="14"/>
        <v>20.304281212558479</v>
      </c>
      <c r="AB57" s="5">
        <f t="shared" si="15"/>
        <v>0</v>
      </c>
      <c r="AC57" s="5">
        <f t="shared" si="16"/>
        <v>-42.788428101806062</v>
      </c>
      <c r="AD57" s="5">
        <f t="shared" si="17"/>
        <v>-29.683937366433032</v>
      </c>
      <c r="AE57">
        <v>0</v>
      </c>
    </row>
    <row r="58" spans="1:31" x14ac:dyDescent="0.2">
      <c r="A58">
        <f t="shared" si="18"/>
        <v>0.26000000000000006</v>
      </c>
      <c r="B58" s="5">
        <f t="shared" si="19"/>
        <v>0</v>
      </c>
      <c r="C58" s="5">
        <f t="shared" si="20"/>
        <v>33.390530905960411</v>
      </c>
      <c r="D58" s="5">
        <f t="shared" si="21"/>
        <v>24.047880045681129</v>
      </c>
      <c r="E58" s="2">
        <f t="shared" si="22"/>
        <v>33.390530905960411</v>
      </c>
      <c r="F58" s="2">
        <f t="shared" si="23"/>
        <v>0</v>
      </c>
      <c r="G58" s="3">
        <f t="shared" si="24"/>
        <v>0</v>
      </c>
      <c r="H58" s="3">
        <f t="shared" si="25"/>
        <v>114.81619852088258</v>
      </c>
      <c r="I58" s="3">
        <f t="shared" si="26"/>
        <v>65.519611416669989</v>
      </c>
      <c r="J58" s="2">
        <f t="shared" si="0"/>
        <v>132.19523033369302</v>
      </c>
      <c r="K58" s="2">
        <f t="shared" si="27"/>
        <v>90.112631447643494</v>
      </c>
      <c r="L58" s="6">
        <f t="shared" si="28"/>
        <v>2836.9335318994445</v>
      </c>
      <c r="M58" s="2">
        <f t="shared" si="1"/>
        <v>35.954192331364489</v>
      </c>
      <c r="N58" s="2">
        <f t="shared" si="29"/>
        <v>132.19523033369302</v>
      </c>
      <c r="O58" s="2">
        <f t="shared" si="3"/>
        <v>90.112631447643494</v>
      </c>
      <c r="P58" s="5">
        <f t="shared" si="4"/>
        <v>0.38363845913146377</v>
      </c>
      <c r="Q58" s="4">
        <f t="shared" si="30"/>
        <v>0.2719779846867949</v>
      </c>
      <c r="R58" s="4">
        <f t="shared" si="5"/>
        <v>0.25019234377134997</v>
      </c>
      <c r="S58" s="4">
        <f t="shared" si="32"/>
        <v>0</v>
      </c>
      <c r="T58" s="4">
        <f t="shared" si="33"/>
        <v>0</v>
      </c>
      <c r="U58" s="5">
        <f t="shared" si="34"/>
        <v>0</v>
      </c>
      <c r="V58" s="5">
        <f t="shared" si="35"/>
        <v>-30.955261459184161</v>
      </c>
      <c r="W58" s="5">
        <f t="shared" si="36"/>
        <v>-17.664551938098572</v>
      </c>
      <c r="X58" s="5">
        <f t="shared" si="11"/>
        <v>0.99997657099028692</v>
      </c>
      <c r="Y58" s="5">
        <f t="shared" si="12"/>
        <v>0</v>
      </c>
      <c r="Z58" s="5">
        <f t="shared" si="13"/>
        <v>-11.520053701261361</v>
      </c>
      <c r="AA58" s="5">
        <f t="shared" si="14"/>
        <v>20.187677309678371</v>
      </c>
      <c r="AB58" s="5">
        <f t="shared" si="15"/>
        <v>0</v>
      </c>
      <c r="AC58" s="5">
        <f t="shared" si="16"/>
        <v>-42.475315160445518</v>
      </c>
      <c r="AD58" s="5">
        <f t="shared" si="17"/>
        <v>-29.650874628420201</v>
      </c>
      <c r="AE58">
        <v>0</v>
      </c>
    </row>
    <row r="59" spans="1:31" x14ac:dyDescent="0.2">
      <c r="A59">
        <f t="shared" si="18"/>
        <v>0.27000000000000007</v>
      </c>
      <c r="B59" s="5">
        <f t="shared" si="19"/>
        <v>0</v>
      </c>
      <c r="C59" s="5">
        <f t="shared" si="20"/>
        <v>34.536569125411212</v>
      </c>
      <c r="D59" s="5">
        <f t="shared" si="21"/>
        <v>24.701593616116408</v>
      </c>
      <c r="E59" s="2">
        <f t="shared" si="22"/>
        <v>34.536569125411212</v>
      </c>
      <c r="F59" s="2">
        <f t="shared" si="23"/>
        <v>0</v>
      </c>
      <c r="G59" s="3">
        <f t="shared" si="24"/>
        <v>0</v>
      </c>
      <c r="H59" s="3">
        <f t="shared" si="25"/>
        <v>114.39144536927813</v>
      </c>
      <c r="I59" s="3">
        <f t="shared" si="26"/>
        <v>65.223102670385785</v>
      </c>
      <c r="J59" s="2">
        <f t="shared" si="0"/>
        <v>131.67936776740777</v>
      </c>
      <c r="K59" s="2">
        <f t="shared" si="27"/>
        <v>89.76098688984851</v>
      </c>
      <c r="L59" s="6">
        <f t="shared" si="28"/>
        <v>2836.9312448148125</v>
      </c>
      <c r="M59" s="2">
        <f t="shared" si="1"/>
        <v>35.954163345743289</v>
      </c>
      <c r="N59" s="2">
        <f t="shared" si="29"/>
        <v>131.67936776740777</v>
      </c>
      <c r="O59" s="2">
        <f t="shared" si="3"/>
        <v>89.76098688984851</v>
      </c>
      <c r="P59" s="5">
        <f t="shared" si="4"/>
        <v>0.38363839234859254</v>
      </c>
      <c r="Q59" s="4">
        <f t="shared" si="30"/>
        <v>0.27304325617093661</v>
      </c>
      <c r="R59" s="4">
        <f t="shared" si="5"/>
        <v>0.25066062393325905</v>
      </c>
      <c r="S59" s="4">
        <f t="shared" si="32"/>
        <v>0</v>
      </c>
      <c r="T59" s="4">
        <f t="shared" si="33"/>
        <v>0</v>
      </c>
      <c r="U59" s="5">
        <f t="shared" si="34"/>
        <v>0</v>
      </c>
      <c r="V59" s="5">
        <f t="shared" si="35"/>
        <v>-30.720390482139038</v>
      </c>
      <c r="W59" s="5">
        <f t="shared" si="36"/>
        <v>-17.515987983390065</v>
      </c>
      <c r="X59" s="5">
        <f t="shared" si="11"/>
        <v>0.99997576482721617</v>
      </c>
      <c r="Y59" s="5">
        <f t="shared" si="12"/>
        <v>0</v>
      </c>
      <c r="Z59" s="5">
        <f t="shared" si="13"/>
        <v>-11.444549253387908</v>
      </c>
      <c r="AA59" s="5">
        <f t="shared" si="14"/>
        <v>20.072006345833536</v>
      </c>
      <c r="AB59" s="5">
        <f t="shared" si="15"/>
        <v>0</v>
      </c>
      <c r="AC59" s="5">
        <f t="shared" si="16"/>
        <v>-42.164939735526943</v>
      </c>
      <c r="AD59" s="5">
        <f t="shared" si="17"/>
        <v>-29.617981637556529</v>
      </c>
      <c r="AE59">
        <v>0</v>
      </c>
    </row>
    <row r="60" spans="1:31" x14ac:dyDescent="0.2">
      <c r="A60">
        <f t="shared" si="18"/>
        <v>0.28000000000000008</v>
      </c>
      <c r="B60" s="5">
        <f t="shared" si="19"/>
        <v>0</v>
      </c>
      <c r="C60" s="5">
        <f t="shared" si="20"/>
        <v>35.678375332117213</v>
      </c>
      <c r="D60" s="5">
        <f t="shared" si="21"/>
        <v>25.352343743738391</v>
      </c>
      <c r="E60" s="2">
        <f t="shared" si="22"/>
        <v>35.678375332117213</v>
      </c>
      <c r="F60" s="2">
        <f t="shared" si="23"/>
        <v>0</v>
      </c>
      <c r="G60" s="3">
        <f t="shared" si="24"/>
        <v>0</v>
      </c>
      <c r="H60" s="3">
        <f t="shared" si="25"/>
        <v>113.96979597192286</v>
      </c>
      <c r="I60" s="3">
        <f t="shared" si="26"/>
        <v>64.926922854010215</v>
      </c>
      <c r="J60" s="2">
        <f t="shared" si="0"/>
        <v>131.16638176443047</v>
      </c>
      <c r="K60" s="2">
        <f t="shared" si="27"/>
        <v>89.411303179570865</v>
      </c>
      <c r="L60" s="6">
        <f t="shared" si="28"/>
        <v>2836.9289761262571</v>
      </c>
      <c r="M60" s="2">
        <f t="shared" si="1"/>
        <v>35.954134593266794</v>
      </c>
      <c r="N60" s="2">
        <f t="shared" si="29"/>
        <v>131.16638176443047</v>
      </c>
      <c r="O60" s="2">
        <f t="shared" si="3"/>
        <v>89.411303179570865</v>
      </c>
      <c r="P60" s="5">
        <f t="shared" si="4"/>
        <v>0.38363832610288673</v>
      </c>
      <c r="Q60" s="4">
        <f t="shared" si="30"/>
        <v>0.27411089724071958</v>
      </c>
      <c r="R60" s="4">
        <f t="shared" si="5"/>
        <v>0.25112803540130096</v>
      </c>
      <c r="S60" s="4">
        <f t="shared" si="32"/>
        <v>0</v>
      </c>
      <c r="T60" s="4">
        <f t="shared" si="33"/>
        <v>0</v>
      </c>
      <c r="U60" s="5">
        <f t="shared" si="34"/>
        <v>0</v>
      </c>
      <c r="V60" s="5">
        <f t="shared" si="35"/>
        <v>-30.487912262062661</v>
      </c>
      <c r="W60" s="5">
        <f t="shared" si="36"/>
        <v>-17.368516899919982</v>
      </c>
      <c r="X60" s="5">
        <f t="shared" si="11"/>
        <v>0.99997496514848638</v>
      </c>
      <c r="Y60" s="5">
        <f t="shared" si="12"/>
        <v>0</v>
      </c>
      <c r="Z60" s="5">
        <f t="shared" si="13"/>
        <v>-11.369358143173221</v>
      </c>
      <c r="AA60" s="5">
        <f t="shared" si="14"/>
        <v>19.957259191579549</v>
      </c>
      <c r="AB60" s="5">
        <f t="shared" si="15"/>
        <v>0</v>
      </c>
      <c r="AC60" s="5">
        <f t="shared" si="16"/>
        <v>-41.85727040523588</v>
      </c>
      <c r="AD60" s="5">
        <f t="shared" si="17"/>
        <v>-29.585257708340432</v>
      </c>
      <c r="AE60">
        <v>0</v>
      </c>
    </row>
    <row r="61" spans="1:31" x14ac:dyDescent="0.2">
      <c r="A61">
        <f t="shared" si="18"/>
        <v>0.29000000000000009</v>
      </c>
      <c r="B61" s="5">
        <f t="shared" si="19"/>
        <v>0</v>
      </c>
      <c r="C61" s="5">
        <f t="shared" si="20"/>
        <v>36.81598042831618</v>
      </c>
      <c r="D61" s="5">
        <f t="shared" si="21"/>
        <v>26.000133709393076</v>
      </c>
      <c r="E61" s="2">
        <f t="shared" si="22"/>
        <v>36.81598042831618</v>
      </c>
      <c r="F61" s="2">
        <f t="shared" si="23"/>
        <v>0</v>
      </c>
      <c r="G61" s="3">
        <f t="shared" si="24"/>
        <v>0</v>
      </c>
      <c r="H61" s="3">
        <f t="shared" si="25"/>
        <v>113.55122326787051</v>
      </c>
      <c r="I61" s="3">
        <f t="shared" si="26"/>
        <v>64.631070276926806</v>
      </c>
      <c r="J61" s="2">
        <f t="shared" si="0"/>
        <v>130.65624956645141</v>
      </c>
      <c r="K61" s="2">
        <f t="shared" si="27"/>
        <v>89.063564803307017</v>
      </c>
      <c r="L61" s="6">
        <f t="shared" si="28"/>
        <v>2836.9267256796138</v>
      </c>
      <c r="M61" s="2">
        <f t="shared" si="1"/>
        <v>35.954106071981215</v>
      </c>
      <c r="N61" s="2">
        <f t="shared" si="29"/>
        <v>130.65624956645141</v>
      </c>
      <c r="O61" s="2">
        <f t="shared" si="3"/>
        <v>89.063564803307017</v>
      </c>
      <c r="P61" s="5">
        <f t="shared" si="4"/>
        <v>0.38363826038984472</v>
      </c>
      <c r="Q61" s="4">
        <f t="shared" si="30"/>
        <v>0.27518091320763849</v>
      </c>
      <c r="R61" s="4">
        <f t="shared" si="5"/>
        <v>0.25159457945755026</v>
      </c>
      <c r="S61" s="4">
        <f t="shared" si="32"/>
        <v>0</v>
      </c>
      <c r="T61" s="4">
        <f t="shared" si="33"/>
        <v>0</v>
      </c>
      <c r="U61" s="5">
        <f t="shared" si="34"/>
        <v>0</v>
      </c>
      <c r="V61" s="5">
        <f t="shared" si="35"/>
        <v>-30.257797152484191</v>
      </c>
      <c r="W61" s="5">
        <f t="shared" si="36"/>
        <v>-17.222128990842318</v>
      </c>
      <c r="X61" s="5">
        <f t="shared" si="11"/>
        <v>0.9999741718997579</v>
      </c>
      <c r="Y61" s="5">
        <f t="shared" si="12"/>
        <v>0</v>
      </c>
      <c r="Z61" s="5">
        <f t="shared" si="13"/>
        <v>-11.294479065804239</v>
      </c>
      <c r="AA61" s="5">
        <f t="shared" si="14"/>
        <v>19.843426831711895</v>
      </c>
      <c r="AB61" s="5">
        <f t="shared" si="15"/>
        <v>0</v>
      </c>
      <c r="AC61" s="5">
        <f t="shared" si="16"/>
        <v>-41.552276218288426</v>
      </c>
      <c r="AD61" s="5">
        <f t="shared" si="17"/>
        <v>-29.552702159130423</v>
      </c>
      <c r="AE61">
        <v>0</v>
      </c>
    </row>
    <row r="62" spans="1:31" x14ac:dyDescent="0.2">
      <c r="A62">
        <f t="shared" si="18"/>
        <v>0.3000000000000001</v>
      </c>
      <c r="B62" s="5">
        <f t="shared" si="19"/>
        <v>0</v>
      </c>
      <c r="C62" s="5">
        <f t="shared" si="20"/>
        <v>37.949415047183976</v>
      </c>
      <c r="D62" s="5">
        <f t="shared" si="21"/>
        <v>26.644966777054385</v>
      </c>
      <c r="E62" s="2">
        <f t="shared" si="22"/>
        <v>37.949415047183976</v>
      </c>
      <c r="F62" s="2">
        <f t="shared" si="23"/>
        <v>0</v>
      </c>
      <c r="G62" s="3">
        <f t="shared" si="24"/>
        <v>0</v>
      </c>
      <c r="H62" s="3">
        <f t="shared" si="25"/>
        <v>113.13570050568762</v>
      </c>
      <c r="I62" s="3">
        <f t="shared" si="26"/>
        <v>64.335543255335509</v>
      </c>
      <c r="J62" s="2">
        <f t="shared" si="0"/>
        <v>130.14894872749375</v>
      </c>
      <c r="K62" s="2">
        <f t="shared" si="27"/>
        <v>88.717756460459256</v>
      </c>
      <c r="L62" s="6">
        <f t="shared" si="28"/>
        <v>2836.9244933222985</v>
      </c>
      <c r="M62" s="2">
        <f t="shared" si="1"/>
        <v>35.95407777995274</v>
      </c>
      <c r="N62" s="2">
        <f t="shared" si="29"/>
        <v>130.14894872749375</v>
      </c>
      <c r="O62" s="2">
        <f t="shared" si="3"/>
        <v>88.717756460459256</v>
      </c>
      <c r="P62" s="5">
        <f t="shared" si="4"/>
        <v>0.38363819520501113</v>
      </c>
      <c r="Q62" s="4">
        <f t="shared" si="30"/>
        <v>0.27625330923904345</v>
      </c>
      <c r="R62" s="4">
        <f t="shared" si="5"/>
        <v>0.25206025731583287</v>
      </c>
      <c r="S62" s="4">
        <f t="shared" si="32"/>
        <v>0</v>
      </c>
      <c r="T62" s="4">
        <f t="shared" si="33"/>
        <v>0</v>
      </c>
      <c r="U62" s="5">
        <f t="shared" si="34"/>
        <v>0</v>
      </c>
      <c r="V62" s="5">
        <f t="shared" si="35"/>
        <v>-30.030015959582038</v>
      </c>
      <c r="W62" s="5">
        <f t="shared" si="36"/>
        <v>-17.076814675567235</v>
      </c>
      <c r="X62" s="5">
        <f t="shared" si="11"/>
        <v>0.99997338502724631</v>
      </c>
      <c r="Y62" s="5">
        <f t="shared" si="12"/>
        <v>0</v>
      </c>
      <c r="Z62" s="5">
        <f t="shared" si="13"/>
        <v>-11.21991072593296</v>
      </c>
      <c r="AA62" s="5">
        <f t="shared" si="14"/>
        <v>19.730500363567401</v>
      </c>
      <c r="AB62" s="5">
        <f t="shared" si="15"/>
        <v>0</v>
      </c>
      <c r="AC62" s="5">
        <f t="shared" si="16"/>
        <v>-41.249926685515</v>
      </c>
      <c r="AD62" s="5">
        <f t="shared" si="17"/>
        <v>-29.520314311999833</v>
      </c>
      <c r="AE62">
        <v>0</v>
      </c>
    </row>
    <row r="63" spans="1:31" x14ac:dyDescent="0.2">
      <c r="A63">
        <f t="shared" si="18"/>
        <v>0.31000000000000011</v>
      </c>
      <c r="B63" s="5">
        <f t="shared" si="19"/>
        <v>0</v>
      </c>
      <c r="C63" s="5">
        <f t="shared" si="20"/>
        <v>39.078709555906578</v>
      </c>
      <c r="D63" s="5">
        <f t="shared" si="21"/>
        <v>27.286846193892142</v>
      </c>
      <c r="E63" s="2">
        <f t="shared" si="22"/>
        <v>39.078709555906578</v>
      </c>
      <c r="F63" s="2">
        <f t="shared" si="23"/>
        <v>0</v>
      </c>
      <c r="G63" s="3">
        <f t="shared" si="24"/>
        <v>0</v>
      </c>
      <c r="H63" s="3">
        <f t="shared" si="25"/>
        <v>112.72320123883247</v>
      </c>
      <c r="I63" s="3">
        <f t="shared" si="26"/>
        <v>64.040340112215517</v>
      </c>
      <c r="J63" s="2">
        <f t="shared" si="0"/>
        <v>129.64445710950608</v>
      </c>
      <c r="K63" s="2">
        <f t="shared" si="27"/>
        <v>88.373863060331331</v>
      </c>
      <c r="L63" s="6">
        <f t="shared" si="28"/>
        <v>2836.9222789032788</v>
      </c>
      <c r="M63" s="2">
        <f t="shared" si="1"/>
        <v>35.954049715267246</v>
      </c>
      <c r="N63" s="2">
        <f t="shared" si="29"/>
        <v>129.64445710950608</v>
      </c>
      <c r="O63" s="2">
        <f t="shared" si="3"/>
        <v>88.373863060331331</v>
      </c>
      <c r="P63" s="5">
        <f t="shared" si="4"/>
        <v>0.38363813054397577</v>
      </c>
      <c r="Q63" s="4">
        <f t="shared" si="30"/>
        <v>0.27732809035482431</v>
      </c>
      <c r="R63" s="4">
        <f t="shared" si="5"/>
        <v>0.25252507012165548</v>
      </c>
      <c r="S63" s="4">
        <f t="shared" si="32"/>
        <v>0</v>
      </c>
      <c r="T63" s="4">
        <f t="shared" si="33"/>
        <v>0</v>
      </c>
      <c r="U63" s="5">
        <f t="shared" si="34"/>
        <v>0</v>
      </c>
      <c r="V63" s="5">
        <f t="shared" si="35"/>
        <v>-29.804539934050904</v>
      </c>
      <c r="W63" s="5">
        <f t="shared" si="36"/>
        <v>-16.932564487950295</v>
      </c>
      <c r="X63" s="5">
        <f t="shared" si="11"/>
        <v>0.99997260447771519</v>
      </c>
      <c r="Y63" s="5">
        <f t="shared" si="12"/>
        <v>0</v>
      </c>
      <c r="Z63" s="5">
        <f t="shared" si="13"/>
        <v>-11.145651837569265</v>
      </c>
      <c r="AA63" s="5">
        <f t="shared" si="14"/>
        <v>19.618470995356773</v>
      </c>
      <c r="AB63" s="5">
        <f t="shared" si="15"/>
        <v>0</v>
      </c>
      <c r="AC63" s="5">
        <f t="shared" si="16"/>
        <v>-40.950191771620169</v>
      </c>
      <c r="AD63" s="5">
        <f t="shared" si="17"/>
        <v>-29.488093492593521</v>
      </c>
      <c r="AE63">
        <v>0</v>
      </c>
    </row>
    <row r="64" spans="1:31" x14ac:dyDescent="0.2">
      <c r="A64">
        <f t="shared" si="18"/>
        <v>0.32000000000000012</v>
      </c>
      <c r="B64" s="5">
        <f t="shared" si="19"/>
        <v>0</v>
      </c>
      <c r="C64" s="5">
        <f t="shared" si="20"/>
        <v>40.203894058706325</v>
      </c>
      <c r="D64" s="5">
        <f t="shared" si="21"/>
        <v>27.925775190339671</v>
      </c>
      <c r="E64" s="2">
        <f t="shared" si="22"/>
        <v>40.203894058706325</v>
      </c>
      <c r="F64" s="2">
        <f t="shared" si="23"/>
        <v>0</v>
      </c>
      <c r="G64" s="3">
        <f t="shared" si="24"/>
        <v>0</v>
      </c>
      <c r="H64" s="3">
        <f t="shared" si="25"/>
        <v>112.31369932111627</v>
      </c>
      <c r="I64" s="3">
        <f t="shared" si="26"/>
        <v>63.745459177289582</v>
      </c>
      <c r="J64" s="2">
        <f t="shared" si="0"/>
        <v>129.1427528780365</v>
      </c>
      <c r="K64" s="2">
        <f t="shared" si="27"/>
        <v>88.03186971917961</v>
      </c>
      <c r="L64" s="6">
        <f t="shared" si="28"/>
        <v>2836.9200822730486</v>
      </c>
      <c r="M64" s="2">
        <f t="shared" si="1"/>
        <v>35.954021876029962</v>
      </c>
      <c r="N64" s="2">
        <f t="shared" si="29"/>
        <v>129.1427528780365</v>
      </c>
      <c r="O64" s="2">
        <f t="shared" si="3"/>
        <v>88.03186971917961</v>
      </c>
      <c r="P64" s="5">
        <f t="shared" si="4"/>
        <v>0.38363806640237302</v>
      </c>
      <c r="Q64" s="4">
        <f t="shared" si="30"/>
        <v>0.2784052614240401</v>
      </c>
      <c r="R64" s="4">
        <f t="shared" si="5"/>
        <v>0.25298901895213111</v>
      </c>
      <c r="S64" s="4">
        <f t="shared" si="32"/>
        <v>0</v>
      </c>
      <c r="T64" s="4">
        <f t="shared" si="33"/>
        <v>0</v>
      </c>
      <c r="U64" s="5">
        <f t="shared" si="34"/>
        <v>0</v>
      </c>
      <c r="V64" s="5">
        <f t="shared" si="35"/>
        <v>-29.581340763139895</v>
      </c>
      <c r="W64" s="5">
        <f t="shared" si="36"/>
        <v>-16.789369074514113</v>
      </c>
      <c r="X64" s="5">
        <f t="shared" si="11"/>
        <v>0.99997183019846614</v>
      </c>
      <c r="Y64" s="5">
        <f t="shared" si="12"/>
        <v>0</v>
      </c>
      <c r="Z64" s="5">
        <f t="shared" si="13"/>
        <v>-11.071701123974547</v>
      </c>
      <c r="AA64" s="5">
        <f t="shared" si="14"/>
        <v>19.5073300445275</v>
      </c>
      <c r="AB64" s="5">
        <f t="shared" si="15"/>
        <v>0</v>
      </c>
      <c r="AC64" s="5">
        <f t="shared" si="16"/>
        <v>-40.653041887114441</v>
      </c>
      <c r="AD64" s="5">
        <f t="shared" si="17"/>
        <v>-29.456039029986613</v>
      </c>
      <c r="AE64">
        <v>0</v>
      </c>
    </row>
    <row r="65" spans="1:31" x14ac:dyDescent="0.2">
      <c r="A65">
        <f t="shared" si="18"/>
        <v>0.33000000000000013</v>
      </c>
      <c r="B65" s="5">
        <f t="shared" si="19"/>
        <v>0</v>
      </c>
      <c r="C65" s="5">
        <f t="shared" si="20"/>
        <v>41.32499839982313</v>
      </c>
      <c r="D65" s="5">
        <f t="shared" si="21"/>
        <v>28.561756980161068</v>
      </c>
      <c r="E65" s="2">
        <f t="shared" si="22"/>
        <v>41.32499839982313</v>
      </c>
      <c r="F65" s="2">
        <f t="shared" si="23"/>
        <v>0</v>
      </c>
      <c r="G65" s="3">
        <f t="shared" si="24"/>
        <v>0</v>
      </c>
      <c r="H65" s="3">
        <f t="shared" si="25"/>
        <v>111.90716890224513</v>
      </c>
      <c r="I65" s="3">
        <f t="shared" si="26"/>
        <v>63.450898786989718</v>
      </c>
      <c r="J65" s="2">
        <f t="shared" si="0"/>
        <v>128.64381449798677</v>
      </c>
      <c r="K65" s="2">
        <f t="shared" si="27"/>
        <v>87.691761757318858</v>
      </c>
      <c r="L65" s="6">
        <f t="shared" si="28"/>
        <v>2836.9179032836</v>
      </c>
      <c r="M65" s="2">
        <f t="shared" si="1"/>
        <v>35.953994260365072</v>
      </c>
      <c r="N65" s="2">
        <f t="shared" si="29"/>
        <v>128.64381449798677</v>
      </c>
      <c r="O65" s="2">
        <f t="shared" si="3"/>
        <v>87.691761757318858</v>
      </c>
      <c r="P65" s="5">
        <f t="shared" si="4"/>
        <v>0.38363800277588112</v>
      </c>
      <c r="Q65" s="4">
        <f t="shared" si="30"/>
        <v>0.27948482716149359</v>
      </c>
      <c r="R65" s="4">
        <f t="shared" si="5"/>
        <v>0.25345210481589936</v>
      </c>
      <c r="S65" s="4">
        <f t="shared" si="32"/>
        <v>0</v>
      </c>
      <c r="T65" s="4">
        <f t="shared" si="33"/>
        <v>0</v>
      </c>
      <c r="U65" s="5">
        <f t="shared" si="34"/>
        <v>0</v>
      </c>
      <c r="V65" s="5">
        <f t="shared" si="35"/>
        <v>-29.360390562857557</v>
      </c>
      <c r="W65" s="5">
        <f t="shared" si="36"/>
        <v>-16.647219192701673</v>
      </c>
      <c r="X65" s="5">
        <f t="shared" si="11"/>
        <v>0.999971062137328</v>
      </c>
      <c r="Y65" s="5">
        <f t="shared" si="12"/>
        <v>0</v>
      </c>
      <c r="Z65" s="5">
        <f t="shared" si="13"/>
        <v>-10.998057317556073</v>
      </c>
      <c r="AA65" s="5">
        <f t="shared" si="14"/>
        <v>19.397068936156376</v>
      </c>
      <c r="AB65" s="5">
        <f t="shared" si="15"/>
        <v>0</v>
      </c>
      <c r="AC65" s="5">
        <f t="shared" si="16"/>
        <v>-40.358447880413628</v>
      </c>
      <c r="AD65" s="5">
        <f t="shared" si="17"/>
        <v>-29.424150256545296</v>
      </c>
      <c r="AE65">
        <v>0</v>
      </c>
    </row>
    <row r="66" spans="1:31" x14ac:dyDescent="0.2">
      <c r="A66">
        <f t="shared" si="18"/>
        <v>0.34000000000000014</v>
      </c>
      <c r="B66" s="5">
        <f t="shared" si="19"/>
        <v>0</v>
      </c>
      <c r="C66" s="5">
        <f t="shared" si="20"/>
        <v>42.44205216645156</v>
      </c>
      <c r="D66" s="5">
        <f t="shared" si="21"/>
        <v>29.194794760518135</v>
      </c>
      <c r="E66" s="2">
        <f t="shared" si="22"/>
        <v>42.44205216645156</v>
      </c>
      <c r="F66" s="2">
        <f t="shared" si="23"/>
        <v>0</v>
      </c>
      <c r="G66" s="3">
        <f t="shared" si="24"/>
        <v>0</v>
      </c>
      <c r="H66" s="3">
        <f t="shared" si="25"/>
        <v>111.503584423441</v>
      </c>
      <c r="I66" s="3">
        <f t="shared" si="26"/>
        <v>63.156657284424263</v>
      </c>
      <c r="J66" s="2">
        <f t="shared" si="0"/>
        <v>128.1476207294449</v>
      </c>
      <c r="K66" s="2">
        <f t="shared" si="27"/>
        <v>87.353524696281454</v>
      </c>
      <c r="L66" s="6">
        <f t="shared" si="28"/>
        <v>2836.9157417883976</v>
      </c>
      <c r="M66" s="2">
        <f t="shared" si="1"/>
        <v>35.953966866415449</v>
      </c>
      <c r="N66" s="2">
        <f t="shared" si="29"/>
        <v>128.1476207294449</v>
      </c>
      <c r="O66" s="2">
        <f t="shared" si="3"/>
        <v>87.353524696281454</v>
      </c>
      <c r="P66" s="5">
        <f t="shared" si="4"/>
        <v>0.38363793966022119</v>
      </c>
      <c r="Q66" s="4">
        <f t="shared" si="30"/>
        <v>0.2805667921242504</v>
      </c>
      <c r="R66" s="4">
        <f t="shared" si="5"/>
        <v>0.25391432865304447</v>
      </c>
      <c r="S66" s="4">
        <f t="shared" si="32"/>
        <v>0</v>
      </c>
      <c r="T66" s="4">
        <f t="shared" si="33"/>
        <v>0</v>
      </c>
      <c r="U66" s="5">
        <f t="shared" si="34"/>
        <v>0</v>
      </c>
      <c r="V66" s="5">
        <f t="shared" si="35"/>
        <v>-29.141661870339931</v>
      </c>
      <c r="W66" s="5">
        <f t="shared" si="36"/>
        <v>-16.506105709160625</v>
      </c>
      <c r="X66" s="5">
        <f t="shared" si="11"/>
        <v>0.99997030024264943</v>
      </c>
      <c r="Y66" s="5">
        <f t="shared" si="12"/>
        <v>0</v>
      </c>
      <c r="Z66" s="5">
        <f t="shared" si="13"/>
        <v>-10.92471915976218</v>
      </c>
      <c r="AA66" s="5">
        <f t="shared" si="14"/>
        <v>19.287679201371308</v>
      </c>
      <c r="AB66" s="5">
        <f t="shared" si="15"/>
        <v>0</v>
      </c>
      <c r="AC66" s="5">
        <f t="shared" si="16"/>
        <v>-40.066381030102107</v>
      </c>
      <c r="AD66" s="5">
        <f t="shared" si="17"/>
        <v>-29.392426507789317</v>
      </c>
      <c r="AE66">
        <v>0</v>
      </c>
    </row>
    <row r="67" spans="1:31" x14ac:dyDescent="0.2">
      <c r="A67">
        <f t="shared" si="18"/>
        <v>0.35000000000000014</v>
      </c>
      <c r="B67" s="5">
        <f t="shared" si="19"/>
        <v>0</v>
      </c>
      <c r="C67" s="5">
        <f t="shared" si="20"/>
        <v>43.55508469163447</v>
      </c>
      <c r="D67" s="5">
        <f t="shared" si="21"/>
        <v>29.82489171203699</v>
      </c>
      <c r="E67" s="2">
        <f t="shared" si="22"/>
        <v>43.55508469163447</v>
      </c>
      <c r="F67" s="2">
        <f t="shared" si="23"/>
        <v>0</v>
      </c>
      <c r="G67" s="3">
        <f t="shared" si="24"/>
        <v>0</v>
      </c>
      <c r="H67" s="3">
        <f t="shared" si="25"/>
        <v>111.10292061313997</v>
      </c>
      <c r="I67" s="3">
        <f t="shared" si="26"/>
        <v>62.862733019346372</v>
      </c>
      <c r="J67" s="2">
        <f t="shared" si="0"/>
        <v>127.6541506235943</v>
      </c>
      <c r="K67" s="2">
        <f t="shared" si="27"/>
        <v>87.017144256028828</v>
      </c>
      <c r="L67" s="6">
        <f t="shared" si="28"/>
        <v>2836.9135976423527</v>
      </c>
      <c r="M67" s="2">
        <f t="shared" si="1"/>
        <v>35.95393969234231</v>
      </c>
      <c r="N67" s="2">
        <f t="shared" si="29"/>
        <v>127.6541506235943</v>
      </c>
      <c r="O67" s="2">
        <f t="shared" si="3"/>
        <v>87.017144256028828</v>
      </c>
      <c r="P67" s="5">
        <f t="shared" si="4"/>
        <v>0.38363787705115671</v>
      </c>
      <c r="Q67" s="4">
        <f t="shared" si="30"/>
        <v>0.2816511607081027</v>
      </c>
      <c r="R67" s="4">
        <f t="shared" si="5"/>
        <v>0.25437569133500776</v>
      </c>
      <c r="S67" s="4">
        <f t="shared" si="32"/>
        <v>0</v>
      </c>
      <c r="T67" s="4">
        <f t="shared" si="33"/>
        <v>0</v>
      </c>
      <c r="U67" s="5">
        <f t="shared" si="34"/>
        <v>0</v>
      </c>
      <c r="V67" s="5">
        <f t="shared" si="35"/>
        <v>-28.925127636377685</v>
      </c>
      <c r="W67" s="5">
        <f t="shared" si="36"/>
        <v>-16.366019598057971</v>
      </c>
      <c r="X67" s="5">
        <f t="shared" si="11"/>
        <v>0.99996954446328923</v>
      </c>
      <c r="Y67" s="5">
        <f t="shared" si="12"/>
        <v>0</v>
      </c>
      <c r="Z67" s="5">
        <f t="shared" si="13"/>
        <v>-10.851685400978136</v>
      </c>
      <c r="AA67" s="5">
        <f t="shared" si="14"/>
        <v>19.17915247580147</v>
      </c>
      <c r="AB67" s="5">
        <f t="shared" si="15"/>
        <v>0</v>
      </c>
      <c r="AC67" s="5">
        <f t="shared" si="16"/>
        <v>-39.776813037355822</v>
      </c>
      <c r="AD67" s="5">
        <f t="shared" si="17"/>
        <v>-29.360867122256501</v>
      </c>
      <c r="AE67">
        <v>0</v>
      </c>
    </row>
    <row r="68" spans="1:31" x14ac:dyDescent="0.2">
      <c r="A68">
        <f t="shared" si="18"/>
        <v>0.36000000000000015</v>
      </c>
      <c r="B68" s="5">
        <f t="shared" si="19"/>
        <v>0</v>
      </c>
      <c r="C68" s="5">
        <f t="shared" si="20"/>
        <v>44.664125057113999</v>
      </c>
      <c r="D68" s="5">
        <f t="shared" si="21"/>
        <v>30.452050998874341</v>
      </c>
      <c r="E68" s="2">
        <f t="shared" si="22"/>
        <v>44.664125057113999</v>
      </c>
      <c r="F68" s="2">
        <f t="shared" si="23"/>
        <v>0</v>
      </c>
      <c r="G68" s="3">
        <f t="shared" si="24"/>
        <v>0</v>
      </c>
      <c r="H68" s="3">
        <f t="shared" si="25"/>
        <v>110.70515248276641</v>
      </c>
      <c r="I68" s="3">
        <f t="shared" si="26"/>
        <v>62.569124348123808</v>
      </c>
      <c r="J68" s="2">
        <f t="shared" si="0"/>
        <v>127.16338351869827</v>
      </c>
      <c r="K68" s="2">
        <f t="shared" si="27"/>
        <v>86.682606352214222</v>
      </c>
      <c r="L68" s="6">
        <f t="shared" si="28"/>
        <v>2836.9114707017989</v>
      </c>
      <c r="M68" s="2">
        <f t="shared" si="1"/>
        <v>35.953912736324881</v>
      </c>
      <c r="N68" s="2">
        <f t="shared" si="29"/>
        <v>127.16338351869827</v>
      </c>
      <c r="O68" s="2">
        <f t="shared" si="3"/>
        <v>86.682606352214222</v>
      </c>
      <c r="P68" s="5">
        <f t="shared" si="4"/>
        <v>0.38363781494449256</v>
      </c>
      <c r="Q68" s="4">
        <f t="shared" si="30"/>
        <v>0.28273793714397488</v>
      </c>
      <c r="R68" s="4">
        <f t="shared" si="5"/>
        <v>0.25483619366449706</v>
      </c>
      <c r="S68" s="4">
        <f t="shared" si="32"/>
        <v>0</v>
      </c>
      <c r="T68" s="4">
        <f t="shared" si="33"/>
        <v>0</v>
      </c>
      <c r="U68" s="5">
        <f t="shared" si="34"/>
        <v>0</v>
      </c>
      <c r="V68" s="5">
        <f t="shared" si="35"/>
        <v>-28.710761218098597</v>
      </c>
      <c r="W68" s="5">
        <f t="shared" si="36"/>
        <v>-16.22695193942441</v>
      </c>
      <c r="X68" s="5">
        <f t="shared" si="11"/>
        <v>0.999968794748607</v>
      </c>
      <c r="Y68" s="5">
        <f t="shared" si="12"/>
        <v>0</v>
      </c>
      <c r="Z68" s="5">
        <f t="shared" si="13"/>
        <v>-10.778954800422783</v>
      </c>
      <c r="AA68" s="5">
        <f t="shared" si="14"/>
        <v>19.071480498055475</v>
      </c>
      <c r="AB68" s="5">
        <f t="shared" si="15"/>
        <v>0</v>
      </c>
      <c r="AC68" s="5">
        <f t="shared" si="16"/>
        <v>-39.489716018521378</v>
      </c>
      <c r="AD68" s="5">
        <f t="shared" si="17"/>
        <v>-29.329471441368934</v>
      </c>
      <c r="AE68">
        <v>0</v>
      </c>
    </row>
    <row r="69" spans="1:31" x14ac:dyDescent="0.2">
      <c r="A69">
        <f t="shared" si="18"/>
        <v>0.37000000000000016</v>
      </c>
      <c r="B69" s="5">
        <f t="shared" si="19"/>
        <v>0</v>
      </c>
      <c r="C69" s="5">
        <f t="shared" si="20"/>
        <v>45.769202096140731</v>
      </c>
      <c r="D69" s="5">
        <f t="shared" si="21"/>
        <v>31.076275768783511</v>
      </c>
      <c r="E69" s="2">
        <f t="shared" si="22"/>
        <v>45.769202096140731</v>
      </c>
      <c r="F69" s="2">
        <f t="shared" si="23"/>
        <v>0</v>
      </c>
      <c r="G69" s="3">
        <f t="shared" si="24"/>
        <v>0</v>
      </c>
      <c r="H69" s="3">
        <f t="shared" si="25"/>
        <v>110.3102553225812</v>
      </c>
      <c r="I69" s="3">
        <f t="shared" si="26"/>
        <v>62.275829633710117</v>
      </c>
      <c r="J69" s="2">
        <f t="shared" si="0"/>
        <v>126.67529903615757</v>
      </c>
      <c r="K69" s="2">
        <f t="shared" si="27"/>
        <v>86.349897093495272</v>
      </c>
      <c r="L69" s="6">
        <f t="shared" si="28"/>
        <v>2836.9093608244639</v>
      </c>
      <c r="M69" s="2">
        <f t="shared" si="1"/>
        <v>35.953885996560047</v>
      </c>
      <c r="N69" s="2">
        <f t="shared" si="29"/>
        <v>126.67529903615757</v>
      </c>
      <c r="O69" s="2">
        <f t="shared" si="3"/>
        <v>86.349897093495272</v>
      </c>
      <c r="P69" s="5">
        <f t="shared" si="4"/>
        <v>0.38363775333607436</v>
      </c>
      <c r="Q69" s="4">
        <f t="shared" si="30"/>
        <v>0.28382712549427297</v>
      </c>
      <c r="R69" s="4">
        <f t="shared" si="5"/>
        <v>0.25529583637539183</v>
      </c>
      <c r="S69" s="4">
        <f t="shared" si="32"/>
        <v>0</v>
      </c>
      <c r="T69" s="4">
        <f t="shared" si="33"/>
        <v>0</v>
      </c>
      <c r="U69" s="5">
        <f t="shared" si="34"/>
        <v>0</v>
      </c>
      <c r="V69" s="5">
        <f t="shared" si="35"/>
        <v>-28.498536371801602</v>
      </c>
      <c r="W69" s="5">
        <f t="shared" si="36"/>
        <v>-16.088893917527734</v>
      </c>
      <c r="X69" s="5">
        <f t="shared" si="11"/>
        <v>0.99996805104845377</v>
      </c>
      <c r="Y69" s="5">
        <f t="shared" si="12"/>
        <v>0</v>
      </c>
      <c r="Z69" s="5">
        <f t="shared" si="13"/>
        <v>-10.706526126045805</v>
      </c>
      <c r="AA69" s="5">
        <f t="shared" si="14"/>
        <v>18.964655108226744</v>
      </c>
      <c r="AB69" s="5">
        <f t="shared" si="15"/>
        <v>0</v>
      </c>
      <c r="AC69" s="5">
        <f t="shared" si="16"/>
        <v>-39.205062497847408</v>
      </c>
      <c r="AD69" s="5">
        <f t="shared" si="17"/>
        <v>-29.29823880930099</v>
      </c>
      <c r="AE69">
        <f t="shared" ref="AE69:AE132" si="37">IF(($D69-height)*($D70-height)&lt;0,1,0)</f>
        <v>0</v>
      </c>
    </row>
    <row r="70" spans="1:31" x14ac:dyDescent="0.2">
      <c r="A70">
        <f t="shared" si="18"/>
        <v>0.38000000000000017</v>
      </c>
      <c r="B70" s="5">
        <f t="shared" si="19"/>
        <v>0</v>
      </c>
      <c r="C70" s="5">
        <f t="shared" si="20"/>
        <v>46.870344396241649</v>
      </c>
      <c r="D70" s="5">
        <f t="shared" si="21"/>
        <v>31.697569153180144</v>
      </c>
      <c r="E70" s="2">
        <f t="shared" si="22"/>
        <v>46.870344396241649</v>
      </c>
      <c r="F70" s="2">
        <f t="shared" si="23"/>
        <v>0</v>
      </c>
      <c r="G70" s="3">
        <f t="shared" si="24"/>
        <v>0</v>
      </c>
      <c r="H70" s="3">
        <f t="shared" si="25"/>
        <v>109.91820469760272</v>
      </c>
      <c r="I70" s="3">
        <f t="shared" si="26"/>
        <v>61.982847245617108</v>
      </c>
      <c r="J70" s="2">
        <f t="shared" si="0"/>
        <v>126.18987707664033</v>
      </c>
      <c r="K70" s="2">
        <f t="shared" si="27"/>
        <v>86.019002778895924</v>
      </c>
      <c r="L70" s="6">
        <f t="shared" si="28"/>
        <v>2836.9072678694506</v>
      </c>
      <c r="M70" s="2">
        <f t="shared" si="1"/>
        <v>35.953859471262128</v>
      </c>
      <c r="N70" s="2">
        <f t="shared" si="29"/>
        <v>126.18987707664033</v>
      </c>
      <c r="O70" s="2">
        <f t="shared" si="3"/>
        <v>86.019002778895924</v>
      </c>
      <c r="P70" s="5">
        <f t="shared" si="4"/>
        <v>0.38363769222178801</v>
      </c>
      <c r="Q70" s="4">
        <f t="shared" si="30"/>
        <v>0.28491872964917669</v>
      </c>
      <c r="R70" s="4">
        <f t="shared" si="5"/>
        <v>0.25575462013264527</v>
      </c>
      <c r="S70" s="4">
        <f t="shared" si="32"/>
        <v>0</v>
      </c>
      <c r="T70" s="4">
        <f t="shared" si="33"/>
        <v>0</v>
      </c>
      <c r="U70" s="5">
        <f t="shared" si="34"/>
        <v>0</v>
      </c>
      <c r="V70" s="5">
        <f t="shared" si="35"/>
        <v>-28.288427245939005</v>
      </c>
      <c r="W70" s="5">
        <f t="shared" si="36"/>
        <v>-15.951836819274684</v>
      </c>
      <c r="X70" s="5">
        <f t="shared" si="11"/>
        <v>0.99996731331316513</v>
      </c>
      <c r="Y70" s="5">
        <f t="shared" si="12"/>
        <v>0</v>
      </c>
      <c r="Z70" s="5">
        <f t="shared" si="13"/>
        <v>-10.634398154425762</v>
      </c>
      <c r="AA70" s="5">
        <f t="shared" si="14"/>
        <v>18.85866824642579</v>
      </c>
      <c r="AB70" s="5">
        <f t="shared" si="15"/>
        <v>0</v>
      </c>
      <c r="AC70" s="5">
        <f t="shared" si="16"/>
        <v>-38.922825400364765</v>
      </c>
      <c r="AD70" s="5">
        <f t="shared" si="17"/>
        <v>-29.267168572848895</v>
      </c>
      <c r="AE70">
        <f t="shared" si="37"/>
        <v>0</v>
      </c>
    </row>
    <row r="71" spans="1:31" x14ac:dyDescent="0.2">
      <c r="A71">
        <f t="shared" si="18"/>
        <v>0.39000000000000018</v>
      </c>
      <c r="B71" s="5">
        <f t="shared" si="19"/>
        <v>0</v>
      </c>
      <c r="C71" s="5">
        <f t="shared" si="20"/>
        <v>47.967580301947656</v>
      </c>
      <c r="D71" s="5">
        <f t="shared" si="21"/>
        <v>32.315934267207673</v>
      </c>
      <c r="E71" s="2">
        <f t="shared" si="22"/>
        <v>47.967580301947656</v>
      </c>
      <c r="F71" s="2">
        <f t="shared" si="23"/>
        <v>0</v>
      </c>
      <c r="G71" s="3">
        <f t="shared" si="24"/>
        <v>0</v>
      </c>
      <c r="H71" s="3">
        <f t="shared" si="25"/>
        <v>109.52897644359906</v>
      </c>
      <c r="I71" s="3">
        <f t="shared" si="26"/>
        <v>61.690175559888623</v>
      </c>
      <c r="J71" s="2">
        <f t="shared" si="0"/>
        <v>125.70709781628227</v>
      </c>
      <c r="K71" s="2">
        <f t="shared" si="27"/>
        <v>85.68990989521626</v>
      </c>
      <c r="L71" s="6">
        <f t="shared" si="28"/>
        <v>2836.9051916972057</v>
      </c>
      <c r="M71" s="2">
        <f t="shared" si="1"/>
        <v>35.953833158662498</v>
      </c>
      <c r="N71" s="2">
        <f t="shared" si="29"/>
        <v>125.70709781628227</v>
      </c>
      <c r="O71" s="2">
        <f t="shared" si="3"/>
        <v>85.68990989521626</v>
      </c>
      <c r="P71" s="5">
        <f t="shared" si="4"/>
        <v>0.38363763159755843</v>
      </c>
      <c r="Q71" s="4">
        <f t="shared" si="30"/>
        <v>0.28601275332287213</v>
      </c>
      <c r="R71" s="4">
        <f t="shared" si="5"/>
        <v>0.25621254553218198</v>
      </c>
      <c r="S71" s="4">
        <f t="shared" si="32"/>
        <v>0</v>
      </c>
      <c r="T71" s="4">
        <f t="shared" si="33"/>
        <v>0</v>
      </c>
      <c r="U71" s="5">
        <f t="shared" si="34"/>
        <v>0</v>
      </c>
      <c r="V71" s="5">
        <f t="shared" si="35"/>
        <v>-28.080408374243216</v>
      </c>
      <c r="W71" s="5">
        <f t="shared" si="36"/>
        <v>-15.815772032640652</v>
      </c>
      <c r="X71" s="5">
        <f t="shared" si="11"/>
        <v>0.99996658149355122</v>
      </c>
      <c r="Y71" s="5">
        <f t="shared" si="12"/>
        <v>0</v>
      </c>
      <c r="Z71" s="5">
        <f t="shared" si="13"/>
        <v>-10.562569670668726</v>
      </c>
      <c r="AA71" s="5">
        <f t="shared" si="14"/>
        <v>18.753511951338616</v>
      </c>
      <c r="AB71" s="5">
        <f t="shared" si="15"/>
        <v>0</v>
      </c>
      <c r="AC71" s="5">
        <f t="shared" si="16"/>
        <v>-38.642978044911942</v>
      </c>
      <c r="AD71" s="5">
        <f t="shared" si="17"/>
        <v>-29.236260081302035</v>
      </c>
      <c r="AE71">
        <f t="shared" si="37"/>
        <v>0</v>
      </c>
    </row>
    <row r="72" spans="1:31" x14ac:dyDescent="0.2">
      <c r="A72">
        <f t="shared" si="18"/>
        <v>0.40000000000000019</v>
      </c>
      <c r="B72" s="5">
        <f t="shared" si="19"/>
        <v>0</v>
      </c>
      <c r="C72" s="5">
        <f t="shared" si="20"/>
        <v>49.060937917481397</v>
      </c>
      <c r="D72" s="5">
        <f t="shared" si="21"/>
        <v>32.931374209802499</v>
      </c>
      <c r="E72" s="2">
        <f t="shared" si="22"/>
        <v>49.060937917481397</v>
      </c>
      <c r="F72" s="2">
        <f t="shared" si="23"/>
        <v>0</v>
      </c>
      <c r="G72" s="3">
        <f t="shared" si="24"/>
        <v>0</v>
      </c>
      <c r="H72" s="3">
        <f t="shared" si="25"/>
        <v>109.14254666314994</v>
      </c>
      <c r="I72" s="3">
        <f t="shared" si="26"/>
        <v>61.397812959075601</v>
      </c>
      <c r="J72" s="2">
        <f t="shared" si="0"/>
        <v>125.22694170295581</v>
      </c>
      <c r="K72" s="2">
        <f t="shared" si="27"/>
        <v>85.362605114489298</v>
      </c>
      <c r="L72" s="6">
        <f t="shared" si="28"/>
        <v>2836.9031321695038</v>
      </c>
      <c r="M72" s="2">
        <f t="shared" si="1"/>
        <v>35.953807057009335</v>
      </c>
      <c r="N72" s="2">
        <f t="shared" si="29"/>
        <v>125.22694170295581</v>
      </c>
      <c r="O72" s="2">
        <f t="shared" si="3"/>
        <v>85.362605114489298</v>
      </c>
      <c r="P72" s="5">
        <f t="shared" si="4"/>
        <v>0.38363757145934951</v>
      </c>
      <c r="Q72" s="4">
        <f t="shared" si="30"/>
        <v>0.28710920004972618</v>
      </c>
      <c r="R72" s="4">
        <f t="shared" si="5"/>
        <v>0.25666961310079239</v>
      </c>
      <c r="S72" s="4">
        <f t="shared" si="32"/>
        <v>0</v>
      </c>
      <c r="T72" s="4">
        <f t="shared" si="33"/>
        <v>0</v>
      </c>
      <c r="U72" s="5">
        <f t="shared" si="34"/>
        <v>0</v>
      </c>
      <c r="V72" s="5">
        <f t="shared" si="35"/>
        <v>-27.874454668994701</v>
      </c>
      <c r="W72" s="5">
        <f t="shared" si="36"/>
        <v>-15.680691045126608</v>
      </c>
      <c r="X72" s="5">
        <f t="shared" si="11"/>
        <v>0.99996585554088935</v>
      </c>
      <c r="Y72" s="5">
        <f t="shared" si="12"/>
        <v>0</v>
      </c>
      <c r="Z72" s="5">
        <f t="shared" si="13"/>
        <v>-10.491039468307584</v>
      </c>
      <c r="AA72" s="5">
        <f t="shared" si="14"/>
        <v>18.64917835881084</v>
      </c>
      <c r="AB72" s="5">
        <f t="shared" si="15"/>
        <v>0</v>
      </c>
      <c r="AC72" s="5">
        <f t="shared" si="16"/>
        <v>-38.365494137302285</v>
      </c>
      <c r="AD72" s="5">
        <f t="shared" si="17"/>
        <v>-29.205512686315767</v>
      </c>
      <c r="AE72">
        <f t="shared" si="37"/>
        <v>0</v>
      </c>
    </row>
    <row r="73" spans="1:31" x14ac:dyDescent="0.2">
      <c r="A73">
        <f t="shared" si="18"/>
        <v>0.4100000000000002</v>
      </c>
      <c r="B73" s="5">
        <f t="shared" si="19"/>
        <v>0</v>
      </c>
      <c r="C73" s="5">
        <f t="shared" si="20"/>
        <v>50.150445109406029</v>
      </c>
      <c r="D73" s="5">
        <f t="shared" si="21"/>
        <v>33.543892063758939</v>
      </c>
      <c r="E73" s="2">
        <f t="shared" si="22"/>
        <v>50.150445109406029</v>
      </c>
      <c r="F73" s="2">
        <f t="shared" si="23"/>
        <v>0</v>
      </c>
      <c r="G73" s="3">
        <f t="shared" si="24"/>
        <v>0</v>
      </c>
      <c r="H73" s="3">
        <f t="shared" si="25"/>
        <v>108.75889172177692</v>
      </c>
      <c r="I73" s="3">
        <f t="shared" si="26"/>
        <v>61.105757832212447</v>
      </c>
      <c r="J73" s="2">
        <f t="shared" si="0"/>
        <v>124.74938945260689</v>
      </c>
      <c r="K73" s="2">
        <f t="shared" si="27"/>
        <v>85.037075291483902</v>
      </c>
      <c r="L73" s="6">
        <f t="shared" si="28"/>
        <v>2836.9010891494167</v>
      </c>
      <c r="M73" s="2">
        <f t="shared" si="1"/>
        <v>35.953781164567253</v>
      </c>
      <c r="N73" s="2">
        <f t="shared" si="29"/>
        <v>124.74938945260689</v>
      </c>
      <c r="O73" s="2">
        <f t="shared" si="3"/>
        <v>85.037075291483902</v>
      </c>
      <c r="P73" s="5">
        <f t="shared" si="4"/>
        <v>0.38363751180316297</v>
      </c>
      <c r="Q73" s="4">
        <f t="shared" si="30"/>
        <v>0.28820807318040087</v>
      </c>
      <c r="R73" s="4">
        <f t="shared" si="5"/>
        <v>0.25712582329602368</v>
      </c>
      <c r="S73" s="4">
        <f t="shared" si="32"/>
        <v>0</v>
      </c>
      <c r="T73" s="4">
        <f t="shared" si="33"/>
        <v>0</v>
      </c>
      <c r="U73" s="5">
        <f t="shared" si="34"/>
        <v>0</v>
      </c>
      <c r="V73" s="5">
        <f t="shared" si="35"/>
        <v>-27.670541414427809</v>
      </c>
      <c r="W73" s="5">
        <f t="shared" si="36"/>
        <v>-15.546585442242735</v>
      </c>
      <c r="X73" s="5">
        <f t="shared" si="11"/>
        <v>0.99996513540691423</v>
      </c>
      <c r="Y73" s="5">
        <f t="shared" si="12"/>
        <v>0</v>
      </c>
      <c r="Z73" s="5">
        <f t="shared" si="13"/>
        <v>-10.419806349201961</v>
      </c>
      <c r="AA73" s="5">
        <f t="shared" si="14"/>
        <v>18.545659700456881</v>
      </c>
      <c r="AB73" s="5">
        <f t="shared" si="15"/>
        <v>0</v>
      </c>
      <c r="AC73" s="5">
        <f t="shared" si="16"/>
        <v>-38.090347763629772</v>
      </c>
      <c r="AD73" s="5">
        <f t="shared" si="17"/>
        <v>-29.174925741785856</v>
      </c>
      <c r="AE73">
        <f t="shared" si="37"/>
        <v>0</v>
      </c>
    </row>
    <row r="74" spans="1:31" x14ac:dyDescent="0.2">
      <c r="A74">
        <f t="shared" si="18"/>
        <v>0.42000000000000021</v>
      </c>
      <c r="B74" s="5">
        <f t="shared" si="19"/>
        <v>0</v>
      </c>
      <c r="C74" s="5">
        <f t="shared" si="20"/>
        <v>51.236129509235617</v>
      </c>
      <c r="D74" s="5">
        <f t="shared" si="21"/>
        <v>34.153490895793972</v>
      </c>
      <c r="E74" s="2">
        <f t="shared" si="22"/>
        <v>51.236129509235617</v>
      </c>
      <c r="F74" s="2">
        <f t="shared" si="23"/>
        <v>0</v>
      </c>
      <c r="G74" s="3">
        <f t="shared" si="24"/>
        <v>0</v>
      </c>
      <c r="H74" s="3">
        <f t="shared" si="25"/>
        <v>108.37798824414062</v>
      </c>
      <c r="I74" s="3">
        <f t="shared" si="26"/>
        <v>60.814008574794592</v>
      </c>
      <c r="J74" s="2">
        <f t="shared" si="0"/>
        <v>124.27442204565779</v>
      </c>
      <c r="K74" s="2">
        <f t="shared" si="27"/>
        <v>84.713307461252754</v>
      </c>
      <c r="L74" s="6">
        <f t="shared" si="28"/>
        <v>2836.8990625012957</v>
      </c>
      <c r="M74" s="2">
        <f t="shared" si="1"/>
        <v>35.953755479617115</v>
      </c>
      <c r="N74" s="2">
        <f t="shared" si="29"/>
        <v>124.27442204565779</v>
      </c>
      <c r="O74" s="2">
        <f t="shared" si="3"/>
        <v>84.713307461252754</v>
      </c>
      <c r="P74" s="5">
        <f t="shared" si="4"/>
        <v>0.38363745262503784</v>
      </c>
      <c r="Q74" s="4">
        <f t="shared" si="30"/>
        <v>0.28930937587790906</v>
      </c>
      <c r="R74" s="4">
        <f t="shared" si="5"/>
        <v>0.25758117650606749</v>
      </c>
      <c r="S74" s="4">
        <f t="shared" si="32"/>
        <v>0</v>
      </c>
      <c r="T74" s="4">
        <f t="shared" si="33"/>
        <v>0</v>
      </c>
      <c r="U74" s="5">
        <f t="shared" si="34"/>
        <v>0</v>
      </c>
      <c r="V74" s="5">
        <f t="shared" si="35"/>
        <v>-27.468644260271255</v>
      </c>
      <c r="W74" s="5">
        <f t="shared" si="36"/>
        <v>-15.413446906018129</v>
      </c>
      <c r="X74" s="5">
        <f t="shared" si="11"/>
        <v>0.99996442104381211</v>
      </c>
      <c r="Y74" s="5">
        <f t="shared" si="12"/>
        <v>0</v>
      </c>
      <c r="Z74" s="5">
        <f t="shared" si="13"/>
        <v>-10.348869123438764</v>
      </c>
      <c r="AA74" s="5">
        <f t="shared" si="14"/>
        <v>18.442948302293928</v>
      </c>
      <c r="AB74" s="5">
        <f t="shared" si="15"/>
        <v>0</v>
      </c>
      <c r="AC74" s="5">
        <f t="shared" si="16"/>
        <v>-37.817513383710022</v>
      </c>
      <c r="AD74" s="5">
        <f t="shared" si="17"/>
        <v>-29.144498603724202</v>
      </c>
      <c r="AE74">
        <f t="shared" si="37"/>
        <v>0</v>
      </c>
    </row>
    <row r="75" spans="1:31" x14ac:dyDescent="0.2">
      <c r="A75">
        <f t="shared" si="18"/>
        <v>0.43000000000000022</v>
      </c>
      <c r="B75" s="5">
        <f t="shared" si="19"/>
        <v>0</v>
      </c>
      <c r="C75" s="5">
        <f t="shared" si="20"/>
        <v>52.318018516007839</v>
      </c>
      <c r="D75" s="5">
        <f t="shared" si="21"/>
        <v>34.760173756611735</v>
      </c>
      <c r="E75" s="2">
        <f t="shared" si="22"/>
        <v>52.318018516007839</v>
      </c>
      <c r="F75" s="2">
        <f t="shared" si="23"/>
        <v>0</v>
      </c>
      <c r="G75" s="3">
        <f t="shared" si="24"/>
        <v>0</v>
      </c>
      <c r="H75" s="3">
        <f t="shared" si="25"/>
        <v>107.99981311030352</v>
      </c>
      <c r="I75" s="3">
        <f t="shared" si="26"/>
        <v>60.52256358875735</v>
      </c>
      <c r="J75" s="2">
        <f t="shared" si="0"/>
        <v>123.80202072347473</v>
      </c>
      <c r="K75" s="2">
        <f t="shared" si="27"/>
        <v>84.391288836724414</v>
      </c>
      <c r="L75" s="6">
        <f t="shared" si="28"/>
        <v>2836.8970520907465</v>
      </c>
      <c r="M75" s="2">
        <f t="shared" si="1"/>
        <v>35.953730000455636</v>
      </c>
      <c r="N75" s="2">
        <f t="shared" si="29"/>
        <v>123.80202072347473</v>
      </c>
      <c r="O75" s="2">
        <f t="shared" si="3"/>
        <v>84.391288836724414</v>
      </c>
      <c r="P75" s="5">
        <f t="shared" si="4"/>
        <v>0.38363739392104979</v>
      </c>
      <c r="Q75" s="4">
        <f t="shared" si="30"/>
        <v>0.29041311111360774</v>
      </c>
      <c r="R75" s="4">
        <f t="shared" si="5"/>
        <v>0.25803567304964337</v>
      </c>
      <c r="S75" s="4">
        <f t="shared" si="32"/>
        <v>0</v>
      </c>
      <c r="T75" s="4">
        <f t="shared" si="33"/>
        <v>0</v>
      </c>
      <c r="U75" s="5">
        <f t="shared" si="34"/>
        <v>0</v>
      </c>
      <c r="V75" s="5">
        <f t="shared" si="35"/>
        <v>-27.26873921542018</v>
      </c>
      <c r="W75" s="5">
        <f t="shared" si="36"/>
        <v>-15.281267213536115</v>
      </c>
      <c r="X75" s="5">
        <f t="shared" si="11"/>
        <v>0.99996371240421056</v>
      </c>
      <c r="Y75" s="5">
        <f t="shared" si="12"/>
        <v>0</v>
      </c>
      <c r="Z75" s="5">
        <f t="shared" si="13"/>
        <v>-10.27822660923327</v>
      </c>
      <c r="AA75" s="5">
        <f t="shared" si="14"/>
        <v>18.341036583399841</v>
      </c>
      <c r="AB75" s="5">
        <f t="shared" si="15"/>
        <v>0</v>
      </c>
      <c r="AC75" s="5">
        <f t="shared" si="16"/>
        <v>-37.546965824653448</v>
      </c>
      <c r="AD75" s="5">
        <f t="shared" si="17"/>
        <v>-29.114230630136273</v>
      </c>
      <c r="AE75">
        <f t="shared" si="37"/>
        <v>0</v>
      </c>
    </row>
    <row r="76" spans="1:31" x14ac:dyDescent="0.2">
      <c r="A76">
        <f t="shared" si="18"/>
        <v>0.44000000000000022</v>
      </c>
      <c r="B76" s="5">
        <f t="shared" si="19"/>
        <v>0</v>
      </c>
      <c r="C76" s="5">
        <f t="shared" si="20"/>
        <v>53.396139298819641</v>
      </c>
      <c r="D76" s="5">
        <f t="shared" si="21"/>
        <v>35.3639436809678</v>
      </c>
      <c r="E76" s="2">
        <f t="shared" si="22"/>
        <v>53.396139298819641</v>
      </c>
      <c r="F76" s="2">
        <f t="shared" si="23"/>
        <v>0</v>
      </c>
      <c r="G76" s="3">
        <f t="shared" si="24"/>
        <v>0</v>
      </c>
      <c r="H76" s="3">
        <f t="shared" si="25"/>
        <v>107.62434345205699</v>
      </c>
      <c r="I76" s="3">
        <f t="shared" si="26"/>
        <v>60.23142128245599</v>
      </c>
      <c r="J76" s="2">
        <f t="shared" si="0"/>
        <v>123.33216698489902</v>
      </c>
      <c r="K76" s="2">
        <f t="shared" si="27"/>
        <v>84.071006806338801</v>
      </c>
      <c r="L76" s="6">
        <f t="shared" si="28"/>
        <v>2836.8950577846072</v>
      </c>
      <c r="M76" s="2">
        <f t="shared" si="1"/>
        <v>35.953704725395191</v>
      </c>
      <c r="N76" s="2">
        <f t="shared" si="29"/>
        <v>123.33216698489902</v>
      </c>
      <c r="O76" s="2">
        <f t="shared" si="3"/>
        <v>84.071006806338801</v>
      </c>
      <c r="P76" s="5">
        <f t="shared" si="4"/>
        <v>0.38363733568731051</v>
      </c>
      <c r="Q76" s="4">
        <f t="shared" si="30"/>
        <v>0.2915192816631319</v>
      </c>
      <c r="R76" s="4">
        <f t="shared" si="5"/>
        <v>0.25848931317588042</v>
      </c>
      <c r="S76" s="4">
        <f t="shared" si="32"/>
        <v>0</v>
      </c>
      <c r="T76" s="4">
        <f t="shared" si="33"/>
        <v>0</v>
      </c>
      <c r="U76" s="5">
        <f t="shared" si="34"/>
        <v>0</v>
      </c>
      <c r="V76" s="5">
        <f t="shared" si="35"/>
        <v>-27.07080264173668</v>
      </c>
      <c r="W76" s="5">
        <f t="shared" si="36"/>
        <v>-15.150038235494582</v>
      </c>
      <c r="X76" s="5">
        <f t="shared" si="11"/>
        <v>0.99996300944117245</v>
      </c>
      <c r="Y76" s="5">
        <f t="shared" si="12"/>
        <v>0</v>
      </c>
      <c r="Z76" s="5">
        <f t="shared" si="13"/>
        <v>-10.207877632830865</v>
      </c>
      <c r="AA76" s="5">
        <f t="shared" si="14"/>
        <v>18.239917054594901</v>
      </c>
      <c r="AB76" s="5">
        <f t="shared" si="15"/>
        <v>0</v>
      </c>
      <c r="AC76" s="5">
        <f t="shared" si="16"/>
        <v>-37.278680274567549</v>
      </c>
      <c r="AD76" s="5">
        <f t="shared" si="17"/>
        <v>-29.084121180899679</v>
      </c>
      <c r="AE76">
        <f t="shared" si="37"/>
        <v>0</v>
      </c>
    </row>
    <row r="77" spans="1:31" x14ac:dyDescent="0.2">
      <c r="A77">
        <f t="shared" si="18"/>
        <v>0.45000000000000023</v>
      </c>
      <c r="B77" s="5">
        <f t="shared" si="19"/>
        <v>0</v>
      </c>
      <c r="C77" s="5">
        <f t="shared" si="20"/>
        <v>54.470518799326484</v>
      </c>
      <c r="D77" s="5">
        <f t="shared" si="21"/>
        <v>35.964803687733315</v>
      </c>
      <c r="E77" s="2">
        <f t="shared" si="22"/>
        <v>54.470518799326484</v>
      </c>
      <c r="F77" s="2">
        <f t="shared" si="23"/>
        <v>0</v>
      </c>
      <c r="G77" s="3">
        <f t="shared" si="24"/>
        <v>0</v>
      </c>
      <c r="H77" s="3">
        <f t="shared" si="25"/>
        <v>107.25155664931131</v>
      </c>
      <c r="I77" s="3">
        <f t="shared" si="26"/>
        <v>59.940580070646995</v>
      </c>
      <c r="J77" s="2">
        <f t="shared" si="0"/>
        <v>122.8648425828401</v>
      </c>
      <c r="K77" s="2">
        <f t="shared" si="27"/>
        <v>83.752448931724672</v>
      </c>
      <c r="L77" s="6">
        <f t="shared" si="28"/>
        <v>2836.893079450927</v>
      </c>
      <c r="M77" s="2">
        <f t="shared" si="1"/>
        <v>35.953679652763483</v>
      </c>
      <c r="N77" s="2">
        <f t="shared" si="29"/>
        <v>122.8648425828401</v>
      </c>
      <c r="O77" s="2">
        <f t="shared" si="3"/>
        <v>83.752448931724672</v>
      </c>
      <c r="P77" s="5">
        <f t="shared" si="4"/>
        <v>0.38363727791996705</v>
      </c>
      <c r="Q77" s="4">
        <f t="shared" si="30"/>
        <v>0.29262789010226553</v>
      </c>
      <c r="R77" s="4">
        <f t="shared" si="5"/>
        <v>0.25894209706419441</v>
      </c>
      <c r="S77" s="4">
        <f t="shared" si="32"/>
        <v>0</v>
      </c>
      <c r="T77" s="4">
        <f t="shared" si="33"/>
        <v>0</v>
      </c>
      <c r="U77" s="5">
        <f t="shared" si="34"/>
        <v>0</v>
      </c>
      <c r="V77" s="5">
        <f t="shared" si="35"/>
        <v>-26.874811247975856</v>
      </c>
      <c r="W77" s="5">
        <f t="shared" si="36"/>
        <v>-15.019751934790824</v>
      </c>
      <c r="X77" s="5">
        <f t="shared" si="11"/>
        <v>0.99996231210818687</v>
      </c>
      <c r="Y77" s="5">
        <f t="shared" si="12"/>
        <v>0</v>
      </c>
      <c r="Z77" s="5">
        <f t="shared" si="13"/>
        <v>-10.137821028409254</v>
      </c>
      <c r="AA77" s="5">
        <f t="shared" si="14"/>
        <v>18.139582317146544</v>
      </c>
      <c r="AB77" s="5">
        <f t="shared" si="15"/>
        <v>0</v>
      </c>
      <c r="AC77" s="5">
        <f t="shared" si="16"/>
        <v>-37.012632276385112</v>
      </c>
      <c r="AD77" s="5">
        <f t="shared" si="17"/>
        <v>-29.054169617644277</v>
      </c>
      <c r="AE77">
        <f t="shared" si="37"/>
        <v>0</v>
      </c>
    </row>
    <row r="78" spans="1:31" x14ac:dyDescent="0.2">
      <c r="A78">
        <f t="shared" si="18"/>
        <v>0.46000000000000024</v>
      </c>
      <c r="B78" s="5">
        <f t="shared" si="19"/>
        <v>0</v>
      </c>
      <c r="C78" s="5">
        <f t="shared" si="20"/>
        <v>55.541183734205781</v>
      </c>
      <c r="D78" s="5">
        <f t="shared" si="21"/>
        <v>36.562756779958903</v>
      </c>
      <c r="E78" s="2">
        <f t="shared" si="22"/>
        <v>55.541183734205781</v>
      </c>
      <c r="F78" s="2">
        <f t="shared" si="23"/>
        <v>0</v>
      </c>
      <c r="G78" s="3">
        <f t="shared" si="24"/>
        <v>0</v>
      </c>
      <c r="H78" s="3">
        <f t="shared" si="25"/>
        <v>106.88143032654746</v>
      </c>
      <c r="I78" s="3">
        <f t="shared" si="26"/>
        <v>59.650038374470554</v>
      </c>
      <c r="J78" s="2">
        <f t="shared" si="0"/>
        <v>122.40002952092956</v>
      </c>
      <c r="K78" s="2">
        <f t="shared" si="27"/>
        <v>83.435602945418921</v>
      </c>
      <c r="L78" s="6">
        <f t="shared" si="28"/>
        <v>2836.8911169589437</v>
      </c>
      <c r="M78" s="2">
        <f t="shared" si="1"/>
        <v>35.953654780903271</v>
      </c>
      <c r="N78" s="2">
        <f t="shared" si="29"/>
        <v>122.40002952092956</v>
      </c>
      <c r="O78" s="2">
        <f t="shared" si="3"/>
        <v>83.435602945418921</v>
      </c>
      <c r="P78" s="5">
        <f t="shared" si="4"/>
        <v>0.38363722061520117</v>
      </c>
      <c r="Q78" s="4">
        <f t="shared" si="30"/>
        <v>0.2937389388027512</v>
      </c>
      <c r="R78" s="4">
        <f t="shared" si="5"/>
        <v>0.25939402482416235</v>
      </c>
      <c r="S78" s="4">
        <f t="shared" si="32"/>
        <v>0</v>
      </c>
      <c r="T78" s="4">
        <f t="shared" si="33"/>
        <v>0</v>
      </c>
      <c r="U78" s="5">
        <f t="shared" si="34"/>
        <v>0</v>
      </c>
      <c r="V78" s="5">
        <f t="shared" si="35"/>
        <v>-26.680742083834478</v>
      </c>
      <c r="W78" s="5">
        <f t="shared" si="36"/>
        <v>-14.890400365130365</v>
      </c>
      <c r="X78" s="5">
        <f t="shared" si="11"/>
        <v>0.99996162035916192</v>
      </c>
      <c r="Y78" s="5">
        <f t="shared" si="12"/>
        <v>0</v>
      </c>
      <c r="Z78" s="5">
        <f t="shared" si="13"/>
        <v>-10.068055637981274</v>
      </c>
      <c r="AA78" s="5">
        <f t="shared" si="14"/>
        <v>18.04002506149687</v>
      </c>
      <c r="AB78" s="5">
        <f t="shared" si="15"/>
        <v>0</v>
      </c>
      <c r="AC78" s="5">
        <f t="shared" si="16"/>
        <v>-36.748797721815748</v>
      </c>
      <c r="AD78" s="5">
        <f t="shared" si="17"/>
        <v>-29.024375303633494</v>
      </c>
      <c r="AE78">
        <f t="shared" si="37"/>
        <v>0</v>
      </c>
    </row>
    <row r="79" spans="1:31" x14ac:dyDescent="0.2">
      <c r="A79">
        <f t="shared" si="18"/>
        <v>0.47000000000000025</v>
      </c>
      <c r="B79" s="5">
        <f t="shared" si="19"/>
        <v>0</v>
      </c>
      <c r="C79" s="5">
        <f t="shared" si="20"/>
        <v>56.608160597585169</v>
      </c>
      <c r="D79" s="5">
        <f t="shared" si="21"/>
        <v>37.157805944938424</v>
      </c>
      <c r="E79" s="2">
        <f t="shared" si="22"/>
        <v>56.608160597585169</v>
      </c>
      <c r="F79" s="2">
        <f t="shared" si="23"/>
        <v>0</v>
      </c>
      <c r="G79" s="3">
        <f t="shared" si="24"/>
        <v>0</v>
      </c>
      <c r="H79" s="3">
        <f t="shared" si="25"/>
        <v>106.5139423493293</v>
      </c>
      <c r="I79" s="3">
        <f t="shared" si="26"/>
        <v>59.359794621434219</v>
      </c>
      <c r="J79" s="2">
        <f t="shared" si="0"/>
        <v>121.93771005023464</v>
      </c>
      <c r="K79" s="2">
        <f t="shared" si="27"/>
        <v>83.120456748626196</v>
      </c>
      <c r="L79" s="6">
        <f t="shared" si="28"/>
        <v>2836.8891701790631</v>
      </c>
      <c r="M79" s="2">
        <f t="shared" si="1"/>
        <v>35.953630108172156</v>
      </c>
      <c r="N79" s="2">
        <f t="shared" si="29"/>
        <v>121.93771005023464</v>
      </c>
      <c r="O79" s="2">
        <f t="shared" si="3"/>
        <v>83.120456748626196</v>
      </c>
      <c r="P79" s="5">
        <f t="shared" si="4"/>
        <v>0.38363716376922863</v>
      </c>
      <c r="Q79" s="4">
        <f t="shared" si="30"/>
        <v>0.29485242992803745</v>
      </c>
      <c r="R79" s="4">
        <f t="shared" si="5"/>
        <v>0.25984509649539461</v>
      </c>
      <c r="S79" s="4">
        <f t="shared" si="32"/>
        <v>0</v>
      </c>
      <c r="T79" s="4">
        <f t="shared" si="33"/>
        <v>0</v>
      </c>
      <c r="U79" s="5">
        <f t="shared" si="34"/>
        <v>0</v>
      </c>
      <c r="V79" s="5">
        <f t="shared" si="35"/>
        <v>-26.488572534119417</v>
      </c>
      <c r="W79" s="5">
        <f t="shared" si="36"/>
        <v>-14.761975669659295</v>
      </c>
      <c r="X79" s="5">
        <f t="shared" si="11"/>
        <v>0.99996093414841825</v>
      </c>
      <c r="Y79" s="5">
        <f t="shared" si="12"/>
        <v>0</v>
      </c>
      <c r="Z79" s="5">
        <f t="shared" si="13"/>
        <v>-9.9985803112981859</v>
      </c>
      <c r="AA79" s="5">
        <f t="shared" si="14"/>
        <v>17.941238066012403</v>
      </c>
      <c r="AB79" s="5">
        <f t="shared" si="15"/>
        <v>0</v>
      </c>
      <c r="AC79" s="5">
        <f t="shared" si="16"/>
        <v>-36.487152845417604</v>
      </c>
      <c r="AD79" s="5">
        <f t="shared" si="17"/>
        <v>-28.99473760364689</v>
      </c>
      <c r="AE79">
        <f t="shared" si="37"/>
        <v>0</v>
      </c>
    </row>
    <row r="80" spans="1:31" x14ac:dyDescent="0.2">
      <c r="A80">
        <f t="shared" si="18"/>
        <v>0.48000000000000026</v>
      </c>
      <c r="B80" s="5">
        <f t="shared" si="19"/>
        <v>0</v>
      </c>
      <c r="C80" s="5">
        <f t="shared" si="20"/>
        <v>57.67147566343619</v>
      </c>
      <c r="D80" s="5">
        <f t="shared" si="21"/>
        <v>37.749954154272586</v>
      </c>
      <c r="E80" s="2">
        <f t="shared" si="22"/>
        <v>57.67147566343619</v>
      </c>
      <c r="F80" s="2">
        <f t="shared" si="23"/>
        <v>0</v>
      </c>
      <c r="G80" s="3">
        <f t="shared" si="24"/>
        <v>0</v>
      </c>
      <c r="H80" s="3">
        <f t="shared" si="25"/>
        <v>106.14907082087512</v>
      </c>
      <c r="I80" s="3">
        <f t="shared" si="26"/>
        <v>59.069847245397753</v>
      </c>
      <c r="J80" s="2">
        <f t="shared" si="0"/>
        <v>121.47786666603011</v>
      </c>
      <c r="K80" s="2">
        <f t="shared" si="27"/>
        <v>82.806998409018476</v>
      </c>
      <c r="L80" s="6">
        <f t="shared" si="28"/>
        <v>2836.887238982838</v>
      </c>
      <c r="M80" s="2">
        <f t="shared" si="1"/>
        <v>35.953605632942221</v>
      </c>
      <c r="N80" s="2">
        <f t="shared" si="29"/>
        <v>121.47786666603011</v>
      </c>
      <c r="O80" s="2">
        <f t="shared" si="3"/>
        <v>82.806998409018476</v>
      </c>
      <c r="P80" s="5">
        <f t="shared" si="4"/>
        <v>0.38363710737829887</v>
      </c>
      <c r="Q80" s="4">
        <f t="shared" si="30"/>
        <v>0.29596836542896116</v>
      </c>
      <c r="R80" s="4">
        <f t="shared" si="5"/>
        <v>0.26029531204740264</v>
      </c>
      <c r="S80" s="4">
        <f t="shared" si="32"/>
        <v>0</v>
      </c>
      <c r="T80" s="4">
        <f t="shared" si="33"/>
        <v>0</v>
      </c>
      <c r="U80" s="5">
        <f t="shared" si="34"/>
        <v>0</v>
      </c>
      <c r="V80" s="5">
        <f t="shared" si="35"/>
        <v>-26.298280313033267</v>
      </c>
      <c r="W80" s="5">
        <f t="shared" si="36"/>
        <v>-14.634470079619666</v>
      </c>
      <c r="X80" s="5">
        <f t="shared" si="11"/>
        <v>0.99996025343067951</v>
      </c>
      <c r="Y80" s="5">
        <f t="shared" si="12"/>
        <v>0</v>
      </c>
      <c r="Z80" s="5">
        <f t="shared" si="13"/>
        <v>-9.929393905753491</v>
      </c>
      <c r="AA80" s="5">
        <f t="shared" si="14"/>
        <v>17.84321419575555</v>
      </c>
      <c r="AB80" s="5">
        <f t="shared" si="15"/>
        <v>0</v>
      </c>
      <c r="AC80" s="5">
        <f t="shared" si="16"/>
        <v>-36.22767421878676</v>
      </c>
      <c r="AD80" s="5">
        <f t="shared" si="17"/>
        <v>-28.965255883864117</v>
      </c>
      <c r="AE80">
        <f t="shared" si="37"/>
        <v>0</v>
      </c>
    </row>
    <row r="81" spans="1:31" x14ac:dyDescent="0.2">
      <c r="A81">
        <f t="shared" si="18"/>
        <v>0.49000000000000027</v>
      </c>
      <c r="B81" s="5">
        <f t="shared" si="19"/>
        <v>0</v>
      </c>
      <c r="C81" s="5">
        <f t="shared" si="20"/>
        <v>58.731154987934005</v>
      </c>
      <c r="D81" s="5">
        <f t="shared" si="21"/>
        <v>38.339204363932375</v>
      </c>
      <c r="E81" s="2">
        <f t="shared" si="22"/>
        <v>58.731154987934005</v>
      </c>
      <c r="F81" s="2">
        <f t="shared" si="23"/>
        <v>0</v>
      </c>
      <c r="G81" s="3">
        <f t="shared" si="24"/>
        <v>0</v>
      </c>
      <c r="H81" s="3">
        <f t="shared" si="25"/>
        <v>105.78679407868725</v>
      </c>
      <c r="I81" s="3">
        <f t="shared" si="26"/>
        <v>58.780194686559113</v>
      </c>
      <c r="J81" s="2">
        <f t="shared" si="0"/>
        <v>121.02048210462712</v>
      </c>
      <c r="K81" s="2">
        <f t="shared" si="27"/>
        <v>82.495216158573356</v>
      </c>
      <c r="L81" s="6">
        <f t="shared" si="28"/>
        <v>2836.8853232429465</v>
      </c>
      <c r="M81" s="2">
        <f t="shared" si="1"/>
        <v>35.953581353599837</v>
      </c>
      <c r="N81" s="2">
        <f t="shared" si="29"/>
        <v>121.02048210462712</v>
      </c>
      <c r="O81" s="2">
        <f t="shared" si="3"/>
        <v>82.495216158573356</v>
      </c>
      <c r="P81" s="5">
        <f t="shared" si="4"/>
        <v>0.38363705143869403</v>
      </c>
      <c r="Q81" s="4">
        <f t="shared" si="30"/>
        <v>0.29708674703936899</v>
      </c>
      <c r="R81" s="4">
        <f t="shared" si="5"/>
        <v>0.2607446713794655</v>
      </c>
      <c r="S81" s="4">
        <f t="shared" si="32"/>
        <v>0</v>
      </c>
      <c r="T81" s="4">
        <f t="shared" si="33"/>
        <v>0</v>
      </c>
      <c r="U81" s="5">
        <f t="shared" si="34"/>
        <v>0</v>
      </c>
      <c r="V81" s="5">
        <f t="shared" si="35"/>
        <v>-26.10984345857409</v>
      </c>
      <c r="W81" s="5">
        <f t="shared" si="36"/>
        <v>-14.507875913027311</v>
      </c>
      <c r="X81" s="5">
        <f t="shared" si="11"/>
        <v>0.9999595781610664</v>
      </c>
      <c r="Y81" s="5">
        <f t="shared" si="12"/>
        <v>0</v>
      </c>
      <c r="Z81" s="5">
        <f t="shared" si="13"/>
        <v>-9.8604952862872199</v>
      </c>
      <c r="AA81" s="5">
        <f t="shared" si="14"/>
        <v>17.745946401277461</v>
      </c>
      <c r="AB81" s="5">
        <f t="shared" si="15"/>
        <v>0</v>
      </c>
      <c r="AC81" s="5">
        <f t="shared" si="16"/>
        <v>-35.970338744861309</v>
      </c>
      <c r="AD81" s="5">
        <f t="shared" si="17"/>
        <v>-28.935929511749848</v>
      </c>
      <c r="AE81">
        <f t="shared" si="37"/>
        <v>0</v>
      </c>
    </row>
    <row r="82" spans="1:31" x14ac:dyDescent="0.2">
      <c r="A82">
        <f t="shared" si="18"/>
        <v>0.50000000000000022</v>
      </c>
      <c r="B82" s="5">
        <f t="shared" si="19"/>
        <v>0</v>
      </c>
      <c r="C82" s="5">
        <f t="shared" si="20"/>
        <v>59.787224411783633</v>
      </c>
      <c r="D82" s="5">
        <f t="shared" si="21"/>
        <v>38.925559514322373</v>
      </c>
      <c r="E82" s="2">
        <f t="shared" si="22"/>
        <v>59.787224411783633</v>
      </c>
      <c r="F82" s="2">
        <f t="shared" si="23"/>
        <v>0</v>
      </c>
      <c r="G82" s="3">
        <f t="shared" si="24"/>
        <v>0</v>
      </c>
      <c r="H82" s="3">
        <f t="shared" si="25"/>
        <v>105.42709069123863</v>
      </c>
      <c r="I82" s="3">
        <f t="shared" si="26"/>
        <v>58.490835391441614</v>
      </c>
      <c r="J82" s="2">
        <f t="shared" si="0"/>
        <v>120.56553934025831</v>
      </c>
      <c r="K82" s="2">
        <f t="shared" si="27"/>
        <v>82.185098391450794</v>
      </c>
      <c r="L82" s="6">
        <f t="shared" si="28"/>
        <v>2836.8834228331743</v>
      </c>
      <c r="M82" s="2">
        <f t="shared" si="1"/>
        <v>35.953557268545438</v>
      </c>
      <c r="N82" s="2">
        <f t="shared" si="29"/>
        <v>120.56553934025831</v>
      </c>
      <c r="O82" s="2">
        <f t="shared" si="3"/>
        <v>82.185098391450794</v>
      </c>
      <c r="P82" s="5">
        <f t="shared" si="4"/>
        <v>0.38363699594672873</v>
      </c>
      <c r="Q82" s="4">
        <f t="shared" si="30"/>
        <v>0.29820757627167271</v>
      </c>
      <c r="R82" s="4">
        <f t="shared" si="5"/>
        <v>0.26119317432049294</v>
      </c>
      <c r="S82" s="4">
        <f t="shared" si="32"/>
        <v>0</v>
      </c>
      <c r="T82" s="4">
        <f t="shared" si="33"/>
        <v>0</v>
      </c>
      <c r="U82" s="5">
        <f t="shared" si="34"/>
        <v>0</v>
      </c>
      <c r="V82" s="5">
        <f t="shared" si="35"/>
        <v>-25.92324032704725</v>
      </c>
      <c r="W82" s="5">
        <f t="shared" si="36"/>
        <v>-14.382185573371885</v>
      </c>
      <c r="X82" s="5">
        <f t="shared" si="11"/>
        <v>0.99995890829509115</v>
      </c>
      <c r="Y82" s="5">
        <f t="shared" si="12"/>
        <v>0</v>
      </c>
      <c r="Z82" s="5">
        <f t="shared" si="13"/>
        <v>-9.7918833252907334</v>
      </c>
      <c r="AA82" s="5">
        <f t="shared" si="14"/>
        <v>17.649427717431852</v>
      </c>
      <c r="AB82" s="5">
        <f t="shared" si="15"/>
        <v>0</v>
      </c>
      <c r="AC82" s="5">
        <f t="shared" si="16"/>
        <v>-35.715123652337979</v>
      </c>
      <c r="AD82" s="5">
        <f t="shared" si="17"/>
        <v>-28.906757855940032</v>
      </c>
      <c r="AE82">
        <f t="shared" si="37"/>
        <v>0</v>
      </c>
    </row>
    <row r="83" spans="1:31" x14ac:dyDescent="0.2">
      <c r="A83">
        <f t="shared" si="18"/>
        <v>0.51000000000000023</v>
      </c>
      <c r="B83" s="5">
        <f t="shared" si="19"/>
        <v>0</v>
      </c>
      <c r="C83" s="5">
        <f t="shared" si="20"/>
        <v>60.839709562513399</v>
      </c>
      <c r="D83" s="5">
        <f t="shared" si="21"/>
        <v>39.509022530343991</v>
      </c>
      <c r="E83" s="2">
        <f t="shared" si="22"/>
        <v>60.839709562513399</v>
      </c>
      <c r="F83" s="2">
        <f t="shared" si="23"/>
        <v>0</v>
      </c>
      <c r="G83" s="3">
        <f t="shared" si="24"/>
        <v>0</v>
      </c>
      <c r="H83" s="3">
        <f t="shared" si="25"/>
        <v>105.06993945471525</v>
      </c>
      <c r="I83" s="3">
        <f t="shared" si="26"/>
        <v>58.201767812882217</v>
      </c>
      <c r="J83" s="2">
        <f t="shared" si="0"/>
        <v>120.11302158201741</v>
      </c>
      <c r="K83" s="2">
        <f t="shared" si="27"/>
        <v>81.876633661906894</v>
      </c>
      <c r="L83" s="6">
        <f t="shared" si="28"/>
        <v>2836.8815376283924</v>
      </c>
      <c r="M83" s="2">
        <f t="shared" si="1"/>
        <v>35.953533376193164</v>
      </c>
      <c r="N83" s="2">
        <f t="shared" si="29"/>
        <v>120.11302158201741</v>
      </c>
      <c r="O83" s="2">
        <f t="shared" si="3"/>
        <v>81.876633661906894</v>
      </c>
      <c r="P83" s="5">
        <f t="shared" si="4"/>
        <v>0.38363694089874906</v>
      </c>
      <c r="Q83" s="4">
        <f t="shared" si="30"/>
        <v>0.29933085441234047</v>
      </c>
      <c r="R83" s="4">
        <f t="shared" si="5"/>
        <v>0.2616408206288855</v>
      </c>
      <c r="S83" s="4">
        <f t="shared" si="32"/>
        <v>0</v>
      </c>
      <c r="T83" s="4">
        <f t="shared" si="33"/>
        <v>0</v>
      </c>
      <c r="U83" s="5">
        <f t="shared" si="34"/>
        <v>0</v>
      </c>
      <c r="V83" s="5">
        <f t="shared" si="35"/>
        <v>-25.738449587686155</v>
      </c>
      <c r="W83" s="5">
        <f t="shared" si="36"/>
        <v>-14.25739154833839</v>
      </c>
      <c r="X83" s="5">
        <f t="shared" si="11"/>
        <v>0.99995824378864695</v>
      </c>
      <c r="Y83" s="5">
        <f t="shared" si="12"/>
        <v>0</v>
      </c>
      <c r="Z83" s="5">
        <f t="shared" si="13"/>
        <v>-9.7235569025119322</v>
      </c>
      <c r="AA83" s="5">
        <f t="shared" si="14"/>
        <v>17.553651262209208</v>
      </c>
      <c r="AB83" s="5">
        <f t="shared" si="15"/>
        <v>0</v>
      </c>
      <c r="AC83" s="5">
        <f t="shared" si="16"/>
        <v>-35.462006490198085</v>
      </c>
      <c r="AD83" s="5">
        <f t="shared" si="17"/>
        <v>-28.877740286129182</v>
      </c>
      <c r="AE83">
        <f t="shared" si="37"/>
        <v>0</v>
      </c>
    </row>
    <row r="84" spans="1:31" x14ac:dyDescent="0.2">
      <c r="A84">
        <f t="shared" si="18"/>
        <v>0.52000000000000024</v>
      </c>
      <c r="B84" s="5">
        <f t="shared" si="19"/>
        <v>0</v>
      </c>
      <c r="C84" s="5">
        <f t="shared" si="20"/>
        <v>61.888635856736038</v>
      </c>
      <c r="D84" s="5">
        <f t="shared" si="21"/>
        <v>40.089596321458508</v>
      </c>
      <c r="E84" s="2">
        <f t="shared" si="22"/>
        <v>61.888635856736038</v>
      </c>
      <c r="F84" s="2">
        <f t="shared" si="23"/>
        <v>0</v>
      </c>
      <c r="G84" s="3">
        <f t="shared" si="24"/>
        <v>0</v>
      </c>
      <c r="H84" s="3">
        <f t="shared" si="25"/>
        <v>104.71531938981327</v>
      </c>
      <c r="I84" s="3">
        <f t="shared" si="26"/>
        <v>57.912990410020925</v>
      </c>
      <c r="J84" s="2">
        <f t="shared" si="0"/>
        <v>119.66291227085266</v>
      </c>
      <c r="K84" s="2">
        <f t="shared" si="27"/>
        <v>81.56981068224448</v>
      </c>
      <c r="L84" s="6">
        <f t="shared" si="28"/>
        <v>2836.8796675045369</v>
      </c>
      <c r="M84" s="2">
        <f t="shared" si="1"/>
        <v>35.95350967497069</v>
      </c>
      <c r="N84" s="2">
        <f t="shared" si="29"/>
        <v>119.66291227085266</v>
      </c>
      <c r="O84" s="2">
        <f t="shared" si="3"/>
        <v>81.56981068224448</v>
      </c>
      <c r="P84" s="5">
        <f t="shared" si="4"/>
        <v>0.38363688629113246</v>
      </c>
      <c r="Q84" s="4">
        <f t="shared" si="30"/>
        <v>0.30045658251732354</v>
      </c>
      <c r="R84" s="4">
        <f t="shared" si="5"/>
        <v>0.26208760999239233</v>
      </c>
      <c r="S84" s="4">
        <f t="shared" si="32"/>
        <v>0</v>
      </c>
      <c r="T84" s="4">
        <f t="shared" si="33"/>
        <v>0</v>
      </c>
      <c r="U84" s="5">
        <f t="shared" si="34"/>
        <v>0</v>
      </c>
      <c r="V84" s="5">
        <f t="shared" si="35"/>
        <v>-25.555450217380013</v>
      </c>
      <c r="W84" s="5">
        <f t="shared" si="36"/>
        <v>-14.133486408549977</v>
      </c>
      <c r="X84" s="5">
        <f t="shared" si="11"/>
        <v>0.99995758459800355</v>
      </c>
      <c r="Y84" s="5">
        <f t="shared" si="12"/>
        <v>0</v>
      </c>
      <c r="Z84" s="5">
        <f t="shared" si="13"/>
        <v>-9.6555149049609117</v>
      </c>
      <c r="AA84" s="5">
        <f t="shared" si="14"/>
        <v>17.458610235591166</v>
      </c>
      <c r="AB84" s="5">
        <f t="shared" si="15"/>
        <v>0</v>
      </c>
      <c r="AC84" s="5">
        <f t="shared" si="16"/>
        <v>-35.210965122340923</v>
      </c>
      <c r="AD84" s="5">
        <f t="shared" si="17"/>
        <v>-28.848876172958811</v>
      </c>
      <c r="AE84">
        <f t="shared" si="37"/>
        <v>0</v>
      </c>
    </row>
    <row r="85" spans="1:31" x14ac:dyDescent="0.2">
      <c r="A85">
        <f t="shared" si="18"/>
        <v>0.53000000000000025</v>
      </c>
      <c r="B85" s="5">
        <f t="shared" si="19"/>
        <v>0</v>
      </c>
      <c r="C85" s="5">
        <f t="shared" si="20"/>
        <v>62.934028502378055</v>
      </c>
      <c r="D85" s="5">
        <f t="shared" si="21"/>
        <v>40.667283781750065</v>
      </c>
      <c r="E85" s="2">
        <f t="shared" si="22"/>
        <v>62.934028502378055</v>
      </c>
      <c r="F85" s="2">
        <f t="shared" si="23"/>
        <v>0</v>
      </c>
      <c r="G85" s="3">
        <f t="shared" si="24"/>
        <v>0</v>
      </c>
      <c r="H85" s="3">
        <f t="shared" si="25"/>
        <v>104.36320973858986</v>
      </c>
      <c r="I85" s="3">
        <f t="shared" si="26"/>
        <v>57.624501648291336</v>
      </c>
      <c r="J85" s="2">
        <f t="shared" si="0"/>
        <v>119.21519507661273</v>
      </c>
      <c r="K85" s="2">
        <f t="shared" si="27"/>
        <v>81.2646183207994</v>
      </c>
      <c r="L85" s="6">
        <f t="shared" si="28"/>
        <v>2836.8778123385919</v>
      </c>
      <c r="M85" s="2">
        <f t="shared" si="1"/>
        <v>35.953486163318964</v>
      </c>
      <c r="N85" s="2">
        <f t="shared" si="29"/>
        <v>119.21519507661273</v>
      </c>
      <c r="O85" s="2">
        <f t="shared" si="3"/>
        <v>81.2646183207994</v>
      </c>
      <c r="P85" s="5">
        <f t="shared" si="4"/>
        <v>0.38363683212028687</v>
      </c>
      <c r="Q85" s="4">
        <f t="shared" si="30"/>
        <v>0.30158476140741736</v>
      </c>
      <c r="R85" s="4">
        <f t="shared" si="5"/>
        <v>0.26253354202796747</v>
      </c>
      <c r="S85" s="4">
        <f t="shared" si="32"/>
        <v>0</v>
      </c>
      <c r="T85" s="4">
        <f t="shared" si="33"/>
        <v>0</v>
      </c>
      <c r="U85" s="5">
        <f t="shared" si="34"/>
        <v>0</v>
      </c>
      <c r="V85" s="5">
        <f t="shared" si="35"/>
        <v>-25.37422149550568</v>
      </c>
      <c r="W85" s="5">
        <f t="shared" si="36"/>
        <v>-14.010462806331404</v>
      </c>
      <c r="X85" s="5">
        <f t="shared" si="11"/>
        <v>0.99995693067979963</v>
      </c>
      <c r="Y85" s="5">
        <f t="shared" si="12"/>
        <v>0</v>
      </c>
      <c r="Z85" s="5">
        <f t="shared" si="13"/>
        <v>-9.5877562268160936</v>
      </c>
      <c r="AA85" s="5">
        <f t="shared" si="14"/>
        <v>17.36429791842458</v>
      </c>
      <c r="AB85" s="5">
        <f t="shared" si="15"/>
        <v>0</v>
      </c>
      <c r="AC85" s="5">
        <f t="shared" si="16"/>
        <v>-34.961977722321777</v>
      </c>
      <c r="AD85" s="5">
        <f t="shared" si="17"/>
        <v>-28.820164887906824</v>
      </c>
      <c r="AE85">
        <f t="shared" si="37"/>
        <v>0</v>
      </c>
    </row>
    <row r="86" spans="1:31" x14ac:dyDescent="0.2">
      <c r="A86">
        <f t="shared" si="18"/>
        <v>0.54000000000000026</v>
      </c>
      <c r="B86" s="5">
        <f t="shared" si="19"/>
        <v>0</v>
      </c>
      <c r="C86" s="5">
        <f t="shared" si="20"/>
        <v>63.975912500877833</v>
      </c>
      <c r="D86" s="5">
        <f t="shared" si="21"/>
        <v>41.242087789988581</v>
      </c>
      <c r="E86" s="2">
        <f t="shared" si="22"/>
        <v>63.975912500877833</v>
      </c>
      <c r="F86" s="2">
        <f t="shared" si="23"/>
        <v>0</v>
      </c>
      <c r="G86" s="3">
        <f t="shared" si="24"/>
        <v>0</v>
      </c>
      <c r="H86" s="3">
        <f t="shared" si="25"/>
        <v>104.01358996136665</v>
      </c>
      <c r="I86" s="3">
        <f t="shared" si="26"/>
        <v>57.336299999412269</v>
      </c>
      <c r="J86" s="2">
        <f t="shared" si="0"/>
        <v>118.76985389514427</v>
      </c>
      <c r="K86" s="2">
        <f t="shared" si="27"/>
        <v>80.961045599962006</v>
      </c>
      <c r="L86" s="6">
        <f t="shared" si="28"/>
        <v>2836.8759720085691</v>
      </c>
      <c r="M86" s="2">
        <f t="shared" si="1"/>
        <v>35.95346283969193</v>
      </c>
      <c r="N86" s="2">
        <f t="shared" si="29"/>
        <v>118.76985389514427</v>
      </c>
      <c r="O86" s="2">
        <f t="shared" si="3"/>
        <v>80.961045599962006</v>
      </c>
      <c r="P86" s="5">
        <f t="shared" si="4"/>
        <v>0.3836367783826502</v>
      </c>
      <c r="Q86" s="4">
        <f t="shared" si="30"/>
        <v>0.3027153916635561</v>
      </c>
      <c r="R86" s="4">
        <f t="shared" si="5"/>
        <v>0.26297861628162195</v>
      </c>
      <c r="S86" s="4">
        <f t="shared" si="32"/>
        <v>0</v>
      </c>
      <c r="T86" s="4">
        <f t="shared" si="33"/>
        <v>0</v>
      </c>
      <c r="U86" s="5">
        <f t="shared" si="34"/>
        <v>0</v>
      </c>
      <c r="V86" s="5">
        <f t="shared" si="35"/>
        <v>-25.194742998861731</v>
      </c>
      <c r="W86" s="5">
        <f t="shared" si="36"/>
        <v>-13.888313474492902</v>
      </c>
      <c r="X86" s="5">
        <f t="shared" si="11"/>
        <v>0.9999562819910357</v>
      </c>
      <c r="Y86" s="5">
        <f t="shared" si="12"/>
        <v>0</v>
      </c>
      <c r="Z86" s="5">
        <f t="shared" si="13"/>
        <v>-9.5202797693306955</v>
      </c>
      <c r="AA86" s="5">
        <f t="shared" si="14"/>
        <v>17.27070767131482</v>
      </c>
      <c r="AB86" s="5">
        <f t="shared" si="15"/>
        <v>0</v>
      </c>
      <c r="AC86" s="5">
        <f t="shared" si="16"/>
        <v>-34.715022768192426</v>
      </c>
      <c r="AD86" s="5">
        <f t="shared" si="17"/>
        <v>-28.791605803178079</v>
      </c>
      <c r="AE86">
        <f t="shared" si="37"/>
        <v>0</v>
      </c>
    </row>
    <row r="87" spans="1:31" x14ac:dyDescent="0.2">
      <c r="A87">
        <f t="shared" si="18"/>
        <v>0.55000000000000027</v>
      </c>
      <c r="B87" s="5">
        <f t="shared" si="19"/>
        <v>0</v>
      </c>
      <c r="C87" s="5">
        <f t="shared" si="20"/>
        <v>65.014312649353087</v>
      </c>
      <c r="D87" s="5">
        <f t="shared" si="21"/>
        <v>41.814011209692545</v>
      </c>
      <c r="E87" s="2">
        <f t="shared" si="22"/>
        <v>65.014312649353087</v>
      </c>
      <c r="F87" s="2">
        <f t="shared" si="23"/>
        <v>0</v>
      </c>
      <c r="G87" s="3">
        <f t="shared" si="24"/>
        <v>0</v>
      </c>
      <c r="H87" s="3">
        <f t="shared" si="25"/>
        <v>103.66643973368473</v>
      </c>
      <c r="I87" s="3">
        <f t="shared" si="26"/>
        <v>57.048383941380486</v>
      </c>
      <c r="J87" s="2">
        <f t="shared" si="0"/>
        <v>118.32687284543967</v>
      </c>
      <c r="K87" s="2">
        <f t="shared" si="27"/>
        <v>80.659081694232896</v>
      </c>
      <c r="L87" s="6">
        <f t="shared" si="28"/>
        <v>2836.8741463934889</v>
      </c>
      <c r="M87" s="2">
        <f t="shared" si="1"/>
        <v>35.953439702556366</v>
      </c>
      <c r="N87" s="2">
        <f t="shared" si="29"/>
        <v>118.32687284543967</v>
      </c>
      <c r="O87" s="2">
        <f t="shared" si="3"/>
        <v>80.659081694232896</v>
      </c>
      <c r="P87" s="5">
        <f t="shared" si="4"/>
        <v>0.38363672507468988</v>
      </c>
      <c r="Q87" s="4">
        <f t="shared" si="30"/>
        <v>0.30384847362204265</v>
      </c>
      <c r="R87" s="4">
        <f t="shared" si="5"/>
        <v>0.26342283222827573</v>
      </c>
      <c r="S87" s="4">
        <f t="shared" si="32"/>
        <v>0</v>
      </c>
      <c r="T87" s="4">
        <f t="shared" si="33"/>
        <v>0</v>
      </c>
      <c r="U87" s="5">
        <f t="shared" si="34"/>
        <v>0</v>
      </c>
      <c r="V87" s="5">
        <f t="shared" si="35"/>
        <v>-25.016994596701981</v>
      </c>
      <c r="W87" s="5">
        <f t="shared" si="36"/>
        <v>-13.767031225133865</v>
      </c>
      <c r="X87" s="5">
        <f t="shared" si="11"/>
        <v>0.99995563848906877</v>
      </c>
      <c r="Y87" s="5">
        <f t="shared" si="12"/>
        <v>0</v>
      </c>
      <c r="Z87" s="5">
        <f t="shared" si="13"/>
        <v>-9.4530844407396657</v>
      </c>
      <c r="AA87" s="5">
        <f t="shared" si="14"/>
        <v>17.177832933538092</v>
      </c>
      <c r="AB87" s="5">
        <f t="shared" si="15"/>
        <v>0</v>
      </c>
      <c r="AC87" s="5">
        <f t="shared" si="16"/>
        <v>-34.47007903744165</v>
      </c>
      <c r="AD87" s="5">
        <f t="shared" si="17"/>
        <v>-28.763198291595771</v>
      </c>
      <c r="AE87">
        <f t="shared" si="37"/>
        <v>0</v>
      </c>
    </row>
    <row r="88" spans="1:31" x14ac:dyDescent="0.2">
      <c r="A88">
        <f t="shared" si="18"/>
        <v>0.56000000000000028</v>
      </c>
      <c r="B88" s="5">
        <f t="shared" si="19"/>
        <v>0</v>
      </c>
      <c r="C88" s="5">
        <f t="shared" si="20"/>
        <v>66.049253542738072</v>
      </c>
      <c r="D88" s="5">
        <f t="shared" si="21"/>
        <v>42.383056889191771</v>
      </c>
      <c r="E88" s="2">
        <f t="shared" si="22"/>
        <v>66.049253542738072</v>
      </c>
      <c r="F88" s="2">
        <f t="shared" si="23"/>
        <v>0</v>
      </c>
      <c r="G88" s="3">
        <f t="shared" si="24"/>
        <v>0</v>
      </c>
      <c r="H88" s="3">
        <f t="shared" si="25"/>
        <v>103.32173894331031</v>
      </c>
      <c r="I88" s="3">
        <f t="shared" si="26"/>
        <v>56.760751958464525</v>
      </c>
      <c r="J88" s="2">
        <f t="shared" si="0"/>
        <v>117.88623626683439</v>
      </c>
      <c r="K88" s="2">
        <f t="shared" si="27"/>
        <v>80.358715928312463</v>
      </c>
      <c r="L88" s="6">
        <f t="shared" si="28"/>
        <v>2836.8723353733621</v>
      </c>
      <c r="M88" s="2">
        <f t="shared" si="1"/>
        <v>35.953416750391568</v>
      </c>
      <c r="N88" s="2">
        <f t="shared" si="29"/>
        <v>117.88623626683439</v>
      </c>
      <c r="O88" s="2">
        <f t="shared" si="3"/>
        <v>80.358715928312463</v>
      </c>
      <c r="P88" s="5">
        <f t="shared" si="4"/>
        <v>0.38363667219290221</v>
      </c>
      <c r="Q88" s="4">
        <f t="shared" si="30"/>
        <v>0.30498400736970976</v>
      </c>
      <c r="R88" s="4">
        <f t="shared" si="5"/>
        <v>0.2638661892716056</v>
      </c>
      <c r="S88" s="4">
        <f t="shared" si="32"/>
        <v>0</v>
      </c>
      <c r="T88" s="4">
        <f t="shared" si="33"/>
        <v>0</v>
      </c>
      <c r="U88" s="5">
        <f t="shared" si="34"/>
        <v>0</v>
      </c>
      <c r="V88" s="5">
        <f t="shared" si="35"/>
        <v>-24.840956445866603</v>
      </c>
      <c r="W88" s="5">
        <f t="shared" si="36"/>
        <v>-13.64660894846608</v>
      </c>
      <c r="X88" s="5">
        <f t="shared" si="11"/>
        <v>0.99995500013160432</v>
      </c>
      <c r="Y88" s="5">
        <f t="shared" si="12"/>
        <v>0</v>
      </c>
      <c r="Z88" s="5">
        <f t="shared" si="13"/>
        <v>-9.3861691561669165</v>
      </c>
      <c r="AA88" s="5">
        <f t="shared" si="14"/>
        <v>17.085667221972159</v>
      </c>
      <c r="AB88" s="5">
        <f t="shared" si="15"/>
        <v>0</v>
      </c>
      <c r="AC88" s="5">
        <f t="shared" si="16"/>
        <v>-34.227125602033517</v>
      </c>
      <c r="AD88" s="5">
        <f t="shared" si="17"/>
        <v>-28.734941726493922</v>
      </c>
      <c r="AE88">
        <f t="shared" si="37"/>
        <v>0</v>
      </c>
    </row>
    <row r="89" spans="1:31" x14ac:dyDescent="0.2">
      <c r="A89">
        <f t="shared" si="18"/>
        <v>0.57000000000000028</v>
      </c>
      <c r="B89" s="5">
        <f t="shared" si="19"/>
        <v>0</v>
      </c>
      <c r="C89" s="5">
        <f t="shared" si="20"/>
        <v>67.080759575891079</v>
      </c>
      <c r="D89" s="5">
        <f t="shared" si="21"/>
        <v>42.949227661690095</v>
      </c>
      <c r="E89" s="2">
        <f t="shared" si="22"/>
        <v>67.080759575891079</v>
      </c>
      <c r="F89" s="2">
        <f t="shared" si="23"/>
        <v>0</v>
      </c>
      <c r="G89" s="3">
        <f t="shared" si="24"/>
        <v>0</v>
      </c>
      <c r="H89" s="3">
        <f t="shared" si="25"/>
        <v>102.97946768728997</v>
      </c>
      <c r="I89" s="3">
        <f t="shared" si="26"/>
        <v>56.473402541199583</v>
      </c>
      <c r="J89" s="2">
        <f t="shared" si="0"/>
        <v>117.44792871625266</v>
      </c>
      <c r="K89" s="2">
        <f t="shared" si="27"/>
        <v>80.059937775223347</v>
      </c>
      <c r="L89" s="6">
        <f t="shared" si="28"/>
        <v>2836.8705388291719</v>
      </c>
      <c r="M89" s="2">
        <f t="shared" si="1"/>
        <v>35.953393981689153</v>
      </c>
      <c r="N89" s="2">
        <f t="shared" si="29"/>
        <v>117.44792871625266</v>
      </c>
      <c r="O89" s="2">
        <f t="shared" si="3"/>
        <v>80.059937775223347</v>
      </c>
      <c r="P89" s="5">
        <f t="shared" si="4"/>
        <v>0.3836366197338118</v>
      </c>
      <c r="Q89" s="4">
        <f t="shared" si="30"/>
        <v>0.30612199273901591</v>
      </c>
      <c r="R89" s="4">
        <f t="shared" si="5"/>
        <v>0.2643086867438928</v>
      </c>
      <c r="S89" s="4">
        <f t="shared" si="32"/>
        <v>0</v>
      </c>
      <c r="T89" s="4">
        <f t="shared" si="33"/>
        <v>0</v>
      </c>
      <c r="U89" s="5">
        <f t="shared" si="34"/>
        <v>0</v>
      </c>
      <c r="V89" s="5">
        <f t="shared" si="35"/>
        <v>-24.66660898600847</v>
      </c>
      <c r="W89" s="5">
        <f t="shared" si="36"/>
        <v>-13.527039611656065</v>
      </c>
      <c r="X89" s="5">
        <f t="shared" si="11"/>
        <v>0.99995436687669048</v>
      </c>
      <c r="Y89" s="5">
        <f t="shared" si="12"/>
        <v>0</v>
      </c>
      <c r="Z89" s="5">
        <f t="shared" si="13"/>
        <v>-9.3195328375330337</v>
      </c>
      <c r="AA89" s="5">
        <f t="shared" si="14"/>
        <v>16.994204130045407</v>
      </c>
      <c r="AB89" s="5">
        <f t="shared" si="15"/>
        <v>0</v>
      </c>
      <c r="AC89" s="5">
        <f t="shared" si="16"/>
        <v>-33.986141823541502</v>
      </c>
      <c r="AD89" s="5">
        <f t="shared" si="17"/>
        <v>-28.706835481610657</v>
      </c>
      <c r="AE89">
        <f t="shared" si="37"/>
        <v>0</v>
      </c>
    </row>
    <row r="90" spans="1:31" x14ac:dyDescent="0.2">
      <c r="A90">
        <f t="shared" si="18"/>
        <v>0.58000000000000029</v>
      </c>
      <c r="B90" s="5">
        <f t="shared" si="19"/>
        <v>0</v>
      </c>
      <c r="C90" s="5">
        <f t="shared" si="20"/>
        <v>68.108854945672803</v>
      </c>
      <c r="D90" s="5">
        <f t="shared" si="21"/>
        <v>43.512526345328006</v>
      </c>
      <c r="E90" s="2">
        <f t="shared" si="22"/>
        <v>68.108854945672803</v>
      </c>
      <c r="F90" s="2">
        <f t="shared" si="23"/>
        <v>0</v>
      </c>
      <c r="G90" s="3">
        <f t="shared" si="24"/>
        <v>0</v>
      </c>
      <c r="H90" s="3">
        <f t="shared" si="25"/>
        <v>102.63960626905455</v>
      </c>
      <c r="I90" s="3">
        <f t="shared" si="26"/>
        <v>56.186334186383476</v>
      </c>
      <c r="J90" s="2">
        <f t="shared" si="0"/>
        <v>117.01193496550046</v>
      </c>
      <c r="K90" s="2">
        <f t="shared" si="27"/>
        <v>79.762736854465203</v>
      </c>
      <c r="L90" s="6">
        <f t="shared" si="28"/>
        <v>2836.8687566428544</v>
      </c>
      <c r="M90" s="2">
        <f t="shared" si="1"/>
        <v>35.953371394952846</v>
      </c>
      <c r="N90" s="2">
        <f t="shared" si="29"/>
        <v>117.01193496550046</v>
      </c>
      <c r="O90" s="2">
        <f t="shared" si="3"/>
        <v>79.762736854465203</v>
      </c>
      <c r="P90" s="5">
        <f t="shared" si="4"/>
        <v>0.38363656769397136</v>
      </c>
      <c r="Q90" s="4">
        <f t="shared" si="30"/>
        <v>0.3072624293030729</v>
      </c>
      <c r="R90" s="4">
        <f t="shared" si="5"/>
        <v>0.26475032390586722</v>
      </c>
      <c r="S90" s="4">
        <f t="shared" si="32"/>
        <v>0</v>
      </c>
      <c r="T90" s="4">
        <f t="shared" si="33"/>
        <v>0</v>
      </c>
      <c r="U90" s="5">
        <f t="shared" si="34"/>
        <v>0</v>
      </c>
      <c r="V90" s="5">
        <f t="shared" si="35"/>
        <v>-24.493932934912628</v>
      </c>
      <c r="W90" s="5">
        <f t="shared" si="36"/>
        <v>-13.408316257686113</v>
      </c>
      <c r="X90" s="5">
        <f t="shared" si="11"/>
        <v>0.99995373868271209</v>
      </c>
      <c r="Y90" s="5">
        <f t="shared" si="12"/>
        <v>0</v>
      </c>
      <c r="Z90" s="5">
        <f t="shared" si="13"/>
        <v>-9.2531744134632135</v>
      </c>
      <c r="AA90" s="5">
        <f t="shared" si="14"/>
        <v>16.90343732670355</v>
      </c>
      <c r="AB90" s="5">
        <f t="shared" si="15"/>
        <v>0</v>
      </c>
      <c r="AC90" s="5">
        <f t="shared" si="16"/>
        <v>-33.747107348375842</v>
      </c>
      <c r="AD90" s="5">
        <f t="shared" si="17"/>
        <v>-28.678878930982563</v>
      </c>
      <c r="AE90">
        <f t="shared" si="37"/>
        <v>0</v>
      </c>
    </row>
    <row r="91" spans="1:31" x14ac:dyDescent="0.2">
      <c r="A91">
        <f t="shared" si="18"/>
        <v>0.5900000000000003</v>
      </c>
      <c r="B91" s="5">
        <f t="shared" si="19"/>
        <v>0</v>
      </c>
      <c r="C91" s="5">
        <f t="shared" si="20"/>
        <v>69.133563652995932</v>
      </c>
      <c r="D91" s="5">
        <f t="shared" si="21"/>
        <v>44.072955743245288</v>
      </c>
      <c r="E91" s="2">
        <f t="shared" si="22"/>
        <v>69.133563652995932</v>
      </c>
      <c r="F91" s="2">
        <f t="shared" si="23"/>
        <v>0</v>
      </c>
      <c r="G91" s="3">
        <f t="shared" si="24"/>
        <v>0</v>
      </c>
      <c r="H91" s="3">
        <f t="shared" si="25"/>
        <v>102.3021351955708</v>
      </c>
      <c r="I91" s="3">
        <f t="shared" si="26"/>
        <v>55.899545397073652</v>
      </c>
      <c r="J91" s="2">
        <f t="shared" si="0"/>
        <v>116.57823999860499</v>
      </c>
      <c r="K91" s="2">
        <f t="shared" si="27"/>
        <v>79.467102930201079</v>
      </c>
      <c r="L91" s="6">
        <f t="shared" si="28"/>
        <v>2836.8669886972834</v>
      </c>
      <c r="M91" s="2">
        <f t="shared" si="1"/>
        <v>35.953348988698203</v>
      </c>
      <c r="N91" s="2">
        <f t="shared" si="29"/>
        <v>116.57823999860499</v>
      </c>
      <c r="O91" s="2">
        <f t="shared" si="3"/>
        <v>79.467102930201079</v>
      </c>
      <c r="P91" s="5">
        <f t="shared" si="4"/>
        <v>0.38363651606996069</v>
      </c>
      <c r="Q91" s="4">
        <f t="shared" si="30"/>
        <v>0.30840531637060598</v>
      </c>
      <c r="R91" s="4">
        <f t="shared" si="5"/>
        <v>0.26519109994655121</v>
      </c>
      <c r="S91" s="4">
        <f t="shared" si="32"/>
        <v>0</v>
      </c>
      <c r="T91" s="4">
        <f t="shared" si="33"/>
        <v>0</v>
      </c>
      <c r="U91" s="5">
        <f t="shared" si="34"/>
        <v>0</v>
      </c>
      <c r="V91" s="5">
        <f t="shared" si="35"/>
        <v>-24.3229092839068</v>
      </c>
      <c r="W91" s="5">
        <f t="shared" si="36"/>
        <v>-13.290432004233654</v>
      </c>
      <c r="X91" s="5">
        <f t="shared" si="11"/>
        <v>0.99995311550838284</v>
      </c>
      <c r="Y91" s="5">
        <f t="shared" si="12"/>
        <v>0</v>
      </c>
      <c r="Z91" s="5">
        <f t="shared" si="13"/>
        <v>-9.1870928191956462</v>
      </c>
      <c r="AA91" s="5">
        <f t="shared" si="14"/>
        <v>16.813360555393931</v>
      </c>
      <c r="AB91" s="5">
        <f t="shared" si="15"/>
        <v>0</v>
      </c>
      <c r="AC91" s="5">
        <f t="shared" si="16"/>
        <v>-33.510002103102444</v>
      </c>
      <c r="AD91" s="5">
        <f t="shared" si="17"/>
        <v>-28.651071448839723</v>
      </c>
      <c r="AE91">
        <f t="shared" si="37"/>
        <v>0</v>
      </c>
    </row>
    <row r="92" spans="1:31" x14ac:dyDescent="0.2">
      <c r="A92">
        <f t="shared" si="18"/>
        <v>0.60000000000000031</v>
      </c>
      <c r="B92" s="5">
        <f t="shared" si="19"/>
        <v>0</v>
      </c>
      <c r="C92" s="5">
        <f t="shared" si="20"/>
        <v>70.154909504846486</v>
      </c>
      <c r="D92" s="5">
        <f t="shared" si="21"/>
        <v>44.630518643643583</v>
      </c>
      <c r="E92" s="2">
        <f t="shared" si="22"/>
        <v>70.154909504846486</v>
      </c>
      <c r="F92" s="2">
        <f t="shared" si="23"/>
        <v>0</v>
      </c>
      <c r="G92" s="3">
        <f t="shared" si="24"/>
        <v>0</v>
      </c>
      <c r="H92" s="3">
        <f t="shared" si="25"/>
        <v>101.96703517453977</v>
      </c>
      <c r="I92" s="3">
        <f t="shared" si="26"/>
        <v>55.613034682585251</v>
      </c>
      <c r="J92" s="2">
        <f t="shared" si="0"/>
        <v>116.14682900919965</v>
      </c>
      <c r="K92" s="2">
        <f t="shared" si="27"/>
        <v>79.173025909474873</v>
      </c>
      <c r="L92" s="6">
        <f t="shared" si="28"/>
        <v>2836.8652348762512</v>
      </c>
      <c r="M92" s="2">
        <f t="shared" si="1"/>
        <v>35.953326761452487</v>
      </c>
      <c r="N92" s="2">
        <f t="shared" si="29"/>
        <v>116.14682900919965</v>
      </c>
      <c r="O92" s="2">
        <f t="shared" si="3"/>
        <v>79.173025909474873</v>
      </c>
      <c r="P92" s="5">
        <f t="shared" si="4"/>
        <v>0.38363646485838654</v>
      </c>
      <c r="Q92" s="4">
        <f t="shared" si="30"/>
        <v>0.30955065298084661</v>
      </c>
      <c r="R92" s="4">
        <f t="shared" si="5"/>
        <v>0.26563101398310057</v>
      </c>
      <c r="S92" s="4">
        <f t="shared" si="32"/>
        <v>0</v>
      </c>
      <c r="T92" s="4">
        <f t="shared" si="33"/>
        <v>0</v>
      </c>
      <c r="U92" s="5">
        <f t="shared" si="34"/>
        <v>0</v>
      </c>
      <c r="V92" s="5">
        <f t="shared" si="35"/>
        <v>-24.153519293360997</v>
      </c>
      <c r="W92" s="5">
        <f t="shared" si="36"/>
        <v>-13.173380042568644</v>
      </c>
      <c r="X92" s="5">
        <f t="shared" si="11"/>
        <v>0.99995249731274249</v>
      </c>
      <c r="Y92" s="5">
        <f t="shared" si="12"/>
        <v>0</v>
      </c>
      <c r="Z92" s="5">
        <f t="shared" si="13"/>
        <v>-9.1212869964901451</v>
      </c>
      <c r="AA92" s="5">
        <f t="shared" si="14"/>
        <v>16.723967633066902</v>
      </c>
      <c r="AB92" s="5">
        <f t="shared" si="15"/>
        <v>0</v>
      </c>
      <c r="AC92" s="5">
        <f t="shared" si="16"/>
        <v>-33.274806289851142</v>
      </c>
      <c r="AD92" s="5">
        <f t="shared" si="17"/>
        <v>-28.623412409501739</v>
      </c>
      <c r="AE92">
        <f t="shared" si="37"/>
        <v>0</v>
      </c>
    </row>
    <row r="93" spans="1:31" x14ac:dyDescent="0.2">
      <c r="A93">
        <f t="shared" si="18"/>
        <v>0.61000000000000032</v>
      </c>
      <c r="B93" s="5">
        <f t="shared" si="19"/>
        <v>0</v>
      </c>
      <c r="C93" s="5">
        <f t="shared" si="20"/>
        <v>71.172916116277392</v>
      </c>
      <c r="D93" s="5">
        <f t="shared" si="21"/>
        <v>45.185217819848958</v>
      </c>
      <c r="E93" s="2">
        <f t="shared" si="22"/>
        <v>71.172916116277392</v>
      </c>
      <c r="F93" s="2">
        <f t="shared" si="23"/>
        <v>0</v>
      </c>
      <c r="G93" s="3">
        <f t="shared" si="24"/>
        <v>0</v>
      </c>
      <c r="H93" s="3">
        <f t="shared" si="25"/>
        <v>101.63428711164126</v>
      </c>
      <c r="I93" s="3">
        <f t="shared" si="26"/>
        <v>55.326800558490234</v>
      </c>
      <c r="J93" s="2">
        <f t="shared" si="0"/>
        <v>115.7176873979535</v>
      </c>
      <c r="K93" s="2">
        <f t="shared" si="27"/>
        <v>78.880495840459091</v>
      </c>
      <c r="L93" s="6">
        <f t="shared" si="28"/>
        <v>2836.8634950644509</v>
      </c>
      <c r="M93" s="2">
        <f t="shared" si="1"/>
        <v>35.953304711754321</v>
      </c>
      <c r="N93" s="2">
        <f t="shared" si="29"/>
        <v>115.7176873979535</v>
      </c>
      <c r="O93" s="2">
        <f t="shared" si="3"/>
        <v>78.880495840459091</v>
      </c>
      <c r="P93" s="5">
        <f t="shared" si="4"/>
        <v>0.383636414055882</v>
      </c>
      <c r="Q93" s="4">
        <f t="shared" si="30"/>
        <v>0.31069843789835505</v>
      </c>
      <c r="R93" s="4">
        <f t="shared" si="5"/>
        <v>0.26607006506064457</v>
      </c>
      <c r="S93" s="4">
        <f t="shared" si="32"/>
        <v>0</v>
      </c>
      <c r="T93" s="4">
        <f t="shared" si="33"/>
        <v>0</v>
      </c>
      <c r="U93" s="5">
        <f t="shared" si="34"/>
        <v>0</v>
      </c>
      <c r="V93" s="5">
        <f t="shared" si="35"/>
        <v>-23.985744488274147</v>
      </c>
      <c r="W93" s="5">
        <f t="shared" si="36"/>
        <v>-13.057153636468501</v>
      </c>
      <c r="X93" s="5">
        <f t="shared" si="11"/>
        <v>0.99995188405514623</v>
      </c>
      <c r="Y93" s="5">
        <f t="shared" si="12"/>
        <v>0</v>
      </c>
      <c r="Z93" s="5">
        <f t="shared" si="13"/>
        <v>-9.0557558935371336</v>
      </c>
      <c r="AA93" s="5">
        <f t="shared" si="14"/>
        <v>16.63525244919396</v>
      </c>
      <c r="AB93" s="5">
        <f t="shared" si="15"/>
        <v>0</v>
      </c>
      <c r="AC93" s="5">
        <f t="shared" si="16"/>
        <v>-33.041500381811282</v>
      </c>
      <c r="AD93" s="5">
        <f t="shared" si="17"/>
        <v>-28.595901187274542</v>
      </c>
      <c r="AE93">
        <f t="shared" si="37"/>
        <v>0</v>
      </c>
    </row>
    <row r="94" spans="1:31" x14ac:dyDescent="0.2">
      <c r="A94">
        <f t="shared" si="18"/>
        <v>0.62000000000000033</v>
      </c>
      <c r="B94" s="5">
        <f t="shared" si="19"/>
        <v>0</v>
      </c>
      <c r="C94" s="5">
        <f t="shared" si="20"/>
        <v>72.187606912374704</v>
      </c>
      <c r="D94" s="5">
        <f t="shared" si="21"/>
        <v>45.737056030374497</v>
      </c>
      <c r="E94" s="2">
        <f t="shared" si="22"/>
        <v>72.187606912374704</v>
      </c>
      <c r="F94" s="2">
        <f t="shared" si="23"/>
        <v>0</v>
      </c>
      <c r="G94" s="3">
        <f t="shared" si="24"/>
        <v>0</v>
      </c>
      <c r="H94" s="3">
        <f t="shared" si="25"/>
        <v>101.30387210782314</v>
      </c>
      <c r="I94" s="3">
        <f t="shared" si="26"/>
        <v>55.040841546617486</v>
      </c>
      <c r="J94" s="2">
        <f t="shared" si="0"/>
        <v>115.29080077004427</v>
      </c>
      <c r="K94" s="2">
        <f t="shared" si="27"/>
        <v>78.589502910732293</v>
      </c>
      <c r="L94" s="6">
        <f t="shared" si="28"/>
        <v>2836.8617691474606</v>
      </c>
      <c r="M94" s="2">
        <f t="shared" si="1"/>
        <v>35.953282838153577</v>
      </c>
      <c r="N94" s="2">
        <f t="shared" si="29"/>
        <v>115.29080077004427</v>
      </c>
      <c r="O94" s="2">
        <f t="shared" si="3"/>
        <v>78.589502910732293</v>
      </c>
      <c r="P94" s="5">
        <f t="shared" si="4"/>
        <v>0.38363636365910586</v>
      </c>
      <c r="Q94" s="4">
        <f t="shared" si="30"/>
        <v>0.31184866960777696</v>
      </c>
      <c r="R94" s="4">
        <f t="shared" si="5"/>
        <v>0.26650825215212454</v>
      </c>
      <c r="S94" s="4">
        <f t="shared" si="32"/>
        <v>0</v>
      </c>
      <c r="T94" s="4">
        <f t="shared" si="33"/>
        <v>0</v>
      </c>
      <c r="U94" s="5">
        <f t="shared" si="34"/>
        <v>0</v>
      </c>
      <c r="V94" s="5">
        <f t="shared" si="35"/>
        <v>-23.819566653945884</v>
      </c>
      <c r="W94" s="5">
        <f t="shared" si="36"/>
        <v>-12.941746121150329</v>
      </c>
      <c r="X94" s="5">
        <f t="shared" si="11"/>
        <v>0.99995127569526243</v>
      </c>
      <c r="Y94" s="5">
        <f t="shared" si="12"/>
        <v>0</v>
      </c>
      <c r="Z94" s="5">
        <f t="shared" si="13"/>
        <v>-8.9904984648669029</v>
      </c>
      <c r="AA94" s="5">
        <f t="shared" si="14"/>
        <v>16.547208964802394</v>
      </c>
      <c r="AB94" s="5">
        <f t="shared" si="15"/>
        <v>0</v>
      </c>
      <c r="AC94" s="5">
        <f t="shared" si="16"/>
        <v>-32.810065118812787</v>
      </c>
      <c r="AD94" s="5">
        <f t="shared" si="17"/>
        <v>-28.568537156347936</v>
      </c>
      <c r="AE94">
        <f t="shared" si="37"/>
        <v>0</v>
      </c>
    </row>
    <row r="95" spans="1:31" x14ac:dyDescent="0.2">
      <c r="A95">
        <f t="shared" si="18"/>
        <v>0.63000000000000034</v>
      </c>
      <c r="B95" s="5">
        <f t="shared" si="19"/>
        <v>0</v>
      </c>
      <c r="C95" s="5">
        <f t="shared" si="20"/>
        <v>73.199005130196994</v>
      </c>
      <c r="D95" s="5">
        <f t="shared" si="21"/>
        <v>46.286036018982848</v>
      </c>
      <c r="E95" s="2">
        <f t="shared" si="22"/>
        <v>73.199005130196994</v>
      </c>
      <c r="F95" s="2">
        <f t="shared" si="23"/>
        <v>0</v>
      </c>
      <c r="G95" s="3">
        <f t="shared" si="24"/>
        <v>0</v>
      </c>
      <c r="H95" s="3">
        <f t="shared" si="25"/>
        <v>100.97577145663502</v>
      </c>
      <c r="I95" s="3">
        <f t="shared" si="26"/>
        <v>54.755156175054005</v>
      </c>
      <c r="J95" s="2">
        <f t="shared" si="0"/>
        <v>114.86615493267432</v>
      </c>
      <c r="K95" s="2">
        <f t="shared" si="27"/>
        <v>78.300037445585758</v>
      </c>
      <c r="L95" s="6">
        <f t="shared" si="28"/>
        <v>2836.8600570117269</v>
      </c>
      <c r="M95" s="2">
        <f t="shared" si="1"/>
        <v>35.953261139211122</v>
      </c>
      <c r="N95" s="2">
        <f t="shared" si="29"/>
        <v>114.86615493267432</v>
      </c>
      <c r="O95" s="2">
        <f t="shared" si="3"/>
        <v>78.300037445585758</v>
      </c>
      <c r="P95" s="5">
        <f t="shared" si="4"/>
        <v>0.38363631366474243</v>
      </c>
      <c r="Q95" s="4">
        <f t="shared" si="30"/>
        <v>0.31300134630852883</v>
      </c>
      <c r="R95" s="4">
        <f t="shared" si="5"/>
        <v>0.26694557415813125</v>
      </c>
      <c r="S95" s="4">
        <f t="shared" si="32"/>
        <v>0</v>
      </c>
      <c r="T95" s="4">
        <f t="shared" si="33"/>
        <v>0</v>
      </c>
      <c r="U95" s="5">
        <f t="shared" si="34"/>
        <v>0</v>
      </c>
      <c r="V95" s="5">
        <f t="shared" si="35"/>
        <v>-23.654967831731629</v>
      </c>
      <c r="W95" s="5">
        <f t="shared" si="36"/>
        <v>-12.827150902220076</v>
      </c>
      <c r="X95" s="5">
        <f t="shared" si="11"/>
        <v>0.99995067219306533</v>
      </c>
      <c r="Y95" s="5">
        <f t="shared" si="12"/>
        <v>0</v>
      </c>
      <c r="Z95" s="5">
        <f t="shared" si="13"/>
        <v>-8.9255136712591661</v>
      </c>
      <c r="AA95" s="5">
        <f t="shared" si="14"/>
        <v>16.459831211526044</v>
      </c>
      <c r="AB95" s="5">
        <f t="shared" si="15"/>
        <v>0</v>
      </c>
      <c r="AC95" s="5">
        <f t="shared" si="16"/>
        <v>-32.580481502990793</v>
      </c>
      <c r="AD95" s="5">
        <f t="shared" si="17"/>
        <v>-28.541319690694031</v>
      </c>
      <c r="AE95">
        <f t="shared" si="37"/>
        <v>0</v>
      </c>
    </row>
    <row r="96" spans="1:31" x14ac:dyDescent="0.2">
      <c r="A96">
        <f t="shared" si="18"/>
        <v>0.64000000000000035</v>
      </c>
      <c r="B96" s="5">
        <f t="shared" si="19"/>
        <v>0</v>
      </c>
      <c r="C96" s="5">
        <f t="shared" si="20"/>
        <v>74.207133820688199</v>
      </c>
      <c r="D96" s="5">
        <f t="shared" si="21"/>
        <v>46.83216051474885</v>
      </c>
      <c r="E96" s="2">
        <f t="shared" si="22"/>
        <v>74.207133820688199</v>
      </c>
      <c r="F96" s="2">
        <f t="shared" si="23"/>
        <v>0</v>
      </c>
      <c r="G96" s="3">
        <f t="shared" si="24"/>
        <v>0</v>
      </c>
      <c r="H96" s="3">
        <f t="shared" si="25"/>
        <v>100.6499666416051</v>
      </c>
      <c r="I96" s="3">
        <f t="shared" si="26"/>
        <v>54.469742978147067</v>
      </c>
      <c r="J96" s="2">
        <f t="shared" ref="J96:J159" si="38">SQRT(G96^2+H96^2+I96^2)</f>
        <v>114.44373589262814</v>
      </c>
      <c r="K96" s="2">
        <f t="shared" si="27"/>
        <v>78.012089906358639</v>
      </c>
      <c r="L96" s="6">
        <f t="shared" ref="L96:L159" si="39">SQRT(spin^2-flag*((30/PI())*(wx*G96+wy*H96+wz*I96)/J96)^2)*EXP(-A96/(tau*146.7/N96))</f>
        <v>2836.8583585445472</v>
      </c>
      <c r="M96" s="2">
        <f t="shared" ref="M96:M159" si="40">(L96*PI()/30)*(circ/(2*PI()))/12</f>
        <v>35.953239613498596</v>
      </c>
      <c r="N96" s="2">
        <f t="shared" si="29"/>
        <v>114.44373589262814</v>
      </c>
      <c r="O96" s="2">
        <f t="shared" ref="O96:O159" si="41">J96/1.467</f>
        <v>78.012089906358639</v>
      </c>
      <c r="P96" s="5">
        <f t="shared" ref="P96:P159" si="42">cd0+(cdspin*L96/1000)</f>
        <v>0.3836362640695008</v>
      </c>
      <c r="Q96" s="4">
        <f t="shared" si="30"/>
        <v>0.31415646590941559</v>
      </c>
      <c r="R96" s="4">
        <f t="shared" ref="R96:R159" si="43">cl2_*Q96/(cl0+cl1_*Q96)</f>
        <v>0.26738202990674037</v>
      </c>
      <c r="S96" s="4">
        <f t="shared" si="32"/>
        <v>0</v>
      </c>
      <c r="T96" s="4">
        <f t="shared" si="33"/>
        <v>0</v>
      </c>
      <c r="U96" s="5">
        <f t="shared" si="34"/>
        <v>0</v>
      </c>
      <c r="V96" s="5">
        <f t="shared" si="35"/>
        <v>-23.491930314879045</v>
      </c>
      <c r="W96" s="5">
        <f t="shared" si="36"/>
        <v>-12.713361454638202</v>
      </c>
      <c r="X96" s="5">
        <f t="shared" ref="X96:X159" si="44">M96/romega</f>
        <v>0.99995007350882836</v>
      </c>
      <c r="Y96" s="5">
        <f t="shared" ref="Y96:Y159" si="45">const*($R96/omega)*N96*(wy*I96-wz*(H96-T96))</f>
        <v>0</v>
      </c>
      <c r="Z96" s="5">
        <f t="shared" ref="Z96:Z159" si="46">const*($R96/omega)*N96*(wz*(G96-S96)-wx*I96)</f>
        <v>-8.8608004796528803</v>
      </c>
      <c r="AA96" s="5">
        <f t="shared" ref="AA96:AA159" si="47">const*($R96/omega)*N96*(wx*(H96-T96)-wy*(G96-S96))</f>
        <v>16.373113290671878</v>
      </c>
      <c r="AB96" s="5">
        <f t="shared" ref="AB96:AB159" si="48">U96+Y96</f>
        <v>0</v>
      </c>
      <c r="AC96" s="5">
        <f t="shared" ref="AC96:AC159" si="49">V96+Z96</f>
        <v>-32.352730794531922</v>
      </c>
      <c r="AD96" s="5">
        <f t="shared" ref="AD96:AD159" si="50">W96+AA96-32.174</f>
        <v>-28.514248163966322</v>
      </c>
      <c r="AE96">
        <f t="shared" si="37"/>
        <v>0</v>
      </c>
    </row>
    <row r="97" spans="1:31" x14ac:dyDescent="0.2">
      <c r="A97">
        <f t="shared" ref="A97:A160" si="51">A96+dt</f>
        <v>0.65000000000000036</v>
      </c>
      <c r="B97" s="5">
        <f t="shared" ref="B97:B160" si="52">B96+G96*dt+0.5*AB96*dt*dt</f>
        <v>0</v>
      </c>
      <c r="C97" s="5">
        <f t="shared" ref="C97:C160" si="53">C96+H96*dt+0.5*AC96*dt*dt</f>
        <v>75.212015850564526</v>
      </c>
      <c r="D97" s="5">
        <f t="shared" ref="D97:D160" si="54">D96+I96*dt+0.5*AD96*dt*dt</f>
        <v>47.375432232122122</v>
      </c>
      <c r="E97" s="2">
        <f t="shared" ref="E97:E160" si="55">SQRT(B97^2+C97^2)</f>
        <v>75.212015850564526</v>
      </c>
      <c r="F97" s="2">
        <f t="shared" ref="F97:F160" si="56">ATAN2(C97,B97)*180/PI()</f>
        <v>0</v>
      </c>
      <c r="G97" s="3">
        <f t="shared" ref="G97:G160" si="57">G96+AB96*dt</f>
        <v>0</v>
      </c>
      <c r="H97" s="3">
        <f t="shared" ref="H97:H160" si="58">H96+AC96*dt</f>
        <v>100.32643933365979</v>
      </c>
      <c r="I97" s="3">
        <f t="shared" ref="I97:I160" si="59">I96+AD96*dt</f>
        <v>54.184600496507407</v>
      </c>
      <c r="J97" s="2">
        <f t="shared" si="38"/>
        <v>114.02352985387108</v>
      </c>
      <c r="K97" s="2">
        <f t="shared" ref="K97:K160" si="60">J97/1.467</f>
        <v>77.725650888800999</v>
      </c>
      <c r="L97" s="6">
        <f t="shared" si="39"/>
        <v>2836.8566736340531</v>
      </c>
      <c r="M97" s="2">
        <f t="shared" si="40"/>
        <v>35.953218259598238</v>
      </c>
      <c r="N97" s="2">
        <f t="shared" ref="N97:N160" si="61">IF(D97&gt;=hwind,SQRT((G97-vxw)^2+(H97-vyw)^2+I97^2),J97)</f>
        <v>114.02352985387108</v>
      </c>
      <c r="O97" s="2">
        <f t="shared" si="41"/>
        <v>77.725650888800999</v>
      </c>
      <c r="P97" s="5">
        <f t="shared" si="42"/>
        <v>0.38363621487011434</v>
      </c>
      <c r="Q97" s="4">
        <f t="shared" ref="Q97:Q160" si="62">(M97/N97)</f>
        <v>0.31531402602317904</v>
      </c>
      <c r="R97" s="4">
        <f t="shared" si="43"/>
        <v>0.26781761815334842</v>
      </c>
      <c r="S97" s="4">
        <f t="shared" si="32"/>
        <v>0</v>
      </c>
      <c r="T97" s="4">
        <f t="shared" si="33"/>
        <v>0</v>
      </c>
      <c r="U97" s="5">
        <f t="shared" si="34"/>
        <v>0</v>
      </c>
      <c r="V97" s="5">
        <f t="shared" si="35"/>
        <v>-23.330436644444219</v>
      </c>
      <c r="W97" s="5">
        <f t="shared" si="36"/>
        <v>-12.600371321701646</v>
      </c>
      <c r="X97" s="5">
        <f t="shared" si="44"/>
        <v>0.99994947960312019</v>
      </c>
      <c r="Y97" s="5">
        <f t="shared" si="45"/>
        <v>0</v>
      </c>
      <c r="Z97" s="5">
        <f t="shared" si="46"/>
        <v>-8.7963578630563166</v>
      </c>
      <c r="AA97" s="5">
        <f t="shared" si="47"/>
        <v>16.287049372302096</v>
      </c>
      <c r="AB97" s="5">
        <f t="shared" si="48"/>
        <v>0</v>
      </c>
      <c r="AC97" s="5">
        <f t="shared" si="49"/>
        <v>-32.126794507500534</v>
      </c>
      <c r="AD97" s="5">
        <f t="shared" si="50"/>
        <v>-28.487321949399551</v>
      </c>
      <c r="AE97">
        <f t="shared" si="37"/>
        <v>0</v>
      </c>
    </row>
    <row r="98" spans="1:31" x14ac:dyDescent="0.2">
      <c r="A98">
        <f t="shared" si="51"/>
        <v>0.66000000000000036</v>
      </c>
      <c r="B98" s="5">
        <f t="shared" si="52"/>
        <v>0</v>
      </c>
      <c r="C98" s="5">
        <f t="shared" si="53"/>
        <v>76.213673904175749</v>
      </c>
      <c r="D98" s="5">
        <f t="shared" si="54"/>
        <v>47.915853870989729</v>
      </c>
      <c r="E98" s="2">
        <f t="shared" si="55"/>
        <v>76.213673904175749</v>
      </c>
      <c r="F98" s="2">
        <f t="shared" si="56"/>
        <v>0</v>
      </c>
      <c r="G98" s="3">
        <f t="shared" si="57"/>
        <v>0</v>
      </c>
      <c r="H98" s="3">
        <f t="shared" si="58"/>
        <v>100.00517138858478</v>
      </c>
      <c r="I98" s="3">
        <f t="shared" si="59"/>
        <v>53.899727277013412</v>
      </c>
      <c r="J98" s="2">
        <f t="shared" si="38"/>
        <v>113.60552321518809</v>
      </c>
      <c r="K98" s="2">
        <f t="shared" si="60"/>
        <v>77.440711121464261</v>
      </c>
      <c r="L98" s="6">
        <f t="shared" si="39"/>
        <v>2836.8550021691958</v>
      </c>
      <c r="M98" s="2">
        <f t="shared" si="40"/>
        <v>35.953197076102654</v>
      </c>
      <c r="N98" s="2">
        <f t="shared" si="61"/>
        <v>113.60552321518809</v>
      </c>
      <c r="O98" s="2">
        <f t="shared" si="41"/>
        <v>77.440711121464261</v>
      </c>
      <c r="P98" s="5">
        <f t="shared" si="42"/>
        <v>0.3836361660633405</v>
      </c>
      <c r="Q98" s="4">
        <f t="shared" si="62"/>
        <v>0.31647402396097601</v>
      </c>
      <c r="R98" s="4">
        <f t="shared" si="43"/>
        <v>0.26825233758050582</v>
      </c>
      <c r="S98" s="4">
        <f t="shared" ref="S98:S161" si="63">IF(D98&gt;=hwind,vxw,0)</f>
        <v>0</v>
      </c>
      <c r="T98" s="4">
        <f t="shared" ref="T98:T161" si="64">IF(D98&gt;=hwind,vyw,0)</f>
        <v>0</v>
      </c>
      <c r="U98" s="5">
        <f t="shared" ref="U98:U161" si="65">-const*$P98*$N98*(G98-S98)</f>
        <v>0</v>
      </c>
      <c r="V98" s="5">
        <f t="shared" ref="V98:V161" si="66">-const*$P98*$N98*(H98-T98)</f>
        <v>-23.170469605285692</v>
      </c>
      <c r="W98" s="5">
        <f t="shared" ref="W98:W161" si="67">-const*$P98*$N98*I98</f>
        <v>-12.488174114041694</v>
      </c>
      <c r="X98" s="5">
        <f t="shared" si="44"/>
        <v>0.99994889043679769</v>
      </c>
      <c r="Y98" s="5">
        <f t="shared" si="45"/>
        <v>0</v>
      </c>
      <c r="Z98" s="5">
        <f t="shared" si="46"/>
        <v>-8.7321848004573823</v>
      </c>
      <c r="AA98" s="5">
        <f t="shared" si="47"/>
        <v>16.201633694331431</v>
      </c>
      <c r="AB98" s="5">
        <f t="shared" si="48"/>
        <v>0</v>
      </c>
      <c r="AC98" s="5">
        <f t="shared" si="49"/>
        <v>-31.902654405743075</v>
      </c>
      <c r="AD98" s="5">
        <f t="shared" si="50"/>
        <v>-28.460540419710263</v>
      </c>
      <c r="AE98">
        <f t="shared" si="37"/>
        <v>0</v>
      </c>
    </row>
    <row r="99" spans="1:31" x14ac:dyDescent="0.2">
      <c r="A99">
        <f t="shared" si="51"/>
        <v>0.67000000000000037</v>
      </c>
      <c r="B99" s="5">
        <f t="shared" si="52"/>
        <v>0</v>
      </c>
      <c r="C99" s="5">
        <f t="shared" si="53"/>
        <v>77.212130485341319</v>
      </c>
      <c r="D99" s="5">
        <f t="shared" si="54"/>
        <v>48.453428116738877</v>
      </c>
      <c r="E99" s="2">
        <f t="shared" si="55"/>
        <v>77.212130485341319</v>
      </c>
      <c r="F99" s="2">
        <f t="shared" si="56"/>
        <v>0</v>
      </c>
      <c r="G99" s="3">
        <f t="shared" si="57"/>
        <v>0</v>
      </c>
      <c r="H99" s="3">
        <f t="shared" si="58"/>
        <v>99.686144844527348</v>
      </c>
      <c r="I99" s="3">
        <f t="shared" si="59"/>
        <v>53.61512187281631</v>
      </c>
      <c r="J99" s="2">
        <f t="shared" si="38"/>
        <v>113.18970256786184</v>
      </c>
      <c r="K99" s="2">
        <f t="shared" si="60"/>
        <v>77.157261464118491</v>
      </c>
      <c r="L99" s="6">
        <f t="shared" si="39"/>
        <v>2836.8533440397309</v>
      </c>
      <c r="M99" s="2">
        <f t="shared" si="40"/>
        <v>35.953176061614641</v>
      </c>
      <c r="N99" s="2">
        <f t="shared" si="61"/>
        <v>113.18970256786184</v>
      </c>
      <c r="O99" s="2">
        <f t="shared" si="41"/>
        <v>77.157261464118491</v>
      </c>
      <c r="P99" s="5">
        <f t="shared" si="42"/>
        <v>0.38363611764596017</v>
      </c>
      <c r="Q99" s="4">
        <f t="shared" si="62"/>
        <v>0.31763645672678792</v>
      </c>
      <c r="R99" s="4">
        <f t="shared" si="43"/>
        <v>0.26868618679775114</v>
      </c>
      <c r="S99" s="4">
        <f t="shared" si="63"/>
        <v>0</v>
      </c>
      <c r="T99" s="4">
        <f t="shared" si="64"/>
        <v>0</v>
      </c>
      <c r="U99" s="5">
        <f t="shared" si="65"/>
        <v>0</v>
      </c>
      <c r="V99" s="5">
        <f t="shared" si="66"/>
        <v>-23.012012222134771</v>
      </c>
      <c r="W99" s="5">
        <f t="shared" si="67"/>
        <v>-12.37676350863746</v>
      </c>
      <c r="X99" s="5">
        <f t="shared" si="44"/>
        <v>0.99994830597100104</v>
      </c>
      <c r="Y99" s="5">
        <f t="shared" si="45"/>
        <v>0</v>
      </c>
      <c r="Z99" s="5">
        <f t="shared" si="46"/>
        <v>-8.6682802767341904</v>
      </c>
      <c r="AA99" s="5">
        <f t="shared" si="47"/>
        <v>16.116860561639417</v>
      </c>
      <c r="AB99" s="5">
        <f t="shared" si="48"/>
        <v>0</v>
      </c>
      <c r="AC99" s="5">
        <f t="shared" si="49"/>
        <v>-31.680292498868962</v>
      </c>
      <c r="AD99" s="5">
        <f t="shared" si="50"/>
        <v>-28.433902946998042</v>
      </c>
      <c r="AE99">
        <f t="shared" si="37"/>
        <v>0</v>
      </c>
    </row>
    <row r="100" spans="1:31" x14ac:dyDescent="0.2">
      <c r="A100">
        <f t="shared" si="51"/>
        <v>0.68000000000000038</v>
      </c>
      <c r="B100" s="5">
        <f t="shared" si="52"/>
        <v>0</v>
      </c>
      <c r="C100" s="5">
        <f t="shared" si="53"/>
        <v>78.207407919161653</v>
      </c>
      <c r="D100" s="5">
        <f t="shared" si="54"/>
        <v>48.988157640319692</v>
      </c>
      <c r="E100" s="2">
        <f t="shared" si="55"/>
        <v>78.207407919161653</v>
      </c>
      <c r="F100" s="2">
        <f t="shared" si="56"/>
        <v>0</v>
      </c>
      <c r="G100" s="3">
        <f t="shared" si="57"/>
        <v>0</v>
      </c>
      <c r="H100" s="3">
        <f t="shared" si="58"/>
        <v>99.369341919538655</v>
      </c>
      <c r="I100" s="3">
        <f t="shared" si="59"/>
        <v>53.330782843346327</v>
      </c>
      <c r="J100" s="2">
        <f t="shared" si="38"/>
        <v>112.77605469338934</v>
      </c>
      <c r="K100" s="2">
        <f t="shared" si="60"/>
        <v>76.875292906195867</v>
      </c>
      <c r="L100" s="6">
        <f t="shared" si="39"/>
        <v>2836.8516991361994</v>
      </c>
      <c r="M100" s="2">
        <f t="shared" si="40"/>
        <v>35.953155214746978</v>
      </c>
      <c r="N100" s="2">
        <f t="shared" si="61"/>
        <v>112.77605469338934</v>
      </c>
      <c r="O100" s="2">
        <f t="shared" si="41"/>
        <v>76.875292906195867</v>
      </c>
      <c r="P100" s="5">
        <f t="shared" si="42"/>
        <v>0.38363606961477703</v>
      </c>
      <c r="Q100" s="4">
        <f t="shared" si="62"/>
        <v>0.31880132101175962</v>
      </c>
      <c r="R100" s="4">
        <f t="shared" si="43"/>
        <v>0.26911916434144301</v>
      </c>
      <c r="S100" s="4">
        <f t="shared" si="63"/>
        <v>0</v>
      </c>
      <c r="T100" s="4">
        <f t="shared" si="64"/>
        <v>0</v>
      </c>
      <c r="U100" s="5">
        <f t="shared" si="65"/>
        <v>0</v>
      </c>
      <c r="V100" s="5">
        <f t="shared" si="66"/>
        <v>-22.855047755740287</v>
      </c>
      <c r="W100" s="5">
        <f t="shared" si="67"/>
        <v>-12.266133247844639</v>
      </c>
      <c r="X100" s="5">
        <f t="shared" si="44"/>
        <v>0.99994772616714811</v>
      </c>
      <c r="Y100" s="5">
        <f t="shared" si="45"/>
        <v>0</v>
      </c>
      <c r="Z100" s="5">
        <f t="shared" si="46"/>
        <v>-8.6046432825658066</v>
      </c>
      <c r="AA100" s="5">
        <f t="shared" si="47"/>
        <v>16.032724345197188</v>
      </c>
      <c r="AB100" s="5">
        <f t="shared" si="48"/>
        <v>0</v>
      </c>
      <c r="AC100" s="5">
        <f t="shared" si="49"/>
        <v>-31.459691038306094</v>
      </c>
      <c r="AD100" s="5">
        <f t="shared" si="50"/>
        <v>-28.40740890264745</v>
      </c>
      <c r="AE100">
        <f t="shared" si="37"/>
        <v>0</v>
      </c>
    </row>
    <row r="101" spans="1:31" x14ac:dyDescent="0.2">
      <c r="A101">
        <f t="shared" si="51"/>
        <v>0.69000000000000039</v>
      </c>
      <c r="B101" s="5">
        <f t="shared" si="52"/>
        <v>0</v>
      </c>
      <c r="C101" s="5">
        <f t="shared" si="53"/>
        <v>79.199528353805121</v>
      </c>
      <c r="D101" s="5">
        <f t="shared" si="54"/>
        <v>49.520045098308024</v>
      </c>
      <c r="E101" s="2">
        <f t="shared" si="55"/>
        <v>79.199528353805121</v>
      </c>
      <c r="F101" s="2">
        <f t="shared" si="56"/>
        <v>0</v>
      </c>
      <c r="G101" s="3">
        <f t="shared" si="57"/>
        <v>0</v>
      </c>
      <c r="H101" s="3">
        <f t="shared" si="58"/>
        <v>99.054745009155596</v>
      </c>
      <c r="I101" s="3">
        <f t="shared" si="59"/>
        <v>53.046708754319852</v>
      </c>
      <c r="J101" s="2">
        <f t="shared" si="38"/>
        <v>112.36456656123615</v>
      </c>
      <c r="K101" s="2">
        <f t="shared" si="60"/>
        <v>76.594796565259813</v>
      </c>
      <c r="L101" s="6">
        <f t="shared" si="39"/>
        <v>2836.8500673499152</v>
      </c>
      <c r="M101" s="2">
        <f t="shared" si="40"/>
        <v>35.953134534122192</v>
      </c>
      <c r="N101" s="2">
        <f t="shared" si="61"/>
        <v>112.36456656123615</v>
      </c>
      <c r="O101" s="2">
        <f t="shared" si="41"/>
        <v>76.594796565259813</v>
      </c>
      <c r="P101" s="5">
        <f t="shared" si="42"/>
        <v>0.3836360219666175</v>
      </c>
      <c r="Q101" s="4">
        <f t="shared" si="62"/>
        <v>0.31996861318846942</v>
      </c>
      <c r="R101" s="4">
        <f t="shared" si="43"/>
        <v>0.26955126867459323</v>
      </c>
      <c r="S101" s="4">
        <f t="shared" si="63"/>
        <v>0</v>
      </c>
      <c r="T101" s="4">
        <f t="shared" si="64"/>
        <v>0</v>
      </c>
      <c r="U101" s="5">
        <f t="shared" si="65"/>
        <v>0</v>
      </c>
      <c r="V101" s="5">
        <f t="shared" si="66"/>
        <v>-22.699559699086386</v>
      </c>
      <c r="W101" s="5">
        <f t="shared" si="67"/>
        <v>-12.156277138439293</v>
      </c>
      <c r="X101" s="5">
        <f t="shared" si="44"/>
        <v>0.99994715098692799</v>
      </c>
      <c r="Y101" s="5">
        <f t="shared" si="45"/>
        <v>0</v>
      </c>
      <c r="Z101" s="5">
        <f t="shared" si="46"/>
        <v>-8.5412728143432659</v>
      </c>
      <c r="AA101" s="5">
        <f t="shared" si="47"/>
        <v>15.949219481208752</v>
      </c>
      <c r="AB101" s="5">
        <f t="shared" si="48"/>
        <v>0</v>
      </c>
      <c r="AC101" s="5">
        <f t="shared" si="49"/>
        <v>-31.240832513429652</v>
      </c>
      <c r="AD101" s="5">
        <f t="shared" si="50"/>
        <v>-28.381057657230542</v>
      </c>
      <c r="AE101">
        <f t="shared" si="37"/>
        <v>0</v>
      </c>
    </row>
    <row r="102" spans="1:31" x14ac:dyDescent="0.2">
      <c r="A102">
        <f t="shared" si="51"/>
        <v>0.7000000000000004</v>
      </c>
      <c r="B102" s="5">
        <f t="shared" si="52"/>
        <v>0</v>
      </c>
      <c r="C102" s="5">
        <f t="shared" si="53"/>
        <v>80.188513762271</v>
      </c>
      <c r="D102" s="5">
        <f t="shared" si="54"/>
        <v>50.049093132968366</v>
      </c>
      <c r="E102" s="2">
        <f t="shared" si="55"/>
        <v>80.188513762271</v>
      </c>
      <c r="F102" s="2">
        <f t="shared" si="56"/>
        <v>0</v>
      </c>
      <c r="G102" s="3">
        <f t="shared" si="57"/>
        <v>0</v>
      </c>
      <c r="H102" s="3">
        <f t="shared" si="58"/>
        <v>98.742336684021296</v>
      </c>
      <c r="I102" s="3">
        <f t="shared" si="59"/>
        <v>52.762898177747545</v>
      </c>
      <c r="J102" s="2">
        <f t="shared" si="38"/>
        <v>111.95522532662767</v>
      </c>
      <c r="K102" s="2">
        <f t="shared" si="60"/>
        <v>76.315763685499434</v>
      </c>
      <c r="L102" s="6">
        <f t="shared" si="39"/>
        <v>2836.84844857295</v>
      </c>
      <c r="M102" s="2">
        <f t="shared" si="40"/>
        <v>35.953114018372453</v>
      </c>
      <c r="N102" s="2">
        <f t="shared" si="61"/>
        <v>111.95522532662767</v>
      </c>
      <c r="O102" s="2">
        <f t="shared" si="41"/>
        <v>76.315763685499434</v>
      </c>
      <c r="P102" s="5">
        <f t="shared" si="42"/>
        <v>0.38363597469833016</v>
      </c>
      <c r="Q102" s="4">
        <f t="shared" si="62"/>
        <v>0.32113832930512881</v>
      </c>
      <c r="R102" s="4">
        <f t="shared" si="43"/>
        <v>0.26998249818669778</v>
      </c>
      <c r="S102" s="4">
        <f t="shared" si="63"/>
        <v>0</v>
      </c>
      <c r="T102" s="4">
        <f t="shared" si="64"/>
        <v>0</v>
      </c>
      <c r="U102" s="5">
        <f t="shared" si="65"/>
        <v>0</v>
      </c>
      <c r="V102" s="5">
        <f t="shared" si="66"/>
        <v>-22.545531773681638</v>
      </c>
      <c r="W102" s="5">
        <f t="shared" si="67"/>
        <v>-12.047189050676321</v>
      </c>
      <c r="X102" s="5">
        <f t="shared" si="44"/>
        <v>0.99994658039229789</v>
      </c>
      <c r="Y102" s="5">
        <f t="shared" si="45"/>
        <v>0</v>
      </c>
      <c r="Z102" s="5">
        <f t="shared" si="46"/>
        <v>-8.4781678740807163</v>
      </c>
      <c r="AA102" s="5">
        <f t="shared" si="47"/>
        <v>15.866340470266211</v>
      </c>
      <c r="AB102" s="5">
        <f t="shared" si="48"/>
        <v>0</v>
      </c>
      <c r="AC102" s="5">
        <f t="shared" si="49"/>
        <v>-31.023699647762356</v>
      </c>
      <c r="AD102" s="5">
        <f t="shared" si="50"/>
        <v>-28.35484858041011</v>
      </c>
      <c r="AE102">
        <f t="shared" si="37"/>
        <v>0</v>
      </c>
    </row>
    <row r="103" spans="1:31" x14ac:dyDescent="0.2">
      <c r="A103">
        <f t="shared" si="51"/>
        <v>0.71000000000000041</v>
      </c>
      <c r="B103" s="5">
        <f t="shared" si="52"/>
        <v>0</v>
      </c>
      <c r="C103" s="5">
        <f t="shared" si="53"/>
        <v>81.174385944128829</v>
      </c>
      <c r="D103" s="5">
        <f t="shared" si="54"/>
        <v>50.575304372316822</v>
      </c>
      <c r="E103" s="2">
        <f t="shared" si="55"/>
        <v>81.174385944128829</v>
      </c>
      <c r="F103" s="2">
        <f t="shared" si="56"/>
        <v>0</v>
      </c>
      <c r="G103" s="3">
        <f t="shared" si="57"/>
        <v>0</v>
      </c>
      <c r="H103" s="3">
        <f t="shared" si="58"/>
        <v>98.432099687543669</v>
      </c>
      <c r="I103" s="3">
        <f t="shared" si="59"/>
        <v>52.47934969194344</v>
      </c>
      <c r="J103" s="2">
        <f t="shared" si="38"/>
        <v>111.54801832837649</v>
      </c>
      <c r="K103" s="2">
        <f t="shared" si="60"/>
        <v>76.038185636248457</v>
      </c>
      <c r="L103" s="6">
        <f t="shared" si="39"/>
        <v>2836.8468426981158</v>
      </c>
      <c r="M103" s="2">
        <f t="shared" si="40"/>
        <v>35.953093666139317</v>
      </c>
      <c r="N103" s="2">
        <f t="shared" si="61"/>
        <v>111.54801832837649</v>
      </c>
      <c r="O103" s="2">
        <f t="shared" si="41"/>
        <v>76.038185636248457</v>
      </c>
      <c r="P103" s="5">
        <f t="shared" si="42"/>
        <v>0.38363592780678502</v>
      </c>
      <c r="Q103" s="4">
        <f t="shared" si="62"/>
        <v>0.3223104650797125</v>
      </c>
      <c r="R103" s="4">
        <f t="shared" si="43"/>
        <v>0.27041285119356934</v>
      </c>
      <c r="S103" s="4">
        <f t="shared" si="63"/>
        <v>0</v>
      </c>
      <c r="T103" s="4">
        <f t="shared" si="64"/>
        <v>0</v>
      </c>
      <c r="U103" s="5">
        <f t="shared" si="65"/>
        <v>0</v>
      </c>
      <c r="V103" s="5">
        <f t="shared" si="66"/>
        <v>-22.392947925917888</v>
      </c>
      <c r="W103" s="5">
        <f t="shared" si="67"/>
        <v>-11.9388629173623</v>
      </c>
      <c r="X103" s="5">
        <f t="shared" si="44"/>
        <v>0.99994601434547603</v>
      </c>
      <c r="Y103" s="5">
        <f t="shared" si="45"/>
        <v>0</v>
      </c>
      <c r="Z103" s="5">
        <f t="shared" si="46"/>
        <v>-8.4153274693268116</v>
      </c>
      <c r="AA103" s="5">
        <f t="shared" si="47"/>
        <v>15.784081876518881</v>
      </c>
      <c r="AB103" s="5">
        <f t="shared" si="48"/>
        <v>0</v>
      </c>
      <c r="AC103" s="5">
        <f t="shared" si="49"/>
        <v>-30.808275395244699</v>
      </c>
      <c r="AD103" s="5">
        <f t="shared" si="50"/>
        <v>-28.328781040843417</v>
      </c>
      <c r="AE103">
        <f t="shared" si="37"/>
        <v>0</v>
      </c>
    </row>
    <row r="104" spans="1:31" x14ac:dyDescent="0.2">
      <c r="A104">
        <f t="shared" si="51"/>
        <v>0.72000000000000042</v>
      </c>
      <c r="B104" s="5">
        <f t="shared" si="52"/>
        <v>0</v>
      </c>
      <c r="C104" s="5">
        <f t="shared" si="53"/>
        <v>82.157166527234509</v>
      </c>
      <c r="D104" s="5">
        <f t="shared" si="54"/>
        <v>51.098681430184214</v>
      </c>
      <c r="E104" s="2">
        <f t="shared" si="55"/>
        <v>82.157166527234509</v>
      </c>
      <c r="F104" s="2">
        <f t="shared" si="56"/>
        <v>0</v>
      </c>
      <c r="G104" s="3">
        <f t="shared" si="57"/>
        <v>0</v>
      </c>
      <c r="H104" s="3">
        <f t="shared" si="58"/>
        <v>98.124016933591221</v>
      </c>
      <c r="I104" s="3">
        <f t="shared" si="59"/>
        <v>52.196061881535009</v>
      </c>
      <c r="J104" s="2">
        <f t="shared" si="38"/>
        <v>111.14293308674523</v>
      </c>
      <c r="K104" s="2">
        <f t="shared" si="60"/>
        <v>75.762053910528437</v>
      </c>
      <c r="L104" s="6">
        <f t="shared" si="39"/>
        <v>2836.8452496189529</v>
      </c>
      <c r="M104" s="2">
        <f t="shared" si="40"/>
        <v>35.953073476073534</v>
      </c>
      <c r="N104" s="2">
        <f t="shared" si="61"/>
        <v>111.14293308674523</v>
      </c>
      <c r="O104" s="2">
        <f t="shared" si="41"/>
        <v>75.762053910528437</v>
      </c>
      <c r="P104" s="5">
        <f t="shared" si="42"/>
        <v>0.38363588128887344</v>
      </c>
      <c r="Q104" s="4">
        <f t="shared" si="62"/>
        <v>0.32348501589401779</v>
      </c>
      <c r="R104" s="4">
        <f t="shared" si="43"/>
        <v>0.27084232593716817</v>
      </c>
      <c r="S104" s="4">
        <f t="shared" si="63"/>
        <v>0</v>
      </c>
      <c r="T104" s="4">
        <f t="shared" si="64"/>
        <v>0</v>
      </c>
      <c r="U104" s="5">
        <f t="shared" si="65"/>
        <v>0</v>
      </c>
      <c r="V104" s="5">
        <f t="shared" si="66"/>
        <v>-22.241792323497577</v>
      </c>
      <c r="W104" s="5">
        <f t="shared" si="67"/>
        <v>-11.831292732942554</v>
      </c>
      <c r="X104" s="5">
        <f t="shared" si="44"/>
        <v>0.99994545280893632</v>
      </c>
      <c r="Y104" s="5">
        <f t="shared" si="45"/>
        <v>0</v>
      </c>
      <c r="Z104" s="5">
        <f t="shared" si="46"/>
        <v>-8.3527506130762266</v>
      </c>
      <c r="AA104" s="5">
        <f t="shared" si="47"/>
        <v>15.702438326855873</v>
      </c>
      <c r="AB104" s="5">
        <f t="shared" si="48"/>
        <v>0</v>
      </c>
      <c r="AC104" s="5">
        <f t="shared" si="49"/>
        <v>-30.594542936573802</v>
      </c>
      <c r="AD104" s="5">
        <f t="shared" si="50"/>
        <v>-28.302854406086681</v>
      </c>
      <c r="AE104">
        <f t="shared" si="37"/>
        <v>0</v>
      </c>
    </row>
    <row r="105" spans="1:31" x14ac:dyDescent="0.2">
      <c r="A105">
        <f t="shared" si="51"/>
        <v>0.73000000000000043</v>
      </c>
      <c r="B105" s="5">
        <f t="shared" si="52"/>
        <v>0</v>
      </c>
      <c r="C105" s="5">
        <f t="shared" si="53"/>
        <v>83.136876969423597</v>
      </c>
      <c r="D105" s="5">
        <f t="shared" si="54"/>
        <v>51.619226906279259</v>
      </c>
      <c r="E105" s="2">
        <f t="shared" si="55"/>
        <v>83.136876969423597</v>
      </c>
      <c r="F105" s="2">
        <f t="shared" si="56"/>
        <v>0</v>
      </c>
      <c r="G105" s="3">
        <f t="shared" si="57"/>
        <v>0</v>
      </c>
      <c r="H105" s="3">
        <f t="shared" si="58"/>
        <v>97.818071504225486</v>
      </c>
      <c r="I105" s="3">
        <f t="shared" si="59"/>
        <v>51.91303333747414</v>
      </c>
      <c r="J105" s="2">
        <f t="shared" si="38"/>
        <v>110.73995730134391</v>
      </c>
      <c r="K105" s="2">
        <f t="shared" si="60"/>
        <v>75.487360123615474</v>
      </c>
      <c r="L105" s="6">
        <f t="shared" si="39"/>
        <v>2836.8436692297141</v>
      </c>
      <c r="M105" s="2">
        <f t="shared" si="40"/>
        <v>35.953053446834922</v>
      </c>
      <c r="N105" s="2">
        <f t="shared" si="61"/>
        <v>110.73995730134391</v>
      </c>
      <c r="O105" s="2">
        <f t="shared" si="41"/>
        <v>75.487360123615474</v>
      </c>
      <c r="P105" s="5">
        <f t="shared" si="42"/>
        <v>0.38363583514150768</v>
      </c>
      <c r="Q105" s="4">
        <f t="shared" si="62"/>
        <v>0.3246619767876559</v>
      </c>
      <c r="R105" s="4">
        <f t="shared" si="43"/>
        <v>0.27127092058543462</v>
      </c>
      <c r="S105" s="4">
        <f t="shared" si="63"/>
        <v>0</v>
      </c>
      <c r="T105" s="4">
        <f t="shared" si="64"/>
        <v>0</v>
      </c>
      <c r="U105" s="5">
        <f t="shared" si="65"/>
        <v>0</v>
      </c>
      <c r="V105" s="5">
        <f t="shared" si="66"/>
        <v>-22.092049351927727</v>
      </c>
      <c r="W105" s="5">
        <f t="shared" si="67"/>
        <v>-11.724472552601965</v>
      </c>
      <c r="X105" s="5">
        <f t="shared" si="44"/>
        <v>0.9999448957454049</v>
      </c>
      <c r="Y105" s="5">
        <f t="shared" si="45"/>
        <v>0</v>
      </c>
      <c r="Z105" s="5">
        <f t="shared" si="46"/>
        <v>-8.2904363236813765</v>
      </c>
      <c r="AA105" s="5">
        <f t="shared" si="47"/>
        <v>15.621404510101982</v>
      </c>
      <c r="AB105" s="5">
        <f t="shared" si="48"/>
        <v>0</v>
      </c>
      <c r="AC105" s="5">
        <f t="shared" si="49"/>
        <v>-30.382485675609104</v>
      </c>
      <c r="AD105" s="5">
        <f t="shared" si="50"/>
        <v>-28.277068042499984</v>
      </c>
      <c r="AE105">
        <f t="shared" si="37"/>
        <v>0</v>
      </c>
    </row>
    <row r="106" spans="1:31" x14ac:dyDescent="0.2">
      <c r="A106">
        <f t="shared" si="51"/>
        <v>0.74000000000000044</v>
      </c>
      <c r="B106" s="5">
        <f t="shared" si="52"/>
        <v>0</v>
      </c>
      <c r="C106" s="5">
        <f t="shared" si="53"/>
        <v>84.113538560182079</v>
      </c>
      <c r="D106" s="5">
        <f t="shared" si="54"/>
        <v>52.136943386251872</v>
      </c>
      <c r="E106" s="2">
        <f t="shared" si="55"/>
        <v>84.113538560182079</v>
      </c>
      <c r="F106" s="2">
        <f t="shared" si="56"/>
        <v>0</v>
      </c>
      <c r="G106" s="3">
        <f t="shared" si="57"/>
        <v>0</v>
      </c>
      <c r="H106" s="3">
        <f t="shared" si="58"/>
        <v>97.514246647469392</v>
      </c>
      <c r="I106" s="3">
        <f t="shared" si="59"/>
        <v>51.630262657049137</v>
      </c>
      <c r="J106" s="2">
        <f t="shared" si="38"/>
        <v>110.33907884906135</v>
      </c>
      <c r="K106" s="2">
        <f t="shared" si="60"/>
        <v>75.21409601163009</v>
      </c>
      <c r="L106" s="6">
        <f t="shared" si="39"/>
        <v>2836.8421014253495</v>
      </c>
      <c r="M106" s="2">
        <f t="shared" si="40"/>
        <v>35.953033577092107</v>
      </c>
      <c r="N106" s="2">
        <f t="shared" si="61"/>
        <v>110.33907884906135</v>
      </c>
      <c r="O106" s="2">
        <f t="shared" si="41"/>
        <v>75.21409601163009</v>
      </c>
      <c r="P106" s="5">
        <f t="shared" si="42"/>
        <v>0.38363578936162024</v>
      </c>
      <c r="Q106" s="4">
        <f t="shared" si="62"/>
        <v>0.32584134245197172</v>
      </c>
      <c r="R106" s="4">
        <f t="shared" si="43"/>
        <v>0.27169863323212068</v>
      </c>
      <c r="S106" s="4">
        <f t="shared" si="63"/>
        <v>0</v>
      </c>
      <c r="T106" s="4">
        <f t="shared" si="64"/>
        <v>0</v>
      </c>
      <c r="U106" s="5">
        <f t="shared" si="65"/>
        <v>0</v>
      </c>
      <c r="V106" s="5">
        <f t="shared" si="66"/>
        <v>-21.943703611079421</v>
      </c>
      <c r="W106" s="5">
        <f t="shared" si="67"/>
        <v>-11.618396491379444</v>
      </c>
      <c r="X106" s="5">
        <f t="shared" si="44"/>
        <v>0.99994434311785307</v>
      </c>
      <c r="Y106" s="5">
        <f t="shared" si="45"/>
        <v>0</v>
      </c>
      <c r="Z106" s="5">
        <f t="shared" si="46"/>
        <v>-8.2283836247642448</v>
      </c>
      <c r="AA106" s="5">
        <f t="shared" si="47"/>
        <v>15.54097517622658</v>
      </c>
      <c r="AB106" s="5">
        <f t="shared" si="48"/>
        <v>0</v>
      </c>
      <c r="AC106" s="5">
        <f t="shared" si="49"/>
        <v>-30.172087235843666</v>
      </c>
      <c r="AD106" s="5">
        <f t="shared" si="50"/>
        <v>-28.251421315152864</v>
      </c>
      <c r="AE106">
        <f t="shared" si="37"/>
        <v>0</v>
      </c>
    </row>
    <row r="107" spans="1:31" x14ac:dyDescent="0.2">
      <c r="A107">
        <f t="shared" si="51"/>
        <v>0.75000000000000044</v>
      </c>
      <c r="B107" s="5">
        <f t="shared" si="52"/>
        <v>0</v>
      </c>
      <c r="C107" s="5">
        <f t="shared" si="53"/>
        <v>85.087172422294984</v>
      </c>
      <c r="D107" s="5">
        <f t="shared" si="54"/>
        <v>52.651833441756608</v>
      </c>
      <c r="E107" s="2">
        <f t="shared" si="55"/>
        <v>85.087172422294984</v>
      </c>
      <c r="F107" s="2">
        <f t="shared" si="56"/>
        <v>0</v>
      </c>
      <c r="G107" s="3">
        <f t="shared" si="57"/>
        <v>0</v>
      </c>
      <c r="H107" s="3">
        <f t="shared" si="58"/>
        <v>97.212525775110961</v>
      </c>
      <c r="I107" s="3">
        <f t="shared" si="59"/>
        <v>51.347748443897608</v>
      </c>
      <c r="J107" s="2">
        <f t="shared" si="38"/>
        <v>109.94028578202989</v>
      </c>
      <c r="K107" s="2">
        <f t="shared" si="60"/>
        <v>74.94225343014989</v>
      </c>
      <c r="L107" s="6">
        <f t="shared" si="39"/>
        <v>2836.8405461014941</v>
      </c>
      <c r="M107" s="2">
        <f t="shared" si="40"/>
        <v>35.953013865522401</v>
      </c>
      <c r="N107" s="2">
        <f t="shared" si="61"/>
        <v>109.94028578202989</v>
      </c>
      <c r="O107" s="2">
        <f t="shared" si="41"/>
        <v>74.94225343014989</v>
      </c>
      <c r="P107" s="5">
        <f t="shared" si="42"/>
        <v>0.38363574394616362</v>
      </c>
      <c r="Q107" s="4">
        <f t="shared" si="62"/>
        <v>0.32702310722389483</v>
      </c>
      <c r="R107" s="4">
        <f t="shared" si="43"/>
        <v>0.27212546189662262</v>
      </c>
      <c r="S107" s="4">
        <f t="shared" si="63"/>
        <v>0</v>
      </c>
      <c r="T107" s="4">
        <f t="shared" si="64"/>
        <v>0</v>
      </c>
      <c r="U107" s="5">
        <f t="shared" si="65"/>
        <v>0</v>
      </c>
      <c r="V107" s="5">
        <f t="shared" si="66"/>
        <v>-21.796739911811265</v>
      </c>
      <c r="W107" s="5">
        <f t="shared" si="67"/>
        <v>-11.513058723295686</v>
      </c>
      <c r="X107" s="5">
        <f t="shared" si="44"/>
        <v>0.99994379488949348</v>
      </c>
      <c r="Y107" s="5">
        <f t="shared" si="45"/>
        <v>0</v>
      </c>
      <c r="Z107" s="5">
        <f t="shared" si="46"/>
        <v>-8.1665915451283873</v>
      </c>
      <c r="AA107" s="5">
        <f t="shared" si="47"/>
        <v>15.461145135565269</v>
      </c>
      <c r="AB107" s="5">
        <f t="shared" si="48"/>
        <v>0</v>
      </c>
      <c r="AC107" s="5">
        <f t="shared" si="49"/>
        <v>-29.963331456939652</v>
      </c>
      <c r="AD107" s="5">
        <f t="shared" si="50"/>
        <v>-28.225913587730417</v>
      </c>
      <c r="AE107">
        <f t="shared" si="37"/>
        <v>0</v>
      </c>
    </row>
    <row r="108" spans="1:31" x14ac:dyDescent="0.2">
      <c r="A108">
        <f t="shared" si="51"/>
        <v>0.76000000000000045</v>
      </c>
      <c r="B108" s="5">
        <f t="shared" si="52"/>
        <v>0</v>
      </c>
      <c r="C108" s="5">
        <f t="shared" si="53"/>
        <v>86.057799513473256</v>
      </c>
      <c r="D108" s="5">
        <f t="shared" si="54"/>
        <v>53.163899630516198</v>
      </c>
      <c r="E108" s="2">
        <f t="shared" si="55"/>
        <v>86.057799513473256</v>
      </c>
      <c r="F108" s="2">
        <f t="shared" si="56"/>
        <v>0</v>
      </c>
      <c r="G108" s="3">
        <f t="shared" si="57"/>
        <v>0</v>
      </c>
      <c r="H108" s="3">
        <f t="shared" si="58"/>
        <v>96.91289246054157</v>
      </c>
      <c r="I108" s="3">
        <f t="shared" si="59"/>
        <v>51.065489308020304</v>
      </c>
      <c r="J108" s="2">
        <f t="shared" si="38"/>
        <v>109.54356632562239</v>
      </c>
      <c r="K108" s="2">
        <f t="shared" si="60"/>
        <v>74.671824352844169</v>
      </c>
      <c r="L108" s="6">
        <f t="shared" si="39"/>
        <v>2836.8390031544523</v>
      </c>
      <c r="M108" s="2">
        <f t="shared" si="40"/>
        <v>35.952994310811633</v>
      </c>
      <c r="N108" s="2">
        <f t="shared" si="61"/>
        <v>109.54356632562239</v>
      </c>
      <c r="O108" s="2">
        <f t="shared" si="41"/>
        <v>74.671824352844169</v>
      </c>
      <c r="P108" s="5">
        <f t="shared" si="42"/>
        <v>0.38363569889211002</v>
      </c>
      <c r="Q108" s="4">
        <f t="shared" si="62"/>
        <v>0.32820726507972176</v>
      </c>
      <c r="R108" s="4">
        <f t="shared" si="43"/>
        <v>0.27255140452381438</v>
      </c>
      <c r="S108" s="4">
        <f t="shared" si="63"/>
        <v>0</v>
      </c>
      <c r="T108" s="4">
        <f t="shared" si="64"/>
        <v>0</v>
      </c>
      <c r="U108" s="5">
        <f t="shared" si="65"/>
        <v>0</v>
      </c>
      <c r="V108" s="5">
        <f t="shared" si="66"/>
        <v>-21.651143272655531</v>
      </c>
      <c r="W108" s="5">
        <f t="shared" si="67"/>
        <v>-11.408453480494005</v>
      </c>
      <c r="X108" s="5">
        <f t="shared" si="44"/>
        <v>0.99994325102377568</v>
      </c>
      <c r="Y108" s="5">
        <f t="shared" si="45"/>
        <v>0</v>
      </c>
      <c r="Z108" s="5">
        <f t="shared" si="46"/>
        <v>-8.1050591186710541</v>
      </c>
      <c r="AA108" s="5">
        <f t="shared" si="47"/>
        <v>15.381909258054094</v>
      </c>
      <c r="AB108" s="5">
        <f t="shared" si="48"/>
        <v>0</v>
      </c>
      <c r="AC108" s="5">
        <f t="shared" si="49"/>
        <v>-29.756202391326585</v>
      </c>
      <c r="AD108" s="5">
        <f t="shared" si="50"/>
        <v>-28.200544222439909</v>
      </c>
      <c r="AE108">
        <f t="shared" si="37"/>
        <v>0</v>
      </c>
    </row>
    <row r="109" spans="1:31" x14ac:dyDescent="0.2">
      <c r="A109">
        <f t="shared" si="51"/>
        <v>0.77000000000000046</v>
      </c>
      <c r="B109" s="5">
        <f t="shared" si="52"/>
        <v>0</v>
      </c>
      <c r="C109" s="5">
        <f t="shared" si="53"/>
        <v>87.0254406279591</v>
      </c>
      <c r="D109" s="5">
        <f t="shared" si="54"/>
        <v>53.673144496385277</v>
      </c>
      <c r="E109" s="2">
        <f t="shared" si="55"/>
        <v>87.0254406279591</v>
      </c>
      <c r="F109" s="2">
        <f t="shared" si="56"/>
        <v>0</v>
      </c>
      <c r="G109" s="3">
        <f t="shared" si="57"/>
        <v>0</v>
      </c>
      <c r="H109" s="3">
        <f t="shared" si="58"/>
        <v>96.615330436628298</v>
      </c>
      <c r="I109" s="3">
        <f t="shared" si="59"/>
        <v>50.783483865795908</v>
      </c>
      <c r="J109" s="2">
        <f t="shared" si="38"/>
        <v>109.14890887648134</v>
      </c>
      <c r="K109" s="2">
        <f t="shared" si="60"/>
        <v>74.402800870130434</v>
      </c>
      <c r="L109" s="6">
        <f t="shared" si="39"/>
        <v>2836.8374724811852</v>
      </c>
      <c r="M109" s="2">
        <f t="shared" si="40"/>
        <v>35.952974911653911</v>
      </c>
      <c r="N109" s="2">
        <f t="shared" si="61"/>
        <v>109.14890887648134</v>
      </c>
      <c r="O109" s="2">
        <f t="shared" si="41"/>
        <v>74.402800870130434</v>
      </c>
      <c r="P109" s="5">
        <f t="shared" si="42"/>
        <v>0.38363565419645063</v>
      </c>
      <c r="Q109" s="4">
        <f t="shared" si="62"/>
        <v>0.32939380962882725</v>
      </c>
      <c r="R109" s="4">
        <f t="shared" si="43"/>
        <v>0.27297645898388112</v>
      </c>
      <c r="S109" s="4">
        <f t="shared" si="63"/>
        <v>0</v>
      </c>
      <c r="T109" s="4">
        <f t="shared" si="64"/>
        <v>0</v>
      </c>
      <c r="U109" s="5">
        <f t="shared" si="65"/>
        <v>0</v>
      </c>
      <c r="V109" s="5">
        <f t="shared" si="66"/>
        <v>-21.506898916565483</v>
      </c>
      <c r="W109" s="5">
        <f t="shared" si="67"/>
        <v>-11.304575052393956</v>
      </c>
      <c r="X109" s="5">
        <f t="shared" si="44"/>
        <v>0.99994271148437952</v>
      </c>
      <c r="Y109" s="5">
        <f t="shared" si="45"/>
        <v>0</v>
      </c>
      <c r="Z109" s="5">
        <f t="shared" si="46"/>
        <v>-8.0437853842954272</v>
      </c>
      <c r="AA109" s="5">
        <f t="shared" si="47"/>
        <v>15.303262472475978</v>
      </c>
      <c r="AB109" s="5">
        <f t="shared" si="48"/>
        <v>0</v>
      </c>
      <c r="AC109" s="5">
        <f t="shared" si="49"/>
        <v>-29.550684300860908</v>
      </c>
      <c r="AD109" s="5">
        <f t="shared" si="50"/>
        <v>-28.175312579917978</v>
      </c>
      <c r="AE109">
        <f t="shared" si="37"/>
        <v>0</v>
      </c>
    </row>
    <row r="110" spans="1:31" x14ac:dyDescent="0.2">
      <c r="A110">
        <f t="shared" si="51"/>
        <v>0.78000000000000047</v>
      </c>
      <c r="B110" s="5">
        <f t="shared" si="52"/>
        <v>0</v>
      </c>
      <c r="C110" s="5">
        <f t="shared" si="53"/>
        <v>87.990116398110345</v>
      </c>
      <c r="D110" s="5">
        <f t="shared" si="54"/>
        <v>54.179570569414238</v>
      </c>
      <c r="E110" s="2">
        <f t="shared" si="55"/>
        <v>87.990116398110345</v>
      </c>
      <c r="F110" s="2">
        <f t="shared" si="56"/>
        <v>0</v>
      </c>
      <c r="G110" s="3">
        <f t="shared" si="57"/>
        <v>0</v>
      </c>
      <c r="H110" s="3">
        <f t="shared" si="58"/>
        <v>96.319823593619688</v>
      </c>
      <c r="I110" s="3">
        <f t="shared" si="59"/>
        <v>50.501730739996731</v>
      </c>
      <c r="J110" s="2">
        <f t="shared" si="38"/>
        <v>108.75630200057901</v>
      </c>
      <c r="K110" s="2">
        <f t="shared" si="60"/>
        <v>74.135175187852084</v>
      </c>
      <c r="L110" s="6">
        <f t="shared" si="39"/>
        <v>2836.8359539792959</v>
      </c>
      <c r="M110" s="2">
        <f t="shared" si="40"/>
        <v>35.952955666751492</v>
      </c>
      <c r="N110" s="2">
        <f t="shared" si="61"/>
        <v>108.75630200057901</v>
      </c>
      <c r="O110" s="2">
        <f t="shared" si="41"/>
        <v>74.135175187852084</v>
      </c>
      <c r="P110" s="5">
        <f t="shared" si="42"/>
        <v>0.38363560985619549</v>
      </c>
      <c r="Q110" s="4">
        <f t="shared" si="62"/>
        <v>0.33058273410730793</v>
      </c>
      <c r="R110" s="4">
        <f t="shared" si="43"/>
        <v>0.27340062307215396</v>
      </c>
      <c r="S110" s="4">
        <f t="shared" si="63"/>
        <v>0</v>
      </c>
      <c r="T110" s="4">
        <f t="shared" si="64"/>
        <v>0</v>
      </c>
      <c r="U110" s="5">
        <f t="shared" si="65"/>
        <v>0</v>
      </c>
      <c r="V110" s="5">
        <f t="shared" si="66"/>
        <v>-21.363992267722868</v>
      </c>
      <c r="W110" s="5">
        <f t="shared" si="67"/>
        <v>-11.201417784857538</v>
      </c>
      <c r="X110" s="5">
        <f t="shared" si="44"/>
        <v>0.99994217623521153</v>
      </c>
      <c r="Y110" s="5">
        <f t="shared" si="45"/>
        <v>0</v>
      </c>
      <c r="Z110" s="5">
        <f t="shared" si="46"/>
        <v>-7.9827693858229578</v>
      </c>
      <c r="AA110" s="5">
        <f t="shared" si="47"/>
        <v>15.225199765719255</v>
      </c>
      <c r="AB110" s="5">
        <f t="shared" si="48"/>
        <v>0</v>
      </c>
      <c r="AC110" s="5">
        <f t="shared" si="49"/>
        <v>-29.346761653545826</v>
      </c>
      <c r="AD110" s="5">
        <f t="shared" si="50"/>
        <v>-28.150218019138283</v>
      </c>
      <c r="AE110">
        <f t="shared" si="37"/>
        <v>0</v>
      </c>
    </row>
    <row r="111" spans="1:31" x14ac:dyDescent="0.2">
      <c r="A111">
        <f t="shared" si="51"/>
        <v>0.79000000000000048</v>
      </c>
      <c r="B111" s="5">
        <f t="shared" si="52"/>
        <v>0</v>
      </c>
      <c r="C111" s="5">
        <f t="shared" si="53"/>
        <v>88.951847295963859</v>
      </c>
      <c r="D111" s="5">
        <f t="shared" si="54"/>
        <v>54.683180365913252</v>
      </c>
      <c r="E111" s="2">
        <f t="shared" si="55"/>
        <v>88.951847295963859</v>
      </c>
      <c r="F111" s="2">
        <f t="shared" si="56"/>
        <v>0</v>
      </c>
      <c r="G111" s="3">
        <f t="shared" si="57"/>
        <v>0</v>
      </c>
      <c r="H111" s="3">
        <f t="shared" si="58"/>
        <v>96.026355977084236</v>
      </c>
      <c r="I111" s="3">
        <f t="shared" si="59"/>
        <v>50.220228559805349</v>
      </c>
      <c r="J111" s="2">
        <f t="shared" si="38"/>
        <v>108.36573443130808</v>
      </c>
      <c r="K111" s="2">
        <f t="shared" si="60"/>
        <v>73.868939625976878</v>
      </c>
      <c r="L111" s="6">
        <f t="shared" si="39"/>
        <v>2836.8344475470171</v>
      </c>
      <c r="M111" s="2">
        <f t="shared" si="40"/>
        <v>35.952936574814622</v>
      </c>
      <c r="N111" s="2">
        <f t="shared" si="61"/>
        <v>108.36573443130808</v>
      </c>
      <c r="O111" s="2">
        <f t="shared" si="41"/>
        <v>73.868939625976878</v>
      </c>
      <c r="P111" s="5">
        <f t="shared" si="42"/>
        <v>0.38363556586837289</v>
      </c>
      <c r="Q111" s="4">
        <f t="shared" si="62"/>
        <v>0.33177403137155698</v>
      </c>
      <c r="R111" s="4">
        <f t="shared" si="43"/>
        <v>0.27382389450894634</v>
      </c>
      <c r="S111" s="4">
        <f t="shared" si="63"/>
        <v>0</v>
      </c>
      <c r="T111" s="4">
        <f t="shared" si="64"/>
        <v>0</v>
      </c>
      <c r="U111" s="5">
        <f t="shared" si="65"/>
        <v>0</v>
      </c>
      <c r="V111" s="5">
        <f t="shared" si="66"/>
        <v>-21.222408948403977</v>
      </c>
      <c r="W111" s="5">
        <f t="shared" si="67"/>
        <v>-11.098976079367706</v>
      </c>
      <c r="X111" s="5">
        <f t="shared" si="44"/>
        <v>0.99994164524040052</v>
      </c>
      <c r="Y111" s="5">
        <f t="shared" si="45"/>
        <v>0</v>
      </c>
      <c r="Z111" s="5">
        <f t="shared" si="46"/>
        <v>-7.9220101719058365</v>
      </c>
      <c r="AA111" s="5">
        <f t="shared" si="47"/>
        <v>15.147716182047992</v>
      </c>
      <c r="AB111" s="5">
        <f t="shared" si="48"/>
        <v>0</v>
      </c>
      <c r="AC111" s="5">
        <f t="shared" si="49"/>
        <v>-29.144419120309813</v>
      </c>
      <c r="AD111" s="5">
        <f t="shared" si="50"/>
        <v>-28.125259897319715</v>
      </c>
      <c r="AE111">
        <f t="shared" si="37"/>
        <v>0</v>
      </c>
    </row>
    <row r="112" spans="1:31" x14ac:dyDescent="0.2">
      <c r="A112">
        <f t="shared" si="51"/>
        <v>0.80000000000000049</v>
      </c>
      <c r="B112" s="5">
        <f t="shared" si="52"/>
        <v>0</v>
      </c>
      <c r="C112" s="5">
        <f t="shared" si="53"/>
        <v>89.910653634778683</v>
      </c>
      <c r="D112" s="5">
        <f t="shared" si="54"/>
        <v>55.183976388516442</v>
      </c>
      <c r="E112" s="2">
        <f t="shared" si="55"/>
        <v>89.910653634778683</v>
      </c>
      <c r="F112" s="2">
        <f t="shared" si="56"/>
        <v>0</v>
      </c>
      <c r="G112" s="3">
        <f t="shared" si="57"/>
        <v>0</v>
      </c>
      <c r="H112" s="3">
        <f t="shared" si="58"/>
        <v>95.734911785881138</v>
      </c>
      <c r="I112" s="3">
        <f t="shared" si="59"/>
        <v>49.938975960832153</v>
      </c>
      <c r="J112" s="2">
        <f t="shared" si="38"/>
        <v>107.97719506760218</v>
      </c>
      <c r="K112" s="2">
        <f t="shared" si="60"/>
        <v>73.60408661731573</v>
      </c>
      <c r="L112" s="6">
        <f t="shared" si="39"/>
        <v>2836.8329530831957</v>
      </c>
      <c r="M112" s="2">
        <f t="shared" si="40"/>
        <v>35.952917634561331</v>
      </c>
      <c r="N112" s="2">
        <f t="shared" si="61"/>
        <v>107.97719506760218</v>
      </c>
      <c r="O112" s="2">
        <f t="shared" si="41"/>
        <v>73.60408661731573</v>
      </c>
      <c r="P112" s="5">
        <f t="shared" si="42"/>
        <v>0.38363552223002934</v>
      </c>
      <c r="Q112" s="4">
        <f t="shared" si="62"/>
        <v>0.33296769389177028</v>
      </c>
      <c r="R112" s="4">
        <f t="shared" si="43"/>
        <v>0.27424627093939102</v>
      </c>
      <c r="S112" s="4">
        <f t="shared" si="63"/>
        <v>0</v>
      </c>
      <c r="T112" s="4">
        <f t="shared" si="64"/>
        <v>0</v>
      </c>
      <c r="U112" s="5">
        <f t="shared" si="65"/>
        <v>0</v>
      </c>
      <c r="V112" s="5">
        <f t="shared" si="66"/>
        <v>-21.082134775903313</v>
      </c>
      <c r="W112" s="5">
        <f t="shared" si="67"/>
        <v>-10.99724439221897</v>
      </c>
      <c r="X112" s="5">
        <f t="shared" si="44"/>
        <v>0.99994111846429146</v>
      </c>
      <c r="Y112" s="5">
        <f t="shared" si="45"/>
        <v>0</v>
      </c>
      <c r="Z112" s="5">
        <f t="shared" si="46"/>
        <v>-7.8615067959395191</v>
      </c>
      <c r="AA112" s="5">
        <f t="shared" si="47"/>
        <v>15.070806822383904</v>
      </c>
      <c r="AB112" s="5">
        <f t="shared" si="48"/>
        <v>0</v>
      </c>
      <c r="AC112" s="5">
        <f t="shared" si="49"/>
        <v>-28.943641571842832</v>
      </c>
      <c r="AD112" s="5">
        <f t="shared" si="50"/>
        <v>-28.100437569835066</v>
      </c>
      <c r="AE112">
        <f t="shared" si="37"/>
        <v>0</v>
      </c>
    </row>
    <row r="113" spans="1:31" x14ac:dyDescent="0.2">
      <c r="A113">
        <f t="shared" si="51"/>
        <v>0.8100000000000005</v>
      </c>
      <c r="B113" s="5">
        <f t="shared" si="52"/>
        <v>0</v>
      </c>
      <c r="C113" s="5">
        <f t="shared" si="53"/>
        <v>90.866555570558901</v>
      </c>
      <c r="D113" s="5">
        <f t="shared" si="54"/>
        <v>55.681961126246271</v>
      </c>
      <c r="E113" s="2">
        <f t="shared" si="55"/>
        <v>90.866555570558901</v>
      </c>
      <c r="F113" s="2">
        <f t="shared" si="56"/>
        <v>0</v>
      </c>
      <c r="G113" s="3">
        <f t="shared" si="57"/>
        <v>0</v>
      </c>
      <c r="H113" s="3">
        <f t="shared" si="58"/>
        <v>95.445475370162711</v>
      </c>
      <c r="I113" s="3">
        <f t="shared" si="59"/>
        <v>49.657971585133801</v>
      </c>
      <c r="J113" s="2">
        <f t="shared" si="38"/>
        <v>107.5906729720857</v>
      </c>
      <c r="K113" s="2">
        <f t="shared" si="60"/>
        <v>73.340608706261548</v>
      </c>
      <c r="L113" s="6">
        <f t="shared" si="39"/>
        <v>2836.8314704872837</v>
      </c>
      <c r="M113" s="2">
        <f t="shared" si="40"/>
        <v>35.952898844717318</v>
      </c>
      <c r="N113" s="2">
        <f t="shared" si="61"/>
        <v>107.5906729720857</v>
      </c>
      <c r="O113" s="2">
        <f t="shared" si="41"/>
        <v>73.340608706261548</v>
      </c>
      <c r="P113" s="5">
        <f t="shared" si="42"/>
        <v>0.38363547893822869</v>
      </c>
      <c r="Q113" s="4">
        <f t="shared" si="62"/>
        <v>0.33416371374538445</v>
      </c>
      <c r="R113" s="4">
        <f t="shared" si="43"/>
        <v>0.27466774993327875</v>
      </c>
      <c r="S113" s="4">
        <f t="shared" si="63"/>
        <v>0</v>
      </c>
      <c r="T113" s="4">
        <f t="shared" si="64"/>
        <v>0</v>
      </c>
      <c r="U113" s="5">
        <f t="shared" si="65"/>
        <v>0</v>
      </c>
      <c r="V113" s="5">
        <f t="shared" si="66"/>
        <v>-20.943155759513434</v>
      </c>
      <c r="W113" s="5">
        <f t="shared" si="67"/>
        <v>-10.896217233719838</v>
      </c>
      <c r="X113" s="5">
        <f t="shared" si="44"/>
        <v>0.99994059587144291</v>
      </c>
      <c r="Y113" s="5">
        <f t="shared" si="45"/>
        <v>0</v>
      </c>
      <c r="Z113" s="5">
        <f t="shared" si="46"/>
        <v>-7.8012583159753506</v>
      </c>
      <c r="AA113" s="5">
        <f t="shared" si="47"/>
        <v>14.99446684359965</v>
      </c>
      <c r="AB113" s="5">
        <f t="shared" si="48"/>
        <v>0</v>
      </c>
      <c r="AC113" s="5">
        <f t="shared" si="49"/>
        <v>-28.744414075488784</v>
      </c>
      <c r="AD113" s="5">
        <f t="shared" si="50"/>
        <v>-28.075750390120188</v>
      </c>
      <c r="AE113">
        <f t="shared" si="37"/>
        <v>0</v>
      </c>
    </row>
    <row r="114" spans="1:31" x14ac:dyDescent="0.2">
      <c r="A114">
        <f t="shared" si="51"/>
        <v>0.82000000000000051</v>
      </c>
      <c r="B114" s="5">
        <f t="shared" si="52"/>
        <v>0</v>
      </c>
      <c r="C114" s="5">
        <f t="shared" si="53"/>
        <v>91.819573103556749</v>
      </c>
      <c r="D114" s="5">
        <f t="shared" si="54"/>
        <v>56.177137054578104</v>
      </c>
      <c r="E114" s="2">
        <f t="shared" si="55"/>
        <v>91.819573103556749</v>
      </c>
      <c r="F114" s="2">
        <f t="shared" si="56"/>
        <v>0</v>
      </c>
      <c r="G114" s="3">
        <f t="shared" si="57"/>
        <v>0</v>
      </c>
      <c r="H114" s="3">
        <f t="shared" si="58"/>
        <v>95.158031229407825</v>
      </c>
      <c r="I114" s="3">
        <f t="shared" si="59"/>
        <v>49.377214081232601</v>
      </c>
      <c r="J114" s="2">
        <f t="shared" si="38"/>
        <v>107.20615736925203</v>
      </c>
      <c r="K114" s="2">
        <f t="shared" si="60"/>
        <v>73.078498547547383</v>
      </c>
      <c r="L114" s="6">
        <f t="shared" si="39"/>
        <v>2836.8299996593214</v>
      </c>
      <c r="M114" s="2">
        <f t="shared" si="40"/>
        <v>35.952880204015706</v>
      </c>
      <c r="N114" s="2">
        <f t="shared" si="61"/>
        <v>107.20615736925203</v>
      </c>
      <c r="O114" s="2">
        <f t="shared" si="41"/>
        <v>73.078498547547383</v>
      </c>
      <c r="P114" s="5">
        <f t="shared" si="42"/>
        <v>0.38363543599005223</v>
      </c>
      <c r="Q114" s="4">
        <f t="shared" si="62"/>
        <v>0.33536208261044725</v>
      </c>
      <c r="R114" s="4">
        <f t="shared" si="43"/>
        <v>0.27508832898489888</v>
      </c>
      <c r="S114" s="4">
        <f t="shared" si="63"/>
        <v>0</v>
      </c>
      <c r="T114" s="4">
        <f t="shared" si="64"/>
        <v>0</v>
      </c>
      <c r="U114" s="5">
        <f t="shared" si="65"/>
        <v>0</v>
      </c>
      <c r="V114" s="5">
        <f t="shared" si="66"/>
        <v>-20.805458097559953</v>
      </c>
      <c r="W114" s="5">
        <f t="shared" si="67"/>
        <v>-10.795889167406907</v>
      </c>
      <c r="X114" s="5">
        <f t="shared" si="44"/>
        <v>0.99994007742661994</v>
      </c>
      <c r="Y114" s="5">
        <f t="shared" si="45"/>
        <v>0</v>
      </c>
      <c r="Z114" s="5">
        <f t="shared" si="46"/>
        <v>-7.7412637946332614</v>
      </c>
      <c r="AA114" s="5">
        <f t="shared" si="47"/>
        <v>14.918691457823275</v>
      </c>
      <c r="AB114" s="5">
        <f t="shared" si="48"/>
        <v>0</v>
      </c>
      <c r="AC114" s="5">
        <f t="shared" si="49"/>
        <v>-28.546721892193215</v>
      </c>
      <c r="AD114" s="5">
        <f t="shared" si="50"/>
        <v>-28.051197709583633</v>
      </c>
      <c r="AE114">
        <f t="shared" si="37"/>
        <v>0</v>
      </c>
    </row>
    <row r="115" spans="1:31" x14ac:dyDescent="0.2">
      <c r="A115">
        <f t="shared" si="51"/>
        <v>0.83000000000000052</v>
      </c>
      <c r="B115" s="5">
        <f t="shared" si="52"/>
        <v>0</v>
      </c>
      <c r="C115" s="5">
        <f t="shared" si="53"/>
        <v>92.769726079756225</v>
      </c>
      <c r="D115" s="5">
        <f t="shared" si="54"/>
        <v>56.669506635504952</v>
      </c>
      <c r="E115" s="2">
        <f t="shared" si="55"/>
        <v>92.769726079756225</v>
      </c>
      <c r="F115" s="2">
        <f t="shared" si="56"/>
        <v>0</v>
      </c>
      <c r="G115" s="3">
        <f t="shared" si="57"/>
        <v>0</v>
      </c>
      <c r="H115" s="3">
        <f t="shared" si="58"/>
        <v>94.872564010485888</v>
      </c>
      <c r="I115" s="3">
        <f t="shared" si="59"/>
        <v>49.096702104136767</v>
      </c>
      <c r="J115" s="2">
        <f t="shared" si="38"/>
        <v>106.82363764366991</v>
      </c>
      <c r="K115" s="2">
        <f t="shared" si="60"/>
        <v>72.817748905023791</v>
      </c>
      <c r="L115" s="6">
        <f t="shared" si="39"/>
        <v>2836.8285404999251</v>
      </c>
      <c r="M115" s="2">
        <f t="shared" si="40"/>
        <v>35.952861711196967</v>
      </c>
      <c r="N115" s="2">
        <f t="shared" si="61"/>
        <v>106.82363764366991</v>
      </c>
      <c r="O115" s="2">
        <f t="shared" si="41"/>
        <v>72.817748905023791</v>
      </c>
      <c r="P115" s="5">
        <f t="shared" si="42"/>
        <v>0.38363539338259783</v>
      </c>
      <c r="Q115" s="4">
        <f t="shared" si="62"/>
        <v>0.33656279175892151</v>
      </c>
      <c r="R115" s="4">
        <f t="shared" si="43"/>
        <v>0.27550800551288146</v>
      </c>
      <c r="S115" s="4">
        <f t="shared" si="63"/>
        <v>0</v>
      </c>
      <c r="T115" s="4">
        <f t="shared" si="64"/>
        <v>0</v>
      </c>
      <c r="U115" s="5">
        <f t="shared" si="65"/>
        <v>0</v>
      </c>
      <c r="V115" s="5">
        <f t="shared" si="66"/>
        <v>-20.669028174490396</v>
      </c>
      <c r="W115" s="5">
        <f t="shared" si="67"/>
        <v>-10.696254809270307</v>
      </c>
      <c r="X115" s="5">
        <f t="shared" si="44"/>
        <v>0.99993956309479182</v>
      </c>
      <c r="Y115" s="5">
        <f t="shared" si="45"/>
        <v>0</v>
      </c>
      <c r="Z115" s="5">
        <f t="shared" si="46"/>
        <v>-7.6815222990145093</v>
      </c>
      <c r="AA115" s="5">
        <f t="shared" si="47"/>
        <v>14.843475931753566</v>
      </c>
      <c r="AB115" s="5">
        <f t="shared" si="48"/>
        <v>0</v>
      </c>
      <c r="AC115" s="5">
        <f t="shared" si="49"/>
        <v>-28.350550473504907</v>
      </c>
      <c r="AD115" s="5">
        <f t="shared" si="50"/>
        <v>-28.02677887751674</v>
      </c>
      <c r="AE115">
        <f t="shared" si="37"/>
        <v>0</v>
      </c>
    </row>
    <row r="116" spans="1:31" x14ac:dyDescent="0.2">
      <c r="A116">
        <f t="shared" si="51"/>
        <v>0.84000000000000052</v>
      </c>
      <c r="B116" s="5">
        <f t="shared" si="52"/>
        <v>0</v>
      </c>
      <c r="C116" s="5">
        <f t="shared" si="53"/>
        <v>93.717034192337408</v>
      </c>
      <c r="D116" s="5">
        <f t="shared" si="54"/>
        <v>57.159072317602444</v>
      </c>
      <c r="E116" s="2">
        <f t="shared" si="55"/>
        <v>93.717034192337408</v>
      </c>
      <c r="F116" s="2">
        <f t="shared" si="56"/>
        <v>0</v>
      </c>
      <c r="G116" s="3">
        <f t="shared" si="57"/>
        <v>0</v>
      </c>
      <c r="H116" s="3">
        <f t="shared" si="58"/>
        <v>94.589058505750842</v>
      </c>
      <c r="I116" s="3">
        <f t="shared" si="59"/>
        <v>48.816434315361597</v>
      </c>
      <c r="J116" s="2">
        <f t="shared" si="38"/>
        <v>106.44310333821713</v>
      </c>
      <c r="K116" s="2">
        <f t="shared" si="60"/>
        <v>72.558352650454751</v>
      </c>
      <c r="L116" s="6">
        <f t="shared" si="39"/>
        <v>2836.8270929102778</v>
      </c>
      <c r="M116" s="2">
        <f t="shared" si="40"/>
        <v>35.952843365008725</v>
      </c>
      <c r="N116" s="2">
        <f t="shared" si="61"/>
        <v>106.44310333821713</v>
      </c>
      <c r="O116" s="2">
        <f t="shared" si="41"/>
        <v>72.558352650454751</v>
      </c>
      <c r="P116" s="5">
        <f t="shared" si="42"/>
        <v>0.38363535111298014</v>
      </c>
      <c r="Q116" s="4">
        <f t="shared" si="62"/>
        <v>0.33776583204992189</v>
      </c>
      <c r="R116" s="4">
        <f t="shared" si="43"/>
        <v>0.27592677686004163</v>
      </c>
      <c r="S116" s="4">
        <f t="shared" si="63"/>
        <v>0</v>
      </c>
      <c r="T116" s="4">
        <f t="shared" si="64"/>
        <v>0</v>
      </c>
      <c r="U116" s="5">
        <f t="shared" si="65"/>
        <v>0</v>
      </c>
      <c r="V116" s="5">
        <f t="shared" si="66"/>
        <v>-20.533852558015941</v>
      </c>
      <c r="W116" s="5">
        <f t="shared" si="67"/>
        <v>-10.5973088269904</v>
      </c>
      <c r="X116" s="5">
        <f t="shared" si="44"/>
        <v>0.99993905284112683</v>
      </c>
      <c r="Y116" s="5">
        <f t="shared" si="45"/>
        <v>0</v>
      </c>
      <c r="Z116" s="5">
        <f t="shared" si="46"/>
        <v>-7.6220329006144976</v>
      </c>
      <c r="AA116" s="5">
        <f t="shared" si="47"/>
        <v>14.768815585986172</v>
      </c>
      <c r="AB116" s="5">
        <f t="shared" si="48"/>
        <v>0</v>
      </c>
      <c r="AC116" s="5">
        <f t="shared" si="49"/>
        <v>-28.155885458630436</v>
      </c>
      <c r="AD116" s="5">
        <f t="shared" si="50"/>
        <v>-28.002493241004228</v>
      </c>
      <c r="AE116">
        <f t="shared" si="37"/>
        <v>0</v>
      </c>
    </row>
    <row r="117" spans="1:31" x14ac:dyDescent="0.2">
      <c r="A117">
        <f t="shared" si="51"/>
        <v>0.85000000000000053</v>
      </c>
      <c r="B117" s="5">
        <f t="shared" si="52"/>
        <v>0</v>
      </c>
      <c r="C117" s="5">
        <f t="shared" si="53"/>
        <v>94.661516983121984</v>
      </c>
      <c r="D117" s="5">
        <f t="shared" si="54"/>
        <v>57.645836536094009</v>
      </c>
      <c r="E117" s="2">
        <f t="shared" si="55"/>
        <v>94.661516983121984</v>
      </c>
      <c r="F117" s="2">
        <f t="shared" si="56"/>
        <v>0</v>
      </c>
      <c r="G117" s="3">
        <f t="shared" si="57"/>
        <v>0</v>
      </c>
      <c r="H117" s="3">
        <f t="shared" si="58"/>
        <v>94.307499651164534</v>
      </c>
      <c r="I117" s="3">
        <f t="shared" si="59"/>
        <v>48.536409382951554</v>
      </c>
      <c r="J117" s="2">
        <f t="shared" si="38"/>
        <v>106.06454415234087</v>
      </c>
      <c r="K117" s="2">
        <f t="shared" si="60"/>
        <v>72.300302762331881</v>
      </c>
      <c r="L117" s="6">
        <f t="shared" si="39"/>
        <v>2836.8256567921121</v>
      </c>
      <c r="M117" s="2">
        <f t="shared" si="40"/>
        <v>35.952825164205585</v>
      </c>
      <c r="N117" s="2">
        <f t="shared" si="61"/>
        <v>106.06454415234087</v>
      </c>
      <c r="O117" s="2">
        <f t="shared" si="41"/>
        <v>72.300302762331881</v>
      </c>
      <c r="P117" s="5">
        <f t="shared" si="42"/>
        <v>0.38363530917832966</v>
      </c>
      <c r="Q117" s="4">
        <f t="shared" si="62"/>
        <v>0.33897119392288544</v>
      </c>
      <c r="R117" s="4">
        <f t="shared" si="43"/>
        <v>0.27634464029322631</v>
      </c>
      <c r="S117" s="4">
        <f t="shared" si="63"/>
        <v>0</v>
      </c>
      <c r="T117" s="4">
        <f t="shared" si="64"/>
        <v>0</v>
      </c>
      <c r="U117" s="5">
        <f t="shared" si="65"/>
        <v>0</v>
      </c>
      <c r="V117" s="5">
        <f t="shared" si="66"/>
        <v>-20.399917996304737</v>
      </c>
      <c r="W117" s="5">
        <f t="shared" si="67"/>
        <v>-10.4990459391854</v>
      </c>
      <c r="X117" s="5">
        <f t="shared" si="44"/>
        <v>0.99993854663098747</v>
      </c>
      <c r="Y117" s="5">
        <f t="shared" si="45"/>
        <v>0</v>
      </c>
      <c r="Z117" s="5">
        <f t="shared" si="46"/>
        <v>-7.5627946752356312</v>
      </c>
      <c r="AA117" s="5">
        <f t="shared" si="47"/>
        <v>14.694705794350234</v>
      </c>
      <c r="AB117" s="5">
        <f t="shared" si="48"/>
        <v>0</v>
      </c>
      <c r="AC117" s="5">
        <f t="shared" si="49"/>
        <v>-27.962712671540366</v>
      </c>
      <c r="AD117" s="5">
        <f t="shared" si="50"/>
        <v>-27.978340144835165</v>
      </c>
      <c r="AE117">
        <f t="shared" si="37"/>
        <v>0</v>
      </c>
    </row>
    <row r="118" spans="1:31" x14ac:dyDescent="0.2">
      <c r="A118">
        <f t="shared" si="51"/>
        <v>0.86000000000000054</v>
      </c>
      <c r="B118" s="5">
        <f t="shared" si="52"/>
        <v>0</v>
      </c>
      <c r="C118" s="5">
        <f t="shared" si="53"/>
        <v>95.603193844000046</v>
      </c>
      <c r="D118" s="5">
        <f t="shared" si="54"/>
        <v>58.129801712916283</v>
      </c>
      <c r="E118" s="2">
        <f t="shared" si="55"/>
        <v>95.603193844000046</v>
      </c>
      <c r="F118" s="2">
        <f t="shared" si="56"/>
        <v>0</v>
      </c>
      <c r="G118" s="3">
        <f t="shared" si="57"/>
        <v>0</v>
      </c>
      <c r="H118" s="3">
        <f t="shared" si="58"/>
        <v>94.027872524449137</v>
      </c>
      <c r="I118" s="3">
        <f t="shared" si="59"/>
        <v>48.256625981503205</v>
      </c>
      <c r="J118" s="2">
        <f t="shared" si="38"/>
        <v>105.68794994034441</v>
      </c>
      <c r="K118" s="2">
        <f t="shared" si="60"/>
        <v>72.043592324706481</v>
      </c>
      <c r="L118" s="6">
        <f t="shared" si="39"/>
        <v>2836.8242320477011</v>
      </c>
      <c r="M118" s="2">
        <f t="shared" si="40"/>
        <v>35.952807107548992</v>
      </c>
      <c r="N118" s="2">
        <f t="shared" si="61"/>
        <v>105.68794994034441</v>
      </c>
      <c r="O118" s="2">
        <f t="shared" si="41"/>
        <v>72.043592324706481</v>
      </c>
      <c r="P118" s="5">
        <f t="shared" si="42"/>
        <v>0.38363526757579292</v>
      </c>
      <c r="Q118" s="4">
        <f t="shared" si="62"/>
        <v>0.3401788673906776</v>
      </c>
      <c r="R118" s="4">
        <f t="shared" si="43"/>
        <v>0.27676159300316305</v>
      </c>
      <c r="S118" s="4">
        <f t="shared" si="63"/>
        <v>0</v>
      </c>
      <c r="T118" s="4">
        <f t="shared" si="64"/>
        <v>0</v>
      </c>
      <c r="U118" s="5">
        <f t="shared" si="65"/>
        <v>0</v>
      </c>
      <c r="V118" s="5">
        <f t="shared" si="66"/>
        <v>-20.267211415225951</v>
      </c>
      <c r="W118" s="5">
        <f t="shared" si="67"/>
        <v>-10.401460914669787</v>
      </c>
      <c r="X118" s="5">
        <f t="shared" si="44"/>
        <v>0.99993804442992618</v>
      </c>
      <c r="Y118" s="5">
        <f t="shared" si="45"/>
        <v>0</v>
      </c>
      <c r="Z118" s="5">
        <f t="shared" si="46"/>
        <v>-7.5038067029002038</v>
      </c>
      <c r="AA118" s="5">
        <f t="shared" si="47"/>
        <v>14.621141983255349</v>
      </c>
      <c r="AB118" s="5">
        <f t="shared" si="48"/>
        <v>0</v>
      </c>
      <c r="AC118" s="5">
        <f t="shared" si="49"/>
        <v>-27.771018118126154</v>
      </c>
      <c r="AD118" s="5">
        <f t="shared" si="50"/>
        <v>-27.954318931414438</v>
      </c>
      <c r="AE118">
        <f t="shared" si="37"/>
        <v>0</v>
      </c>
    </row>
    <row r="119" spans="1:31" x14ac:dyDescent="0.2">
      <c r="A119">
        <f t="shared" si="51"/>
        <v>0.87000000000000055</v>
      </c>
      <c r="B119" s="5">
        <f t="shared" si="52"/>
        <v>0</v>
      </c>
      <c r="C119" s="5">
        <f t="shared" si="53"/>
        <v>96.542084018338642</v>
      </c>
      <c r="D119" s="5">
        <f t="shared" si="54"/>
        <v>58.610970256784739</v>
      </c>
      <c r="E119" s="2">
        <f t="shared" si="55"/>
        <v>96.542084018338642</v>
      </c>
      <c r="F119" s="2">
        <f t="shared" si="56"/>
        <v>0</v>
      </c>
      <c r="G119" s="3">
        <f t="shared" si="57"/>
        <v>0</v>
      </c>
      <c r="H119" s="3">
        <f t="shared" si="58"/>
        <v>93.750162343267874</v>
      </c>
      <c r="I119" s="3">
        <f t="shared" si="59"/>
        <v>47.977082792189059</v>
      </c>
      <c r="J119" s="2">
        <f t="shared" si="38"/>
        <v>105.31331070969919</v>
      </c>
      <c r="K119" s="2">
        <f t="shared" si="60"/>
        <v>71.788214526038985</v>
      </c>
      <c r="L119" s="6">
        <f t="shared" si="39"/>
        <v>2836.8228185798457</v>
      </c>
      <c r="M119" s="2">
        <f t="shared" si="40"/>
        <v>35.952789193807071</v>
      </c>
      <c r="N119" s="2">
        <f t="shared" si="61"/>
        <v>105.31331070969919</v>
      </c>
      <c r="O119" s="2">
        <f t="shared" si="41"/>
        <v>71.788214526038985</v>
      </c>
      <c r="P119" s="5">
        <f t="shared" si="42"/>
        <v>0.3836352263025315</v>
      </c>
      <c r="Q119" s="4">
        <f t="shared" si="62"/>
        <v>0.34138884203263276</v>
      </c>
      <c r="R119" s="4">
        <f t="shared" si="43"/>
        <v>0.27717763210431168</v>
      </c>
      <c r="S119" s="4">
        <f t="shared" si="63"/>
        <v>0</v>
      </c>
      <c r="T119" s="4">
        <f t="shared" si="64"/>
        <v>0</v>
      </c>
      <c r="U119" s="5">
        <f t="shared" si="65"/>
        <v>0</v>
      </c>
      <c r="V119" s="5">
        <f t="shared" si="66"/>
        <v>-20.135719915643257</v>
      </c>
      <c r="W119" s="5">
        <f t="shared" si="67"/>
        <v>-10.304548571723281</v>
      </c>
      <c r="X119" s="5">
        <f t="shared" si="44"/>
        <v>0.99993754620368169</v>
      </c>
      <c r="Y119" s="5">
        <f t="shared" si="45"/>
        <v>0</v>
      </c>
      <c r="Z119" s="5">
        <f t="shared" si="46"/>
        <v>-7.4450680677633017</v>
      </c>
      <c r="AA119" s="5">
        <f t="shared" si="47"/>
        <v>14.548119631048591</v>
      </c>
      <c r="AB119" s="5">
        <f t="shared" si="48"/>
        <v>0</v>
      </c>
      <c r="AC119" s="5">
        <f t="shared" si="49"/>
        <v>-27.580787983406559</v>
      </c>
      <c r="AD119" s="5">
        <f t="shared" si="50"/>
        <v>-27.930428940674688</v>
      </c>
      <c r="AE119">
        <f t="shared" si="37"/>
        <v>0</v>
      </c>
    </row>
    <row r="120" spans="1:31" x14ac:dyDescent="0.2">
      <c r="A120">
        <f t="shared" si="51"/>
        <v>0.88000000000000056</v>
      </c>
      <c r="B120" s="5">
        <f t="shared" si="52"/>
        <v>0</v>
      </c>
      <c r="C120" s="5">
        <f t="shared" si="53"/>
        <v>97.478206602372154</v>
      </c>
      <c r="D120" s="5">
        <f t="shared" si="54"/>
        <v>59.089344563259594</v>
      </c>
      <c r="E120" s="2">
        <f t="shared" si="55"/>
        <v>97.478206602372154</v>
      </c>
      <c r="F120" s="2">
        <f t="shared" si="56"/>
        <v>0</v>
      </c>
      <c r="G120" s="3">
        <f t="shared" si="57"/>
        <v>0</v>
      </c>
      <c r="H120" s="3">
        <f t="shared" si="58"/>
        <v>93.474354463433812</v>
      </c>
      <c r="I120" s="3">
        <f t="shared" si="59"/>
        <v>47.697778502782313</v>
      </c>
      <c r="J120" s="2">
        <f t="shared" si="38"/>
        <v>104.94061661938218</v>
      </c>
      <c r="K120" s="2">
        <f t="shared" si="60"/>
        <v>71.534162658065554</v>
      </c>
      <c r="L120" s="6">
        <f t="shared" si="39"/>
        <v>2836.8214162918612</v>
      </c>
      <c r="M120" s="2">
        <f t="shared" si="40"/>
        <v>35.952771421754491</v>
      </c>
      <c r="N120" s="2">
        <f t="shared" si="61"/>
        <v>104.94061661938218</v>
      </c>
      <c r="O120" s="2">
        <f t="shared" si="41"/>
        <v>71.534162658065554</v>
      </c>
      <c r="P120" s="5">
        <f t="shared" si="42"/>
        <v>0.38363518535572239</v>
      </c>
      <c r="Q120" s="4">
        <f t="shared" si="62"/>
        <v>0.3426011069875316</v>
      </c>
      <c r="R120" s="4">
        <f t="shared" si="43"/>
        <v>0.27759275463471939</v>
      </c>
      <c r="S120" s="4">
        <f t="shared" si="63"/>
        <v>0</v>
      </c>
      <c r="T120" s="4">
        <f t="shared" si="64"/>
        <v>0</v>
      </c>
      <c r="U120" s="5">
        <f t="shared" si="65"/>
        <v>0</v>
      </c>
      <c r="V120" s="5">
        <f t="shared" si="66"/>
        <v>-20.005430770756931</v>
      </c>
      <c r="W120" s="5">
        <f t="shared" si="67"/>
        <v>-10.208303777370171</v>
      </c>
      <c r="X120" s="5">
        <f t="shared" si="44"/>
        <v>0.99993705191817439</v>
      </c>
      <c r="Y120" s="5">
        <f t="shared" si="45"/>
        <v>0</v>
      </c>
      <c r="Z120" s="5">
        <f t="shared" si="46"/>
        <v>-7.3865778580257864</v>
      </c>
      <c r="AA120" s="5">
        <f t="shared" si="47"/>
        <v>14.47563426738162</v>
      </c>
      <c r="AB120" s="5">
        <f t="shared" si="48"/>
        <v>0</v>
      </c>
      <c r="AC120" s="5">
        <f t="shared" si="49"/>
        <v>-27.392008628782719</v>
      </c>
      <c r="AD120" s="5">
        <f t="shared" si="50"/>
        <v>-27.90666950998855</v>
      </c>
      <c r="AE120">
        <f t="shared" si="37"/>
        <v>0</v>
      </c>
    </row>
    <row r="121" spans="1:31" x14ac:dyDescent="0.2">
      <c r="A121">
        <f t="shared" si="51"/>
        <v>0.89000000000000057</v>
      </c>
      <c r="B121" s="5">
        <f t="shared" si="52"/>
        <v>0</v>
      </c>
      <c r="C121" s="5">
        <f t="shared" si="53"/>
        <v>98.411580546575053</v>
      </c>
      <c r="D121" s="5">
        <f t="shared" si="54"/>
        <v>59.564927014811914</v>
      </c>
      <c r="E121" s="2">
        <f t="shared" si="55"/>
        <v>98.411580546575053</v>
      </c>
      <c r="F121" s="2">
        <f t="shared" si="56"/>
        <v>0</v>
      </c>
      <c r="G121" s="3">
        <f t="shared" si="57"/>
        <v>0</v>
      </c>
      <c r="H121" s="3">
        <f t="shared" si="58"/>
        <v>93.200434377145982</v>
      </c>
      <c r="I121" s="3">
        <f t="shared" si="59"/>
        <v>47.418711807682428</v>
      </c>
      <c r="J121" s="2">
        <f t="shared" si="38"/>
        <v>104.56985797823738</v>
      </c>
      <c r="K121" s="2">
        <f t="shared" si="60"/>
        <v>71.281430114681243</v>
      </c>
      <c r="L121" s="6">
        <f t="shared" si="39"/>
        <v>2836.8200250875675</v>
      </c>
      <c r="M121" s="2">
        <f t="shared" si="40"/>
        <v>35.952753790172302</v>
      </c>
      <c r="N121" s="2">
        <f t="shared" si="61"/>
        <v>104.56985797823738</v>
      </c>
      <c r="O121" s="2">
        <f t="shared" si="41"/>
        <v>71.281430114681243</v>
      </c>
      <c r="P121" s="5">
        <f t="shared" si="42"/>
        <v>0.383635144732557</v>
      </c>
      <c r="Q121" s="4">
        <f t="shared" si="62"/>
        <v>0.34381565094651495</v>
      </c>
      <c r="R121" s="4">
        <f t="shared" si="43"/>
        <v>0.27800695755587779</v>
      </c>
      <c r="S121" s="4">
        <f t="shared" si="63"/>
        <v>0</v>
      </c>
      <c r="T121" s="4">
        <f t="shared" si="64"/>
        <v>0</v>
      </c>
      <c r="U121" s="5">
        <f t="shared" si="65"/>
        <v>0</v>
      </c>
      <c r="V121" s="5">
        <f t="shared" si="66"/>
        <v>-19.876331423493397</v>
      </c>
      <c r="W121" s="5">
        <f t="shared" si="67"/>
        <v>-10.112721446668836</v>
      </c>
      <c r="X121" s="5">
        <f t="shared" si="44"/>
        <v>0.99993656153950206</v>
      </c>
      <c r="Y121" s="5">
        <f t="shared" si="45"/>
        <v>0</v>
      </c>
      <c r="Z121" s="5">
        <f t="shared" si="46"/>
        <v>-7.3283351658472009</v>
      </c>
      <c r="AA121" s="5">
        <f t="shared" si="47"/>
        <v>14.403681472587326</v>
      </c>
      <c r="AB121" s="5">
        <f t="shared" si="48"/>
        <v>0</v>
      </c>
      <c r="AC121" s="5">
        <f t="shared" si="49"/>
        <v>-27.204666589340597</v>
      </c>
      <c r="AD121" s="5">
        <f t="shared" si="50"/>
        <v>-27.883039974081509</v>
      </c>
      <c r="AE121">
        <f t="shared" si="37"/>
        <v>0</v>
      </c>
    </row>
    <row r="122" spans="1:31" x14ac:dyDescent="0.2">
      <c r="A122">
        <f t="shared" si="51"/>
        <v>0.90000000000000058</v>
      </c>
      <c r="B122" s="5">
        <f t="shared" si="52"/>
        <v>0</v>
      </c>
      <c r="C122" s="5">
        <f t="shared" si="53"/>
        <v>99.342224657017042</v>
      </c>
      <c r="D122" s="5">
        <f t="shared" si="54"/>
        <v>60.037719980890039</v>
      </c>
      <c r="E122" s="2">
        <f t="shared" si="55"/>
        <v>99.342224657017042</v>
      </c>
      <c r="F122" s="2">
        <f t="shared" si="56"/>
        <v>0</v>
      </c>
      <c r="G122" s="3">
        <f t="shared" si="57"/>
        <v>0</v>
      </c>
      <c r="H122" s="3">
        <f t="shared" si="58"/>
        <v>92.928387711252569</v>
      </c>
      <c r="I122" s="3">
        <f t="shared" si="59"/>
        <v>47.139881407941616</v>
      </c>
      <c r="J122" s="2">
        <f t="shared" si="38"/>
        <v>104.20102524336157</v>
      </c>
      <c r="K122" s="2">
        <f t="shared" si="60"/>
        <v>71.030010390839507</v>
      </c>
      <c r="L122" s="6">
        <f t="shared" si="39"/>
        <v>2836.8186448712763</v>
      </c>
      <c r="M122" s="2">
        <f t="shared" si="40"/>
        <v>35.952736297847771</v>
      </c>
      <c r="N122" s="2">
        <f t="shared" si="61"/>
        <v>104.20102524336157</v>
      </c>
      <c r="O122" s="2">
        <f t="shared" si="41"/>
        <v>71.030010390839507</v>
      </c>
      <c r="P122" s="5">
        <f t="shared" si="42"/>
        <v>0.38363510443024129</v>
      </c>
      <c r="Q122" s="4">
        <f t="shared" si="62"/>
        <v>0.34503246214593503</v>
      </c>
      <c r="R122" s="4">
        <f t="shared" si="43"/>
        <v>0.27842023775258418</v>
      </c>
      <c r="S122" s="4">
        <f t="shared" si="63"/>
        <v>0</v>
      </c>
      <c r="T122" s="4">
        <f t="shared" si="64"/>
        <v>0</v>
      </c>
      <c r="U122" s="5">
        <f t="shared" si="65"/>
        <v>0</v>
      </c>
      <c r="V122" s="5">
        <f t="shared" si="66"/>
        <v>-19.748409483941366</v>
      </c>
      <c r="W122" s="5">
        <f t="shared" si="67"/>
        <v>-10.017796542011236</v>
      </c>
      <c r="X122" s="5">
        <f t="shared" si="44"/>
        <v>0.99993607503393567</v>
      </c>
      <c r="Y122" s="5">
        <f t="shared" si="45"/>
        <v>0</v>
      </c>
      <c r="Z122" s="5">
        <f t="shared" si="46"/>
        <v>-7.2703390872587708</v>
      </c>
      <c r="AA122" s="5">
        <f t="shared" si="47"/>
        <v>14.332256877066218</v>
      </c>
      <c r="AB122" s="5">
        <f t="shared" si="48"/>
        <v>0</v>
      </c>
      <c r="AC122" s="5">
        <f t="shared" si="49"/>
        <v>-27.018748571200135</v>
      </c>
      <c r="AD122" s="5">
        <f t="shared" si="50"/>
        <v>-27.859539664945018</v>
      </c>
      <c r="AE122">
        <f t="shared" si="37"/>
        <v>0</v>
      </c>
    </row>
    <row r="123" spans="1:31" x14ac:dyDescent="0.2">
      <c r="A123">
        <f t="shared" si="51"/>
        <v>0.91000000000000059</v>
      </c>
      <c r="B123" s="5">
        <f t="shared" si="52"/>
        <v>0</v>
      </c>
      <c r="C123" s="5">
        <f t="shared" si="53"/>
        <v>100.27015759670101</v>
      </c>
      <c r="D123" s="5">
        <f t="shared" si="54"/>
        <v>60.507725817986206</v>
      </c>
      <c r="E123" s="2">
        <f t="shared" si="55"/>
        <v>100.27015759670101</v>
      </c>
      <c r="F123" s="2">
        <f t="shared" si="56"/>
        <v>0</v>
      </c>
      <c r="G123" s="3">
        <f t="shared" si="57"/>
        <v>0</v>
      </c>
      <c r="H123" s="3">
        <f t="shared" si="58"/>
        <v>92.658200225540568</v>
      </c>
      <c r="I123" s="3">
        <f t="shared" si="59"/>
        <v>46.861286011292165</v>
      </c>
      <c r="J123" s="2">
        <f t="shared" si="38"/>
        <v>103.83410901851325</v>
      </c>
      <c r="K123" s="2">
        <f t="shared" si="60"/>
        <v>70.77989708146778</v>
      </c>
      <c r="L123" s="6">
        <f t="shared" si="39"/>
        <v>2836.817275547779</v>
      </c>
      <c r="M123" s="2">
        <f t="shared" si="40"/>
        <v>35.952718943574283</v>
      </c>
      <c r="N123" s="2">
        <f t="shared" si="61"/>
        <v>103.83410901851325</v>
      </c>
      <c r="O123" s="2">
        <f t="shared" si="41"/>
        <v>70.77989708146778</v>
      </c>
      <c r="P123" s="5">
        <f t="shared" si="42"/>
        <v>0.38363506444599516</v>
      </c>
      <c r="Q123" s="4">
        <f t="shared" si="62"/>
        <v>0.3462515283601465</v>
      </c>
      <c r="R123" s="4">
        <f t="shared" si="43"/>
        <v>0.27883259203280619</v>
      </c>
      <c r="S123" s="4">
        <f t="shared" si="63"/>
        <v>0</v>
      </c>
      <c r="T123" s="4">
        <f t="shared" si="64"/>
        <v>0</v>
      </c>
      <c r="U123" s="5">
        <f t="shared" si="65"/>
        <v>0</v>
      </c>
      <c r="V123" s="5">
        <f t="shared" si="66"/>
        <v>-19.621652726833496</v>
      </c>
      <c r="W123" s="5">
        <f t="shared" si="67"/>
        <v>-9.9235240724322082</v>
      </c>
      <c r="X123" s="5">
        <f t="shared" si="44"/>
        <v>0.99993559236791629</v>
      </c>
      <c r="Y123" s="5">
        <f t="shared" si="45"/>
        <v>0</v>
      </c>
      <c r="Z123" s="5">
        <f t="shared" si="46"/>
        <v>-7.212588722076358</v>
      </c>
      <c r="AA123" s="5">
        <f t="shared" si="47"/>
        <v>14.261356160682091</v>
      </c>
      <c r="AB123" s="5">
        <f t="shared" si="48"/>
        <v>0</v>
      </c>
      <c r="AC123" s="5">
        <f t="shared" si="49"/>
        <v>-26.834241448909854</v>
      </c>
      <c r="AD123" s="5">
        <f t="shared" si="50"/>
        <v>-27.836167911750117</v>
      </c>
      <c r="AE123">
        <f t="shared" si="37"/>
        <v>0</v>
      </c>
    </row>
    <row r="124" spans="1:31" x14ac:dyDescent="0.2">
      <c r="A124">
        <f t="shared" si="51"/>
        <v>0.9200000000000006</v>
      </c>
      <c r="B124" s="5">
        <f t="shared" si="52"/>
        <v>0</v>
      </c>
      <c r="C124" s="5">
        <f t="shared" si="53"/>
        <v>101.19539788688397</v>
      </c>
      <c r="D124" s="5">
        <f t="shared" si="54"/>
        <v>60.974946869703537</v>
      </c>
      <c r="E124" s="2">
        <f t="shared" si="55"/>
        <v>101.19539788688397</v>
      </c>
      <c r="F124" s="2">
        <f t="shared" si="56"/>
        <v>0</v>
      </c>
      <c r="G124" s="3">
        <f t="shared" si="57"/>
        <v>0</v>
      </c>
      <c r="H124" s="3">
        <f t="shared" si="58"/>
        <v>92.389857811051471</v>
      </c>
      <c r="I124" s="3">
        <f t="shared" si="59"/>
        <v>46.582924332174663</v>
      </c>
      <c r="J124" s="2">
        <f t="shared" si="38"/>
        <v>103.46910005254428</v>
      </c>
      <c r="K124" s="2">
        <f t="shared" si="60"/>
        <v>70.53108388039827</v>
      </c>
      <c r="L124" s="6">
        <f t="shared" si="39"/>
        <v>2836.8159170223366</v>
      </c>
      <c r="M124" s="2">
        <f t="shared" si="40"/>
        <v>35.95270172615114</v>
      </c>
      <c r="N124" s="2">
        <f t="shared" si="61"/>
        <v>103.46910005254428</v>
      </c>
      <c r="O124" s="2">
        <f t="shared" si="41"/>
        <v>70.53108388039827</v>
      </c>
      <c r="P124" s="5">
        <f t="shared" si="42"/>
        <v>0.38363502477705225</v>
      </c>
      <c r="Q124" s="4">
        <f t="shared" si="62"/>
        <v>0.34747283689423636</v>
      </c>
      <c r="R124" s="4">
        <f t="shared" si="43"/>
        <v>0.2792440171275497</v>
      </c>
      <c r="S124" s="4">
        <f t="shared" si="63"/>
        <v>0</v>
      </c>
      <c r="T124" s="4">
        <f t="shared" si="64"/>
        <v>0</v>
      </c>
      <c r="U124" s="5">
        <f t="shared" si="65"/>
        <v>0</v>
      </c>
      <c r="V124" s="5">
        <f t="shared" si="66"/>
        <v>-19.496049089072677</v>
      </c>
      <c r="W124" s="5">
        <f t="shared" si="67"/>
        <v>-9.8298990929283629</v>
      </c>
      <c r="X124" s="5">
        <f t="shared" si="44"/>
        <v>0.99993511350804931</v>
      </c>
      <c r="Y124" s="5">
        <f t="shared" si="45"/>
        <v>0</v>
      </c>
      <c r="Z124" s="5">
        <f t="shared" si="46"/>
        <v>-7.1550831738133986</v>
      </c>
      <c r="AA124" s="5">
        <f t="shared" si="47"/>
        <v>14.19097505216685</v>
      </c>
      <c r="AB124" s="5">
        <f t="shared" si="48"/>
        <v>0</v>
      </c>
      <c r="AC124" s="5">
        <f t="shared" si="49"/>
        <v>-26.651132262886076</v>
      </c>
      <c r="AD124" s="5">
        <f t="shared" si="50"/>
        <v>-27.812924040761512</v>
      </c>
      <c r="AE124">
        <f t="shared" si="37"/>
        <v>0</v>
      </c>
    </row>
    <row r="125" spans="1:31" x14ac:dyDescent="0.2">
      <c r="A125">
        <f t="shared" si="51"/>
        <v>0.9300000000000006</v>
      </c>
      <c r="B125" s="5">
        <f t="shared" si="52"/>
        <v>0</v>
      </c>
      <c r="C125" s="5">
        <f t="shared" si="53"/>
        <v>102.11796390838133</v>
      </c>
      <c r="D125" s="5">
        <f t="shared" si="54"/>
        <v>61.439385466823246</v>
      </c>
      <c r="E125" s="2">
        <f t="shared" si="55"/>
        <v>102.11796390838133</v>
      </c>
      <c r="F125" s="2">
        <f t="shared" si="56"/>
        <v>0</v>
      </c>
      <c r="G125" s="3">
        <f t="shared" si="57"/>
        <v>0</v>
      </c>
      <c r="H125" s="3">
        <f t="shared" si="58"/>
        <v>92.123346488422612</v>
      </c>
      <c r="I125" s="3">
        <f t="shared" si="59"/>
        <v>46.304795091767048</v>
      </c>
      <c r="J125" s="2">
        <f t="shared" si="38"/>
        <v>103.10598923785417</v>
      </c>
      <c r="K125" s="2">
        <f t="shared" si="60"/>
        <v>70.283564579314358</v>
      </c>
      <c r="L125" s="6">
        <f t="shared" si="39"/>
        <v>2836.8145692006674</v>
      </c>
      <c r="M125" s="2">
        <f t="shared" si="40"/>
        <v>35.95268464438346</v>
      </c>
      <c r="N125" s="2">
        <f t="shared" si="61"/>
        <v>103.10598923785417</v>
      </c>
      <c r="O125" s="2">
        <f t="shared" si="41"/>
        <v>70.283564579314358</v>
      </c>
      <c r="P125" s="5">
        <f t="shared" si="42"/>
        <v>0.38363498542065949</v>
      </c>
      <c r="Q125" s="4">
        <f t="shared" si="62"/>
        <v>0.34869637457669478</v>
      </c>
      <c r="R125" s="4">
        <f t="shared" si="43"/>
        <v>0.27965450969073147</v>
      </c>
      <c r="S125" s="4">
        <f t="shared" si="63"/>
        <v>0</v>
      </c>
      <c r="T125" s="4">
        <f t="shared" si="64"/>
        <v>0</v>
      </c>
      <c r="U125" s="5">
        <f t="shared" si="65"/>
        <v>0</v>
      </c>
      <c r="V125" s="5">
        <f t="shared" si="66"/>
        <v>-19.371586667302051</v>
      </c>
      <c r="W125" s="5">
        <f t="shared" si="67"/>
        <v>-9.7369167037864397</v>
      </c>
      <c r="X125" s="5">
        <f t="shared" si="44"/>
        <v>0.9999346384211022</v>
      </c>
      <c r="Y125" s="5">
        <f t="shared" si="45"/>
        <v>0</v>
      </c>
      <c r="Z125" s="5">
        <f t="shared" si="46"/>
        <v>-7.0978215495938768</v>
      </c>
      <c r="AA125" s="5">
        <f t="shared" si="47"/>
        <v>14.121109328534484</v>
      </c>
      <c r="AB125" s="5">
        <f t="shared" si="48"/>
        <v>0</v>
      </c>
      <c r="AC125" s="5">
        <f t="shared" si="49"/>
        <v>-26.469408216895928</v>
      </c>
      <c r="AD125" s="5">
        <f t="shared" si="50"/>
        <v>-27.789807375251954</v>
      </c>
      <c r="AE125">
        <f t="shared" si="37"/>
        <v>0</v>
      </c>
    </row>
    <row r="126" spans="1:31" x14ac:dyDescent="0.2">
      <c r="A126">
        <f t="shared" si="51"/>
        <v>0.94000000000000061</v>
      </c>
      <c r="B126" s="5">
        <f t="shared" si="52"/>
        <v>0</v>
      </c>
      <c r="C126" s="5">
        <f t="shared" si="53"/>
        <v>103.03787390285471</v>
      </c>
      <c r="D126" s="5">
        <f t="shared" si="54"/>
        <v>61.90104392737215</v>
      </c>
      <c r="E126" s="2">
        <f t="shared" si="55"/>
        <v>103.03787390285471</v>
      </c>
      <c r="F126" s="2">
        <f t="shared" si="56"/>
        <v>0</v>
      </c>
      <c r="G126" s="3">
        <f t="shared" si="57"/>
        <v>0</v>
      </c>
      <c r="H126" s="3">
        <f t="shared" si="58"/>
        <v>91.858652406253654</v>
      </c>
      <c r="I126" s="3">
        <f t="shared" si="59"/>
        <v>46.02689701801453</v>
      </c>
      <c r="J126" s="2">
        <f t="shared" si="38"/>
        <v>102.74476760886583</v>
      </c>
      <c r="K126" s="2">
        <f t="shared" si="60"/>
        <v>70.03733306671154</v>
      </c>
      <c r="L126" s="6">
        <f t="shared" si="39"/>
        <v>2836.8132319889364</v>
      </c>
      <c r="M126" s="2">
        <f t="shared" si="40"/>
        <v>35.952667697082006</v>
      </c>
      <c r="N126" s="2">
        <f t="shared" si="61"/>
        <v>102.74476760886583</v>
      </c>
      <c r="O126" s="2">
        <f t="shared" si="41"/>
        <v>70.03733306671154</v>
      </c>
      <c r="P126" s="5">
        <f t="shared" si="42"/>
        <v>0.38363494637407697</v>
      </c>
      <c r="Q126" s="4">
        <f t="shared" si="62"/>
        <v>0.3499221277520283</v>
      </c>
      <c r="R126" s="4">
        <f t="shared" si="43"/>
        <v>0.28006406629905528</v>
      </c>
      <c r="S126" s="4">
        <f t="shared" si="63"/>
        <v>0</v>
      </c>
      <c r="T126" s="4">
        <f t="shared" si="64"/>
        <v>0</v>
      </c>
      <c r="U126" s="5">
        <f t="shared" si="65"/>
        <v>0</v>
      </c>
      <c r="V126" s="5">
        <f t="shared" si="66"/>
        <v>-19.248253715517809</v>
      </c>
      <c r="W126" s="5">
        <f t="shared" si="67"/>
        <v>-9.6445720499209049</v>
      </c>
      <c r="X126" s="5">
        <f t="shared" si="44"/>
        <v>0.99993416707399918</v>
      </c>
      <c r="Y126" s="5">
        <f t="shared" si="45"/>
        <v>0</v>
      </c>
      <c r="Z126" s="5">
        <f t="shared" si="46"/>
        <v>-7.0408029600652204</v>
      </c>
      <c r="AA126" s="5">
        <f t="shared" si="47"/>
        <v>14.051754814503727</v>
      </c>
      <c r="AB126" s="5">
        <f t="shared" si="48"/>
        <v>0</v>
      </c>
      <c r="AC126" s="5">
        <f t="shared" si="49"/>
        <v>-26.28905667558303</v>
      </c>
      <c r="AD126" s="5">
        <f t="shared" si="50"/>
        <v>-27.766817235417179</v>
      </c>
      <c r="AE126">
        <f t="shared" si="37"/>
        <v>0</v>
      </c>
    </row>
    <row r="127" spans="1:31" x14ac:dyDescent="0.2">
      <c r="A127">
        <f t="shared" si="51"/>
        <v>0.95000000000000062</v>
      </c>
      <c r="B127" s="5">
        <f t="shared" si="52"/>
        <v>0</v>
      </c>
      <c r="C127" s="5">
        <f t="shared" si="53"/>
        <v>103.95514597408346</v>
      </c>
      <c r="D127" s="5">
        <f t="shared" si="54"/>
        <v>62.359924556690522</v>
      </c>
      <c r="E127" s="2">
        <f t="shared" si="55"/>
        <v>103.95514597408346</v>
      </c>
      <c r="F127" s="2">
        <f t="shared" si="56"/>
        <v>0</v>
      </c>
      <c r="G127" s="3">
        <f t="shared" si="57"/>
        <v>0</v>
      </c>
      <c r="H127" s="3">
        <f t="shared" si="58"/>
        <v>91.595761839497825</v>
      </c>
      <c r="I127" s="3">
        <f t="shared" si="59"/>
        <v>45.749228845660362</v>
      </c>
      <c r="J127" s="2">
        <f t="shared" si="38"/>
        <v>102.38542634052274</v>
      </c>
      <c r="K127" s="2">
        <f t="shared" si="60"/>
        <v>69.792383326873036</v>
      </c>
      <c r="L127" s="6">
        <f t="shared" si="39"/>
        <v>2836.811905293745</v>
      </c>
      <c r="M127" s="2">
        <f t="shared" si="40"/>
        <v>35.952650883063086</v>
      </c>
      <c r="N127" s="2">
        <f t="shared" si="61"/>
        <v>102.38542634052274</v>
      </c>
      <c r="O127" s="2">
        <f t="shared" si="41"/>
        <v>69.792383326873036</v>
      </c>
      <c r="P127" s="5">
        <f t="shared" si="42"/>
        <v>0.38363490763457736</v>
      </c>
      <c r="Q127" s="4">
        <f t="shared" si="62"/>
        <v>0.3511500822733159</v>
      </c>
      <c r="R127" s="4">
        <f t="shared" si="43"/>
        <v>0.28047268345189319</v>
      </c>
      <c r="S127" s="4">
        <f t="shared" si="63"/>
        <v>0</v>
      </c>
      <c r="T127" s="4">
        <f t="shared" si="64"/>
        <v>0</v>
      </c>
      <c r="U127" s="5">
        <f t="shared" si="65"/>
        <v>0</v>
      </c>
      <c r="V127" s="5">
        <f t="shared" si="66"/>
        <v>-19.126038642723934</v>
      </c>
      <c r="W127" s="5">
        <f t="shared" si="67"/>
        <v>-9.5528603202206614</v>
      </c>
      <c r="X127" s="5">
        <f t="shared" si="44"/>
        <v>0.99993369943381893</v>
      </c>
      <c r="Y127" s="5">
        <f t="shared" si="45"/>
        <v>0</v>
      </c>
      <c r="Z127" s="5">
        <f t="shared" si="46"/>
        <v>-6.9840265193112252</v>
      </c>
      <c r="AA127" s="5">
        <f t="shared" si="47"/>
        <v>13.982907381929536</v>
      </c>
      <c r="AB127" s="5">
        <f t="shared" si="48"/>
        <v>0</v>
      </c>
      <c r="AC127" s="5">
        <f t="shared" si="49"/>
        <v>-26.110065162035159</v>
      </c>
      <c r="AD127" s="5">
        <f t="shared" si="50"/>
        <v>-27.743952938291123</v>
      </c>
      <c r="AE127">
        <f t="shared" si="37"/>
        <v>0</v>
      </c>
    </row>
    <row r="128" spans="1:31" x14ac:dyDescent="0.2">
      <c r="A128">
        <f t="shared" si="51"/>
        <v>0.96000000000000063</v>
      </c>
      <c r="B128" s="5">
        <f t="shared" si="52"/>
        <v>0</v>
      </c>
      <c r="C128" s="5">
        <f t="shared" si="53"/>
        <v>104.86979808922035</v>
      </c>
      <c r="D128" s="5">
        <f t="shared" si="54"/>
        <v>62.816029647500216</v>
      </c>
      <c r="E128" s="2">
        <f t="shared" si="55"/>
        <v>104.86979808922035</v>
      </c>
      <c r="F128" s="2">
        <f t="shared" si="56"/>
        <v>0</v>
      </c>
      <c r="G128" s="3">
        <f t="shared" si="57"/>
        <v>0</v>
      </c>
      <c r="H128" s="3">
        <f t="shared" si="58"/>
        <v>91.334661187877472</v>
      </c>
      <c r="I128" s="3">
        <f t="shared" si="59"/>
        <v>45.471789316277452</v>
      </c>
      <c r="J128" s="2">
        <f t="shared" si="38"/>
        <v>102.02795674680689</v>
      </c>
      <c r="K128" s="2">
        <f t="shared" si="60"/>
        <v>69.548709438859504</v>
      </c>
      <c r="L128" s="6">
        <f t="shared" si="39"/>
        <v>2836.8105890221182</v>
      </c>
      <c r="M128" s="2">
        <f t="shared" si="40"/>
        <v>35.952634201148378</v>
      </c>
      <c r="N128" s="2">
        <f t="shared" si="61"/>
        <v>102.02795674680689</v>
      </c>
      <c r="O128" s="2">
        <f t="shared" si="41"/>
        <v>69.548709438859504</v>
      </c>
      <c r="P128" s="5">
        <f t="shared" si="42"/>
        <v>0.38363486919944589</v>
      </c>
      <c r="Q128" s="4">
        <f t="shared" si="62"/>
        <v>0.3523802234947096</v>
      </c>
      <c r="R128" s="4">
        <f t="shared" si="43"/>
        <v>0.28088035757117102</v>
      </c>
      <c r="S128" s="4">
        <f t="shared" si="63"/>
        <v>0</v>
      </c>
      <c r="T128" s="4">
        <f t="shared" si="64"/>
        <v>0</v>
      </c>
      <c r="U128" s="5">
        <f t="shared" si="65"/>
        <v>0</v>
      </c>
      <c r="V128" s="5">
        <f t="shared" si="66"/>
        <v>-19.004930010628041</v>
      </c>
      <c r="W128" s="5">
        <f t="shared" si="67"/>
        <v>-9.4617767469046843</v>
      </c>
      <c r="X128" s="5">
        <f t="shared" si="44"/>
        <v>0.99993323546778923</v>
      </c>
      <c r="Y128" s="5">
        <f t="shared" si="45"/>
        <v>0</v>
      </c>
      <c r="Z128" s="5">
        <f t="shared" si="46"/>
        <v>-6.9274913447649071</v>
      </c>
      <c r="AA128" s="5">
        <f t="shared" si="47"/>
        <v>13.914562949242967</v>
      </c>
      <c r="AB128" s="5">
        <f t="shared" si="48"/>
        <v>0</v>
      </c>
      <c r="AC128" s="5">
        <f t="shared" si="49"/>
        <v>-25.932421355392947</v>
      </c>
      <c r="AD128" s="5">
        <f t="shared" si="50"/>
        <v>-27.721213797661719</v>
      </c>
      <c r="AE128">
        <f t="shared" si="37"/>
        <v>0</v>
      </c>
    </row>
    <row r="129" spans="1:31" x14ac:dyDescent="0.2">
      <c r="A129">
        <f t="shared" si="51"/>
        <v>0.97000000000000064</v>
      </c>
      <c r="B129" s="5">
        <f t="shared" si="52"/>
        <v>0</v>
      </c>
      <c r="C129" s="5">
        <f t="shared" si="53"/>
        <v>105.78184808003137</v>
      </c>
      <c r="D129" s="5">
        <f t="shared" si="54"/>
        <v>63.269361479973107</v>
      </c>
      <c r="E129" s="2">
        <f t="shared" si="55"/>
        <v>105.78184808003137</v>
      </c>
      <c r="F129" s="2">
        <f t="shared" si="56"/>
        <v>0</v>
      </c>
      <c r="G129" s="3">
        <f t="shared" si="57"/>
        <v>0</v>
      </c>
      <c r="H129" s="3">
        <f t="shared" si="58"/>
        <v>91.075336974323548</v>
      </c>
      <c r="I129" s="3">
        <f t="shared" si="59"/>
        <v>45.194577178300833</v>
      </c>
      <c r="J129" s="2">
        <f t="shared" si="38"/>
        <v>101.6723502792769</v>
      </c>
      <c r="K129" s="2">
        <f t="shared" si="60"/>
        <v>69.306305575512539</v>
      </c>
      <c r="L129" s="6">
        <f t="shared" si="39"/>
        <v>2836.8092830814958</v>
      </c>
      <c r="M129" s="2">
        <f t="shared" si="40"/>
        <v>35.95261765016479</v>
      </c>
      <c r="N129" s="2">
        <f t="shared" si="61"/>
        <v>101.6723502792769</v>
      </c>
      <c r="O129" s="2">
        <f t="shared" si="41"/>
        <v>69.306305575512539</v>
      </c>
      <c r="P129" s="5">
        <f t="shared" si="42"/>
        <v>0.38363483106597968</v>
      </c>
      <c r="Q129" s="4">
        <f t="shared" si="62"/>
        <v>0.35361253626388078</v>
      </c>
      <c r="R129" s="4">
        <f t="shared" si="43"/>
        <v>0.28128708500125899</v>
      </c>
      <c r="S129" s="4">
        <f t="shared" si="63"/>
        <v>0</v>
      </c>
      <c r="T129" s="4">
        <f t="shared" si="64"/>
        <v>0</v>
      </c>
      <c r="U129" s="5">
        <f t="shared" si="65"/>
        <v>0</v>
      </c>
      <c r="V129" s="5">
        <f t="shared" si="66"/>
        <v>-18.884916531377318</v>
      </c>
      <c r="W129" s="5">
        <f t="shared" si="67"/>
        <v>-9.3713166048863883</v>
      </c>
      <c r="X129" s="5">
        <f t="shared" si="44"/>
        <v>0.99993277514328349</v>
      </c>
      <c r="Y129" s="5">
        <f t="shared" si="45"/>
        <v>0</v>
      </c>
      <c r="Z129" s="5">
        <f t="shared" si="46"/>
        <v>-6.8711965571213431</v>
      </c>
      <c r="AA129" s="5">
        <f t="shared" si="47"/>
        <v>13.846717480899462</v>
      </c>
      <c r="AB129" s="5">
        <f t="shared" si="48"/>
        <v>0</v>
      </c>
      <c r="AC129" s="5">
        <f t="shared" si="49"/>
        <v>-25.756113088498662</v>
      </c>
      <c r="AD129" s="5">
        <f t="shared" si="50"/>
        <v>-27.698599123986924</v>
      </c>
      <c r="AE129">
        <f t="shared" si="37"/>
        <v>0</v>
      </c>
    </row>
    <row r="130" spans="1:31" x14ac:dyDescent="0.2">
      <c r="A130">
        <f t="shared" si="51"/>
        <v>0.98000000000000065</v>
      </c>
      <c r="B130" s="5">
        <f t="shared" si="52"/>
        <v>0</v>
      </c>
      <c r="C130" s="5">
        <f t="shared" si="53"/>
        <v>106.69131364412017</v>
      </c>
      <c r="D130" s="5">
        <f t="shared" si="54"/>
        <v>63.719922321799913</v>
      </c>
      <c r="E130" s="2">
        <f t="shared" si="55"/>
        <v>106.69131364412017</v>
      </c>
      <c r="F130" s="2">
        <f t="shared" si="56"/>
        <v>0</v>
      </c>
      <c r="G130" s="3">
        <f t="shared" si="57"/>
        <v>0</v>
      </c>
      <c r="H130" s="3">
        <f t="shared" si="58"/>
        <v>90.817775843438568</v>
      </c>
      <c r="I130" s="3">
        <f t="shared" si="59"/>
        <v>44.917591187060964</v>
      </c>
      <c r="J130" s="2">
        <f t="shared" si="38"/>
        <v>101.31859852562604</v>
      </c>
      <c r="K130" s="2">
        <f t="shared" si="60"/>
        <v>69.065166002471742</v>
      </c>
      <c r="L130" s="6">
        <f t="shared" si="39"/>
        <v>2836.807987379721</v>
      </c>
      <c r="M130" s="2">
        <f t="shared" si="40"/>
        <v>35.952601228944381</v>
      </c>
      <c r="N130" s="2">
        <f t="shared" si="61"/>
        <v>101.31859852562604</v>
      </c>
      <c r="O130" s="2">
        <f t="shared" si="41"/>
        <v>69.065166002471742</v>
      </c>
      <c r="P130" s="5">
        <f t="shared" si="42"/>
        <v>0.38363479323148786</v>
      </c>
      <c r="Q130" s="4">
        <f t="shared" si="62"/>
        <v>0.35484700491441418</v>
      </c>
      <c r="R130" s="4">
        <f t="shared" si="43"/>
        <v>0.28169286200886756</v>
      </c>
      <c r="S130" s="4">
        <f t="shared" si="63"/>
        <v>0</v>
      </c>
      <c r="T130" s="4">
        <f t="shared" si="64"/>
        <v>0</v>
      </c>
      <c r="U130" s="5">
        <f t="shared" si="65"/>
        <v>0</v>
      </c>
      <c r="V130" s="5">
        <f t="shared" si="66"/>
        <v>-18.765987065334087</v>
      </c>
      <c r="W130" s="5">
        <f t="shared" si="67"/>
        <v>-9.2814752111466774</v>
      </c>
      <c r="X130" s="5">
        <f t="shared" si="44"/>
        <v>0.99993231842781827</v>
      </c>
      <c r="Y130" s="5">
        <f t="shared" si="45"/>
        <v>0</v>
      </c>
      <c r="Z130" s="5">
        <f t="shared" si="46"/>
        <v>-6.8151412802504669</v>
      </c>
      <c r="AA130" s="5">
        <f t="shared" si="47"/>
        <v>13.779366986835296</v>
      </c>
      <c r="AB130" s="5">
        <f t="shared" si="48"/>
        <v>0</v>
      </c>
      <c r="AC130" s="5">
        <f t="shared" si="49"/>
        <v>-25.581128345584553</v>
      </c>
      <c r="AD130" s="5">
        <f t="shared" si="50"/>
        <v>-27.676108224311381</v>
      </c>
      <c r="AE130">
        <f t="shared" si="37"/>
        <v>0</v>
      </c>
    </row>
    <row r="131" spans="1:31" x14ac:dyDescent="0.2">
      <c r="A131">
        <f t="shared" si="51"/>
        <v>0.99000000000000066</v>
      </c>
      <c r="B131" s="5">
        <f t="shared" si="52"/>
        <v>0</v>
      </c>
      <c r="C131" s="5">
        <f t="shared" si="53"/>
        <v>107.59821234613729</v>
      </c>
      <c r="D131" s="5">
        <f t="shared" si="54"/>
        <v>64.167714428259316</v>
      </c>
      <c r="E131" s="2">
        <f t="shared" si="55"/>
        <v>107.59821234613729</v>
      </c>
      <c r="F131" s="2">
        <f t="shared" si="56"/>
        <v>0</v>
      </c>
      <c r="G131" s="3">
        <f t="shared" si="57"/>
        <v>0</v>
      </c>
      <c r="H131" s="3">
        <f t="shared" si="58"/>
        <v>90.561964559982727</v>
      </c>
      <c r="I131" s="3">
        <f t="shared" si="59"/>
        <v>44.640830104817852</v>
      </c>
      <c r="J131" s="2">
        <f t="shared" si="38"/>
        <v>100.96669320825941</v>
      </c>
      <c r="K131" s="2">
        <f t="shared" si="60"/>
        <v>68.825285077204782</v>
      </c>
      <c r="L131" s="6">
        <f t="shared" si="39"/>
        <v>2836.8067018250304</v>
      </c>
      <c r="M131" s="2">
        <f t="shared" si="40"/>
        <v>35.952584936324165</v>
      </c>
      <c r="N131" s="2">
        <f t="shared" si="61"/>
        <v>100.96669320825941</v>
      </c>
      <c r="O131" s="2">
        <f t="shared" si="41"/>
        <v>68.825285077204782</v>
      </c>
      <c r="P131" s="5">
        <f t="shared" si="42"/>
        <v>0.38363475569329092</v>
      </c>
      <c r="Q131" s="4">
        <f t="shared" si="62"/>
        <v>0.35608361325815041</v>
      </c>
      <c r="R131" s="4">
        <f t="shared" si="43"/>
        <v>0.28209768478294861</v>
      </c>
      <c r="S131" s="4">
        <f t="shared" si="63"/>
        <v>0</v>
      </c>
      <c r="T131" s="4">
        <f t="shared" si="64"/>
        <v>0</v>
      </c>
      <c r="U131" s="5">
        <f t="shared" si="65"/>
        <v>0</v>
      </c>
      <c r="V131" s="5">
        <f t="shared" si="66"/>
        <v>-18.648130618889734</v>
      </c>
      <c r="W131" s="5">
        <f t="shared" si="67"/>
        <v>-9.1922479241153425</v>
      </c>
      <c r="X131" s="5">
        <f t="shared" si="44"/>
        <v>0.99993186528904809</v>
      </c>
      <c r="Y131" s="5">
        <f t="shared" si="45"/>
        <v>0</v>
      </c>
      <c r="Z131" s="5">
        <f t="shared" si="46"/>
        <v>-6.75932464110981</v>
      </c>
      <c r="AA131" s="5">
        <f t="shared" si="47"/>
        <v>13.712507521932029</v>
      </c>
      <c r="AB131" s="5">
        <f t="shared" si="48"/>
        <v>0</v>
      </c>
      <c r="AC131" s="5">
        <f t="shared" si="49"/>
        <v>-25.407455259999544</v>
      </c>
      <c r="AD131" s="5">
        <f t="shared" si="50"/>
        <v>-27.653740402183313</v>
      </c>
      <c r="AE131">
        <f t="shared" si="37"/>
        <v>0</v>
      </c>
    </row>
    <row r="132" spans="1:31" x14ac:dyDescent="0.2">
      <c r="A132">
        <f t="shared" si="51"/>
        <v>1.0000000000000007</v>
      </c>
      <c r="B132" s="5">
        <f t="shared" si="52"/>
        <v>0</v>
      </c>
      <c r="C132" s="5">
        <f t="shared" si="53"/>
        <v>108.50256161897411</v>
      </c>
      <c r="D132" s="5">
        <f t="shared" si="54"/>
        <v>64.612740042287385</v>
      </c>
      <c r="E132" s="2">
        <f t="shared" si="55"/>
        <v>108.50256161897411</v>
      </c>
      <c r="F132" s="2">
        <f t="shared" si="56"/>
        <v>0</v>
      </c>
      <c r="G132" s="3">
        <f t="shared" si="57"/>
        <v>0</v>
      </c>
      <c r="H132" s="3">
        <f t="shared" si="58"/>
        <v>90.307890007382724</v>
      </c>
      <c r="I132" s="3">
        <f t="shared" si="59"/>
        <v>44.364292700796021</v>
      </c>
      <c r="J132" s="2">
        <f t="shared" si="38"/>
        <v>100.61662618289007</v>
      </c>
      <c r="K132" s="2">
        <f t="shared" si="60"/>
        <v>68.586657248050486</v>
      </c>
      <c r="L132" s="6">
        <f t="shared" si="39"/>
        <v>2836.8054263260424</v>
      </c>
      <c r="M132" s="2">
        <f t="shared" si="40"/>
        <v>35.952568771146019</v>
      </c>
      <c r="N132" s="2">
        <f t="shared" si="61"/>
        <v>100.61662618289007</v>
      </c>
      <c r="O132" s="2">
        <f t="shared" si="41"/>
        <v>68.586657248050486</v>
      </c>
      <c r="P132" s="5">
        <f t="shared" si="42"/>
        <v>0.38363471844872044</v>
      </c>
      <c r="Q132" s="4">
        <f t="shared" si="62"/>
        <v>0.35732234457747875</v>
      </c>
      <c r="R132" s="4">
        <f t="shared" si="43"/>
        <v>0.28250154943460271</v>
      </c>
      <c r="S132" s="4">
        <f t="shared" si="63"/>
        <v>0</v>
      </c>
      <c r="T132" s="4">
        <f t="shared" si="64"/>
        <v>0</v>
      </c>
      <c r="U132" s="5">
        <f t="shared" si="65"/>
        <v>0</v>
      </c>
      <c r="V132" s="5">
        <f t="shared" si="66"/>
        <v>-18.531336342316614</v>
      </c>
      <c r="W132" s="5">
        <f t="shared" si="67"/>
        <v>-9.1036301430608493</v>
      </c>
      <c r="X132" s="5">
        <f t="shared" si="44"/>
        <v>0.99993141569476263</v>
      </c>
      <c r="Y132" s="5">
        <f t="shared" si="45"/>
        <v>0</v>
      </c>
      <c r="Z132" s="5">
        <f t="shared" si="46"/>
        <v>-6.7037457696572078</v>
      </c>
      <c r="AA132" s="5">
        <f t="shared" si="47"/>
        <v>13.646135185488887</v>
      </c>
      <c r="AB132" s="5">
        <f t="shared" si="48"/>
        <v>0</v>
      </c>
      <c r="AC132" s="5">
        <f t="shared" si="49"/>
        <v>-25.235082111973821</v>
      </c>
      <c r="AD132" s="5">
        <f t="shared" si="50"/>
        <v>-27.63149495757196</v>
      </c>
      <c r="AE132">
        <f t="shared" si="37"/>
        <v>0</v>
      </c>
    </row>
    <row r="133" spans="1:31" x14ac:dyDescent="0.2">
      <c r="A133">
        <f t="shared" si="51"/>
        <v>1.0100000000000007</v>
      </c>
      <c r="B133" s="5">
        <f t="shared" si="52"/>
        <v>0</v>
      </c>
      <c r="C133" s="5">
        <f t="shared" si="53"/>
        <v>109.40437876494234</v>
      </c>
      <c r="D133" s="5">
        <f t="shared" si="54"/>
        <v>65.05500139454746</v>
      </c>
      <c r="E133" s="2">
        <f t="shared" si="55"/>
        <v>109.40437876494234</v>
      </c>
      <c r="F133" s="2">
        <f t="shared" si="56"/>
        <v>0</v>
      </c>
      <c r="G133" s="3">
        <f t="shared" si="57"/>
        <v>0</v>
      </c>
      <c r="H133" s="3">
        <f t="shared" si="58"/>
        <v>90.05553918626299</v>
      </c>
      <c r="I133" s="3">
        <f t="shared" si="59"/>
        <v>44.087977751220301</v>
      </c>
      <c r="J133" s="2">
        <f t="shared" si="38"/>
        <v>100.26838943715336</v>
      </c>
      <c r="K133" s="2">
        <f t="shared" si="60"/>
        <v>68.349277053274264</v>
      </c>
      <c r="L133" s="6">
        <f t="shared" si="39"/>
        <v>2836.8041607917489</v>
      </c>
      <c r="M133" s="2">
        <f t="shared" si="40"/>
        <v>35.952552732256535</v>
      </c>
      <c r="N133" s="2">
        <f t="shared" si="61"/>
        <v>100.26838943715336</v>
      </c>
      <c r="O133" s="2">
        <f t="shared" si="41"/>
        <v>68.349277053274264</v>
      </c>
      <c r="P133" s="5">
        <f t="shared" si="42"/>
        <v>0.38363468149511909</v>
      </c>
      <c r="Q133" s="4">
        <f t="shared" si="62"/>
        <v>0.35856318161758272</v>
      </c>
      <c r="R133" s="4">
        <f t="shared" si="43"/>
        <v>0.28290445199699193</v>
      </c>
      <c r="S133" s="4">
        <f t="shared" si="63"/>
        <v>0</v>
      </c>
      <c r="T133" s="4">
        <f t="shared" si="64"/>
        <v>0</v>
      </c>
      <c r="U133" s="5">
        <f t="shared" si="65"/>
        <v>0</v>
      </c>
      <c r="V133" s="5">
        <f t="shared" si="66"/>
        <v>-18.41559352765697</v>
      </c>
      <c r="W133" s="5">
        <f t="shared" si="67"/>
        <v>-9.0156173074882293</v>
      </c>
      <c r="X133" s="5">
        <f t="shared" si="44"/>
        <v>0.99993096961288264</v>
      </c>
      <c r="Y133" s="5">
        <f t="shared" si="45"/>
        <v>0</v>
      </c>
      <c r="Z133" s="5">
        <f t="shared" si="46"/>
        <v>-6.6484037987634439</v>
      </c>
      <c r="AA133" s="5">
        <f t="shared" si="47"/>
        <v>13.580246120702803</v>
      </c>
      <c r="AB133" s="5">
        <f t="shared" si="48"/>
        <v>0</v>
      </c>
      <c r="AC133" s="5">
        <f t="shared" si="49"/>
        <v>-25.063997326420413</v>
      </c>
      <c r="AD133" s="5">
        <f t="shared" si="50"/>
        <v>-27.609371186785424</v>
      </c>
      <c r="AE133">
        <f t="shared" ref="AE133:AE196" si="68">IF(($D133-height)*($D134-height)&lt;0,1,0)</f>
        <v>0</v>
      </c>
    </row>
    <row r="134" spans="1:31" x14ac:dyDescent="0.2">
      <c r="A134">
        <f t="shared" si="51"/>
        <v>1.0200000000000007</v>
      </c>
      <c r="B134" s="5">
        <f t="shared" si="52"/>
        <v>0</v>
      </c>
      <c r="C134" s="5">
        <f t="shared" si="53"/>
        <v>110.30368095693863</v>
      </c>
      <c r="D134" s="5">
        <f t="shared" si="54"/>
        <v>65.494500703500336</v>
      </c>
      <c r="E134" s="2">
        <f t="shared" si="55"/>
        <v>110.30368095693863</v>
      </c>
      <c r="F134" s="2">
        <f t="shared" si="56"/>
        <v>0</v>
      </c>
      <c r="G134" s="3">
        <f t="shared" si="57"/>
        <v>0</v>
      </c>
      <c r="H134" s="3">
        <f t="shared" si="58"/>
        <v>89.804899212998791</v>
      </c>
      <c r="I134" s="3">
        <f t="shared" si="59"/>
        <v>43.811884039352449</v>
      </c>
      <c r="J134" s="2">
        <f t="shared" si="38"/>
        <v>99.921975089239183</v>
      </c>
      <c r="K134" s="2">
        <f t="shared" si="60"/>
        <v>68.11313912013577</v>
      </c>
      <c r="L134" s="6">
        <f t="shared" si="39"/>
        <v>2836.8029051315043</v>
      </c>
      <c r="M134" s="2">
        <f t="shared" si="40"/>
        <v>35.952536818506907</v>
      </c>
      <c r="N134" s="2">
        <f t="shared" si="61"/>
        <v>99.921975089239183</v>
      </c>
      <c r="O134" s="2">
        <f t="shared" si="41"/>
        <v>68.11313912013577</v>
      </c>
      <c r="P134" s="5">
        <f t="shared" si="42"/>
        <v>0.38363464482983994</v>
      </c>
      <c r="Q134" s="4">
        <f t="shared" si="62"/>
        <v>0.35980610657863904</v>
      </c>
      <c r="R134" s="4">
        <f t="shared" si="43"/>
        <v>0.28330638842525929</v>
      </c>
      <c r="S134" s="4">
        <f t="shared" si="63"/>
        <v>0</v>
      </c>
      <c r="T134" s="4">
        <f t="shared" si="64"/>
        <v>0</v>
      </c>
      <c r="U134" s="5">
        <f t="shared" si="65"/>
        <v>0</v>
      </c>
      <c r="V134" s="5">
        <f t="shared" si="66"/>
        <v>-18.300891606648076</v>
      </c>
      <c r="W134" s="5">
        <f t="shared" si="67"/>
        <v>-8.9282048965449778</v>
      </c>
      <c r="X134" s="5">
        <f t="shared" si="44"/>
        <v>0.9999305270114569</v>
      </c>
      <c r="Y134" s="5">
        <f t="shared" si="45"/>
        <v>0</v>
      </c>
      <c r="Z134" s="5">
        <f t="shared" si="46"/>
        <v>-6.5932978641248363</v>
      </c>
      <c r="AA134" s="5">
        <f t="shared" si="47"/>
        <v>13.51483651415605</v>
      </c>
      <c r="AB134" s="5">
        <f t="shared" si="48"/>
        <v>0</v>
      </c>
      <c r="AC134" s="5">
        <f t="shared" si="49"/>
        <v>-24.894189470772911</v>
      </c>
      <c r="AD134" s="5">
        <f t="shared" si="50"/>
        <v>-27.587368382388927</v>
      </c>
      <c r="AE134">
        <f t="shared" si="68"/>
        <v>0</v>
      </c>
    </row>
    <row r="135" spans="1:31" x14ac:dyDescent="0.2">
      <c r="A135">
        <f t="shared" si="51"/>
        <v>1.0300000000000007</v>
      </c>
      <c r="B135" s="5">
        <f t="shared" si="52"/>
        <v>0</v>
      </c>
      <c r="C135" s="5">
        <f t="shared" si="53"/>
        <v>111.20048523959508</v>
      </c>
      <c r="D135" s="5">
        <f t="shared" si="54"/>
        <v>65.931240175474741</v>
      </c>
      <c r="E135" s="2">
        <f t="shared" si="55"/>
        <v>111.20048523959508</v>
      </c>
      <c r="F135" s="2">
        <f t="shared" si="56"/>
        <v>0</v>
      </c>
      <c r="G135" s="3">
        <f t="shared" si="57"/>
        <v>0</v>
      </c>
      <c r="H135" s="3">
        <f t="shared" si="58"/>
        <v>89.555957318291064</v>
      </c>
      <c r="I135" s="3">
        <f t="shared" si="59"/>
        <v>43.53601035552856</v>
      </c>
      <c r="J135" s="2">
        <f t="shared" si="38"/>
        <v>99.577375386541803</v>
      </c>
      <c r="K135" s="2">
        <f t="shared" si="60"/>
        <v>67.878238163968504</v>
      </c>
      <c r="L135" s="6">
        <f t="shared" si="39"/>
        <v>2836.8016592550148</v>
      </c>
      <c r="M135" s="2">
        <f t="shared" si="40"/>
        <v>35.952521028752791</v>
      </c>
      <c r="N135" s="2">
        <f t="shared" si="61"/>
        <v>99.577375386541803</v>
      </c>
      <c r="O135" s="2">
        <f t="shared" si="41"/>
        <v>67.878238163968504</v>
      </c>
      <c r="P135" s="5">
        <f t="shared" si="42"/>
        <v>0.38363460845024644</v>
      </c>
      <c r="Q135" s="4">
        <f t="shared" si="62"/>
        <v>0.36105110110797206</v>
      </c>
      <c r="R135" s="4">
        <f t="shared" si="43"/>
        <v>0.28370735459645413</v>
      </c>
      <c r="S135" s="4">
        <f t="shared" si="63"/>
        <v>0</v>
      </c>
      <c r="T135" s="4">
        <f t="shared" si="64"/>
        <v>0</v>
      </c>
      <c r="U135" s="5">
        <f t="shared" si="65"/>
        <v>0</v>
      </c>
      <c r="V135" s="5">
        <f t="shared" si="66"/>
        <v>-18.187220148683032</v>
      </c>
      <c r="W135" s="5">
        <f t="shared" si="67"/>
        <v>-8.841388428434831</v>
      </c>
      <c r="X135" s="5">
        <f t="shared" si="44"/>
        <v>0.99993008785865845</v>
      </c>
      <c r="Y135" s="5">
        <f t="shared" si="45"/>
        <v>0</v>
      </c>
      <c r="Z135" s="5">
        <f t="shared" si="46"/>
        <v>-6.5384271041757609</v>
      </c>
      <c r="AA135" s="5">
        <f t="shared" si="47"/>
        <v>13.44990259531127</v>
      </c>
      <c r="AB135" s="5">
        <f t="shared" si="48"/>
        <v>0</v>
      </c>
      <c r="AC135" s="5">
        <f t="shared" si="49"/>
        <v>-24.725647252858792</v>
      </c>
      <c r="AD135" s="5">
        <f t="shared" si="50"/>
        <v>-27.56548583312356</v>
      </c>
      <c r="AE135">
        <f t="shared" si="68"/>
        <v>0</v>
      </c>
    </row>
    <row r="136" spans="1:31" x14ac:dyDescent="0.2">
      <c r="A136">
        <f t="shared" si="51"/>
        <v>1.0400000000000007</v>
      </c>
      <c r="B136" s="5">
        <f t="shared" si="52"/>
        <v>0</v>
      </c>
      <c r="C136" s="5">
        <f t="shared" si="53"/>
        <v>112.09480853041535</v>
      </c>
      <c r="D136" s="5">
        <f t="shared" si="54"/>
        <v>66.365222004738371</v>
      </c>
      <c r="E136" s="2">
        <f t="shared" si="55"/>
        <v>112.09480853041535</v>
      </c>
      <c r="F136" s="2">
        <f t="shared" si="56"/>
        <v>0</v>
      </c>
      <c r="G136" s="3">
        <f t="shared" si="57"/>
        <v>0</v>
      </c>
      <c r="H136" s="3">
        <f t="shared" si="58"/>
        <v>89.308700845762473</v>
      </c>
      <c r="I136" s="3">
        <f t="shared" si="59"/>
        <v>43.260355497197324</v>
      </c>
      <c r="J136" s="2">
        <f t="shared" si="38"/>
        <v>99.234582704326343</v>
      </c>
      <c r="K136" s="2">
        <f t="shared" si="60"/>
        <v>67.644568987270844</v>
      </c>
      <c r="L136" s="6">
        <f t="shared" si="39"/>
        <v>2836.80042307233</v>
      </c>
      <c r="M136" s="2">
        <f t="shared" si="40"/>
        <v>35.952505361854179</v>
      </c>
      <c r="N136" s="2">
        <f t="shared" si="61"/>
        <v>99.234582704326343</v>
      </c>
      <c r="O136" s="2">
        <f t="shared" si="41"/>
        <v>67.644568987270844</v>
      </c>
      <c r="P136" s="5">
        <f t="shared" si="42"/>
        <v>0.38363457235371201</v>
      </c>
      <c r="Q136" s="4">
        <f t="shared" si="62"/>
        <v>0.36229814629216711</v>
      </c>
      <c r="R136" s="4">
        <f t="shared" si="43"/>
        <v>0.28410734630946538</v>
      </c>
      <c r="S136" s="4">
        <f t="shared" si="63"/>
        <v>0</v>
      </c>
      <c r="T136" s="4">
        <f t="shared" si="64"/>
        <v>0</v>
      </c>
      <c r="U136" s="5">
        <f t="shared" si="65"/>
        <v>0</v>
      </c>
      <c r="V136" s="5">
        <f t="shared" si="66"/>
        <v>-18.07456885880633</v>
      </c>
      <c r="W136" s="5">
        <f t="shared" si="67"/>
        <v>-8.7551634598392472</v>
      </c>
      <c r="X136" s="5">
        <f t="shared" si="44"/>
        <v>0.99992965212278084</v>
      </c>
      <c r="Y136" s="5">
        <f t="shared" si="45"/>
        <v>0</v>
      </c>
      <c r="Z136" s="5">
        <f t="shared" si="46"/>
        <v>-6.4837906600011319</v>
      </c>
      <c r="AA136" s="5">
        <f t="shared" si="47"/>
        <v>13.385440636013843</v>
      </c>
      <c r="AB136" s="5">
        <f t="shared" si="48"/>
        <v>0</v>
      </c>
      <c r="AC136" s="5">
        <f t="shared" si="49"/>
        <v>-24.558359518807464</v>
      </c>
      <c r="AD136" s="5">
        <f t="shared" si="50"/>
        <v>-27.543722823825405</v>
      </c>
      <c r="AE136">
        <f t="shared" si="68"/>
        <v>0</v>
      </c>
    </row>
    <row r="137" spans="1:31" x14ac:dyDescent="0.2">
      <c r="A137">
        <f t="shared" si="51"/>
        <v>1.0500000000000007</v>
      </c>
      <c r="B137" s="5">
        <f t="shared" si="52"/>
        <v>0</v>
      </c>
      <c r="C137" s="5">
        <f t="shared" si="53"/>
        <v>112.98666762089704</v>
      </c>
      <c r="D137" s="5">
        <f t="shared" si="54"/>
        <v>66.796448373569149</v>
      </c>
      <c r="E137" s="2">
        <f t="shared" si="55"/>
        <v>112.98666762089704</v>
      </c>
      <c r="F137" s="2">
        <f t="shared" si="56"/>
        <v>0</v>
      </c>
      <c r="G137" s="3">
        <f t="shared" si="57"/>
        <v>0</v>
      </c>
      <c r="H137" s="3">
        <f t="shared" si="58"/>
        <v>89.063117250574393</v>
      </c>
      <c r="I137" s="3">
        <f t="shared" si="59"/>
        <v>42.984918268959071</v>
      </c>
      <c r="J137" s="2">
        <f t="shared" si="38"/>
        <v>98.893589544412094</v>
      </c>
      <c r="K137" s="2">
        <f t="shared" si="60"/>
        <v>67.412126478808517</v>
      </c>
      <c r="L137" s="6">
        <f t="shared" si="39"/>
        <v>2836.7991964938328</v>
      </c>
      <c r="M137" s="2">
        <f t="shared" si="40"/>
        <v>35.95248981667531</v>
      </c>
      <c r="N137" s="2">
        <f t="shared" si="61"/>
        <v>98.893589544412094</v>
      </c>
      <c r="O137" s="2">
        <f t="shared" si="41"/>
        <v>67.412126478808517</v>
      </c>
      <c r="P137" s="5">
        <f t="shared" si="42"/>
        <v>0.38363453653761992</v>
      </c>
      <c r="Q137" s="4">
        <f t="shared" si="62"/>
        <v>0.36354722264914269</v>
      </c>
      <c r="R137" s="4">
        <f t="shared" si="43"/>
        <v>0.28450635928496099</v>
      </c>
      <c r="S137" s="4">
        <f t="shared" si="63"/>
        <v>0</v>
      </c>
      <c r="T137" s="4">
        <f t="shared" si="64"/>
        <v>0</v>
      </c>
      <c r="U137" s="5">
        <f t="shared" si="65"/>
        <v>0</v>
      </c>
      <c r="V137" s="5">
        <f t="shared" si="66"/>
        <v>-17.962927575743613</v>
      </c>
      <c r="W137" s="5">
        <f t="shared" si="67"/>
        <v>-8.6695255853465039</v>
      </c>
      <c r="X137" s="5">
        <f t="shared" si="44"/>
        <v>0.99992921977223548</v>
      </c>
      <c r="Y137" s="5">
        <f t="shared" si="45"/>
        <v>0</v>
      </c>
      <c r="Z137" s="5">
        <f t="shared" si="46"/>
        <v>-6.4293876752487877</v>
      </c>
      <c r="AA137" s="5">
        <f t="shared" si="47"/>
        <v>13.321446950001318</v>
      </c>
      <c r="AB137" s="5">
        <f t="shared" si="48"/>
        <v>0</v>
      </c>
      <c r="AC137" s="5">
        <f t="shared" si="49"/>
        <v>-24.3923152509924</v>
      </c>
      <c r="AD137" s="5">
        <f t="shared" si="50"/>
        <v>-27.522078635345185</v>
      </c>
      <c r="AE137">
        <f t="shared" si="68"/>
        <v>0</v>
      </c>
    </row>
    <row r="138" spans="1:31" x14ac:dyDescent="0.2">
      <c r="A138">
        <f t="shared" si="51"/>
        <v>1.0600000000000007</v>
      </c>
      <c r="B138" s="5">
        <f t="shared" si="52"/>
        <v>0</v>
      </c>
      <c r="C138" s="5">
        <f t="shared" si="53"/>
        <v>113.87607917764024</v>
      </c>
      <c r="D138" s="5">
        <f t="shared" si="54"/>
        <v>67.224921452326981</v>
      </c>
      <c r="E138" s="2">
        <f t="shared" si="55"/>
        <v>113.87607917764024</v>
      </c>
      <c r="F138" s="2">
        <f t="shared" si="56"/>
        <v>0</v>
      </c>
      <c r="G138" s="3">
        <f t="shared" si="57"/>
        <v>0</v>
      </c>
      <c r="H138" s="3">
        <f t="shared" si="58"/>
        <v>88.819194098064472</v>
      </c>
      <c r="I138" s="3">
        <f t="shared" si="59"/>
        <v>42.70969748260562</v>
      </c>
      <c r="J138" s="2">
        <f t="shared" si="38"/>
        <v>98.554388533871688</v>
      </c>
      <c r="K138" s="2">
        <f t="shared" si="60"/>
        <v>67.180905612727798</v>
      </c>
      <c r="L138" s="6">
        <f t="shared" si="39"/>
        <v>2836.7979794302291</v>
      </c>
      <c r="M138" s="2">
        <f t="shared" si="40"/>
        <v>35.952474392084504</v>
      </c>
      <c r="N138" s="2">
        <f t="shared" si="61"/>
        <v>98.554388533871688</v>
      </c>
      <c r="O138" s="2">
        <f t="shared" si="41"/>
        <v>67.180905612727798</v>
      </c>
      <c r="P138" s="5">
        <f t="shared" si="42"/>
        <v>0.38363450099936269</v>
      </c>
      <c r="Q138" s="4">
        <f t="shared" si="62"/>
        <v>0.36479831012018477</v>
      </c>
      <c r="R138" s="4">
        <f t="shared" si="43"/>
        <v>0.28490438916533489</v>
      </c>
      <c r="S138" s="4">
        <f t="shared" si="63"/>
        <v>0</v>
      </c>
      <c r="T138" s="4">
        <f t="shared" si="64"/>
        <v>0</v>
      </c>
      <c r="U138" s="5">
        <f t="shared" si="65"/>
        <v>0</v>
      </c>
      <c r="V138" s="5">
        <f t="shared" si="66"/>
        <v>-17.852286269964786</v>
      </c>
      <c r="W138" s="5">
        <f t="shared" si="67"/>
        <v>-8.584470436888207</v>
      </c>
      <c r="X138" s="5">
        <f t="shared" si="44"/>
        <v>0.99992879077554764</v>
      </c>
      <c r="Y138" s="5">
        <f t="shared" si="45"/>
        <v>0</v>
      </c>
      <c r="Z138" s="5">
        <f t="shared" si="46"/>
        <v>-6.3752172960418205</v>
      </c>
      <c r="AA138" s="5">
        <f t="shared" si="47"/>
        <v>13.257917892419854</v>
      </c>
      <c r="AB138" s="5">
        <f t="shared" si="48"/>
        <v>0</v>
      </c>
      <c r="AC138" s="5">
        <f t="shared" si="49"/>
        <v>-24.227503566006607</v>
      </c>
      <c r="AD138" s="5">
        <f t="shared" si="50"/>
        <v>-27.500552544468352</v>
      </c>
      <c r="AE138">
        <f t="shared" si="68"/>
        <v>0</v>
      </c>
    </row>
    <row r="139" spans="1:31" x14ac:dyDescent="0.2">
      <c r="A139">
        <f t="shared" si="51"/>
        <v>1.0700000000000007</v>
      </c>
      <c r="B139" s="5">
        <f t="shared" si="52"/>
        <v>0</v>
      </c>
      <c r="C139" s="5">
        <f t="shared" si="53"/>
        <v>114.76305974344258</v>
      </c>
      <c r="D139" s="5">
        <f t="shared" si="54"/>
        <v>67.650643399525819</v>
      </c>
      <c r="E139" s="2">
        <f t="shared" si="55"/>
        <v>114.76305974344258</v>
      </c>
      <c r="F139" s="2">
        <f t="shared" si="56"/>
        <v>0</v>
      </c>
      <c r="G139" s="3">
        <f t="shared" si="57"/>
        <v>0</v>
      </c>
      <c r="H139" s="3">
        <f t="shared" si="58"/>
        <v>88.5769190624044</v>
      </c>
      <c r="I139" s="3">
        <f t="shared" si="59"/>
        <v>42.434691957160936</v>
      </c>
      <c r="J139" s="2">
        <f t="shared" si="38"/>
        <v>98.216972423745986</v>
      </c>
      <c r="K139" s="2">
        <f t="shared" si="60"/>
        <v>66.950901447679598</v>
      </c>
      <c r="L139" s="6">
        <f t="shared" si="39"/>
        <v>2836.796771792538</v>
      </c>
      <c r="M139" s="2">
        <f t="shared" si="40"/>
        <v>35.952459086954043</v>
      </c>
      <c r="N139" s="2">
        <f t="shared" si="61"/>
        <v>98.216972423745986</v>
      </c>
      <c r="O139" s="2">
        <f t="shared" si="41"/>
        <v>66.950901447679598</v>
      </c>
      <c r="P139" s="5">
        <f t="shared" si="42"/>
        <v>0.38363446573634213</v>
      </c>
      <c r="Q139" s="4">
        <f t="shared" si="62"/>
        <v>0.36605138806194554</v>
      </c>
      <c r="R139" s="4">
        <f t="shared" si="43"/>
        <v>0.28530143151466208</v>
      </c>
      <c r="S139" s="4">
        <f t="shared" si="63"/>
        <v>0</v>
      </c>
      <c r="T139" s="4">
        <f t="shared" si="64"/>
        <v>0</v>
      </c>
      <c r="U139" s="5">
        <f t="shared" si="65"/>
        <v>0</v>
      </c>
      <c r="V139" s="5">
        <f t="shared" si="66"/>
        <v>-17.742635041780034</v>
      </c>
      <c r="W139" s="5">
        <f t="shared" si="67"/>
        <v>-8.4999936831831775</v>
      </c>
      <c r="X139" s="5">
        <f t="shared" si="44"/>
        <v>0.99992836510135275</v>
      </c>
      <c r="Y139" s="5">
        <f t="shared" si="45"/>
        <v>0</v>
      </c>
      <c r="Z139" s="5">
        <f t="shared" si="46"/>
        <v>-6.321278670890849</v>
      </c>
      <c r="AA139" s="5">
        <f t="shared" si="47"/>
        <v>13.19484985934756</v>
      </c>
      <c r="AB139" s="5">
        <f t="shared" si="48"/>
        <v>0</v>
      </c>
      <c r="AC139" s="5">
        <f t="shared" si="49"/>
        <v>-24.063913712670882</v>
      </c>
      <c r="AD139" s="5">
        <f t="shared" si="50"/>
        <v>-27.479143823835617</v>
      </c>
      <c r="AE139">
        <f t="shared" si="68"/>
        <v>0</v>
      </c>
    </row>
    <row r="140" spans="1:31" x14ac:dyDescent="0.2">
      <c r="A140">
        <f t="shared" si="51"/>
        <v>1.0800000000000007</v>
      </c>
      <c r="B140" s="5">
        <f t="shared" si="52"/>
        <v>0</v>
      </c>
      <c r="C140" s="5">
        <f t="shared" si="53"/>
        <v>115.647625738381</v>
      </c>
      <c r="D140" s="5">
        <f t="shared" si="54"/>
        <v>68.073616361906232</v>
      </c>
      <c r="E140" s="2">
        <f t="shared" si="55"/>
        <v>115.647625738381</v>
      </c>
      <c r="F140" s="2">
        <f t="shared" si="56"/>
        <v>0</v>
      </c>
      <c r="G140" s="3">
        <f t="shared" si="57"/>
        <v>0</v>
      </c>
      <c r="H140" s="3">
        <f t="shared" si="58"/>
        <v>88.336279925277694</v>
      </c>
      <c r="I140" s="3">
        <f t="shared" si="59"/>
        <v>42.159900518922584</v>
      </c>
      <c r="J140" s="2">
        <f t="shared" si="38"/>
        <v>97.881334087774206</v>
      </c>
      <c r="K140" s="2">
        <f t="shared" si="60"/>
        <v>66.722109125953779</v>
      </c>
      <c r="L140" s="6">
        <f t="shared" si="39"/>
        <v>2836.7955734920856</v>
      </c>
      <c r="M140" s="2">
        <f t="shared" si="40"/>
        <v>35.952443900160112</v>
      </c>
      <c r="N140" s="2">
        <f t="shared" si="61"/>
        <v>97.881334087774206</v>
      </c>
      <c r="O140" s="2">
        <f t="shared" si="41"/>
        <v>66.722109125953779</v>
      </c>
      <c r="P140" s="5">
        <f t="shared" si="42"/>
        <v>0.38363443074596892</v>
      </c>
      <c r="Q140" s="4">
        <f t="shared" si="62"/>
        <v>0.367306435238409</v>
      </c>
      <c r="R140" s="4">
        <f t="shared" si="43"/>
        <v>0.28569748181866145</v>
      </c>
      <c r="S140" s="4">
        <f t="shared" si="63"/>
        <v>0</v>
      </c>
      <c r="T140" s="4">
        <f t="shared" si="64"/>
        <v>0</v>
      </c>
      <c r="U140" s="5">
        <f t="shared" si="65"/>
        <v>0</v>
      </c>
      <c r="V140" s="5">
        <f t="shared" si="66"/>
        <v>-17.633964119467816</v>
      </c>
      <c r="W140" s="5">
        <f t="shared" si="67"/>
        <v>-8.4160910291884967</v>
      </c>
      <c r="X140" s="5">
        <f t="shared" si="44"/>
        <v>0.99992794271839447</v>
      </c>
      <c r="Y140" s="5">
        <f t="shared" si="45"/>
        <v>0</v>
      </c>
      <c r="Z140" s="5">
        <f t="shared" si="46"/>
        <v>-6.2675709506061965</v>
      </c>
      <c r="AA140" s="5">
        <f t="shared" si="47"/>
        <v>13.132239287324502</v>
      </c>
      <c r="AB140" s="5">
        <f t="shared" si="48"/>
        <v>0</v>
      </c>
      <c r="AC140" s="5">
        <f t="shared" si="49"/>
        <v>-23.901535070074011</v>
      </c>
      <c r="AD140" s="5">
        <f t="shared" si="50"/>
        <v>-27.457851741863994</v>
      </c>
      <c r="AE140">
        <f t="shared" si="68"/>
        <v>0</v>
      </c>
    </row>
    <row r="141" spans="1:31" x14ac:dyDescent="0.2">
      <c r="A141">
        <f t="shared" si="51"/>
        <v>1.0900000000000007</v>
      </c>
      <c r="B141" s="5">
        <f t="shared" si="52"/>
        <v>0</v>
      </c>
      <c r="C141" s="5">
        <f t="shared" si="53"/>
        <v>116.52979346088027</v>
      </c>
      <c r="D141" s="5">
        <f t="shared" si="54"/>
        <v>68.493842474508355</v>
      </c>
      <c r="E141" s="2">
        <f t="shared" si="55"/>
        <v>116.52979346088027</v>
      </c>
      <c r="F141" s="2">
        <f t="shared" si="56"/>
        <v>0</v>
      </c>
      <c r="G141" s="3">
        <f t="shared" si="57"/>
        <v>0</v>
      </c>
      <c r="H141" s="3">
        <f t="shared" si="58"/>
        <v>88.097264574576954</v>
      </c>
      <c r="I141" s="3">
        <f t="shared" si="59"/>
        <v>41.885322001503944</v>
      </c>
      <c r="J141" s="2">
        <f t="shared" si="38"/>
        <v>97.54746652113873</v>
      </c>
      <c r="K141" s="2">
        <f t="shared" si="60"/>
        <v>66.494523872623532</v>
      </c>
      <c r="L141" s="6">
        <f t="shared" si="39"/>
        <v>2836.7943844404913</v>
      </c>
      <c r="M141" s="2">
        <f t="shared" si="40"/>
        <v>35.952428830582612</v>
      </c>
      <c r="N141" s="2">
        <f t="shared" si="61"/>
        <v>97.54746652113873</v>
      </c>
      <c r="O141" s="2">
        <f t="shared" si="41"/>
        <v>66.494523872623532</v>
      </c>
      <c r="P141" s="5">
        <f t="shared" si="42"/>
        <v>0.38363439602566235</v>
      </c>
      <c r="Q141" s="4">
        <f t="shared" si="62"/>
        <v>0.36856342981282503</v>
      </c>
      <c r="R141" s="4">
        <f t="shared" si="43"/>
        <v>0.28609253548466657</v>
      </c>
      <c r="S141" s="4">
        <f t="shared" si="63"/>
        <v>0</v>
      </c>
      <c r="T141" s="4">
        <f t="shared" si="64"/>
        <v>0</v>
      </c>
      <c r="U141" s="5">
        <f t="shared" si="65"/>
        <v>0</v>
      </c>
      <c r="V141" s="5">
        <f t="shared" si="66"/>
        <v>-17.526263857434408</v>
      </c>
      <c r="W141" s="5">
        <f t="shared" si="67"/>
        <v>-8.3327582155576359</v>
      </c>
      <c r="X141" s="5">
        <f t="shared" si="44"/>
        <v>0.99992752359552006</v>
      </c>
      <c r="Y141" s="5">
        <f t="shared" si="45"/>
        <v>0</v>
      </c>
      <c r="Z141" s="5">
        <f t="shared" si="46"/>
        <v>-6.2140932882100115</v>
      </c>
      <c r="AA141" s="5">
        <f t="shared" si="47"/>
        <v>13.070082652889324</v>
      </c>
      <c r="AB141" s="5">
        <f t="shared" si="48"/>
        <v>0</v>
      </c>
      <c r="AC141" s="5">
        <f t="shared" si="49"/>
        <v>-23.74035714564442</v>
      </c>
      <c r="AD141" s="5">
        <f t="shared" si="50"/>
        <v>-27.436675562668313</v>
      </c>
      <c r="AE141">
        <f t="shared" si="68"/>
        <v>0</v>
      </c>
    </row>
    <row r="142" spans="1:31" x14ac:dyDescent="0.2">
      <c r="A142">
        <f t="shared" si="51"/>
        <v>1.1000000000000008</v>
      </c>
      <c r="B142" s="5">
        <f t="shared" si="52"/>
        <v>0</v>
      </c>
      <c r="C142" s="5">
        <f t="shared" si="53"/>
        <v>117.40957908876877</v>
      </c>
      <c r="D142" s="5">
        <f t="shared" si="54"/>
        <v>68.911323860745256</v>
      </c>
      <c r="E142" s="2">
        <f t="shared" si="55"/>
        <v>117.40957908876877</v>
      </c>
      <c r="F142" s="2">
        <f t="shared" si="56"/>
        <v>0</v>
      </c>
      <c r="G142" s="3">
        <f t="shared" si="57"/>
        <v>0</v>
      </c>
      <c r="H142" s="3">
        <f t="shared" si="58"/>
        <v>87.859861003120514</v>
      </c>
      <c r="I142" s="3">
        <f t="shared" si="59"/>
        <v>41.610955245877264</v>
      </c>
      <c r="J142" s="2">
        <f t="shared" si="38"/>
        <v>97.215362839224426</v>
      </c>
      <c r="K142" s="2">
        <f t="shared" si="60"/>
        <v>66.268140994699678</v>
      </c>
      <c r="L142" s="6">
        <f t="shared" si="39"/>
        <v>2836.7932045496618</v>
      </c>
      <c r="M142" s="2">
        <f t="shared" si="40"/>
        <v>35.952413877105094</v>
      </c>
      <c r="N142" s="2">
        <f t="shared" si="61"/>
        <v>97.215362839224426</v>
      </c>
      <c r="O142" s="2">
        <f t="shared" si="41"/>
        <v>66.268140994699678</v>
      </c>
      <c r="P142" s="5">
        <f t="shared" si="42"/>
        <v>0.38363436157285014</v>
      </c>
      <c r="Q142" s="4">
        <f t="shared" si="62"/>
        <v>0.36982234933961511</v>
      </c>
      <c r="R142" s="4">
        <f t="shared" si="43"/>
        <v>0.28648658784160563</v>
      </c>
      <c r="S142" s="4">
        <f t="shared" si="63"/>
        <v>0</v>
      </c>
      <c r="T142" s="4">
        <f t="shared" si="64"/>
        <v>0</v>
      </c>
      <c r="U142" s="5">
        <f t="shared" si="65"/>
        <v>0</v>
      </c>
      <c r="V142" s="5">
        <f t="shared" si="66"/>
        <v>-17.419524734404273</v>
      </c>
      <c r="W142" s="5">
        <f t="shared" si="67"/>
        <v>-8.2499910181055718</v>
      </c>
      <c r="X142" s="5">
        <f t="shared" si="44"/>
        <v>0.99992710770167836</v>
      </c>
      <c r="Y142" s="5">
        <f t="shared" si="45"/>
        <v>0</v>
      </c>
      <c r="Z142" s="5">
        <f t="shared" si="46"/>
        <v>-6.1608448388483081</v>
      </c>
      <c r="AA142" s="5">
        <f t="shared" si="47"/>
        <v>13.008376472122322</v>
      </c>
      <c r="AB142" s="5">
        <f t="shared" si="48"/>
        <v>0</v>
      </c>
      <c r="AC142" s="5">
        <f t="shared" si="49"/>
        <v>-23.580369573252582</v>
      </c>
      <c r="AD142" s="5">
        <f t="shared" si="50"/>
        <v>-27.415614545983249</v>
      </c>
      <c r="AE142">
        <f t="shared" si="68"/>
        <v>0</v>
      </c>
    </row>
    <row r="143" spans="1:31" x14ac:dyDescent="0.2">
      <c r="A143">
        <f t="shared" si="51"/>
        <v>1.1100000000000008</v>
      </c>
      <c r="B143" s="5">
        <f t="shared" si="52"/>
        <v>0</v>
      </c>
      <c r="C143" s="5">
        <f t="shared" si="53"/>
        <v>118.2869986803213</v>
      </c>
      <c r="D143" s="5">
        <f t="shared" si="54"/>
        <v>69.326062632476734</v>
      </c>
      <c r="E143" s="2">
        <f t="shared" si="55"/>
        <v>118.2869986803213</v>
      </c>
      <c r="F143" s="2">
        <f t="shared" si="56"/>
        <v>0</v>
      </c>
      <c r="G143" s="3">
        <f t="shared" si="57"/>
        <v>0</v>
      </c>
      <c r="H143" s="3">
        <f t="shared" si="58"/>
        <v>87.624057307387986</v>
      </c>
      <c r="I143" s="3">
        <f t="shared" si="59"/>
        <v>41.33679910041743</v>
      </c>
      <c r="J143" s="2">
        <f t="shared" si="38"/>
        <v>96.885016276391696</v>
      </c>
      <c r="K143" s="2">
        <f t="shared" si="60"/>
        <v>66.042955880294272</v>
      </c>
      <c r="L143" s="6">
        <f t="shared" si="39"/>
        <v>2836.7920337317814</v>
      </c>
      <c r="M143" s="2">
        <f t="shared" si="40"/>
        <v>35.952399038614594</v>
      </c>
      <c r="N143" s="2">
        <f t="shared" si="61"/>
        <v>96.885016276391696</v>
      </c>
      <c r="O143" s="2">
        <f t="shared" si="41"/>
        <v>66.042955880294272</v>
      </c>
      <c r="P143" s="5">
        <f t="shared" si="42"/>
        <v>0.38363432738496805</v>
      </c>
      <c r="Q143" s="4">
        <f t="shared" si="62"/>
        <v>0.3710831707562528</v>
      </c>
      <c r="R143" s="4">
        <f t="shared" si="43"/>
        <v>0.28687963413999007</v>
      </c>
      <c r="S143" s="4">
        <f t="shared" si="63"/>
        <v>0</v>
      </c>
      <c r="T143" s="4">
        <f t="shared" si="64"/>
        <v>0</v>
      </c>
      <c r="U143" s="5">
        <f t="shared" si="65"/>
        <v>0</v>
      </c>
      <c r="V143" s="5">
        <f t="shared" si="66"/>
        <v>-17.313737351640587</v>
      </c>
      <c r="W143" s="5">
        <f t="shared" si="67"/>
        <v>-8.167785247280678</v>
      </c>
      <c r="X143" s="5">
        <f t="shared" si="44"/>
        <v>0.99992669500591502</v>
      </c>
      <c r="Y143" s="5">
        <f t="shared" si="45"/>
        <v>0</v>
      </c>
      <c r="Z143" s="5">
        <f t="shared" si="46"/>
        <v>-6.1078247597029343</v>
      </c>
      <c r="AA143" s="5">
        <f t="shared" si="47"/>
        <v>12.947117300194844</v>
      </c>
      <c r="AB143" s="5">
        <f t="shared" si="48"/>
        <v>0</v>
      </c>
      <c r="AC143" s="5">
        <f t="shared" si="49"/>
        <v>-23.421562111343519</v>
      </c>
      <c r="AD143" s="5">
        <f t="shared" si="50"/>
        <v>-27.394667947085836</v>
      </c>
      <c r="AE143">
        <f t="shared" si="68"/>
        <v>0</v>
      </c>
    </row>
    <row r="144" spans="1:31" x14ac:dyDescent="0.2">
      <c r="A144">
        <f t="shared" si="51"/>
        <v>1.1200000000000008</v>
      </c>
      <c r="B144" s="5">
        <f t="shared" si="52"/>
        <v>0</v>
      </c>
      <c r="C144" s="5">
        <f t="shared" si="53"/>
        <v>119.16206817528962</v>
      </c>
      <c r="D144" s="5">
        <f t="shared" si="54"/>
        <v>69.73806089008356</v>
      </c>
      <c r="E144" s="2">
        <f t="shared" si="55"/>
        <v>119.16206817528962</v>
      </c>
      <c r="F144" s="2">
        <f t="shared" si="56"/>
        <v>0</v>
      </c>
      <c r="G144" s="3">
        <f t="shared" si="57"/>
        <v>0</v>
      </c>
      <c r="H144" s="3">
        <f t="shared" si="58"/>
        <v>87.389841686274551</v>
      </c>
      <c r="I144" s="3">
        <f t="shared" si="59"/>
        <v>41.06285242094657</v>
      </c>
      <c r="J144" s="2">
        <f t="shared" si="38"/>
        <v>96.556420184763311</v>
      </c>
      <c r="K144" s="2">
        <f t="shared" si="60"/>
        <v>65.818963997793659</v>
      </c>
      <c r="L144" s="6">
        <f t="shared" si="39"/>
        <v>2836.7908718993026</v>
      </c>
      <c r="M144" s="2">
        <f t="shared" si="40"/>
        <v>35.952384314001577</v>
      </c>
      <c r="N144" s="2">
        <f t="shared" si="61"/>
        <v>96.556420184763311</v>
      </c>
      <c r="O144" s="2">
        <f t="shared" si="41"/>
        <v>65.818963997793659</v>
      </c>
      <c r="P144" s="5">
        <f t="shared" si="42"/>
        <v>0.38363429345945965</v>
      </c>
      <c r="Q144" s="4">
        <f t="shared" si="62"/>
        <v>0.37234587037512079</v>
      </c>
      <c r="R144" s="4">
        <f t="shared" si="43"/>
        <v>0.28727166955191197</v>
      </c>
      <c r="S144" s="4">
        <f t="shared" si="63"/>
        <v>0</v>
      </c>
      <c r="T144" s="4">
        <f t="shared" si="64"/>
        <v>0</v>
      </c>
      <c r="U144" s="5">
        <f t="shared" si="65"/>
        <v>0</v>
      </c>
      <c r="V144" s="5">
        <f t="shared" si="66"/>
        <v>-17.208892431195473</v>
      </c>
      <c r="W144" s="5">
        <f t="shared" si="67"/>
        <v>-8.0861367476434047</v>
      </c>
      <c r="X144" s="5">
        <f t="shared" si="44"/>
        <v>0.99992628547737117</v>
      </c>
      <c r="Y144" s="5">
        <f t="shared" si="45"/>
        <v>0</v>
      </c>
      <c r="Z144" s="5">
        <f t="shared" si="46"/>
        <v>-6.0550322099034704</v>
      </c>
      <c r="AA144" s="5">
        <f t="shared" si="47"/>
        <v>12.886301730924897</v>
      </c>
      <c r="AB144" s="5">
        <f t="shared" si="48"/>
        <v>0</v>
      </c>
      <c r="AC144" s="5">
        <f t="shared" si="49"/>
        <v>-23.263924641098942</v>
      </c>
      <c r="AD144" s="5">
        <f t="shared" si="50"/>
        <v>-27.373835016718509</v>
      </c>
      <c r="AE144">
        <f t="shared" si="68"/>
        <v>0</v>
      </c>
    </row>
    <row r="145" spans="1:31" x14ac:dyDescent="0.2">
      <c r="A145">
        <f t="shared" si="51"/>
        <v>1.1300000000000008</v>
      </c>
      <c r="B145" s="5">
        <f t="shared" si="52"/>
        <v>0</v>
      </c>
      <c r="C145" s="5">
        <f t="shared" si="53"/>
        <v>120.03480339592031</v>
      </c>
      <c r="D145" s="5">
        <f t="shared" si="54"/>
        <v>70.14732072254219</v>
      </c>
      <c r="E145" s="2">
        <f t="shared" si="55"/>
        <v>120.03480339592031</v>
      </c>
      <c r="F145" s="2">
        <f t="shared" si="56"/>
        <v>0</v>
      </c>
      <c r="G145" s="3">
        <f t="shared" si="57"/>
        <v>0</v>
      </c>
      <c r="H145" s="3">
        <f t="shared" si="58"/>
        <v>87.157202439863568</v>
      </c>
      <c r="I145" s="3">
        <f t="shared" si="59"/>
        <v>40.789114070779384</v>
      </c>
      <c r="J145" s="2">
        <f t="shared" si="38"/>
        <v>96.229568033024094</v>
      </c>
      <c r="K145" s="2">
        <f t="shared" si="60"/>
        <v>65.596160895040285</v>
      </c>
      <c r="L145" s="6">
        <f t="shared" si="39"/>
        <v>2836.7897189649375</v>
      </c>
      <c r="M145" s="2">
        <f t="shared" si="40"/>
        <v>35.9523697021598</v>
      </c>
      <c r="N145" s="2">
        <f t="shared" si="61"/>
        <v>96.229568033024094</v>
      </c>
      <c r="O145" s="2">
        <f t="shared" si="41"/>
        <v>65.596160895040285</v>
      </c>
      <c r="P145" s="5">
        <f t="shared" si="42"/>
        <v>0.38363425979377619</v>
      </c>
      <c r="Q145" s="4">
        <f t="shared" si="62"/>
        <v>0.37361042387534832</v>
      </c>
      <c r="R145" s="4">
        <f t="shared" si="43"/>
        <v>0.28766268917105192</v>
      </c>
      <c r="S145" s="4">
        <f t="shared" si="63"/>
        <v>0</v>
      </c>
      <c r="T145" s="4">
        <f t="shared" si="64"/>
        <v>0</v>
      </c>
      <c r="U145" s="5">
        <f t="shared" si="65"/>
        <v>0</v>
      </c>
      <c r="V145" s="5">
        <f t="shared" si="66"/>
        <v>-17.104980814189151</v>
      </c>
      <c r="W145" s="5">
        <f t="shared" si="67"/>
        <v>-8.005041397351512</v>
      </c>
      <c r="X145" s="5">
        <f t="shared" si="44"/>
        <v>0.99992587908527919</v>
      </c>
      <c r="Y145" s="5">
        <f t="shared" si="45"/>
        <v>0</v>
      </c>
      <c r="Z145" s="5">
        <f t="shared" si="46"/>
        <v>-6.0024663504390423</v>
      </c>
      <c r="AA145" s="5">
        <f t="shared" si="47"/>
        <v>12.825926396338824</v>
      </c>
      <c r="AB145" s="5">
        <f t="shared" si="48"/>
        <v>0</v>
      </c>
      <c r="AC145" s="5">
        <f t="shared" si="49"/>
        <v>-23.107447164628194</v>
      </c>
      <c r="AD145" s="5">
        <f t="shared" si="50"/>
        <v>-27.353115001012689</v>
      </c>
      <c r="AE145">
        <f t="shared" si="68"/>
        <v>0</v>
      </c>
    </row>
    <row r="146" spans="1:31" x14ac:dyDescent="0.2">
      <c r="A146">
        <f t="shared" si="51"/>
        <v>1.1400000000000008</v>
      </c>
      <c r="B146" s="5">
        <f t="shared" si="52"/>
        <v>0</v>
      </c>
      <c r="C146" s="5">
        <f t="shared" si="53"/>
        <v>120.90522004796071</v>
      </c>
      <c r="D146" s="5">
        <f t="shared" si="54"/>
        <v>70.553844207499935</v>
      </c>
      <c r="E146" s="2">
        <f t="shared" si="55"/>
        <v>120.90522004796071</v>
      </c>
      <c r="F146" s="2">
        <f t="shared" si="56"/>
        <v>0</v>
      </c>
      <c r="G146" s="3">
        <f t="shared" si="57"/>
        <v>0</v>
      </c>
      <c r="H146" s="3">
        <f t="shared" si="58"/>
        <v>86.926127968217287</v>
      </c>
      <c r="I146" s="3">
        <f t="shared" si="59"/>
        <v>40.515582920769255</v>
      </c>
      <c r="J146" s="2">
        <f t="shared" si="38"/>
        <v>95.904453405233568</v>
      </c>
      <c r="K146" s="2">
        <f t="shared" si="60"/>
        <v>65.374542198523216</v>
      </c>
      <c r="L146" s="6">
        <f t="shared" si="39"/>
        <v>2836.7885748416493</v>
      </c>
      <c r="M146" s="2">
        <f t="shared" si="40"/>
        <v>35.95235520198618</v>
      </c>
      <c r="N146" s="2">
        <f t="shared" si="61"/>
        <v>95.904453405233568</v>
      </c>
      <c r="O146" s="2">
        <f t="shared" si="41"/>
        <v>65.374542198523216</v>
      </c>
      <c r="P146" s="5">
        <f t="shared" si="42"/>
        <v>0.38363422638537614</v>
      </c>
      <c r="Q146" s="4">
        <f t="shared" si="62"/>
        <v>0.37487680629463072</v>
      </c>
      <c r="R146" s="4">
        <f t="shared" si="43"/>
        <v>0.28805268801269573</v>
      </c>
      <c r="S146" s="4">
        <f t="shared" si="63"/>
        <v>0</v>
      </c>
      <c r="T146" s="4">
        <f t="shared" si="64"/>
        <v>0</v>
      </c>
      <c r="U146" s="5">
        <f t="shared" si="65"/>
        <v>0</v>
      </c>
      <c r="V146" s="5">
        <f t="shared" si="66"/>
        <v>-17.001993459117593</v>
      </c>
      <c r="W146" s="5">
        <f t="shared" si="67"/>
        <v>-7.9244951076518362</v>
      </c>
      <c r="X146" s="5">
        <f t="shared" si="44"/>
        <v>0.99992547579895974</v>
      </c>
      <c r="Y146" s="5">
        <f t="shared" si="45"/>
        <v>0</v>
      </c>
      <c r="Z146" s="5">
        <f t="shared" si="46"/>
        <v>-5.9501263440700702</v>
      </c>
      <c r="AA146" s="5">
        <f t="shared" si="47"/>
        <v>12.76598796623893</v>
      </c>
      <c r="AB146" s="5">
        <f t="shared" si="48"/>
        <v>0</v>
      </c>
      <c r="AC146" s="5">
        <f t="shared" si="49"/>
        <v>-22.952119803187664</v>
      </c>
      <c r="AD146" s="5">
        <f t="shared" si="50"/>
        <v>-27.332507141412904</v>
      </c>
      <c r="AE146">
        <f t="shared" si="68"/>
        <v>0</v>
      </c>
    </row>
    <row r="147" spans="1:31" x14ac:dyDescent="0.2">
      <c r="A147">
        <f t="shared" si="51"/>
        <v>1.1500000000000008</v>
      </c>
      <c r="B147" s="5">
        <f t="shared" si="52"/>
        <v>0</v>
      </c>
      <c r="C147" s="5">
        <f t="shared" si="53"/>
        <v>121.77333372165273</v>
      </c>
      <c r="D147" s="5">
        <f t="shared" si="54"/>
        <v>70.957633411350557</v>
      </c>
      <c r="E147" s="2">
        <f t="shared" si="55"/>
        <v>121.77333372165273</v>
      </c>
      <c r="F147" s="2">
        <f t="shared" si="56"/>
        <v>0</v>
      </c>
      <c r="G147" s="3">
        <f t="shared" si="57"/>
        <v>0</v>
      </c>
      <c r="H147" s="3">
        <f t="shared" si="58"/>
        <v>86.696606770185412</v>
      </c>
      <c r="I147" s="3">
        <f t="shared" si="59"/>
        <v>40.242257849355127</v>
      </c>
      <c r="J147" s="2">
        <f t="shared" si="38"/>
        <v>95.581069999650794</v>
      </c>
      <c r="K147" s="2">
        <f t="shared" si="60"/>
        <v>65.154103612577231</v>
      </c>
      <c r="L147" s="6">
        <f t="shared" si="39"/>
        <v>2836.787439442644</v>
      </c>
      <c r="M147" s="2">
        <f t="shared" si="40"/>
        <v>35.952340812380733</v>
      </c>
      <c r="N147" s="2">
        <f t="shared" si="61"/>
        <v>95.581069999650794</v>
      </c>
      <c r="O147" s="2">
        <f t="shared" si="41"/>
        <v>65.154103612577231</v>
      </c>
      <c r="P147" s="5">
        <f t="shared" si="42"/>
        <v>0.38363419323172521</v>
      </c>
      <c r="Q147" s="4">
        <f t="shared" si="62"/>
        <v>0.37614499202103602</v>
      </c>
      <c r="R147" s="4">
        <f t="shared" si="43"/>
        <v>0.28844166101376217</v>
      </c>
      <c r="S147" s="4">
        <f t="shared" si="63"/>
        <v>0</v>
      </c>
      <c r="T147" s="4">
        <f t="shared" si="64"/>
        <v>0</v>
      </c>
      <c r="U147" s="5">
        <f t="shared" si="65"/>
        <v>0</v>
      </c>
      <c r="V147" s="5">
        <f t="shared" si="66"/>
        <v>-16.899921440188034</v>
      </c>
      <c r="W147" s="5">
        <f t="shared" si="67"/>
        <v>-7.8444938223784364</v>
      </c>
      <c r="X147" s="5">
        <f t="shared" si="44"/>
        <v>0.9999250755878194</v>
      </c>
      <c r="Y147" s="5">
        <f t="shared" si="45"/>
        <v>0</v>
      </c>
      <c r="Z147" s="5">
        <f t="shared" si="46"/>
        <v>-5.8980113552399489</v>
      </c>
      <c r="AA147" s="5">
        <f t="shared" si="47"/>
        <v>12.706483147776966</v>
      </c>
      <c r="AB147" s="5">
        <f t="shared" si="48"/>
        <v>0</v>
      </c>
      <c r="AC147" s="5">
        <f t="shared" si="49"/>
        <v>-22.797932795427982</v>
      </c>
      <c r="AD147" s="5">
        <f t="shared" si="50"/>
        <v>-27.312010674601471</v>
      </c>
      <c r="AE147">
        <f t="shared" si="68"/>
        <v>0</v>
      </c>
    </row>
    <row r="148" spans="1:31" x14ac:dyDescent="0.2">
      <c r="A148">
        <f t="shared" si="51"/>
        <v>1.1600000000000008</v>
      </c>
      <c r="B148" s="5">
        <f t="shared" si="52"/>
        <v>0</v>
      </c>
      <c r="C148" s="5">
        <f t="shared" si="53"/>
        <v>122.63915989271482</v>
      </c>
      <c r="D148" s="5">
        <f t="shared" si="54"/>
        <v>71.358690389310382</v>
      </c>
      <c r="E148" s="2">
        <f t="shared" si="55"/>
        <v>122.63915989271482</v>
      </c>
      <c r="F148" s="2">
        <f t="shared" si="56"/>
        <v>0</v>
      </c>
      <c r="G148" s="3">
        <f t="shared" si="57"/>
        <v>0</v>
      </c>
      <c r="H148" s="3">
        <f t="shared" si="58"/>
        <v>86.468627442231139</v>
      </c>
      <c r="I148" s="3">
        <f t="shared" si="59"/>
        <v>39.969137742609114</v>
      </c>
      <c r="J148" s="2">
        <f t="shared" si="38"/>
        <v>95.259411627571097</v>
      </c>
      <c r="K148" s="2">
        <f t="shared" si="60"/>
        <v>64.9348409185897</v>
      </c>
      <c r="L148" s="6">
        <f t="shared" si="39"/>
        <v>2836.7863126813613</v>
      </c>
      <c r="M148" s="2">
        <f t="shared" si="40"/>
        <v>35.95232653224641</v>
      </c>
      <c r="N148" s="2">
        <f t="shared" si="61"/>
        <v>95.259411627571097</v>
      </c>
      <c r="O148" s="2">
        <f t="shared" si="41"/>
        <v>64.9348409185897</v>
      </c>
      <c r="P148" s="5">
        <f t="shared" si="42"/>
        <v>0.38363416033029574</v>
      </c>
      <c r="Q148" s="4">
        <f t="shared" si="62"/>
        <v>0.37741495478480014</v>
      </c>
      <c r="R148" s="4">
        <f t="shared" si="43"/>
        <v>0.28882960303284066</v>
      </c>
      <c r="S148" s="4">
        <f t="shared" si="63"/>
        <v>0</v>
      </c>
      <c r="T148" s="4">
        <f t="shared" si="64"/>
        <v>0</v>
      </c>
      <c r="U148" s="5">
        <f t="shared" si="65"/>
        <v>0</v>
      </c>
      <c r="V148" s="5">
        <f t="shared" si="66"/>
        <v>-16.79875594568178</v>
      </c>
      <c r="W148" s="5">
        <f t="shared" si="67"/>
        <v>-7.765033517457022</v>
      </c>
      <c r="X148" s="5">
        <f t="shared" si="44"/>
        <v>0.99992467842134647</v>
      </c>
      <c r="Y148" s="5">
        <f t="shared" si="45"/>
        <v>0</v>
      </c>
      <c r="Z148" s="5">
        <f t="shared" si="46"/>
        <v>-5.8461205499866482</v>
      </c>
      <c r="AA148" s="5">
        <f t="shared" si="47"/>
        <v>12.647408685033303</v>
      </c>
      <c r="AB148" s="5">
        <f t="shared" si="48"/>
        <v>0</v>
      </c>
      <c r="AC148" s="5">
        <f t="shared" si="49"/>
        <v>-22.644876495668427</v>
      </c>
      <c r="AD148" s="5">
        <f t="shared" si="50"/>
        <v>-27.291624832423718</v>
      </c>
      <c r="AE148">
        <f t="shared" si="68"/>
        <v>0</v>
      </c>
    </row>
    <row r="149" spans="1:31" x14ac:dyDescent="0.2">
      <c r="A149">
        <f t="shared" si="51"/>
        <v>1.1700000000000008</v>
      </c>
      <c r="B149" s="5">
        <f t="shared" si="52"/>
        <v>0</v>
      </c>
      <c r="C149" s="5">
        <f t="shared" si="53"/>
        <v>123.50271392331234</v>
      </c>
      <c r="D149" s="5">
        <f t="shared" si="54"/>
        <v>71.75701718549486</v>
      </c>
      <c r="E149" s="2">
        <f t="shared" si="55"/>
        <v>123.50271392331234</v>
      </c>
      <c r="F149" s="2">
        <f t="shared" si="56"/>
        <v>0</v>
      </c>
      <c r="G149" s="3">
        <f t="shared" si="57"/>
        <v>0</v>
      </c>
      <c r="H149" s="3">
        <f t="shared" si="58"/>
        <v>86.242178677274453</v>
      </c>
      <c r="I149" s="3">
        <f t="shared" si="59"/>
        <v>39.696221494284877</v>
      </c>
      <c r="J149" s="2">
        <f t="shared" si="38"/>
        <v>94.939472212174522</v>
      </c>
      <c r="K149" s="2">
        <f t="shared" si="60"/>
        <v>64.716749974215759</v>
      </c>
      <c r="L149" s="6">
        <f t="shared" si="39"/>
        <v>2836.7851944714675</v>
      </c>
      <c r="M149" s="2">
        <f t="shared" si="40"/>
        <v>35.952312360489081</v>
      </c>
      <c r="N149" s="2">
        <f t="shared" si="61"/>
        <v>94.939472212174522</v>
      </c>
      <c r="O149" s="2">
        <f t="shared" si="41"/>
        <v>64.716749974215759</v>
      </c>
      <c r="P149" s="5">
        <f t="shared" si="42"/>
        <v>0.38363412767856686</v>
      </c>
      <c r="Q149" s="4">
        <f t="shared" si="62"/>
        <v>0.37868666765011522</v>
      </c>
      <c r="R149" s="4">
        <f t="shared" si="43"/>
        <v>0.28921650885024025</v>
      </c>
      <c r="S149" s="4">
        <f t="shared" si="63"/>
        <v>0</v>
      </c>
      <c r="T149" s="4">
        <f t="shared" si="64"/>
        <v>0</v>
      </c>
      <c r="U149" s="5">
        <f t="shared" si="65"/>
        <v>0</v>
      </c>
      <c r="V149" s="5">
        <f t="shared" si="66"/>
        <v>-16.698488276343795</v>
      </c>
      <c r="W149" s="5">
        <f t="shared" si="67"/>
        <v>-7.6861102004155848</v>
      </c>
      <c r="X149" s="5">
        <f t="shared" si="44"/>
        <v>0.99992428426911051</v>
      </c>
      <c r="Y149" s="5">
        <f t="shared" si="45"/>
        <v>0</v>
      </c>
      <c r="Z149" s="5">
        <f t="shared" si="46"/>
        <v>-5.7944530958542497</v>
      </c>
      <c r="AA149" s="5">
        <f t="shared" si="47"/>
        <v>12.588761358601715</v>
      </c>
      <c r="AB149" s="5">
        <f t="shared" si="48"/>
        <v>0</v>
      </c>
      <c r="AC149" s="5">
        <f t="shared" si="49"/>
        <v>-22.492941372198047</v>
      </c>
      <c r="AD149" s="5">
        <f t="shared" si="50"/>
        <v>-27.271348841813868</v>
      </c>
      <c r="AE149">
        <f t="shared" si="68"/>
        <v>0</v>
      </c>
    </row>
    <row r="150" spans="1:31" x14ac:dyDescent="0.2">
      <c r="A150">
        <f t="shared" si="51"/>
        <v>1.1800000000000008</v>
      </c>
      <c r="B150" s="5">
        <f t="shared" si="52"/>
        <v>0</v>
      </c>
      <c r="C150" s="5">
        <f t="shared" si="53"/>
        <v>124.36401106301648</v>
      </c>
      <c r="D150" s="5">
        <f t="shared" si="54"/>
        <v>72.152615832995622</v>
      </c>
      <c r="E150" s="2">
        <f t="shared" si="55"/>
        <v>124.36401106301648</v>
      </c>
      <c r="F150" s="2">
        <f t="shared" si="56"/>
        <v>0</v>
      </c>
      <c r="G150" s="3">
        <f t="shared" si="57"/>
        <v>0</v>
      </c>
      <c r="H150" s="3">
        <f t="shared" si="58"/>
        <v>86.017249263552472</v>
      </c>
      <c r="I150" s="3">
        <f t="shared" si="59"/>
        <v>39.423508005866736</v>
      </c>
      <c r="J150" s="2">
        <f t="shared" si="38"/>
        <v>94.621245787385178</v>
      </c>
      <c r="K150" s="2">
        <f t="shared" si="60"/>
        <v>64.499826712600665</v>
      </c>
      <c r="L150" s="6">
        <f t="shared" si="39"/>
        <v>2836.7840847268453</v>
      </c>
      <c r="M150" s="2">
        <f t="shared" si="40"/>
        <v>35.952298296017304</v>
      </c>
      <c r="N150" s="2">
        <f t="shared" si="61"/>
        <v>94.621245787385178</v>
      </c>
      <c r="O150" s="2">
        <f t="shared" si="41"/>
        <v>64.499826712600665</v>
      </c>
      <c r="P150" s="5">
        <f t="shared" si="42"/>
        <v>0.38363409527402392</v>
      </c>
      <c r="Q150" s="4">
        <f t="shared" si="62"/>
        <v>0.37996010300691296</v>
      </c>
      <c r="R150" s="4">
        <f t="shared" si="43"/>
        <v>0.28960237316804932</v>
      </c>
      <c r="S150" s="4">
        <f t="shared" si="63"/>
        <v>0</v>
      </c>
      <c r="T150" s="4">
        <f t="shared" si="64"/>
        <v>0</v>
      </c>
      <c r="U150" s="5">
        <f t="shared" si="65"/>
        <v>0</v>
      </c>
      <c r="V150" s="5">
        <f t="shared" si="66"/>
        <v>-16.59910984379853</v>
      </c>
      <c r="W150" s="5">
        <f t="shared" si="67"/>
        <v>-7.6077199099010855</v>
      </c>
      <c r="X150" s="5">
        <f t="shared" si="44"/>
        <v>0.9999238931007558</v>
      </c>
      <c r="Y150" s="5">
        <f t="shared" si="45"/>
        <v>0</v>
      </c>
      <c r="Z150" s="5">
        <f t="shared" si="46"/>
        <v>-5.7430081618044175</v>
      </c>
      <c r="AA150" s="5">
        <f t="shared" si="47"/>
        <v>12.530537985179642</v>
      </c>
      <c r="AB150" s="5">
        <f t="shared" si="48"/>
        <v>0</v>
      </c>
      <c r="AC150" s="5">
        <f t="shared" si="49"/>
        <v>-22.342118005602948</v>
      </c>
      <c r="AD150" s="5">
        <f t="shared" si="50"/>
        <v>-27.251181924721443</v>
      </c>
      <c r="AE150">
        <f t="shared" si="68"/>
        <v>0</v>
      </c>
    </row>
    <row r="151" spans="1:31" x14ac:dyDescent="0.2">
      <c r="A151">
        <f t="shared" si="51"/>
        <v>1.1900000000000008</v>
      </c>
      <c r="B151" s="5">
        <f t="shared" si="52"/>
        <v>0</v>
      </c>
      <c r="C151" s="5">
        <f t="shared" si="53"/>
        <v>125.22306644975173</v>
      </c>
      <c r="D151" s="5">
        <f t="shared" si="54"/>
        <v>72.545488353958049</v>
      </c>
      <c r="E151" s="2">
        <f t="shared" si="55"/>
        <v>125.22306644975173</v>
      </c>
      <c r="F151" s="2">
        <f t="shared" si="56"/>
        <v>0</v>
      </c>
      <c r="G151" s="3">
        <f t="shared" si="57"/>
        <v>0</v>
      </c>
      <c r="H151" s="3">
        <f t="shared" si="58"/>
        <v>85.793828083496436</v>
      </c>
      <c r="I151" s="3">
        <f t="shared" si="59"/>
        <v>39.150996186619523</v>
      </c>
      <c r="J151" s="2">
        <f t="shared" si="38"/>
        <v>94.304726496741608</v>
      </c>
      <c r="K151" s="2">
        <f t="shared" si="60"/>
        <v>64.284067141609825</v>
      </c>
      <c r="L151" s="6">
        <f t="shared" si="39"/>
        <v>2836.7829833615874</v>
      </c>
      <c r="M151" s="2">
        <f t="shared" si="40"/>
        <v>35.952284337742348</v>
      </c>
      <c r="N151" s="2">
        <f t="shared" si="61"/>
        <v>94.304726496741608</v>
      </c>
      <c r="O151" s="2">
        <f t="shared" si="41"/>
        <v>64.284067141609825</v>
      </c>
      <c r="P151" s="5">
        <f t="shared" si="42"/>
        <v>0.38363406311415837</v>
      </c>
      <c r="Q151" s="4">
        <f t="shared" si="62"/>
        <v>0.38123523256264957</v>
      </c>
      <c r="R151" s="4">
        <f t="shared" si="43"/>
        <v>0.28998719061020733</v>
      </c>
      <c r="S151" s="4">
        <f t="shared" si="63"/>
        <v>0</v>
      </c>
      <c r="T151" s="4">
        <f t="shared" si="64"/>
        <v>0</v>
      </c>
      <c r="U151" s="5">
        <f t="shared" si="65"/>
        <v>0</v>
      </c>
      <c r="V151" s="5">
        <f t="shared" si="66"/>
        <v>-16.500612168991438</v>
      </c>
      <c r="W151" s="5">
        <f t="shared" si="67"/>
        <v>-7.5298587152021605</v>
      </c>
      <c r="X151" s="5">
        <f t="shared" si="44"/>
        <v>0.9999235048860019</v>
      </c>
      <c r="Y151" s="5">
        <f t="shared" si="45"/>
        <v>0</v>
      </c>
      <c r="Z151" s="5">
        <f t="shared" si="46"/>
        <v>-5.6917849181278131</v>
      </c>
      <c r="AA151" s="5">
        <f t="shared" si="47"/>
        <v>12.472735417163831</v>
      </c>
      <c r="AB151" s="5">
        <f t="shared" si="48"/>
        <v>0</v>
      </c>
      <c r="AC151" s="5">
        <f t="shared" si="49"/>
        <v>-22.19239708711925</v>
      </c>
      <c r="AD151" s="5">
        <f t="shared" si="50"/>
        <v>-27.23112329803833</v>
      </c>
      <c r="AE151">
        <f t="shared" si="68"/>
        <v>0</v>
      </c>
    </row>
    <row r="152" spans="1:31" x14ac:dyDescent="0.2">
      <c r="A152">
        <f t="shared" si="51"/>
        <v>1.2000000000000008</v>
      </c>
      <c r="B152" s="5">
        <f t="shared" si="52"/>
        <v>0</v>
      </c>
      <c r="C152" s="5">
        <f t="shared" si="53"/>
        <v>126.07989511073232</v>
      </c>
      <c r="D152" s="5">
        <f t="shared" si="54"/>
        <v>72.935636759659332</v>
      </c>
      <c r="E152" s="2">
        <f t="shared" si="55"/>
        <v>126.07989511073232</v>
      </c>
      <c r="F152" s="2">
        <f t="shared" si="56"/>
        <v>0</v>
      </c>
      <c r="G152" s="3">
        <f t="shared" si="57"/>
        <v>0</v>
      </c>
      <c r="H152" s="3">
        <f t="shared" si="58"/>
        <v>85.571904112625248</v>
      </c>
      <c r="I152" s="3">
        <f t="shared" si="59"/>
        <v>38.878684953639137</v>
      </c>
      <c r="J152" s="2">
        <f t="shared" si="38"/>
        <v>93.989908592277374</v>
      </c>
      <c r="K152" s="2">
        <f t="shared" si="60"/>
        <v>64.069467343065696</v>
      </c>
      <c r="L152" s="6">
        <f t="shared" si="39"/>
        <v>2836.7818902899885</v>
      </c>
      <c r="M152" s="2">
        <f t="shared" si="40"/>
        <v>35.95227048457798</v>
      </c>
      <c r="N152" s="2">
        <f t="shared" si="61"/>
        <v>93.989908592277374</v>
      </c>
      <c r="O152" s="2">
        <f t="shared" si="41"/>
        <v>64.069467343065696</v>
      </c>
      <c r="P152" s="5">
        <f t="shared" si="42"/>
        <v>0.38363403119646766</v>
      </c>
      <c r="Q152" s="4">
        <f t="shared" si="62"/>
        <v>0.38251202733409168</v>
      </c>
      <c r="R152" s="4">
        <f t="shared" si="43"/>
        <v>0.29037095572258798</v>
      </c>
      <c r="S152" s="4">
        <f t="shared" si="63"/>
        <v>0</v>
      </c>
      <c r="T152" s="4">
        <f t="shared" si="64"/>
        <v>0</v>
      </c>
      <c r="U152" s="5">
        <f t="shared" si="65"/>
        <v>0</v>
      </c>
      <c r="V152" s="5">
        <f t="shared" si="66"/>
        <v>-16.402986880655771</v>
      </c>
      <c r="W152" s="5">
        <f t="shared" si="67"/>
        <v>-7.4525227157777092</v>
      </c>
      <c r="X152" s="5">
        <f t="shared" si="44"/>
        <v>0.99992311959463798</v>
      </c>
      <c r="Y152" s="5">
        <f t="shared" si="45"/>
        <v>0</v>
      </c>
      <c r="Z152" s="5">
        <f t="shared" si="46"/>
        <v>-5.6407825363554327</v>
      </c>
      <c r="AA152" s="5">
        <f t="shared" si="47"/>
        <v>12.415350542251224</v>
      </c>
      <c r="AB152" s="5">
        <f t="shared" si="48"/>
        <v>0</v>
      </c>
      <c r="AC152" s="5">
        <f t="shared" si="49"/>
        <v>-22.043769417011205</v>
      </c>
      <c r="AD152" s="5">
        <f t="shared" si="50"/>
        <v>-27.211172173526485</v>
      </c>
      <c r="AE152">
        <f t="shared" si="68"/>
        <v>0</v>
      </c>
    </row>
    <row r="153" spans="1:31" x14ac:dyDescent="0.2">
      <c r="A153">
        <f t="shared" si="51"/>
        <v>1.2100000000000009</v>
      </c>
      <c r="B153" s="5">
        <f t="shared" si="52"/>
        <v>0</v>
      </c>
      <c r="C153" s="5">
        <f t="shared" si="53"/>
        <v>126.93451196338772</v>
      </c>
      <c r="D153" s="5">
        <f t="shared" si="54"/>
        <v>73.323063050587038</v>
      </c>
      <c r="E153" s="2">
        <f t="shared" si="55"/>
        <v>126.93451196338772</v>
      </c>
      <c r="F153" s="2">
        <f t="shared" si="56"/>
        <v>0</v>
      </c>
      <c r="G153" s="3">
        <f t="shared" si="57"/>
        <v>0</v>
      </c>
      <c r="H153" s="3">
        <f t="shared" si="58"/>
        <v>85.351466418455132</v>
      </c>
      <c r="I153" s="3">
        <f t="shared" si="59"/>
        <v>38.606573231903873</v>
      </c>
      <c r="J153" s="2">
        <f t="shared" si="38"/>
        <v>93.676786433411721</v>
      </c>
      <c r="K153" s="2">
        <f t="shared" si="60"/>
        <v>63.856023471991627</v>
      </c>
      <c r="L153" s="6">
        <f t="shared" si="39"/>
        <v>2836.7808054265356</v>
      </c>
      <c r="M153" s="2">
        <f t="shared" si="40"/>
        <v>35.952256735440464</v>
      </c>
      <c r="N153" s="2">
        <f t="shared" si="61"/>
        <v>93.676786433411721</v>
      </c>
      <c r="O153" s="2">
        <f t="shared" si="41"/>
        <v>63.856023471991627</v>
      </c>
      <c r="P153" s="5">
        <f t="shared" si="42"/>
        <v>0.38363399951845484</v>
      </c>
      <c r="Q153" s="4">
        <f t="shared" si="62"/>
        <v>0.38379045763911224</v>
      </c>
      <c r="R153" s="4">
        <f t="shared" si="43"/>
        <v>0.29075366297309513</v>
      </c>
      <c r="S153" s="4">
        <f t="shared" si="63"/>
        <v>0</v>
      </c>
      <c r="T153" s="4">
        <f t="shared" si="64"/>
        <v>0</v>
      </c>
      <c r="U153" s="5">
        <f t="shared" si="65"/>
        <v>0</v>
      </c>
      <c r="V153" s="5">
        <f t="shared" si="66"/>
        <v>-16.306225713803947</v>
      </c>
      <c r="W153" s="5">
        <f t="shared" si="67"/>
        <v>-7.3757080407912756</v>
      </c>
      <c r="X153" s="5">
        <f t="shared" si="44"/>
        <v>0.99992273719652258</v>
      </c>
      <c r="Y153" s="5">
        <f t="shared" si="45"/>
        <v>0</v>
      </c>
      <c r="Z153" s="5">
        <f t="shared" si="46"/>
        <v>-5.5900001891699178</v>
      </c>
      <c r="AA153" s="5">
        <f t="shared" si="47"/>
        <v>12.35838028304501</v>
      </c>
      <c r="AB153" s="5">
        <f t="shared" si="48"/>
        <v>0</v>
      </c>
      <c r="AC153" s="5">
        <f t="shared" si="49"/>
        <v>-21.896225902973864</v>
      </c>
      <c r="AD153" s="5">
        <f t="shared" si="50"/>
        <v>-27.191327757746265</v>
      </c>
      <c r="AE153">
        <f t="shared" si="68"/>
        <v>0</v>
      </c>
    </row>
    <row r="154" spans="1:31" x14ac:dyDescent="0.2">
      <c r="A154">
        <f t="shared" si="51"/>
        <v>1.2200000000000009</v>
      </c>
      <c r="B154" s="5">
        <f t="shared" si="52"/>
        <v>0</v>
      </c>
      <c r="C154" s="5">
        <f t="shared" si="53"/>
        <v>127.78693181627712</v>
      </c>
      <c r="D154" s="5">
        <f t="shared" si="54"/>
        <v>73.707769216518187</v>
      </c>
      <c r="E154" s="2">
        <f t="shared" si="55"/>
        <v>127.78693181627712</v>
      </c>
      <c r="F154" s="2">
        <f t="shared" si="56"/>
        <v>0</v>
      </c>
      <c r="G154" s="3">
        <f t="shared" si="57"/>
        <v>0</v>
      </c>
      <c r="H154" s="3">
        <f t="shared" si="58"/>
        <v>85.132504159425395</v>
      </c>
      <c r="I154" s="3">
        <f t="shared" si="59"/>
        <v>38.334659954326412</v>
      </c>
      <c r="J154" s="2">
        <f t="shared" si="38"/>
        <v>93.365354485849934</v>
      </c>
      <c r="K154" s="2">
        <f t="shared" si="60"/>
        <v>63.643731755862255</v>
      </c>
      <c r="L154" s="6">
        <f t="shared" si="39"/>
        <v>2836.7797286859031</v>
      </c>
      <c r="M154" s="2">
        <f t="shared" si="40"/>
        <v>35.952243089248419</v>
      </c>
      <c r="N154" s="2">
        <f t="shared" si="61"/>
        <v>93.365354485849934</v>
      </c>
      <c r="O154" s="2">
        <f t="shared" si="41"/>
        <v>63.643731755862255</v>
      </c>
      <c r="P154" s="5">
        <f t="shared" si="42"/>
        <v>0.3836339680776284</v>
      </c>
      <c r="Q154" s="4">
        <f t="shared" si="62"/>
        <v>0.38507049308849561</v>
      </c>
      <c r="R154" s="4">
        <f t="shared" si="43"/>
        <v>0.29113530675177102</v>
      </c>
      <c r="S154" s="4">
        <f t="shared" si="63"/>
        <v>0</v>
      </c>
      <c r="T154" s="4">
        <f t="shared" si="64"/>
        <v>0</v>
      </c>
      <c r="U154" s="5">
        <f t="shared" si="65"/>
        <v>0</v>
      </c>
      <c r="V154" s="5">
        <f t="shared" si="66"/>
        <v>-16.210320508243267</v>
      </c>
      <c r="W154" s="5">
        <f t="shared" si="67"/>
        <v>-7.2994108486511546</v>
      </c>
      <c r="X154" s="5">
        <f t="shared" si="44"/>
        <v>0.99992235766157989</v>
      </c>
      <c r="Y154" s="5">
        <f t="shared" si="45"/>
        <v>0</v>
      </c>
      <c r="Z154" s="5">
        <f t="shared" si="46"/>
        <v>-5.5394370503167787</v>
      </c>
      <c r="AA154" s="5">
        <f t="shared" si="47"/>
        <v>12.301821596665697</v>
      </c>
      <c r="AB154" s="5">
        <f t="shared" si="48"/>
        <v>0</v>
      </c>
      <c r="AC154" s="5">
        <f t="shared" si="49"/>
        <v>-21.749757558560045</v>
      </c>
      <c r="AD154" s="5">
        <f t="shared" si="50"/>
        <v>-27.171589251985459</v>
      </c>
      <c r="AE154">
        <f t="shared" si="68"/>
        <v>0</v>
      </c>
    </row>
    <row r="155" spans="1:31" x14ac:dyDescent="0.2">
      <c r="A155">
        <f t="shared" si="51"/>
        <v>1.2300000000000009</v>
      </c>
      <c r="B155" s="5">
        <f t="shared" si="52"/>
        <v>0</v>
      </c>
      <c r="C155" s="5">
        <f t="shared" si="53"/>
        <v>128.63716936999344</v>
      </c>
      <c r="D155" s="5">
        <f t="shared" si="54"/>
        <v>74.089757236598842</v>
      </c>
      <c r="E155" s="2">
        <f t="shared" si="55"/>
        <v>128.63716936999344</v>
      </c>
      <c r="F155" s="2">
        <f t="shared" si="56"/>
        <v>0</v>
      </c>
      <c r="G155" s="3">
        <f t="shared" si="57"/>
        <v>0</v>
      </c>
      <c r="H155" s="3">
        <f t="shared" si="58"/>
        <v>84.915006583839798</v>
      </c>
      <c r="I155" s="3">
        <f t="shared" si="59"/>
        <v>38.062944061806554</v>
      </c>
      <c r="J155" s="2">
        <f t="shared" si="38"/>
        <v>93.055607320492896</v>
      </c>
      <c r="K155" s="2">
        <f t="shared" si="60"/>
        <v>63.432588493860187</v>
      </c>
      <c r="L155" s="6">
        <f t="shared" si="39"/>
        <v>2836.7786599829419</v>
      </c>
      <c r="M155" s="2">
        <f t="shared" si="40"/>
        <v>35.952229544922695</v>
      </c>
      <c r="N155" s="2">
        <f t="shared" si="61"/>
        <v>93.055607320492896</v>
      </c>
      <c r="O155" s="2">
        <f t="shared" si="41"/>
        <v>63.432588493860187</v>
      </c>
      <c r="P155" s="5">
        <f t="shared" si="42"/>
        <v>0.38363393687150193</v>
      </c>
      <c r="Q155" s="4">
        <f t="shared" si="62"/>
        <v>0.38635210257775859</v>
      </c>
      <c r="R155" s="4">
        <f t="shared" si="43"/>
        <v>0.29151588137091744</v>
      </c>
      <c r="S155" s="4">
        <f t="shared" si="63"/>
        <v>0</v>
      </c>
      <c r="T155" s="4">
        <f t="shared" si="64"/>
        <v>0</v>
      </c>
      <c r="U155" s="5">
        <f t="shared" si="65"/>
        <v>0</v>
      </c>
      <c r="V155" s="5">
        <f t="shared" si="66"/>
        <v>-16.115263207115248</v>
      </c>
      <c r="W155" s="5">
        <f t="shared" si="67"/>
        <v>-7.2236273265561088</v>
      </c>
      <c r="X155" s="5">
        <f t="shared" si="44"/>
        <v>0.99992198095979579</v>
      </c>
      <c r="Y155" s="5">
        <f t="shared" si="45"/>
        <v>0</v>
      </c>
      <c r="Z155" s="5">
        <f t="shared" si="46"/>
        <v>-5.4890922945156078</v>
      </c>
      <c r="AA155" s="5">
        <f t="shared" si="47"/>
        <v>12.245671474367152</v>
      </c>
      <c r="AB155" s="5">
        <f t="shared" si="48"/>
        <v>0</v>
      </c>
      <c r="AC155" s="5">
        <f t="shared" si="49"/>
        <v>-21.604355501630856</v>
      </c>
      <c r="AD155" s="5">
        <f t="shared" si="50"/>
        <v>-27.151955852188955</v>
      </c>
      <c r="AE155">
        <f t="shared" si="68"/>
        <v>0</v>
      </c>
    </row>
    <row r="156" spans="1:31" x14ac:dyDescent="0.2">
      <c r="A156">
        <f t="shared" si="51"/>
        <v>1.2400000000000009</v>
      </c>
      <c r="B156" s="5">
        <f t="shared" si="52"/>
        <v>0</v>
      </c>
      <c r="C156" s="5">
        <f t="shared" si="53"/>
        <v>129.48523921805676</v>
      </c>
      <c r="D156" s="5">
        <f t="shared" si="54"/>
        <v>74.469029079424303</v>
      </c>
      <c r="E156" s="2">
        <f t="shared" si="55"/>
        <v>129.48523921805676</v>
      </c>
      <c r="F156" s="2">
        <f t="shared" si="56"/>
        <v>0</v>
      </c>
      <c r="G156" s="3">
        <f t="shared" si="57"/>
        <v>0</v>
      </c>
      <c r="H156" s="3">
        <f t="shared" si="58"/>
        <v>84.698963028823485</v>
      </c>
      <c r="I156" s="3">
        <f t="shared" si="59"/>
        <v>37.791424503284667</v>
      </c>
      <c r="J156" s="2">
        <f t="shared" si="38"/>
        <v>92.74753961235561</v>
      </c>
      <c r="K156" s="2">
        <f t="shared" si="60"/>
        <v>63.222590056138792</v>
      </c>
      <c r="L156" s="6">
        <f t="shared" si="39"/>
        <v>2836.7775992326738</v>
      </c>
      <c r="M156" s="2">
        <f t="shared" si="40"/>
        <v>35.95221610138632</v>
      </c>
      <c r="N156" s="2">
        <f t="shared" si="61"/>
        <v>92.74753961235561</v>
      </c>
      <c r="O156" s="2">
        <f t="shared" si="41"/>
        <v>63.222590056138792</v>
      </c>
      <c r="P156" s="5">
        <f t="shared" si="42"/>
        <v>0.38363390589759411</v>
      </c>
      <c r="Q156" s="4">
        <f t="shared" si="62"/>
        <v>0.3876352542789917</v>
      </c>
      <c r="R156" s="4">
        <f t="shared" si="43"/>
        <v>0.29189538106523039</v>
      </c>
      <c r="S156" s="4">
        <f t="shared" si="63"/>
        <v>0</v>
      </c>
      <c r="T156" s="4">
        <f t="shared" si="64"/>
        <v>0</v>
      </c>
      <c r="U156" s="5">
        <f t="shared" si="65"/>
        <v>0</v>
      </c>
      <c r="V156" s="5">
        <f t="shared" si="66"/>
        <v>-16.021045855458315</v>
      </c>
      <c r="W156" s="5">
        <f t="shared" si="67"/>
        <v>-7.1483536900466431</v>
      </c>
      <c r="X156" s="5">
        <f t="shared" si="44"/>
        <v>0.99992160706121724</v>
      </c>
      <c r="Y156" s="5">
        <f t="shared" si="45"/>
        <v>0</v>
      </c>
      <c r="Z156" s="5">
        <f t="shared" si="46"/>
        <v>-5.4389650973712236</v>
      </c>
      <c r="AA156" s="5">
        <f t="shared" si="47"/>
        <v>12.189926941157426</v>
      </c>
      <c r="AB156" s="5">
        <f t="shared" si="48"/>
        <v>0</v>
      </c>
      <c r="AC156" s="5">
        <f t="shared" si="49"/>
        <v>-21.460010952829538</v>
      </c>
      <c r="AD156" s="5">
        <f t="shared" si="50"/>
        <v>-27.132426748889216</v>
      </c>
      <c r="AE156">
        <f t="shared" si="68"/>
        <v>0</v>
      </c>
    </row>
    <row r="157" spans="1:31" x14ac:dyDescent="0.2">
      <c r="A157">
        <f t="shared" si="51"/>
        <v>1.2500000000000009</v>
      </c>
      <c r="B157" s="5">
        <f t="shared" si="52"/>
        <v>0</v>
      </c>
      <c r="C157" s="5">
        <f t="shared" si="53"/>
        <v>130.33115584779736</v>
      </c>
      <c r="D157" s="5">
        <f t="shared" si="54"/>
        <v>74.845586703119693</v>
      </c>
      <c r="E157" s="2">
        <f t="shared" si="55"/>
        <v>130.33115584779736</v>
      </c>
      <c r="F157" s="2">
        <f t="shared" si="56"/>
        <v>0</v>
      </c>
      <c r="G157" s="3">
        <f t="shared" si="57"/>
        <v>0</v>
      </c>
      <c r="H157" s="3">
        <f t="shared" si="58"/>
        <v>84.484362919295194</v>
      </c>
      <c r="I157" s="3">
        <f t="shared" si="59"/>
        <v>37.520100235795773</v>
      </c>
      <c r="J157" s="2">
        <f t="shared" si="38"/>
        <v>92.441146139494307</v>
      </c>
      <c r="K157" s="2">
        <f t="shared" si="60"/>
        <v>63.013732883090867</v>
      </c>
      <c r="L157" s="6">
        <f t="shared" si="39"/>
        <v>2836.7765463502842</v>
      </c>
      <c r="M157" s="2">
        <f t="shared" si="40"/>
        <v>35.952202757564365</v>
      </c>
      <c r="N157" s="2">
        <f t="shared" si="61"/>
        <v>92.441146139494307</v>
      </c>
      <c r="O157" s="2">
        <f t="shared" si="41"/>
        <v>63.013732883090867</v>
      </c>
      <c r="P157" s="5">
        <f t="shared" si="42"/>
        <v>0.38363387515342828</v>
      </c>
      <c r="Q157" s="4">
        <f t="shared" si="62"/>
        <v>0.38891991563272321</v>
      </c>
      <c r="R157" s="4">
        <f t="shared" si="43"/>
        <v>0.29227379999194814</v>
      </c>
      <c r="S157" s="4">
        <f t="shared" si="63"/>
        <v>0</v>
      </c>
      <c r="T157" s="4">
        <f t="shared" si="64"/>
        <v>0</v>
      </c>
      <c r="U157" s="5">
        <f t="shared" si="65"/>
        <v>0</v>
      </c>
      <c r="V157" s="5">
        <f t="shared" si="66"/>
        <v>-15.927660598793214</v>
      </c>
      <c r="W157" s="5">
        <f t="shared" si="67"/>
        <v>-7.073586182561721</v>
      </c>
      <c r="X157" s="5">
        <f t="shared" si="44"/>
        <v>0.99992123593594762</v>
      </c>
      <c r="Y157" s="5">
        <f t="shared" si="45"/>
        <v>0</v>
      </c>
      <c r="Z157" s="5">
        <f t="shared" si="46"/>
        <v>-5.3890546352847979</v>
      </c>
      <c r="AA157" s="5">
        <f t="shared" si="47"/>
        <v>12.134585055424347</v>
      </c>
      <c r="AB157" s="5">
        <f t="shared" si="48"/>
        <v>0</v>
      </c>
      <c r="AC157" s="5">
        <f t="shared" si="49"/>
        <v>-21.316715234078011</v>
      </c>
      <c r="AD157" s="5">
        <f t="shared" si="50"/>
        <v>-27.113001127137373</v>
      </c>
      <c r="AE157">
        <f t="shared" si="68"/>
        <v>0</v>
      </c>
    </row>
    <row r="158" spans="1:31" x14ac:dyDescent="0.2">
      <c r="A158">
        <f t="shared" si="51"/>
        <v>1.2600000000000009</v>
      </c>
      <c r="B158" s="5">
        <f t="shared" si="52"/>
        <v>0</v>
      </c>
      <c r="C158" s="5">
        <f t="shared" si="53"/>
        <v>131.17493364122862</v>
      </c>
      <c r="D158" s="5">
        <f t="shared" si="54"/>
        <v>75.219432055421294</v>
      </c>
      <c r="E158" s="2">
        <f t="shared" si="55"/>
        <v>131.17493364122862</v>
      </c>
      <c r="F158" s="2">
        <f t="shared" si="56"/>
        <v>0</v>
      </c>
      <c r="G158" s="3">
        <f t="shared" si="57"/>
        <v>0</v>
      </c>
      <c r="H158" s="3">
        <f t="shared" si="58"/>
        <v>84.27119576695442</v>
      </c>
      <c r="I158" s="3">
        <f t="shared" si="59"/>
        <v>37.248970224524399</v>
      </c>
      <c r="J158" s="2">
        <f t="shared" si="38"/>
        <v>92.136421781941706</v>
      </c>
      <c r="K158" s="2">
        <f t="shared" si="60"/>
        <v>62.806013484622838</v>
      </c>
      <c r="L158" s="6">
        <f t="shared" si="39"/>
        <v>2836.7755012511138</v>
      </c>
      <c r="M158" s="2">
        <f t="shared" si="40"/>
        <v>35.952189512383903</v>
      </c>
      <c r="N158" s="2">
        <f t="shared" si="61"/>
        <v>92.136421781941706</v>
      </c>
      <c r="O158" s="2">
        <f t="shared" si="41"/>
        <v>62.806013484622838</v>
      </c>
      <c r="P158" s="5">
        <f t="shared" si="42"/>
        <v>0.38363384463653255</v>
      </c>
      <c r="Q158" s="4">
        <f t="shared" si="62"/>
        <v>0.39020605333981351</v>
      </c>
      <c r="R158" s="4">
        <f t="shared" si="43"/>
        <v>0.29265113223101402</v>
      </c>
      <c r="S158" s="4">
        <f t="shared" si="63"/>
        <v>0</v>
      </c>
      <c r="T158" s="4">
        <f t="shared" si="64"/>
        <v>0</v>
      </c>
      <c r="U158" s="5">
        <f t="shared" si="65"/>
        <v>0</v>
      </c>
      <c r="V158" s="5">
        <f t="shared" si="66"/>
        <v>-15.835099681730821</v>
      </c>
      <c r="W158" s="5">
        <f t="shared" si="67"/>
        <v>-6.9993210750008572</v>
      </c>
      <c r="X158" s="5">
        <f t="shared" si="44"/>
        <v>0.99992086755414622</v>
      </c>
      <c r="Y158" s="5">
        <f t="shared" si="45"/>
        <v>0</v>
      </c>
      <c r="Z158" s="5">
        <f t="shared" si="46"/>
        <v>-5.3393600853649472</v>
      </c>
      <c r="AA158" s="5">
        <f t="shared" si="47"/>
        <v>12.079642908565726</v>
      </c>
      <c r="AB158" s="5">
        <f t="shared" si="48"/>
        <v>0</v>
      </c>
      <c r="AC158" s="5">
        <f t="shared" si="49"/>
        <v>-21.174459767095769</v>
      </c>
      <c r="AD158" s="5">
        <f t="shared" si="50"/>
        <v>-27.093678166435133</v>
      </c>
      <c r="AE158">
        <f t="shared" si="68"/>
        <v>0</v>
      </c>
    </row>
    <row r="159" spans="1:31" x14ac:dyDescent="0.2">
      <c r="A159">
        <f t="shared" si="51"/>
        <v>1.2700000000000009</v>
      </c>
      <c r="B159" s="5">
        <f t="shared" si="52"/>
        <v>0</v>
      </c>
      <c r="C159" s="5">
        <f t="shared" si="53"/>
        <v>132.01658687590981</v>
      </c>
      <c r="D159" s="5">
        <f t="shared" si="54"/>
        <v>75.590567073758223</v>
      </c>
      <c r="E159" s="2">
        <f t="shared" si="55"/>
        <v>132.01658687590981</v>
      </c>
      <c r="F159" s="2">
        <f t="shared" si="56"/>
        <v>0</v>
      </c>
      <c r="G159" s="3">
        <f t="shared" si="57"/>
        <v>0</v>
      </c>
      <c r="H159" s="3">
        <f t="shared" si="58"/>
        <v>84.059451169283463</v>
      </c>
      <c r="I159" s="3">
        <f t="shared" si="59"/>
        <v>36.978033442860045</v>
      </c>
      <c r="J159" s="2">
        <f t="shared" si="38"/>
        <v>91.833361520650143</v>
      </c>
      <c r="K159" s="2">
        <f t="shared" si="60"/>
        <v>62.599428439434313</v>
      </c>
      <c r="L159" s="6">
        <f t="shared" si="39"/>
        <v>2836.7744638506515</v>
      </c>
      <c r="M159" s="2">
        <f t="shared" si="40"/>
        <v>35.952176364773884</v>
      </c>
      <c r="N159" s="2">
        <f t="shared" si="61"/>
        <v>91.833361520650143</v>
      </c>
      <c r="O159" s="2">
        <f t="shared" si="41"/>
        <v>62.599428439434313</v>
      </c>
      <c r="P159" s="5">
        <f t="shared" si="42"/>
        <v>0.38363381434443905</v>
      </c>
      <c r="Q159" s="4">
        <f t="shared" si="62"/>
        <v>0.39149363335338089</v>
      </c>
      <c r="R159" s="4">
        <f t="shared" si="43"/>
        <v>0.29302737178525295</v>
      </c>
      <c r="S159" s="4">
        <f t="shared" si="63"/>
        <v>0</v>
      </c>
      <c r="T159" s="4">
        <f t="shared" si="64"/>
        <v>0</v>
      </c>
      <c r="U159" s="5">
        <f t="shared" si="65"/>
        <v>0</v>
      </c>
      <c r="V159" s="5">
        <f t="shared" si="66"/>
        <v>-15.743355446601829</v>
      </c>
      <c r="W159" s="5">
        <f t="shared" si="67"/>
        <v>-6.9255546652915134</v>
      </c>
      <c r="X159" s="5">
        <f t="shared" si="44"/>
        <v>0.99992050188602433</v>
      </c>
      <c r="Y159" s="5">
        <f t="shared" si="45"/>
        <v>0</v>
      </c>
      <c r="Z159" s="5">
        <f t="shared" si="46"/>
        <v>-5.2898806253387978</v>
      </c>
      <c r="AA159" s="5">
        <f t="shared" si="47"/>
        <v>12.025097624624058</v>
      </c>
      <c r="AB159" s="5">
        <f t="shared" si="48"/>
        <v>0</v>
      </c>
      <c r="AC159" s="5">
        <f t="shared" si="49"/>
        <v>-21.033236071940628</v>
      </c>
      <c r="AD159" s="5">
        <f t="shared" si="50"/>
        <v>-27.074457040667454</v>
      </c>
      <c r="AE159">
        <f t="shared" si="68"/>
        <v>0</v>
      </c>
    </row>
    <row r="160" spans="1:31" x14ac:dyDescent="0.2">
      <c r="A160">
        <f t="shared" si="51"/>
        <v>1.2800000000000009</v>
      </c>
      <c r="B160" s="5">
        <f t="shared" si="52"/>
        <v>0</v>
      </c>
      <c r="C160" s="5">
        <f t="shared" si="53"/>
        <v>132.85612972579906</v>
      </c>
      <c r="D160" s="5">
        <f t="shared" si="54"/>
        <v>75.958993685334789</v>
      </c>
      <c r="E160" s="2">
        <f t="shared" si="55"/>
        <v>132.85612972579906</v>
      </c>
      <c r="F160" s="2">
        <f t="shared" si="56"/>
        <v>0</v>
      </c>
      <c r="G160" s="3">
        <f t="shared" si="57"/>
        <v>0</v>
      </c>
      <c r="H160" s="3">
        <f t="shared" si="58"/>
        <v>83.849118808564057</v>
      </c>
      <c r="I160" s="3">
        <f t="shared" si="59"/>
        <v>36.707288872453368</v>
      </c>
      <c r="J160" s="2">
        <f t="shared" ref="J160:J223" si="69">SQRT(G160^2+H160^2+I160^2)</f>
        <v>91.531960436442247</v>
      </c>
      <c r="K160" s="2">
        <f t="shared" si="60"/>
        <v>62.393974394302823</v>
      </c>
      <c r="L160" s="6">
        <f t="shared" ref="L160:L223" si="70">SQRT(spin^2-flag*((30/PI())*(wx*G160+wy*H160+wz*I160)/J160)^2)*EXP(-A160/(tau*146.7/N160))</f>
        <v>2836.7734340645275</v>
      </c>
      <c r="M160" s="2">
        <f t="shared" ref="M160:M223" si="71">(L160*PI()/30)*(circ/(2*PI()))/12</f>
        <v>35.952163313665018</v>
      </c>
      <c r="N160" s="2">
        <f t="shared" si="61"/>
        <v>91.531960436442247</v>
      </c>
      <c r="O160" s="2">
        <f t="shared" ref="O160:O223" si="72">J160/1.467</f>
        <v>62.393974394302823</v>
      </c>
      <c r="P160" s="5">
        <f t="shared" ref="P160:P223" si="73">cd0+(cdspin*L160/1000)</f>
        <v>0.3836337842746842</v>
      </c>
      <c r="Q160" s="4">
        <f t="shared" si="62"/>
        <v>0.39278262087076565</v>
      </c>
      <c r="R160" s="4">
        <f t="shared" ref="R160:R223" si="74">cl2_*Q160/(cl0+cl1_*Q160)</f>
        <v>0.2934025125805631</v>
      </c>
      <c r="S160" s="4">
        <f t="shared" si="63"/>
        <v>0</v>
      </c>
      <c r="T160" s="4">
        <f t="shared" si="64"/>
        <v>0</v>
      </c>
      <c r="U160" s="5">
        <f t="shared" si="65"/>
        <v>0</v>
      </c>
      <c r="V160" s="5">
        <f t="shared" si="66"/>
        <v>-15.652420332107932</v>
      </c>
      <c r="W160" s="5">
        <f t="shared" si="67"/>
        <v>-6.8522832779617113</v>
      </c>
      <c r="X160" s="5">
        <f t="shared" ref="X160:X223" si="75">M160/romega</f>
        <v>0.99992013890184239</v>
      </c>
      <c r="Y160" s="5">
        <f t="shared" ref="Y160:Y223" si="76">const*($R160/omega)*N160*(wy*I160-wz*(H160-T160))</f>
        <v>0</v>
      </c>
      <c r="Z160" s="5">
        <f t="shared" ref="Z160:Z223" si="77">const*($R160/omega)*N160*(wz*(G160-S160)-wx*I160)</f>
        <v>-5.2406154334630468</v>
      </c>
      <c r="AA160" s="5">
        <f t="shared" ref="AA160:AA223" si="78">const*($R160/omega)*N160*(wx*(H160-T160)-wy*(G160-S160))</f>
        <v>11.970946359925717</v>
      </c>
      <c r="AB160" s="5">
        <f t="shared" ref="AB160:AB223" si="79">U160+Y160</f>
        <v>0</v>
      </c>
      <c r="AC160" s="5">
        <f t="shared" ref="AC160:AC223" si="80">V160+Z160</f>
        <v>-20.893035765570978</v>
      </c>
      <c r="AD160" s="5">
        <f t="shared" ref="AD160:AD223" si="81">W160+AA160-32.174</f>
        <v>-27.055336918035994</v>
      </c>
      <c r="AE160">
        <f t="shared" si="68"/>
        <v>0</v>
      </c>
    </row>
    <row r="161" spans="1:31" x14ac:dyDescent="0.2">
      <c r="A161">
        <f t="shared" ref="A161:A224" si="82">A160+dt</f>
        <v>1.2900000000000009</v>
      </c>
      <c r="B161" s="5">
        <f t="shared" ref="B161:B224" si="83">B160+G160*dt+0.5*AB160*dt*dt</f>
        <v>0</v>
      </c>
      <c r="C161" s="5">
        <f t="shared" ref="C161:C224" si="84">C160+H160*dt+0.5*AC160*dt*dt</f>
        <v>133.69357626209643</v>
      </c>
      <c r="D161" s="5">
        <f t="shared" ref="D161:D224" si="85">D160+I160*dt+0.5*AD160*dt*dt</f>
        <v>76.324713807213428</v>
      </c>
      <c r="E161" s="2">
        <f t="shared" ref="E161:E224" si="86">SQRT(B161^2+C161^2)</f>
        <v>133.69357626209643</v>
      </c>
      <c r="F161" s="2">
        <f t="shared" ref="F161:F224" si="87">ATAN2(C161,B161)*180/PI()</f>
        <v>0</v>
      </c>
      <c r="G161" s="3">
        <f t="shared" ref="G161:G224" si="88">G160+AB160*dt</f>
        <v>0</v>
      </c>
      <c r="H161" s="3">
        <f t="shared" ref="H161:H224" si="89">H160+AC160*dt</f>
        <v>83.640188450908354</v>
      </c>
      <c r="I161" s="3">
        <f t="shared" ref="I161:I224" si="90">I160+AD160*dt</f>
        <v>36.436735503273006</v>
      </c>
      <c r="J161" s="2">
        <f t="shared" si="69"/>
        <v>91.232213708968715</v>
      </c>
      <c r="K161" s="2">
        <f t="shared" ref="K161:K224" si="91">J161/1.467</f>
        <v>62.189648063373355</v>
      </c>
      <c r="L161" s="6">
        <f t="shared" si="70"/>
        <v>2836.7724118085061</v>
      </c>
      <c r="M161" s="2">
        <f t="shared" si="71"/>
        <v>35.952150357989744</v>
      </c>
      <c r="N161" s="2">
        <f t="shared" ref="N161:N224" si="92">IF(D161&gt;=hwind,SQRT((G161-vxw)^2+(H161-vyw)^2+I161^2),J161)</f>
        <v>91.232213708968715</v>
      </c>
      <c r="O161" s="2">
        <f t="shared" si="72"/>
        <v>62.189648063373355</v>
      </c>
      <c r="P161" s="5">
        <f t="shared" si="73"/>
        <v>0.3836337544248084</v>
      </c>
      <c r="Q161" s="4">
        <f t="shared" ref="Q161:Q224" si="93">(M161/N161)</f>
        <v>0.39407298032553839</v>
      </c>
      <c r="R161" s="4">
        <f t="shared" si="74"/>
        <v>0.29377654846612261</v>
      </c>
      <c r="S161" s="4">
        <f t="shared" si="63"/>
        <v>0</v>
      </c>
      <c r="T161" s="4">
        <f t="shared" si="64"/>
        <v>0</v>
      </c>
      <c r="U161" s="5">
        <f t="shared" si="65"/>
        <v>0</v>
      </c>
      <c r="V161" s="5">
        <f t="shared" si="66"/>
        <v>-15.562286871994045</v>
      </c>
      <c r="W161" s="5">
        <f t="shared" si="67"/>
        <v>-6.7795032637177979</v>
      </c>
      <c r="X161" s="5">
        <f t="shared" si="75"/>
        <v>0.99991977857190883</v>
      </c>
      <c r="Y161" s="5">
        <f t="shared" si="76"/>
        <v>0</v>
      </c>
      <c r="Z161" s="5">
        <f t="shared" si="77"/>
        <v>-5.1915636884350063</v>
      </c>
      <c r="AA161" s="5">
        <f t="shared" si="78"/>
        <v>11.917186302724398</v>
      </c>
      <c r="AB161" s="5">
        <f t="shared" si="79"/>
        <v>0</v>
      </c>
      <c r="AC161" s="5">
        <f t="shared" si="80"/>
        <v>-20.753850560429051</v>
      </c>
      <c r="AD161" s="5">
        <f t="shared" si="81"/>
        <v>-27.0363169609934</v>
      </c>
      <c r="AE161">
        <f t="shared" si="68"/>
        <v>0</v>
      </c>
    </row>
    <row r="162" spans="1:31" x14ac:dyDescent="0.2">
      <c r="A162">
        <f t="shared" si="82"/>
        <v>1.3000000000000009</v>
      </c>
      <c r="B162" s="5">
        <f t="shared" si="83"/>
        <v>0</v>
      </c>
      <c r="C162" s="5">
        <f t="shared" si="84"/>
        <v>134.52894045407749</v>
      </c>
      <c r="D162" s="5">
        <f t="shared" si="85"/>
        <v>76.6877293463981</v>
      </c>
      <c r="E162" s="2">
        <f t="shared" si="86"/>
        <v>134.52894045407749</v>
      </c>
      <c r="F162" s="2">
        <f t="shared" si="87"/>
        <v>0</v>
      </c>
      <c r="G162" s="3">
        <f t="shared" si="88"/>
        <v>0</v>
      </c>
      <c r="H162" s="3">
        <f t="shared" si="89"/>
        <v>83.432649945304064</v>
      </c>
      <c r="I162" s="3">
        <f t="shared" si="90"/>
        <v>36.16637233366307</v>
      </c>
      <c r="J162" s="2">
        <f t="shared" si="69"/>
        <v>90.934116615672892</v>
      </c>
      <c r="K162" s="2">
        <f t="shared" si="91"/>
        <v>61.986446227452547</v>
      </c>
      <c r="L162" s="6">
        <f t="shared" si="70"/>
        <v>2836.7713969984793</v>
      </c>
      <c r="M162" s="2">
        <f t="shared" si="71"/>
        <v>35.952137496682113</v>
      </c>
      <c r="N162" s="2">
        <f t="shared" si="92"/>
        <v>90.934116615672892</v>
      </c>
      <c r="O162" s="2">
        <f t="shared" si="72"/>
        <v>61.986446227452547</v>
      </c>
      <c r="P162" s="5">
        <f t="shared" si="73"/>
        <v>0.38363372479235558</v>
      </c>
      <c r="Q162" s="4">
        <f t="shared" si="93"/>
        <v>0.395364675379555</v>
      </c>
      <c r="R162" s="4">
        <f t="shared" si="74"/>
        <v>0.29414947321461288</v>
      </c>
      <c r="S162" s="4">
        <f t="shared" ref="S162:S225" si="94">IF(D162&gt;=hwind,vxw,0)</f>
        <v>0</v>
      </c>
      <c r="T162" s="4">
        <f t="shared" ref="T162:T225" si="95">IF(D162&gt;=hwind,vyw,0)</f>
        <v>0</v>
      </c>
      <c r="U162" s="5">
        <f t="shared" ref="U162:U225" si="96">-const*$P162*$N162*(G162-S162)</f>
        <v>0</v>
      </c>
      <c r="V162" s="5">
        <f t="shared" ref="V162:V225" si="97">-const*$P162*$N162*(H162-T162)</f>
        <v>-15.472947693741133</v>
      </c>
      <c r="W162" s="5">
        <f t="shared" ref="W162:W225" si="98">-const*$P162*$N162*I162</f>
        <v>-6.707210999027267</v>
      </c>
      <c r="X162" s="5">
        <f t="shared" si="75"/>
        <v>0.99991942086657681</v>
      </c>
      <c r="Y162" s="5">
        <f t="shared" si="76"/>
        <v>0</v>
      </c>
      <c r="Z162" s="5">
        <f t="shared" si="77"/>
        <v>-5.1427245693036658</v>
      </c>
      <c r="AA162" s="5">
        <f t="shared" si="78"/>
        <v>11.86381467284887</v>
      </c>
      <c r="AB162" s="5">
        <f t="shared" si="79"/>
        <v>0</v>
      </c>
      <c r="AC162" s="5">
        <f t="shared" si="80"/>
        <v>-20.6156722630448</v>
      </c>
      <c r="AD162" s="5">
        <f t="shared" si="81"/>
        <v>-27.017396326178396</v>
      </c>
      <c r="AE162">
        <f t="shared" si="68"/>
        <v>0</v>
      </c>
    </row>
    <row r="163" spans="1:31" x14ac:dyDescent="0.2">
      <c r="A163">
        <f t="shared" si="82"/>
        <v>1.3100000000000009</v>
      </c>
      <c r="B163" s="5">
        <f t="shared" si="83"/>
        <v>0</v>
      </c>
      <c r="C163" s="5">
        <f t="shared" si="84"/>
        <v>135.36223616991737</v>
      </c>
      <c r="D163" s="5">
        <f t="shared" si="85"/>
        <v>77.048042199918427</v>
      </c>
      <c r="E163" s="2">
        <f t="shared" si="86"/>
        <v>135.36223616991737</v>
      </c>
      <c r="F163" s="2">
        <f t="shared" si="87"/>
        <v>0</v>
      </c>
      <c r="G163" s="3">
        <f t="shared" si="88"/>
        <v>0</v>
      </c>
      <c r="H163" s="3">
        <f t="shared" si="89"/>
        <v>83.226493222673611</v>
      </c>
      <c r="I163" s="3">
        <f t="shared" si="90"/>
        <v>35.896198370401287</v>
      </c>
      <c r="J163" s="2">
        <f t="shared" si="69"/>
        <v>90.63766453076191</v>
      </c>
      <c r="K163" s="2">
        <f t="shared" si="91"/>
        <v>61.784365733307368</v>
      </c>
      <c r="L163" s="6">
        <f t="shared" si="70"/>
        <v>2836.7703895504587</v>
      </c>
      <c r="M163" s="2">
        <f t="shared" si="71"/>
        <v>35.952124728677688</v>
      </c>
      <c r="N163" s="2">
        <f t="shared" si="92"/>
        <v>90.63766453076191</v>
      </c>
      <c r="O163" s="2">
        <f t="shared" si="72"/>
        <v>61.784365733307368</v>
      </c>
      <c r="P163" s="5">
        <f t="shared" si="73"/>
        <v>0.38363369537487341</v>
      </c>
      <c r="Q163" s="4">
        <f t="shared" si="93"/>
        <v>0.39665766891506499</v>
      </c>
      <c r="R163" s="4">
        <f t="shared" si="74"/>
        <v>0.29452128052245585</v>
      </c>
      <c r="S163" s="4">
        <f t="shared" si="94"/>
        <v>0</v>
      </c>
      <c r="T163" s="4">
        <f t="shared" si="95"/>
        <v>0</v>
      </c>
      <c r="U163" s="5">
        <f t="shared" si="96"/>
        <v>0</v>
      </c>
      <c r="V163" s="5">
        <f t="shared" si="97"/>
        <v>-15.384395517279312</v>
      </c>
      <c r="W163" s="5">
        <f t="shared" si="98"/>
        <v>-6.6354028857066147</v>
      </c>
      <c r="X163" s="5">
        <f t="shared" si="75"/>
        <v>0.99991906575624179</v>
      </c>
      <c r="Y163" s="5">
        <f t="shared" si="76"/>
        <v>0</v>
      </c>
      <c r="Z163" s="5">
        <f t="shared" si="77"/>
        <v>-5.0940972553807331</v>
      </c>
      <c r="AA163" s="5">
        <f t="shared" si="78"/>
        <v>11.810828721354799</v>
      </c>
      <c r="AB163" s="5">
        <f t="shared" si="79"/>
        <v>0</v>
      </c>
      <c r="AC163" s="5">
        <f t="shared" si="80"/>
        <v>-20.478492772660047</v>
      </c>
      <c r="AD163" s="5">
        <f t="shared" si="81"/>
        <v>-26.998574164351815</v>
      </c>
      <c r="AE163">
        <f t="shared" si="68"/>
        <v>0</v>
      </c>
    </row>
    <row r="164" spans="1:31" x14ac:dyDescent="0.2">
      <c r="A164">
        <f t="shared" si="82"/>
        <v>1.320000000000001</v>
      </c>
      <c r="B164" s="5">
        <f t="shared" si="83"/>
        <v>0</v>
      </c>
      <c r="C164" s="5">
        <f t="shared" si="84"/>
        <v>136.19347717750546</v>
      </c>
      <c r="D164" s="5">
        <f t="shared" si="85"/>
        <v>77.405654254914211</v>
      </c>
      <c r="E164" s="2">
        <f t="shared" si="86"/>
        <v>136.19347717750546</v>
      </c>
      <c r="F164" s="2">
        <f t="shared" si="87"/>
        <v>0</v>
      </c>
      <c r="G164" s="3">
        <f t="shared" si="88"/>
        <v>0</v>
      </c>
      <c r="H164" s="3">
        <f t="shared" si="89"/>
        <v>83.021708294947004</v>
      </c>
      <c r="I164" s="3">
        <f t="shared" si="90"/>
        <v>35.62621262875777</v>
      </c>
      <c r="J164" s="2">
        <f t="shared" si="69"/>
        <v>90.342852924183944</v>
      </c>
      <c r="K164" s="2">
        <f t="shared" si="91"/>
        <v>61.583403492967918</v>
      </c>
      <c r="L164" s="6">
        <f t="shared" si="70"/>
        <v>2836.7693893805695</v>
      </c>
      <c r="M164" s="2">
        <f t="shared" si="71"/>
        <v>35.952112052913471</v>
      </c>
      <c r="N164" s="2">
        <f t="shared" si="92"/>
        <v>90.342852924183944</v>
      </c>
      <c r="O164" s="2">
        <f t="shared" si="72"/>
        <v>61.583403492967918</v>
      </c>
      <c r="P164" s="5">
        <f t="shared" si="73"/>
        <v>0.38363366616991262</v>
      </c>
      <c r="Q164" s="4">
        <f t="shared" si="93"/>
        <v>0.39795192302687871</v>
      </c>
      <c r="R164" s="4">
        <f t="shared" si="74"/>
        <v>0.29489196401007001</v>
      </c>
      <c r="S164" s="4">
        <f t="shared" si="94"/>
        <v>0</v>
      </c>
      <c r="T164" s="4">
        <f t="shared" si="95"/>
        <v>0</v>
      </c>
      <c r="U164" s="5">
        <f t="shared" si="96"/>
        <v>0</v>
      </c>
      <c r="V164" s="5">
        <f t="shared" si="97"/>
        <v>-15.296623153720725</v>
      </c>
      <c r="W164" s="5">
        <f t="shared" si="98"/>
        <v>-6.5640753505141021</v>
      </c>
      <c r="X164" s="5">
        <f t="shared" si="75"/>
        <v>0.99991871321133918</v>
      </c>
      <c r="Y164" s="5">
        <f t="shared" si="76"/>
        <v>0</v>
      </c>
      <c r="Z164" s="5">
        <f t="shared" si="77"/>
        <v>-5.0456809261517401</v>
      </c>
      <c r="AA164" s="5">
        <f t="shared" si="78"/>
        <v>11.758225730180691</v>
      </c>
      <c r="AB164" s="5">
        <f t="shared" si="79"/>
        <v>0</v>
      </c>
      <c r="AC164" s="5">
        <f t="shared" si="80"/>
        <v>-20.342304079872466</v>
      </c>
      <c r="AD164" s="5">
        <f t="shared" si="81"/>
        <v>-26.979849620333411</v>
      </c>
      <c r="AE164">
        <f t="shared" si="68"/>
        <v>0</v>
      </c>
    </row>
    <row r="165" spans="1:31" x14ac:dyDescent="0.2">
      <c r="A165">
        <f t="shared" si="82"/>
        <v>1.330000000000001</v>
      </c>
      <c r="B165" s="5">
        <f t="shared" si="83"/>
        <v>0</v>
      </c>
      <c r="C165" s="5">
        <f t="shared" si="84"/>
        <v>137.02267714525092</v>
      </c>
      <c r="D165" s="5">
        <f t="shared" si="85"/>
        <v>77.760567388720773</v>
      </c>
      <c r="E165" s="2">
        <f t="shared" si="86"/>
        <v>137.02267714525092</v>
      </c>
      <c r="F165" s="2">
        <f t="shared" si="87"/>
        <v>0</v>
      </c>
      <c r="G165" s="3">
        <f t="shared" si="88"/>
        <v>0</v>
      </c>
      <c r="H165" s="3">
        <f t="shared" si="89"/>
        <v>82.818285254148279</v>
      </c>
      <c r="I165" s="3">
        <f t="shared" si="90"/>
        <v>35.356414132554434</v>
      </c>
      <c r="J165" s="2">
        <f t="shared" si="69"/>
        <v>90.04967736061117</v>
      </c>
      <c r="K165" s="2">
        <f t="shared" si="91"/>
        <v>61.383556483034198</v>
      </c>
      <c r="L165" s="6">
        <f t="shared" si="70"/>
        <v>2836.7683964050452</v>
      </c>
      <c r="M165" s="2">
        <f t="shared" si="71"/>
        <v>35.95209946832783</v>
      </c>
      <c r="N165" s="2">
        <f t="shared" si="92"/>
        <v>90.04967736061117</v>
      </c>
      <c r="O165" s="2">
        <f t="shared" si="72"/>
        <v>61.383556483034198</v>
      </c>
      <c r="P165" s="5">
        <f t="shared" si="73"/>
        <v>0.3836336371750273</v>
      </c>
      <c r="Q165" s="4">
        <f t="shared" si="93"/>
        <v>0.39924739901459899</v>
      </c>
      <c r="R165" s="4">
        <f t="shared" si="74"/>
        <v>0.295261517222141</v>
      </c>
      <c r="S165" s="4">
        <f t="shared" si="94"/>
        <v>0</v>
      </c>
      <c r="T165" s="4">
        <f t="shared" si="95"/>
        <v>0</v>
      </c>
      <c r="U165" s="5">
        <f t="shared" si="96"/>
        <v>0</v>
      </c>
      <c r="V165" s="5">
        <f t="shared" si="97"/>
        <v>-15.209623504111892</v>
      </c>
      <c r="W165" s="5">
        <f t="shared" si="98"/>
        <v>-6.4932248447474112</v>
      </c>
      <c r="X165" s="5">
        <f t="shared" si="75"/>
        <v>0.99991836320234218</v>
      </c>
      <c r="Y165" s="5">
        <f t="shared" si="76"/>
        <v>0</v>
      </c>
      <c r="Z165" s="5">
        <f t="shared" si="77"/>
        <v>-4.997474761187136</v>
      </c>
      <c r="AA165" s="5">
        <f t="shared" si="78"/>
        <v>11.706003011807706</v>
      </c>
      <c r="AB165" s="5">
        <f t="shared" si="79"/>
        <v>0</v>
      </c>
      <c r="AC165" s="5">
        <f t="shared" si="80"/>
        <v>-20.207098265299027</v>
      </c>
      <c r="AD165" s="5">
        <f t="shared" si="81"/>
        <v>-26.961221832939707</v>
      </c>
      <c r="AE165">
        <f t="shared" si="68"/>
        <v>0</v>
      </c>
    </row>
    <row r="166" spans="1:31" x14ac:dyDescent="0.2">
      <c r="A166">
        <f t="shared" si="82"/>
        <v>1.340000000000001</v>
      </c>
      <c r="B166" s="5">
        <f t="shared" si="83"/>
        <v>0</v>
      </c>
      <c r="C166" s="5">
        <f t="shared" si="84"/>
        <v>137.84984964287915</v>
      </c>
      <c r="D166" s="5">
        <f t="shared" si="85"/>
        <v>78.112783468954675</v>
      </c>
      <c r="E166" s="2">
        <f t="shared" si="86"/>
        <v>137.84984964287915</v>
      </c>
      <c r="F166" s="2">
        <f t="shared" si="87"/>
        <v>0</v>
      </c>
      <c r="G166" s="3">
        <f t="shared" si="88"/>
        <v>0</v>
      </c>
      <c r="H166" s="3">
        <f t="shared" si="89"/>
        <v>82.616214271495295</v>
      </c>
      <c r="I166" s="3">
        <f t="shared" si="90"/>
        <v>35.086801914225035</v>
      </c>
      <c r="J166" s="2">
        <f t="shared" si="69"/>
        <v>89.758133498428364</v>
      </c>
      <c r="K166" s="2">
        <f t="shared" si="91"/>
        <v>61.18482174398661</v>
      </c>
      <c r="L166" s="6">
        <f t="shared" si="70"/>
        <v>2836.7674105402175</v>
      </c>
      <c r="M166" s="2">
        <f t="shared" si="71"/>
        <v>35.952086973860396</v>
      </c>
      <c r="N166" s="2">
        <f t="shared" si="92"/>
        <v>89.758133498428364</v>
      </c>
      <c r="O166" s="2">
        <f t="shared" si="72"/>
        <v>61.18482174398661</v>
      </c>
      <c r="P166" s="5">
        <f t="shared" si="73"/>
        <v>0.38363360838777438</v>
      </c>
      <c r="Q166" s="4">
        <f t="shared" si="93"/>
        <v>0.40054405737492199</v>
      </c>
      <c r="R166" s="4">
        <f t="shared" si="74"/>
        <v>0.2956299336279114</v>
      </c>
      <c r="S166" s="4">
        <f t="shared" si="94"/>
        <v>0</v>
      </c>
      <c r="T166" s="4">
        <f t="shared" si="95"/>
        <v>0</v>
      </c>
      <c r="U166" s="5">
        <f t="shared" si="96"/>
        <v>0</v>
      </c>
      <c r="V166" s="5">
        <f t="shared" si="97"/>
        <v>-15.123389558205076</v>
      </c>
      <c r="W166" s="5">
        <f t="shared" si="98"/>
        <v>-6.4228478438460979</v>
      </c>
      <c r="X166" s="5">
        <f t="shared" si="75"/>
        <v>0.99991801569975924</v>
      </c>
      <c r="Y166" s="5">
        <f t="shared" si="76"/>
        <v>0</v>
      </c>
      <c r="Z166" s="5">
        <f t="shared" si="77"/>
        <v>-4.9494779400534563</v>
      </c>
      <c r="AA166" s="5">
        <f t="shared" si="78"/>
        <v>11.654157908923432</v>
      </c>
      <c r="AB166" s="5">
        <f t="shared" si="79"/>
        <v>0</v>
      </c>
      <c r="AC166" s="5">
        <f t="shared" si="80"/>
        <v>-20.072867498258532</v>
      </c>
      <c r="AD166" s="5">
        <f t="shared" si="81"/>
        <v>-26.942689934922665</v>
      </c>
      <c r="AE166">
        <f t="shared" si="68"/>
        <v>0</v>
      </c>
    </row>
    <row r="167" spans="1:31" x14ac:dyDescent="0.2">
      <c r="A167">
        <f t="shared" si="82"/>
        <v>1.350000000000001</v>
      </c>
      <c r="B167" s="5">
        <f t="shared" si="83"/>
        <v>0</v>
      </c>
      <c r="C167" s="5">
        <f t="shared" si="84"/>
        <v>138.67500814221921</v>
      </c>
      <c r="D167" s="5">
        <f t="shared" si="85"/>
        <v>78.462304353600189</v>
      </c>
      <c r="E167" s="2">
        <f t="shared" si="86"/>
        <v>138.67500814221921</v>
      </c>
      <c r="F167" s="2">
        <f t="shared" si="87"/>
        <v>0</v>
      </c>
      <c r="G167" s="3">
        <f t="shared" si="88"/>
        <v>0</v>
      </c>
      <c r="H167" s="3">
        <f t="shared" si="89"/>
        <v>82.41548559651271</v>
      </c>
      <c r="I167" s="3">
        <f t="shared" si="90"/>
        <v>34.817375014875807</v>
      </c>
      <c r="J167" s="2">
        <f t="shared" si="69"/>
        <v>89.46821708872649</v>
      </c>
      <c r="K167" s="2">
        <f t="shared" si="91"/>
        <v>60.987196379499991</v>
      </c>
      <c r="L167" s="6">
        <f t="shared" si="70"/>
        <v>2836.7664317025142</v>
      </c>
      <c r="M167" s="2">
        <f t="shared" si="71"/>
        <v>35.952074568451998</v>
      </c>
      <c r="N167" s="2">
        <f t="shared" si="92"/>
        <v>89.46821708872649</v>
      </c>
      <c r="O167" s="2">
        <f t="shared" si="72"/>
        <v>60.987196379499991</v>
      </c>
      <c r="P167" s="5">
        <f t="shared" si="73"/>
        <v>0.38363357980571344</v>
      </c>
      <c r="Q167" s="4">
        <f t="shared" si="93"/>
        <v>0.40184185779401393</v>
      </c>
      <c r="R167" s="4">
        <f t="shared" si="74"/>
        <v>0.2959972066214866</v>
      </c>
      <c r="S167" s="4">
        <f t="shared" si="94"/>
        <v>0</v>
      </c>
      <c r="T167" s="4">
        <f t="shared" si="95"/>
        <v>0</v>
      </c>
      <c r="U167" s="5">
        <f t="shared" si="96"/>
        <v>0</v>
      </c>
      <c r="V167" s="5">
        <f t="shared" si="97"/>
        <v>-15.037914393248311</v>
      </c>
      <c r="W167" s="5">
        <f t="shared" si="98"/>
        <v>-6.352940846998778</v>
      </c>
      <c r="X167" s="5">
        <f t="shared" si="75"/>
        <v>0.99991767067413229</v>
      </c>
      <c r="Y167" s="5">
        <f t="shared" si="76"/>
        <v>0</v>
      </c>
      <c r="Z167" s="5">
        <f t="shared" si="77"/>
        <v>-4.9016896422245191</v>
      </c>
      <c r="AA167" s="5">
        <f t="shared" si="78"/>
        <v>11.602687794089334</v>
      </c>
      <c r="AB167" s="5">
        <f t="shared" si="79"/>
        <v>0</v>
      </c>
      <c r="AC167" s="5">
        <f t="shared" si="80"/>
        <v>-19.939604035472829</v>
      </c>
      <c r="AD167" s="5">
        <f t="shared" si="81"/>
        <v>-26.924253052909442</v>
      </c>
      <c r="AE167">
        <f t="shared" si="68"/>
        <v>0</v>
      </c>
    </row>
    <row r="168" spans="1:31" x14ac:dyDescent="0.2">
      <c r="A168">
        <f t="shared" si="82"/>
        <v>1.360000000000001</v>
      </c>
      <c r="B168" s="5">
        <f t="shared" si="83"/>
        <v>0</v>
      </c>
      <c r="C168" s="5">
        <f t="shared" si="84"/>
        <v>139.49816601798258</v>
      </c>
      <c r="D168" s="5">
        <f t="shared" si="85"/>
        <v>78.8091318910963</v>
      </c>
      <c r="E168" s="2">
        <f t="shared" si="86"/>
        <v>139.49816601798258</v>
      </c>
      <c r="F168" s="2">
        <f t="shared" si="87"/>
        <v>0</v>
      </c>
      <c r="G168" s="3">
        <f t="shared" si="88"/>
        <v>0</v>
      </c>
      <c r="H168" s="3">
        <f t="shared" si="89"/>
        <v>82.216089556157982</v>
      </c>
      <c r="I168" s="3">
        <f t="shared" si="90"/>
        <v>34.548132484346716</v>
      </c>
      <c r="J168" s="2">
        <f t="shared" si="69"/>
        <v>89.179923974301317</v>
      </c>
      <c r="K168" s="2">
        <f t="shared" si="91"/>
        <v>60.790677555760951</v>
      </c>
      <c r="L168" s="6">
        <f t="shared" si="70"/>
        <v>2836.7654598084496</v>
      </c>
      <c r="M168" s="2">
        <f t="shared" si="71"/>
        <v>35.95206225104458</v>
      </c>
      <c r="N168" s="2">
        <f t="shared" si="92"/>
        <v>89.179923974301317</v>
      </c>
      <c r="O168" s="2">
        <f t="shared" si="72"/>
        <v>60.790677555760951</v>
      </c>
      <c r="P168" s="5">
        <f t="shared" si="73"/>
        <v>0.38363355142640676</v>
      </c>
      <c r="Q168" s="4">
        <f t="shared" si="93"/>
        <v>0.40314075913996927</v>
      </c>
      <c r="R168" s="4">
        <f t="shared" si="74"/>
        <v>0.29636332952215932</v>
      </c>
      <c r="S168" s="4">
        <f t="shared" si="94"/>
        <v>0</v>
      </c>
      <c r="T168" s="4">
        <f t="shared" si="95"/>
        <v>0</v>
      </c>
      <c r="U168" s="5">
        <f t="shared" si="96"/>
        <v>0</v>
      </c>
      <c r="V168" s="5">
        <f t="shared" si="97"/>
        <v>-14.953191172793804</v>
      </c>
      <c r="W168" s="5">
        <f t="shared" si="98"/>
        <v>-6.2835003767550326</v>
      </c>
      <c r="X168" s="5">
        <f t="shared" si="75"/>
        <v>0.99991732809603395</v>
      </c>
      <c r="Y168" s="5">
        <f t="shared" si="76"/>
        <v>0</v>
      </c>
      <c r="Z168" s="5">
        <f t="shared" si="77"/>
        <v>-4.8541090469927104</v>
      </c>
      <c r="AA168" s="5">
        <f t="shared" si="78"/>
        <v>11.55159006941199</v>
      </c>
      <c r="AB168" s="5">
        <f t="shared" si="79"/>
        <v>0</v>
      </c>
      <c r="AC168" s="5">
        <f t="shared" si="80"/>
        <v>-19.807300219786516</v>
      </c>
      <c r="AD168" s="5">
        <f t="shared" si="81"/>
        <v>-26.905910307343042</v>
      </c>
      <c r="AE168">
        <f t="shared" si="68"/>
        <v>0</v>
      </c>
    </row>
    <row r="169" spans="1:31" x14ac:dyDescent="0.2">
      <c r="A169">
        <f t="shared" si="82"/>
        <v>1.370000000000001</v>
      </c>
      <c r="B169" s="5">
        <f t="shared" si="83"/>
        <v>0</v>
      </c>
      <c r="C169" s="5">
        <f t="shared" si="84"/>
        <v>140.31933654853319</v>
      </c>
      <c r="D169" s="5">
        <f t="shared" si="85"/>
        <v>79.153267920424398</v>
      </c>
      <c r="E169" s="2">
        <f t="shared" si="86"/>
        <v>140.31933654853319</v>
      </c>
      <c r="F169" s="2">
        <f t="shared" si="87"/>
        <v>0</v>
      </c>
      <c r="G169" s="3">
        <f t="shared" si="88"/>
        <v>0</v>
      </c>
      <c r="H169" s="3">
        <f t="shared" si="89"/>
        <v>82.018016553960123</v>
      </c>
      <c r="I169" s="3">
        <f t="shared" si="90"/>
        <v>34.279073381273285</v>
      </c>
      <c r="J169" s="2">
        <f t="shared" si="69"/>
        <v>88.893250088656316</v>
      </c>
      <c r="K169" s="2">
        <f t="shared" si="91"/>
        <v>60.595262500788216</v>
      </c>
      <c r="L169" s="6">
        <f t="shared" si="70"/>
        <v>2836.7644947746194</v>
      </c>
      <c r="M169" s="2">
        <f t="shared" si="71"/>
        <v>35.952050020581119</v>
      </c>
      <c r="N169" s="2">
        <f t="shared" si="92"/>
        <v>88.893250088656316</v>
      </c>
      <c r="O169" s="2">
        <f t="shared" si="72"/>
        <v>60.595262500788216</v>
      </c>
      <c r="P169" s="5">
        <f t="shared" si="73"/>
        <v>0.38363352324741889</v>
      </c>
      <c r="Q169" s="4">
        <f t="shared" si="93"/>
        <v>0.40444071945535681</v>
      </c>
      <c r="R169" s="4">
        <f t="shared" si="74"/>
        <v>0.29672829557475233</v>
      </c>
      <c r="S169" s="4">
        <f t="shared" si="94"/>
        <v>0</v>
      </c>
      <c r="T169" s="4">
        <f t="shared" si="95"/>
        <v>0</v>
      </c>
      <c r="U169" s="5">
        <f t="shared" si="96"/>
        <v>0</v>
      </c>
      <c r="V169" s="5">
        <f t="shared" si="97"/>
        <v>-14.869213145524194</v>
      </c>
      <c r="W169" s="5">
        <f t="shared" si="98"/>
        <v>-6.2145229786419032</v>
      </c>
      <c r="X169" s="5">
        <f t="shared" si="75"/>
        <v>0.99991698793606598</v>
      </c>
      <c r="Y169" s="5">
        <f t="shared" si="76"/>
        <v>0</v>
      </c>
      <c r="Z169" s="5">
        <f t="shared" si="77"/>
        <v>-4.8067353333803107</v>
      </c>
      <c r="AA169" s="5">
        <f t="shared" si="78"/>
        <v>11.50086216621785</v>
      </c>
      <c r="AB169" s="5">
        <f t="shared" si="79"/>
        <v>0</v>
      </c>
      <c r="AC169" s="5">
        <f t="shared" si="80"/>
        <v>-19.675948478904505</v>
      </c>
      <c r="AD169" s="5">
        <f t="shared" si="81"/>
        <v>-26.887660812424052</v>
      </c>
      <c r="AE169">
        <f t="shared" si="68"/>
        <v>0</v>
      </c>
    </row>
    <row r="170" spans="1:31" x14ac:dyDescent="0.2">
      <c r="A170">
        <f t="shared" si="82"/>
        <v>1.380000000000001</v>
      </c>
      <c r="B170" s="5">
        <f t="shared" si="83"/>
        <v>0</v>
      </c>
      <c r="C170" s="5">
        <f t="shared" si="84"/>
        <v>141.13853291664884</v>
      </c>
      <c r="D170" s="5">
        <f t="shared" si="85"/>
        <v>79.494714271196514</v>
      </c>
      <c r="E170" s="2">
        <f t="shared" si="86"/>
        <v>141.13853291664884</v>
      </c>
      <c r="F170" s="2">
        <f t="shared" si="87"/>
        <v>0</v>
      </c>
      <c r="G170" s="3">
        <f t="shared" si="88"/>
        <v>0</v>
      </c>
      <c r="H170" s="3">
        <f t="shared" si="89"/>
        <v>81.821257069171082</v>
      </c>
      <c r="I170" s="3">
        <f t="shared" si="90"/>
        <v>34.010196773149048</v>
      </c>
      <c r="J170" s="2">
        <f t="shared" si="69"/>
        <v>88.60819145500993</v>
      </c>
      <c r="K170" s="2">
        <f t="shared" si="91"/>
        <v>60.400948503755913</v>
      </c>
      <c r="L170" s="6">
        <f t="shared" si="70"/>
        <v>2836.7635365176943</v>
      </c>
      <c r="M170" s="2">
        <f t="shared" si="71"/>
        <v>35.952037876005505</v>
      </c>
      <c r="N170" s="2">
        <f t="shared" si="92"/>
        <v>88.60819145500993</v>
      </c>
      <c r="O170" s="2">
        <f t="shared" si="72"/>
        <v>60.400948503755913</v>
      </c>
      <c r="P170" s="5">
        <f t="shared" si="73"/>
        <v>0.38363349526631668</v>
      </c>
      <c r="Q170" s="4">
        <f t="shared" si="93"/>
        <v>0.40574169594985871</v>
      </c>
      <c r="R170" s="4">
        <f t="shared" si="74"/>
        <v>0.29709209794998021</v>
      </c>
      <c r="S170" s="4">
        <f t="shared" si="94"/>
        <v>0</v>
      </c>
      <c r="T170" s="4">
        <f t="shared" si="95"/>
        <v>0</v>
      </c>
      <c r="U170" s="5">
        <f t="shared" si="96"/>
        <v>0</v>
      </c>
      <c r="V170" s="5">
        <f t="shared" si="97"/>
        <v>-14.78597364409644</v>
      </c>
      <c r="W170" s="5">
        <f t="shared" si="98"/>
        <v>-6.146005220784982</v>
      </c>
      <c r="X170" s="5">
        <f t="shared" si="75"/>
        <v>0.99991665016485509</v>
      </c>
      <c r="Y170" s="5">
        <f t="shared" si="76"/>
        <v>0</v>
      </c>
      <c r="Z170" s="5">
        <f t="shared" si="77"/>
        <v>-4.7595676800509548</v>
      </c>
      <c r="AA170" s="5">
        <f t="shared" si="78"/>
        <v>11.450501544731557</v>
      </c>
      <c r="AB170" s="5">
        <f t="shared" si="79"/>
        <v>0</v>
      </c>
      <c r="AC170" s="5">
        <f t="shared" si="80"/>
        <v>-19.545541324147393</v>
      </c>
      <c r="AD170" s="5">
        <f t="shared" si="81"/>
        <v>-26.869503676053426</v>
      </c>
      <c r="AE170">
        <f t="shared" si="68"/>
        <v>0</v>
      </c>
    </row>
    <row r="171" spans="1:31" x14ac:dyDescent="0.2">
      <c r="A171">
        <f t="shared" si="82"/>
        <v>1.390000000000001</v>
      </c>
      <c r="B171" s="5">
        <f t="shared" si="83"/>
        <v>0</v>
      </c>
      <c r="C171" s="5">
        <f t="shared" si="84"/>
        <v>141.95576821027436</v>
      </c>
      <c r="D171" s="5">
        <f t="shared" si="85"/>
        <v>79.833472763744197</v>
      </c>
      <c r="E171" s="2">
        <f t="shared" si="86"/>
        <v>141.95576821027436</v>
      </c>
      <c r="F171" s="2">
        <f t="shared" si="87"/>
        <v>0</v>
      </c>
      <c r="G171" s="3">
        <f t="shared" si="88"/>
        <v>0</v>
      </c>
      <c r="H171" s="3">
        <f t="shared" si="89"/>
        <v>81.625801655929607</v>
      </c>
      <c r="I171" s="3">
        <f t="shared" si="90"/>
        <v>33.741501736388514</v>
      </c>
      <c r="J171" s="2">
        <f t="shared" si="69"/>
        <v>88.324744185306699</v>
      </c>
      <c r="K171" s="2">
        <f t="shared" si="91"/>
        <v>60.207732914319493</v>
      </c>
      <c r="L171" s="6">
        <f t="shared" si="70"/>
        <v>2836.7625849544165</v>
      </c>
      <c r="M171" s="2">
        <f t="shared" si="71"/>
        <v>35.952025816262569</v>
      </c>
      <c r="N171" s="2">
        <f t="shared" si="92"/>
        <v>88.324744185306699</v>
      </c>
      <c r="O171" s="2">
        <f t="shared" si="72"/>
        <v>60.207732914319493</v>
      </c>
      <c r="P171" s="5">
        <f t="shared" si="73"/>
        <v>0.38363346748066895</v>
      </c>
      <c r="Q171" s="4">
        <f t="shared" si="93"/>
        <v>0.40704364499301188</v>
      </c>
      <c r="R171" s="4">
        <f t="shared" si="74"/>
        <v>0.29745472974483</v>
      </c>
      <c r="S171" s="4">
        <f t="shared" si="94"/>
        <v>0</v>
      </c>
      <c r="T171" s="4">
        <f t="shared" si="95"/>
        <v>0</v>
      </c>
      <c r="U171" s="5">
        <f t="shared" si="96"/>
        <v>0</v>
      </c>
      <c r="V171" s="5">
        <f t="shared" si="97"/>
        <v>-14.703466084002972</v>
      </c>
      <c r="W171" s="5">
        <f t="shared" si="98"/>
        <v>-6.0779436935340172</v>
      </c>
      <c r="X171" s="5">
        <f t="shared" si="75"/>
        <v>0.99991631475305454</v>
      </c>
      <c r="Y171" s="5">
        <f t="shared" si="76"/>
        <v>0</v>
      </c>
      <c r="Z171" s="5">
        <f t="shared" si="77"/>
        <v>-4.7126052652211694</v>
      </c>
      <c r="AA171" s="5">
        <f t="shared" si="78"/>
        <v>11.400505693757705</v>
      </c>
      <c r="AB171" s="5">
        <f t="shared" si="79"/>
        <v>0</v>
      </c>
      <c r="AC171" s="5">
        <f t="shared" si="80"/>
        <v>-19.41607134922414</v>
      </c>
      <c r="AD171" s="5">
        <f t="shared" si="81"/>
        <v>-26.851437999776312</v>
      </c>
      <c r="AE171">
        <f t="shared" si="68"/>
        <v>0</v>
      </c>
    </row>
    <row r="172" spans="1:31" x14ac:dyDescent="0.2">
      <c r="A172">
        <f t="shared" si="82"/>
        <v>1.400000000000001</v>
      </c>
      <c r="B172" s="5">
        <f t="shared" si="83"/>
        <v>0</v>
      </c>
      <c r="C172" s="5">
        <f t="shared" si="84"/>
        <v>142.77105542326618</v>
      </c>
      <c r="D172" s="5">
        <f t="shared" si="85"/>
        <v>80.169545209208096</v>
      </c>
      <c r="E172" s="2">
        <f t="shared" si="86"/>
        <v>142.77105542326618</v>
      </c>
      <c r="F172" s="2">
        <f t="shared" si="87"/>
        <v>0</v>
      </c>
      <c r="G172" s="3">
        <f t="shared" si="88"/>
        <v>0</v>
      </c>
      <c r="H172" s="3">
        <f t="shared" si="89"/>
        <v>81.431640942437369</v>
      </c>
      <c r="I172" s="3">
        <f t="shared" si="90"/>
        <v>33.472987356390753</v>
      </c>
      <c r="J172" s="2">
        <f t="shared" si="69"/>
        <v>88.042904479231808</v>
      </c>
      <c r="K172" s="2">
        <f t="shared" si="91"/>
        <v>60.015613141943966</v>
      </c>
      <c r="L172" s="6">
        <f t="shared" si="70"/>
        <v>2836.7616400015881</v>
      </c>
      <c r="M172" s="2">
        <f t="shared" si="71"/>
        <v>35.952013840297909</v>
      </c>
      <c r="N172" s="2">
        <f t="shared" si="92"/>
        <v>88.042904479231808</v>
      </c>
      <c r="O172" s="2">
        <f t="shared" si="72"/>
        <v>60.015613141943966</v>
      </c>
      <c r="P172" s="5">
        <f t="shared" si="73"/>
        <v>0.38363343988804638</v>
      </c>
      <c r="Q172" s="4">
        <f t="shared" si="93"/>
        <v>0.40834652210705435</v>
      </c>
      <c r="R172" s="4">
        <f t="shared" si="74"/>
        <v>0.29781618398296172</v>
      </c>
      <c r="S172" s="4">
        <f t="shared" si="94"/>
        <v>0</v>
      </c>
      <c r="T172" s="4">
        <f t="shared" si="95"/>
        <v>0</v>
      </c>
      <c r="U172" s="5">
        <f t="shared" si="96"/>
        <v>0</v>
      </c>
      <c r="V172" s="5">
        <f t="shared" si="97"/>
        <v>-14.621683962449666</v>
      </c>
      <c r="W172" s="5">
        <f t="shared" si="98"/>
        <v>-6.0103350090929624</v>
      </c>
      <c r="X172" s="5">
        <f t="shared" si="75"/>
        <v>0.99991598167133866</v>
      </c>
      <c r="Y172" s="5">
        <f t="shared" si="76"/>
        <v>0</v>
      </c>
      <c r="Z172" s="5">
        <f t="shared" si="77"/>
        <v>-4.665847266572027</v>
      </c>
      <c r="AA172" s="5">
        <f t="shared" si="78"/>
        <v>11.350872130365907</v>
      </c>
      <c r="AB172" s="5">
        <f t="shared" si="79"/>
        <v>0</v>
      </c>
      <c r="AC172" s="5">
        <f t="shared" si="80"/>
        <v>-19.287531229021692</v>
      </c>
      <c r="AD172" s="5">
        <f t="shared" si="81"/>
        <v>-26.833462878727055</v>
      </c>
      <c r="AE172">
        <f t="shared" si="68"/>
        <v>0</v>
      </c>
    </row>
    <row r="173" spans="1:31" x14ac:dyDescent="0.2">
      <c r="A173">
        <f t="shared" si="82"/>
        <v>1.410000000000001</v>
      </c>
      <c r="B173" s="5">
        <f t="shared" si="83"/>
        <v>0</v>
      </c>
      <c r="C173" s="5">
        <f t="shared" si="84"/>
        <v>143.5844074561291</v>
      </c>
      <c r="D173" s="5">
        <f t="shared" si="85"/>
        <v>80.502933409628056</v>
      </c>
      <c r="E173" s="2">
        <f t="shared" si="86"/>
        <v>143.5844074561291</v>
      </c>
      <c r="F173" s="2">
        <f t="shared" si="87"/>
        <v>0</v>
      </c>
      <c r="G173" s="3">
        <f t="shared" si="88"/>
        <v>0</v>
      </c>
      <c r="H173" s="3">
        <f t="shared" si="89"/>
        <v>81.238765630147157</v>
      </c>
      <c r="I173" s="3">
        <f t="shared" si="90"/>
        <v>33.204652727603481</v>
      </c>
      <c r="J173" s="2">
        <f t="shared" si="69"/>
        <v>87.762668623229118</v>
      </c>
      <c r="K173" s="2">
        <f t="shared" si="91"/>
        <v>59.824586655234569</v>
      </c>
      <c r="L173" s="6">
        <f t="shared" si="70"/>
        <v>2836.7607015760714</v>
      </c>
      <c r="M173" s="2">
        <f t="shared" si="71"/>
        <v>35.952001947057845</v>
      </c>
      <c r="N173" s="2">
        <f t="shared" si="92"/>
        <v>87.762668623229118</v>
      </c>
      <c r="O173" s="2">
        <f t="shared" si="72"/>
        <v>59.824586655234569</v>
      </c>
      <c r="P173" s="5">
        <f t="shared" si="73"/>
        <v>0.38363341248602129</v>
      </c>
      <c r="Q173" s="4">
        <f t="shared" si="93"/>
        <v>0.40965028195988595</v>
      </c>
      <c r="R173" s="4">
        <f t="shared" si="74"/>
        <v>0.29817645361512862</v>
      </c>
      <c r="S173" s="4">
        <f t="shared" si="94"/>
        <v>0</v>
      </c>
      <c r="T173" s="4">
        <f t="shared" si="95"/>
        <v>0</v>
      </c>
      <c r="U173" s="5">
        <f t="shared" si="96"/>
        <v>0</v>
      </c>
      <c r="V173" s="5">
        <f t="shared" si="97"/>
        <v>-14.540620857250477</v>
      </c>
      <c r="W173" s="5">
        <f t="shared" si="98"/>
        <v>-5.9431758011544709</v>
      </c>
      <c r="X173" s="5">
        <f t="shared" si="75"/>
        <v>0.99991565089040202</v>
      </c>
      <c r="Y173" s="5">
        <f t="shared" si="76"/>
        <v>0</v>
      </c>
      <c r="Z173" s="5">
        <f t="shared" si="77"/>
        <v>-4.6192928611609467</v>
      </c>
      <c r="AA173" s="5">
        <f t="shared" si="78"/>
        <v>11.301598399579182</v>
      </c>
      <c r="AB173" s="5">
        <f t="shared" si="79"/>
        <v>0</v>
      </c>
      <c r="AC173" s="5">
        <f t="shared" si="80"/>
        <v>-19.159913718411424</v>
      </c>
      <c r="AD173" s="5">
        <f t="shared" si="81"/>
        <v>-26.81557740157529</v>
      </c>
      <c r="AE173">
        <f t="shared" si="68"/>
        <v>0</v>
      </c>
    </row>
    <row r="174" spans="1:31" x14ac:dyDescent="0.2">
      <c r="A174">
        <f t="shared" si="82"/>
        <v>1.420000000000001</v>
      </c>
      <c r="B174" s="5">
        <f t="shared" si="83"/>
        <v>0</v>
      </c>
      <c r="C174" s="5">
        <f t="shared" si="84"/>
        <v>144.39583711674464</v>
      </c>
      <c r="D174" s="5">
        <f t="shared" si="85"/>
        <v>80.833639158034018</v>
      </c>
      <c r="E174" s="2">
        <f t="shared" si="86"/>
        <v>144.39583711674464</v>
      </c>
      <c r="F174" s="2">
        <f t="shared" si="87"/>
        <v>0</v>
      </c>
      <c r="G174" s="3">
        <f t="shared" si="88"/>
        <v>0</v>
      </c>
      <c r="H174" s="3">
        <f t="shared" si="89"/>
        <v>81.047166492963044</v>
      </c>
      <c r="I174" s="3">
        <f t="shared" si="90"/>
        <v>32.936496953587728</v>
      </c>
      <c r="J174" s="2">
        <f t="shared" si="69"/>
        <v>87.48403298952195</v>
      </c>
      <c r="K174" s="2">
        <f t="shared" si="91"/>
        <v>59.634650981269218</v>
      </c>
      <c r="L174" s="6">
        <f t="shared" si="70"/>
        <v>2836.7597695947798</v>
      </c>
      <c r="M174" s="2">
        <f t="shared" si="71"/>
        <v>35.951990135489389</v>
      </c>
      <c r="N174" s="2">
        <f t="shared" si="92"/>
        <v>87.48403298952195</v>
      </c>
      <c r="O174" s="2">
        <f t="shared" si="72"/>
        <v>59.634650981269218</v>
      </c>
      <c r="P174" s="5">
        <f t="shared" si="73"/>
        <v>0.38363338527216762</v>
      </c>
      <c r="Q174" s="4">
        <f t="shared" si="93"/>
        <v>0.41095487835815014</v>
      </c>
      <c r="R174" s="4">
        <f t="shared" si="74"/>
        <v>0.29853553151961837</v>
      </c>
      <c r="S174" s="4">
        <f t="shared" si="94"/>
        <v>0</v>
      </c>
      <c r="T174" s="4">
        <f t="shared" si="95"/>
        <v>0</v>
      </c>
      <c r="U174" s="5">
        <f t="shared" si="96"/>
        <v>0</v>
      </c>
      <c r="V174" s="5">
        <f t="shared" si="97"/>
        <v>-14.46027042573825</v>
      </c>
      <c r="W174" s="5">
        <f t="shared" si="98"/>
        <v>-5.8764627245387411</v>
      </c>
      <c r="X174" s="5">
        <f t="shared" si="75"/>
        <v>0.99991532238095826</v>
      </c>
      <c r="Y174" s="5">
        <f t="shared" si="76"/>
        <v>0</v>
      </c>
      <c r="Z174" s="5">
        <f t="shared" si="77"/>
        <v>-4.5729412253336372</v>
      </c>
      <c r="AA174" s="5">
        <f t="shared" si="78"/>
        <v>11.252682074065506</v>
      </c>
      <c r="AB174" s="5">
        <f t="shared" si="79"/>
        <v>0</v>
      </c>
      <c r="AC174" s="5">
        <f t="shared" si="80"/>
        <v>-19.033211651071888</v>
      </c>
      <c r="AD174" s="5">
        <f t="shared" si="81"/>
        <v>-26.797780650473236</v>
      </c>
      <c r="AE174">
        <f t="shared" si="68"/>
        <v>0</v>
      </c>
    </row>
    <row r="175" spans="1:31" x14ac:dyDescent="0.2">
      <c r="A175">
        <f t="shared" si="82"/>
        <v>1.430000000000001</v>
      </c>
      <c r="B175" s="5">
        <f t="shared" si="83"/>
        <v>0</v>
      </c>
      <c r="C175" s="5">
        <f t="shared" si="84"/>
        <v>145.20535712109171</v>
      </c>
      <c r="D175" s="5">
        <f t="shared" si="85"/>
        <v>81.161664238537369</v>
      </c>
      <c r="E175" s="2">
        <f t="shared" si="86"/>
        <v>145.20535712109171</v>
      </c>
      <c r="F175" s="2">
        <f t="shared" si="87"/>
        <v>0</v>
      </c>
      <c r="G175" s="3">
        <f t="shared" si="88"/>
        <v>0</v>
      </c>
      <c r="H175" s="3">
        <f t="shared" si="89"/>
        <v>80.856834376452326</v>
      </c>
      <c r="I175" s="3">
        <f t="shared" si="90"/>
        <v>32.668519147082996</v>
      </c>
      <c r="J175" s="2">
        <f t="shared" si="69"/>
        <v>87.206994035136717</v>
      </c>
      <c r="K175" s="2">
        <f t="shared" si="91"/>
        <v>59.445803704932999</v>
      </c>
      <c r="L175" s="6">
        <f t="shared" si="70"/>
        <v>2836.7588439746719</v>
      </c>
      <c r="M175" s="2">
        <f t="shared" si="71"/>
        <v>35.951978404540107</v>
      </c>
      <c r="N175" s="2">
        <f t="shared" si="92"/>
        <v>87.206994035136717</v>
      </c>
      <c r="O175" s="2">
        <f t="shared" si="72"/>
        <v>59.445803704932999</v>
      </c>
      <c r="P175" s="5">
        <f t="shared" si="73"/>
        <v>0.38363335824406042</v>
      </c>
      <c r="Q175" s="4">
        <f t="shared" si="93"/>
        <v>0.41226026424044193</v>
      </c>
      <c r="R175" s="4">
        <f t="shared" si="74"/>
        <v>0.29889341050271429</v>
      </c>
      <c r="S175" s="4">
        <f t="shared" si="94"/>
        <v>0</v>
      </c>
      <c r="T175" s="4">
        <f t="shared" si="95"/>
        <v>0</v>
      </c>
      <c r="U175" s="5">
        <f t="shared" si="96"/>
        <v>0</v>
      </c>
      <c r="V175" s="5">
        <f t="shared" si="97"/>
        <v>-14.380626403691455</v>
      </c>
      <c r="W175" s="5">
        <f t="shared" si="98"/>
        <v>-5.8101924548366704</v>
      </c>
      <c r="X175" s="5">
        <f t="shared" si="75"/>
        <v>0.99991499611373669</v>
      </c>
      <c r="Y175" s="5">
        <f t="shared" si="76"/>
        <v>0</v>
      </c>
      <c r="Z175" s="5">
        <f t="shared" si="77"/>
        <v>-4.5267915346362004</v>
      </c>
      <c r="AA175" s="5">
        <f t="shared" si="78"/>
        <v>11.204120753832463</v>
      </c>
      <c r="AB175" s="5">
        <f t="shared" si="79"/>
        <v>0</v>
      </c>
      <c r="AC175" s="5">
        <f t="shared" si="80"/>
        <v>-18.907417938327654</v>
      </c>
      <c r="AD175" s="5">
        <f t="shared" si="81"/>
        <v>-26.780071701004207</v>
      </c>
      <c r="AE175">
        <f t="shared" si="68"/>
        <v>0</v>
      </c>
    </row>
    <row r="176" spans="1:31" x14ac:dyDescent="0.2">
      <c r="A176">
        <f t="shared" si="82"/>
        <v>1.4400000000000011</v>
      </c>
      <c r="B176" s="5">
        <f t="shared" si="83"/>
        <v>0</v>
      </c>
      <c r="C176" s="5">
        <f t="shared" si="84"/>
        <v>146.01298009395933</v>
      </c>
      <c r="D176" s="5">
        <f t="shared" si="85"/>
        <v>81.487010426423154</v>
      </c>
      <c r="E176" s="2">
        <f t="shared" si="86"/>
        <v>146.01298009395933</v>
      </c>
      <c r="F176" s="2">
        <f t="shared" si="87"/>
        <v>0</v>
      </c>
      <c r="G176" s="3">
        <f t="shared" si="88"/>
        <v>0</v>
      </c>
      <c r="H176" s="3">
        <f t="shared" si="89"/>
        <v>80.667760197069043</v>
      </c>
      <c r="I176" s="3">
        <f t="shared" si="90"/>
        <v>32.400718430072956</v>
      </c>
      <c r="J176" s="2">
        <f t="shared" si="69"/>
        <v>86.931548300928739</v>
      </c>
      <c r="K176" s="2">
        <f t="shared" si="91"/>
        <v>59.258042468254082</v>
      </c>
      <c r="L176" s="6">
        <f t="shared" si="70"/>
        <v>2836.7579246327491</v>
      </c>
      <c r="M176" s="2">
        <f t="shared" si="71"/>
        <v>35.951966753158096</v>
      </c>
      <c r="N176" s="2">
        <f t="shared" si="92"/>
        <v>86.931548300928739</v>
      </c>
      <c r="O176" s="2">
        <f t="shared" si="72"/>
        <v>59.258042468254082</v>
      </c>
      <c r="P176" s="5">
        <f t="shared" si="73"/>
        <v>0.3836333313992763</v>
      </c>
      <c r="Q176" s="4">
        <f t="shared" si="93"/>
        <v>0.41356639167065201</v>
      </c>
      <c r="R176" s="4">
        <f t="shared" si="74"/>
        <v>0.2992500832991789</v>
      </c>
      <c r="S176" s="4">
        <f t="shared" si="94"/>
        <v>0</v>
      </c>
      <c r="T176" s="4">
        <f t="shared" si="95"/>
        <v>0</v>
      </c>
      <c r="U176" s="5">
        <f t="shared" si="96"/>
        <v>0</v>
      </c>
      <c r="V176" s="5">
        <f t="shared" si="97"/>
        <v>-14.301682604276568</v>
      </c>
      <c r="W176" s="5">
        <f t="shared" si="98"/>
        <v>-5.7443616880573076</v>
      </c>
      <c r="X176" s="5">
        <f t="shared" si="75"/>
        <v>0.99991467205948104</v>
      </c>
      <c r="Y176" s="5">
        <f t="shared" si="76"/>
        <v>0</v>
      </c>
      <c r="Z176" s="5">
        <f t="shared" si="77"/>
        <v>-4.4808429637274321</v>
      </c>
      <c r="AA176" s="5">
        <f t="shared" si="78"/>
        <v>11.155912065924976</v>
      </c>
      <c r="AB176" s="5">
        <f t="shared" si="79"/>
        <v>0</v>
      </c>
      <c r="AC176" s="5">
        <f t="shared" si="80"/>
        <v>-18.782525568004001</v>
      </c>
      <c r="AD176" s="5">
        <f t="shared" si="81"/>
        <v>-26.76244962213233</v>
      </c>
      <c r="AE176">
        <f t="shared" si="68"/>
        <v>0</v>
      </c>
    </row>
    <row r="177" spans="1:31" x14ac:dyDescent="0.2">
      <c r="A177">
        <f t="shared" si="82"/>
        <v>1.4500000000000011</v>
      </c>
      <c r="B177" s="5">
        <f t="shared" si="83"/>
        <v>0</v>
      </c>
      <c r="C177" s="5">
        <f t="shared" si="84"/>
        <v>146.81871856965159</v>
      </c>
      <c r="D177" s="5">
        <f t="shared" si="85"/>
        <v>81.809679488242779</v>
      </c>
      <c r="E177" s="2">
        <f t="shared" si="86"/>
        <v>146.81871856965159</v>
      </c>
      <c r="F177" s="2">
        <f t="shared" si="87"/>
        <v>0</v>
      </c>
      <c r="G177" s="3">
        <f t="shared" si="88"/>
        <v>0</v>
      </c>
      <c r="H177" s="3">
        <f t="shared" si="89"/>
        <v>80.479934941389004</v>
      </c>
      <c r="I177" s="3">
        <f t="shared" si="90"/>
        <v>32.133093933851633</v>
      </c>
      <c r="J177" s="2">
        <f t="shared" si="69"/>
        <v>86.657692410610267</v>
      </c>
      <c r="K177" s="2">
        <f t="shared" si="91"/>
        <v>59.071364969741147</v>
      </c>
      <c r="L177" s="6">
        <f t="shared" si="70"/>
        <v>2836.7570114860464</v>
      </c>
      <c r="M177" s="2">
        <f t="shared" si="71"/>
        <v>35.951955180291911</v>
      </c>
      <c r="N177" s="2">
        <f t="shared" si="92"/>
        <v>86.657692410610267</v>
      </c>
      <c r="O177" s="2">
        <f t="shared" si="72"/>
        <v>59.071364969741147</v>
      </c>
      <c r="P177" s="5">
        <f t="shared" si="73"/>
        <v>0.38363330473539259</v>
      </c>
      <c r="Q177" s="4">
        <f t="shared" si="93"/>
        <v>0.41487321183145187</v>
      </c>
      <c r="R177" s="4">
        <f t="shared" si="74"/>
        <v>0.29960554257275801</v>
      </c>
      <c r="S177" s="4">
        <f t="shared" si="94"/>
        <v>0</v>
      </c>
      <c r="T177" s="4">
        <f t="shared" si="95"/>
        <v>0</v>
      </c>
      <c r="U177" s="5">
        <f t="shared" si="96"/>
        <v>0</v>
      </c>
      <c r="V177" s="5">
        <f t="shared" si="97"/>
        <v>-14.223432917005702</v>
      </c>
      <c r="W177" s="5">
        <f t="shared" si="98"/>
        <v>-5.6789671402795179</v>
      </c>
      <c r="X177" s="5">
        <f t="shared" si="75"/>
        <v>0.99991435018894825</v>
      </c>
      <c r="Y177" s="5">
        <f t="shared" si="76"/>
        <v>0</v>
      </c>
      <c r="Z177" s="5">
        <f t="shared" si="77"/>
        <v>-4.4350946862912952</v>
      </c>
      <c r="AA177" s="5">
        <f t="shared" si="78"/>
        <v>11.108053664125935</v>
      </c>
      <c r="AB177" s="5">
        <f t="shared" si="79"/>
        <v>0</v>
      </c>
      <c r="AC177" s="5">
        <f t="shared" si="80"/>
        <v>-18.658527603296996</v>
      </c>
      <c r="AD177" s="5">
        <f t="shared" si="81"/>
        <v>-26.744913476153584</v>
      </c>
      <c r="AE177">
        <f t="shared" si="68"/>
        <v>0</v>
      </c>
    </row>
    <row r="178" spans="1:31" x14ac:dyDescent="0.2">
      <c r="A178">
        <f t="shared" si="82"/>
        <v>1.4600000000000011</v>
      </c>
      <c r="B178" s="5">
        <f t="shared" si="83"/>
        <v>0</v>
      </c>
      <c r="C178" s="5">
        <f t="shared" si="84"/>
        <v>147.62258499268532</v>
      </c>
      <c r="D178" s="5">
        <f t="shared" si="85"/>
        <v>82.129673181907492</v>
      </c>
      <c r="E178" s="2">
        <f t="shared" si="86"/>
        <v>147.62258499268532</v>
      </c>
      <c r="F178" s="2">
        <f t="shared" si="87"/>
        <v>0</v>
      </c>
      <c r="G178" s="3">
        <f t="shared" si="88"/>
        <v>0</v>
      </c>
      <c r="H178" s="3">
        <f t="shared" si="89"/>
        <v>80.293349665356033</v>
      </c>
      <c r="I178" s="3">
        <f t="shared" si="90"/>
        <v>31.865644799090099</v>
      </c>
      <c r="J178" s="2">
        <f t="shared" si="69"/>
        <v>86.385423069780174</v>
      </c>
      <c r="K178" s="2">
        <f t="shared" si="91"/>
        <v>58.885768963721993</v>
      </c>
      <c r="L178" s="6">
        <f t="shared" si="70"/>
        <v>2836.7561044516306</v>
      </c>
      <c r="M178" s="2">
        <f t="shared" si="71"/>
        <v>35.951943684890452</v>
      </c>
      <c r="N178" s="2">
        <f t="shared" si="92"/>
        <v>86.385423069780174</v>
      </c>
      <c r="O178" s="2">
        <f t="shared" si="72"/>
        <v>58.885768963721993</v>
      </c>
      <c r="P178" s="5">
        <f t="shared" si="73"/>
        <v>0.38363327824998761</v>
      </c>
      <c r="Q178" s="4">
        <f t="shared" si="93"/>
        <v>0.41618067501792855</v>
      </c>
      <c r="R178" s="4">
        <f t="shared" si="74"/>
        <v>0.29995978091670789</v>
      </c>
      <c r="S178" s="4">
        <f t="shared" si="94"/>
        <v>0</v>
      </c>
      <c r="T178" s="4">
        <f t="shared" si="95"/>
        <v>0</v>
      </c>
      <c r="U178" s="5">
        <f t="shared" si="96"/>
        <v>0</v>
      </c>
      <c r="V178" s="5">
        <f t="shared" si="97"/>
        <v>-14.145871306709239</v>
      </c>
      <c r="W178" s="5">
        <f t="shared" si="98"/>
        <v>-5.6140055473078432</v>
      </c>
      <c r="X178" s="5">
        <f t="shared" si="75"/>
        <v>0.99991403047290428</v>
      </c>
      <c r="Y178" s="5">
        <f t="shared" si="76"/>
        <v>0</v>
      </c>
      <c r="Z178" s="5">
        <f t="shared" si="77"/>
        <v>-4.3895458749496461</v>
      </c>
      <c r="AA178" s="5">
        <f t="shared" si="78"/>
        <v>11.060543228659762</v>
      </c>
      <c r="AB178" s="5">
        <f t="shared" si="79"/>
        <v>0</v>
      </c>
      <c r="AC178" s="5">
        <f t="shared" si="80"/>
        <v>-18.535417181658886</v>
      </c>
      <c r="AD178" s="5">
        <f t="shared" si="81"/>
        <v>-26.72746231864808</v>
      </c>
      <c r="AE178">
        <f t="shared" si="68"/>
        <v>0</v>
      </c>
    </row>
    <row r="179" spans="1:31" x14ac:dyDescent="0.2">
      <c r="A179">
        <f t="shared" si="82"/>
        <v>1.4700000000000011</v>
      </c>
      <c r="B179" s="5">
        <f t="shared" si="83"/>
        <v>0</v>
      </c>
      <c r="C179" s="5">
        <f t="shared" si="84"/>
        <v>148.4245917184798</v>
      </c>
      <c r="D179" s="5">
        <f t="shared" si="85"/>
        <v>82.446993256782463</v>
      </c>
      <c r="E179" s="2">
        <f t="shared" si="86"/>
        <v>148.4245917184798</v>
      </c>
      <c r="F179" s="2">
        <f t="shared" si="87"/>
        <v>0</v>
      </c>
      <c r="G179" s="3">
        <f t="shared" si="88"/>
        <v>0</v>
      </c>
      <c r="H179" s="3">
        <f t="shared" si="89"/>
        <v>80.107995493539448</v>
      </c>
      <c r="I179" s="3">
        <f t="shared" si="90"/>
        <v>31.598370175903618</v>
      </c>
      <c r="J179" s="2">
        <f t="shared" si="69"/>
        <v>86.114737064955222</v>
      </c>
      <c r="K179" s="2">
        <f t="shared" si="91"/>
        <v>58.701252259683173</v>
      </c>
      <c r="L179" s="6">
        <f t="shared" si="70"/>
        <v>2836.7552034465912</v>
      </c>
      <c r="M179" s="2">
        <f t="shared" si="71"/>
        <v>35.951932265902975</v>
      </c>
      <c r="N179" s="2">
        <f t="shared" si="92"/>
        <v>86.114737064955222</v>
      </c>
      <c r="O179" s="2">
        <f t="shared" si="72"/>
        <v>58.701252259683173</v>
      </c>
      <c r="P179" s="5">
        <f t="shared" si="73"/>
        <v>0.38363325194064046</v>
      </c>
      <c r="Q179" s="4">
        <f t="shared" si="93"/>
        <v>0.41748873063137731</v>
      </c>
      <c r="R179" s="4">
        <f t="shared" si="74"/>
        <v>0.30031279085434437</v>
      </c>
      <c r="S179" s="4">
        <f t="shared" si="94"/>
        <v>0</v>
      </c>
      <c r="T179" s="4">
        <f t="shared" si="95"/>
        <v>0</v>
      </c>
      <c r="U179" s="5">
        <f t="shared" si="96"/>
        <v>0</v>
      </c>
      <c r="V179" s="5">
        <f t="shared" si="97"/>
        <v>-14.068991812523183</v>
      </c>
      <c r="W179" s="5">
        <f t="shared" si="98"/>
        <v>-5.5494736643325124</v>
      </c>
      <c r="X179" s="5">
        <f t="shared" si="75"/>
        <v>0.9999137128821256</v>
      </c>
      <c r="Y179" s="5">
        <f t="shared" si="76"/>
        <v>0</v>
      </c>
      <c r="Z179" s="5">
        <f t="shared" si="77"/>
        <v>-4.3441957011751704</v>
      </c>
      <c r="AA179" s="5">
        <f t="shared" si="78"/>
        <v>11.013378465898743</v>
      </c>
      <c r="AB179" s="5">
        <f t="shared" si="79"/>
        <v>0</v>
      </c>
      <c r="AC179" s="5">
        <f t="shared" si="80"/>
        <v>-18.413187513698354</v>
      </c>
      <c r="AD179" s="5">
        <f t="shared" si="81"/>
        <v>-26.71009519843377</v>
      </c>
      <c r="AE179">
        <f t="shared" si="68"/>
        <v>0</v>
      </c>
    </row>
    <row r="180" spans="1:31" x14ac:dyDescent="0.2">
      <c r="A180">
        <f t="shared" si="82"/>
        <v>1.4800000000000011</v>
      </c>
      <c r="B180" s="5">
        <f t="shared" si="83"/>
        <v>0</v>
      </c>
      <c r="C180" s="5">
        <f t="shared" si="84"/>
        <v>149.22475101403953</v>
      </c>
      <c r="D180" s="5">
        <f t="shared" si="85"/>
        <v>82.761641453781579</v>
      </c>
      <c r="E180" s="2">
        <f t="shared" si="86"/>
        <v>149.22475101403953</v>
      </c>
      <c r="F180" s="2">
        <f t="shared" si="87"/>
        <v>0</v>
      </c>
      <c r="G180" s="3">
        <f t="shared" si="88"/>
        <v>0</v>
      </c>
      <c r="H180" s="3">
        <f t="shared" si="89"/>
        <v>79.923863618402464</v>
      </c>
      <c r="I180" s="3">
        <f t="shared" si="90"/>
        <v>31.331269223919278</v>
      </c>
      <c r="J180" s="2">
        <f t="shared" si="69"/>
        <v>85.845631262602453</v>
      </c>
      <c r="K180" s="2">
        <f t="shared" si="91"/>
        <v>58.517812721610397</v>
      </c>
      <c r="L180" s="6">
        <f t="shared" si="70"/>
        <v>2836.7543083880391</v>
      </c>
      <c r="M180" s="2">
        <f t="shared" si="71"/>
        <v>35.951920922278966</v>
      </c>
      <c r="N180" s="2">
        <f t="shared" si="92"/>
        <v>85.845631262602453</v>
      </c>
      <c r="O180" s="2">
        <f t="shared" si="72"/>
        <v>58.517812721610397</v>
      </c>
      <c r="P180" s="5">
        <f t="shared" si="73"/>
        <v>0.38363322580493076</v>
      </c>
      <c r="Q180" s="4">
        <f t="shared" si="93"/>
        <v>0.41879732717325779</v>
      </c>
      <c r="R180" s="4">
        <f t="shared" si="74"/>
        <v>0.30066456483961507</v>
      </c>
      <c r="S180" s="4">
        <f t="shared" si="94"/>
        <v>0</v>
      </c>
      <c r="T180" s="4">
        <f t="shared" si="95"/>
        <v>0</v>
      </c>
      <c r="U180" s="5">
        <f t="shared" si="96"/>
        <v>0</v>
      </c>
      <c r="V180" s="5">
        <f t="shared" si="97"/>
        <v>-13.992788546890898</v>
      </c>
      <c r="W180" s="5">
        <f t="shared" si="98"/>
        <v>-5.4853682655935643</v>
      </c>
      <c r="X180" s="5">
        <f t="shared" si="75"/>
        <v>0.99991339738739449</v>
      </c>
      <c r="Y180" s="5">
        <f t="shared" si="76"/>
        <v>0</v>
      </c>
      <c r="Z180" s="5">
        <f t="shared" si="77"/>
        <v>-4.2990433352045851</v>
      </c>
      <c r="AA180" s="5">
        <f t="shared" si="78"/>
        <v>10.966557108072122</v>
      </c>
      <c r="AB180" s="5">
        <f t="shared" si="79"/>
        <v>0</v>
      </c>
      <c r="AC180" s="5">
        <f t="shared" si="80"/>
        <v>-18.291831882095483</v>
      </c>
      <c r="AD180" s="5">
        <f t="shared" si="81"/>
        <v>-26.69281115752144</v>
      </c>
      <c r="AE180">
        <f t="shared" si="68"/>
        <v>0</v>
      </c>
    </row>
    <row r="181" spans="1:31" x14ac:dyDescent="0.2">
      <c r="A181">
        <f t="shared" si="82"/>
        <v>1.4900000000000011</v>
      </c>
      <c r="B181" s="5">
        <f t="shared" si="83"/>
        <v>0</v>
      </c>
      <c r="C181" s="5">
        <f t="shared" si="84"/>
        <v>150.02307505862944</v>
      </c>
      <c r="D181" s="5">
        <f t="shared" si="85"/>
        <v>83.073619505462901</v>
      </c>
      <c r="E181" s="2">
        <f t="shared" si="86"/>
        <v>150.02307505862944</v>
      </c>
      <c r="F181" s="2">
        <f t="shared" si="87"/>
        <v>0</v>
      </c>
      <c r="G181" s="3">
        <f t="shared" si="88"/>
        <v>0</v>
      </c>
      <c r="H181" s="3">
        <f t="shared" si="89"/>
        <v>79.740945299581512</v>
      </c>
      <c r="I181" s="3">
        <f t="shared" si="90"/>
        <v>31.064341112344064</v>
      </c>
      <c r="J181" s="2">
        <f t="shared" si="69"/>
        <v>85.578102608172614</v>
      </c>
      <c r="K181" s="2">
        <f t="shared" si="91"/>
        <v>58.33544826732966</v>
      </c>
      <c r="L181" s="6">
        <f t="shared" si="70"/>
        <v>2836.7534191931004</v>
      </c>
      <c r="M181" s="2">
        <f t="shared" si="71"/>
        <v>35.951909652968112</v>
      </c>
      <c r="N181" s="2">
        <f t="shared" si="92"/>
        <v>85.578102608172614</v>
      </c>
      <c r="O181" s="2">
        <f t="shared" si="72"/>
        <v>58.33544826732966</v>
      </c>
      <c r="P181" s="5">
        <f t="shared" si="73"/>
        <v>0.38363319984043853</v>
      </c>
      <c r="Q181" s="4">
        <f t="shared" si="93"/>
        <v>0.42010641223932377</v>
      </c>
      <c r="R181" s="4">
        <f t="shared" si="74"/>
        <v>0.30101509525769465</v>
      </c>
      <c r="S181" s="4">
        <f t="shared" si="94"/>
        <v>0</v>
      </c>
      <c r="T181" s="4">
        <f t="shared" si="95"/>
        <v>0</v>
      </c>
      <c r="U181" s="5">
        <f t="shared" si="96"/>
        <v>0</v>
      </c>
      <c r="V181" s="5">
        <f t="shared" si="97"/>
        <v>-13.917255694578982</v>
      </c>
      <c r="W181" s="5">
        <f t="shared" si="98"/>
        <v>-5.4216861440490511</v>
      </c>
      <c r="X181" s="5">
        <f t="shared" si="75"/>
        <v>0.9999130839594994</v>
      </c>
      <c r="Y181" s="5">
        <f t="shared" si="76"/>
        <v>0</v>
      </c>
      <c r="Z181" s="5">
        <f t="shared" si="77"/>
        <v>-4.2540879459521141</v>
      </c>
      <c r="AA181" s="5">
        <f t="shared" si="78"/>
        <v>10.920076912977835</v>
      </c>
      <c r="AB181" s="5">
        <f t="shared" si="79"/>
        <v>0</v>
      </c>
      <c r="AC181" s="5">
        <f t="shared" si="80"/>
        <v>-18.171343640531095</v>
      </c>
      <c r="AD181" s="5">
        <f t="shared" si="81"/>
        <v>-26.675609231071213</v>
      </c>
      <c r="AE181">
        <f t="shared" si="68"/>
        <v>0</v>
      </c>
    </row>
    <row r="182" spans="1:31" x14ac:dyDescent="0.2">
      <c r="A182">
        <f t="shared" si="82"/>
        <v>1.5000000000000011</v>
      </c>
      <c r="B182" s="5">
        <f t="shared" si="83"/>
        <v>0</v>
      </c>
      <c r="C182" s="5">
        <f t="shared" si="84"/>
        <v>150.81957594444324</v>
      </c>
      <c r="D182" s="5">
        <f t="shared" si="85"/>
        <v>83.382929136124787</v>
      </c>
      <c r="E182" s="2">
        <f t="shared" si="86"/>
        <v>150.81957594444324</v>
      </c>
      <c r="F182" s="2">
        <f t="shared" si="87"/>
        <v>0</v>
      </c>
      <c r="G182" s="3">
        <f t="shared" si="88"/>
        <v>0</v>
      </c>
      <c r="H182" s="3">
        <f t="shared" si="89"/>
        <v>79.559231863176194</v>
      </c>
      <c r="I182" s="3">
        <f t="shared" si="90"/>
        <v>30.797585020033353</v>
      </c>
      <c r="J182" s="2">
        <f t="shared" si="69"/>
        <v>85.312148125134044</v>
      </c>
      <c r="K182" s="2">
        <f t="shared" si="91"/>
        <v>58.154156867848698</v>
      </c>
      <c r="L182" s="6">
        <f t="shared" si="70"/>
        <v>2836.7525357789109</v>
      </c>
      <c r="M182" s="2">
        <f t="shared" si="71"/>
        <v>35.951898456920219</v>
      </c>
      <c r="N182" s="2">
        <f t="shared" si="92"/>
        <v>85.312148125134044</v>
      </c>
      <c r="O182" s="2">
        <f t="shared" si="72"/>
        <v>58.154156867848698</v>
      </c>
      <c r="P182" s="5">
        <f t="shared" si="73"/>
        <v>0.38363317404474423</v>
      </c>
      <c r="Q182" s="4">
        <f t="shared" si="93"/>
        <v>0.42141593251393389</v>
      </c>
      <c r="R182" s="4">
        <f t="shared" si="74"/>
        <v>0.30136437442560443</v>
      </c>
      <c r="S182" s="4">
        <f t="shared" si="94"/>
        <v>0</v>
      </c>
      <c r="T182" s="4">
        <f t="shared" si="95"/>
        <v>0</v>
      </c>
      <c r="U182" s="5">
        <f t="shared" si="96"/>
        <v>0</v>
      </c>
      <c r="V182" s="5">
        <f t="shared" si="97"/>
        <v>-13.842387511706969</v>
      </c>
      <c r="W182" s="5">
        <f t="shared" si="98"/>
        <v>-5.3584241110472668</v>
      </c>
      <c r="X182" s="5">
        <f t="shared" si="75"/>
        <v>0.9999127725692315</v>
      </c>
      <c r="Y182" s="5">
        <f t="shared" si="76"/>
        <v>0</v>
      </c>
      <c r="Z182" s="5">
        <f t="shared" si="77"/>
        <v>-4.2093287009232725</v>
      </c>
      <c r="AA182" s="5">
        <f t="shared" si="78"/>
        <v>10.87393566369686</v>
      </c>
      <c r="AB182" s="5">
        <f t="shared" si="79"/>
        <v>0</v>
      </c>
      <c r="AC182" s="5">
        <f t="shared" si="80"/>
        <v>-18.05171621263024</v>
      </c>
      <c r="AD182" s="5">
        <f t="shared" si="81"/>
        <v>-26.658488447350408</v>
      </c>
      <c r="AE182">
        <f t="shared" si="68"/>
        <v>0</v>
      </c>
    </row>
    <row r="183" spans="1:31" x14ac:dyDescent="0.2">
      <c r="A183">
        <f t="shared" si="82"/>
        <v>1.5100000000000011</v>
      </c>
      <c r="B183" s="5">
        <f t="shared" si="83"/>
        <v>0</v>
      </c>
      <c r="C183" s="5">
        <f t="shared" si="84"/>
        <v>151.6142656772644</v>
      </c>
      <c r="D183" s="5">
        <f t="shared" si="85"/>
        <v>83.689572061902751</v>
      </c>
      <c r="E183" s="2">
        <f t="shared" si="86"/>
        <v>151.6142656772644</v>
      </c>
      <c r="F183" s="2">
        <f t="shared" si="87"/>
        <v>0</v>
      </c>
      <c r="G183" s="3">
        <f t="shared" si="88"/>
        <v>0</v>
      </c>
      <c r="H183" s="3">
        <f t="shared" si="89"/>
        <v>79.378714701049887</v>
      </c>
      <c r="I183" s="3">
        <f t="shared" si="90"/>
        <v>30.53100013555985</v>
      </c>
      <c r="J183" s="2">
        <f t="shared" si="69"/>
        <v>85.047764914007175</v>
      </c>
      <c r="K183" s="2">
        <f t="shared" si="91"/>
        <v>57.973936546698823</v>
      </c>
      <c r="L183" s="6">
        <f t="shared" si="70"/>
        <v>2836.7516580626111</v>
      </c>
      <c r="M183" s="2">
        <f t="shared" si="71"/>
        <v>35.951887333085175</v>
      </c>
      <c r="N183" s="2">
        <f t="shared" si="92"/>
        <v>85.047764914007175</v>
      </c>
      <c r="O183" s="2">
        <f t="shared" si="72"/>
        <v>57.973936546698823</v>
      </c>
      <c r="P183" s="5">
        <f t="shared" si="73"/>
        <v>0.38363314841542828</v>
      </c>
      <c r="Q183" s="4">
        <f t="shared" si="93"/>
        <v>0.42272583376455058</v>
      </c>
      <c r="R183" s="4">
        <f t="shared" si="74"/>
        <v>0.30171239459285548</v>
      </c>
      <c r="S183" s="4">
        <f t="shared" si="94"/>
        <v>0</v>
      </c>
      <c r="T183" s="4">
        <f t="shared" si="95"/>
        <v>0</v>
      </c>
      <c r="U183" s="5">
        <f t="shared" si="96"/>
        <v>0</v>
      </c>
      <c r="V183" s="5">
        <f t="shared" si="97"/>
        <v>-13.768178324790613</v>
      </c>
      <c r="W183" s="5">
        <f t="shared" si="98"/>
        <v>-5.2955789960030009</v>
      </c>
      <c r="X183" s="5">
        <f t="shared" si="75"/>
        <v>0.99991246318738469</v>
      </c>
      <c r="Y183" s="5">
        <f t="shared" si="76"/>
        <v>0</v>
      </c>
      <c r="Z183" s="5">
        <f t="shared" si="77"/>
        <v>-4.1647647661289522</v>
      </c>
      <c r="AA183" s="5">
        <f t="shared" si="78"/>
        <v>10.828131168310078</v>
      </c>
      <c r="AB183" s="5">
        <f t="shared" si="79"/>
        <v>0</v>
      </c>
      <c r="AC183" s="5">
        <f t="shared" si="80"/>
        <v>-17.932943090919565</v>
      </c>
      <c r="AD183" s="5">
        <f t="shared" si="81"/>
        <v>-26.641447827692922</v>
      </c>
      <c r="AE183">
        <f t="shared" si="68"/>
        <v>0</v>
      </c>
    </row>
    <row r="184" spans="1:31" x14ac:dyDescent="0.2">
      <c r="A184">
        <f t="shared" si="82"/>
        <v>1.5200000000000011</v>
      </c>
      <c r="B184" s="5">
        <f t="shared" si="83"/>
        <v>0</v>
      </c>
      <c r="C184" s="5">
        <f t="shared" si="84"/>
        <v>152.40715617712036</v>
      </c>
      <c r="D184" s="5">
        <f t="shared" si="85"/>
        <v>83.993549990866967</v>
      </c>
      <c r="E184" s="2">
        <f t="shared" si="86"/>
        <v>152.40715617712036</v>
      </c>
      <c r="F184" s="2">
        <f t="shared" si="87"/>
        <v>0</v>
      </c>
      <c r="G184" s="3">
        <f t="shared" si="88"/>
        <v>0</v>
      </c>
      <c r="H184" s="3">
        <f t="shared" si="89"/>
        <v>79.199385270140695</v>
      </c>
      <c r="I184" s="3">
        <f t="shared" si="90"/>
        <v>30.264585657282922</v>
      </c>
      <c r="J184" s="2">
        <f t="shared" si="69"/>
        <v>84.784950151398888</v>
      </c>
      <c r="K184" s="2">
        <f t="shared" si="91"/>
        <v>57.794785379276675</v>
      </c>
      <c r="L184" s="6">
        <f t="shared" si="70"/>
        <v>2836.7507859613429</v>
      </c>
      <c r="M184" s="2">
        <f t="shared" si="71"/>
        <v>35.951876280412847</v>
      </c>
      <c r="N184" s="2">
        <f t="shared" si="92"/>
        <v>84.784950151398888</v>
      </c>
      <c r="O184" s="2">
        <f t="shared" si="72"/>
        <v>57.794785379276675</v>
      </c>
      <c r="P184" s="5">
        <f t="shared" si="73"/>
        <v>0.38363312295007124</v>
      </c>
      <c r="Q184" s="4">
        <f t="shared" si="93"/>
        <v>0.42403606083643686</v>
      </c>
      <c r="R184" s="4">
        <f t="shared" si="74"/>
        <v>0.30205914794211652</v>
      </c>
      <c r="S184" s="4">
        <f t="shared" si="94"/>
        <v>0</v>
      </c>
      <c r="T184" s="4">
        <f t="shared" si="95"/>
        <v>0</v>
      </c>
      <c r="U184" s="5">
        <f t="shared" si="96"/>
        <v>0</v>
      </c>
      <c r="V184" s="5">
        <f t="shared" si="97"/>
        <v>-13.694622529798485</v>
      </c>
      <c r="W184" s="5">
        <f t="shared" si="98"/>
        <v>-5.2331476460777644</v>
      </c>
      <c r="X184" s="5">
        <f t="shared" si="75"/>
        <v>0.99991215578475212</v>
      </c>
      <c r="Y184" s="5">
        <f t="shared" si="76"/>
        <v>0</v>
      </c>
      <c r="Z184" s="5">
        <f t="shared" si="77"/>
        <v>-4.1203953059998639</v>
      </c>
      <c r="AA184" s="5">
        <f t="shared" si="78"/>
        <v>10.782661259617582</v>
      </c>
      <c r="AB184" s="5">
        <f t="shared" si="79"/>
        <v>0</v>
      </c>
      <c r="AC184" s="5">
        <f t="shared" si="80"/>
        <v>-17.815017835798351</v>
      </c>
      <c r="AD184" s="5">
        <f t="shared" si="81"/>
        <v>-26.624486386460184</v>
      </c>
      <c r="AE184">
        <f t="shared" si="68"/>
        <v>0</v>
      </c>
    </row>
    <row r="185" spans="1:31" x14ac:dyDescent="0.2">
      <c r="A185">
        <f t="shared" si="82"/>
        <v>1.5300000000000011</v>
      </c>
      <c r="B185" s="5">
        <f t="shared" si="83"/>
        <v>0</v>
      </c>
      <c r="C185" s="5">
        <f t="shared" si="84"/>
        <v>153.19825927892998</v>
      </c>
      <c r="D185" s="5">
        <f t="shared" si="85"/>
        <v>84.294864623120461</v>
      </c>
      <c r="E185" s="2">
        <f t="shared" si="86"/>
        <v>153.19825927892998</v>
      </c>
      <c r="F185" s="2">
        <f t="shared" si="87"/>
        <v>0</v>
      </c>
      <c r="G185" s="3">
        <f t="shared" si="88"/>
        <v>0</v>
      </c>
      <c r="H185" s="3">
        <f t="shared" si="89"/>
        <v>79.021235091782714</v>
      </c>
      <c r="I185" s="3">
        <f t="shared" si="90"/>
        <v>29.998340793418318</v>
      </c>
      <c r="J185" s="2">
        <f t="shared" si="69"/>
        <v>84.523701089036905</v>
      </c>
      <c r="K185" s="2">
        <f t="shared" si="91"/>
        <v>57.616701492186024</v>
      </c>
      <c r="L185" s="6">
        <f t="shared" si="70"/>
        <v>2836.7499193922449</v>
      </c>
      <c r="M185" s="2">
        <f t="shared" si="71"/>
        <v>35.951865297853104</v>
      </c>
      <c r="N185" s="2">
        <f t="shared" si="92"/>
        <v>84.523701089036905</v>
      </c>
      <c r="O185" s="2">
        <f t="shared" si="72"/>
        <v>57.616701492186024</v>
      </c>
      <c r="P185" s="5">
        <f t="shared" si="73"/>
        <v>0.38363309764625353</v>
      </c>
      <c r="Q185" s="4">
        <f t="shared" si="93"/>
        <v>0.42534655764755924</v>
      </c>
      <c r="R185" s="4">
        <f t="shared" si="74"/>
        <v>0.30240462658990719</v>
      </c>
      <c r="S185" s="4">
        <f t="shared" si="94"/>
        <v>0</v>
      </c>
      <c r="T185" s="4">
        <f t="shared" si="95"/>
        <v>0</v>
      </c>
      <c r="U185" s="5">
        <f t="shared" si="96"/>
        <v>0</v>
      </c>
      <c r="V185" s="5">
        <f t="shared" si="97"/>
        <v>-13.621714591221551</v>
      </c>
      <c r="W185" s="5">
        <f t="shared" si="98"/>
        <v>-5.1711269258639518</v>
      </c>
      <c r="X185" s="5">
        <f t="shared" si="75"/>
        <v>0.99991185033212704</v>
      </c>
      <c r="Y185" s="5">
        <f t="shared" si="76"/>
        <v>0</v>
      </c>
      <c r="Z185" s="5">
        <f t="shared" si="77"/>
        <v>-4.0762194833013377</v>
      </c>
      <c r="AA185" s="5">
        <f t="shared" si="78"/>
        <v>10.73752379486038</v>
      </c>
      <c r="AB185" s="5">
        <f t="shared" si="79"/>
        <v>0</v>
      </c>
      <c r="AC185" s="5">
        <f t="shared" si="80"/>
        <v>-17.697934074522887</v>
      </c>
      <c r="AD185" s="5">
        <f t="shared" si="81"/>
        <v>-26.607603131003572</v>
      </c>
      <c r="AE185">
        <f t="shared" si="68"/>
        <v>0</v>
      </c>
    </row>
    <row r="186" spans="1:31" x14ac:dyDescent="0.2">
      <c r="A186">
        <f t="shared" si="82"/>
        <v>1.5400000000000011</v>
      </c>
      <c r="B186" s="5">
        <f t="shared" si="83"/>
        <v>0</v>
      </c>
      <c r="C186" s="5">
        <f t="shared" si="84"/>
        <v>153.9875867331441</v>
      </c>
      <c r="D186" s="5">
        <f t="shared" si="85"/>
        <v>84.593517650898093</v>
      </c>
      <c r="E186" s="2">
        <f t="shared" si="86"/>
        <v>153.9875867331441</v>
      </c>
      <c r="F186" s="2">
        <f t="shared" si="87"/>
        <v>0</v>
      </c>
      <c r="G186" s="3">
        <f t="shared" si="88"/>
        <v>0</v>
      </c>
      <c r="H186" s="3">
        <f t="shared" si="89"/>
        <v>78.84425575103748</v>
      </c>
      <c r="I186" s="3">
        <f t="shared" si="90"/>
        <v>29.732264762108283</v>
      </c>
      <c r="J186" s="2">
        <f t="shared" si="69"/>
        <v>84.2640150528036</v>
      </c>
      <c r="K186" s="2">
        <f t="shared" si="91"/>
        <v>57.439683062579135</v>
      </c>
      <c r="L186" s="6">
        <f t="shared" si="70"/>
        <v>2836.7490582724472</v>
      </c>
      <c r="M186" s="2">
        <f t="shared" si="71"/>
        <v>35.95185438435567</v>
      </c>
      <c r="N186" s="2">
        <f t="shared" si="92"/>
        <v>84.2640150528036</v>
      </c>
      <c r="O186" s="2">
        <f t="shared" si="72"/>
        <v>57.439683062579135</v>
      </c>
      <c r="P186" s="5">
        <f t="shared" si="73"/>
        <v>0.38363307250155548</v>
      </c>
      <c r="Q186" s="4">
        <f t="shared" si="93"/>
        <v>0.42665726718370384</v>
      </c>
      <c r="R186" s="4">
        <f t="shared" si="74"/>
        <v>0.30274882258731595</v>
      </c>
      <c r="S186" s="4">
        <f t="shared" si="94"/>
        <v>0</v>
      </c>
      <c r="T186" s="4">
        <f t="shared" si="95"/>
        <v>0</v>
      </c>
      <c r="U186" s="5">
        <f t="shared" si="96"/>
        <v>0</v>
      </c>
      <c r="V186" s="5">
        <f t="shared" si="97"/>
        <v>-13.549449041155622</v>
      </c>
      <c r="W186" s="5">
        <f t="shared" si="98"/>
        <v>-5.1095137170729412</v>
      </c>
      <c r="X186" s="5">
        <f t="shared" si="75"/>
        <v>0.99991154680029848</v>
      </c>
      <c r="Y186" s="5">
        <f t="shared" si="76"/>
        <v>0</v>
      </c>
      <c r="Z186" s="5">
        <f t="shared" si="77"/>
        <v>-4.0322364590485114</v>
      </c>
      <c r="AA186" s="5">
        <f t="shared" si="78"/>
        <v>10.692716655444425</v>
      </c>
      <c r="AB186" s="5">
        <f t="shared" si="79"/>
        <v>0</v>
      </c>
      <c r="AC186" s="5">
        <f t="shared" si="80"/>
        <v>-17.581685500204134</v>
      </c>
      <c r="AD186" s="5">
        <f t="shared" si="81"/>
        <v>-26.590797061628514</v>
      </c>
      <c r="AE186">
        <f t="shared" si="68"/>
        <v>0</v>
      </c>
    </row>
    <row r="187" spans="1:31" x14ac:dyDescent="0.2">
      <c r="A187">
        <f t="shared" si="82"/>
        <v>1.5500000000000012</v>
      </c>
      <c r="B187" s="5">
        <f t="shared" si="83"/>
        <v>0</v>
      </c>
      <c r="C187" s="5">
        <f t="shared" si="84"/>
        <v>154.77515020637946</v>
      </c>
      <c r="D187" s="5">
        <f t="shared" si="85"/>
        <v>84.889510758666106</v>
      </c>
      <c r="E187" s="2">
        <f t="shared" si="86"/>
        <v>154.77515020637946</v>
      </c>
      <c r="F187" s="2">
        <f t="shared" si="87"/>
        <v>0</v>
      </c>
      <c r="G187" s="3">
        <f t="shared" si="88"/>
        <v>0</v>
      </c>
      <c r="H187" s="3">
        <f t="shared" si="89"/>
        <v>78.66843889603544</v>
      </c>
      <c r="I187" s="3">
        <f t="shared" si="90"/>
        <v>29.466356791491997</v>
      </c>
      <c r="J187" s="2">
        <f t="shared" si="69"/>
        <v>84.005889441769312</v>
      </c>
      <c r="K187" s="2">
        <f t="shared" si="91"/>
        <v>57.263728317497822</v>
      </c>
      <c r="L187" s="6">
        <f t="shared" si="70"/>
        <v>2836.748202519067</v>
      </c>
      <c r="M187" s="2">
        <f t="shared" si="71"/>
        <v>35.951843538870115</v>
      </c>
      <c r="N187" s="2">
        <f t="shared" si="92"/>
        <v>84.005889441769312</v>
      </c>
      <c r="O187" s="2">
        <f t="shared" si="72"/>
        <v>57.263728317497822</v>
      </c>
      <c r="P187" s="5">
        <f t="shared" si="73"/>
        <v>0.38363304751355676</v>
      </c>
      <c r="Q187" s="4">
        <f t="shared" si="93"/>
        <v>0.42796813149381618</v>
      </c>
      <c r="R187" s="4">
        <f t="shared" si="74"/>
        <v>0.30309172792074407</v>
      </c>
      <c r="S187" s="4">
        <f t="shared" si="94"/>
        <v>0</v>
      </c>
      <c r="T187" s="4">
        <f t="shared" si="95"/>
        <v>0</v>
      </c>
      <c r="U187" s="5">
        <f t="shared" si="96"/>
        <v>0</v>
      </c>
      <c r="V187" s="5">
        <f t="shared" si="97"/>
        <v>-13.477820478396257</v>
      </c>
      <c r="W187" s="5">
        <f t="shared" si="98"/>
        <v>-5.0483049182270703</v>
      </c>
      <c r="X187" s="5">
        <f t="shared" si="75"/>
        <v>0.99991124516005148</v>
      </c>
      <c r="Y187" s="5">
        <f t="shared" si="76"/>
        <v>0</v>
      </c>
      <c r="Z187" s="5">
        <f t="shared" si="77"/>
        <v>-3.9884453924219416</v>
      </c>
      <c r="AA187" s="5">
        <f t="shared" si="78"/>
        <v>10.648237746666899</v>
      </c>
      <c r="AB187" s="5">
        <f t="shared" si="79"/>
        <v>0</v>
      </c>
      <c r="AC187" s="5">
        <f t="shared" si="80"/>
        <v>-17.466265870818198</v>
      </c>
      <c r="AD187" s="5">
        <f t="shared" si="81"/>
        <v>-26.57406717156017</v>
      </c>
      <c r="AE187">
        <f t="shared" si="68"/>
        <v>0</v>
      </c>
    </row>
    <row r="188" spans="1:31" x14ac:dyDescent="0.2">
      <c r="A188">
        <f t="shared" si="82"/>
        <v>1.5600000000000012</v>
      </c>
      <c r="B188" s="5">
        <f t="shared" si="83"/>
        <v>0</v>
      </c>
      <c r="C188" s="5">
        <f t="shared" si="84"/>
        <v>155.56096128204629</v>
      </c>
      <c r="D188" s="5">
        <f t="shared" si="85"/>
        <v>85.182845623222448</v>
      </c>
      <c r="E188" s="2">
        <f t="shared" si="86"/>
        <v>155.56096128204629</v>
      </c>
      <c r="F188" s="2">
        <f t="shared" si="87"/>
        <v>0</v>
      </c>
      <c r="G188" s="3">
        <f t="shared" si="88"/>
        <v>0</v>
      </c>
      <c r="H188" s="3">
        <f t="shared" si="89"/>
        <v>78.493776237327253</v>
      </c>
      <c r="I188" s="3">
        <f t="shared" si="90"/>
        <v>29.200616119776395</v>
      </c>
      <c r="J188" s="2">
        <f t="shared" si="69"/>
        <v>83.749321727224427</v>
      </c>
      <c r="K188" s="2">
        <f t="shared" si="91"/>
        <v>57.088835533213647</v>
      </c>
      <c r="L188" s="6">
        <f t="shared" si="70"/>
        <v>2836.7473520492053</v>
      </c>
      <c r="M188" s="2">
        <f t="shared" si="71"/>
        <v>35.95183276034583</v>
      </c>
      <c r="N188" s="2">
        <f t="shared" si="92"/>
        <v>83.749321727224427</v>
      </c>
      <c r="O188" s="2">
        <f t="shared" si="72"/>
        <v>57.088835533213647</v>
      </c>
      <c r="P188" s="5">
        <f t="shared" si="73"/>
        <v>0.38363302267983679</v>
      </c>
      <c r="Q188" s="4">
        <f t="shared" si="93"/>
        <v>0.42927909168557427</v>
      </c>
      <c r="R188" s="4">
        <f t="shared" si="74"/>
        <v>0.30343333451267607</v>
      </c>
      <c r="S188" s="4">
        <f t="shared" si="94"/>
        <v>0</v>
      </c>
      <c r="T188" s="4">
        <f t="shared" si="95"/>
        <v>0</v>
      </c>
      <c r="U188" s="5">
        <f t="shared" si="96"/>
        <v>0</v>
      </c>
      <c r="V188" s="5">
        <f t="shared" si="97"/>
        <v>-13.40682356754596</v>
      </c>
      <c r="W188" s="5">
        <f t="shared" si="98"/>
        <v>-4.9874974443554807</v>
      </c>
      <c r="X188" s="5">
        <f t="shared" si="75"/>
        <v>0.99991094538216585</v>
      </c>
      <c r="Y188" s="5">
        <f t="shared" si="76"/>
        <v>0</v>
      </c>
      <c r="Z188" s="5">
        <f t="shared" si="77"/>
        <v>-3.9448454406836286</v>
      </c>
      <c r="AA188" s="5">
        <f t="shared" si="78"/>
        <v>10.604084997444655</v>
      </c>
      <c r="AB188" s="5">
        <f t="shared" si="79"/>
        <v>0</v>
      </c>
      <c r="AC188" s="5">
        <f t="shared" si="80"/>
        <v>-17.351669008229589</v>
      </c>
      <c r="AD188" s="5">
        <f t="shared" si="81"/>
        <v>-26.557412446910824</v>
      </c>
      <c r="AE188">
        <f t="shared" si="68"/>
        <v>0</v>
      </c>
    </row>
    <row r="189" spans="1:31" x14ac:dyDescent="0.2">
      <c r="A189">
        <f t="shared" si="82"/>
        <v>1.5700000000000012</v>
      </c>
      <c r="B189" s="5">
        <f t="shared" si="83"/>
        <v>0</v>
      </c>
      <c r="C189" s="5">
        <f t="shared" si="84"/>
        <v>156.34503146096915</v>
      </c>
      <c r="D189" s="5">
        <f t="shared" si="85"/>
        <v>85.473523913797862</v>
      </c>
      <c r="E189" s="2">
        <f t="shared" si="86"/>
        <v>156.34503146096915</v>
      </c>
      <c r="F189" s="2">
        <f t="shared" si="87"/>
        <v>0</v>
      </c>
      <c r="G189" s="3">
        <f t="shared" si="88"/>
        <v>0</v>
      </c>
      <c r="H189" s="3">
        <f t="shared" si="89"/>
        <v>78.320259547244959</v>
      </c>
      <c r="I189" s="3">
        <f t="shared" si="90"/>
        <v>28.935041995307287</v>
      </c>
      <c r="J189" s="2">
        <f t="shared" si="69"/>
        <v>83.494309451710606</v>
      </c>
      <c r="K189" s="2">
        <f t="shared" si="91"/>
        <v>56.915003034567555</v>
      </c>
      <c r="L189" s="6">
        <f t="shared" si="70"/>
        <v>2836.746506779943</v>
      </c>
      <c r="M189" s="2">
        <f t="shared" si="71"/>
        <v>35.951822047731916</v>
      </c>
      <c r="N189" s="2">
        <f t="shared" si="92"/>
        <v>83.494309451710606</v>
      </c>
      <c r="O189" s="2">
        <f t="shared" si="72"/>
        <v>56.915003034567555</v>
      </c>
      <c r="P189" s="5">
        <f t="shared" si="73"/>
        <v>0.38363299799797435</v>
      </c>
      <c r="Q189" s="4">
        <f t="shared" si="93"/>
        <v>0.43059008792119957</v>
      </c>
      <c r="R189" s="4">
        <f t="shared" si="74"/>
        <v>0.30377363422247605</v>
      </c>
      <c r="S189" s="4">
        <f t="shared" si="94"/>
        <v>0</v>
      </c>
      <c r="T189" s="4">
        <f t="shared" si="95"/>
        <v>0</v>
      </c>
      <c r="U189" s="5">
        <f t="shared" si="96"/>
        <v>0</v>
      </c>
      <c r="V189" s="5">
        <f t="shared" si="97"/>
        <v>-13.336453038133454</v>
      </c>
      <c r="W189" s="5">
        <f t="shared" si="98"/>
        <v>-4.9270882266938214</v>
      </c>
      <c r="X189" s="5">
        <f t="shared" si="75"/>
        <v>0.99991064743741365</v>
      </c>
      <c r="Y189" s="5">
        <f t="shared" si="76"/>
        <v>0</v>
      </c>
      <c r="Z189" s="5">
        <f t="shared" si="77"/>
        <v>-3.9014357590935385</v>
      </c>
      <c r="AA189" s="5">
        <f t="shared" si="78"/>
        <v>10.56025636004485</v>
      </c>
      <c r="AB189" s="5">
        <f t="shared" si="79"/>
        <v>0</v>
      </c>
      <c r="AC189" s="5">
        <f t="shared" si="80"/>
        <v>-17.237888797226994</v>
      </c>
      <c r="AD189" s="5">
        <f t="shared" si="81"/>
        <v>-26.540831866648972</v>
      </c>
      <c r="AE189">
        <f t="shared" si="68"/>
        <v>0</v>
      </c>
    </row>
    <row r="190" spans="1:31" x14ac:dyDescent="0.2">
      <c r="A190">
        <f t="shared" si="82"/>
        <v>1.5800000000000012</v>
      </c>
      <c r="B190" s="5">
        <f t="shared" si="83"/>
        <v>0</v>
      </c>
      <c r="C190" s="5">
        <f t="shared" si="84"/>
        <v>157.12737216200176</v>
      </c>
      <c r="D190" s="5">
        <f t="shared" si="85"/>
        <v>85.761547292157601</v>
      </c>
      <c r="E190" s="2">
        <f t="shared" si="86"/>
        <v>157.12737216200176</v>
      </c>
      <c r="F190" s="2">
        <f t="shared" si="87"/>
        <v>0</v>
      </c>
      <c r="G190" s="3">
        <f t="shared" si="88"/>
        <v>0</v>
      </c>
      <c r="H190" s="3">
        <f t="shared" si="89"/>
        <v>78.147880659272687</v>
      </c>
      <c r="I190" s="3">
        <f t="shared" si="90"/>
        <v>28.669633676640796</v>
      </c>
      <c r="J190" s="2">
        <f t="shared" si="69"/>
        <v>83.240850228050306</v>
      </c>
      <c r="K190" s="2">
        <f t="shared" si="91"/>
        <v>56.742229194308315</v>
      </c>
      <c r="L190" s="6">
        <f t="shared" si="70"/>
        <v>2836.7456666283356</v>
      </c>
      <c r="M190" s="2">
        <f t="shared" si="71"/>
        <v>35.951811399977167</v>
      </c>
      <c r="N190" s="2">
        <f t="shared" si="92"/>
        <v>83.240850228050306</v>
      </c>
      <c r="O190" s="2">
        <f t="shared" si="72"/>
        <v>56.742229194308315</v>
      </c>
      <c r="P190" s="5">
        <f t="shared" si="73"/>
        <v>0.38363297346554742</v>
      </c>
      <c r="Q190" s="4">
        <f t="shared" si="93"/>
        <v>0.43190105941352108</v>
      </c>
      <c r="R190" s="4">
        <f t="shared" si="74"/>
        <v>0.30411261884721197</v>
      </c>
      <c r="S190" s="4">
        <f t="shared" si="94"/>
        <v>0</v>
      </c>
      <c r="T190" s="4">
        <f t="shared" si="95"/>
        <v>0</v>
      </c>
      <c r="U190" s="5">
        <f t="shared" si="96"/>
        <v>0</v>
      </c>
      <c r="V190" s="5">
        <f t="shared" si="97"/>
        <v>-13.266703683744698</v>
      </c>
      <c r="W190" s="5">
        <f t="shared" si="98"/>
        <v>-4.8670742123877506</v>
      </c>
      <c r="X190" s="5">
        <f t="shared" si="75"/>
        <v>0.99991035129655792</v>
      </c>
      <c r="Y190" s="5">
        <f t="shared" si="76"/>
        <v>0</v>
      </c>
      <c r="Z190" s="5">
        <f t="shared" si="77"/>
        <v>-3.858215500826589</v>
      </c>
      <c r="AA190" s="5">
        <f t="shared" si="78"/>
        <v>10.516749809817597</v>
      </c>
      <c r="AB190" s="5">
        <f t="shared" si="79"/>
        <v>0</v>
      </c>
      <c r="AC190" s="5">
        <f t="shared" si="80"/>
        <v>-17.124919184571286</v>
      </c>
      <c r="AD190" s="5">
        <f t="shared" si="81"/>
        <v>-26.524324402570151</v>
      </c>
      <c r="AE190">
        <f t="shared" si="68"/>
        <v>0</v>
      </c>
    </row>
    <row r="191" spans="1:31" x14ac:dyDescent="0.2">
      <c r="A191">
        <f t="shared" si="82"/>
        <v>1.5900000000000012</v>
      </c>
      <c r="B191" s="5">
        <f t="shared" si="83"/>
        <v>0</v>
      </c>
      <c r="C191" s="5">
        <f t="shared" si="84"/>
        <v>157.90799472263527</v>
      </c>
      <c r="D191" s="5">
        <f t="shared" si="85"/>
        <v>86.046917412703891</v>
      </c>
      <c r="E191" s="2">
        <f t="shared" si="86"/>
        <v>157.90799472263527</v>
      </c>
      <c r="F191" s="2">
        <f t="shared" si="87"/>
        <v>0</v>
      </c>
      <c r="G191" s="3">
        <f t="shared" si="88"/>
        <v>0</v>
      </c>
      <c r="H191" s="3">
        <f t="shared" si="89"/>
        <v>77.976631467426969</v>
      </c>
      <c r="I191" s="3">
        <f t="shared" si="90"/>
        <v>28.404390432615095</v>
      </c>
      <c r="J191" s="2">
        <f t="shared" si="69"/>
        <v>82.988941738374749</v>
      </c>
      <c r="K191" s="2">
        <f t="shared" si="91"/>
        <v>56.570512432429958</v>
      </c>
      <c r="L191" s="6">
        <f t="shared" si="70"/>
        <v>2836.7448315114111</v>
      </c>
      <c r="M191" s="2">
        <f t="shared" si="71"/>
        <v>35.951800816030037</v>
      </c>
      <c r="N191" s="2">
        <f t="shared" si="92"/>
        <v>82.988941738374749</v>
      </c>
      <c r="O191" s="2">
        <f t="shared" si="72"/>
        <v>56.570512432429958</v>
      </c>
      <c r="P191" s="5">
        <f t="shared" si="73"/>
        <v>0.38363294908013323</v>
      </c>
      <c r="Q191" s="4">
        <f t="shared" si="93"/>
        <v>0.43321194442229688</v>
      </c>
      <c r="R191" s="4">
        <f t="shared" si="74"/>
        <v>0.30445028012250602</v>
      </c>
      <c r="S191" s="4">
        <f t="shared" si="94"/>
        <v>0</v>
      </c>
      <c r="T191" s="4">
        <f t="shared" si="95"/>
        <v>0</v>
      </c>
      <c r="U191" s="5">
        <f t="shared" si="96"/>
        <v>0</v>
      </c>
      <c r="V191" s="5">
        <f t="shared" si="97"/>
        <v>-13.197570361165518</v>
      </c>
      <c r="W191" s="5">
        <f t="shared" si="98"/>
        <v>-4.8074523642002625</v>
      </c>
      <c r="X191" s="5">
        <f t="shared" si="75"/>
        <v>0.99991005693035262</v>
      </c>
      <c r="Y191" s="5">
        <f t="shared" si="76"/>
        <v>0</v>
      </c>
      <c r="Z191" s="5">
        <f t="shared" si="77"/>
        <v>-3.8151838168901668</v>
      </c>
      <c r="AA191" s="5">
        <f t="shared" si="78"/>
        <v>10.473563344930636</v>
      </c>
      <c r="AB191" s="5">
        <f t="shared" si="79"/>
        <v>0</v>
      </c>
      <c r="AC191" s="5">
        <f t="shared" si="80"/>
        <v>-17.012754178055683</v>
      </c>
      <c r="AD191" s="5">
        <f t="shared" si="81"/>
        <v>-26.507889019269626</v>
      </c>
      <c r="AE191">
        <f t="shared" si="68"/>
        <v>0</v>
      </c>
    </row>
    <row r="192" spans="1:31" x14ac:dyDescent="0.2">
      <c r="A192">
        <f t="shared" si="82"/>
        <v>1.6000000000000012</v>
      </c>
      <c r="B192" s="5">
        <f t="shared" si="83"/>
        <v>0</v>
      </c>
      <c r="C192" s="5">
        <f t="shared" si="84"/>
        <v>158.68691039960063</v>
      </c>
      <c r="D192" s="5">
        <f t="shared" si="85"/>
        <v>86.329635922579087</v>
      </c>
      <c r="E192" s="2">
        <f t="shared" si="86"/>
        <v>158.68691039960063</v>
      </c>
      <c r="F192" s="2">
        <f t="shared" si="87"/>
        <v>0</v>
      </c>
      <c r="G192" s="3">
        <f t="shared" si="88"/>
        <v>0</v>
      </c>
      <c r="H192" s="3">
        <f t="shared" si="89"/>
        <v>77.80650392564641</v>
      </c>
      <c r="I192" s="3">
        <f t="shared" si="90"/>
        <v>28.139311542422398</v>
      </c>
      <c r="J192" s="2">
        <f t="shared" si="69"/>
        <v>82.738581733149957</v>
      </c>
      <c r="K192" s="2">
        <f t="shared" si="91"/>
        <v>56.399851215507809</v>
      </c>
      <c r="L192" s="6">
        <f t="shared" si="70"/>
        <v>2836.7440013461651</v>
      </c>
      <c r="M192" s="2">
        <f t="shared" si="71"/>
        <v>35.951790294838545</v>
      </c>
      <c r="N192" s="2">
        <f t="shared" si="92"/>
        <v>82.738581733149957</v>
      </c>
      <c r="O192" s="2">
        <f t="shared" si="72"/>
        <v>56.399851215507809</v>
      </c>
      <c r="P192" s="5">
        <f t="shared" si="73"/>
        <v>0.383632924839308</v>
      </c>
      <c r="Q192" s="4">
        <f t="shared" si="93"/>
        <v>0.43452268025080415</v>
      </c>
      <c r="R192" s="4">
        <f t="shared" si="74"/>
        <v>0.30478660972341337</v>
      </c>
      <c r="S192" s="4">
        <f t="shared" si="94"/>
        <v>0</v>
      </c>
      <c r="T192" s="4">
        <f t="shared" si="95"/>
        <v>0</v>
      </c>
      <c r="U192" s="5">
        <f t="shared" si="96"/>
        <v>0</v>
      </c>
      <c r="V192" s="5">
        <f t="shared" si="97"/>
        <v>-13.129047989535529</v>
      </c>
      <c r="W192" s="5">
        <f t="shared" si="98"/>
        <v>-4.7482196602227731</v>
      </c>
      <c r="X192" s="5">
        <f t="shared" si="75"/>
        <v>0.99990976430953971</v>
      </c>
      <c r="Y192" s="5">
        <f t="shared" si="76"/>
        <v>0</v>
      </c>
      <c r="Z192" s="5">
        <f t="shared" si="77"/>
        <v>-3.772339856042183</v>
      </c>
      <c r="AA192" s="5">
        <f t="shared" si="78"/>
        <v>10.430694986105948</v>
      </c>
      <c r="AB192" s="5">
        <f t="shared" si="79"/>
        <v>0</v>
      </c>
      <c r="AC192" s="5">
        <f t="shared" si="80"/>
        <v>-16.901387845577712</v>
      </c>
      <c r="AD192" s="5">
        <f t="shared" si="81"/>
        <v>-26.491524674116825</v>
      </c>
      <c r="AE192">
        <f t="shared" si="68"/>
        <v>0</v>
      </c>
    </row>
    <row r="193" spans="1:31" x14ac:dyDescent="0.2">
      <c r="A193">
        <f t="shared" si="82"/>
        <v>1.6100000000000012</v>
      </c>
      <c r="B193" s="5">
        <f t="shared" si="83"/>
        <v>0</v>
      </c>
      <c r="C193" s="5">
        <f t="shared" si="84"/>
        <v>159.46413036946481</v>
      </c>
      <c r="D193" s="5">
        <f t="shared" si="85"/>
        <v>86.60970446176961</v>
      </c>
      <c r="E193" s="2">
        <f t="shared" si="86"/>
        <v>159.46413036946481</v>
      </c>
      <c r="F193" s="2">
        <f t="shared" si="87"/>
        <v>0</v>
      </c>
      <c r="G193" s="3">
        <f t="shared" si="88"/>
        <v>0</v>
      </c>
      <c r="H193" s="3">
        <f t="shared" si="89"/>
        <v>77.637490047190639</v>
      </c>
      <c r="I193" s="3">
        <f t="shared" si="90"/>
        <v>27.87439629568123</v>
      </c>
      <c r="J193" s="2">
        <f t="shared" si="69"/>
        <v>82.489768030200651</v>
      </c>
      <c r="K193" s="2">
        <f t="shared" si="91"/>
        <v>56.230244056033158</v>
      </c>
      <c r="L193" s="6">
        <f t="shared" si="70"/>
        <v>2836.7431760495574</v>
      </c>
      <c r="M193" s="2">
        <f t="shared" si="71"/>
        <v>35.951779835350287</v>
      </c>
      <c r="N193" s="2">
        <f t="shared" si="92"/>
        <v>82.489768030200651</v>
      </c>
      <c r="O193" s="2">
        <f t="shared" si="72"/>
        <v>56.230244056033158</v>
      </c>
      <c r="P193" s="5">
        <f t="shared" si="73"/>
        <v>0.3836329007406471</v>
      </c>
      <c r="Q193" s="4">
        <f t="shared" si="93"/>
        <v>0.43583320324270813</v>
      </c>
      <c r="R193" s="4">
        <f t="shared" si="74"/>
        <v>0.30512159926532928</v>
      </c>
      <c r="S193" s="4">
        <f t="shared" si="94"/>
        <v>0</v>
      </c>
      <c r="T193" s="4">
        <f t="shared" si="95"/>
        <v>0</v>
      </c>
      <c r="U193" s="5">
        <f t="shared" si="96"/>
        <v>0</v>
      </c>
      <c r="V193" s="5">
        <f t="shared" si="97"/>
        <v>-13.061131549513235</v>
      </c>
      <c r="W193" s="5">
        <f t="shared" si="98"/>
        <v>-4.6893730935899969</v>
      </c>
      <c r="X193" s="5">
        <f t="shared" si="75"/>
        <v>0.99990947340484893</v>
      </c>
      <c r="Y193" s="5">
        <f t="shared" si="76"/>
        <v>0</v>
      </c>
      <c r="Z193" s="5">
        <f t="shared" si="77"/>
        <v>-3.7296827647097164</v>
      </c>
      <c r="AA193" s="5">
        <f t="shared" si="78"/>
        <v>10.388142776358283</v>
      </c>
      <c r="AB193" s="5">
        <f t="shared" si="79"/>
        <v>0</v>
      </c>
      <c r="AC193" s="5">
        <f t="shared" si="80"/>
        <v>-16.790814314222949</v>
      </c>
      <c r="AD193" s="5">
        <f t="shared" si="81"/>
        <v>-26.475230317231713</v>
      </c>
      <c r="AE193">
        <f t="shared" si="68"/>
        <v>0</v>
      </c>
    </row>
    <row r="194" spans="1:31" x14ac:dyDescent="0.2">
      <c r="A194">
        <f t="shared" si="82"/>
        <v>1.6200000000000012</v>
      </c>
      <c r="B194" s="5">
        <f t="shared" si="83"/>
        <v>0</v>
      </c>
      <c r="C194" s="5">
        <f t="shared" si="84"/>
        <v>160.239665729221</v>
      </c>
      <c r="D194" s="5">
        <f t="shared" si="85"/>
        <v>86.887124663210557</v>
      </c>
      <c r="E194" s="2">
        <f t="shared" si="86"/>
        <v>160.239665729221</v>
      </c>
      <c r="F194" s="2">
        <f t="shared" si="87"/>
        <v>0</v>
      </c>
      <c r="G194" s="3">
        <f t="shared" si="88"/>
        <v>0</v>
      </c>
      <c r="H194" s="3">
        <f t="shared" si="89"/>
        <v>77.469581904048411</v>
      </c>
      <c r="I194" s="3">
        <f t="shared" si="90"/>
        <v>27.609643992508914</v>
      </c>
      <c r="J194" s="2">
        <f t="shared" si="69"/>
        <v>82.242498513731618</v>
      </c>
      <c r="K194" s="2">
        <f t="shared" si="91"/>
        <v>56.06168951174616</v>
      </c>
      <c r="L194" s="6">
        <f t="shared" si="70"/>
        <v>2836.7423555385094</v>
      </c>
      <c r="M194" s="2">
        <f t="shared" si="71"/>
        <v>35.951769436512357</v>
      </c>
      <c r="N194" s="2">
        <f t="shared" si="92"/>
        <v>82.242498513731618</v>
      </c>
      <c r="O194" s="2">
        <f t="shared" si="72"/>
        <v>56.06168951174616</v>
      </c>
      <c r="P194" s="5">
        <f t="shared" si="73"/>
        <v>0.38363287678172447</v>
      </c>
      <c r="Q194" s="4">
        <f t="shared" si="93"/>
        <v>0.43714344877921807</v>
      </c>
      <c r="R194" s="4">
        <f t="shared" si="74"/>
        <v>0.30545524030492405</v>
      </c>
      <c r="S194" s="4">
        <f t="shared" si="94"/>
        <v>0</v>
      </c>
      <c r="T194" s="4">
        <f t="shared" si="95"/>
        <v>0</v>
      </c>
      <c r="U194" s="5">
        <f t="shared" si="96"/>
        <v>0</v>
      </c>
      <c r="V194" s="5">
        <f t="shared" si="97"/>
        <v>-12.993816082451943</v>
      </c>
      <c r="W194" s="5">
        <f t="shared" si="98"/>
        <v>-4.630909672198543</v>
      </c>
      <c r="X194" s="5">
        <f t="shared" si="75"/>
        <v>0.99990918418699637</v>
      </c>
      <c r="Y194" s="5">
        <f t="shared" si="76"/>
        <v>0</v>
      </c>
      <c r="Z194" s="5">
        <f t="shared" si="77"/>
        <v>-3.6872116869082383</v>
      </c>
      <c r="AA194" s="5">
        <f t="shared" si="78"/>
        <v>10.345904780735468</v>
      </c>
      <c r="AB194" s="5">
        <f t="shared" si="79"/>
        <v>0</v>
      </c>
      <c r="AC194" s="5">
        <f t="shared" si="80"/>
        <v>-16.681027769360181</v>
      </c>
      <c r="AD194" s="5">
        <f t="shared" si="81"/>
        <v>-26.459004891463074</v>
      </c>
      <c r="AE194">
        <f t="shared" si="68"/>
        <v>0</v>
      </c>
    </row>
    <row r="195" spans="1:31" x14ac:dyDescent="0.2">
      <c r="A195">
        <f t="shared" si="82"/>
        <v>1.6300000000000012</v>
      </c>
      <c r="B195" s="5">
        <f t="shared" si="83"/>
        <v>0</v>
      </c>
      <c r="C195" s="5">
        <f t="shared" si="84"/>
        <v>161.01352749687302</v>
      </c>
      <c r="D195" s="5">
        <f t="shared" si="85"/>
        <v>87.161898152891069</v>
      </c>
      <c r="E195" s="2">
        <f t="shared" si="86"/>
        <v>161.01352749687302</v>
      </c>
      <c r="F195" s="2">
        <f t="shared" si="87"/>
        <v>0</v>
      </c>
      <c r="G195" s="3">
        <f t="shared" si="88"/>
        <v>0</v>
      </c>
      <c r="H195" s="3">
        <f t="shared" si="89"/>
        <v>77.302771626354811</v>
      </c>
      <c r="I195" s="3">
        <f t="shared" si="90"/>
        <v>27.345053943594284</v>
      </c>
      <c r="J195" s="2">
        <f t="shared" si="69"/>
        <v>81.996771133346755</v>
      </c>
      <c r="K195" s="2">
        <f t="shared" si="91"/>
        <v>55.894186184967111</v>
      </c>
      <c r="L195" s="6">
        <f t="shared" si="70"/>
        <v>2836.7415397298996</v>
      </c>
      <c r="M195" s="2">
        <f t="shared" si="71"/>
        <v>35.951759097271299</v>
      </c>
      <c r="N195" s="2">
        <f t="shared" si="92"/>
        <v>81.996771133346755</v>
      </c>
      <c r="O195" s="2">
        <f t="shared" si="72"/>
        <v>55.894186184967111</v>
      </c>
      <c r="P195" s="5">
        <f t="shared" si="73"/>
        <v>0.38363285296011307</v>
      </c>
      <c r="Q195" s="4">
        <f t="shared" si="93"/>
        <v>0.4384533512765395</v>
      </c>
      <c r="R195" s="4">
        <f t="shared" si="74"/>
        <v>0.30578752434110684</v>
      </c>
      <c r="S195" s="4">
        <f t="shared" si="94"/>
        <v>0</v>
      </c>
      <c r="T195" s="4">
        <f t="shared" si="95"/>
        <v>0</v>
      </c>
      <c r="U195" s="5">
        <f t="shared" si="96"/>
        <v>0</v>
      </c>
      <c r="V195" s="5">
        <f t="shared" si="97"/>
        <v>-12.927096689586417</v>
      </c>
      <c r="W195" s="5">
        <f t="shared" si="98"/>
        <v>-4.5728264184292673</v>
      </c>
      <c r="X195" s="5">
        <f t="shared" si="75"/>
        <v>0.99990889662668281</v>
      </c>
      <c r="Y195" s="5">
        <f t="shared" si="76"/>
        <v>0</v>
      </c>
      <c r="Z195" s="5">
        <f t="shared" si="77"/>
        <v>-3.6449257641614987</v>
      </c>
      <c r="AA195" s="5">
        <f t="shared" si="78"/>
        <v>10.303979086060554</v>
      </c>
      <c r="AB195" s="5">
        <f t="shared" si="79"/>
        <v>0</v>
      </c>
      <c r="AC195" s="5">
        <f t="shared" si="80"/>
        <v>-16.572022453747916</v>
      </c>
      <c r="AD195" s="5">
        <f t="shared" si="81"/>
        <v>-26.442847332368714</v>
      </c>
      <c r="AE195">
        <f t="shared" si="68"/>
        <v>0</v>
      </c>
    </row>
    <row r="196" spans="1:31" x14ac:dyDescent="0.2">
      <c r="A196">
        <f t="shared" si="82"/>
        <v>1.6400000000000012</v>
      </c>
      <c r="B196" s="5">
        <f t="shared" si="83"/>
        <v>0</v>
      </c>
      <c r="C196" s="5">
        <f t="shared" si="84"/>
        <v>161.78572661201389</v>
      </c>
      <c r="D196" s="5">
        <f t="shared" si="85"/>
        <v>87.434026549960393</v>
      </c>
      <c r="E196" s="2">
        <f t="shared" si="86"/>
        <v>161.78572661201389</v>
      </c>
      <c r="F196" s="2">
        <f t="shared" si="87"/>
        <v>0</v>
      </c>
      <c r="G196" s="3">
        <f t="shared" si="88"/>
        <v>0</v>
      </c>
      <c r="H196" s="3">
        <f t="shared" si="89"/>
        <v>77.137051401817331</v>
      </c>
      <c r="I196" s="3">
        <f t="shared" si="90"/>
        <v>27.080625470270597</v>
      </c>
      <c r="J196" s="2">
        <f t="shared" si="69"/>
        <v>81.752583903064973</v>
      </c>
      <c r="K196" s="2">
        <f t="shared" si="91"/>
        <v>55.727732721925676</v>
      </c>
      <c r="L196" s="6">
        <f t="shared" si="70"/>
        <v>2836.7407285405602</v>
      </c>
      <c r="M196" s="2">
        <f t="shared" si="71"/>
        <v>35.951748816573065</v>
      </c>
      <c r="N196" s="2">
        <f t="shared" si="92"/>
        <v>81.752583903064973</v>
      </c>
      <c r="O196" s="2">
        <f t="shared" si="72"/>
        <v>55.727732721925676</v>
      </c>
      <c r="P196" s="5">
        <f t="shared" si="73"/>
        <v>0.38363282927338438</v>
      </c>
      <c r="Q196" s="4">
        <f t="shared" si="93"/>
        <v>0.43976284418363448</v>
      </c>
      <c r="R196" s="4">
        <f t="shared" si="74"/>
        <v>0.30611844281601902</v>
      </c>
      <c r="S196" s="4">
        <f t="shared" si="94"/>
        <v>0</v>
      </c>
      <c r="T196" s="4">
        <f t="shared" si="95"/>
        <v>0</v>
      </c>
      <c r="U196" s="5">
        <f t="shared" si="96"/>
        <v>0</v>
      </c>
      <c r="V196" s="5">
        <f t="shared" si="97"/>
        <v>-12.860968531229982</v>
      </c>
      <c r="W196" s="5">
        <f t="shared" si="98"/>
        <v>-4.5151203688733403</v>
      </c>
      <c r="X196" s="5">
        <f t="shared" si="75"/>
        <v>0.99990861069459258</v>
      </c>
      <c r="Y196" s="5">
        <f t="shared" si="76"/>
        <v>0</v>
      </c>
      <c r="Z196" s="5">
        <f t="shared" si="77"/>
        <v>-3.60282413542205</v>
      </c>
      <c r="AA196" s="5">
        <f t="shared" si="78"/>
        <v>10.262363800675605</v>
      </c>
      <c r="AB196" s="5">
        <f t="shared" si="79"/>
        <v>0</v>
      </c>
      <c r="AC196" s="5">
        <f t="shared" si="80"/>
        <v>-16.463792666652033</v>
      </c>
      <c r="AD196" s="5">
        <f t="shared" si="81"/>
        <v>-26.426756568197735</v>
      </c>
      <c r="AE196">
        <f t="shared" si="68"/>
        <v>0</v>
      </c>
    </row>
    <row r="197" spans="1:31" x14ac:dyDescent="0.2">
      <c r="A197">
        <f t="shared" si="82"/>
        <v>1.6500000000000012</v>
      </c>
      <c r="B197" s="5">
        <f t="shared" si="83"/>
        <v>0</v>
      </c>
      <c r="C197" s="5">
        <f t="shared" si="84"/>
        <v>162.55627393639872</v>
      </c>
      <c r="D197" s="5">
        <f t="shared" si="85"/>
        <v>87.703511466834684</v>
      </c>
      <c r="E197" s="2">
        <f t="shared" si="86"/>
        <v>162.55627393639872</v>
      </c>
      <c r="F197" s="2">
        <f t="shared" si="87"/>
        <v>0</v>
      </c>
      <c r="G197" s="3">
        <f t="shared" si="88"/>
        <v>0</v>
      </c>
      <c r="H197" s="3">
        <f t="shared" si="89"/>
        <v>76.972413475150816</v>
      </c>
      <c r="I197" s="3">
        <f t="shared" si="90"/>
        <v>26.816357904588621</v>
      </c>
      <c r="J197" s="2">
        <f t="shared" si="69"/>
        <v>81.509934900333292</v>
      </c>
      <c r="K197" s="2">
        <f t="shared" si="91"/>
        <v>55.562327812088128</v>
      </c>
      <c r="L197" s="6">
        <f t="shared" si="70"/>
        <v>2836.7399218872774</v>
      </c>
      <c r="M197" s="2">
        <f t="shared" si="71"/>
        <v>35.951738593363068</v>
      </c>
      <c r="N197" s="2">
        <f t="shared" si="92"/>
        <v>81.509934900333292</v>
      </c>
      <c r="O197" s="2">
        <f t="shared" si="72"/>
        <v>55.562327812088128</v>
      </c>
      <c r="P197" s="5">
        <f t="shared" si="73"/>
        <v>0.38363280571910852</v>
      </c>
      <c r="Q197" s="4">
        <f t="shared" si="93"/>
        <v>0.44107185998029869</v>
      </c>
      <c r="R197" s="4">
        <f t="shared" si="74"/>
        <v>0.30644798711605692</v>
      </c>
      <c r="S197" s="4">
        <f t="shared" si="94"/>
        <v>0</v>
      </c>
      <c r="T197" s="4">
        <f t="shared" si="95"/>
        <v>0</v>
      </c>
      <c r="U197" s="5">
        <f t="shared" si="96"/>
        <v>0</v>
      </c>
      <c r="V197" s="5">
        <f t="shared" si="97"/>
        <v>-12.795426825981874</v>
      </c>
      <c r="W197" s="5">
        <f t="shared" si="98"/>
        <v>-4.4577885740620138</v>
      </c>
      <c r="X197" s="5">
        <f t="shared" si="75"/>
        <v>0.99990832636139482</v>
      </c>
      <c r="Y197" s="5">
        <f t="shared" si="76"/>
        <v>0</v>
      </c>
      <c r="Z197" s="5">
        <f t="shared" si="77"/>
        <v>-3.5609059369924956</v>
      </c>
      <c r="AA197" s="5">
        <f t="shared" si="78"/>
        <v>10.221057054187256</v>
      </c>
      <c r="AB197" s="5">
        <f t="shared" si="79"/>
        <v>0</v>
      </c>
      <c r="AC197" s="5">
        <f t="shared" si="80"/>
        <v>-16.356332762974368</v>
      </c>
      <c r="AD197" s="5">
        <f t="shared" si="81"/>
        <v>-26.410731519874759</v>
      </c>
      <c r="AE197">
        <f t="shared" ref="AE197:AE260" si="99">IF(($D197-height)*($D198-height)&lt;0,1,0)</f>
        <v>0</v>
      </c>
    </row>
    <row r="198" spans="1:31" x14ac:dyDescent="0.2">
      <c r="A198">
        <f t="shared" si="82"/>
        <v>1.6600000000000013</v>
      </c>
      <c r="B198" s="5">
        <f t="shared" si="83"/>
        <v>0</v>
      </c>
      <c r="C198" s="5">
        <f t="shared" si="84"/>
        <v>163.32518025451208</v>
      </c>
      <c r="D198" s="5">
        <f t="shared" si="85"/>
        <v>87.970354509304585</v>
      </c>
      <c r="E198" s="2">
        <f t="shared" si="86"/>
        <v>163.32518025451208</v>
      </c>
      <c r="F198" s="2">
        <f t="shared" si="87"/>
        <v>0</v>
      </c>
      <c r="G198" s="3">
        <f t="shared" si="88"/>
        <v>0</v>
      </c>
      <c r="H198" s="3">
        <f t="shared" si="89"/>
        <v>76.808850147521071</v>
      </c>
      <c r="I198" s="3">
        <f t="shared" si="90"/>
        <v>26.552250589389875</v>
      </c>
      <c r="J198" s="2">
        <f t="shared" si="69"/>
        <v>81.268822265036562</v>
      </c>
      <c r="K198" s="2">
        <f t="shared" si="91"/>
        <v>55.397970187482315</v>
      </c>
      <c r="L198" s="6">
        <f t="shared" si="70"/>
        <v>2836.7391196867825</v>
      </c>
      <c r="M198" s="2">
        <f t="shared" si="71"/>
        <v>35.951728426585959</v>
      </c>
      <c r="N198" s="2">
        <f t="shared" si="92"/>
        <v>81.268822265036562</v>
      </c>
      <c r="O198" s="2">
        <f t="shared" si="72"/>
        <v>55.397970187482315</v>
      </c>
      <c r="P198" s="5">
        <f t="shared" si="73"/>
        <v>0.38363278229485409</v>
      </c>
      <c r="Q198" s="4">
        <f t="shared" si="93"/>
        <v>0.44238033017556222</v>
      </c>
      <c r="R198" s="4">
        <f t="shared" si="74"/>
        <v>0.30677614857292368</v>
      </c>
      <c r="S198" s="4">
        <f t="shared" si="94"/>
        <v>0</v>
      </c>
      <c r="T198" s="4">
        <f t="shared" si="95"/>
        <v>0</v>
      </c>
      <c r="U198" s="5">
        <f t="shared" si="96"/>
        <v>0</v>
      </c>
      <c r="V198" s="5">
        <f t="shared" si="97"/>
        <v>-12.730466849944676</v>
      </c>
      <c r="W198" s="5">
        <f t="shared" si="98"/>
        <v>-4.400828098200102</v>
      </c>
      <c r="X198" s="5">
        <f t="shared" si="75"/>
        <v>0.99990804359773766</v>
      </c>
      <c r="Y198" s="5">
        <f t="shared" si="76"/>
        <v>0</v>
      </c>
      <c r="Z198" s="5">
        <f t="shared" si="77"/>
        <v>-3.5191703024474328</v>
      </c>
      <c r="AA198" s="5">
        <f t="shared" si="78"/>
        <v>10.180056997213748</v>
      </c>
      <c r="AB198" s="5">
        <f t="shared" si="79"/>
        <v>0</v>
      </c>
      <c r="AC198" s="5">
        <f t="shared" si="80"/>
        <v>-16.249637152392108</v>
      </c>
      <c r="AD198" s="5">
        <f t="shared" si="81"/>
        <v>-26.394771100986354</v>
      </c>
      <c r="AE198">
        <f t="shared" si="99"/>
        <v>0</v>
      </c>
    </row>
    <row r="199" spans="1:31" x14ac:dyDescent="0.2">
      <c r="A199">
        <f t="shared" si="82"/>
        <v>1.6700000000000013</v>
      </c>
      <c r="B199" s="5">
        <f t="shared" si="83"/>
        <v>0</v>
      </c>
      <c r="C199" s="5">
        <f t="shared" si="84"/>
        <v>164.09245627412966</v>
      </c>
      <c r="D199" s="5">
        <f t="shared" si="85"/>
        <v>88.234557276643429</v>
      </c>
      <c r="E199" s="2">
        <f t="shared" si="86"/>
        <v>164.09245627412966</v>
      </c>
      <c r="F199" s="2">
        <f t="shared" si="87"/>
        <v>0</v>
      </c>
      <c r="G199" s="3">
        <f t="shared" si="88"/>
        <v>0</v>
      </c>
      <c r="H199" s="3">
        <f t="shared" si="89"/>
        <v>76.646353775997156</v>
      </c>
      <c r="I199" s="3">
        <f t="shared" si="90"/>
        <v>26.288302878380012</v>
      </c>
      <c r="J199" s="2">
        <f t="shared" si="69"/>
        <v>81.029244198503761</v>
      </c>
      <c r="K199" s="2">
        <f t="shared" si="91"/>
        <v>55.234658622020284</v>
      </c>
      <c r="L199" s="6">
        <f t="shared" si="70"/>
        <v>2836.7383218557547</v>
      </c>
      <c r="M199" s="2">
        <f t="shared" si="71"/>
        <v>35.951718315185786</v>
      </c>
      <c r="N199" s="2">
        <f t="shared" si="92"/>
        <v>81.029244198503761</v>
      </c>
      <c r="O199" s="2">
        <f t="shared" si="72"/>
        <v>55.234658622020284</v>
      </c>
      <c r="P199" s="5">
        <f t="shared" si="73"/>
        <v>0.38363275899818805</v>
      </c>
      <c r="Q199" s="4">
        <f t="shared" si="93"/>
        <v>0.443688185306431</v>
      </c>
      <c r="R199" s="4">
        <f t="shared" si="74"/>
        <v>0.30710291846471294</v>
      </c>
      <c r="S199" s="4">
        <f t="shared" si="94"/>
        <v>0</v>
      </c>
      <c r="T199" s="4">
        <f t="shared" si="95"/>
        <v>0</v>
      </c>
      <c r="U199" s="5">
        <f t="shared" si="96"/>
        <v>0</v>
      </c>
      <c r="V199" s="5">
        <f t="shared" si="97"/>
        <v>-12.666083935951599</v>
      </c>
      <c r="W199" s="5">
        <f t="shared" si="98"/>
        <v>-4.3442360189031364</v>
      </c>
      <c r="X199" s="5">
        <f t="shared" si="75"/>
        <v>0.99990776237425261</v>
      </c>
      <c r="Y199" s="5">
        <f t="shared" si="76"/>
        <v>0</v>
      </c>
      <c r="Z199" s="5">
        <f t="shared" si="77"/>
        <v>-3.4776163625562022</v>
      </c>
      <c r="AA199" s="5">
        <f t="shared" si="78"/>
        <v>10.139361801133687</v>
      </c>
      <c r="AB199" s="5">
        <f t="shared" si="79"/>
        <v>0</v>
      </c>
      <c r="AC199" s="5">
        <f t="shared" si="80"/>
        <v>-16.143700298507802</v>
      </c>
      <c r="AD199" s="5">
        <f t="shared" si="81"/>
        <v>-26.37887421776945</v>
      </c>
      <c r="AE199">
        <f t="shared" si="99"/>
        <v>0</v>
      </c>
    </row>
    <row r="200" spans="1:31" x14ac:dyDescent="0.2">
      <c r="A200">
        <f t="shared" si="82"/>
        <v>1.6800000000000013</v>
      </c>
      <c r="B200" s="5">
        <f t="shared" si="83"/>
        <v>0</v>
      </c>
      <c r="C200" s="5">
        <f t="shared" si="84"/>
        <v>164.85811262687469</v>
      </c>
      <c r="D200" s="5">
        <f t="shared" si="85"/>
        <v>88.496121361716348</v>
      </c>
      <c r="E200" s="2">
        <f t="shared" si="86"/>
        <v>164.85811262687469</v>
      </c>
      <c r="F200" s="2">
        <f t="shared" si="87"/>
        <v>0</v>
      </c>
      <c r="G200" s="3">
        <f t="shared" si="88"/>
        <v>0</v>
      </c>
      <c r="H200" s="3">
        <f t="shared" si="89"/>
        <v>76.484916773012074</v>
      </c>
      <c r="I200" s="3">
        <f t="shared" si="90"/>
        <v>26.024514136202317</v>
      </c>
      <c r="J200" s="2">
        <f t="shared" si="69"/>
        <v>80.79119896251062</v>
      </c>
      <c r="K200" s="2">
        <f t="shared" si="91"/>
        <v>55.072391930818412</v>
      </c>
      <c r="L200" s="6">
        <f t="shared" si="70"/>
        <v>2836.7375283108149</v>
      </c>
      <c r="M200" s="2">
        <f t="shared" si="71"/>
        <v>35.951708258105811</v>
      </c>
      <c r="N200" s="2">
        <f t="shared" si="92"/>
        <v>80.79119896251062</v>
      </c>
      <c r="O200" s="2">
        <f t="shared" si="72"/>
        <v>55.072391930818412</v>
      </c>
      <c r="P200" s="5">
        <f t="shared" si="73"/>
        <v>0.38363273582667579</v>
      </c>
      <c r="Q200" s="4">
        <f t="shared" si="93"/>
        <v>0.44499535493697046</v>
      </c>
      <c r="R200" s="4">
        <f t="shared" si="74"/>
        <v>0.30742828801702077</v>
      </c>
      <c r="S200" s="4">
        <f t="shared" si="94"/>
        <v>0</v>
      </c>
      <c r="T200" s="4">
        <f t="shared" si="95"/>
        <v>0</v>
      </c>
      <c r="U200" s="5">
        <f t="shared" si="96"/>
        <v>0</v>
      </c>
      <c r="V200" s="5">
        <f t="shared" si="97"/>
        <v>-12.602273472803414</v>
      </c>
      <c r="W200" s="5">
        <f t="shared" si="98"/>
        <v>-4.2880094269382063</v>
      </c>
      <c r="X200" s="5">
        <f t="shared" si="75"/>
        <v>0.99990748266154883</v>
      </c>
      <c r="Y200" s="5">
        <f t="shared" si="76"/>
        <v>0</v>
      </c>
      <c r="Z200" s="5">
        <f t="shared" si="77"/>
        <v>-3.4362432452063825</v>
      </c>
      <c r="AA200" s="5">
        <f t="shared" si="78"/>
        <v>10.098969657836149</v>
      </c>
      <c r="AB200" s="5">
        <f t="shared" si="79"/>
        <v>0</v>
      </c>
      <c r="AC200" s="5">
        <f t="shared" si="80"/>
        <v>-16.038516718009795</v>
      </c>
      <c r="AD200" s="5">
        <f t="shared" si="81"/>
        <v>-26.363039769102059</v>
      </c>
      <c r="AE200">
        <f t="shared" si="99"/>
        <v>0</v>
      </c>
    </row>
    <row r="201" spans="1:31" x14ac:dyDescent="0.2">
      <c r="A201">
        <f t="shared" si="82"/>
        <v>1.6900000000000013</v>
      </c>
      <c r="B201" s="5">
        <f t="shared" si="83"/>
        <v>0</v>
      </c>
      <c r="C201" s="5">
        <f t="shared" si="84"/>
        <v>165.6221598687689</v>
      </c>
      <c r="D201" s="5">
        <f t="shared" si="85"/>
        <v>88.755048351089911</v>
      </c>
      <c r="E201" s="2">
        <f t="shared" si="86"/>
        <v>165.6221598687689</v>
      </c>
      <c r="F201" s="2">
        <f t="shared" si="87"/>
        <v>0</v>
      </c>
      <c r="G201" s="3">
        <f t="shared" si="88"/>
        <v>0</v>
      </c>
      <c r="H201" s="3">
        <f t="shared" si="89"/>
        <v>76.324531605831979</v>
      </c>
      <c r="I201" s="3">
        <f t="shared" si="90"/>
        <v>25.760883738511296</v>
      </c>
      <c r="J201" s="2">
        <f t="shared" si="69"/>
        <v>80.554684878278437</v>
      </c>
      <c r="K201" s="2">
        <f t="shared" si="91"/>
        <v>54.911168969514954</v>
      </c>
      <c r="L201" s="6">
        <f t="shared" si="70"/>
        <v>2836.7367389685251</v>
      </c>
      <c r="M201" s="2">
        <f t="shared" si="71"/>
        <v>35.951698254288594</v>
      </c>
      <c r="N201" s="2">
        <f t="shared" si="92"/>
        <v>80.554684878278437</v>
      </c>
      <c r="O201" s="2">
        <f t="shared" si="72"/>
        <v>54.911168969514954</v>
      </c>
      <c r="P201" s="5">
        <f t="shared" si="73"/>
        <v>0.38363271277788091</v>
      </c>
      <c r="Q201" s="4">
        <f t="shared" si="93"/>
        <v>0.44630176765774882</v>
      </c>
      <c r="R201" s="4">
        <f t="shared" si="74"/>
        <v>0.30775224840409049</v>
      </c>
      <c r="S201" s="4">
        <f t="shared" si="94"/>
        <v>0</v>
      </c>
      <c r="T201" s="4">
        <f t="shared" si="95"/>
        <v>0</v>
      </c>
      <c r="U201" s="5">
        <f t="shared" si="96"/>
        <v>0</v>
      </c>
      <c r="V201" s="5">
        <f t="shared" si="97"/>
        <v>-12.539030904514933</v>
      </c>
      <c r="W201" s="5">
        <f t="shared" si="98"/>
        <v>-4.2321454259684907</v>
      </c>
      <c r="X201" s="5">
        <f t="shared" si="75"/>
        <v>0.99990720443021641</v>
      </c>
      <c r="Y201" s="5">
        <f t="shared" si="76"/>
        <v>0</v>
      </c>
      <c r="Z201" s="5">
        <f t="shared" si="77"/>
        <v>-3.3950500753281583</v>
      </c>
      <c r="AA201" s="5">
        <f t="shared" si="78"/>
        <v>10.058878779472376</v>
      </c>
      <c r="AB201" s="5">
        <f t="shared" si="79"/>
        <v>0</v>
      </c>
      <c r="AC201" s="5">
        <f t="shared" si="80"/>
        <v>-15.934080979843092</v>
      </c>
      <c r="AD201" s="5">
        <f t="shared" si="81"/>
        <v>-26.347266646496113</v>
      </c>
      <c r="AE201">
        <f t="shared" si="99"/>
        <v>0</v>
      </c>
    </row>
    <row r="202" spans="1:31" x14ac:dyDescent="0.2">
      <c r="A202">
        <f t="shared" si="82"/>
        <v>1.7000000000000013</v>
      </c>
      <c r="B202" s="5">
        <f t="shared" si="83"/>
        <v>0</v>
      </c>
      <c r="C202" s="5">
        <f t="shared" si="84"/>
        <v>166.38460848077824</v>
      </c>
      <c r="D202" s="5">
        <f t="shared" si="85"/>
        <v>89.011339825142699</v>
      </c>
      <c r="E202" s="2">
        <f t="shared" si="86"/>
        <v>166.38460848077824</v>
      </c>
      <c r="F202" s="2">
        <f t="shared" si="87"/>
        <v>0</v>
      </c>
      <c r="G202" s="3">
        <f t="shared" si="88"/>
        <v>0</v>
      </c>
      <c r="H202" s="3">
        <f t="shared" si="89"/>
        <v>76.165190796033542</v>
      </c>
      <c r="I202" s="3">
        <f t="shared" si="90"/>
        <v>25.497411072046336</v>
      </c>
      <c r="J202" s="2">
        <f t="shared" si="69"/>
        <v>80.319700325468744</v>
      </c>
      <c r="K202" s="2">
        <f t="shared" si="91"/>
        <v>54.75098863358469</v>
      </c>
      <c r="L202" s="6">
        <f t="shared" si="70"/>
        <v>2836.7359537453844</v>
      </c>
      <c r="M202" s="2">
        <f t="shared" si="71"/>
        <v>35.951688302675883</v>
      </c>
      <c r="N202" s="2">
        <f t="shared" si="92"/>
        <v>80.319700325468744</v>
      </c>
      <c r="O202" s="2">
        <f t="shared" si="72"/>
        <v>54.75098863358469</v>
      </c>
      <c r="P202" s="5">
        <f t="shared" si="73"/>
        <v>0.38363268984936522</v>
      </c>
      <c r="Q202" s="4">
        <f t="shared" si="93"/>
        <v>0.44760735108564498</v>
      </c>
      <c r="R202" s="4">
        <f t="shared" si="74"/>
        <v>0.30807479074998734</v>
      </c>
      <c r="S202" s="4">
        <f t="shared" si="94"/>
        <v>0</v>
      </c>
      <c r="T202" s="4">
        <f t="shared" si="95"/>
        <v>0</v>
      </c>
      <c r="U202" s="5">
        <f t="shared" si="96"/>
        <v>0</v>
      </c>
      <c r="V202" s="5">
        <f t="shared" si="97"/>
        <v>-12.476351729570661</v>
      </c>
      <c r="W202" s="5">
        <f t="shared" si="98"/>
        <v>-4.1766411323014232</v>
      </c>
      <c r="X202" s="5">
        <f t="shared" si="75"/>
        <v>0.99990692765082279</v>
      </c>
      <c r="Y202" s="5">
        <f t="shared" si="76"/>
        <v>0</v>
      </c>
      <c r="Z202" s="5">
        <f t="shared" si="77"/>
        <v>-3.3540359748195216</v>
      </c>
      <c r="AA202" s="5">
        <f t="shared" si="78"/>
        <v>10.019087398208809</v>
      </c>
      <c r="AB202" s="5">
        <f t="shared" si="79"/>
        <v>0</v>
      </c>
      <c r="AC202" s="5">
        <f t="shared" si="80"/>
        <v>-15.830387704390184</v>
      </c>
      <c r="AD202" s="5">
        <f t="shared" si="81"/>
        <v>-26.331553734092616</v>
      </c>
      <c r="AE202">
        <f t="shared" si="99"/>
        <v>0</v>
      </c>
    </row>
    <row r="203" spans="1:31" x14ac:dyDescent="0.2">
      <c r="A203">
        <f t="shared" si="82"/>
        <v>1.7100000000000013</v>
      </c>
      <c r="B203" s="5">
        <f t="shared" si="83"/>
        <v>0</v>
      </c>
      <c r="C203" s="5">
        <f t="shared" si="84"/>
        <v>167.14546886935335</v>
      </c>
      <c r="D203" s="5">
        <f t="shared" si="85"/>
        <v>89.264997358176458</v>
      </c>
      <c r="E203" s="2">
        <f t="shared" si="86"/>
        <v>167.14546886935335</v>
      </c>
      <c r="F203" s="2">
        <f t="shared" si="87"/>
        <v>0</v>
      </c>
      <c r="G203" s="3">
        <f t="shared" si="88"/>
        <v>0</v>
      </c>
      <c r="H203" s="3">
        <f t="shared" si="89"/>
        <v>76.006886918989636</v>
      </c>
      <c r="I203" s="3">
        <f t="shared" si="90"/>
        <v>25.234095534705411</v>
      </c>
      <c r="J203" s="2">
        <f t="shared" si="69"/>
        <v>80.086243741173917</v>
      </c>
      <c r="K203" s="2">
        <f t="shared" si="91"/>
        <v>54.591849857650928</v>
      </c>
      <c r="L203" s="6">
        <f t="shared" si="70"/>
        <v>2836.7351725578278</v>
      </c>
      <c r="M203" s="2">
        <f t="shared" si="71"/>
        <v>35.951678402208579</v>
      </c>
      <c r="N203" s="2">
        <f t="shared" si="92"/>
        <v>80.086243741173917</v>
      </c>
      <c r="O203" s="2">
        <f t="shared" si="72"/>
        <v>54.591849857650928</v>
      </c>
      <c r="P203" s="5">
        <f t="shared" si="73"/>
        <v>0.38363266703868859</v>
      </c>
      <c r="Q203" s="4">
        <f t="shared" si="93"/>
        <v>0.448912031864033</v>
      </c>
      <c r="R203" s="4">
        <f t="shared" si="74"/>
        <v>0.30839590612980478</v>
      </c>
      <c r="S203" s="4">
        <f t="shared" si="94"/>
        <v>0</v>
      </c>
      <c r="T203" s="4">
        <f t="shared" si="95"/>
        <v>0</v>
      </c>
      <c r="U203" s="5">
        <f t="shared" si="96"/>
        <v>0</v>
      </c>
      <c r="V203" s="5">
        <f t="shared" si="97"/>
        <v>-12.414231500189693</v>
      </c>
      <c r="W203" s="5">
        <f t="shared" si="98"/>
        <v>-4.1214936746405586</v>
      </c>
      <c r="X203" s="5">
        <f t="shared" si="75"/>
        <v>0.99990665229391151</v>
      </c>
      <c r="Y203" s="5">
        <f t="shared" si="76"/>
        <v>0</v>
      </c>
      <c r="Z203" s="5">
        <f t="shared" si="77"/>
        <v>-3.3132000624723936</v>
      </c>
      <c r="AA203" s="5">
        <f t="shared" si="78"/>
        <v>9.9795937659815355</v>
      </c>
      <c r="AB203" s="5">
        <f t="shared" si="79"/>
        <v>0</v>
      </c>
      <c r="AC203" s="5">
        <f t="shared" si="80"/>
        <v>-15.727431562662087</v>
      </c>
      <c r="AD203" s="5">
        <f t="shared" si="81"/>
        <v>-26.315899908659024</v>
      </c>
      <c r="AE203">
        <f t="shared" si="99"/>
        <v>0</v>
      </c>
    </row>
    <row r="204" spans="1:31" x14ac:dyDescent="0.2">
      <c r="A204">
        <f t="shared" si="82"/>
        <v>1.7200000000000013</v>
      </c>
      <c r="B204" s="5">
        <f t="shared" si="83"/>
        <v>0</v>
      </c>
      <c r="C204" s="5">
        <f t="shared" si="84"/>
        <v>167.90475136696512</v>
      </c>
      <c r="D204" s="5">
        <f t="shared" si="85"/>
        <v>89.516022518528075</v>
      </c>
      <c r="E204" s="2">
        <f t="shared" si="86"/>
        <v>167.90475136696512</v>
      </c>
      <c r="F204" s="2">
        <f t="shared" si="87"/>
        <v>0</v>
      </c>
      <c r="G204" s="3">
        <f t="shared" si="88"/>
        <v>0</v>
      </c>
      <c r="H204" s="3">
        <f t="shared" si="89"/>
        <v>75.849612603363013</v>
      </c>
      <c r="I204" s="3">
        <f t="shared" si="90"/>
        <v>24.970936535618819</v>
      </c>
      <c r="J204" s="2">
        <f t="shared" si="69"/>
        <v>79.854313618903191</v>
      </c>
      <c r="K204" s="2">
        <f t="shared" si="91"/>
        <v>54.433751614794268</v>
      </c>
      <c r="L204" s="6">
        <f t="shared" si="70"/>
        <v>2836.734395322223</v>
      </c>
      <c r="M204" s="2">
        <f t="shared" si="71"/>
        <v>35.951668551826785</v>
      </c>
      <c r="N204" s="2">
        <f t="shared" si="92"/>
        <v>79.854313618903191</v>
      </c>
      <c r="O204" s="2">
        <f t="shared" si="72"/>
        <v>54.433751614794268</v>
      </c>
      <c r="P204" s="5">
        <f t="shared" si="73"/>
        <v>0.38363264434340894</v>
      </c>
      <c r="Q204" s="4">
        <f t="shared" si="93"/>
        <v>0.45021573566335521</v>
      </c>
      <c r="R204" s="4">
        <f t="shared" si="74"/>
        <v>0.30871558557090295</v>
      </c>
      <c r="S204" s="4">
        <f t="shared" si="94"/>
        <v>0</v>
      </c>
      <c r="T204" s="4">
        <f t="shared" si="95"/>
        <v>0</v>
      </c>
      <c r="U204" s="5">
        <f t="shared" si="96"/>
        <v>0</v>
      </c>
      <c r="V204" s="5">
        <f t="shared" si="97"/>
        <v>-12.352665821599432</v>
      </c>
      <c r="W204" s="5">
        <f t="shared" si="98"/>
        <v>-4.0667001938410792</v>
      </c>
      <c r="X204" s="5">
        <f t="shared" si="75"/>
        <v>0.9999063783300044</v>
      </c>
      <c r="Y204" s="5">
        <f t="shared" si="76"/>
        <v>0</v>
      </c>
      <c r="Z204" s="5">
        <f t="shared" si="77"/>
        <v>-3.2725414538996667</v>
      </c>
      <c r="AA204" s="5">
        <f t="shared" si="78"/>
        <v>9.9403961542520012</v>
      </c>
      <c r="AB204" s="5">
        <f t="shared" si="79"/>
        <v>0</v>
      </c>
      <c r="AC204" s="5">
        <f t="shared" si="80"/>
        <v>-15.625207275499099</v>
      </c>
      <c r="AD204" s="5">
        <f t="shared" si="81"/>
        <v>-26.300304039589079</v>
      </c>
      <c r="AE204">
        <f t="shared" si="99"/>
        <v>0</v>
      </c>
    </row>
    <row r="205" spans="1:31" x14ac:dyDescent="0.2">
      <c r="A205">
        <f t="shared" si="82"/>
        <v>1.7300000000000013</v>
      </c>
      <c r="B205" s="5">
        <f t="shared" si="83"/>
        <v>0</v>
      </c>
      <c r="C205" s="5">
        <f t="shared" si="84"/>
        <v>168.66246623263498</v>
      </c>
      <c r="D205" s="5">
        <f t="shared" si="85"/>
        <v>89.764416868682275</v>
      </c>
      <c r="E205" s="2">
        <f t="shared" si="86"/>
        <v>168.66246623263498</v>
      </c>
      <c r="F205" s="2">
        <f t="shared" si="87"/>
        <v>0</v>
      </c>
      <c r="G205" s="3">
        <f t="shared" si="88"/>
        <v>0</v>
      </c>
      <c r="H205" s="3">
        <f t="shared" si="89"/>
        <v>75.693360530608018</v>
      </c>
      <c r="I205" s="3">
        <f t="shared" si="90"/>
        <v>24.707933495222928</v>
      </c>
      <c r="J205" s="2">
        <f t="shared" si="69"/>
        <v>79.623908507564266</v>
      </c>
      <c r="K205" s="2">
        <f t="shared" si="91"/>
        <v>54.276692915858391</v>
      </c>
      <c r="L205" s="6">
        <f t="shared" si="70"/>
        <v>2836.7336219548711</v>
      </c>
      <c r="M205" s="2">
        <f t="shared" si="71"/>
        <v>35.951658750469711</v>
      </c>
      <c r="N205" s="2">
        <f t="shared" si="92"/>
        <v>79.623908507564266</v>
      </c>
      <c r="O205" s="2">
        <f t="shared" si="72"/>
        <v>54.276692915858391</v>
      </c>
      <c r="P205" s="5">
        <f t="shared" si="73"/>
        <v>0.38363262176108226</v>
      </c>
      <c r="Q205" s="4">
        <f t="shared" si="93"/>
        <v>0.45151838718208998</v>
      </c>
      <c r="R205" s="4">
        <f t="shared" si="74"/>
        <v>0.30903382005417845</v>
      </c>
      <c r="S205" s="4">
        <f t="shared" si="94"/>
        <v>0</v>
      </c>
      <c r="T205" s="4">
        <f t="shared" si="95"/>
        <v>0</v>
      </c>
      <c r="U205" s="5">
        <f t="shared" si="96"/>
        <v>0</v>
      </c>
      <c r="V205" s="5">
        <f t="shared" si="97"/>
        <v>-12.291650351318136</v>
      </c>
      <c r="W205" s="5">
        <f t="shared" si="98"/>
        <v>-4.0122578426689719</v>
      </c>
      <c r="X205" s="5">
        <f t="shared" si="75"/>
        <v>0.99990610572959804</v>
      </c>
      <c r="Y205" s="5">
        <f t="shared" si="76"/>
        <v>0</v>
      </c>
      <c r="Z205" s="5">
        <f t="shared" si="77"/>
        <v>-3.2320592614632382</v>
      </c>
      <c r="AA205" s="5">
        <f t="shared" si="78"/>
        <v>9.9014928537640632</v>
      </c>
      <c r="AB205" s="5">
        <f t="shared" si="79"/>
        <v>0</v>
      </c>
      <c r="AC205" s="5">
        <f t="shared" si="80"/>
        <v>-15.523709612781374</v>
      </c>
      <c r="AD205" s="5">
        <f t="shared" si="81"/>
        <v>-26.284764988904907</v>
      </c>
      <c r="AE205">
        <f t="shared" si="99"/>
        <v>0</v>
      </c>
    </row>
    <row r="206" spans="1:31" x14ac:dyDescent="0.2">
      <c r="A206">
        <f t="shared" si="82"/>
        <v>1.7400000000000013</v>
      </c>
      <c r="B206" s="5">
        <f t="shared" si="83"/>
        <v>0</v>
      </c>
      <c r="C206" s="5">
        <f t="shared" si="84"/>
        <v>169.41862365246041</v>
      </c>
      <c r="D206" s="5">
        <f t="shared" si="85"/>
        <v>90.010181965385058</v>
      </c>
      <c r="E206" s="2">
        <f t="shared" si="86"/>
        <v>169.41862365246041</v>
      </c>
      <c r="F206" s="2">
        <f t="shared" si="87"/>
        <v>0</v>
      </c>
      <c r="G206" s="3">
        <f t="shared" si="88"/>
        <v>0</v>
      </c>
      <c r="H206" s="3">
        <f t="shared" si="89"/>
        <v>75.538123434480198</v>
      </c>
      <c r="I206" s="3">
        <f t="shared" si="90"/>
        <v>24.445085845333878</v>
      </c>
      <c r="J206" s="2">
        <f t="shared" si="69"/>
        <v>79.395027010440074</v>
      </c>
      <c r="K206" s="2">
        <f t="shared" si="91"/>
        <v>54.120672808752602</v>
      </c>
      <c r="L206" s="6">
        <f t="shared" si="70"/>
        <v>2836.7328523719998</v>
      </c>
      <c r="M206" s="2">
        <f t="shared" si="71"/>
        <v>35.951648997075694</v>
      </c>
      <c r="N206" s="2">
        <f t="shared" si="92"/>
        <v>79.395027010440074</v>
      </c>
      <c r="O206" s="2">
        <f t="shared" si="72"/>
        <v>54.120672808752602</v>
      </c>
      <c r="P206" s="5">
        <f t="shared" si="73"/>
        <v>0.38363259928926241</v>
      </c>
      <c r="Q206" s="4">
        <f t="shared" si="93"/>
        <v>0.45281991014812828</v>
      </c>
      <c r="R206" s="4">
        <f t="shared" si="74"/>
        <v>0.30935060051536656</v>
      </c>
      <c r="S206" s="4">
        <f t="shared" si="94"/>
        <v>0</v>
      </c>
      <c r="T206" s="4">
        <f t="shared" si="95"/>
        <v>0</v>
      </c>
      <c r="U206" s="5">
        <f t="shared" si="96"/>
        <v>0</v>
      </c>
      <c r="V206" s="5">
        <f t="shared" si="97"/>
        <v>-12.231180798446029</v>
      </c>
      <c r="W206" s="5">
        <f t="shared" si="98"/>
        <v>-3.9581637855638641</v>
      </c>
      <c r="X206" s="5">
        <f t="shared" si="75"/>
        <v>0.99990583446316506</v>
      </c>
      <c r="Y206" s="5">
        <f t="shared" si="76"/>
        <v>0</v>
      </c>
      <c r="Z206" s="5">
        <f t="shared" si="77"/>
        <v>-3.1917525942030376</v>
      </c>
      <c r="AA206" s="5">
        <f t="shared" si="78"/>
        <v>9.8628821743022375</v>
      </c>
      <c r="AB206" s="5">
        <f t="shared" si="79"/>
        <v>0</v>
      </c>
      <c r="AC206" s="5">
        <f t="shared" si="80"/>
        <v>-15.422933392649067</v>
      </c>
      <c r="AD206" s="5">
        <f t="shared" si="81"/>
        <v>-26.269281611261626</v>
      </c>
      <c r="AE206">
        <f t="shared" si="99"/>
        <v>0</v>
      </c>
    </row>
    <row r="207" spans="1:31" x14ac:dyDescent="0.2">
      <c r="A207">
        <f t="shared" si="82"/>
        <v>1.7500000000000013</v>
      </c>
      <c r="B207" s="5">
        <f t="shared" si="83"/>
        <v>0</v>
      </c>
      <c r="C207" s="5">
        <f t="shared" si="84"/>
        <v>170.1732337401356</v>
      </c>
      <c r="D207" s="5">
        <f t="shared" si="85"/>
        <v>90.253319359757825</v>
      </c>
      <c r="E207" s="2">
        <f t="shared" si="86"/>
        <v>170.1732337401356</v>
      </c>
      <c r="F207" s="2">
        <f t="shared" si="87"/>
        <v>0</v>
      </c>
      <c r="G207" s="3">
        <f t="shared" si="88"/>
        <v>0</v>
      </c>
      <c r="H207" s="3">
        <f t="shared" si="89"/>
        <v>75.383894100553704</v>
      </c>
      <c r="I207" s="3">
        <f t="shared" si="90"/>
        <v>24.182393029221263</v>
      </c>
      <c r="J207" s="2">
        <f t="shared" si="69"/>
        <v>79.167667784160628</v>
      </c>
      <c r="K207" s="2">
        <f t="shared" si="91"/>
        <v>53.965690377750938</v>
      </c>
      <c r="L207" s="6">
        <f t="shared" si="70"/>
        <v>2836.7320864897665</v>
      </c>
      <c r="M207" s="2">
        <f t="shared" si="71"/>
        <v>35.951639290582115</v>
      </c>
      <c r="N207" s="2">
        <f t="shared" si="92"/>
        <v>79.167667784160628</v>
      </c>
      <c r="O207" s="2">
        <f t="shared" si="72"/>
        <v>53.965690377750938</v>
      </c>
      <c r="P207" s="5">
        <f t="shared" si="73"/>
        <v>0.38363257692550118</v>
      </c>
      <c r="Q207" s="4">
        <f t="shared" si="93"/>
        <v>0.45412022732056651</v>
      </c>
      <c r="R207" s="4">
        <f t="shared" si="74"/>
        <v>0.30966591784637615</v>
      </c>
      <c r="S207" s="4">
        <f t="shared" si="94"/>
        <v>0</v>
      </c>
      <c r="T207" s="4">
        <f t="shared" si="95"/>
        <v>0</v>
      </c>
      <c r="U207" s="5">
        <f t="shared" si="96"/>
        <v>0</v>
      </c>
      <c r="V207" s="5">
        <f t="shared" si="97"/>
        <v>-12.171252922964808</v>
      </c>
      <c r="W207" s="5">
        <f t="shared" si="98"/>
        <v>-3.9044151984055064</v>
      </c>
      <c r="X207" s="5">
        <f t="shared" si="75"/>
        <v>0.99990556450115131</v>
      </c>
      <c r="Y207" s="5">
        <f t="shared" si="76"/>
        <v>0</v>
      </c>
      <c r="Z207" s="5">
        <f t="shared" si="77"/>
        <v>-3.1516205577671106</v>
      </c>
      <c r="AA207" s="5">
        <f t="shared" si="78"/>
        <v>9.824562444451125</v>
      </c>
      <c r="AB207" s="5">
        <f t="shared" si="79"/>
        <v>0</v>
      </c>
      <c r="AC207" s="5">
        <f t="shared" si="80"/>
        <v>-15.322873480731918</v>
      </c>
      <c r="AD207" s="5">
        <f t="shared" si="81"/>
        <v>-26.25385275395438</v>
      </c>
      <c r="AE207">
        <f t="shared" si="99"/>
        <v>0</v>
      </c>
    </row>
    <row r="208" spans="1:31" x14ac:dyDescent="0.2">
      <c r="A208">
        <f t="shared" si="82"/>
        <v>1.7600000000000013</v>
      </c>
      <c r="B208" s="5">
        <f t="shared" si="83"/>
        <v>0</v>
      </c>
      <c r="C208" s="5">
        <f t="shared" si="84"/>
        <v>170.9263065374671</v>
      </c>
      <c r="D208" s="5">
        <f t="shared" si="85"/>
        <v>90.493830597412341</v>
      </c>
      <c r="E208" s="2">
        <f t="shared" si="86"/>
        <v>170.9263065374671</v>
      </c>
      <c r="F208" s="2">
        <f t="shared" si="87"/>
        <v>0</v>
      </c>
      <c r="G208" s="3">
        <f t="shared" si="88"/>
        <v>0</v>
      </c>
      <c r="H208" s="3">
        <f t="shared" si="89"/>
        <v>75.23066536574639</v>
      </c>
      <c r="I208" s="3">
        <f t="shared" si="90"/>
        <v>23.919854501681719</v>
      </c>
      <c r="J208" s="2">
        <f t="shared" si="69"/>
        <v>78.941829537669932</v>
      </c>
      <c r="K208" s="2">
        <f t="shared" si="91"/>
        <v>53.811744742787951</v>
      </c>
      <c r="L208" s="6">
        <f t="shared" si="70"/>
        <v>2836.7313242242535</v>
      </c>
      <c r="M208" s="2">
        <f t="shared" si="71"/>
        <v>35.951629629925428</v>
      </c>
      <c r="N208" s="2">
        <f t="shared" si="92"/>
        <v>78.941829537669932</v>
      </c>
      <c r="O208" s="2">
        <f t="shared" si="72"/>
        <v>53.811744742787951</v>
      </c>
      <c r="P208" s="5">
        <f t="shared" si="73"/>
        <v>0.38363255466734825</v>
      </c>
      <c r="Q208" s="4">
        <f t="shared" si="93"/>
        <v>0.45541926049192738</v>
      </c>
      <c r="R208" s="4">
        <f t="shared" si="74"/>
        <v>0.3099797628966568</v>
      </c>
      <c r="S208" s="4">
        <f t="shared" si="94"/>
        <v>0</v>
      </c>
      <c r="T208" s="4">
        <f t="shared" si="95"/>
        <v>0</v>
      </c>
      <c r="U208" s="5">
        <f t="shared" si="96"/>
        <v>0</v>
      </c>
      <c r="V208" s="5">
        <f t="shared" si="97"/>
        <v>-12.11186253504547</v>
      </c>
      <c r="W208" s="5">
        <f t="shared" si="98"/>
        <v>-3.8510092682839479</v>
      </c>
      <c r="X208" s="5">
        <f t="shared" si="75"/>
        <v>0.9999052958139768</v>
      </c>
      <c r="Y208" s="5">
        <f t="shared" si="76"/>
        <v>0</v>
      </c>
      <c r="Z208" s="5">
        <f t="shared" si="77"/>
        <v>-3.111662254342793</v>
      </c>
      <c r="AA208" s="5">
        <f t="shared" si="78"/>
        <v>9.7865320113560266</v>
      </c>
      <c r="AB208" s="5">
        <f t="shared" si="79"/>
        <v>0</v>
      </c>
      <c r="AC208" s="5">
        <f t="shared" si="80"/>
        <v>-15.223524789388263</v>
      </c>
      <c r="AD208" s="5">
        <f t="shared" si="81"/>
        <v>-26.238477256927922</v>
      </c>
      <c r="AE208">
        <f t="shared" si="99"/>
        <v>0</v>
      </c>
    </row>
    <row r="209" spans="1:31" x14ac:dyDescent="0.2">
      <c r="A209">
        <f t="shared" si="82"/>
        <v>1.7700000000000014</v>
      </c>
      <c r="B209" s="5">
        <f t="shared" si="83"/>
        <v>0</v>
      </c>
      <c r="C209" s="5">
        <f t="shared" si="84"/>
        <v>171.67785201488508</v>
      </c>
      <c r="D209" s="5">
        <f t="shared" si="85"/>
        <v>90.731717218566317</v>
      </c>
      <c r="E209" s="2">
        <f t="shared" si="86"/>
        <v>171.67785201488508</v>
      </c>
      <c r="F209" s="2">
        <f t="shared" si="87"/>
        <v>0</v>
      </c>
      <c r="G209" s="3">
        <f t="shared" si="88"/>
        <v>0</v>
      </c>
      <c r="H209" s="3">
        <f t="shared" si="89"/>
        <v>75.078430117852506</v>
      </c>
      <c r="I209" s="3">
        <f t="shared" si="90"/>
        <v>23.657469729112439</v>
      </c>
      <c r="J209" s="2">
        <f t="shared" si="69"/>
        <v>78.717511031187556</v>
      </c>
      <c r="K209" s="2">
        <f t="shared" si="91"/>
        <v>53.658835058750888</v>
      </c>
      <c r="L209" s="6">
        <f t="shared" si="70"/>
        <v>2836.730565491468</v>
      </c>
      <c r="M209" s="2">
        <f t="shared" si="71"/>
        <v>35.951620014041175</v>
      </c>
      <c r="N209" s="2">
        <f t="shared" si="92"/>
        <v>78.717511031187556</v>
      </c>
      <c r="O209" s="2">
        <f t="shared" si="72"/>
        <v>53.658835058750888</v>
      </c>
      <c r="P209" s="5">
        <f t="shared" si="73"/>
        <v>0.38363253251235085</v>
      </c>
      <c r="Q209" s="4">
        <f t="shared" si="93"/>
        <v>0.45671693049081913</v>
      </c>
      <c r="R209" s="4">
        <f t="shared" si="74"/>
        <v>0.31029212647459953</v>
      </c>
      <c r="S209" s="4">
        <f t="shared" si="94"/>
        <v>0</v>
      </c>
      <c r="T209" s="4">
        <f t="shared" si="95"/>
        <v>0</v>
      </c>
      <c r="U209" s="5">
        <f t="shared" si="96"/>
        <v>0</v>
      </c>
      <c r="V209" s="5">
        <f t="shared" si="97"/>
        <v>-12.053005494364152</v>
      </c>
      <c r="W209" s="5">
        <f t="shared" si="98"/>
        <v>-3.7979431932733374</v>
      </c>
      <c r="X209" s="5">
        <f t="shared" si="75"/>
        <v>0.99990502837203643</v>
      </c>
      <c r="Y209" s="5">
        <f t="shared" si="76"/>
        <v>0</v>
      </c>
      <c r="Z209" s="5">
        <f t="shared" si="77"/>
        <v>-3.0718767825890119</v>
      </c>
      <c r="AA209" s="5">
        <f t="shared" si="78"/>
        <v>9.748789240484653</v>
      </c>
      <c r="AB209" s="5">
        <f t="shared" si="79"/>
        <v>0</v>
      </c>
      <c r="AC209" s="5">
        <f t="shared" si="80"/>
        <v>-15.124882276953164</v>
      </c>
      <c r="AD209" s="5">
        <f t="shared" si="81"/>
        <v>-26.223153952788685</v>
      </c>
      <c r="AE209">
        <f t="shared" si="99"/>
        <v>0</v>
      </c>
    </row>
    <row r="210" spans="1:31" x14ac:dyDescent="0.2">
      <c r="A210">
        <f t="shared" si="82"/>
        <v>1.7800000000000014</v>
      </c>
      <c r="B210" s="5">
        <f t="shared" si="83"/>
        <v>0</v>
      </c>
      <c r="C210" s="5">
        <f t="shared" si="84"/>
        <v>172.42788007194974</v>
      </c>
      <c r="D210" s="5">
        <f t="shared" si="85"/>
        <v>90.966980758159792</v>
      </c>
      <c r="E210" s="2">
        <f t="shared" si="86"/>
        <v>172.42788007194974</v>
      </c>
      <c r="F210" s="2">
        <f t="shared" si="87"/>
        <v>0</v>
      </c>
      <c r="G210" s="3">
        <f t="shared" si="88"/>
        <v>0</v>
      </c>
      <c r="H210" s="3">
        <f t="shared" si="89"/>
        <v>74.927181295082974</v>
      </c>
      <c r="I210" s="3">
        <f t="shared" si="90"/>
        <v>23.395238189584553</v>
      </c>
      <c r="J210" s="2">
        <f t="shared" si="69"/>
        <v>78.494711075164986</v>
      </c>
      <c r="K210" s="2">
        <f t="shared" si="91"/>
        <v>53.506960514768224</v>
      </c>
      <c r="L210" s="6">
        <f t="shared" si="70"/>
        <v>2836.7298102073401</v>
      </c>
      <c r="M210" s="2">
        <f t="shared" si="71"/>
        <v>35.951610441863856</v>
      </c>
      <c r="N210" s="2">
        <f t="shared" si="92"/>
        <v>78.494711075164986</v>
      </c>
      <c r="O210" s="2">
        <f t="shared" si="72"/>
        <v>53.506960514768224</v>
      </c>
      <c r="P210" s="5">
        <f t="shared" si="73"/>
        <v>0.38363251045805435</v>
      </c>
      <c r="Q210" s="4">
        <f t="shared" si="93"/>
        <v>0.45801315718504021</v>
      </c>
      <c r="R210" s="4">
        <f t="shared" si="74"/>
        <v>0.31060299934896929</v>
      </c>
      <c r="S210" s="4">
        <f t="shared" si="94"/>
        <v>0</v>
      </c>
      <c r="T210" s="4">
        <f t="shared" si="95"/>
        <v>0</v>
      </c>
      <c r="U210" s="5">
        <f t="shared" si="96"/>
        <v>0</v>
      </c>
      <c r="V210" s="5">
        <f t="shared" si="97"/>
        <v>-11.994677709426011</v>
      </c>
      <c r="W210" s="5">
        <f t="shared" si="98"/>
        <v>-3.7452141822094314</v>
      </c>
      <c r="X210" s="5">
        <f t="shared" si="75"/>
        <v>0.9999047621456959</v>
      </c>
      <c r="Y210" s="5">
        <f t="shared" si="76"/>
        <v>0</v>
      </c>
      <c r="Z210" s="5">
        <f t="shared" si="77"/>
        <v>-3.032263237569738</v>
      </c>
      <c r="AA210" s="5">
        <f t="shared" si="78"/>
        <v>9.7113325153898575</v>
      </c>
      <c r="AB210" s="5">
        <f t="shared" si="79"/>
        <v>0</v>
      </c>
      <c r="AC210" s="5">
        <f t="shared" si="80"/>
        <v>-15.026940946995749</v>
      </c>
      <c r="AD210" s="5">
        <f t="shared" si="81"/>
        <v>-26.207881666819574</v>
      </c>
      <c r="AE210">
        <f t="shared" si="99"/>
        <v>0</v>
      </c>
    </row>
    <row r="211" spans="1:31" x14ac:dyDescent="0.2">
      <c r="A211">
        <f t="shared" si="82"/>
        <v>1.7900000000000014</v>
      </c>
      <c r="B211" s="5">
        <f t="shared" si="83"/>
        <v>0</v>
      </c>
      <c r="C211" s="5">
        <f t="shared" si="84"/>
        <v>173.17640053785323</v>
      </c>
      <c r="D211" s="5">
        <f t="shared" si="85"/>
        <v>91.199622745972292</v>
      </c>
      <c r="E211" s="2">
        <f t="shared" si="86"/>
        <v>173.17640053785323</v>
      </c>
      <c r="F211" s="2">
        <f t="shared" si="87"/>
        <v>0</v>
      </c>
      <c r="G211" s="3">
        <f t="shared" si="88"/>
        <v>0</v>
      </c>
      <c r="H211" s="3">
        <f t="shared" si="89"/>
        <v>74.776911885613018</v>
      </c>
      <c r="I211" s="3">
        <f t="shared" si="90"/>
        <v>23.133159372916356</v>
      </c>
      <c r="J211" s="2">
        <f t="shared" si="69"/>
        <v>78.273428529236412</v>
      </c>
      <c r="K211" s="2">
        <f t="shared" si="91"/>
        <v>53.356120333494481</v>
      </c>
      <c r="L211" s="6">
        <f t="shared" si="70"/>
        <v>2836.7290582877213</v>
      </c>
      <c r="M211" s="2">
        <f t="shared" si="71"/>
        <v>35.951600912327017</v>
      </c>
      <c r="N211" s="2">
        <f t="shared" si="92"/>
        <v>78.273428529236412</v>
      </c>
      <c r="O211" s="2">
        <f t="shared" si="72"/>
        <v>53.356120333494481</v>
      </c>
      <c r="P211" s="5">
        <f t="shared" si="73"/>
        <v>0.38363248850200149</v>
      </c>
      <c r="Q211" s="4">
        <f t="shared" si="93"/>
        <v>0.45930785948514447</v>
      </c>
      <c r="R211" s="4">
        <f t="shared" si="74"/>
        <v>0.31091237225037266</v>
      </c>
      <c r="S211" s="4">
        <f t="shared" si="94"/>
        <v>0</v>
      </c>
      <c r="T211" s="4">
        <f t="shared" si="95"/>
        <v>0</v>
      </c>
      <c r="U211" s="5">
        <f t="shared" si="96"/>
        <v>0</v>
      </c>
      <c r="V211" s="5">
        <f t="shared" si="97"/>
        <v>-11.936875136896806</v>
      </c>
      <c r="W211" s="5">
        <f t="shared" si="98"/>
        <v>-3.6928194544707464</v>
      </c>
      <c r="X211" s="5">
        <f t="shared" si="75"/>
        <v>0.99990449710529439</v>
      </c>
      <c r="Y211" s="5">
        <f t="shared" si="76"/>
        <v>0</v>
      </c>
      <c r="Z211" s="5">
        <f t="shared" si="77"/>
        <v>-2.9928207106886795</v>
      </c>
      <c r="AA211" s="5">
        <f t="shared" si="78"/>
        <v>9.6741602374735134</v>
      </c>
      <c r="AB211" s="5">
        <f t="shared" si="79"/>
        <v>0</v>
      </c>
      <c r="AC211" s="5">
        <f t="shared" si="80"/>
        <v>-14.929695847585485</v>
      </c>
      <c r="AD211" s="5">
        <f t="shared" si="81"/>
        <v>-26.192659216997232</v>
      </c>
      <c r="AE211">
        <f t="shared" si="99"/>
        <v>0</v>
      </c>
    </row>
    <row r="212" spans="1:31" x14ac:dyDescent="0.2">
      <c r="A212">
        <f t="shared" si="82"/>
        <v>1.8000000000000014</v>
      </c>
      <c r="B212" s="5">
        <f t="shared" si="83"/>
        <v>0</v>
      </c>
      <c r="C212" s="5">
        <f t="shared" si="84"/>
        <v>173.92342317191697</v>
      </c>
      <c r="D212" s="5">
        <f t="shared" si="85"/>
        <v>91.429644706740604</v>
      </c>
      <c r="E212" s="2">
        <f t="shared" si="86"/>
        <v>173.92342317191697</v>
      </c>
      <c r="F212" s="2">
        <f t="shared" si="87"/>
        <v>0</v>
      </c>
      <c r="G212" s="3">
        <f t="shared" si="88"/>
        <v>0</v>
      </c>
      <c r="H212" s="3">
        <f t="shared" si="89"/>
        <v>74.627614927137159</v>
      </c>
      <c r="I212" s="3">
        <f t="shared" si="90"/>
        <v>22.871232780746386</v>
      </c>
      <c r="J212" s="2">
        <f t="shared" si="69"/>
        <v>78.053662301164024</v>
      </c>
      <c r="K212" s="2">
        <f t="shared" si="91"/>
        <v>53.20631377039129</v>
      </c>
      <c r="L212" s="6">
        <f t="shared" si="70"/>
        <v>2836.7283096483857</v>
      </c>
      <c r="M212" s="2">
        <f t="shared" si="71"/>
        <v>35.951591424363222</v>
      </c>
      <c r="N212" s="2">
        <f t="shared" si="92"/>
        <v>78.053662301164024</v>
      </c>
      <c r="O212" s="2">
        <f t="shared" si="72"/>
        <v>53.20631377039129</v>
      </c>
      <c r="P212" s="5">
        <f t="shared" si="73"/>
        <v>0.38363246664173289</v>
      </c>
      <c r="Q212" s="4">
        <f t="shared" si="93"/>
        <v>0.46060095534847278</v>
      </c>
      <c r="R212" s="4">
        <f t="shared" si="74"/>
        <v>0.31122023587275721</v>
      </c>
      <c r="S212" s="4">
        <f t="shared" si="94"/>
        <v>0</v>
      </c>
      <c r="T212" s="4">
        <f t="shared" si="95"/>
        <v>0</v>
      </c>
      <c r="U212" s="5">
        <f t="shared" si="96"/>
        <v>0</v>
      </c>
      <c r="V212" s="5">
        <f t="shared" si="97"/>
        <v>-11.879593780942196</v>
      </c>
      <c r="W212" s="5">
        <f t="shared" si="98"/>
        <v>-3.6407562397634159</v>
      </c>
      <c r="X212" s="5">
        <f t="shared" si="75"/>
        <v>0.99990423322114386</v>
      </c>
      <c r="Y212" s="5">
        <f t="shared" si="76"/>
        <v>0</v>
      </c>
      <c r="Z212" s="5">
        <f t="shared" si="77"/>
        <v>-2.9535482896251897</v>
      </c>
      <c r="AA212" s="5">
        <f t="shared" si="78"/>
        <v>9.6372708257512691</v>
      </c>
      <c r="AB212" s="5">
        <f t="shared" si="79"/>
        <v>0</v>
      </c>
      <c r="AC212" s="5">
        <f t="shared" si="80"/>
        <v>-14.833142070567385</v>
      </c>
      <c r="AD212" s="5">
        <f t="shared" si="81"/>
        <v>-26.177485414012146</v>
      </c>
      <c r="AE212">
        <f t="shared" si="99"/>
        <v>0</v>
      </c>
    </row>
    <row r="213" spans="1:31" x14ac:dyDescent="0.2">
      <c r="A213">
        <f t="shared" si="82"/>
        <v>1.8100000000000014</v>
      </c>
      <c r="B213" s="5">
        <f t="shared" si="83"/>
        <v>0</v>
      </c>
      <c r="C213" s="5">
        <f t="shared" si="84"/>
        <v>174.66895766408481</v>
      </c>
      <c r="D213" s="5">
        <f t="shared" si="85"/>
        <v>91.657048160277355</v>
      </c>
      <c r="E213" s="2">
        <f t="shared" si="86"/>
        <v>174.66895766408481</v>
      </c>
      <c r="F213" s="2">
        <f t="shared" si="87"/>
        <v>0</v>
      </c>
      <c r="G213" s="3">
        <f t="shared" si="88"/>
        <v>0</v>
      </c>
      <c r="H213" s="3">
        <f t="shared" si="89"/>
        <v>74.479283506431486</v>
      </c>
      <c r="I213" s="3">
        <f t="shared" si="90"/>
        <v>22.609457926606265</v>
      </c>
      <c r="J213" s="2">
        <f t="shared" si="69"/>
        <v>77.835411345777416</v>
      </c>
      <c r="K213" s="2">
        <f t="shared" si="91"/>
        <v>53.057540113004372</v>
      </c>
      <c r="L213" s="6">
        <f t="shared" si="70"/>
        <v>2836.7275642050249</v>
      </c>
      <c r="M213" s="2">
        <f t="shared" si="71"/>
        <v>35.95158197690396</v>
      </c>
      <c r="N213" s="2">
        <f t="shared" si="92"/>
        <v>77.835411345777416</v>
      </c>
      <c r="O213" s="2">
        <f t="shared" si="72"/>
        <v>53.057540113004372</v>
      </c>
      <c r="P213" s="5">
        <f t="shared" si="73"/>
        <v>0.38363244487478676</v>
      </c>
      <c r="Q213" s="4">
        <f t="shared" si="93"/>
        <v>0.46189236178366183</v>
      </c>
      <c r="R213" s="4">
        <f t="shared" si="74"/>
        <v>0.31152658087494561</v>
      </c>
      <c r="S213" s="4">
        <f t="shared" si="94"/>
        <v>0</v>
      </c>
      <c r="T213" s="4">
        <f t="shared" si="95"/>
        <v>0</v>
      </c>
      <c r="U213" s="5">
        <f t="shared" si="96"/>
        <v>0</v>
      </c>
      <c r="V213" s="5">
        <f t="shared" si="97"/>
        <v>-11.822829692574478</v>
      </c>
      <c r="W213" s="5">
        <f t="shared" si="98"/>
        <v>-3.5890217779097084</v>
      </c>
      <c r="X213" s="5">
        <f t="shared" si="75"/>
        <v>0.9999039704635263</v>
      </c>
      <c r="Y213" s="5">
        <f t="shared" si="76"/>
        <v>0</v>
      </c>
      <c r="Z213" s="5">
        <f t="shared" si="77"/>
        <v>-2.9144450582714843</v>
      </c>
      <c r="AA213" s="5">
        <f t="shared" si="78"/>
        <v>9.6006627166183556</v>
      </c>
      <c r="AB213" s="5">
        <f t="shared" si="79"/>
        <v>0</v>
      </c>
      <c r="AC213" s="5">
        <f t="shared" si="80"/>
        <v>-14.737274750845963</v>
      </c>
      <c r="AD213" s="5">
        <f t="shared" si="81"/>
        <v>-26.162359061291355</v>
      </c>
      <c r="AE213">
        <f t="shared" si="99"/>
        <v>0</v>
      </c>
    </row>
    <row r="214" spans="1:31" x14ac:dyDescent="0.2">
      <c r="A214">
        <f t="shared" si="82"/>
        <v>1.8200000000000014</v>
      </c>
      <c r="B214" s="5">
        <f t="shared" si="83"/>
        <v>0</v>
      </c>
      <c r="C214" s="5">
        <f t="shared" si="84"/>
        <v>175.4130136354116</v>
      </c>
      <c r="D214" s="5">
        <f t="shared" si="85"/>
        <v>91.881834621590357</v>
      </c>
      <c r="E214" s="2">
        <f t="shared" si="86"/>
        <v>175.4130136354116</v>
      </c>
      <c r="F214" s="2">
        <f t="shared" si="87"/>
        <v>0</v>
      </c>
      <c r="G214" s="3">
        <f t="shared" si="88"/>
        <v>0</v>
      </c>
      <c r="H214" s="3">
        <f t="shared" si="89"/>
        <v>74.33191075892303</v>
      </c>
      <c r="I214" s="3">
        <f t="shared" si="90"/>
        <v>22.347834335993351</v>
      </c>
      <c r="J214" s="2">
        <f t="shared" si="69"/>
        <v>77.618674663907399</v>
      </c>
      <c r="K214" s="2">
        <f t="shared" si="91"/>
        <v>52.909798680236804</v>
      </c>
      <c r="L214" s="6">
        <f t="shared" si="70"/>
        <v>2836.7268218732511</v>
      </c>
      <c r="M214" s="2">
        <f t="shared" si="71"/>
        <v>35.951572568879747</v>
      </c>
      <c r="N214" s="2">
        <f t="shared" si="92"/>
        <v>77.618674663907399</v>
      </c>
      <c r="O214" s="2">
        <f t="shared" si="72"/>
        <v>52.909798680236804</v>
      </c>
      <c r="P214" s="5">
        <f t="shared" si="73"/>
        <v>0.38363242319869895</v>
      </c>
      <c r="Q214" s="4">
        <f t="shared" si="93"/>
        <v>0.46318199485564254</v>
      </c>
      <c r="R214" s="4">
        <f t="shared" si="74"/>
        <v>0.31183139788220282</v>
      </c>
      <c r="S214" s="4">
        <f t="shared" si="94"/>
        <v>0</v>
      </c>
      <c r="T214" s="4">
        <f t="shared" si="95"/>
        <v>0</v>
      </c>
      <c r="U214" s="5">
        <f t="shared" si="96"/>
        <v>0</v>
      </c>
      <c r="V214" s="5">
        <f t="shared" si="97"/>
        <v>-11.766578969006709</v>
      </c>
      <c r="W214" s="5">
        <f t="shared" si="98"/>
        <v>-3.5376133186402603</v>
      </c>
      <c r="X214" s="5">
        <f t="shared" si="75"/>
        <v>0.99990370880269674</v>
      </c>
      <c r="Y214" s="5">
        <f t="shared" si="76"/>
        <v>0</v>
      </c>
      <c r="Z214" s="5">
        <f t="shared" si="77"/>
        <v>-2.8755100966711828</v>
      </c>
      <c r="AA214" s="5">
        <f t="shared" si="78"/>
        <v>9.5643343636162559</v>
      </c>
      <c r="AB214" s="5">
        <f t="shared" si="79"/>
        <v>0</v>
      </c>
      <c r="AC214" s="5">
        <f t="shared" si="80"/>
        <v>-14.642089065677892</v>
      </c>
      <c r="AD214" s="5">
        <f t="shared" si="81"/>
        <v>-26.147278955024003</v>
      </c>
      <c r="AE214">
        <f t="shared" si="99"/>
        <v>0</v>
      </c>
    </row>
    <row r="215" spans="1:31" x14ac:dyDescent="0.2">
      <c r="A215">
        <f t="shared" si="82"/>
        <v>1.8300000000000014</v>
      </c>
      <c r="B215" s="5">
        <f t="shared" si="83"/>
        <v>0</v>
      </c>
      <c r="C215" s="5">
        <f t="shared" si="84"/>
        <v>176.15560063854755</v>
      </c>
      <c r="D215" s="5">
        <f t="shared" si="85"/>
        <v>92.104005601002541</v>
      </c>
      <c r="E215" s="2">
        <f t="shared" si="86"/>
        <v>176.15560063854755</v>
      </c>
      <c r="F215" s="2">
        <f t="shared" si="87"/>
        <v>0</v>
      </c>
      <c r="G215" s="3">
        <f t="shared" si="88"/>
        <v>0</v>
      </c>
      <c r="H215" s="3">
        <f t="shared" si="89"/>
        <v>74.185489868266245</v>
      </c>
      <c r="I215" s="3">
        <f t="shared" si="90"/>
        <v>22.086361546443111</v>
      </c>
      <c r="J215" s="2">
        <f t="shared" si="69"/>
        <v>77.403451301313652</v>
      </c>
      <c r="K215" s="2">
        <f t="shared" si="91"/>
        <v>52.763088821618027</v>
      </c>
      <c r="L215" s="6">
        <f t="shared" si="70"/>
        <v>2836.7260825685944</v>
      </c>
      <c r="M215" s="2">
        <f t="shared" si="71"/>
        <v>35.951563199220033</v>
      </c>
      <c r="N215" s="2">
        <f t="shared" si="92"/>
        <v>77.403451301313652</v>
      </c>
      <c r="O215" s="2">
        <f t="shared" si="72"/>
        <v>52.763088821618027</v>
      </c>
      <c r="P215" s="5">
        <f t="shared" si="73"/>
        <v>0.38363240161100298</v>
      </c>
      <c r="Q215" s="4">
        <f t="shared" si="93"/>
        <v>0.46446976969113368</v>
      </c>
      <c r="R215" s="4">
        <f t="shared" si="74"/>
        <v>0.31213467748783785</v>
      </c>
      <c r="S215" s="4">
        <f t="shared" si="94"/>
        <v>0</v>
      </c>
      <c r="T215" s="4">
        <f t="shared" si="95"/>
        <v>0</v>
      </c>
      <c r="U215" s="5">
        <f t="shared" si="96"/>
        <v>0</v>
      </c>
      <c r="V215" s="5">
        <f t="shared" si="97"/>
        <v>-11.710837753014049</v>
      </c>
      <c r="W215" s="5">
        <f t="shared" si="98"/>
        <v>-3.4865281213900077</v>
      </c>
      <c r="X215" s="5">
        <f t="shared" si="75"/>
        <v>0.99990344820888044</v>
      </c>
      <c r="Y215" s="5">
        <f t="shared" si="76"/>
        <v>0</v>
      </c>
      <c r="Z215" s="5">
        <f t="shared" si="77"/>
        <v>-2.8367424809592374</v>
      </c>
      <c r="AA215" s="5">
        <f t="shared" si="78"/>
        <v>9.5282842372003564</v>
      </c>
      <c r="AB215" s="5">
        <f t="shared" si="79"/>
        <v>0</v>
      </c>
      <c r="AC215" s="5">
        <f t="shared" si="80"/>
        <v>-14.547580233973287</v>
      </c>
      <c r="AD215" s="5">
        <f t="shared" si="81"/>
        <v>-26.132243884189648</v>
      </c>
      <c r="AE215">
        <f t="shared" si="99"/>
        <v>0</v>
      </c>
    </row>
    <row r="216" spans="1:31" x14ac:dyDescent="0.2">
      <c r="A216">
        <f t="shared" si="82"/>
        <v>1.8400000000000014</v>
      </c>
      <c r="B216" s="5">
        <f t="shared" si="83"/>
        <v>0</v>
      </c>
      <c r="C216" s="5">
        <f t="shared" si="84"/>
        <v>176.89672815821854</v>
      </c>
      <c r="D216" s="5">
        <f t="shared" si="85"/>
        <v>92.323562604272766</v>
      </c>
      <c r="E216" s="2">
        <f t="shared" si="86"/>
        <v>176.89672815821854</v>
      </c>
      <c r="F216" s="2">
        <f t="shared" si="87"/>
        <v>0</v>
      </c>
      <c r="G216" s="3">
        <f t="shared" si="88"/>
        <v>0</v>
      </c>
      <c r="H216" s="3">
        <f t="shared" si="89"/>
        <v>74.040014065926513</v>
      </c>
      <c r="I216" s="3">
        <f t="shared" si="90"/>
        <v>21.825039107601214</v>
      </c>
      <c r="J216" s="2">
        <f t="shared" si="69"/>
        <v>77.189740347606545</v>
      </c>
      <c r="K216" s="2">
        <f t="shared" si="91"/>
        <v>52.617409916568874</v>
      </c>
      <c r="L216" s="6">
        <f t="shared" si="70"/>
        <v>2836.7253462065028</v>
      </c>
      <c r="M216" s="2">
        <f t="shared" si="71"/>
        <v>35.951553866853246</v>
      </c>
      <c r="N216" s="2">
        <f t="shared" si="92"/>
        <v>77.189740347606545</v>
      </c>
      <c r="O216" s="2">
        <f t="shared" si="72"/>
        <v>52.617409916568874</v>
      </c>
      <c r="P216" s="5">
        <f t="shared" si="73"/>
        <v>0.3836323801092299</v>
      </c>
      <c r="Q216" s="4">
        <f t="shared" si="93"/>
        <v>0.46575560048464409</v>
      </c>
      <c r="R216" s="4">
        <f t="shared" si="74"/>
        <v>0.31243641025483865</v>
      </c>
      <c r="S216" s="4">
        <f t="shared" si="94"/>
        <v>0</v>
      </c>
      <c r="T216" s="4">
        <f t="shared" si="95"/>
        <v>0</v>
      </c>
      <c r="U216" s="5">
        <f t="shared" si="96"/>
        <v>0</v>
      </c>
      <c r="V216" s="5">
        <f t="shared" si="97"/>
        <v>-11.65560223230217</v>
      </c>
      <c r="W216" s="5">
        <f t="shared" si="98"/>
        <v>-3.43576345509782</v>
      </c>
      <c r="X216" s="5">
        <f t="shared" si="75"/>
        <v>0.99990318865227423</v>
      </c>
      <c r="Y216" s="5">
        <f t="shared" si="76"/>
        <v>0</v>
      </c>
      <c r="Z216" s="5">
        <f t="shared" si="77"/>
        <v>-2.7981412833032597</v>
      </c>
      <c r="AA216" s="5">
        <f t="shared" si="78"/>
        <v>9.4925108245083702</v>
      </c>
      <c r="AB216" s="5">
        <f t="shared" si="79"/>
        <v>0</v>
      </c>
      <c r="AC216" s="5">
        <f t="shared" si="80"/>
        <v>-14.45374351560543</v>
      </c>
      <c r="AD216" s="5">
        <f t="shared" si="81"/>
        <v>-26.117252630589448</v>
      </c>
      <c r="AE216">
        <f t="shared" si="99"/>
        <v>0</v>
      </c>
    </row>
    <row r="217" spans="1:31" x14ac:dyDescent="0.2">
      <c r="A217">
        <f t="shared" si="82"/>
        <v>1.8500000000000014</v>
      </c>
      <c r="B217" s="5">
        <f t="shared" si="83"/>
        <v>0</v>
      </c>
      <c r="C217" s="5">
        <f t="shared" si="84"/>
        <v>177.63640561170203</v>
      </c>
      <c r="D217" s="5">
        <f t="shared" si="85"/>
        <v>92.540507132717252</v>
      </c>
      <c r="E217" s="2">
        <f t="shared" si="86"/>
        <v>177.63640561170203</v>
      </c>
      <c r="F217" s="2">
        <f t="shared" si="87"/>
        <v>0</v>
      </c>
      <c r="G217" s="3">
        <f t="shared" si="88"/>
        <v>0</v>
      </c>
      <c r="H217" s="3">
        <f t="shared" si="89"/>
        <v>73.89547663077046</v>
      </c>
      <c r="I217" s="3">
        <f t="shared" si="90"/>
        <v>21.563866581295319</v>
      </c>
      <c r="J217" s="2">
        <f t="shared" si="69"/>
        <v>76.977540935162693</v>
      </c>
      <c r="K217" s="2">
        <f t="shared" si="91"/>
        <v>52.472761373662365</v>
      </c>
      <c r="L217" s="6">
        <f t="shared" si="70"/>
        <v>2836.7246127023418</v>
      </c>
      <c r="M217" s="2">
        <f t="shared" si="71"/>
        <v>35.951544570706766</v>
      </c>
      <c r="N217" s="2">
        <f t="shared" si="92"/>
        <v>76.977540935162693</v>
      </c>
      <c r="O217" s="2">
        <f t="shared" si="72"/>
        <v>52.472761373662365</v>
      </c>
      <c r="P217" s="5">
        <f t="shared" si="73"/>
        <v>0.38363235869090839</v>
      </c>
      <c r="Q217" s="4">
        <f t="shared" si="93"/>
        <v>0.46703940050499071</v>
      </c>
      <c r="R217" s="4">
        <f t="shared" si="74"/>
        <v>0.31273658671754184</v>
      </c>
      <c r="S217" s="4">
        <f t="shared" si="94"/>
        <v>0</v>
      </c>
      <c r="T217" s="4">
        <f t="shared" si="95"/>
        <v>0</v>
      </c>
      <c r="U217" s="5">
        <f t="shared" si="96"/>
        <v>0</v>
      </c>
      <c r="V217" s="5">
        <f t="shared" si="97"/>
        <v>-11.600868638882631</v>
      </c>
      <c r="W217" s="5">
        <f t="shared" si="98"/>
        <v>-3.3853165980098749</v>
      </c>
      <c r="X217" s="5">
        <f t="shared" si="75"/>
        <v>0.99990293010304598</v>
      </c>
      <c r="Y217" s="5">
        <f t="shared" si="76"/>
        <v>0</v>
      </c>
      <c r="Z217" s="5">
        <f t="shared" si="77"/>
        <v>-2.7597055718463288</v>
      </c>
      <c r="AA217" s="5">
        <f t="shared" si="78"/>
        <v>9.4570126291296841</v>
      </c>
      <c r="AB217" s="5">
        <f t="shared" si="79"/>
        <v>0</v>
      </c>
      <c r="AC217" s="5">
        <f t="shared" si="80"/>
        <v>-14.360574210728959</v>
      </c>
      <c r="AD217" s="5">
        <f t="shared" si="81"/>
        <v>-26.102303968880189</v>
      </c>
      <c r="AE217">
        <f t="shared" si="99"/>
        <v>0</v>
      </c>
    </row>
    <row r="218" spans="1:31" x14ac:dyDescent="0.2">
      <c r="A218">
        <f t="shared" si="82"/>
        <v>1.8600000000000014</v>
      </c>
      <c r="B218" s="5">
        <f t="shared" si="83"/>
        <v>0</v>
      </c>
      <c r="C218" s="5">
        <f t="shared" si="84"/>
        <v>178.37464234929919</v>
      </c>
      <c r="D218" s="5">
        <f t="shared" si="85"/>
        <v>92.75484068333175</v>
      </c>
      <c r="E218" s="2">
        <f t="shared" si="86"/>
        <v>178.37464234929919</v>
      </c>
      <c r="F218" s="2">
        <f t="shared" si="87"/>
        <v>0</v>
      </c>
      <c r="G218" s="3">
        <f t="shared" si="88"/>
        <v>0</v>
      </c>
      <c r="H218" s="3">
        <f t="shared" si="89"/>
        <v>73.751870888663177</v>
      </c>
      <c r="I218" s="3">
        <f t="shared" si="90"/>
        <v>21.302843541606517</v>
      </c>
      <c r="J218" s="2">
        <f t="shared" si="69"/>
        <v>76.766852238034417</v>
      </c>
      <c r="K218" s="2">
        <f t="shared" si="91"/>
        <v>52.329142629880309</v>
      </c>
      <c r="L218" s="6">
        <f t="shared" si="70"/>
        <v>2836.7238819713939</v>
      </c>
      <c r="M218" s="2">
        <f t="shared" si="71"/>
        <v>35.951535309706905</v>
      </c>
      <c r="N218" s="2">
        <f t="shared" si="92"/>
        <v>76.766852238034417</v>
      </c>
      <c r="O218" s="2">
        <f t="shared" si="72"/>
        <v>52.329142629880309</v>
      </c>
      <c r="P218" s="5">
        <f t="shared" si="73"/>
        <v>0.38363233735356472</v>
      </c>
      <c r="Q218" s="4">
        <f t="shared" si="93"/>
        <v>0.46832108210234241</v>
      </c>
      <c r="R218" s="4">
        <f t="shared" si="74"/>
        <v>0.31303519738333618</v>
      </c>
      <c r="S218" s="4">
        <f t="shared" si="94"/>
        <v>0</v>
      </c>
      <c r="T218" s="4">
        <f t="shared" si="95"/>
        <v>0</v>
      </c>
      <c r="U218" s="5">
        <f t="shared" si="96"/>
        <v>0</v>
      </c>
      <c r="V218" s="5">
        <f t="shared" si="97"/>
        <v>-11.546633248455068</v>
      </c>
      <c r="W218" s="5">
        <f t="shared" si="98"/>
        <v>-3.3351848374867537</v>
      </c>
      <c r="X218" s="5">
        <f t="shared" si="75"/>
        <v>0.99990267253133369</v>
      </c>
      <c r="Y218" s="5">
        <f t="shared" si="76"/>
        <v>0</v>
      </c>
      <c r="Z218" s="5">
        <f t="shared" si="77"/>
        <v>-2.7214344106512915</v>
      </c>
      <c r="AA218" s="5">
        <f t="shared" si="78"/>
        <v>9.4217881708754714</v>
      </c>
      <c r="AB218" s="5">
        <f t="shared" si="79"/>
        <v>0</v>
      </c>
      <c r="AC218" s="5">
        <f t="shared" si="80"/>
        <v>-14.268067659106359</v>
      </c>
      <c r="AD218" s="5">
        <f t="shared" si="81"/>
        <v>-26.087396666611284</v>
      </c>
      <c r="AE218">
        <f t="shared" si="99"/>
        <v>0</v>
      </c>
    </row>
    <row r="219" spans="1:31" x14ac:dyDescent="0.2">
      <c r="A219">
        <f t="shared" si="82"/>
        <v>1.8700000000000014</v>
      </c>
      <c r="B219" s="5">
        <f t="shared" si="83"/>
        <v>0</v>
      </c>
      <c r="C219" s="5">
        <f t="shared" si="84"/>
        <v>179.11144765480287</v>
      </c>
      <c r="D219" s="5">
        <f t="shared" si="85"/>
        <v>92.966564748914479</v>
      </c>
      <c r="E219" s="2">
        <f t="shared" si="86"/>
        <v>179.11144765480287</v>
      </c>
      <c r="F219" s="2">
        <f t="shared" si="87"/>
        <v>0</v>
      </c>
      <c r="G219" s="3">
        <f t="shared" si="88"/>
        <v>0</v>
      </c>
      <c r="H219" s="3">
        <f t="shared" si="89"/>
        <v>73.609190212072107</v>
      </c>
      <c r="I219" s="3">
        <f t="shared" si="90"/>
        <v>21.041969574940403</v>
      </c>
      <c r="J219" s="2">
        <f t="shared" si="69"/>
        <v>76.557673470852876</v>
      </c>
      <c r="K219" s="2">
        <f t="shared" si="91"/>
        <v>52.186553149865624</v>
      </c>
      <c r="L219" s="6">
        <f t="shared" si="70"/>
        <v>2836.72315392886</v>
      </c>
      <c r="M219" s="2">
        <f t="shared" si="71"/>
        <v>35.951526082778955</v>
      </c>
      <c r="N219" s="2">
        <f t="shared" si="92"/>
        <v>76.557673470852876</v>
      </c>
      <c r="O219" s="2">
        <f t="shared" si="72"/>
        <v>52.186553149865624</v>
      </c>
      <c r="P219" s="5">
        <f t="shared" si="73"/>
        <v>0.3836323160947227</v>
      </c>
      <c r="Q219" s="4">
        <f t="shared" si="93"/>
        <v>0.46960055671580014</v>
      </c>
      <c r="R219" s="4">
        <f t="shared" si="74"/>
        <v>0.31333223273439997</v>
      </c>
      <c r="S219" s="4">
        <f t="shared" si="94"/>
        <v>0</v>
      </c>
      <c r="T219" s="4">
        <f t="shared" si="95"/>
        <v>0</v>
      </c>
      <c r="U219" s="5">
        <f t="shared" si="96"/>
        <v>0</v>
      </c>
      <c r="V219" s="5">
        <f t="shared" si="97"/>
        <v>-11.492892379796068</v>
      </c>
      <c r="W219" s="5">
        <f t="shared" si="98"/>
        <v>-3.285365469814284</v>
      </c>
      <c r="X219" s="5">
        <f t="shared" si="75"/>
        <v>0.99990241590724682</v>
      </c>
      <c r="Y219" s="5">
        <f t="shared" si="76"/>
        <v>0</v>
      </c>
      <c r="Z219" s="5">
        <f t="shared" si="77"/>
        <v>-2.6833268596466167</v>
      </c>
      <c r="AA219" s="5">
        <f t="shared" si="78"/>
        <v>9.3868359855495775</v>
      </c>
      <c r="AB219" s="5">
        <f t="shared" si="79"/>
        <v>0</v>
      </c>
      <c r="AC219" s="5">
        <f t="shared" si="80"/>
        <v>-14.176219239442684</v>
      </c>
      <c r="AD219" s="5">
        <f t="shared" si="81"/>
        <v>-26.072529484264706</v>
      </c>
      <c r="AE219">
        <f t="shared" si="99"/>
        <v>0</v>
      </c>
    </row>
    <row r="220" spans="1:31" x14ac:dyDescent="0.2">
      <c r="A220">
        <f t="shared" si="82"/>
        <v>1.8800000000000014</v>
      </c>
      <c r="B220" s="5">
        <f t="shared" si="83"/>
        <v>0</v>
      </c>
      <c r="C220" s="5">
        <f t="shared" si="84"/>
        <v>179.84683074596163</v>
      </c>
      <c r="D220" s="5">
        <f t="shared" si="85"/>
        <v>93.175680818189676</v>
      </c>
      <c r="E220" s="2">
        <f t="shared" si="86"/>
        <v>179.84683074596163</v>
      </c>
      <c r="F220" s="2">
        <f t="shared" si="87"/>
        <v>0</v>
      </c>
      <c r="G220" s="3">
        <f t="shared" si="88"/>
        <v>0</v>
      </c>
      <c r="H220" s="3">
        <f t="shared" si="89"/>
        <v>73.467428019677683</v>
      </c>
      <c r="I220" s="3">
        <f t="shared" si="90"/>
        <v>20.781244280097756</v>
      </c>
      <c r="J220" s="2">
        <f t="shared" si="69"/>
        <v>76.350003887724966</v>
      </c>
      <c r="K220" s="2">
        <f t="shared" si="91"/>
        <v>52.044992425170392</v>
      </c>
      <c r="L220" s="6">
        <f t="shared" si="70"/>
        <v>2836.7224284898571</v>
      </c>
      <c r="M220" s="2">
        <f t="shared" si="71"/>
        <v>35.951516888847145</v>
      </c>
      <c r="N220" s="2">
        <f t="shared" si="92"/>
        <v>76.350003887724966</v>
      </c>
      <c r="O220" s="2">
        <f t="shared" si="72"/>
        <v>52.044992425170392</v>
      </c>
      <c r="P220" s="5">
        <f t="shared" si="73"/>
        <v>0.38363229491190387</v>
      </c>
      <c r="Q220" s="4">
        <f t="shared" si="93"/>
        <v>0.47087773488151957</v>
      </c>
      <c r="R220" s="4">
        <f t="shared" si="74"/>
        <v>0.31362768322947338</v>
      </c>
      <c r="S220" s="4">
        <f t="shared" si="94"/>
        <v>0</v>
      </c>
      <c r="T220" s="4">
        <f t="shared" si="95"/>
        <v>0</v>
      </c>
      <c r="U220" s="5">
        <f t="shared" si="96"/>
        <v>0</v>
      </c>
      <c r="V220" s="5">
        <f t="shared" si="97"/>
        <v>-11.439642394154674</v>
      </c>
      <c r="W220" s="5">
        <f t="shared" si="98"/>
        <v>-3.2358558000181588</v>
      </c>
      <c r="X220" s="5">
        <f t="shared" si="75"/>
        <v>0.99990216020086586</v>
      </c>
      <c r="Y220" s="5">
        <f t="shared" si="76"/>
        <v>0</v>
      </c>
      <c r="Z220" s="5">
        <f t="shared" si="77"/>
        <v>-2.6453819745738483</v>
      </c>
      <c r="AA220" s="5">
        <f t="shared" si="78"/>
        <v>9.3521546247202281</v>
      </c>
      <c r="AB220" s="5">
        <f t="shared" si="79"/>
        <v>0</v>
      </c>
      <c r="AC220" s="5">
        <f t="shared" si="80"/>
        <v>-14.085024368728522</v>
      </c>
      <c r="AD220" s="5">
        <f t="shared" si="81"/>
        <v>-26.057701175297929</v>
      </c>
      <c r="AE220">
        <f t="shared" si="99"/>
        <v>0</v>
      </c>
    </row>
    <row r="221" spans="1:31" x14ac:dyDescent="0.2">
      <c r="A221">
        <f t="shared" si="82"/>
        <v>1.8900000000000015</v>
      </c>
      <c r="B221" s="5">
        <f t="shared" si="83"/>
        <v>0</v>
      </c>
      <c r="C221" s="5">
        <f t="shared" si="84"/>
        <v>180.58080077493997</v>
      </c>
      <c r="D221" s="5">
        <f t="shared" si="85"/>
        <v>93.382190375931884</v>
      </c>
      <c r="E221" s="2">
        <f t="shared" si="86"/>
        <v>180.58080077493997</v>
      </c>
      <c r="F221" s="2">
        <f t="shared" si="87"/>
        <v>0</v>
      </c>
      <c r="G221" s="3">
        <f t="shared" si="88"/>
        <v>0</v>
      </c>
      <c r="H221" s="3">
        <f t="shared" si="89"/>
        <v>73.326577775990401</v>
      </c>
      <c r="I221" s="3">
        <f t="shared" si="90"/>
        <v>20.520667268344777</v>
      </c>
      <c r="J221" s="2">
        <f t="shared" si="69"/>
        <v>76.143842781123723</v>
      </c>
      <c r="K221" s="2">
        <f t="shared" si="91"/>
        <v>51.90445997349947</v>
      </c>
      <c r="L221" s="6">
        <f t="shared" si="70"/>
        <v>2836.72170556942</v>
      </c>
      <c r="M221" s="2">
        <f t="shared" si="71"/>
        <v>35.95150772683467</v>
      </c>
      <c r="N221" s="2">
        <f t="shared" si="92"/>
        <v>76.143842781123723</v>
      </c>
      <c r="O221" s="2">
        <f t="shared" si="72"/>
        <v>51.90445997349947</v>
      </c>
      <c r="P221" s="5">
        <f t="shared" si="73"/>
        <v>0.3836322738026271</v>
      </c>
      <c r="Q221" s="4">
        <f t="shared" si="93"/>
        <v>0.47215252624138837</v>
      </c>
      <c r="R221" s="4">
        <f t="shared" si="74"/>
        <v>0.31392153930566435</v>
      </c>
      <c r="S221" s="4">
        <f t="shared" si="94"/>
        <v>0</v>
      </c>
      <c r="T221" s="4">
        <f t="shared" si="95"/>
        <v>0</v>
      </c>
      <c r="U221" s="5">
        <f t="shared" si="96"/>
        <v>0</v>
      </c>
      <c r="V221" s="5">
        <f t="shared" si="97"/>
        <v>-11.386879694654256</v>
      </c>
      <c r="W221" s="5">
        <f t="shared" si="98"/>
        <v>-3.1866531416823003</v>
      </c>
      <c r="X221" s="5">
        <f t="shared" si="75"/>
        <v>0.99990190538224177</v>
      </c>
      <c r="Y221" s="5">
        <f t="shared" si="76"/>
        <v>0</v>
      </c>
      <c r="Z221" s="5">
        <f t="shared" si="77"/>
        <v>-2.6075988069366884</v>
      </c>
      <c r="AA221" s="5">
        <f t="shared" si="78"/>
        <v>9.3177426554924008</v>
      </c>
      <c r="AB221" s="5">
        <f t="shared" si="79"/>
        <v>0</v>
      </c>
      <c r="AC221" s="5">
        <f t="shared" si="80"/>
        <v>-13.994478501590944</v>
      </c>
      <c r="AD221" s="5">
        <f t="shared" si="81"/>
        <v>-26.0429104861899</v>
      </c>
      <c r="AE221">
        <f t="shared" si="99"/>
        <v>0</v>
      </c>
    </row>
    <row r="222" spans="1:31" x14ac:dyDescent="0.2">
      <c r="A222">
        <f t="shared" si="82"/>
        <v>1.9000000000000015</v>
      </c>
      <c r="B222" s="5">
        <f t="shared" si="83"/>
        <v>0</v>
      </c>
      <c r="C222" s="5">
        <f t="shared" si="84"/>
        <v>181.3133668287748</v>
      </c>
      <c r="D222" s="5">
        <f t="shared" si="85"/>
        <v>93.586094903091023</v>
      </c>
      <c r="E222" s="2">
        <f t="shared" si="86"/>
        <v>181.3133668287748</v>
      </c>
      <c r="F222" s="2">
        <f t="shared" si="87"/>
        <v>0</v>
      </c>
      <c r="G222" s="3">
        <f t="shared" si="88"/>
        <v>0</v>
      </c>
      <c r="H222" s="3">
        <f t="shared" si="89"/>
        <v>73.186632990974488</v>
      </c>
      <c r="I222" s="3">
        <f t="shared" si="90"/>
        <v>20.260238163482878</v>
      </c>
      <c r="J222" s="2">
        <f t="shared" si="69"/>
        <v>75.939189480772342</v>
      </c>
      <c r="K222" s="2">
        <f t="shared" si="91"/>
        <v>51.764955337949786</v>
      </c>
      <c r="L222" s="6">
        <f t="shared" si="70"/>
        <v>2836.7209850825016</v>
      </c>
      <c r="M222" s="2">
        <f t="shared" si="71"/>
        <v>35.951498595663651</v>
      </c>
      <c r="N222" s="2">
        <f t="shared" si="92"/>
        <v>75.939189480772342</v>
      </c>
      <c r="O222" s="2">
        <f t="shared" si="72"/>
        <v>51.764955337949786</v>
      </c>
      <c r="P222" s="5">
        <f t="shared" si="73"/>
        <v>0.38363225276440904</v>
      </c>
      <c r="Q222" s="4">
        <f t="shared" si="93"/>
        <v>0.47342483955226439</v>
      </c>
      <c r="R222" s="4">
        <f t="shared" si="74"/>
        <v>0.31421379138028865</v>
      </c>
      <c r="S222" s="4">
        <f t="shared" si="94"/>
        <v>0</v>
      </c>
      <c r="T222" s="4">
        <f t="shared" si="95"/>
        <v>0</v>
      </c>
      <c r="U222" s="5">
        <f t="shared" si="96"/>
        <v>0</v>
      </c>
      <c r="V222" s="5">
        <f t="shared" si="97"/>
        <v>-11.334600725700824</v>
      </c>
      <c r="W222" s="5">
        <f t="shared" si="98"/>
        <v>-3.1377548167710407</v>
      </c>
      <c r="X222" s="5">
        <f t="shared" si="75"/>
        <v>0.9999016514213962</v>
      </c>
      <c r="Y222" s="5">
        <f t="shared" si="76"/>
        <v>0</v>
      </c>
      <c r="Z222" s="5">
        <f t="shared" si="77"/>
        <v>-2.5699764039517676</v>
      </c>
      <c r="AA222" s="5">
        <f t="shared" si="78"/>
        <v>9.2835986602809406</v>
      </c>
      <c r="AB222" s="5">
        <f t="shared" si="79"/>
        <v>0</v>
      </c>
      <c r="AC222" s="5">
        <f t="shared" si="80"/>
        <v>-13.904577129652591</v>
      </c>
      <c r="AD222" s="5">
        <f t="shared" si="81"/>
        <v>-26.028156156490098</v>
      </c>
      <c r="AE222">
        <f t="shared" si="99"/>
        <v>0</v>
      </c>
    </row>
    <row r="223" spans="1:31" x14ac:dyDescent="0.2">
      <c r="A223">
        <f t="shared" si="82"/>
        <v>1.9100000000000015</v>
      </c>
      <c r="B223" s="5">
        <f t="shared" si="83"/>
        <v>0</v>
      </c>
      <c r="C223" s="5">
        <f t="shared" si="84"/>
        <v>182.04453792982807</v>
      </c>
      <c r="D223" s="5">
        <f t="shared" si="85"/>
        <v>93.787395876918026</v>
      </c>
      <c r="E223" s="2">
        <f t="shared" si="86"/>
        <v>182.04453792982807</v>
      </c>
      <c r="F223" s="2">
        <f t="shared" si="87"/>
        <v>0</v>
      </c>
      <c r="G223" s="3">
        <f t="shared" si="88"/>
        <v>0</v>
      </c>
      <c r="H223" s="3">
        <f t="shared" si="89"/>
        <v>73.047587219677965</v>
      </c>
      <c r="I223" s="3">
        <f t="shared" si="90"/>
        <v>19.999956601917976</v>
      </c>
      <c r="J223" s="2">
        <f t="shared" si="69"/>
        <v>75.736043352521804</v>
      </c>
      <c r="K223" s="2">
        <f t="shared" si="91"/>
        <v>51.626478086245264</v>
      </c>
      <c r="L223" s="6">
        <f t="shared" si="70"/>
        <v>2836.7202669439739</v>
      </c>
      <c r="M223" s="2">
        <f t="shared" si="71"/>
        <v>35.95148949425522</v>
      </c>
      <c r="N223" s="2">
        <f t="shared" si="92"/>
        <v>75.736043352521804</v>
      </c>
      <c r="O223" s="2">
        <f t="shared" si="72"/>
        <v>51.626478086245264</v>
      </c>
      <c r="P223" s="5">
        <f t="shared" si="73"/>
        <v>0.38363223179476402</v>
      </c>
      <c r="Q223" s="4">
        <f t="shared" si="93"/>
        <v>0.47469458269578502</v>
      </c>
      <c r="R223" s="4">
        <f t="shared" si="74"/>
        <v>0.31450442985274496</v>
      </c>
      <c r="S223" s="4">
        <f t="shared" si="94"/>
        <v>0</v>
      </c>
      <c r="T223" s="4">
        <f t="shared" si="95"/>
        <v>0</v>
      </c>
      <c r="U223" s="5">
        <f t="shared" si="96"/>
        <v>0</v>
      </c>
      <c r="V223" s="5">
        <f t="shared" si="97"/>
        <v>-11.2828019723975</v>
      </c>
      <c r="W223" s="5">
        <f t="shared" si="98"/>
        <v>-3.0891581554550815</v>
      </c>
      <c r="X223" s="5">
        <f t="shared" si="75"/>
        <v>0.99990139828832325</v>
      </c>
      <c r="Y223" s="5">
        <f t="shared" si="76"/>
        <v>0</v>
      </c>
      <c r="Z223" s="5">
        <f t="shared" si="77"/>
        <v>-2.5325138085011605</v>
      </c>
      <c r="AA223" s="5">
        <f t="shared" si="78"/>
        <v>9.2497212365844117</v>
      </c>
      <c r="AB223" s="5">
        <f t="shared" si="79"/>
        <v>0</v>
      </c>
      <c r="AC223" s="5">
        <f t="shared" si="80"/>
        <v>-13.815315780898661</v>
      </c>
      <c r="AD223" s="5">
        <f t="shared" si="81"/>
        <v>-26.013436918870667</v>
      </c>
      <c r="AE223">
        <f t="shared" si="99"/>
        <v>0</v>
      </c>
    </row>
    <row r="224" spans="1:31" x14ac:dyDescent="0.2">
      <c r="A224">
        <f t="shared" si="82"/>
        <v>1.9200000000000015</v>
      </c>
      <c r="B224" s="5">
        <f t="shared" si="83"/>
        <v>0</v>
      </c>
      <c r="C224" s="5">
        <f t="shared" si="84"/>
        <v>182.77432303623581</v>
      </c>
      <c r="D224" s="5">
        <f t="shared" si="85"/>
        <v>93.98609477109126</v>
      </c>
      <c r="E224" s="2">
        <f t="shared" si="86"/>
        <v>182.77432303623581</v>
      </c>
      <c r="F224" s="2">
        <f t="shared" si="87"/>
        <v>0</v>
      </c>
      <c r="G224" s="3">
        <f t="shared" si="88"/>
        <v>0</v>
      </c>
      <c r="H224" s="3">
        <f t="shared" si="89"/>
        <v>72.909434061868978</v>
      </c>
      <c r="I224" s="3">
        <f t="shared" si="90"/>
        <v>19.739822232729271</v>
      </c>
      <c r="J224" s="2">
        <f t="shared" ref="J224:J287" si="100">SQRT(G224^2+H224^2+I224^2)</f>
        <v>75.534403797221913</v>
      </c>
      <c r="K224" s="2">
        <f t="shared" si="91"/>
        <v>51.489027809967219</v>
      </c>
      <c r="L224" s="6">
        <f t="shared" ref="L224:L287" si="101">SQRT(spin^2-flag*((30/PI())*(wx*G224+wy*H224+wz*I224)/J224)^2)*EXP(-A224/(tau*146.7/N224))</f>
        <v>2836.7195510686274</v>
      </c>
      <c r="M224" s="2">
        <f t="shared" ref="M224:M287" si="102">(L224*PI()/30)*(circ/(2*PI()))/12</f>
        <v>35.951480421529482</v>
      </c>
      <c r="N224" s="2">
        <f t="shared" si="92"/>
        <v>75.534403797221913</v>
      </c>
      <c r="O224" s="2">
        <f t="shared" ref="O224:O287" si="103">J224/1.467</f>
        <v>51.489027809967219</v>
      </c>
      <c r="P224" s="5">
        <f t="shared" ref="P224:P287" si="104">cd0+(cdspin*L224/1000)</f>
        <v>0.38363221089120392</v>
      </c>
      <c r="Q224" s="4">
        <f t="shared" si="93"/>
        <v>0.47596166268875406</v>
      </c>
      <c r="R224" s="4">
        <f t="shared" ref="R224:R287" si="105">cl2_*Q224/(cl0+cl1_*Q224)</f>
        <v>0.31479344510642249</v>
      </c>
      <c r="S224" s="4">
        <f t="shared" si="94"/>
        <v>0</v>
      </c>
      <c r="T224" s="4">
        <f t="shared" si="95"/>
        <v>0</v>
      </c>
      <c r="U224" s="5">
        <f t="shared" si="96"/>
        <v>0</v>
      </c>
      <c r="V224" s="5">
        <f t="shared" si="97"/>
        <v>-11.231479959965144</v>
      </c>
      <c r="W224" s="5">
        <f t="shared" si="98"/>
        <v>-3.040860495941283</v>
      </c>
      <c r="X224" s="5">
        <f t="shared" ref="X224:X287" si="106">M224/romega</f>
        <v>0.99990114595298796</v>
      </c>
      <c r="Y224" s="5">
        <f t="shared" ref="Y224:Y287" si="107">const*($R224/omega)*N224*(wy*I224-wz*(H224-T224))</f>
        <v>0</v>
      </c>
      <c r="Z224" s="5">
        <f t="shared" ref="Z224:Z287" si="108">const*($R224/omega)*N224*(wz*(G224-S224)-wx*I224)</f>
        <v>-2.4952100590866446</v>
      </c>
      <c r="AA224" s="5">
        <f t="shared" ref="AA224:AA287" si="109">const*($R224/omega)*N224*(wx*(H224-T224)-wy*(G224-S224))</f>
        <v>9.2161089967595249</v>
      </c>
      <c r="AB224" s="5">
        <f t="shared" ref="AB224:AB287" si="110">U224+Y224</f>
        <v>0</v>
      </c>
      <c r="AC224" s="5">
        <f t="shared" ref="AC224:AC287" si="111">V224+Z224</f>
        <v>-13.726690019051789</v>
      </c>
      <c r="AD224" s="5">
        <f t="shared" ref="AD224:AD287" si="112">W224+AA224-32.174</f>
        <v>-25.998751499181758</v>
      </c>
      <c r="AE224">
        <f t="shared" si="99"/>
        <v>0</v>
      </c>
    </row>
    <row r="225" spans="1:31" x14ac:dyDescent="0.2">
      <c r="A225">
        <f t="shared" ref="A225:A288" si="113">A224+dt</f>
        <v>1.9300000000000015</v>
      </c>
      <c r="B225" s="5">
        <f t="shared" ref="B225:B288" si="114">B224+G224*dt+0.5*AB224*dt*dt</f>
        <v>0</v>
      </c>
      <c r="C225" s="5">
        <f t="shared" ref="C225:C288" si="115">C224+H224*dt+0.5*AC224*dt*dt</f>
        <v>183.50273104235356</v>
      </c>
      <c r="D225" s="5">
        <f t="shared" ref="D225:D288" si="116">D224+I224*dt+0.5*AD224*dt*dt</f>
        <v>94.182193055843598</v>
      </c>
      <c r="E225" s="2">
        <f t="shared" ref="E225:E288" si="117">SQRT(B225^2+C225^2)</f>
        <v>183.50273104235356</v>
      </c>
      <c r="F225" s="2">
        <f t="shared" ref="F225:F288" si="118">ATAN2(C225,B225)*180/PI()</f>
        <v>0</v>
      </c>
      <c r="G225" s="3">
        <f t="shared" ref="G225:G288" si="119">G224+AB224*dt</f>
        <v>0</v>
      </c>
      <c r="H225" s="3">
        <f t="shared" ref="H225:H288" si="120">H224+AC224*dt</f>
        <v>72.772167161678468</v>
      </c>
      <c r="I225" s="3">
        <f t="shared" ref="I225:I288" si="121">I224+AD224*dt</f>
        <v>19.479834717737454</v>
      </c>
      <c r="J225" s="2">
        <f t="shared" si="100"/>
        <v>75.334270249585899</v>
      </c>
      <c r="K225" s="2">
        <f t="shared" ref="K225:K288" si="122">J225/1.467</f>
        <v>51.352604123780431</v>
      </c>
      <c r="L225" s="6">
        <f t="shared" si="101"/>
        <v>2836.7188373711729</v>
      </c>
      <c r="M225" s="2">
        <f t="shared" si="102"/>
        <v>35.951471376405486</v>
      </c>
      <c r="N225" s="2">
        <f t="shared" ref="N225:N288" si="123">IF(D225&gt;=hwind,SQRT((G225-vxw)^2+(H225-vyw)^2+I225^2),J225)</f>
        <v>75.334270249585899</v>
      </c>
      <c r="O225" s="2">
        <f t="shared" si="103"/>
        <v>51.352604123780431</v>
      </c>
      <c r="P225" s="5">
        <f t="shared" si="104"/>
        <v>0.38363219005123828</v>
      </c>
      <c r="Q225" s="4">
        <f t="shared" ref="Q225:Q288" si="124">(M225/N225)</f>
        <v>0.47722598569411517</v>
      </c>
      <c r="R225" s="4">
        <f t="shared" si="105"/>
        <v>0.31508082751064415</v>
      </c>
      <c r="S225" s="4">
        <f t="shared" si="94"/>
        <v>0</v>
      </c>
      <c r="T225" s="4">
        <f t="shared" si="95"/>
        <v>0</v>
      </c>
      <c r="U225" s="5">
        <f t="shared" si="96"/>
        <v>0</v>
      </c>
      <c r="V225" s="5">
        <f t="shared" si="97"/>
        <v>-11.180631253168992</v>
      </c>
      <c r="W225" s="5">
        <f t="shared" si="98"/>
        <v>-2.9928591843062864</v>
      </c>
      <c r="X225" s="5">
        <f t="shared" si="106"/>
        <v>0.9999008943853267</v>
      </c>
      <c r="Y225" s="5">
        <f t="shared" si="107"/>
        <v>0</v>
      </c>
      <c r="Z225" s="5">
        <f t="shared" si="108"/>
        <v>-2.4580641897858184</v>
      </c>
      <c r="AA225" s="5">
        <f t="shared" si="109"/>
        <v>9.1827605677963238</v>
      </c>
      <c r="AB225" s="5">
        <f t="shared" si="110"/>
        <v>0</v>
      </c>
      <c r="AC225" s="5">
        <f t="shared" si="111"/>
        <v>-13.638695442954809</v>
      </c>
      <c r="AD225" s="5">
        <f t="shared" si="112"/>
        <v>-25.984098616509961</v>
      </c>
      <c r="AE225">
        <f t="shared" si="99"/>
        <v>0</v>
      </c>
    </row>
    <row r="226" spans="1:31" x14ac:dyDescent="0.2">
      <c r="A226">
        <f t="shared" si="113"/>
        <v>1.9400000000000015</v>
      </c>
      <c r="B226" s="5">
        <f t="shared" si="114"/>
        <v>0</v>
      </c>
      <c r="C226" s="5">
        <f t="shared" si="115"/>
        <v>184.22977077919819</v>
      </c>
      <c r="D226" s="5">
        <f t="shared" si="116"/>
        <v>94.375692198090135</v>
      </c>
      <c r="E226" s="2">
        <f t="shared" si="117"/>
        <v>184.22977077919819</v>
      </c>
      <c r="F226" s="2">
        <f t="shared" si="118"/>
        <v>0</v>
      </c>
      <c r="G226" s="3">
        <f t="shared" si="119"/>
        <v>0</v>
      </c>
      <c r="H226" s="3">
        <f t="shared" si="120"/>
        <v>72.635780207248914</v>
      </c>
      <c r="I226" s="3">
        <f t="shared" si="121"/>
        <v>19.219993731572355</v>
      </c>
      <c r="J226" s="2">
        <f t="shared" si="100"/>
        <v>75.135642177048396</v>
      </c>
      <c r="K226" s="2">
        <f t="shared" si="122"/>
        <v>51.217206664654661</v>
      </c>
      <c r="L226" s="6">
        <f t="shared" si="101"/>
        <v>2836.7181257662419</v>
      </c>
      <c r="M226" s="2">
        <f t="shared" si="102"/>
        <v>35.951462357801326</v>
      </c>
      <c r="N226" s="2">
        <f t="shared" si="123"/>
        <v>75.135642177048396</v>
      </c>
      <c r="O226" s="2">
        <f t="shared" si="103"/>
        <v>51.217206664654661</v>
      </c>
      <c r="P226" s="5">
        <f t="shared" si="104"/>
        <v>0.38363216927237426</v>
      </c>
      <c r="Q226" s="4">
        <f t="shared" si="124"/>
        <v>0.4784874570325211</v>
      </c>
      <c r="R226" s="4">
        <f t="shared" si="105"/>
        <v>0.31536656742264274</v>
      </c>
      <c r="S226" s="4">
        <f t="shared" ref="S226:S289" si="125">IF(D226&gt;=hwind,vxw,0)</f>
        <v>0</v>
      </c>
      <c r="T226" s="4">
        <f t="shared" ref="T226:T289" si="126">IF(D226&gt;=hwind,vyw,0)</f>
        <v>0</v>
      </c>
      <c r="U226" s="5">
        <f t="shared" ref="U226:U289" si="127">-const*$P226*$N226*(G226-S226)</f>
        <v>0</v>
      </c>
      <c r="V226" s="5">
        <f t="shared" ref="V226:V289" si="128">-const*$P226*$N226*(H226-T226)</f>
        <v>-11.130252455751179</v>
      </c>
      <c r="W226" s="5">
        <f t="shared" ref="W226:W289" si="129">-const*$P226*$N226*I226</f>
        <v>-2.945151574333972</v>
      </c>
      <c r="X226" s="5">
        <f t="shared" si="106"/>
        <v>0.99990064355524888</v>
      </c>
      <c r="Y226" s="5">
        <f t="shared" si="107"/>
        <v>0</v>
      </c>
      <c r="Z226" s="5">
        <f t="shared" si="108"/>
        <v>-2.4210752302100564</v>
      </c>
      <c r="AA226" s="5">
        <f t="shared" si="109"/>
        <v>9.1496745910939321</v>
      </c>
      <c r="AB226" s="5">
        <f t="shared" si="110"/>
        <v>0</v>
      </c>
      <c r="AC226" s="5">
        <f t="shared" si="111"/>
        <v>-13.551327685961237</v>
      </c>
      <c r="AD226" s="5">
        <f t="shared" si="112"/>
        <v>-25.969476983240039</v>
      </c>
      <c r="AE226">
        <f t="shared" si="99"/>
        <v>0</v>
      </c>
    </row>
    <row r="227" spans="1:31" x14ac:dyDescent="0.2">
      <c r="A227">
        <f t="shared" si="113"/>
        <v>1.9500000000000015</v>
      </c>
      <c r="B227" s="5">
        <f t="shared" si="114"/>
        <v>0</v>
      </c>
      <c r="C227" s="5">
        <f t="shared" si="115"/>
        <v>184.95545101488639</v>
      </c>
      <c r="D227" s="5">
        <f t="shared" si="116"/>
        <v>94.566593661556695</v>
      </c>
      <c r="E227" s="2">
        <f t="shared" si="117"/>
        <v>184.95545101488639</v>
      </c>
      <c r="F227" s="2">
        <f t="shared" si="118"/>
        <v>0</v>
      </c>
      <c r="G227" s="3">
        <f t="shared" si="119"/>
        <v>0</v>
      </c>
      <c r="H227" s="3">
        <f t="shared" si="120"/>
        <v>72.500266930389301</v>
      </c>
      <c r="I227" s="3">
        <f t="shared" si="121"/>
        <v>18.960298961739955</v>
      </c>
      <c r="J227" s="2">
        <f t="shared" si="100"/>
        <v>74.938519078617091</v>
      </c>
      <c r="K227" s="2">
        <f t="shared" si="122"/>
        <v>51.082835091081861</v>
      </c>
      <c r="L227" s="6">
        <f t="shared" si="101"/>
        <v>2836.7174161683879</v>
      </c>
      <c r="M227" s="2">
        <f t="shared" si="102"/>
        <v>35.951453364634084</v>
      </c>
      <c r="N227" s="2">
        <f t="shared" si="123"/>
        <v>74.938519078617091</v>
      </c>
      <c r="O227" s="2">
        <f t="shared" si="103"/>
        <v>51.082835091081861</v>
      </c>
      <c r="P227" s="5">
        <f t="shared" si="104"/>
        <v>0.38363214855211691</v>
      </c>
      <c r="Q227" s="4">
        <f t="shared" si="124"/>
        <v>0.47974598119450224</v>
      </c>
      <c r="R227" s="4">
        <f t="shared" si="105"/>
        <v>0.31565065518957081</v>
      </c>
      <c r="S227" s="4">
        <f t="shared" si="125"/>
        <v>0</v>
      </c>
      <c r="T227" s="4">
        <f t="shared" si="126"/>
        <v>0</v>
      </c>
      <c r="U227" s="5">
        <f t="shared" si="127"/>
        <v>0</v>
      </c>
      <c r="V227" s="5">
        <f t="shared" si="128"/>
        <v>-11.080340209869147</v>
      </c>
      <c r="W227" s="5">
        <f t="shared" si="129"/>
        <v>-2.8977350273568074</v>
      </c>
      <c r="X227" s="5">
        <f t="shared" si="106"/>
        <v>0.9999003934326357</v>
      </c>
      <c r="Y227" s="5">
        <f t="shared" si="107"/>
        <v>0</v>
      </c>
      <c r="Z227" s="5">
        <f t="shared" si="108"/>
        <v>-2.3842422054643988</v>
      </c>
      <c r="AA227" s="5">
        <f t="shared" si="109"/>
        <v>9.1168497222369798</v>
      </c>
      <c r="AB227" s="5">
        <f t="shared" si="110"/>
        <v>0</v>
      </c>
      <c r="AC227" s="5">
        <f t="shared" si="111"/>
        <v>-13.464582415333545</v>
      </c>
      <c r="AD227" s="5">
        <f t="shared" si="112"/>
        <v>-25.954885305119827</v>
      </c>
      <c r="AE227">
        <f t="shared" si="99"/>
        <v>0</v>
      </c>
    </row>
    <row r="228" spans="1:31" x14ac:dyDescent="0.2">
      <c r="A228">
        <f t="shared" si="113"/>
        <v>1.9600000000000015</v>
      </c>
      <c r="B228" s="5">
        <f t="shared" si="114"/>
        <v>0</v>
      </c>
      <c r="C228" s="5">
        <f t="shared" si="115"/>
        <v>185.67978045506953</v>
      </c>
      <c r="D228" s="5">
        <f t="shared" si="116"/>
        <v>94.754898906908835</v>
      </c>
      <c r="E228" s="2">
        <f t="shared" si="117"/>
        <v>185.67978045506953</v>
      </c>
      <c r="F228" s="2">
        <f t="shared" si="118"/>
        <v>0</v>
      </c>
      <c r="G228" s="3">
        <f t="shared" si="119"/>
        <v>0</v>
      </c>
      <c r="H228" s="3">
        <f t="shared" si="120"/>
        <v>72.365621106235963</v>
      </c>
      <c r="I228" s="3">
        <f t="shared" si="121"/>
        <v>18.700750108688755</v>
      </c>
      <c r="J228" s="2">
        <f t="shared" si="100"/>
        <v>74.74290048371769</v>
      </c>
      <c r="K228" s="2">
        <f t="shared" si="122"/>
        <v>50.949489082288814</v>
      </c>
      <c r="L228" s="6">
        <f t="shared" si="101"/>
        <v>2836.7167084920902</v>
      </c>
      <c r="M228" s="2">
        <f t="shared" si="102"/>
        <v>35.951444395819891</v>
      </c>
      <c r="N228" s="2">
        <f t="shared" si="123"/>
        <v>74.74290048371769</v>
      </c>
      <c r="O228" s="2">
        <f t="shared" si="103"/>
        <v>50.949489082288814</v>
      </c>
      <c r="P228" s="5">
        <f t="shared" si="104"/>
        <v>0.38363212788796908</v>
      </c>
      <c r="Q228" s="4">
        <f t="shared" si="124"/>
        <v>0.48100146185324594</v>
      </c>
      <c r="R228" s="4">
        <f t="shared" si="105"/>
        <v>0.31593308115054464</v>
      </c>
      <c r="S228" s="4">
        <f t="shared" si="125"/>
        <v>0</v>
      </c>
      <c r="T228" s="4">
        <f t="shared" si="126"/>
        <v>0</v>
      </c>
      <c r="U228" s="5">
        <f t="shared" si="127"/>
        <v>0</v>
      </c>
      <c r="V228" s="5">
        <f t="shared" si="128"/>
        <v>-11.030891195539684</v>
      </c>
      <c r="W228" s="5">
        <f t="shared" si="129"/>
        <v>-2.85060691210106</v>
      </c>
      <c r="X228" s="5">
        <f t="shared" si="106"/>
        <v>0.99990014398734206</v>
      </c>
      <c r="Y228" s="5">
        <f t="shared" si="107"/>
        <v>0</v>
      </c>
      <c r="Z228" s="5">
        <f t="shared" si="108"/>
        <v>-2.3475641361093911</v>
      </c>
      <c r="AA228" s="5">
        <f t="shared" si="109"/>
        <v>9.0842846307726042</v>
      </c>
      <c r="AB228" s="5">
        <f t="shared" si="110"/>
        <v>0</v>
      </c>
      <c r="AC228" s="5">
        <f t="shared" si="111"/>
        <v>-13.378455331649075</v>
      </c>
      <c r="AD228" s="5">
        <f t="shared" si="112"/>
        <v>-25.940322281328456</v>
      </c>
      <c r="AE228">
        <f t="shared" si="99"/>
        <v>0</v>
      </c>
    </row>
    <row r="229" spans="1:31" x14ac:dyDescent="0.2">
      <c r="A229">
        <f t="shared" si="113"/>
        <v>1.9700000000000015</v>
      </c>
      <c r="B229" s="5">
        <f t="shared" si="114"/>
        <v>0</v>
      </c>
      <c r="C229" s="5">
        <f t="shared" si="115"/>
        <v>186.4027677433653</v>
      </c>
      <c r="D229" s="5">
        <f t="shared" si="116"/>
        <v>94.940609391881651</v>
      </c>
      <c r="E229" s="2">
        <f t="shared" si="117"/>
        <v>186.4027677433653</v>
      </c>
      <c r="F229" s="2">
        <f t="shared" si="118"/>
        <v>0</v>
      </c>
      <c r="G229" s="3">
        <f t="shared" si="119"/>
        <v>0</v>
      </c>
      <c r="H229" s="3">
        <f t="shared" si="120"/>
        <v>72.231836552919475</v>
      </c>
      <c r="I229" s="3">
        <f t="shared" si="121"/>
        <v>18.441346885875472</v>
      </c>
      <c r="J229" s="2">
        <f t="shared" si="100"/>
        <v>74.548785951032514</v>
      </c>
      <c r="K229" s="2">
        <f t="shared" si="122"/>
        <v>50.817168337445473</v>
      </c>
      <c r="L229" s="6">
        <f t="shared" si="101"/>
        <v>2836.7160026517495</v>
      </c>
      <c r="M229" s="2">
        <f t="shared" si="102"/>
        <v>35.951435450273912</v>
      </c>
      <c r="N229" s="2">
        <f t="shared" si="123"/>
        <v>74.548785951032514</v>
      </c>
      <c r="O229" s="2">
        <f t="shared" si="103"/>
        <v>50.817168337445473</v>
      </c>
      <c r="P229" s="5">
        <f t="shared" si="104"/>
        <v>0.38363210727743113</v>
      </c>
      <c r="Q229" s="4">
        <f t="shared" si="124"/>
        <v>0.48225380187798994</v>
      </c>
      <c r="R229" s="4">
        <f t="shared" si="105"/>
        <v>0.31621383563872124</v>
      </c>
      <c r="S229" s="4">
        <f t="shared" si="125"/>
        <v>0</v>
      </c>
      <c r="T229" s="4">
        <f t="shared" si="126"/>
        <v>0</v>
      </c>
      <c r="U229" s="5">
        <f t="shared" si="127"/>
        <v>0</v>
      </c>
      <c r="V229" s="5">
        <f t="shared" si="128"/>
        <v>-10.981902130088638</v>
      </c>
      <c r="W229" s="5">
        <f t="shared" si="129"/>
        <v>-2.8037646045359179</v>
      </c>
      <c r="X229" s="5">
        <f t="shared" si="106"/>
        <v>0.99989989518919609</v>
      </c>
      <c r="Y229" s="5">
        <f t="shared" si="107"/>
        <v>0</v>
      </c>
      <c r="Z229" s="5">
        <f t="shared" si="108"/>
        <v>-2.3110400381249385</v>
      </c>
      <c r="AA229" s="5">
        <f t="shared" si="109"/>
        <v>9.0519779999880754</v>
      </c>
      <c r="AB229" s="5">
        <f t="shared" si="110"/>
        <v>0</v>
      </c>
      <c r="AC229" s="5">
        <f t="shared" si="111"/>
        <v>-13.292942168213576</v>
      </c>
      <c r="AD229" s="5">
        <f t="shared" si="112"/>
        <v>-25.925786604547842</v>
      </c>
      <c r="AE229">
        <f t="shared" si="99"/>
        <v>0</v>
      </c>
    </row>
    <row r="230" spans="1:31" x14ac:dyDescent="0.2">
      <c r="A230">
        <f t="shared" si="113"/>
        <v>1.9800000000000015</v>
      </c>
      <c r="B230" s="5">
        <f t="shared" si="114"/>
        <v>0</v>
      </c>
      <c r="C230" s="5">
        <f t="shared" si="115"/>
        <v>187.12442146178608</v>
      </c>
      <c r="D230" s="5">
        <f t="shared" si="116"/>
        <v>95.123726571410174</v>
      </c>
      <c r="E230" s="2">
        <f t="shared" si="117"/>
        <v>187.12442146178608</v>
      </c>
      <c r="F230" s="2">
        <f t="shared" si="118"/>
        <v>0</v>
      </c>
      <c r="G230" s="3">
        <f t="shared" si="119"/>
        <v>0</v>
      </c>
      <c r="H230" s="3">
        <f t="shared" si="120"/>
        <v>72.09890713123734</v>
      </c>
      <c r="I230" s="3">
        <f t="shared" si="121"/>
        <v>18.182089019829995</v>
      </c>
      <c r="J230" s="2">
        <f t="shared" si="100"/>
        <v>74.356175067332572</v>
      </c>
      <c r="K230" s="2">
        <f t="shared" si="122"/>
        <v>50.685872574868824</v>
      </c>
      <c r="L230" s="6">
        <f t="shared" si="101"/>
        <v>2836.7152985616963</v>
      </c>
      <c r="M230" s="2">
        <f t="shared" si="102"/>
        <v>35.951426526910389</v>
      </c>
      <c r="N230" s="2">
        <f t="shared" si="123"/>
        <v>74.356175067332572</v>
      </c>
      <c r="O230" s="2">
        <f t="shared" si="103"/>
        <v>50.685872574868824</v>
      </c>
      <c r="P230" s="5">
        <f t="shared" si="104"/>
        <v>0.38363208671800153</v>
      </c>
      <c r="Q230" s="4">
        <f t="shared" si="124"/>
        <v>0.4835029033480393</v>
      </c>
      <c r="R230" s="4">
        <f t="shared" si="105"/>
        <v>0.31649290898340848</v>
      </c>
      <c r="S230" s="4">
        <f t="shared" si="125"/>
        <v>0</v>
      </c>
      <c r="T230" s="4">
        <f t="shared" si="126"/>
        <v>0</v>
      </c>
      <c r="U230" s="5">
        <f t="shared" si="127"/>
        <v>0</v>
      </c>
      <c r="V230" s="5">
        <f t="shared" si="128"/>
        <v>-10.933369767606147</v>
      </c>
      <c r="W230" s="5">
        <f t="shared" si="129"/>
        <v>-2.7572054877265288</v>
      </c>
      <c r="X230" s="5">
        <f t="shared" si="106"/>
        <v>0.99989964700799994</v>
      </c>
      <c r="Y230" s="5">
        <f t="shared" si="107"/>
        <v>0</v>
      </c>
      <c r="Z230" s="5">
        <f t="shared" si="108"/>
        <v>-2.2746689228762031</v>
      </c>
      <c r="AA230" s="5">
        <f t="shared" si="109"/>
        <v>9.0199285266889788</v>
      </c>
      <c r="AB230" s="5">
        <f t="shared" si="110"/>
        <v>0</v>
      </c>
      <c r="AC230" s="5">
        <f t="shared" si="111"/>
        <v>-13.208038690482351</v>
      </c>
      <c r="AD230" s="5">
        <f t="shared" si="112"/>
        <v>-25.911276961037551</v>
      </c>
      <c r="AE230">
        <f t="shared" si="99"/>
        <v>0</v>
      </c>
    </row>
    <row r="231" spans="1:31" x14ac:dyDescent="0.2">
      <c r="A231">
        <f t="shared" si="113"/>
        <v>1.9900000000000015</v>
      </c>
      <c r="B231" s="5">
        <f t="shared" si="114"/>
        <v>0</v>
      </c>
      <c r="C231" s="5">
        <f t="shared" si="115"/>
        <v>187.84475013116395</v>
      </c>
      <c r="D231" s="5">
        <f t="shared" si="116"/>
        <v>95.304251897760423</v>
      </c>
      <c r="E231" s="2">
        <f t="shared" si="117"/>
        <v>187.84475013116395</v>
      </c>
      <c r="F231" s="2">
        <f t="shared" si="118"/>
        <v>0</v>
      </c>
      <c r="G231" s="3">
        <f t="shared" si="119"/>
        <v>0</v>
      </c>
      <c r="H231" s="3">
        <f t="shared" si="120"/>
        <v>71.966826744332522</v>
      </c>
      <c r="I231" s="3">
        <f t="shared" si="121"/>
        <v>17.922976250219619</v>
      </c>
      <c r="J231" s="2">
        <f t="shared" si="100"/>
        <v>74.165067446303254</v>
      </c>
      <c r="K231" s="2">
        <f t="shared" si="122"/>
        <v>50.555601531222393</v>
      </c>
      <c r="L231" s="6">
        <f t="shared" si="101"/>
        <v>2836.714596136188</v>
      </c>
      <c r="M231" s="2">
        <f t="shared" si="102"/>
        <v>35.951417624642652</v>
      </c>
      <c r="N231" s="2">
        <f t="shared" si="123"/>
        <v>74.165067446303254</v>
      </c>
      <c r="O231" s="2">
        <f t="shared" si="103"/>
        <v>50.555601531222393</v>
      </c>
      <c r="P231" s="5">
        <f t="shared" si="104"/>
        <v>0.38363206620717671</v>
      </c>
      <c r="Q231" s="4">
        <f t="shared" si="124"/>
        <v>0.48474866756741075</v>
      </c>
      <c r="R231" s="4">
        <f t="shared" si="105"/>
        <v>0.31677029151220842</v>
      </c>
      <c r="S231" s="4">
        <f t="shared" si="125"/>
        <v>0</v>
      </c>
      <c r="T231" s="4">
        <f t="shared" si="126"/>
        <v>0</v>
      </c>
      <c r="U231" s="5">
        <f t="shared" si="127"/>
        <v>0</v>
      </c>
      <c r="V231" s="5">
        <f t="shared" si="128"/>
        <v>-10.885290898407328</v>
      </c>
      <c r="W231" s="5">
        <f t="shared" si="129"/>
        <v>-2.7109269516909813</v>
      </c>
      <c r="X231" s="5">
        <f t="shared" si="106"/>
        <v>0.99989939941353079</v>
      </c>
      <c r="Y231" s="5">
        <f t="shared" si="107"/>
        <v>0</v>
      </c>
      <c r="Z231" s="5">
        <f t="shared" si="108"/>
        <v>-2.2384497970816133</v>
      </c>
      <c r="AA231" s="5">
        <f t="shared" si="109"/>
        <v>8.988134920978025</v>
      </c>
      <c r="AB231" s="5">
        <f t="shared" si="110"/>
        <v>0</v>
      </c>
      <c r="AC231" s="5">
        <f t="shared" si="111"/>
        <v>-13.123740695488941</v>
      </c>
      <c r="AD231" s="5">
        <f t="shared" si="112"/>
        <v>-25.896792030712955</v>
      </c>
      <c r="AE231">
        <f t="shared" si="99"/>
        <v>0</v>
      </c>
    </row>
    <row r="232" spans="1:31" x14ac:dyDescent="0.2">
      <c r="A232">
        <f t="shared" si="113"/>
        <v>2.0000000000000013</v>
      </c>
      <c r="B232" s="5">
        <f t="shared" si="114"/>
        <v>0</v>
      </c>
      <c r="C232" s="5">
        <f t="shared" si="115"/>
        <v>188.56376221157251</v>
      </c>
      <c r="D232" s="5">
        <f t="shared" si="116"/>
        <v>95.482186820661084</v>
      </c>
      <c r="E232" s="2">
        <f t="shared" si="117"/>
        <v>188.56376221157251</v>
      </c>
      <c r="F232" s="2">
        <f t="shared" si="118"/>
        <v>0</v>
      </c>
      <c r="G232" s="3">
        <f t="shared" si="119"/>
        <v>0</v>
      </c>
      <c r="H232" s="3">
        <f t="shared" si="120"/>
        <v>71.835589337377627</v>
      </c>
      <c r="I232" s="3">
        <f t="shared" si="121"/>
        <v>17.664008329912491</v>
      </c>
      <c r="J232" s="2">
        <f t="shared" si="100"/>
        <v>73.975462727363734</v>
      </c>
      <c r="K232" s="2">
        <f t="shared" si="122"/>
        <v>50.426354960711471</v>
      </c>
      <c r="L232" s="6">
        <f t="shared" si="101"/>
        <v>2836.7138952894129</v>
      </c>
      <c r="M232" s="2">
        <f t="shared" si="102"/>
        <v>35.95140874238318</v>
      </c>
      <c r="N232" s="2">
        <f t="shared" si="123"/>
        <v>73.975462727363734</v>
      </c>
      <c r="O232" s="2">
        <f t="shared" si="103"/>
        <v>50.426354960711471</v>
      </c>
      <c r="P232" s="5">
        <f t="shared" si="104"/>
        <v>0.38363204574245086</v>
      </c>
      <c r="Q232" s="4">
        <f t="shared" si="124"/>
        <v>0.48599099508011123</v>
      </c>
      <c r="R232" s="4">
        <f t="shared" si="105"/>
        <v>0.31704597355319308</v>
      </c>
      <c r="S232" s="4">
        <f t="shared" si="125"/>
        <v>0</v>
      </c>
      <c r="T232" s="4">
        <f t="shared" si="126"/>
        <v>0</v>
      </c>
      <c r="U232" s="5">
        <f t="shared" si="127"/>
        <v>0</v>
      </c>
      <c r="V232" s="5">
        <f t="shared" si="128"/>
        <v>-10.837662348498304</v>
      </c>
      <c r="W232" s="5">
        <f t="shared" si="129"/>
        <v>-2.664926393261235</v>
      </c>
      <c r="X232" s="5">
        <f t="shared" si="106"/>
        <v>0.99989915237554172</v>
      </c>
      <c r="Y232" s="5">
        <f t="shared" si="107"/>
        <v>0</v>
      </c>
      <c r="Z232" s="5">
        <f t="shared" si="108"/>
        <v>-2.2023816627830124</v>
      </c>
      <c r="AA232" s="5">
        <f t="shared" si="109"/>
        <v>8.9565959060343801</v>
      </c>
      <c r="AB232" s="5">
        <f t="shared" si="110"/>
        <v>0</v>
      </c>
      <c r="AC232" s="5">
        <f t="shared" si="111"/>
        <v>-13.040044011281317</v>
      </c>
      <c r="AD232" s="5">
        <f t="shared" si="112"/>
        <v>-25.882330487226852</v>
      </c>
      <c r="AE232">
        <f t="shared" si="99"/>
        <v>0</v>
      </c>
    </row>
    <row r="233" spans="1:31" x14ac:dyDescent="0.2">
      <c r="A233">
        <f t="shared" si="113"/>
        <v>2.0100000000000011</v>
      </c>
      <c r="B233" s="5">
        <f t="shared" si="114"/>
        <v>0</v>
      </c>
      <c r="C233" s="5">
        <f t="shared" si="115"/>
        <v>189.28146610274572</v>
      </c>
      <c r="D233" s="5">
        <f t="shared" si="116"/>
        <v>95.657532787435841</v>
      </c>
      <c r="E233" s="2">
        <f t="shared" si="117"/>
        <v>189.28146610274572</v>
      </c>
      <c r="F233" s="2">
        <f t="shared" si="118"/>
        <v>0</v>
      </c>
      <c r="G233" s="3">
        <f t="shared" si="119"/>
        <v>0</v>
      </c>
      <c r="H233" s="3">
        <f t="shared" si="120"/>
        <v>71.705188897264819</v>
      </c>
      <c r="I233" s="3">
        <f t="shared" si="121"/>
        <v>17.405185025040222</v>
      </c>
      <c r="J233" s="2">
        <f t="shared" si="100"/>
        <v>73.787360574479919</v>
      </c>
      <c r="K233" s="2">
        <f t="shared" si="122"/>
        <v>50.298132634273969</v>
      </c>
      <c r="L233" s="6">
        <f t="shared" si="101"/>
        <v>2836.713195935492</v>
      </c>
      <c r="M233" s="2">
        <f t="shared" si="102"/>
        <v>35.951399879043556</v>
      </c>
      <c r="N233" s="2">
        <f t="shared" si="123"/>
        <v>73.787360574479919</v>
      </c>
      <c r="O233" s="2">
        <f t="shared" si="103"/>
        <v>50.298132634273969</v>
      </c>
      <c r="P233" s="5">
        <f t="shared" si="104"/>
        <v>0.38363202532131635</v>
      </c>
      <c r="Q233" s="4">
        <f t="shared" si="124"/>
        <v>0.48722978568605557</v>
      </c>
      <c r="R233" s="4">
        <f t="shared" si="105"/>
        <v>0.31731994543711251</v>
      </c>
      <c r="S233" s="4">
        <f t="shared" si="125"/>
        <v>0</v>
      </c>
      <c r="T233" s="4">
        <f t="shared" si="126"/>
        <v>0</v>
      </c>
      <c r="U233" s="5">
        <f t="shared" si="127"/>
        <v>0</v>
      </c>
      <c r="V233" s="5">
        <f t="shared" si="128"/>
        <v>-10.790480979047526</v>
      </c>
      <c r="W233" s="5">
        <f t="shared" si="129"/>
        <v>-2.6192012159480322</v>
      </c>
      <c r="X233" s="5">
        <f t="shared" si="106"/>
        <v>0.9998989058637614</v>
      </c>
      <c r="Y233" s="5">
        <f t="shared" si="107"/>
        <v>0</v>
      </c>
      <c r="Z233" s="5">
        <f t="shared" si="108"/>
        <v>-2.1664635173180029</v>
      </c>
      <c r="AA233" s="5">
        <f t="shared" si="109"/>
        <v>8.9253102178935979</v>
      </c>
      <c r="AB233" s="5">
        <f t="shared" si="110"/>
        <v>0</v>
      </c>
      <c r="AC233" s="5">
        <f t="shared" si="111"/>
        <v>-12.95694449636553</v>
      </c>
      <c r="AD233" s="5">
        <f t="shared" si="112"/>
        <v>-25.867890998054435</v>
      </c>
      <c r="AE233">
        <f t="shared" si="99"/>
        <v>0</v>
      </c>
    </row>
    <row r="234" spans="1:31" x14ac:dyDescent="0.2">
      <c r="A234">
        <f t="shared" si="113"/>
        <v>2.0200000000000009</v>
      </c>
      <c r="B234" s="5">
        <f t="shared" si="114"/>
        <v>0</v>
      </c>
      <c r="C234" s="5">
        <f t="shared" si="115"/>
        <v>189.99787014449356</v>
      </c>
      <c r="D234" s="5">
        <f t="shared" si="116"/>
        <v>95.830291243136344</v>
      </c>
      <c r="E234" s="2">
        <f t="shared" si="117"/>
        <v>189.99787014449356</v>
      </c>
      <c r="F234" s="2">
        <f t="shared" si="118"/>
        <v>0</v>
      </c>
      <c r="G234" s="3">
        <f t="shared" si="119"/>
        <v>0</v>
      </c>
      <c r="H234" s="3">
        <f t="shared" si="120"/>
        <v>71.575619452301169</v>
      </c>
      <c r="I234" s="3">
        <f t="shared" si="121"/>
        <v>17.146506115059676</v>
      </c>
      <c r="J234" s="2">
        <f t="shared" si="100"/>
        <v>73.600760674971369</v>
      </c>
      <c r="K234" s="2">
        <f t="shared" si="122"/>
        <v>50.170934338767118</v>
      </c>
      <c r="L234" s="6">
        <f t="shared" si="101"/>
        <v>2836.7124979884807</v>
      </c>
      <c r="M234" s="2">
        <f t="shared" si="102"/>
        <v>35.951391033534563</v>
      </c>
      <c r="N234" s="2">
        <f t="shared" si="123"/>
        <v>73.600760674971369</v>
      </c>
      <c r="O234" s="2">
        <f t="shared" si="103"/>
        <v>50.170934338767118</v>
      </c>
      <c r="P234" s="5">
        <f t="shared" si="104"/>
        <v>0.38363200494126365</v>
      </c>
      <c r="Q234" s="4">
        <f t="shared" si="124"/>
        <v>0.48846493845762889</v>
      </c>
      <c r="R234" s="4">
        <f t="shared" si="105"/>
        <v>0.3175921974996353</v>
      </c>
      <c r="S234" s="4">
        <f t="shared" si="125"/>
        <v>0</v>
      </c>
      <c r="T234" s="4">
        <f t="shared" si="126"/>
        <v>0</v>
      </c>
      <c r="U234" s="5">
        <f t="shared" si="127"/>
        <v>0</v>
      </c>
      <c r="V234" s="5">
        <f t="shared" si="128"/>
        <v>-10.743743685862288</v>
      </c>
      <c r="W234" s="5">
        <f t="shared" si="129"/>
        <v>-2.5737488298097975</v>
      </c>
      <c r="X234" s="5">
        <f t="shared" si="106"/>
        <v>0.99989865984789561</v>
      </c>
      <c r="Y234" s="5">
        <f t="shared" si="107"/>
        <v>0</v>
      </c>
      <c r="Z234" s="5">
        <f t="shared" si="108"/>
        <v>-2.1306943532945266</v>
      </c>
      <c r="AA234" s="5">
        <f t="shared" si="109"/>
        <v>8.894276605228109</v>
      </c>
      <c r="AB234" s="5">
        <f t="shared" si="110"/>
        <v>0</v>
      </c>
      <c r="AC234" s="5">
        <f t="shared" si="111"/>
        <v>-12.874438039156814</v>
      </c>
      <c r="AD234" s="5">
        <f t="shared" si="112"/>
        <v>-25.853472224581687</v>
      </c>
      <c r="AE234">
        <f t="shared" si="99"/>
        <v>0</v>
      </c>
    </row>
    <row r="235" spans="1:31" x14ac:dyDescent="0.2">
      <c r="A235">
        <f t="shared" si="113"/>
        <v>2.0300000000000007</v>
      </c>
      <c r="B235" s="5">
        <f t="shared" si="114"/>
        <v>0</v>
      </c>
      <c r="C235" s="5">
        <f t="shared" si="115"/>
        <v>190.71298261711462</v>
      </c>
      <c r="D235" s="5">
        <f t="shared" si="116"/>
        <v>96.000463630675711</v>
      </c>
      <c r="E235" s="2">
        <f t="shared" si="117"/>
        <v>190.71298261711462</v>
      </c>
      <c r="F235" s="2">
        <f t="shared" si="118"/>
        <v>0</v>
      </c>
      <c r="G235" s="3">
        <f t="shared" si="119"/>
        <v>0</v>
      </c>
      <c r="H235" s="3">
        <f t="shared" si="120"/>
        <v>71.446875071909602</v>
      </c>
      <c r="I235" s="3">
        <f t="shared" si="121"/>
        <v>16.88797139281386</v>
      </c>
      <c r="J235" s="2">
        <f t="shared" si="100"/>
        <v>73.415662738311894</v>
      </c>
      <c r="K235" s="2">
        <f t="shared" si="122"/>
        <v>50.04475987614989</v>
      </c>
      <c r="L235" s="6">
        <f t="shared" si="101"/>
        <v>2836.7118013623717</v>
      </c>
      <c r="M235" s="2">
        <f t="shared" si="102"/>
        <v>35.951382204766162</v>
      </c>
      <c r="N235" s="2">
        <f t="shared" si="123"/>
        <v>73.415662738311894</v>
      </c>
      <c r="O235" s="2">
        <f t="shared" si="103"/>
        <v>50.04475987614989</v>
      </c>
      <c r="P235" s="5">
        <f t="shared" si="104"/>
        <v>0.38363198459978126</v>
      </c>
      <c r="Q235" s="4">
        <f t="shared" si="124"/>
        <v>0.48969635175689785</v>
      </c>
      <c r="R235" s="4">
        <f t="shared" si="105"/>
        <v>0.31786272008362015</v>
      </c>
      <c r="S235" s="4">
        <f t="shared" si="125"/>
        <v>0</v>
      </c>
      <c r="T235" s="4">
        <f t="shared" si="126"/>
        <v>0</v>
      </c>
      <c r="U235" s="5">
        <f t="shared" si="127"/>
        <v>0</v>
      </c>
      <c r="V235" s="5">
        <f t="shared" si="128"/>
        <v>-10.697447398870368</v>
      </c>
      <c r="W235" s="5">
        <f t="shared" si="129"/>
        <v>-2.5285666513255562</v>
      </c>
      <c r="X235" s="5">
        <f t="shared" si="106"/>
        <v>0.99989841429762794</v>
      </c>
      <c r="Y235" s="5">
        <f t="shared" si="107"/>
        <v>0</v>
      </c>
      <c r="Z235" s="5">
        <f t="shared" si="108"/>
        <v>-2.0950731585677338</v>
      </c>
      <c r="AA235" s="5">
        <f t="shared" si="109"/>
        <v>8.8634938291282435</v>
      </c>
      <c r="AB235" s="5">
        <f t="shared" si="110"/>
        <v>0</v>
      </c>
      <c r="AC235" s="5">
        <f t="shared" si="111"/>
        <v>-12.792520557438102</v>
      </c>
      <c r="AD235" s="5">
        <f t="shared" si="112"/>
        <v>-25.839072822197313</v>
      </c>
      <c r="AE235">
        <f t="shared" si="99"/>
        <v>0</v>
      </c>
    </row>
    <row r="236" spans="1:31" x14ac:dyDescent="0.2">
      <c r="A236">
        <f t="shared" si="113"/>
        <v>2.0400000000000005</v>
      </c>
      <c r="B236" s="5">
        <f t="shared" si="114"/>
        <v>0</v>
      </c>
      <c r="C236" s="5">
        <f t="shared" si="115"/>
        <v>191.42681174180586</v>
      </c>
      <c r="D236" s="5">
        <f t="shared" si="116"/>
        <v>96.168051390962731</v>
      </c>
      <c r="E236" s="2">
        <f t="shared" si="117"/>
        <v>191.42681174180586</v>
      </c>
      <c r="F236" s="2">
        <f t="shared" si="118"/>
        <v>0</v>
      </c>
      <c r="G236" s="3">
        <f t="shared" si="119"/>
        <v>0</v>
      </c>
      <c r="H236" s="3">
        <f t="shared" si="120"/>
        <v>71.318949866335217</v>
      </c>
      <c r="I236" s="3">
        <f t="shared" si="121"/>
        <v>16.629580664591888</v>
      </c>
      <c r="J236" s="2">
        <f t="shared" si="100"/>
        <v>73.23206649492424</v>
      </c>
      <c r="K236" s="2">
        <f t="shared" si="122"/>
        <v>49.919609062661372</v>
      </c>
      <c r="L236" s="6">
        <f t="shared" si="101"/>
        <v>2836.7111059710983</v>
      </c>
      <c r="M236" s="2">
        <f t="shared" si="102"/>
        <v>35.9513733916476</v>
      </c>
      <c r="N236" s="2">
        <f t="shared" si="123"/>
        <v>73.23206649492424</v>
      </c>
      <c r="O236" s="2">
        <f t="shared" si="103"/>
        <v>49.919609062661372</v>
      </c>
      <c r="P236" s="5">
        <f t="shared" si="104"/>
        <v>0.38363196429435609</v>
      </c>
      <c r="Q236" s="4">
        <f t="shared" si="124"/>
        <v>0.49092392325347545</v>
      </c>
      <c r="R236" s="4">
        <f t="shared" si="105"/>
        <v>0.3181315035414195</v>
      </c>
      <c r="S236" s="4">
        <f t="shared" si="125"/>
        <v>0</v>
      </c>
      <c r="T236" s="4">
        <f t="shared" si="126"/>
        <v>0</v>
      </c>
      <c r="U236" s="5">
        <f t="shared" si="127"/>
        <v>0</v>
      </c>
      <c r="V236" s="5">
        <f t="shared" si="128"/>
        <v>-10.651589081606708</v>
      </c>
      <c r="W236" s="5">
        <f t="shared" si="129"/>
        <v>-2.4836521032718766</v>
      </c>
      <c r="X236" s="5">
        <f t="shared" si="106"/>
        <v>0.99989816918262164</v>
      </c>
      <c r="Y236" s="5">
        <f t="shared" si="107"/>
        <v>0</v>
      </c>
      <c r="Z236" s="5">
        <f t="shared" si="108"/>
        <v>-2.0595989162191799</v>
      </c>
      <c r="AA236" s="5">
        <f t="shared" si="109"/>
        <v>8.8329606628838526</v>
      </c>
      <c r="AB236" s="5">
        <f t="shared" si="110"/>
        <v>0</v>
      </c>
      <c r="AC236" s="5">
        <f t="shared" si="111"/>
        <v>-12.711187997825888</v>
      </c>
      <c r="AD236" s="5">
        <f t="shared" si="112"/>
        <v>-25.824691440388023</v>
      </c>
      <c r="AE236">
        <f t="shared" si="99"/>
        <v>0</v>
      </c>
    </row>
    <row r="237" spans="1:31" x14ac:dyDescent="0.2">
      <c r="A237">
        <f t="shared" si="113"/>
        <v>2.0500000000000003</v>
      </c>
      <c r="B237" s="5">
        <f t="shared" si="114"/>
        <v>0</v>
      </c>
      <c r="C237" s="5">
        <f t="shared" si="115"/>
        <v>192.13936568106934</v>
      </c>
      <c r="D237" s="5">
        <f t="shared" si="116"/>
        <v>96.333055963036628</v>
      </c>
      <c r="E237" s="2">
        <f t="shared" si="117"/>
        <v>192.13936568106934</v>
      </c>
      <c r="F237" s="2">
        <f t="shared" si="118"/>
        <v>0</v>
      </c>
      <c r="G237" s="3">
        <f t="shared" si="119"/>
        <v>0</v>
      </c>
      <c r="H237" s="3">
        <f t="shared" si="120"/>
        <v>71.191837986356958</v>
      </c>
      <c r="I237" s="3">
        <f t="shared" si="121"/>
        <v>16.371333750188008</v>
      </c>
      <c r="J237" s="2">
        <f t="shared" si="100"/>
        <v>73.049971694968804</v>
      </c>
      <c r="K237" s="2">
        <f t="shared" si="122"/>
        <v>49.795481727995089</v>
      </c>
      <c r="L237" s="6">
        <f t="shared" si="101"/>
        <v>2836.7104117285357</v>
      </c>
      <c r="M237" s="2">
        <f t="shared" si="102"/>
        <v>35.951364593087341</v>
      </c>
      <c r="N237" s="2">
        <f t="shared" si="123"/>
        <v>73.049971694968804</v>
      </c>
      <c r="O237" s="2">
        <f t="shared" si="103"/>
        <v>49.795481727995089</v>
      </c>
      <c r="P237" s="5">
        <f t="shared" si="104"/>
        <v>0.38363194402247325</v>
      </c>
      <c r="Q237" s="4">
        <f t="shared" si="124"/>
        <v>0.49214754994304033</v>
      </c>
      <c r="R237" s="4">
        <f t="shared" si="105"/>
        <v>0.31839853823721298</v>
      </c>
      <c r="S237" s="4">
        <f t="shared" si="125"/>
        <v>0</v>
      </c>
      <c r="T237" s="4">
        <f t="shared" si="126"/>
        <v>0</v>
      </c>
      <c r="U237" s="5">
        <f t="shared" si="127"/>
        <v>0</v>
      </c>
      <c r="V237" s="5">
        <f t="shared" si="128"/>
        <v>-10.606165730705099</v>
      </c>
      <c r="W237" s="5">
        <f t="shared" si="129"/>
        <v>-2.4390026146038717</v>
      </c>
      <c r="X237" s="5">
        <f t="shared" si="106"/>
        <v>0.99989792447251846</v>
      </c>
      <c r="Y237" s="5">
        <f t="shared" si="107"/>
        <v>0</v>
      </c>
      <c r="Z237" s="5">
        <f t="shared" si="108"/>
        <v>-2.0242706045383994</v>
      </c>
      <c r="AA237" s="5">
        <f t="shared" si="109"/>
        <v>8.8026758917664605</v>
      </c>
      <c r="AB237" s="5">
        <f t="shared" si="110"/>
        <v>0</v>
      </c>
      <c r="AC237" s="5">
        <f t="shared" si="111"/>
        <v>-12.630436335243498</v>
      </c>
      <c r="AD237" s="5">
        <f t="shared" si="112"/>
        <v>-25.810326722837409</v>
      </c>
      <c r="AE237">
        <f t="shared" si="99"/>
        <v>0</v>
      </c>
    </row>
    <row r="238" spans="1:31" x14ac:dyDescent="0.2">
      <c r="A238">
        <f t="shared" si="113"/>
        <v>2.06</v>
      </c>
      <c r="B238" s="5">
        <f t="shared" si="114"/>
        <v>0</v>
      </c>
      <c r="C238" s="5">
        <f t="shared" si="115"/>
        <v>192.85065253911614</v>
      </c>
      <c r="D238" s="5">
        <f t="shared" si="116"/>
        <v>96.495478784202362</v>
      </c>
      <c r="E238" s="2">
        <f t="shared" si="117"/>
        <v>192.85065253911614</v>
      </c>
      <c r="F238" s="2">
        <f t="shared" si="118"/>
        <v>0</v>
      </c>
      <c r="G238" s="3">
        <f t="shared" si="119"/>
        <v>0</v>
      </c>
      <c r="H238" s="3">
        <f t="shared" si="120"/>
        <v>71.065533623004526</v>
      </c>
      <c r="I238" s="3">
        <f t="shared" si="121"/>
        <v>16.113230482959633</v>
      </c>
      <c r="J238" s="2">
        <f t="shared" si="100"/>
        <v>72.869378107126508</v>
      </c>
      <c r="K238" s="2">
        <f t="shared" si="122"/>
        <v>49.672377714469327</v>
      </c>
      <c r="L238" s="6">
        <f t="shared" si="101"/>
        <v>2836.7097185485059</v>
      </c>
      <c r="M238" s="2">
        <f t="shared" si="102"/>
        <v>35.95135580799321</v>
      </c>
      <c r="N238" s="2">
        <f t="shared" si="123"/>
        <v>72.869378107126508</v>
      </c>
      <c r="O238" s="2">
        <f t="shared" si="103"/>
        <v>49.672377714469327</v>
      </c>
      <c r="P238" s="5">
        <f t="shared" si="104"/>
        <v>0.38363192378161637</v>
      </c>
      <c r="Q238" s="4">
        <f t="shared" si="124"/>
        <v>0.4933671281665189</v>
      </c>
      <c r="R238" s="4">
        <f t="shared" si="105"/>
        <v>0.31866381454937281</v>
      </c>
      <c r="S238" s="4">
        <f t="shared" si="125"/>
        <v>0</v>
      </c>
      <c r="T238" s="4">
        <f t="shared" si="126"/>
        <v>0</v>
      </c>
      <c r="U238" s="5">
        <f t="shared" si="127"/>
        <v>0</v>
      </c>
      <c r="V238" s="5">
        <f t="shared" si="128"/>
        <v>-10.561174375394749</v>
      </c>
      <c r="W238" s="5">
        <f t="shared" si="129"/>
        <v>-2.3946156203402635</v>
      </c>
      <c r="X238" s="5">
        <f t="shared" si="106"/>
        <v>0.99989768013694214</v>
      </c>
      <c r="Y238" s="5">
        <f t="shared" si="107"/>
        <v>0</v>
      </c>
      <c r="Z238" s="5">
        <f t="shared" si="108"/>
        <v>-1.9890871970069031</v>
      </c>
      <c r="AA238" s="5">
        <f t="shared" si="109"/>
        <v>8.7726383128120009</v>
      </c>
      <c r="AB238" s="5">
        <f t="shared" si="110"/>
        <v>0</v>
      </c>
      <c r="AC238" s="5">
        <f t="shared" si="111"/>
        <v>-12.550261572401652</v>
      </c>
      <c r="AD238" s="5">
        <f t="shared" si="112"/>
        <v>-25.795977307528261</v>
      </c>
      <c r="AE238">
        <f t="shared" si="99"/>
        <v>0</v>
      </c>
    </row>
    <row r="239" spans="1:31" x14ac:dyDescent="0.2">
      <c r="A239">
        <f t="shared" si="113"/>
        <v>2.0699999999999998</v>
      </c>
      <c r="B239" s="5">
        <f t="shared" si="114"/>
        <v>0</v>
      </c>
      <c r="C239" s="5">
        <f t="shared" si="115"/>
        <v>193.56068036226756</v>
      </c>
      <c r="D239" s="5">
        <f t="shared" si="116"/>
        <v>96.655321290166583</v>
      </c>
      <c r="E239" s="2">
        <f t="shared" si="117"/>
        <v>193.56068036226756</v>
      </c>
      <c r="F239" s="2">
        <f t="shared" si="118"/>
        <v>0</v>
      </c>
      <c r="G239" s="3">
        <f t="shared" si="119"/>
        <v>0</v>
      </c>
      <c r="H239" s="3">
        <f t="shared" si="120"/>
        <v>70.94003100728051</v>
      </c>
      <c r="I239" s="3">
        <f t="shared" si="121"/>
        <v>15.85527070988435</v>
      </c>
      <c r="J239" s="2">
        <f t="shared" si="100"/>
        <v>72.690285517375955</v>
      </c>
      <c r="K239" s="2">
        <f t="shared" si="122"/>
        <v>49.550296876193556</v>
      </c>
      <c r="L239" s="6">
        <f t="shared" si="101"/>
        <v>2836.7090263447781</v>
      </c>
      <c r="M239" s="2">
        <f t="shared" si="102"/>
        <v>35.951347035272356</v>
      </c>
      <c r="N239" s="2">
        <f t="shared" si="123"/>
        <v>72.690285517375955</v>
      </c>
      <c r="O239" s="2">
        <f t="shared" si="103"/>
        <v>49.550296876193556</v>
      </c>
      <c r="P239" s="5">
        <f t="shared" si="104"/>
        <v>0.38363190356926752</v>
      </c>
      <c r="Q239" s="4">
        <f t="shared" si="124"/>
        <v>0.49458255362992776</v>
      </c>
      <c r="R239" s="4">
        <f t="shared" si="105"/>
        <v>0.31892732287285708</v>
      </c>
      <c r="S239" s="4">
        <f t="shared" si="125"/>
        <v>0</v>
      </c>
      <c r="T239" s="4">
        <f t="shared" si="126"/>
        <v>0</v>
      </c>
      <c r="U239" s="5">
        <f t="shared" si="127"/>
        <v>0</v>
      </c>
      <c r="V239" s="5">
        <f t="shared" si="128"/>
        <v>-10.516612077001707</v>
      </c>
      <c r="W239" s="5">
        <f t="shared" si="129"/>
        <v>-2.3504885614525373</v>
      </c>
      <c r="X239" s="5">
        <f t="shared" si="106"/>
        <v>0.99989743614549775</v>
      </c>
      <c r="Y239" s="5">
        <f t="shared" si="107"/>
        <v>0</v>
      </c>
      <c r="Z239" s="5">
        <f t="shared" si="108"/>
        <v>-1.9540476622846328</v>
      </c>
      <c r="AA239" s="5">
        <f t="shared" si="109"/>
        <v>8.7428467346040648</v>
      </c>
      <c r="AB239" s="5">
        <f t="shared" si="110"/>
        <v>0</v>
      </c>
      <c r="AC239" s="5">
        <f t="shared" si="111"/>
        <v>-12.47065973928634</v>
      </c>
      <c r="AD239" s="5">
        <f t="shared" si="112"/>
        <v>-25.781641826848471</v>
      </c>
      <c r="AE239">
        <f t="shared" si="99"/>
        <v>0</v>
      </c>
    </row>
    <row r="240" spans="1:31" x14ac:dyDescent="0.2">
      <c r="A240">
        <f t="shared" si="113"/>
        <v>2.0799999999999996</v>
      </c>
      <c r="B240" s="5">
        <f t="shared" si="114"/>
        <v>0</v>
      </c>
      <c r="C240" s="5">
        <f t="shared" si="115"/>
        <v>194.26945713935339</v>
      </c>
      <c r="D240" s="5">
        <f t="shared" si="116"/>
        <v>96.812584915174085</v>
      </c>
      <c r="E240" s="2">
        <f t="shared" si="117"/>
        <v>194.26945713935339</v>
      </c>
      <c r="F240" s="2">
        <f t="shared" si="118"/>
        <v>0</v>
      </c>
      <c r="G240" s="3">
        <f t="shared" si="119"/>
        <v>0</v>
      </c>
      <c r="H240" s="3">
        <f t="shared" si="120"/>
        <v>70.815324409887651</v>
      </c>
      <c r="I240" s="3">
        <f t="shared" si="121"/>
        <v>15.597454291615865</v>
      </c>
      <c r="J240" s="2">
        <f t="shared" si="100"/>
        <v>72.512693727765182</v>
      </c>
      <c r="K240" s="2">
        <f t="shared" si="122"/>
        <v>49.429239078231205</v>
      </c>
      <c r="L240" s="6">
        <f t="shared" si="101"/>
        <v>2836.7083350310745</v>
      </c>
      <c r="M240" s="2">
        <f t="shared" si="102"/>
        <v>35.951338273831318</v>
      </c>
      <c r="N240" s="2">
        <f t="shared" si="123"/>
        <v>72.512693727765182</v>
      </c>
      <c r="O240" s="2">
        <f t="shared" si="103"/>
        <v>49.429239078231205</v>
      </c>
      <c r="P240" s="5">
        <f t="shared" si="104"/>
        <v>0.38363188338290738</v>
      </c>
      <c r="Q240" s="4">
        <f t="shared" si="124"/>
        <v>0.49579372142488087</v>
      </c>
      <c r="R240" s="4">
        <f t="shared" si="105"/>
        <v>0.31918905362163486</v>
      </c>
      <c r="S240" s="4">
        <f t="shared" si="125"/>
        <v>0</v>
      </c>
      <c r="T240" s="4">
        <f t="shared" si="126"/>
        <v>0</v>
      </c>
      <c r="U240" s="5">
        <f t="shared" si="127"/>
        <v>0</v>
      </c>
      <c r="V240" s="5">
        <f t="shared" si="128"/>
        <v>-10.472475928455088</v>
      </c>
      <c r="W240" s="5">
        <f t="shared" si="129"/>
        <v>-2.3066188847582065</v>
      </c>
      <c r="X240" s="5">
        <f t="shared" si="106"/>
        <v>0.99989719246777342</v>
      </c>
      <c r="Y240" s="5">
        <f t="shared" si="107"/>
        <v>0</v>
      </c>
      <c r="Z240" s="5">
        <f t="shared" si="108"/>
        <v>-1.9191509641989419</v>
      </c>
      <c r="AA240" s="5">
        <f t="shared" si="109"/>
        <v>8.7132999770578099</v>
      </c>
      <c r="AB240" s="5">
        <f t="shared" si="110"/>
        <v>0</v>
      </c>
      <c r="AC240" s="5">
        <f t="shared" si="111"/>
        <v>-12.391626892654029</v>
      </c>
      <c r="AD240" s="5">
        <f t="shared" si="112"/>
        <v>-25.767318907700396</v>
      </c>
      <c r="AE240">
        <f t="shared" si="99"/>
        <v>0</v>
      </c>
    </row>
    <row r="241" spans="1:31" x14ac:dyDescent="0.2">
      <c r="A241">
        <f t="shared" si="113"/>
        <v>2.0899999999999994</v>
      </c>
      <c r="B241" s="5">
        <f t="shared" si="114"/>
        <v>0</v>
      </c>
      <c r="C241" s="5">
        <f t="shared" si="115"/>
        <v>194.97699080210762</v>
      </c>
      <c r="D241" s="5">
        <f t="shared" si="116"/>
        <v>96.967271092144856</v>
      </c>
      <c r="E241" s="2">
        <f t="shared" si="117"/>
        <v>194.97699080210762</v>
      </c>
      <c r="F241" s="2">
        <f t="shared" si="118"/>
        <v>0</v>
      </c>
      <c r="G241" s="3">
        <f t="shared" si="119"/>
        <v>0</v>
      </c>
      <c r="H241" s="3">
        <f t="shared" si="120"/>
        <v>70.691408140961116</v>
      </c>
      <c r="I241" s="3">
        <f t="shared" si="121"/>
        <v>15.339781102538861</v>
      </c>
      <c r="J241" s="2">
        <f t="shared" si="100"/>
        <v>72.336602555177777</v>
      </c>
      <c r="K241" s="2">
        <f t="shared" si="122"/>
        <v>49.309204195758539</v>
      </c>
      <c r="L241" s="6">
        <f t="shared" si="101"/>
        <v>2836.7076445210723</v>
      </c>
      <c r="M241" s="2">
        <f t="shared" si="102"/>
        <v>35.951329522576088</v>
      </c>
      <c r="N241" s="2">
        <f t="shared" si="123"/>
        <v>72.336602555177777</v>
      </c>
      <c r="O241" s="2">
        <f t="shared" si="103"/>
        <v>49.309204195758539</v>
      </c>
      <c r="P241" s="5">
        <f t="shared" si="104"/>
        <v>0.3836318632200153</v>
      </c>
      <c r="Q241" s="4">
        <f t="shared" si="124"/>
        <v>0.49700052604976441</v>
      </c>
      <c r="R241" s="4">
        <f t="shared" si="105"/>
        <v>0.31944899723113818</v>
      </c>
      <c r="S241" s="4">
        <f t="shared" si="125"/>
        <v>0</v>
      </c>
      <c r="T241" s="4">
        <f t="shared" si="126"/>
        <v>0</v>
      </c>
      <c r="U241" s="5">
        <f t="shared" si="127"/>
        <v>0</v>
      </c>
      <c r="V241" s="5">
        <f t="shared" si="128"/>
        <v>-10.428763053797995</v>
      </c>
      <c r="W241" s="5">
        <f t="shared" si="129"/>
        <v>-2.2630040428181935</v>
      </c>
      <c r="X241" s="5">
        <f t="shared" si="106"/>
        <v>0.99989694907334215</v>
      </c>
      <c r="Y241" s="5">
        <f t="shared" si="107"/>
        <v>0</v>
      </c>
      <c r="Z241" s="5">
        <f t="shared" si="108"/>
        <v>-1.8843960617361117</v>
      </c>
      <c r="AA241" s="5">
        <f t="shared" si="109"/>
        <v>8.6839968712043607</v>
      </c>
      <c r="AB241" s="5">
        <f t="shared" si="110"/>
        <v>0</v>
      </c>
      <c r="AC241" s="5">
        <f t="shared" si="111"/>
        <v>-12.313159115534107</v>
      </c>
      <c r="AD241" s="5">
        <f t="shared" si="112"/>
        <v>-25.753007171613831</v>
      </c>
      <c r="AE241">
        <f t="shared" si="99"/>
        <v>0</v>
      </c>
    </row>
    <row r="242" spans="1:31" x14ac:dyDescent="0.2">
      <c r="A242">
        <f t="shared" si="113"/>
        <v>2.0999999999999992</v>
      </c>
      <c r="B242" s="5">
        <f t="shared" si="114"/>
        <v>0</v>
      </c>
      <c r="C242" s="5">
        <f t="shared" si="115"/>
        <v>195.68328922556148</v>
      </c>
      <c r="D242" s="5">
        <f t="shared" si="116"/>
        <v>97.119381252811664</v>
      </c>
      <c r="E242" s="2">
        <f t="shared" si="117"/>
        <v>195.68328922556148</v>
      </c>
      <c r="F242" s="2">
        <f t="shared" si="118"/>
        <v>0</v>
      </c>
      <c r="G242" s="3">
        <f t="shared" si="119"/>
        <v>0</v>
      </c>
      <c r="H242" s="3">
        <f t="shared" si="120"/>
        <v>70.568276549805773</v>
      </c>
      <c r="I242" s="3">
        <f t="shared" si="121"/>
        <v>15.082251030822723</v>
      </c>
      <c r="J242" s="2">
        <f t="shared" si="100"/>
        <v>72.162011830093959</v>
      </c>
      <c r="K242" s="2">
        <f t="shared" si="122"/>
        <v>49.190192113220149</v>
      </c>
      <c r="L242" s="6">
        <f t="shared" si="101"/>
        <v>2836.7069547284086</v>
      </c>
      <c r="M242" s="2">
        <f t="shared" si="102"/>
        <v>35.951320780412118</v>
      </c>
      <c r="N242" s="2">
        <f t="shared" si="123"/>
        <v>72.162011830093959</v>
      </c>
      <c r="O242" s="2">
        <f t="shared" si="103"/>
        <v>49.190192113220149</v>
      </c>
      <c r="P242" s="5">
        <f t="shared" si="104"/>
        <v>0.38363184307806952</v>
      </c>
      <c r="Q242" s="4">
        <f t="shared" si="124"/>
        <v>0.49820286143157694</v>
      </c>
      <c r="R242" s="4">
        <f t="shared" si="105"/>
        <v>0.31970714416074325</v>
      </c>
      <c r="S242" s="4">
        <f t="shared" si="125"/>
        <v>0</v>
      </c>
      <c r="T242" s="4">
        <f t="shared" si="126"/>
        <v>0</v>
      </c>
      <c r="U242" s="5">
        <f t="shared" si="127"/>
        <v>0</v>
      </c>
      <c r="V242" s="5">
        <f t="shared" si="128"/>
        <v>-10.385470607703132</v>
      </c>
      <c r="W242" s="5">
        <f t="shared" si="129"/>
        <v>-2.2196414938383637</v>
      </c>
      <c r="X242" s="5">
        <f t="shared" si="106"/>
        <v>0.99989670593176161</v>
      </c>
      <c r="Y242" s="5">
        <f t="shared" si="107"/>
        <v>0</v>
      </c>
      <c r="Z242" s="5">
        <f t="shared" si="108"/>
        <v>-1.8497819090354746</v>
      </c>
      <c r="AA242" s="5">
        <f t="shared" si="109"/>
        <v>8.6549362589758214</v>
      </c>
      <c r="AB242" s="5">
        <f t="shared" si="110"/>
        <v>0</v>
      </c>
      <c r="AC242" s="5">
        <f t="shared" si="111"/>
        <v>-12.235252516738607</v>
      </c>
      <c r="AD242" s="5">
        <f t="shared" si="112"/>
        <v>-25.738705234862543</v>
      </c>
      <c r="AE242">
        <f t="shared" si="99"/>
        <v>0</v>
      </c>
    </row>
    <row r="243" spans="1:31" x14ac:dyDescent="0.2">
      <c r="A243">
        <f t="shared" si="113"/>
        <v>2.109999999999999</v>
      </c>
      <c r="B243" s="5">
        <f t="shared" si="114"/>
        <v>0</v>
      </c>
      <c r="C243" s="5">
        <f t="shared" si="115"/>
        <v>196.38836022843373</v>
      </c>
      <c r="D243" s="5">
        <f t="shared" si="116"/>
        <v>97.268916827858149</v>
      </c>
      <c r="E243" s="2">
        <f t="shared" si="117"/>
        <v>196.38836022843373</v>
      </c>
      <c r="F243" s="2">
        <f t="shared" si="118"/>
        <v>0</v>
      </c>
      <c r="G243" s="3">
        <f t="shared" si="119"/>
        <v>0</v>
      </c>
      <c r="H243" s="3">
        <f t="shared" si="120"/>
        <v>70.445924024638387</v>
      </c>
      <c r="I243" s="3">
        <f t="shared" si="121"/>
        <v>14.824863978474099</v>
      </c>
      <c r="J243" s="2">
        <f t="shared" si="100"/>
        <v>71.988921395346537</v>
      </c>
      <c r="K243" s="2">
        <f t="shared" si="122"/>
        <v>49.072202723480935</v>
      </c>
      <c r="L243" s="6">
        <f t="shared" si="101"/>
        <v>2836.7062655666819</v>
      </c>
      <c r="M243" s="2">
        <f t="shared" si="102"/>
        <v>35.951312046244404</v>
      </c>
      <c r="N243" s="2">
        <f t="shared" si="123"/>
        <v>71.988921395346537</v>
      </c>
      <c r="O243" s="2">
        <f t="shared" si="103"/>
        <v>49.072202723480935</v>
      </c>
      <c r="P243" s="5">
        <f t="shared" si="104"/>
        <v>0.38363182295454712</v>
      </c>
      <c r="Q243" s="4">
        <f t="shared" si="124"/>
        <v>0.49940062094843868</v>
      </c>
      <c r="R243" s="4">
        <f t="shared" si="105"/>
        <v>0.31996348489627963</v>
      </c>
      <c r="S243" s="4">
        <f t="shared" si="125"/>
        <v>0</v>
      </c>
      <c r="T243" s="4">
        <f t="shared" si="126"/>
        <v>0</v>
      </c>
      <c r="U243" s="5">
        <f t="shared" si="127"/>
        <v>0</v>
      </c>
      <c r="V243" s="5">
        <f t="shared" si="128"/>
        <v>-10.34259577499302</v>
      </c>
      <c r="W243" s="5">
        <f t="shared" si="129"/>
        <v>-2.1765287015752151</v>
      </c>
      <c r="X243" s="5">
        <f t="shared" si="106"/>
        <v>0.99989646301257706</v>
      </c>
      <c r="Y243" s="5">
        <f t="shared" si="107"/>
        <v>0</v>
      </c>
      <c r="Z243" s="5">
        <f t="shared" si="108"/>
        <v>-1.8153074553861797</v>
      </c>
      <c r="AA243" s="5">
        <f t="shared" si="109"/>
        <v>8.6261169929909247</v>
      </c>
      <c r="AB243" s="5">
        <f t="shared" si="110"/>
        <v>0</v>
      </c>
      <c r="AC243" s="5">
        <f t="shared" si="111"/>
        <v>-12.157903230379199</v>
      </c>
      <c r="AD243" s="5">
        <f t="shared" si="112"/>
        <v>-25.724411708584292</v>
      </c>
      <c r="AE243">
        <f t="shared" si="99"/>
        <v>0</v>
      </c>
    </row>
    <row r="244" spans="1:31" x14ac:dyDescent="0.2">
      <c r="A244">
        <f t="shared" si="113"/>
        <v>2.1199999999999988</v>
      </c>
      <c r="B244" s="5">
        <f t="shared" si="114"/>
        <v>0</v>
      </c>
      <c r="C244" s="5">
        <f t="shared" si="115"/>
        <v>197.0922115735186</v>
      </c>
      <c r="D244" s="5">
        <f t="shared" si="116"/>
        <v>97.415879247057461</v>
      </c>
      <c r="E244" s="2">
        <f t="shared" si="117"/>
        <v>197.0922115735186</v>
      </c>
      <c r="F244" s="2">
        <f t="shared" si="118"/>
        <v>0</v>
      </c>
      <c r="G244" s="3">
        <f t="shared" si="119"/>
        <v>0</v>
      </c>
      <c r="H244" s="3">
        <f t="shared" si="120"/>
        <v>70.324344992334602</v>
      </c>
      <c r="I244" s="3">
        <f t="shared" si="121"/>
        <v>14.567619861388255</v>
      </c>
      <c r="J244" s="2">
        <f t="shared" si="100"/>
        <v>71.817331104871968</v>
      </c>
      <c r="K244" s="2">
        <f t="shared" si="122"/>
        <v>48.955235926974751</v>
      </c>
      <c r="L244" s="6">
        <f t="shared" si="101"/>
        <v>2836.7055769494586</v>
      </c>
      <c r="M244" s="2">
        <f t="shared" si="102"/>
        <v>35.951303318977509</v>
      </c>
      <c r="N244" s="2">
        <f t="shared" si="123"/>
        <v>71.817331104871968</v>
      </c>
      <c r="O244" s="2">
        <f t="shared" si="103"/>
        <v>48.955235926974751</v>
      </c>
      <c r="P244" s="5">
        <f t="shared" si="104"/>
        <v>0.38363180284692422</v>
      </c>
      <c r="Q244" s="4">
        <f t="shared" si="124"/>
        <v>0.50059369745276749</v>
      </c>
      <c r="R244" s="4">
        <f t="shared" si="105"/>
        <v>0.32021800995256589</v>
      </c>
      <c r="S244" s="4">
        <f t="shared" si="125"/>
        <v>0</v>
      </c>
      <c r="T244" s="4">
        <f t="shared" si="126"/>
        <v>0</v>
      </c>
      <c r="U244" s="5">
        <f t="shared" si="127"/>
        <v>0</v>
      </c>
      <c r="V244" s="5">
        <f t="shared" si="128"/>
        <v>-10.300135770164792</v>
      </c>
      <c r="W244" s="5">
        <f t="shared" si="129"/>
        <v>-2.1336631352457474</v>
      </c>
      <c r="X244" s="5">
        <f t="shared" si="106"/>
        <v>0.99989622028532166</v>
      </c>
      <c r="Y244" s="5">
        <f t="shared" si="107"/>
        <v>0</v>
      </c>
      <c r="Z244" s="5">
        <f t="shared" si="108"/>
        <v>-1.7809716452266322</v>
      </c>
      <c r="AA244" s="5">
        <f t="shared" si="109"/>
        <v>8.5975379363412259</v>
      </c>
      <c r="AB244" s="5">
        <f t="shared" si="110"/>
        <v>0</v>
      </c>
      <c r="AC244" s="5">
        <f t="shared" si="111"/>
        <v>-12.081107415391424</v>
      </c>
      <c r="AD244" s="5">
        <f t="shared" si="112"/>
        <v>-25.710125198904521</v>
      </c>
      <c r="AE244">
        <f t="shared" si="99"/>
        <v>0</v>
      </c>
    </row>
    <row r="245" spans="1:31" x14ac:dyDescent="0.2">
      <c r="A245">
        <f t="shared" si="113"/>
        <v>2.1299999999999986</v>
      </c>
      <c r="B245" s="5">
        <f t="shared" si="114"/>
        <v>0</v>
      </c>
      <c r="C245" s="5">
        <f t="shared" si="115"/>
        <v>197.79485096807119</v>
      </c>
      <c r="D245" s="5">
        <f t="shared" si="116"/>
        <v>97.560269939411398</v>
      </c>
      <c r="E245" s="2">
        <f t="shared" si="117"/>
        <v>197.79485096807119</v>
      </c>
      <c r="F245" s="2">
        <f t="shared" si="118"/>
        <v>0</v>
      </c>
      <c r="G245" s="3">
        <f t="shared" si="119"/>
        <v>0</v>
      </c>
      <c r="H245" s="3">
        <f t="shared" si="120"/>
        <v>70.203533918180682</v>
      </c>
      <c r="I245" s="3">
        <f t="shared" si="121"/>
        <v>14.31051860939921</v>
      </c>
      <c r="J245" s="2">
        <f t="shared" si="100"/>
        <v>71.647240822456709</v>
      </c>
      <c r="K245" s="2">
        <f t="shared" si="122"/>
        <v>48.839291630849836</v>
      </c>
      <c r="L245" s="6">
        <f t="shared" si="101"/>
        <v>2836.7048887902752</v>
      </c>
      <c r="M245" s="2">
        <f t="shared" si="102"/>
        <v>35.951294597515641</v>
      </c>
      <c r="N245" s="2">
        <f t="shared" si="123"/>
        <v>71.647240822456709</v>
      </c>
      <c r="O245" s="2">
        <f t="shared" si="103"/>
        <v>48.839291630849836</v>
      </c>
      <c r="P245" s="5">
        <f t="shared" si="104"/>
        <v>0.38363178275267606</v>
      </c>
      <c r="Q245" s="4">
        <f t="shared" si="124"/>
        <v>0.50178198329512325</v>
      </c>
      <c r="R245" s="4">
        <f t="shared" si="105"/>
        <v>0.32047070987597193</v>
      </c>
      <c r="S245" s="4">
        <f t="shared" si="125"/>
        <v>0</v>
      </c>
      <c r="T245" s="4">
        <f t="shared" si="126"/>
        <v>0</v>
      </c>
      <c r="U245" s="5">
        <f t="shared" si="127"/>
        <v>0</v>
      </c>
      <c r="V245" s="5">
        <f t="shared" si="128"/>
        <v>-10.258087836919453</v>
      </c>
      <c r="W245" s="5">
        <f t="shared" si="129"/>
        <v>-2.0910422694415236</v>
      </c>
      <c r="X245" s="5">
        <f t="shared" si="106"/>
        <v>0.99989597771951877</v>
      </c>
      <c r="Y245" s="5">
        <f t="shared" si="107"/>
        <v>0</v>
      </c>
      <c r="Z245" s="5">
        <f t="shared" si="108"/>
        <v>-1.7467734181466592</v>
      </c>
      <c r="AA245" s="5">
        <f t="shared" si="109"/>
        <v>8.5691979623779453</v>
      </c>
      <c r="AB245" s="5">
        <f t="shared" si="110"/>
        <v>0</v>
      </c>
      <c r="AC245" s="5">
        <f t="shared" si="111"/>
        <v>-12.004861255066112</v>
      </c>
      <c r="AD245" s="5">
        <f t="shared" si="112"/>
        <v>-25.695844307063577</v>
      </c>
      <c r="AE245">
        <f t="shared" si="99"/>
        <v>0</v>
      </c>
    </row>
    <row r="246" spans="1:31" x14ac:dyDescent="0.2">
      <c r="A246">
        <f t="shared" si="113"/>
        <v>2.1399999999999983</v>
      </c>
      <c r="B246" s="5">
        <f t="shared" si="114"/>
        <v>0</v>
      </c>
      <c r="C246" s="5">
        <f t="shared" si="115"/>
        <v>198.49628606419023</v>
      </c>
      <c r="D246" s="5">
        <f t="shared" si="116"/>
        <v>97.70209033329003</v>
      </c>
      <c r="E246" s="2">
        <f t="shared" si="117"/>
        <v>198.49628606419023</v>
      </c>
      <c r="F246" s="2">
        <f t="shared" si="118"/>
        <v>0</v>
      </c>
      <c r="G246" s="3">
        <f t="shared" si="119"/>
        <v>0</v>
      </c>
      <c r="H246" s="3">
        <f t="shared" si="120"/>
        <v>70.08348530563002</v>
      </c>
      <c r="I246" s="3">
        <f t="shared" si="121"/>
        <v>14.053560166328575</v>
      </c>
      <c r="J246" s="2">
        <f t="shared" si="100"/>
        <v>71.478650420479241</v>
      </c>
      <c r="K246" s="2">
        <f t="shared" si="122"/>
        <v>48.724369748111272</v>
      </c>
      <c r="L246" s="6">
        <f t="shared" si="101"/>
        <v>2836.7042010026439</v>
      </c>
      <c r="M246" s="2">
        <f t="shared" si="102"/>
        <v>35.951285880762669</v>
      </c>
      <c r="N246" s="2">
        <f t="shared" si="123"/>
        <v>71.478650420479241</v>
      </c>
      <c r="O246" s="2">
        <f t="shared" si="103"/>
        <v>48.724369748111272</v>
      </c>
      <c r="P246" s="5">
        <f t="shared" si="104"/>
        <v>0.38363176266927723</v>
      </c>
      <c r="Q246" s="4">
        <f t="shared" si="124"/>
        <v>0.50296537034871491</v>
      </c>
      <c r="R246" s="4">
        <f t="shared" si="105"/>
        <v>0.32072157524700717</v>
      </c>
      <c r="S246" s="4">
        <f t="shared" si="125"/>
        <v>0</v>
      </c>
      <c r="T246" s="4">
        <f t="shared" si="126"/>
        <v>0</v>
      </c>
      <c r="U246" s="5">
        <f t="shared" si="127"/>
        <v>0</v>
      </c>
      <c r="V246" s="5">
        <f t="shared" si="128"/>
        <v>-10.216449247695694</v>
      </c>
      <c r="W246" s="5">
        <f t="shared" si="129"/>
        <v>-2.0486635840469498</v>
      </c>
      <c r="X246" s="5">
        <f t="shared" si="106"/>
        <v>0.99989573528468201</v>
      </c>
      <c r="Y246" s="5">
        <f t="shared" si="107"/>
        <v>0</v>
      </c>
      <c r="Z246" s="5">
        <f t="shared" si="108"/>
        <v>-1.7127117088924415</v>
      </c>
      <c r="AA246" s="5">
        <f t="shared" si="109"/>
        <v>8.54109595449947</v>
      </c>
      <c r="AB246" s="5">
        <f t="shared" si="110"/>
        <v>0</v>
      </c>
      <c r="AC246" s="5">
        <f t="shared" si="111"/>
        <v>-11.929160956588136</v>
      </c>
      <c r="AD246" s="5">
        <f t="shared" si="112"/>
        <v>-25.68156762954748</v>
      </c>
      <c r="AE246">
        <f t="shared" si="99"/>
        <v>0</v>
      </c>
    </row>
    <row r="247" spans="1:31" x14ac:dyDescent="0.2">
      <c r="A247">
        <f t="shared" si="113"/>
        <v>2.1499999999999981</v>
      </c>
      <c r="B247" s="5">
        <f t="shared" si="114"/>
        <v>0</v>
      </c>
      <c r="C247" s="5">
        <f t="shared" si="115"/>
        <v>199.19652445919871</v>
      </c>
      <c r="D247" s="5">
        <f t="shared" si="116"/>
        <v>97.841341856571844</v>
      </c>
      <c r="E247" s="2">
        <f t="shared" si="117"/>
        <v>199.19652445919871</v>
      </c>
      <c r="F247" s="2">
        <f t="shared" si="118"/>
        <v>0</v>
      </c>
      <c r="G247" s="3">
        <f t="shared" si="119"/>
        <v>0</v>
      </c>
      <c r="H247" s="3">
        <f t="shared" si="120"/>
        <v>69.964193696064143</v>
      </c>
      <c r="I247" s="3">
        <f t="shared" si="121"/>
        <v>13.796744490033101</v>
      </c>
      <c r="J247" s="2">
        <f t="shared" si="100"/>
        <v>71.311559778647677</v>
      </c>
      <c r="K247" s="2">
        <f t="shared" si="122"/>
        <v>48.610470196760517</v>
      </c>
      <c r="L247" s="6">
        <f t="shared" si="101"/>
        <v>2836.7035135000556</v>
      </c>
      <c r="M247" s="2">
        <f t="shared" si="102"/>
        <v>35.95127716762223</v>
      </c>
      <c r="N247" s="2">
        <f t="shared" si="123"/>
        <v>71.311559778647677</v>
      </c>
      <c r="O247" s="2">
        <f t="shared" si="103"/>
        <v>48.610470196760517</v>
      </c>
      <c r="P247" s="5">
        <f t="shared" si="104"/>
        <v>0.38363174259420163</v>
      </c>
      <c r="Q247" s="4">
        <f t="shared" si="124"/>
        <v>0.50414375003457534</v>
      </c>
      <c r="R247" s="4">
        <f t="shared" si="105"/>
        <v>0.32097059668293343</v>
      </c>
      <c r="S247" s="4">
        <f t="shared" si="125"/>
        <v>0</v>
      </c>
      <c r="T247" s="4">
        <f t="shared" si="126"/>
        <v>0</v>
      </c>
      <c r="U247" s="5">
        <f t="shared" si="127"/>
        <v>0</v>
      </c>
      <c r="V247" s="5">
        <f t="shared" si="128"/>
        <v>-10.17521730320804</v>
      </c>
      <c r="W247" s="5">
        <f t="shared" si="129"/>
        <v>-2.0065245641617735</v>
      </c>
      <c r="X247" s="5">
        <f t="shared" si="106"/>
        <v>0.99989549295031888</v>
      </c>
      <c r="Y247" s="5">
        <f t="shared" si="107"/>
        <v>0</v>
      </c>
      <c r="Z247" s="5">
        <f t="shared" si="108"/>
        <v>-1.678785447374243</v>
      </c>
      <c r="AA247" s="5">
        <f t="shared" si="109"/>
        <v>8.5132308059394557</v>
      </c>
      <c r="AB247" s="5">
        <f t="shared" si="110"/>
        <v>0</v>
      </c>
      <c r="AC247" s="5">
        <f t="shared" si="111"/>
        <v>-11.854002750582282</v>
      </c>
      <c r="AD247" s="5">
        <f t="shared" si="112"/>
        <v>-25.667293758222318</v>
      </c>
      <c r="AE247">
        <f t="shared" si="99"/>
        <v>0</v>
      </c>
    </row>
    <row r="248" spans="1:31" x14ac:dyDescent="0.2">
      <c r="A248">
        <f t="shared" si="113"/>
        <v>2.1599999999999979</v>
      </c>
      <c r="B248" s="5">
        <f t="shared" si="114"/>
        <v>0</v>
      </c>
      <c r="C248" s="5">
        <f t="shared" si="115"/>
        <v>199.89557369602181</v>
      </c>
      <c r="D248" s="5">
        <f t="shared" si="116"/>
        <v>97.978025936784263</v>
      </c>
      <c r="E248" s="2">
        <f t="shared" si="117"/>
        <v>199.89557369602181</v>
      </c>
      <c r="F248" s="2">
        <f t="shared" si="118"/>
        <v>0</v>
      </c>
      <c r="G248" s="3">
        <f t="shared" si="119"/>
        <v>0</v>
      </c>
      <c r="H248" s="3">
        <f t="shared" si="120"/>
        <v>69.845653668558327</v>
      </c>
      <c r="I248" s="3">
        <f t="shared" si="121"/>
        <v>13.540071552450877</v>
      </c>
      <c r="J248" s="2">
        <f t="shared" si="100"/>
        <v>71.145968782733462</v>
      </c>
      <c r="K248" s="2">
        <f t="shared" si="122"/>
        <v>48.497592898932147</v>
      </c>
      <c r="L248" s="6">
        <f t="shared" si="101"/>
        <v>2836.7028261959858</v>
      </c>
      <c r="M248" s="2">
        <f t="shared" si="102"/>
        <v>35.951268456997738</v>
      </c>
      <c r="N248" s="2">
        <f t="shared" si="123"/>
        <v>71.145968782733462</v>
      </c>
      <c r="O248" s="2">
        <f t="shared" si="103"/>
        <v>48.497592898932147</v>
      </c>
      <c r="P248" s="5">
        <f t="shared" si="104"/>
        <v>0.38363172252492278</v>
      </c>
      <c r="Q248" s="4">
        <f t="shared" si="124"/>
        <v>0.5053170133473931</v>
      </c>
      <c r="R248" s="4">
        <f t="shared" si="105"/>
        <v>0.32121776484040215</v>
      </c>
      <c r="S248" s="4">
        <f t="shared" si="125"/>
        <v>0</v>
      </c>
      <c r="T248" s="4">
        <f t="shared" si="126"/>
        <v>0</v>
      </c>
      <c r="U248" s="5">
        <f t="shared" si="127"/>
        <v>0</v>
      </c>
      <c r="V248" s="5">
        <f t="shared" si="128"/>
        <v>-10.134389331989428</v>
      </c>
      <c r="W248" s="5">
        <f t="shared" si="129"/>
        <v>-1.9646227000278293</v>
      </c>
      <c r="X248" s="5">
        <f t="shared" si="106"/>
        <v>0.99989525068593066</v>
      </c>
      <c r="Y248" s="5">
        <f t="shared" si="107"/>
        <v>0</v>
      </c>
      <c r="Z248" s="5">
        <f t="shared" si="108"/>
        <v>-1.6449935586769868</v>
      </c>
      <c r="AA248" s="5">
        <f t="shared" si="109"/>
        <v>8.4856014195556408</v>
      </c>
      <c r="AB248" s="5">
        <f t="shared" si="110"/>
        <v>0</v>
      </c>
      <c r="AC248" s="5">
        <f t="shared" si="111"/>
        <v>-11.779382890666415</v>
      </c>
      <c r="AD248" s="5">
        <f t="shared" si="112"/>
        <v>-25.653021280472188</v>
      </c>
      <c r="AE248">
        <f t="shared" si="99"/>
        <v>0</v>
      </c>
    </row>
    <row r="249" spans="1:31" x14ac:dyDescent="0.2">
      <c r="A249">
        <f t="shared" si="113"/>
        <v>2.1699999999999977</v>
      </c>
      <c r="B249" s="5">
        <f t="shared" si="114"/>
        <v>0</v>
      </c>
      <c r="C249" s="5">
        <f t="shared" si="115"/>
        <v>200.59344126356285</v>
      </c>
      <c r="D249" s="5">
        <f t="shared" si="116"/>
        <v>98.112144001244758</v>
      </c>
      <c r="E249" s="2">
        <f t="shared" si="117"/>
        <v>200.59344126356285</v>
      </c>
      <c r="F249" s="2">
        <f t="shared" si="118"/>
        <v>0</v>
      </c>
      <c r="G249" s="3">
        <f t="shared" si="119"/>
        <v>0</v>
      </c>
      <c r="H249" s="3">
        <f t="shared" si="120"/>
        <v>69.727859839651657</v>
      </c>
      <c r="I249" s="3">
        <f t="shared" si="121"/>
        <v>13.283541339646156</v>
      </c>
      <c r="J249" s="2">
        <f t="shared" si="100"/>
        <v>70.981877323301305</v>
      </c>
      <c r="K249" s="2">
        <f t="shared" si="122"/>
        <v>48.385737780028151</v>
      </c>
      <c r="L249" s="6">
        <f t="shared" si="101"/>
        <v>2836.702139003899</v>
      </c>
      <c r="M249" s="2">
        <f t="shared" si="102"/>
        <v>35.951259747792463</v>
      </c>
      <c r="N249" s="2">
        <f t="shared" si="123"/>
        <v>70.981877323301305</v>
      </c>
      <c r="O249" s="2">
        <f t="shared" si="103"/>
        <v>48.385737780028151</v>
      </c>
      <c r="P249" s="5">
        <f t="shared" si="104"/>
        <v>0.38363170245891387</v>
      </c>
      <c r="Q249" s="4">
        <f t="shared" si="124"/>
        <v>0.50648505088200446</v>
      </c>
      <c r="R249" s="4">
        <f t="shared" si="105"/>
        <v>0.32146307041811484</v>
      </c>
      <c r="S249" s="4">
        <f t="shared" si="125"/>
        <v>0</v>
      </c>
      <c r="T249" s="4">
        <f t="shared" si="126"/>
        <v>0</v>
      </c>
      <c r="U249" s="5">
        <f t="shared" si="127"/>
        <v>0</v>
      </c>
      <c r="V249" s="5">
        <f t="shared" si="128"/>
        <v>-10.093962689938131</v>
      </c>
      <c r="W249" s="5">
        <f t="shared" si="129"/>
        <v>-1.9229554869600445</v>
      </c>
      <c r="X249" s="5">
        <f t="shared" si="106"/>
        <v>0.99989500846101442</v>
      </c>
      <c r="Y249" s="5">
        <f t="shared" si="107"/>
        <v>0</v>
      </c>
      <c r="Z249" s="5">
        <f t="shared" si="108"/>
        <v>-1.6113349630737064</v>
      </c>
      <c r="AA249" s="5">
        <f t="shared" si="109"/>
        <v>8.4582067076193201</v>
      </c>
      <c r="AB249" s="5">
        <f t="shared" si="110"/>
        <v>0</v>
      </c>
      <c r="AC249" s="5">
        <f t="shared" si="111"/>
        <v>-11.705297653011836</v>
      </c>
      <c r="AD249" s="5">
        <f t="shared" si="112"/>
        <v>-25.638748779340723</v>
      </c>
      <c r="AE249">
        <f t="shared" si="99"/>
        <v>0</v>
      </c>
    </row>
    <row r="250" spans="1:31" x14ac:dyDescent="0.2">
      <c r="A250">
        <f t="shared" si="113"/>
        <v>2.1799999999999975</v>
      </c>
      <c r="B250" s="5">
        <f t="shared" si="114"/>
        <v>0</v>
      </c>
      <c r="C250" s="5">
        <f t="shared" si="115"/>
        <v>201.2901345970767</v>
      </c>
      <c r="D250" s="5">
        <f t="shared" si="116"/>
        <v>98.243697477202261</v>
      </c>
      <c r="E250" s="2">
        <f t="shared" si="117"/>
        <v>201.2901345970767</v>
      </c>
      <c r="F250" s="2">
        <f t="shared" si="118"/>
        <v>0</v>
      </c>
      <c r="G250" s="3">
        <f t="shared" si="119"/>
        <v>0</v>
      </c>
      <c r="H250" s="3">
        <f t="shared" si="120"/>
        <v>69.610806863121539</v>
      </c>
      <c r="I250" s="3">
        <f t="shared" si="121"/>
        <v>13.027153851852749</v>
      </c>
      <c r="J250" s="2">
        <f t="shared" si="100"/>
        <v>70.819285294435517</v>
      </c>
      <c r="K250" s="2">
        <f t="shared" si="122"/>
        <v>48.274904767849705</v>
      </c>
      <c r="L250" s="6">
        <f t="shared" si="101"/>
        <v>2836.7014518372525</v>
      </c>
      <c r="M250" s="2">
        <f t="shared" si="102"/>
        <v>35.951251038909618</v>
      </c>
      <c r="N250" s="2">
        <f t="shared" si="123"/>
        <v>70.819285294435517</v>
      </c>
      <c r="O250" s="2">
        <f t="shared" si="103"/>
        <v>48.274904767849705</v>
      </c>
      <c r="P250" s="5">
        <f t="shared" si="104"/>
        <v>0.38363168239364781</v>
      </c>
      <c r="Q250" s="4">
        <f t="shared" si="124"/>
        <v>0.5076477528605392</v>
      </c>
      <c r="R250" s="4">
        <f t="shared" si="105"/>
        <v>0.32170650415950647</v>
      </c>
      <c r="S250" s="4">
        <f t="shared" si="125"/>
        <v>0</v>
      </c>
      <c r="T250" s="4">
        <f t="shared" si="126"/>
        <v>0</v>
      </c>
      <c r="U250" s="5">
        <f t="shared" si="127"/>
        <v>0</v>
      </c>
      <c r="V250" s="5">
        <f t="shared" si="128"/>
        <v>-10.053934759868961</v>
      </c>
      <c r="W250" s="5">
        <f t="shared" si="129"/>
        <v>-1.8815204252817066</v>
      </c>
      <c r="X250" s="5">
        <f t="shared" si="106"/>
        <v>0.99989476624506568</v>
      </c>
      <c r="Y250" s="5">
        <f t="shared" si="107"/>
        <v>0</v>
      </c>
      <c r="Z250" s="5">
        <f t="shared" si="108"/>
        <v>-1.5778085760419154</v>
      </c>
      <c r="AA250" s="5">
        <f t="shared" si="109"/>
        <v>8.4310455916055673</v>
      </c>
      <c r="AB250" s="5">
        <f t="shared" si="110"/>
        <v>0</v>
      </c>
      <c r="AC250" s="5">
        <f t="shared" si="111"/>
        <v>-11.631743335910876</v>
      </c>
      <c r="AD250" s="5">
        <f t="shared" si="112"/>
        <v>-25.624474833676139</v>
      </c>
      <c r="AE250">
        <f t="shared" si="99"/>
        <v>0</v>
      </c>
    </row>
    <row r="251" spans="1:31" x14ac:dyDescent="0.2">
      <c r="A251">
        <f t="shared" si="113"/>
        <v>2.1899999999999973</v>
      </c>
      <c r="B251" s="5">
        <f t="shared" si="114"/>
        <v>0</v>
      </c>
      <c r="C251" s="5">
        <f t="shared" si="115"/>
        <v>201.98566107854111</v>
      </c>
      <c r="D251" s="5">
        <f t="shared" si="116"/>
        <v>98.372687791979104</v>
      </c>
      <c r="E251" s="2">
        <f t="shared" si="117"/>
        <v>201.98566107854111</v>
      </c>
      <c r="F251" s="2">
        <f t="shared" si="118"/>
        <v>0</v>
      </c>
      <c r="G251" s="3">
        <f t="shared" si="119"/>
        <v>0</v>
      </c>
      <c r="H251" s="3">
        <f t="shared" si="120"/>
        <v>69.494489429762424</v>
      </c>
      <c r="I251" s="3">
        <f t="shared" si="121"/>
        <v>12.770909103515987</v>
      </c>
      <c r="J251" s="2">
        <f t="shared" si="100"/>
        <v>70.658192592463251</v>
      </c>
      <c r="K251" s="2">
        <f t="shared" si="122"/>
        <v>48.165093791726825</v>
      </c>
      <c r="L251" s="6">
        <f t="shared" si="101"/>
        <v>2836.7007646095039</v>
      </c>
      <c r="M251" s="2">
        <f t="shared" si="102"/>
        <v>35.951242329252388</v>
      </c>
      <c r="N251" s="2">
        <f t="shared" si="123"/>
        <v>70.658192592463251</v>
      </c>
      <c r="O251" s="2">
        <f t="shared" si="103"/>
        <v>48.165093791726825</v>
      </c>
      <c r="P251" s="5">
        <f t="shared" si="104"/>
        <v>0.38363166232659751</v>
      </c>
      <c r="Q251" s="4">
        <f t="shared" si="124"/>
        <v>0.50880500916021343</v>
      </c>
      <c r="R251" s="4">
        <f t="shared" si="105"/>
        <v>0.32194805685545025</v>
      </c>
      <c r="S251" s="4">
        <f t="shared" si="125"/>
        <v>0</v>
      </c>
      <c r="T251" s="4">
        <f t="shared" si="126"/>
        <v>0</v>
      </c>
      <c r="U251" s="5">
        <f t="shared" si="127"/>
        <v>0</v>
      </c>
      <c r="V251" s="5">
        <f t="shared" si="128"/>
        <v>-10.01430295106878</v>
      </c>
      <c r="W251" s="5">
        <f t="shared" si="129"/>
        <v>-1.8403150202640248</v>
      </c>
      <c r="X251" s="5">
        <f t="shared" si="106"/>
        <v>0.99989452400757939</v>
      </c>
      <c r="Y251" s="5">
        <f t="shared" si="107"/>
        <v>0</v>
      </c>
      <c r="Z251" s="5">
        <f t="shared" si="108"/>
        <v>-1.5444133082829326</v>
      </c>
      <c r="AA251" s="5">
        <f t="shared" si="109"/>
        <v>8.4041170019841367</v>
      </c>
      <c r="AB251" s="5">
        <f t="shared" si="110"/>
        <v>0</v>
      </c>
      <c r="AC251" s="5">
        <f t="shared" si="111"/>
        <v>-11.558716259351712</v>
      </c>
      <c r="AD251" s="5">
        <f t="shared" si="112"/>
        <v>-25.610198018279888</v>
      </c>
      <c r="AE251">
        <f t="shared" si="99"/>
        <v>0</v>
      </c>
    </row>
    <row r="252" spans="1:31" x14ac:dyDescent="0.2">
      <c r="A252">
        <f t="shared" si="113"/>
        <v>2.1999999999999971</v>
      </c>
      <c r="B252" s="5">
        <f t="shared" si="114"/>
        <v>0</v>
      </c>
      <c r="C252" s="5">
        <f t="shared" si="115"/>
        <v>202.68002803702578</v>
      </c>
      <c r="D252" s="5">
        <f t="shared" si="116"/>
        <v>98.499116373113353</v>
      </c>
      <c r="E252" s="2">
        <f t="shared" si="117"/>
        <v>202.68002803702578</v>
      </c>
      <c r="F252" s="2">
        <f t="shared" si="118"/>
        <v>0</v>
      </c>
      <c r="G252" s="3">
        <f t="shared" si="119"/>
        <v>0</v>
      </c>
      <c r="H252" s="3">
        <f t="shared" si="120"/>
        <v>69.378902267168911</v>
      </c>
      <c r="I252" s="3">
        <f t="shared" si="121"/>
        <v>12.514807123333188</v>
      </c>
      <c r="J252" s="2">
        <f t="shared" si="100"/>
        <v>70.498599114674647</v>
      </c>
      <c r="K252" s="2">
        <f t="shared" si="122"/>
        <v>48.05630478164597</v>
      </c>
      <c r="L252" s="6">
        <f t="shared" si="101"/>
        <v>2836.700077234113</v>
      </c>
      <c r="M252" s="2">
        <f t="shared" si="102"/>
        <v>35.951233617723993</v>
      </c>
      <c r="N252" s="2">
        <f t="shared" si="123"/>
        <v>70.498599114674647</v>
      </c>
      <c r="O252" s="2">
        <f t="shared" si="103"/>
        <v>48.05630478164597</v>
      </c>
      <c r="P252" s="5">
        <f t="shared" si="104"/>
        <v>0.3836316422552361</v>
      </c>
      <c r="Q252" s="4">
        <f t="shared" si="124"/>
        <v>0.5099567093417684</v>
      </c>
      <c r="R252" s="4">
        <f t="shared" si="105"/>
        <v>0.32218771934698315</v>
      </c>
      <c r="S252" s="4">
        <f t="shared" si="125"/>
        <v>0</v>
      </c>
      <c r="T252" s="4">
        <f t="shared" si="126"/>
        <v>0</v>
      </c>
      <c r="U252" s="5">
        <f t="shared" si="127"/>
        <v>0</v>
      </c>
      <c r="V252" s="5">
        <f t="shared" si="128"/>
        <v>-9.9750646988562277</v>
      </c>
      <c r="W252" s="5">
        <f t="shared" si="129"/>
        <v>-1.7993367820699799</v>
      </c>
      <c r="X252" s="5">
        <f t="shared" si="106"/>
        <v>0.99989428171805139</v>
      </c>
      <c r="Y252" s="5">
        <f t="shared" si="107"/>
        <v>0</v>
      </c>
      <c r="Z252" s="5">
        <f t="shared" si="108"/>
        <v>-1.5111480657441883</v>
      </c>
      <c r="AA252" s="5">
        <f t="shared" si="109"/>
        <v>8.3774198780111799</v>
      </c>
      <c r="AB252" s="5">
        <f t="shared" si="110"/>
        <v>0</v>
      </c>
      <c r="AC252" s="5">
        <f t="shared" si="111"/>
        <v>-11.486212764600417</v>
      </c>
      <c r="AD252" s="5">
        <f t="shared" si="112"/>
        <v>-25.5959169040588</v>
      </c>
      <c r="AE252">
        <f t="shared" si="99"/>
        <v>0</v>
      </c>
    </row>
    <row r="253" spans="1:31" x14ac:dyDescent="0.2">
      <c r="A253">
        <f t="shared" si="113"/>
        <v>2.2099999999999969</v>
      </c>
      <c r="B253" s="5">
        <f t="shared" si="114"/>
        <v>0</v>
      </c>
      <c r="C253" s="5">
        <f t="shared" si="115"/>
        <v>203.37324274905924</v>
      </c>
      <c r="D253" s="5">
        <f t="shared" si="116"/>
        <v>98.622984648501472</v>
      </c>
      <c r="E253" s="2">
        <f t="shared" si="117"/>
        <v>203.37324274905924</v>
      </c>
      <c r="F253" s="2">
        <f t="shared" si="118"/>
        <v>0</v>
      </c>
      <c r="G253" s="3">
        <f t="shared" si="119"/>
        <v>0</v>
      </c>
      <c r="H253" s="3">
        <f t="shared" si="120"/>
        <v>69.264040139522905</v>
      </c>
      <c r="I253" s="3">
        <f t="shared" si="121"/>
        <v>12.2588479542926</v>
      </c>
      <c r="J253" s="2">
        <f t="shared" si="100"/>
        <v>70.340504758040396</v>
      </c>
      <c r="K253" s="2">
        <f t="shared" si="122"/>
        <v>47.948537667375867</v>
      </c>
      <c r="L253" s="6">
        <f t="shared" si="101"/>
        <v>2836.6993896245503</v>
      </c>
      <c r="M253" s="2">
        <f t="shared" si="102"/>
        <v>35.951224903227811</v>
      </c>
      <c r="N253" s="2">
        <f t="shared" si="123"/>
        <v>70.340504758040396</v>
      </c>
      <c r="O253" s="2">
        <f t="shared" si="103"/>
        <v>47.948537667375867</v>
      </c>
      <c r="P253" s="5">
        <f t="shared" si="104"/>
        <v>0.38363162217703689</v>
      </c>
      <c r="Q253" s="4">
        <f t="shared" si="124"/>
        <v>0.51110274267854672</v>
      </c>
      <c r="R253" s="4">
        <f t="shared" si="105"/>
        <v>0.32242548252805103</v>
      </c>
      <c r="S253" s="4">
        <f t="shared" si="125"/>
        <v>0</v>
      </c>
      <c r="T253" s="4">
        <f t="shared" si="126"/>
        <v>0</v>
      </c>
      <c r="U253" s="5">
        <f t="shared" si="127"/>
        <v>0</v>
      </c>
      <c r="V253" s="5">
        <f t="shared" si="128"/>
        <v>-9.9362174641456562</v>
      </c>
      <c r="W253" s="5">
        <f t="shared" si="129"/>
        <v>-1.758583225702482</v>
      </c>
      <c r="X253" s="5">
        <f t="shared" si="106"/>
        <v>0.99989403934598164</v>
      </c>
      <c r="Y253" s="5">
        <f t="shared" si="107"/>
        <v>0</v>
      </c>
      <c r="Z253" s="5">
        <f t="shared" si="108"/>
        <v>-1.4780117496445502</v>
      </c>
      <c r="AA253" s="5">
        <f t="shared" si="109"/>
        <v>8.3509531675216913</v>
      </c>
      <c r="AB253" s="5">
        <f t="shared" si="110"/>
        <v>0</v>
      </c>
      <c r="AC253" s="5">
        <f t="shared" si="111"/>
        <v>-11.414229213790206</v>
      </c>
      <c r="AD253" s="5">
        <f t="shared" si="112"/>
        <v>-25.581630058180792</v>
      </c>
      <c r="AE253">
        <f t="shared" si="99"/>
        <v>0</v>
      </c>
    </row>
    <row r="254" spans="1:31" x14ac:dyDescent="0.2">
      <c r="A254">
        <f t="shared" si="113"/>
        <v>2.2199999999999966</v>
      </c>
      <c r="B254" s="5">
        <f t="shared" si="114"/>
        <v>0</v>
      </c>
      <c r="C254" s="5">
        <f t="shared" si="115"/>
        <v>204.0653124389938</v>
      </c>
      <c r="D254" s="5">
        <f t="shared" si="116"/>
        <v>98.744294046541484</v>
      </c>
      <c r="E254" s="2">
        <f t="shared" si="117"/>
        <v>204.0653124389938</v>
      </c>
      <c r="F254" s="2">
        <f t="shared" si="118"/>
        <v>0</v>
      </c>
      <c r="G254" s="3">
        <f t="shared" si="119"/>
        <v>0</v>
      </c>
      <c r="H254" s="3">
        <f t="shared" si="120"/>
        <v>69.149897847385006</v>
      </c>
      <c r="I254" s="3">
        <f t="shared" si="121"/>
        <v>12.003031653710792</v>
      </c>
      <c r="J254" s="2">
        <f t="shared" si="100"/>
        <v>70.18390941792687</v>
      </c>
      <c r="K254" s="2">
        <f t="shared" si="122"/>
        <v>47.841792377591595</v>
      </c>
      <c r="L254" s="6">
        <f t="shared" si="101"/>
        <v>2836.6987016943008</v>
      </c>
      <c r="M254" s="2">
        <f t="shared" si="102"/>
        <v>35.951216184667352</v>
      </c>
      <c r="N254" s="2">
        <f t="shared" si="123"/>
        <v>70.18390941792687</v>
      </c>
      <c r="O254" s="2">
        <f t="shared" si="103"/>
        <v>47.841792377591595</v>
      </c>
      <c r="P254" s="5">
        <f t="shared" si="104"/>
        <v>0.38363160208947356</v>
      </c>
      <c r="Q254" s="4">
        <f t="shared" si="124"/>
        <v>0.51224299818619734</v>
      </c>
      <c r="R254" s="4">
        <f t="shared" si="105"/>
        <v>0.32266133734827368</v>
      </c>
      <c r="S254" s="4">
        <f t="shared" si="125"/>
        <v>0</v>
      </c>
      <c r="T254" s="4">
        <f t="shared" si="126"/>
        <v>0</v>
      </c>
      <c r="U254" s="5">
        <f t="shared" si="127"/>
        <v>0</v>
      </c>
      <c r="V254" s="5">
        <f t="shared" si="128"/>
        <v>-9.8977587330152819</v>
      </c>
      <c r="W254" s="5">
        <f t="shared" si="129"/>
        <v>-1.7180518709568497</v>
      </c>
      <c r="X254" s="5">
        <f t="shared" si="106"/>
        <v>0.99989379686087421</v>
      </c>
      <c r="Y254" s="5">
        <f t="shared" si="107"/>
        <v>0</v>
      </c>
      <c r="Z254" s="5">
        <f t="shared" si="108"/>
        <v>-1.4450032565027093</v>
      </c>
      <c r="AA254" s="5">
        <f t="shared" si="109"/>
        <v>8.3247158267228034</v>
      </c>
      <c r="AB254" s="5">
        <f t="shared" si="110"/>
        <v>0</v>
      </c>
      <c r="AC254" s="5">
        <f t="shared" si="111"/>
        <v>-11.342761989517991</v>
      </c>
      <c r="AD254" s="5">
        <f t="shared" si="112"/>
        <v>-25.567336044234047</v>
      </c>
      <c r="AE254">
        <f t="shared" si="99"/>
        <v>0</v>
      </c>
    </row>
    <row r="255" spans="1:31" x14ac:dyDescent="0.2">
      <c r="A255">
        <f t="shared" si="113"/>
        <v>2.2299999999999964</v>
      </c>
      <c r="B255" s="5">
        <f t="shared" si="114"/>
        <v>0</v>
      </c>
      <c r="C255" s="5">
        <f t="shared" si="115"/>
        <v>204.75624427936816</v>
      </c>
      <c r="D255" s="5">
        <f t="shared" si="116"/>
        <v>98.863045996276384</v>
      </c>
      <c r="E255" s="2">
        <f t="shared" si="117"/>
        <v>204.75624427936816</v>
      </c>
      <c r="F255" s="2">
        <f t="shared" si="118"/>
        <v>0</v>
      </c>
      <c r="G255" s="3">
        <f t="shared" si="119"/>
        <v>0</v>
      </c>
      <c r="H255" s="3">
        <f t="shared" si="120"/>
        <v>69.036470227489829</v>
      </c>
      <c r="I255" s="3">
        <f t="shared" si="121"/>
        <v>11.747358293268451</v>
      </c>
      <c r="J255" s="2">
        <f t="shared" si="100"/>
        <v>70.028812986809314</v>
      </c>
      <c r="K255" s="2">
        <f t="shared" si="122"/>
        <v>47.736068838997483</v>
      </c>
      <c r="L255" s="6">
        <f t="shared" si="101"/>
        <v>2836.69801335687</v>
      </c>
      <c r="M255" s="2">
        <f t="shared" si="102"/>
        <v>35.951207460946442</v>
      </c>
      <c r="N255" s="2">
        <f t="shared" si="123"/>
        <v>70.028812986809314</v>
      </c>
      <c r="O255" s="2">
        <f t="shared" si="103"/>
        <v>47.736068838997483</v>
      </c>
      <c r="P255" s="5">
        <f t="shared" si="104"/>
        <v>0.38363158199002062</v>
      </c>
      <c r="Q255" s="4">
        <f t="shared" si="124"/>
        <v>0.5133773646530071</v>
      </c>
      <c r="R255" s="4">
        <f t="shared" si="105"/>
        <v>0.32289527481572633</v>
      </c>
      <c r="S255" s="4">
        <f t="shared" si="125"/>
        <v>0</v>
      </c>
      <c r="T255" s="4">
        <f t="shared" si="126"/>
        <v>0</v>
      </c>
      <c r="U255" s="5">
        <f t="shared" si="127"/>
        <v>0</v>
      </c>
      <c r="V255" s="5">
        <f t="shared" si="128"/>
        <v>-9.8596860162794702</v>
      </c>
      <c r="W255" s="5">
        <f t="shared" si="129"/>
        <v>-1.6777402423776124</v>
      </c>
      <c r="X255" s="5">
        <f t="shared" si="106"/>
        <v>0.99989355423224158</v>
      </c>
      <c r="Y255" s="5">
        <f t="shared" si="107"/>
        <v>0</v>
      </c>
      <c r="Z255" s="5">
        <f t="shared" si="108"/>
        <v>-1.412121478168642</v>
      </c>
      <c r="AA255" s="5">
        <f t="shared" si="109"/>
        <v>8.2987068199879062</v>
      </c>
      <c r="AB255" s="5">
        <f t="shared" si="110"/>
        <v>0</v>
      </c>
      <c r="AC255" s="5">
        <f t="shared" si="111"/>
        <v>-11.271807494448112</v>
      </c>
      <c r="AD255" s="5">
        <f t="shared" si="112"/>
        <v>-25.553033422389706</v>
      </c>
      <c r="AE255">
        <f t="shared" si="99"/>
        <v>0</v>
      </c>
    </row>
    <row r="256" spans="1:31" x14ac:dyDescent="0.2">
      <c r="A256">
        <f t="shared" si="113"/>
        <v>2.2399999999999962</v>
      </c>
      <c r="B256" s="5">
        <f t="shared" si="114"/>
        <v>0</v>
      </c>
      <c r="C256" s="5">
        <f t="shared" si="115"/>
        <v>205.44604539126834</v>
      </c>
      <c r="D256" s="5">
        <f t="shared" si="116"/>
        <v>98.979241927537956</v>
      </c>
      <c r="E256" s="2">
        <f t="shared" si="117"/>
        <v>205.44604539126834</v>
      </c>
      <c r="F256" s="2">
        <f t="shared" si="118"/>
        <v>0</v>
      </c>
      <c r="G256" s="3">
        <f t="shared" si="119"/>
        <v>0</v>
      </c>
      <c r="H256" s="3">
        <f t="shared" si="120"/>
        <v>68.923752152545347</v>
      </c>
      <c r="I256" s="3">
        <f t="shared" si="121"/>
        <v>11.491827959044555</v>
      </c>
      <c r="J256" s="2">
        <f t="shared" si="100"/>
        <v>69.87521535298319</v>
      </c>
      <c r="K256" s="2">
        <f t="shared" si="122"/>
        <v>47.631366975448664</v>
      </c>
      <c r="L256" s="6">
        <f t="shared" si="101"/>
        <v>2836.6973245257905</v>
      </c>
      <c r="M256" s="2">
        <f t="shared" si="102"/>
        <v>35.951198730969217</v>
      </c>
      <c r="N256" s="2">
        <f t="shared" si="123"/>
        <v>69.87521535298319</v>
      </c>
      <c r="O256" s="2">
        <f t="shared" si="103"/>
        <v>47.631366975448664</v>
      </c>
      <c r="P256" s="5">
        <f t="shared" si="104"/>
        <v>0.3836315618761531</v>
      </c>
      <c r="Q256" s="4">
        <f t="shared" si="124"/>
        <v>0.51450573067084437</v>
      </c>
      <c r="R256" s="4">
        <f t="shared" si="105"/>
        <v>0.32312728599973867</v>
      </c>
      <c r="S256" s="4">
        <f t="shared" si="125"/>
        <v>0</v>
      </c>
      <c r="T256" s="4">
        <f t="shared" si="126"/>
        <v>0</v>
      </c>
      <c r="U256" s="5">
        <f t="shared" si="127"/>
        <v>0</v>
      </c>
      <c r="V256" s="5">
        <f t="shared" si="128"/>
        <v>-9.8219968490651635</v>
      </c>
      <c r="W256" s="5">
        <f t="shared" si="129"/>
        <v>-1.6376458692196461</v>
      </c>
      <c r="X256" s="5">
        <f t="shared" si="106"/>
        <v>0.99989331142960514</v>
      </c>
      <c r="Y256" s="5">
        <f t="shared" si="107"/>
        <v>0</v>
      </c>
      <c r="Z256" s="5">
        <f t="shared" si="108"/>
        <v>-1.3793653018581857</v>
      </c>
      <c r="AA256" s="5">
        <f t="shared" si="109"/>
        <v>8.2729251196516174</v>
      </c>
      <c r="AB256" s="5">
        <f t="shared" si="110"/>
        <v>0</v>
      </c>
      <c r="AC256" s="5">
        <f t="shared" si="111"/>
        <v>-11.20136215092335</v>
      </c>
      <c r="AD256" s="5">
        <f t="shared" si="112"/>
        <v>-25.538720749568029</v>
      </c>
      <c r="AE256">
        <f t="shared" si="99"/>
        <v>0</v>
      </c>
    </row>
    <row r="257" spans="1:31" x14ac:dyDescent="0.2">
      <c r="A257">
        <f t="shared" si="113"/>
        <v>2.249999999999996</v>
      </c>
      <c r="B257" s="5">
        <f t="shared" si="114"/>
        <v>0</v>
      </c>
      <c r="C257" s="5">
        <f t="shared" si="115"/>
        <v>206.13472284468625</v>
      </c>
      <c r="D257" s="5">
        <f t="shared" si="116"/>
        <v>99.092883271090912</v>
      </c>
      <c r="E257" s="2">
        <f t="shared" si="117"/>
        <v>206.13472284468625</v>
      </c>
      <c r="F257" s="2">
        <f t="shared" si="118"/>
        <v>0</v>
      </c>
      <c r="G257" s="3">
        <f t="shared" si="119"/>
        <v>0</v>
      </c>
      <c r="H257" s="3">
        <f t="shared" si="120"/>
        <v>68.811738531036113</v>
      </c>
      <c r="I257" s="3">
        <f t="shared" si="121"/>
        <v>11.236440751548875</v>
      </c>
      <c r="J257" s="2">
        <f t="shared" si="100"/>
        <v>69.723116399274275</v>
      </c>
      <c r="K257" s="2">
        <f t="shared" si="122"/>
        <v>47.527686707071759</v>
      </c>
      <c r="L257" s="6">
        <f t="shared" si="101"/>
        <v>2836.6966351146261</v>
      </c>
      <c r="M257" s="2">
        <f t="shared" si="102"/>
        <v>35.951189993640227</v>
      </c>
      <c r="N257" s="2">
        <f t="shared" si="123"/>
        <v>69.723116399274275</v>
      </c>
      <c r="O257" s="2">
        <f t="shared" si="103"/>
        <v>47.527686707071759</v>
      </c>
      <c r="P257" s="5">
        <f t="shared" si="104"/>
        <v>0.38363154174534708</v>
      </c>
      <c r="Q257" s="4">
        <f t="shared" si="124"/>
        <v>0.51562798466670989</v>
      </c>
      <c r="R257" s="4">
        <f t="shared" si="105"/>
        <v>0.32335736203371002</v>
      </c>
      <c r="S257" s="4">
        <f t="shared" si="125"/>
        <v>0</v>
      </c>
      <c r="T257" s="4">
        <f t="shared" si="126"/>
        <v>0</v>
      </c>
      <c r="U257" s="5">
        <f t="shared" si="127"/>
        <v>0</v>
      </c>
      <c r="V257" s="5">
        <f t="shared" si="128"/>
        <v>-9.7846887903924369</v>
      </c>
      <c r="W257" s="5">
        <f t="shared" si="129"/>
        <v>-1.5977662854136521</v>
      </c>
      <c r="X257" s="5">
        <f t="shared" si="106"/>
        <v>0.99989306842249759</v>
      </c>
      <c r="Y257" s="5">
        <f t="shared" si="107"/>
        <v>0</v>
      </c>
      <c r="Z257" s="5">
        <f t="shared" si="108"/>
        <v>-1.3467336101907597</v>
      </c>
      <c r="AA257" s="5">
        <f t="shared" si="109"/>
        <v>8.2473697058057027</v>
      </c>
      <c r="AB257" s="5">
        <f t="shared" si="110"/>
        <v>0</v>
      </c>
      <c r="AC257" s="5">
        <f t="shared" si="111"/>
        <v>-11.131422400583197</v>
      </c>
      <c r="AD257" s="5">
        <f t="shared" si="112"/>
        <v>-25.524396579607949</v>
      </c>
      <c r="AE257">
        <f t="shared" si="99"/>
        <v>0</v>
      </c>
    </row>
    <row r="258" spans="1:31" x14ac:dyDescent="0.2">
      <c r="A258">
        <f t="shared" si="113"/>
        <v>2.2599999999999958</v>
      </c>
      <c r="B258" s="5">
        <f t="shared" si="114"/>
        <v>0</v>
      </c>
      <c r="C258" s="5">
        <f t="shared" si="115"/>
        <v>206.82228365887659</v>
      </c>
      <c r="D258" s="5">
        <f t="shared" si="116"/>
        <v>99.203971458777417</v>
      </c>
      <c r="E258" s="2">
        <f t="shared" si="117"/>
        <v>206.82228365887659</v>
      </c>
      <c r="F258" s="2">
        <f t="shared" si="118"/>
        <v>0</v>
      </c>
      <c r="G258" s="3">
        <f t="shared" si="119"/>
        <v>0</v>
      </c>
      <c r="H258" s="3">
        <f t="shared" si="120"/>
        <v>68.700424307030275</v>
      </c>
      <c r="I258" s="3">
        <f t="shared" si="121"/>
        <v>10.981196785752795</v>
      </c>
      <c r="J258" s="2">
        <f t="shared" si="100"/>
        <v>69.572516001747587</v>
      </c>
      <c r="K258" s="2">
        <f t="shared" si="122"/>
        <v>47.425027949384855</v>
      </c>
      <c r="L258" s="6">
        <f t="shared" si="101"/>
        <v>2836.6959450369814</v>
      </c>
      <c r="M258" s="2">
        <f t="shared" si="102"/>
        <v>35.951181247864518</v>
      </c>
      <c r="N258" s="2">
        <f t="shared" si="123"/>
        <v>69.572516001747587</v>
      </c>
      <c r="O258" s="2">
        <f t="shared" si="103"/>
        <v>47.425027949384855</v>
      </c>
      <c r="P258" s="5">
        <f t="shared" si="104"/>
        <v>0.38363152159507985</v>
      </c>
      <c r="Q258" s="4">
        <f t="shared" si="124"/>
        <v>0.51674401493488409</v>
      </c>
      <c r="R258" s="4">
        <f t="shared" si="105"/>
        <v>0.32358549411793819</v>
      </c>
      <c r="S258" s="4">
        <f t="shared" si="125"/>
        <v>0</v>
      </c>
      <c r="T258" s="4">
        <f t="shared" si="126"/>
        <v>0</v>
      </c>
      <c r="U258" s="5">
        <f t="shared" si="127"/>
        <v>0</v>
      </c>
      <c r="V258" s="5">
        <f t="shared" si="128"/>
        <v>-9.7477594227591524</v>
      </c>
      <c r="W258" s="5">
        <f t="shared" si="129"/>
        <v>-1.558099029535986</v>
      </c>
      <c r="X258" s="5">
        <f t="shared" si="106"/>
        <v>0.99989282518046552</v>
      </c>
      <c r="Y258" s="5">
        <f t="shared" si="107"/>
        <v>0</v>
      </c>
      <c r="Z258" s="5">
        <f t="shared" si="108"/>
        <v>-1.3142252812302486</v>
      </c>
      <c r="AA258" s="5">
        <f t="shared" si="109"/>
        <v>8.2220395660958694</v>
      </c>
      <c r="AB258" s="5">
        <f t="shared" si="110"/>
        <v>0</v>
      </c>
      <c r="AC258" s="5">
        <f t="shared" si="111"/>
        <v>-11.061984703989401</v>
      </c>
      <c r="AD258" s="5">
        <f t="shared" si="112"/>
        <v>-25.510059463440115</v>
      </c>
      <c r="AE258">
        <f t="shared" si="99"/>
        <v>0</v>
      </c>
    </row>
    <row r="259" spans="1:31" x14ac:dyDescent="0.2">
      <c r="A259">
        <f t="shared" si="113"/>
        <v>2.2699999999999956</v>
      </c>
      <c r="B259" s="5">
        <f t="shared" si="114"/>
        <v>0</v>
      </c>
      <c r="C259" s="5">
        <f t="shared" si="115"/>
        <v>207.5087348027117</v>
      </c>
      <c r="D259" s="5">
        <f t="shared" si="116"/>
        <v>99.312507923661769</v>
      </c>
      <c r="E259" s="2">
        <f t="shared" si="117"/>
        <v>207.5087348027117</v>
      </c>
      <c r="F259" s="2">
        <f t="shared" si="118"/>
        <v>0</v>
      </c>
      <c r="G259" s="3">
        <f t="shared" si="119"/>
        <v>0</v>
      </c>
      <c r="H259" s="3">
        <f t="shared" si="120"/>
        <v>68.589804459990376</v>
      </c>
      <c r="I259" s="3">
        <f t="shared" si="121"/>
        <v>10.726096191118394</v>
      </c>
      <c r="J259" s="2">
        <f t="shared" si="100"/>
        <v>69.423414028415806</v>
      </c>
      <c r="K259" s="2">
        <f t="shared" si="122"/>
        <v>47.323390612417043</v>
      </c>
      <c r="L259" s="6">
        <f t="shared" si="101"/>
        <v>2836.6952542065037</v>
      </c>
      <c r="M259" s="2">
        <f t="shared" si="102"/>
        <v>35.951172492547698</v>
      </c>
      <c r="N259" s="2">
        <f t="shared" si="123"/>
        <v>69.423414028415806</v>
      </c>
      <c r="O259" s="2">
        <f t="shared" si="103"/>
        <v>47.323390612417043</v>
      </c>
      <c r="P259" s="5">
        <f t="shared" si="104"/>
        <v>0.38363150142282992</v>
      </c>
      <c r="Q259" s="4">
        <f t="shared" si="124"/>
        <v>0.51785370966965794</v>
      </c>
      <c r="R259" s="4">
        <f t="shared" si="105"/>
        <v>0.3238116735224626</v>
      </c>
      <c r="S259" s="4">
        <f t="shared" si="125"/>
        <v>0</v>
      </c>
      <c r="T259" s="4">
        <f t="shared" si="126"/>
        <v>0</v>
      </c>
      <c r="U259" s="5">
        <f t="shared" si="127"/>
        <v>0</v>
      </c>
      <c r="V259" s="5">
        <f t="shared" si="128"/>
        <v>-9.7112063517296843</v>
      </c>
      <c r="W259" s="5">
        <f t="shared" si="129"/>
        <v>-1.5186416447828308</v>
      </c>
      <c r="X259" s="5">
        <f t="shared" si="106"/>
        <v>0.99989258167307105</v>
      </c>
      <c r="Y259" s="5">
        <f t="shared" si="107"/>
        <v>0</v>
      </c>
      <c r="Z259" s="5">
        <f t="shared" si="108"/>
        <v>-1.2818391885290819</v>
      </c>
      <c r="AA259" s="5">
        <f t="shared" si="109"/>
        <v>8.1969336955195686</v>
      </c>
      <c r="AB259" s="5">
        <f t="shared" si="110"/>
        <v>0</v>
      </c>
      <c r="AC259" s="5">
        <f t="shared" si="111"/>
        <v>-10.993045540258766</v>
      </c>
      <c r="AD259" s="5">
        <f t="shared" si="112"/>
        <v>-25.495707949263263</v>
      </c>
      <c r="AE259">
        <f t="shared" si="99"/>
        <v>0</v>
      </c>
    </row>
    <row r="260" spans="1:31" x14ac:dyDescent="0.2">
      <c r="A260">
        <f t="shared" si="113"/>
        <v>2.2799999999999954</v>
      </c>
      <c r="B260" s="5">
        <f t="shared" si="114"/>
        <v>0</v>
      </c>
      <c r="C260" s="5">
        <f t="shared" si="115"/>
        <v>208.19408319503458</v>
      </c>
      <c r="D260" s="5">
        <f t="shared" si="116"/>
        <v>99.418494100175479</v>
      </c>
      <c r="E260" s="2">
        <f t="shared" si="117"/>
        <v>208.19408319503458</v>
      </c>
      <c r="F260" s="2">
        <f t="shared" si="118"/>
        <v>0</v>
      </c>
      <c r="G260" s="3">
        <f t="shared" si="119"/>
        <v>0</v>
      </c>
      <c r="H260" s="3">
        <f t="shared" si="120"/>
        <v>68.479874004587785</v>
      </c>
      <c r="I260" s="3">
        <f t="shared" si="121"/>
        <v>10.471139111625762</v>
      </c>
      <c r="J260" s="2">
        <f t="shared" si="100"/>
        <v>69.275810337947235</v>
      </c>
      <c r="K260" s="2">
        <f t="shared" si="122"/>
        <v>47.222774599827694</v>
      </c>
      <c r="L260" s="6">
        <f t="shared" si="101"/>
        <v>2836.6945625368935</v>
      </c>
      <c r="M260" s="2">
        <f t="shared" si="102"/>
        <v>35.951163726596043</v>
      </c>
      <c r="N260" s="2">
        <f t="shared" si="123"/>
        <v>69.275810337947235</v>
      </c>
      <c r="O260" s="2">
        <f t="shared" si="103"/>
        <v>47.222774599827694</v>
      </c>
      <c r="P260" s="5">
        <f t="shared" si="104"/>
        <v>0.38363148122607726</v>
      </c>
      <c r="Q260" s="4">
        <f t="shared" si="124"/>
        <v>0.51895695699864031</v>
      </c>
      <c r="R260" s="4">
        <f t="shared" si="105"/>
        <v>0.32403589158991924</v>
      </c>
      <c r="S260" s="4">
        <f t="shared" si="125"/>
        <v>0</v>
      </c>
      <c r="T260" s="4">
        <f t="shared" si="126"/>
        <v>0</v>
      </c>
      <c r="U260" s="5">
        <f t="shared" si="127"/>
        <v>0</v>
      </c>
      <c r="V260" s="5">
        <f t="shared" si="128"/>
        <v>-9.6750272055277247</v>
      </c>
      <c r="W260" s="5">
        <f t="shared" si="129"/>
        <v>-1.4793916789487305</v>
      </c>
      <c r="X260" s="5">
        <f t="shared" si="106"/>
        <v>0.99989233786989518</v>
      </c>
      <c r="Y260" s="5">
        <f t="shared" si="107"/>
        <v>0</v>
      </c>
      <c r="Z260" s="5">
        <f t="shared" si="108"/>
        <v>-1.2495742011755264</v>
      </c>
      <c r="AA260" s="5">
        <f t="shared" si="109"/>
        <v>8.172051096224779</v>
      </c>
      <c r="AB260" s="5">
        <f t="shared" si="110"/>
        <v>0</v>
      </c>
      <c r="AC260" s="5">
        <f t="shared" si="111"/>
        <v>-10.924601406703252</v>
      </c>
      <c r="AD260" s="5">
        <f t="shared" si="112"/>
        <v>-25.481340582723952</v>
      </c>
      <c r="AE260">
        <f t="shared" si="99"/>
        <v>0</v>
      </c>
    </row>
    <row r="261" spans="1:31" x14ac:dyDescent="0.2">
      <c r="A261">
        <f t="shared" si="113"/>
        <v>2.2899999999999952</v>
      </c>
      <c r="B261" s="5">
        <f t="shared" si="114"/>
        <v>0</v>
      </c>
      <c r="C261" s="5">
        <f t="shared" si="115"/>
        <v>208.87833570501013</v>
      </c>
      <c r="D261" s="5">
        <f t="shared" si="116"/>
        <v>99.521931424262604</v>
      </c>
      <c r="E261" s="2">
        <f t="shared" si="117"/>
        <v>208.87833570501013</v>
      </c>
      <c r="F261" s="2">
        <f t="shared" si="118"/>
        <v>0</v>
      </c>
      <c r="G261" s="3">
        <f t="shared" si="119"/>
        <v>0</v>
      </c>
      <c r="H261" s="3">
        <f t="shared" si="120"/>
        <v>68.370627990520759</v>
      </c>
      <c r="I261" s="3">
        <f t="shared" si="121"/>
        <v>10.216325705798523</v>
      </c>
      <c r="J261" s="2">
        <f t="shared" si="100"/>
        <v>69.129704778373963</v>
      </c>
      <c r="K261" s="2">
        <f t="shared" si="122"/>
        <v>47.123179808025874</v>
      </c>
      <c r="L261" s="6">
        <f t="shared" si="101"/>
        <v>2836.6938699419088</v>
      </c>
      <c r="M261" s="2">
        <f t="shared" si="102"/>
        <v>35.951154948916546</v>
      </c>
      <c r="N261" s="2">
        <f t="shared" si="123"/>
        <v>69.129704778373963</v>
      </c>
      <c r="O261" s="2">
        <f t="shared" si="103"/>
        <v>47.123179808025874</v>
      </c>
      <c r="P261" s="5">
        <f t="shared" si="104"/>
        <v>0.38363146100230372</v>
      </c>
      <c r="Q261" s="4">
        <f t="shared" si="124"/>
        <v>0.52005364501662454</v>
      </c>
      <c r="R261" s="4">
        <f t="shared" si="105"/>
        <v>0.32425813973840739</v>
      </c>
      <c r="S261" s="4">
        <f t="shared" si="125"/>
        <v>0</v>
      </c>
      <c r="T261" s="4">
        <f t="shared" si="126"/>
        <v>0</v>
      </c>
      <c r="U261" s="5">
        <f t="shared" si="127"/>
        <v>0</v>
      </c>
      <c r="V261" s="5">
        <f t="shared" si="128"/>
        <v>-9.6392196346331467</v>
      </c>
      <c r="W261" s="5">
        <f t="shared" si="129"/>
        <v>-1.4403466844094786</v>
      </c>
      <c r="X261" s="5">
        <f t="shared" si="106"/>
        <v>0.99989209374053845</v>
      </c>
      <c r="Y261" s="5">
        <f t="shared" si="107"/>
        <v>0</v>
      </c>
      <c r="Z261" s="5">
        <f t="shared" si="108"/>
        <v>-1.2174291838442204</v>
      </c>
      <c r="AA261" s="5">
        <f t="shared" si="109"/>
        <v>8.1473907773098553</v>
      </c>
      <c r="AB261" s="5">
        <f t="shared" si="110"/>
        <v>0</v>
      </c>
      <c r="AC261" s="5">
        <f t="shared" si="111"/>
        <v>-10.856648818477368</v>
      </c>
      <c r="AD261" s="5">
        <f t="shared" si="112"/>
        <v>-25.466955907099624</v>
      </c>
      <c r="AE261">
        <f t="shared" ref="AE261:AE324" si="130">IF(($D261-height)*($D262-height)&lt;0,1,0)</f>
        <v>0</v>
      </c>
    </row>
    <row r="262" spans="1:31" x14ac:dyDescent="0.2">
      <c r="A262">
        <f t="shared" si="113"/>
        <v>2.2999999999999949</v>
      </c>
      <c r="B262" s="5">
        <f t="shared" si="114"/>
        <v>0</v>
      </c>
      <c r="C262" s="5">
        <f t="shared" si="115"/>
        <v>209.56149915247443</v>
      </c>
      <c r="D262" s="5">
        <f t="shared" si="116"/>
        <v>99.622821333525224</v>
      </c>
      <c r="E262" s="2">
        <f t="shared" si="117"/>
        <v>209.56149915247443</v>
      </c>
      <c r="F262" s="2">
        <f t="shared" si="118"/>
        <v>0</v>
      </c>
      <c r="G262" s="3">
        <f t="shared" si="119"/>
        <v>0</v>
      </c>
      <c r="H262" s="3">
        <f t="shared" si="120"/>
        <v>68.262061502335982</v>
      </c>
      <c r="I262" s="3">
        <f t="shared" si="121"/>
        <v>9.9616561467275275</v>
      </c>
      <c r="J262" s="2">
        <f t="shared" si="100"/>
        <v>68.985097185800456</v>
      </c>
      <c r="K262" s="2">
        <f t="shared" si="122"/>
        <v>47.024606125290013</v>
      </c>
      <c r="L262" s="6">
        <f t="shared" si="101"/>
        <v>2836.6931763353723</v>
      </c>
      <c r="M262" s="2">
        <f t="shared" si="102"/>
        <v>35.951146158417046</v>
      </c>
      <c r="N262" s="2">
        <f t="shared" si="123"/>
        <v>68.985097185800456</v>
      </c>
      <c r="O262" s="2">
        <f t="shared" si="103"/>
        <v>47.024606125290013</v>
      </c>
      <c r="P262" s="5">
        <f t="shared" si="104"/>
        <v>0.38363144074899291</v>
      </c>
      <c r="Q262" s="4">
        <f t="shared" si="124"/>
        <v>0.52114366182000604</v>
      </c>
      <c r="R262" s="4">
        <f t="shared" si="105"/>
        <v>0.32447840946436551</v>
      </c>
      <c r="S262" s="4">
        <f t="shared" si="125"/>
        <v>0</v>
      </c>
      <c r="T262" s="4">
        <f t="shared" si="126"/>
        <v>0</v>
      </c>
      <c r="U262" s="5">
        <f t="shared" si="127"/>
        <v>0</v>
      </c>
      <c r="V262" s="5">
        <f t="shared" si="128"/>
        <v>-9.6037813113829156</v>
      </c>
      <c r="W262" s="5">
        <f t="shared" si="129"/>
        <v>-1.4015042181093622</v>
      </c>
      <c r="X262" s="5">
        <f t="shared" si="106"/>
        <v>0.99989184925462526</v>
      </c>
      <c r="Y262" s="5">
        <f t="shared" si="107"/>
        <v>0</v>
      </c>
      <c r="Z262" s="5">
        <f t="shared" si="108"/>
        <v>-1.1854029968499626</v>
      </c>
      <c r="AA262" s="5">
        <f t="shared" si="109"/>
        <v>8.1229517546244221</v>
      </c>
      <c r="AB262" s="5">
        <f t="shared" si="110"/>
        <v>0</v>
      </c>
      <c r="AC262" s="5">
        <f t="shared" si="111"/>
        <v>-10.789184308232878</v>
      </c>
      <c r="AD262" s="5">
        <f t="shared" si="112"/>
        <v>-25.452552463484942</v>
      </c>
      <c r="AE262">
        <f t="shared" si="130"/>
        <v>0</v>
      </c>
    </row>
    <row r="263" spans="1:31" x14ac:dyDescent="0.2">
      <c r="A263">
        <f t="shared" si="113"/>
        <v>2.3099999999999947</v>
      </c>
      <c r="B263" s="5">
        <f t="shared" si="114"/>
        <v>0</v>
      </c>
      <c r="C263" s="5">
        <f t="shared" si="115"/>
        <v>210.24358030828236</v>
      </c>
      <c r="D263" s="5">
        <f t="shared" si="116"/>
        <v>99.721165267369315</v>
      </c>
      <c r="E263" s="2">
        <f t="shared" si="117"/>
        <v>210.24358030828236</v>
      </c>
      <c r="F263" s="2">
        <f t="shared" si="118"/>
        <v>0</v>
      </c>
      <c r="G263" s="3">
        <f t="shared" si="119"/>
        <v>0</v>
      </c>
      <c r="H263" s="3">
        <f t="shared" si="120"/>
        <v>68.154169659253654</v>
      </c>
      <c r="I263" s="3">
        <f t="shared" si="121"/>
        <v>9.707130622092679</v>
      </c>
      <c r="J263" s="2">
        <f t="shared" si="100"/>
        <v>68.841987383113079</v>
      </c>
      <c r="K263" s="2">
        <f t="shared" si="122"/>
        <v>46.927053430888257</v>
      </c>
      <c r="L263" s="6">
        <f t="shared" si="101"/>
        <v>2836.6924816311785</v>
      </c>
      <c r="M263" s="2">
        <f t="shared" si="102"/>
        <v>35.951137354006256</v>
      </c>
      <c r="N263" s="2">
        <f t="shared" si="123"/>
        <v>68.841987383113079</v>
      </c>
      <c r="O263" s="2">
        <f t="shared" si="103"/>
        <v>46.927053430888257</v>
      </c>
      <c r="P263" s="5">
        <f t="shared" si="104"/>
        <v>0.38363142046363041</v>
      </c>
      <c r="Q263" s="4">
        <f t="shared" si="124"/>
        <v>0.52222689554173241</v>
      </c>
      <c r="R263" s="4">
        <f t="shared" si="105"/>
        <v>0.3246966923454559</v>
      </c>
      <c r="S263" s="4">
        <f t="shared" si="125"/>
        <v>0</v>
      </c>
      <c r="T263" s="4">
        <f t="shared" si="126"/>
        <v>0</v>
      </c>
      <c r="U263" s="5">
        <f t="shared" si="127"/>
        <v>0</v>
      </c>
      <c r="V263" s="5">
        <f t="shared" si="128"/>
        <v>-9.5687099295760394</v>
      </c>
      <c r="W263" s="5">
        <f t="shared" si="129"/>
        <v>-1.3628618415527625</v>
      </c>
      <c r="X263" s="5">
        <f t="shared" si="106"/>
        <v>0.99989160438180402</v>
      </c>
      <c r="Y263" s="5">
        <f t="shared" si="107"/>
        <v>0</v>
      </c>
      <c r="Z263" s="5">
        <f t="shared" si="108"/>
        <v>-1.1534944962047782</v>
      </c>
      <c r="AA263" s="5">
        <f t="shared" si="109"/>
        <v>8.0987330505714077</v>
      </c>
      <c r="AB263" s="5">
        <f t="shared" si="110"/>
        <v>0</v>
      </c>
      <c r="AC263" s="5">
        <f t="shared" si="111"/>
        <v>-10.722204425780818</v>
      </c>
      <c r="AD263" s="5">
        <f t="shared" si="112"/>
        <v>-25.438128790981352</v>
      </c>
      <c r="AE263">
        <f t="shared" si="130"/>
        <v>0</v>
      </c>
    </row>
    <row r="264" spans="1:31" x14ac:dyDescent="0.2">
      <c r="A264">
        <f t="shared" si="113"/>
        <v>2.3199999999999945</v>
      </c>
      <c r="B264" s="5">
        <f t="shared" si="114"/>
        <v>0</v>
      </c>
      <c r="C264" s="5">
        <f t="shared" si="115"/>
        <v>210.92458589465363</v>
      </c>
      <c r="D264" s="5">
        <f t="shared" si="116"/>
        <v>99.816964667150685</v>
      </c>
      <c r="E264" s="2">
        <f t="shared" si="117"/>
        <v>210.92458589465363</v>
      </c>
      <c r="F264" s="2">
        <f t="shared" si="118"/>
        <v>0</v>
      </c>
      <c r="G264" s="3">
        <f t="shared" si="119"/>
        <v>0</v>
      </c>
      <c r="H264" s="3">
        <f t="shared" si="120"/>
        <v>68.046947614995844</v>
      </c>
      <c r="I264" s="3">
        <f t="shared" si="121"/>
        <v>9.4527493341828652</v>
      </c>
      <c r="J264" s="2">
        <f t="shared" si="100"/>
        <v>68.700375178690862</v>
      </c>
      <c r="K264" s="2">
        <f t="shared" si="122"/>
        <v>46.830521594199631</v>
      </c>
      <c r="L264" s="6">
        <f t="shared" si="101"/>
        <v>2836.6917857433018</v>
      </c>
      <c r="M264" s="2">
        <f t="shared" si="102"/>
        <v>35.951128534593927</v>
      </c>
      <c r="N264" s="2">
        <f t="shared" si="123"/>
        <v>68.700375178690862</v>
      </c>
      <c r="O264" s="2">
        <f t="shared" si="103"/>
        <v>46.830521594199631</v>
      </c>
      <c r="P264" s="5">
        <f t="shared" si="104"/>
        <v>0.38363140014370445</v>
      </c>
      <c r="Q264" s="4">
        <f t="shared" si="124"/>
        <v>0.52330323438677617</v>
      </c>
      <c r="R264" s="4">
        <f t="shared" si="105"/>
        <v>0.32491298004345753</v>
      </c>
      <c r="S264" s="4">
        <f t="shared" si="125"/>
        <v>0</v>
      </c>
      <c r="T264" s="4">
        <f t="shared" si="126"/>
        <v>0</v>
      </c>
      <c r="U264" s="5">
        <f t="shared" si="127"/>
        <v>0</v>
      </c>
      <c r="V264" s="5">
        <f t="shared" si="128"/>
        <v>-9.5340032040825538</v>
      </c>
      <c r="W264" s="5">
        <f t="shared" si="129"/>
        <v>-1.3244171208001092</v>
      </c>
      <c r="X264" s="5">
        <f t="shared" si="106"/>
        <v>0.9998913590917522</v>
      </c>
      <c r="Y264" s="5">
        <f t="shared" si="107"/>
        <v>0</v>
      </c>
      <c r="Z264" s="5">
        <f t="shared" si="108"/>
        <v>-1.1217025336782804</v>
      </c>
      <c r="AA264" s="5">
        <f t="shared" si="109"/>
        <v>8.0747336939102485</v>
      </c>
      <c r="AB264" s="5">
        <f t="shared" si="110"/>
        <v>0</v>
      </c>
      <c r="AC264" s="5">
        <f t="shared" si="111"/>
        <v>-10.655705737760835</v>
      </c>
      <c r="AD264" s="5">
        <f t="shared" si="112"/>
        <v>-25.423683426889859</v>
      </c>
      <c r="AE264">
        <f t="shared" si="130"/>
        <v>0</v>
      </c>
    </row>
    <row r="265" spans="1:31" x14ac:dyDescent="0.2">
      <c r="A265">
        <f t="shared" si="113"/>
        <v>2.3299999999999943</v>
      </c>
      <c r="B265" s="5">
        <f t="shared" si="114"/>
        <v>0</v>
      </c>
      <c r="C265" s="5">
        <f t="shared" si="115"/>
        <v>211.60452258551672</v>
      </c>
      <c r="D265" s="5">
        <f t="shared" si="116"/>
        <v>99.91022097632117</v>
      </c>
      <c r="E265" s="2">
        <f t="shared" si="117"/>
        <v>211.60452258551672</v>
      </c>
      <c r="F265" s="2">
        <f t="shared" si="118"/>
        <v>0</v>
      </c>
      <c r="G265" s="3">
        <f t="shared" si="119"/>
        <v>0</v>
      </c>
      <c r="H265" s="3">
        <f t="shared" si="120"/>
        <v>67.94039055761823</v>
      </c>
      <c r="I265" s="3">
        <f t="shared" si="121"/>
        <v>9.1985124999139671</v>
      </c>
      <c r="J265" s="2">
        <f t="shared" si="100"/>
        <v>68.560260365118026</v>
      </c>
      <c r="K265" s="2">
        <f t="shared" si="122"/>
        <v>46.735010473836418</v>
      </c>
      <c r="L265" s="6">
        <f t="shared" si="101"/>
        <v>2836.6910885858006</v>
      </c>
      <c r="M265" s="2">
        <f t="shared" si="102"/>
        <v>35.951119699090867</v>
      </c>
      <c r="N265" s="2">
        <f t="shared" si="123"/>
        <v>68.560260365118026</v>
      </c>
      <c r="O265" s="2">
        <f t="shared" si="103"/>
        <v>46.735010473836418</v>
      </c>
      <c r="P265" s="5">
        <f t="shared" si="104"/>
        <v>0.38363137978670536</v>
      </c>
      <c r="Q265" s="4">
        <f t="shared" si="124"/>
        <v>0.5243725666681105</v>
      </c>
      <c r="R265" s="4">
        <f t="shared" si="105"/>
        <v>0.32512726430716382</v>
      </c>
      <c r="S265" s="4">
        <f t="shared" si="125"/>
        <v>0</v>
      </c>
      <c r="T265" s="4">
        <f t="shared" si="126"/>
        <v>0</v>
      </c>
      <c r="U265" s="5">
        <f t="shared" si="127"/>
        <v>0</v>
      </c>
      <c r="V265" s="5">
        <f t="shared" si="128"/>
        <v>-9.499658870456523</v>
      </c>
      <c r="W265" s="5">
        <f t="shared" si="129"/>
        <v>-1.2861676264681792</v>
      </c>
      <c r="X265" s="5">
        <f t="shared" si="106"/>
        <v>0.99989111335417669</v>
      </c>
      <c r="Y265" s="5">
        <f t="shared" si="107"/>
        <v>0</v>
      </c>
      <c r="Z265" s="5">
        <f t="shared" si="108"/>
        <v>-1.090025956861334</v>
      </c>
      <c r="AA265" s="5">
        <f t="shared" si="109"/>
        <v>8.0509527195612556</v>
      </c>
      <c r="AB265" s="5">
        <f t="shared" si="110"/>
        <v>0</v>
      </c>
      <c r="AC265" s="5">
        <f t="shared" si="111"/>
        <v>-10.589684827317857</v>
      </c>
      <c r="AD265" s="5">
        <f t="shared" si="112"/>
        <v>-25.409214906906925</v>
      </c>
      <c r="AE265">
        <f t="shared" si="130"/>
        <v>0</v>
      </c>
    </row>
    <row r="266" spans="1:31" x14ac:dyDescent="0.2">
      <c r="A266">
        <f t="shared" si="113"/>
        <v>2.3399999999999941</v>
      </c>
      <c r="B266" s="5">
        <f t="shared" si="114"/>
        <v>0</v>
      </c>
      <c r="C266" s="5">
        <f t="shared" si="115"/>
        <v>212.28339700685154</v>
      </c>
      <c r="D266" s="5">
        <f t="shared" si="116"/>
        <v>100.00093564057497</v>
      </c>
      <c r="E266" s="2">
        <f t="shared" si="117"/>
        <v>212.28339700685154</v>
      </c>
      <c r="F266" s="2">
        <f t="shared" si="118"/>
        <v>0</v>
      </c>
      <c r="G266" s="3">
        <f t="shared" si="119"/>
        <v>0</v>
      </c>
      <c r="H266" s="3">
        <f t="shared" si="120"/>
        <v>67.834493709345054</v>
      </c>
      <c r="I266" s="3">
        <f t="shared" si="121"/>
        <v>8.9444203508448972</v>
      </c>
      <c r="J266" s="2">
        <f t="shared" si="100"/>
        <v>68.421642717898706</v>
      </c>
      <c r="K266" s="2">
        <f t="shared" si="122"/>
        <v>46.640519916768035</v>
      </c>
      <c r="L266" s="6">
        <f t="shared" si="101"/>
        <v>2836.6903900728284</v>
      </c>
      <c r="M266" s="2">
        <f t="shared" si="102"/>
        <v>35.951110846409108</v>
      </c>
      <c r="N266" s="2">
        <f t="shared" si="123"/>
        <v>68.421642717898706</v>
      </c>
      <c r="O266" s="2">
        <f t="shared" si="103"/>
        <v>46.640519916768035</v>
      </c>
      <c r="P266" s="5">
        <f t="shared" si="104"/>
        <v>0.3836313593901266</v>
      </c>
      <c r="Q266" s="4">
        <f t="shared" si="124"/>
        <v>0.52543478084317474</v>
      </c>
      <c r="R266" s="4">
        <f t="shared" si="105"/>
        <v>0.32533953697528539</v>
      </c>
      <c r="S266" s="4">
        <f t="shared" si="125"/>
        <v>0</v>
      </c>
      <c r="T266" s="4">
        <f t="shared" si="126"/>
        <v>0</v>
      </c>
      <c r="U266" s="5">
        <f t="shared" si="127"/>
        <v>0</v>
      </c>
      <c r="V266" s="5">
        <f t="shared" si="128"/>
        <v>-9.4656746845531075</v>
      </c>
      <c r="W266" s="5">
        <f t="shared" si="129"/>
        <v>-1.2481109337347425</v>
      </c>
      <c r="X266" s="5">
        <f t="shared" si="106"/>
        <v>0.99989086713881836</v>
      </c>
      <c r="Y266" s="5">
        <f t="shared" si="107"/>
        <v>0</v>
      </c>
      <c r="Z266" s="5">
        <f t="shared" si="108"/>
        <v>-1.0584636092330437</v>
      </c>
      <c r="AA266" s="5">
        <f t="shared" si="109"/>
        <v>8.0273891684112577</v>
      </c>
      <c r="AB266" s="5">
        <f t="shared" si="110"/>
        <v>0</v>
      </c>
      <c r="AC266" s="5">
        <f t="shared" si="111"/>
        <v>-10.524138293786152</v>
      </c>
      <c r="AD266" s="5">
        <f t="shared" si="112"/>
        <v>-25.394721765323485</v>
      </c>
      <c r="AE266">
        <f t="shared" si="130"/>
        <v>0</v>
      </c>
    </row>
    <row r="267" spans="1:31" x14ac:dyDescent="0.2">
      <c r="A267">
        <f t="shared" si="113"/>
        <v>2.3499999999999939</v>
      </c>
      <c r="B267" s="5">
        <f t="shared" si="114"/>
        <v>0</v>
      </c>
      <c r="C267" s="5">
        <f t="shared" si="115"/>
        <v>212.9612157370303</v>
      </c>
      <c r="D267" s="5">
        <f t="shared" si="116"/>
        <v>100.08911010799515</v>
      </c>
      <c r="E267" s="2">
        <f t="shared" si="117"/>
        <v>212.9612157370303</v>
      </c>
      <c r="F267" s="2">
        <f t="shared" si="118"/>
        <v>0</v>
      </c>
      <c r="G267" s="3">
        <f t="shared" si="119"/>
        <v>0</v>
      </c>
      <c r="H267" s="3">
        <f t="shared" si="120"/>
        <v>67.729252326407192</v>
      </c>
      <c r="I267" s="3">
        <f t="shared" si="121"/>
        <v>8.6904731331916629</v>
      </c>
      <c r="J267" s="2">
        <f t="shared" si="100"/>
        <v>68.284521994174199</v>
      </c>
      <c r="K267" s="2">
        <f t="shared" si="122"/>
        <v>46.547049757446622</v>
      </c>
      <c r="L267" s="6">
        <f t="shared" si="101"/>
        <v>2836.6896901186401</v>
      </c>
      <c r="M267" s="2">
        <f t="shared" si="102"/>
        <v>35.951101975461931</v>
      </c>
      <c r="N267" s="2">
        <f t="shared" si="123"/>
        <v>68.284521994174199</v>
      </c>
      <c r="O267" s="2">
        <f t="shared" si="103"/>
        <v>46.547049757446622</v>
      </c>
      <c r="P267" s="5">
        <f t="shared" si="104"/>
        <v>0.38363133895146428</v>
      </c>
      <c r="Q267" s="4">
        <f t="shared" si="124"/>
        <v>0.5264897655508104</v>
      </c>
      <c r="R267" s="4">
        <f t="shared" si="105"/>
        <v>0.32554978997935669</v>
      </c>
      <c r="S267" s="4">
        <f t="shared" si="125"/>
        <v>0</v>
      </c>
      <c r="T267" s="4">
        <f t="shared" si="126"/>
        <v>0</v>
      </c>
      <c r="U267" s="5">
        <f t="shared" si="127"/>
        <v>0</v>
      </c>
      <c r="V267" s="5">
        <f t="shared" si="128"/>
        <v>-9.4320484221496041</v>
      </c>
      <c r="W267" s="5">
        <f t="shared" si="129"/>
        <v>-1.2102446223475407</v>
      </c>
      <c r="X267" s="5">
        <f t="shared" si="106"/>
        <v>0.99989062041545274</v>
      </c>
      <c r="Y267" s="5">
        <f t="shared" si="107"/>
        <v>0</v>
      </c>
      <c r="Z267" s="5">
        <f t="shared" si="108"/>
        <v>-1.0270143302310724</v>
      </c>
      <c r="AA267" s="5">
        <f t="shared" si="109"/>
        <v>8.0040420871205402</v>
      </c>
      <c r="AB267" s="5">
        <f t="shared" si="110"/>
        <v>0</v>
      </c>
      <c r="AC267" s="5">
        <f t="shared" si="111"/>
        <v>-10.459062752380676</v>
      </c>
      <c r="AD267" s="5">
        <f t="shared" si="112"/>
        <v>-25.380202535226999</v>
      </c>
      <c r="AE267">
        <f t="shared" si="130"/>
        <v>0</v>
      </c>
    </row>
    <row r="268" spans="1:31" x14ac:dyDescent="0.2">
      <c r="A268">
        <f t="shared" si="113"/>
        <v>2.3599999999999937</v>
      </c>
      <c r="B268" s="5">
        <f t="shared" si="114"/>
        <v>0</v>
      </c>
      <c r="C268" s="5">
        <f t="shared" si="115"/>
        <v>213.63798530715675</v>
      </c>
      <c r="D268" s="5">
        <f t="shared" si="116"/>
        <v>100.1747458292003</v>
      </c>
      <c r="E268" s="2">
        <f t="shared" si="117"/>
        <v>213.63798530715675</v>
      </c>
      <c r="F268" s="2">
        <f t="shared" si="118"/>
        <v>0</v>
      </c>
      <c r="G268" s="3">
        <f t="shared" si="119"/>
        <v>0</v>
      </c>
      <c r="H268" s="3">
        <f t="shared" si="120"/>
        <v>67.624661698883386</v>
      </c>
      <c r="I268" s="3">
        <f t="shared" si="121"/>
        <v>8.436671107839393</v>
      </c>
      <c r="J268" s="2">
        <f t="shared" si="100"/>
        <v>68.148897931443301</v>
      </c>
      <c r="K268" s="2">
        <f t="shared" si="122"/>
        <v>46.45459981693476</v>
      </c>
      <c r="L268" s="6">
        <f t="shared" si="101"/>
        <v>2836.688988637597</v>
      </c>
      <c r="M268" s="2">
        <f t="shared" si="102"/>
        <v>35.951093085163997</v>
      </c>
      <c r="N268" s="2">
        <f t="shared" si="123"/>
        <v>68.148897931443301</v>
      </c>
      <c r="O268" s="2">
        <f t="shared" si="103"/>
        <v>46.45459981693476</v>
      </c>
      <c r="P268" s="5">
        <f t="shared" si="104"/>
        <v>0.38363131846821785</v>
      </c>
      <c r="Q268" s="4">
        <f t="shared" si="124"/>
        <v>0.52753740964865226</v>
      </c>
      <c r="R268" s="4">
        <f t="shared" si="105"/>
        <v>0.32575801534664367</v>
      </c>
      <c r="S268" s="4">
        <f t="shared" si="125"/>
        <v>0</v>
      </c>
      <c r="T268" s="4">
        <f t="shared" si="126"/>
        <v>0</v>
      </c>
      <c r="U268" s="5">
        <f t="shared" si="127"/>
        <v>0</v>
      </c>
      <c r="V268" s="5">
        <f t="shared" si="128"/>
        <v>-9.3987778785705469</v>
      </c>
      <c r="W268" s="5">
        <f t="shared" si="129"/>
        <v>-1.1725662766375875</v>
      </c>
      <c r="X268" s="5">
        <f t="shared" si="106"/>
        <v>0.99989037315389384</v>
      </c>
      <c r="Y268" s="5">
        <f t="shared" si="107"/>
        <v>0</v>
      </c>
      <c r="Z268" s="5">
        <f t="shared" si="108"/>
        <v>-0.99567695532529576</v>
      </c>
      <c r="AA268" s="5">
        <f t="shared" si="109"/>
        <v>7.9809105279310772</v>
      </c>
      <c r="AB268" s="5">
        <f t="shared" si="110"/>
        <v>0</v>
      </c>
      <c r="AC268" s="5">
        <f t="shared" si="111"/>
        <v>-10.394454833895843</v>
      </c>
      <c r="AD268" s="5">
        <f t="shared" si="112"/>
        <v>-25.365655748706509</v>
      </c>
      <c r="AE268">
        <f t="shared" si="130"/>
        <v>0</v>
      </c>
    </row>
    <row r="269" spans="1:31" x14ac:dyDescent="0.2">
      <c r="A269">
        <f t="shared" si="113"/>
        <v>2.3699999999999934</v>
      </c>
      <c r="B269" s="5">
        <f t="shared" si="114"/>
        <v>0</v>
      </c>
      <c r="C269" s="5">
        <f t="shared" si="115"/>
        <v>214.31371220140389</v>
      </c>
      <c r="D269" s="5">
        <f t="shared" si="116"/>
        <v>100.25784425749126</v>
      </c>
      <c r="E269" s="2">
        <f t="shared" si="117"/>
        <v>214.31371220140389</v>
      </c>
      <c r="F269" s="2">
        <f t="shared" si="118"/>
        <v>0</v>
      </c>
      <c r="G269" s="3">
        <f t="shared" si="119"/>
        <v>0</v>
      </c>
      <c r="H269" s="3">
        <f t="shared" si="120"/>
        <v>67.520717150544428</v>
      </c>
      <c r="I269" s="3">
        <f t="shared" si="121"/>
        <v>8.1830145503523273</v>
      </c>
      <c r="J269" s="2">
        <f t="shared" si="100"/>
        <v>68.014770246286233</v>
      </c>
      <c r="K269" s="2">
        <f t="shared" si="122"/>
        <v>46.363169902035601</v>
      </c>
      <c r="L269" s="6">
        <f t="shared" si="101"/>
        <v>2836.6882855441781</v>
      </c>
      <c r="M269" s="2">
        <f t="shared" si="102"/>
        <v>35.951084174431422</v>
      </c>
      <c r="N269" s="2">
        <f t="shared" si="123"/>
        <v>68.014770246286233</v>
      </c>
      <c r="O269" s="2">
        <f t="shared" si="103"/>
        <v>46.363169902035601</v>
      </c>
      <c r="P269" s="5">
        <f t="shared" si="104"/>
        <v>0.38363129793789003</v>
      </c>
      <c r="Q269" s="4">
        <f t="shared" si="124"/>
        <v>0.52857760225095274</v>
      </c>
      <c r="R269" s="4">
        <f t="shared" si="105"/>
        <v>0.32596420520305236</v>
      </c>
      <c r="S269" s="4">
        <f t="shared" si="125"/>
        <v>0</v>
      </c>
      <c r="T269" s="4">
        <f t="shared" si="126"/>
        <v>0</v>
      </c>
      <c r="U269" s="5">
        <f t="shared" si="127"/>
        <v>0</v>
      </c>
      <c r="V269" s="5">
        <f t="shared" si="128"/>
        <v>-9.3658608683168385</v>
      </c>
      <c r="W269" s="5">
        <f t="shared" si="129"/>
        <v>-1.1350734855367899</v>
      </c>
      <c r="X269" s="5">
        <f t="shared" si="106"/>
        <v>0.99989012532399624</v>
      </c>
      <c r="Y269" s="5">
        <f t="shared" si="107"/>
        <v>0</v>
      </c>
      <c r="Z269" s="5">
        <f t="shared" si="108"/>
        <v>-0.96445031609480447</v>
      </c>
      <c r="AA269" s="5">
        <f t="shared" si="109"/>
        <v>7.9579935484761712</v>
      </c>
      <c r="AB269" s="5">
        <f t="shared" si="110"/>
        <v>0</v>
      </c>
      <c r="AC269" s="5">
        <f t="shared" si="111"/>
        <v>-10.330311184411643</v>
      </c>
      <c r="AD269" s="5">
        <f t="shared" si="112"/>
        <v>-25.351079937060618</v>
      </c>
      <c r="AE269">
        <f t="shared" si="130"/>
        <v>0</v>
      </c>
    </row>
    <row r="270" spans="1:31" x14ac:dyDescent="0.2">
      <c r="A270">
        <f t="shared" si="113"/>
        <v>2.3799999999999932</v>
      </c>
      <c r="B270" s="5">
        <f t="shared" si="114"/>
        <v>0</v>
      </c>
      <c r="C270" s="5">
        <f t="shared" si="115"/>
        <v>214.98840285735011</v>
      </c>
      <c r="D270" s="5">
        <f t="shared" si="116"/>
        <v>100.33840684899792</v>
      </c>
      <c r="E270" s="2">
        <f t="shared" si="117"/>
        <v>214.98840285735011</v>
      </c>
      <c r="F270" s="2">
        <f t="shared" si="118"/>
        <v>0</v>
      </c>
      <c r="G270" s="3">
        <f t="shared" si="119"/>
        <v>0</v>
      </c>
      <c r="H270" s="3">
        <f t="shared" si="120"/>
        <v>67.417414038700315</v>
      </c>
      <c r="I270" s="3">
        <f t="shared" si="121"/>
        <v>7.9295037509817208</v>
      </c>
      <c r="J270" s="2">
        <f t="shared" si="100"/>
        <v>67.882138633092424</v>
      </c>
      <c r="K270" s="2">
        <f t="shared" si="122"/>
        <v>46.272759804425647</v>
      </c>
      <c r="L270" s="6">
        <f t="shared" si="101"/>
        <v>2836.6875807529864</v>
      </c>
      <c r="M270" s="2">
        <f t="shared" si="102"/>
        <v>35.951075242181936</v>
      </c>
      <c r="N270" s="2">
        <f t="shared" si="123"/>
        <v>67.882138633092424</v>
      </c>
      <c r="O270" s="2">
        <f t="shared" si="103"/>
        <v>46.272759804425647</v>
      </c>
      <c r="P270" s="5">
        <f t="shared" si="104"/>
        <v>0.38363127735798719</v>
      </c>
      <c r="Q270" s="4">
        <f t="shared" si="124"/>
        <v>0.52961023276682462</v>
      </c>
      <c r="R270" s="4">
        <f t="shared" si="105"/>
        <v>0.32616835177603665</v>
      </c>
      <c r="S270" s="4">
        <f t="shared" si="125"/>
        <v>0</v>
      </c>
      <c r="T270" s="4">
        <f t="shared" si="126"/>
        <v>0</v>
      </c>
      <c r="U270" s="5">
        <f t="shared" si="127"/>
        <v>0</v>
      </c>
      <c r="V270" s="5">
        <f t="shared" si="128"/>
        <v>-9.3332952246988885</v>
      </c>
      <c r="W270" s="5">
        <f t="shared" si="129"/>
        <v>-1.0977638425998633</v>
      </c>
      <c r="X270" s="5">
        <f t="shared" si="106"/>
        <v>0.99988987689565911</v>
      </c>
      <c r="Y270" s="5">
        <f t="shared" si="107"/>
        <v>0</v>
      </c>
      <c r="Z270" s="5">
        <f t="shared" si="108"/>
        <v>-0.93333324030825704</v>
      </c>
      <c r="AA270" s="5">
        <f t="shared" si="109"/>
        <v>7.9352902115915267</v>
      </c>
      <c r="AB270" s="5">
        <f t="shared" si="110"/>
        <v>0</v>
      </c>
      <c r="AC270" s="5">
        <f t="shared" si="111"/>
        <v>-10.266628465007145</v>
      </c>
      <c r="AD270" s="5">
        <f t="shared" si="112"/>
        <v>-25.336473631008335</v>
      </c>
      <c r="AE270">
        <f t="shared" si="130"/>
        <v>0</v>
      </c>
    </row>
    <row r="271" spans="1:31" x14ac:dyDescent="0.2">
      <c r="A271">
        <f t="shared" si="113"/>
        <v>2.389999999999993</v>
      </c>
      <c r="B271" s="5">
        <f t="shared" si="114"/>
        <v>0</v>
      </c>
      <c r="C271" s="5">
        <f t="shared" si="115"/>
        <v>215.66206366631386</v>
      </c>
      <c r="D271" s="5">
        <f t="shared" si="116"/>
        <v>100.4164350628262</v>
      </c>
      <c r="E271" s="2">
        <f t="shared" si="117"/>
        <v>215.66206366631386</v>
      </c>
      <c r="F271" s="2">
        <f t="shared" si="118"/>
        <v>0</v>
      </c>
      <c r="G271" s="3">
        <f t="shared" si="119"/>
        <v>0</v>
      </c>
      <c r="H271" s="3">
        <f t="shared" si="120"/>
        <v>67.314747754050245</v>
      </c>
      <c r="I271" s="3">
        <f t="shared" si="121"/>
        <v>7.6761390146716373</v>
      </c>
      <c r="J271" s="2">
        <f t="shared" si="100"/>
        <v>67.751002762792936</v>
      </c>
      <c r="K271" s="2">
        <f t="shared" si="122"/>
        <v>46.183369299790684</v>
      </c>
      <c r="L271" s="6">
        <f t="shared" si="101"/>
        <v>2836.6868741787571</v>
      </c>
      <c r="M271" s="2">
        <f t="shared" si="102"/>
        <v>35.951066287334946</v>
      </c>
      <c r="N271" s="2">
        <f t="shared" si="123"/>
        <v>67.751002762792936</v>
      </c>
      <c r="O271" s="2">
        <f t="shared" si="103"/>
        <v>46.183369299790684</v>
      </c>
      <c r="P271" s="5">
        <f t="shared" si="104"/>
        <v>0.38363125672601972</v>
      </c>
      <c r="Q271" s="4">
        <f t="shared" si="124"/>
        <v>0.53063519093887601</v>
      </c>
      <c r="R271" s="4">
        <f t="shared" si="105"/>
        <v>0.32637044739750293</v>
      </c>
      <c r="S271" s="4">
        <f t="shared" si="125"/>
        <v>0</v>
      </c>
      <c r="T271" s="4">
        <f t="shared" si="126"/>
        <v>0</v>
      </c>
      <c r="U271" s="5">
        <f t="shared" si="127"/>
        <v>0</v>
      </c>
      <c r="V271" s="5">
        <f t="shared" si="128"/>
        <v>-9.3010787994738262</v>
      </c>
      <c r="W271" s="5">
        <f t="shared" si="129"/>
        <v>-1.0606349460305367</v>
      </c>
      <c r="X271" s="5">
        <f t="shared" si="106"/>
        <v>0.99988962783882862</v>
      </c>
      <c r="Y271" s="5">
        <f t="shared" si="107"/>
        <v>0</v>
      </c>
      <c r="Z271" s="5">
        <f t="shared" si="108"/>
        <v>-0.90232455200758532</v>
      </c>
      <c r="AA271" s="5">
        <f t="shared" si="109"/>
        <v>7.9127995851277921</v>
      </c>
      <c r="AB271" s="5">
        <f t="shared" si="110"/>
        <v>0</v>
      </c>
      <c r="AC271" s="5">
        <f t="shared" si="111"/>
        <v>-10.203403351481411</v>
      </c>
      <c r="AD271" s="5">
        <f t="shared" si="112"/>
        <v>-25.321835360902746</v>
      </c>
      <c r="AE271">
        <f t="shared" si="130"/>
        <v>0</v>
      </c>
    </row>
    <row r="272" spans="1:31" x14ac:dyDescent="0.2">
      <c r="A272">
        <f t="shared" si="113"/>
        <v>2.3999999999999928</v>
      </c>
      <c r="B272" s="5">
        <f t="shared" si="114"/>
        <v>0</v>
      </c>
      <c r="C272" s="5">
        <f t="shared" si="115"/>
        <v>216.33470097368678</v>
      </c>
      <c r="D272" s="5">
        <f t="shared" si="116"/>
        <v>100.49193036120487</v>
      </c>
      <c r="E272" s="2">
        <f t="shared" si="117"/>
        <v>216.33470097368678</v>
      </c>
      <c r="F272" s="2">
        <f t="shared" si="118"/>
        <v>0</v>
      </c>
      <c r="G272" s="3">
        <f t="shared" si="119"/>
        <v>0</v>
      </c>
      <c r="H272" s="3">
        <f t="shared" si="120"/>
        <v>67.212713720535433</v>
      </c>
      <c r="I272" s="3">
        <f t="shared" si="121"/>
        <v>7.4229206610626095</v>
      </c>
      <c r="J272" s="2">
        <f t="shared" si="100"/>
        <v>67.621362281597683</v>
      </c>
      <c r="K272" s="2">
        <f t="shared" si="122"/>
        <v>46.094998146965018</v>
      </c>
      <c r="L272" s="6">
        <f t="shared" si="101"/>
        <v>2836.6861657363647</v>
      </c>
      <c r="M272" s="2">
        <f t="shared" si="102"/>
        <v>35.951057308811563</v>
      </c>
      <c r="N272" s="2">
        <f t="shared" si="123"/>
        <v>67.621362281597683</v>
      </c>
      <c r="O272" s="2">
        <f t="shared" si="103"/>
        <v>46.094998146965018</v>
      </c>
      <c r="P272" s="5">
        <f t="shared" si="104"/>
        <v>0.38363123603950189</v>
      </c>
      <c r="Q272" s="4">
        <f t="shared" si="124"/>
        <v>0.53165236688222117</v>
      </c>
      <c r="R272" s="4">
        <f t="shared" si="105"/>
        <v>0.32657048450671122</v>
      </c>
      <c r="S272" s="4">
        <f t="shared" si="125"/>
        <v>0</v>
      </c>
      <c r="T272" s="4">
        <f t="shared" si="126"/>
        <v>0</v>
      </c>
      <c r="U272" s="5">
        <f t="shared" si="127"/>
        <v>0</v>
      </c>
      <c r="V272" s="5">
        <f t="shared" si="128"/>
        <v>-9.2692094624867263</v>
      </c>
      <c r="W272" s="5">
        <f t="shared" si="129"/>
        <v>-1.0236843987120248</v>
      </c>
      <c r="X272" s="5">
        <f t="shared" si="106"/>
        <v>0.99988937812349798</v>
      </c>
      <c r="Y272" s="5">
        <f t="shared" si="107"/>
        <v>0</v>
      </c>
      <c r="Z272" s="5">
        <f t="shared" si="108"/>
        <v>-0.87142307159504706</v>
      </c>
      <c r="AA272" s="5">
        <f t="shared" si="109"/>
        <v>7.8905207417646048</v>
      </c>
      <c r="AB272" s="5">
        <f t="shared" si="110"/>
        <v>0</v>
      </c>
      <c r="AC272" s="5">
        <f t="shared" si="111"/>
        <v>-10.140632534081773</v>
      </c>
      <c r="AD272" s="5">
        <f t="shared" si="112"/>
        <v>-25.30716365694742</v>
      </c>
      <c r="AE272">
        <f t="shared" si="130"/>
        <v>0</v>
      </c>
    </row>
    <row r="273" spans="1:31" x14ac:dyDescent="0.2">
      <c r="A273">
        <f t="shared" si="113"/>
        <v>2.4099999999999926</v>
      </c>
      <c r="B273" s="5">
        <f t="shared" si="114"/>
        <v>0</v>
      </c>
      <c r="C273" s="5">
        <f t="shared" si="115"/>
        <v>217.00632107926543</v>
      </c>
      <c r="D273" s="5">
        <f t="shared" si="116"/>
        <v>100.56489420963264</v>
      </c>
      <c r="E273" s="2">
        <f t="shared" si="117"/>
        <v>217.00632107926543</v>
      </c>
      <c r="F273" s="2">
        <f t="shared" si="118"/>
        <v>0</v>
      </c>
      <c r="G273" s="3">
        <f t="shared" si="119"/>
        <v>0</v>
      </c>
      <c r="H273" s="3">
        <f t="shared" si="120"/>
        <v>67.111307395194615</v>
      </c>
      <c r="I273" s="3">
        <f t="shared" si="121"/>
        <v>7.1698490244931357</v>
      </c>
      <c r="J273" s="2">
        <f t="shared" si="100"/>
        <v>67.493216809738215</v>
      </c>
      <c r="K273" s="2">
        <f t="shared" si="122"/>
        <v>46.007646087074448</v>
      </c>
      <c r="L273" s="6">
        <f t="shared" si="101"/>
        <v>2836.6854553408334</v>
      </c>
      <c r="M273" s="2">
        <f t="shared" si="102"/>
        <v>35.951048305534869</v>
      </c>
      <c r="N273" s="2">
        <f t="shared" si="123"/>
        <v>67.493216809738215</v>
      </c>
      <c r="O273" s="2">
        <f t="shared" si="103"/>
        <v>46.007646087074448</v>
      </c>
      <c r="P273" s="5">
        <f t="shared" si="104"/>
        <v>0.38363121529595234</v>
      </c>
      <c r="Q273" s="4">
        <f t="shared" si="124"/>
        <v>0.53266165112384589</v>
      </c>
      <c r="R273" s="4">
        <f t="shared" si="105"/>
        <v>0.32676845565317075</v>
      </c>
      <c r="S273" s="4">
        <f t="shared" si="125"/>
        <v>0</v>
      </c>
      <c r="T273" s="4">
        <f t="shared" si="126"/>
        <v>0</v>
      </c>
      <c r="U273" s="5">
        <f t="shared" si="127"/>
        <v>0</v>
      </c>
      <c r="V273" s="5">
        <f t="shared" si="128"/>
        <v>-9.2376851013158987</v>
      </c>
      <c r="W273" s="5">
        <f t="shared" si="129"/>
        <v>-0.98690980824174868</v>
      </c>
      <c r="X273" s="5">
        <f t="shared" si="106"/>
        <v>0.9998891277197155</v>
      </c>
      <c r="Y273" s="5">
        <f t="shared" si="107"/>
        <v>0</v>
      </c>
      <c r="Z273" s="5">
        <f t="shared" si="108"/>
        <v>-0.84062761592363477</v>
      </c>
      <c r="AA273" s="5">
        <f t="shared" si="109"/>
        <v>7.8684527588262414</v>
      </c>
      <c r="AB273" s="5">
        <f t="shared" si="110"/>
        <v>0</v>
      </c>
      <c r="AC273" s="5">
        <f t="shared" si="111"/>
        <v>-10.078312717239534</v>
      </c>
      <c r="AD273" s="5">
        <f t="shared" si="112"/>
        <v>-25.292457049415507</v>
      </c>
      <c r="AE273">
        <f t="shared" si="130"/>
        <v>0</v>
      </c>
    </row>
    <row r="274" spans="1:31" x14ac:dyDescent="0.2">
      <c r="A274">
        <f t="shared" si="113"/>
        <v>2.4199999999999924</v>
      </c>
      <c r="B274" s="5">
        <f t="shared" si="114"/>
        <v>0</v>
      </c>
      <c r="C274" s="5">
        <f t="shared" si="115"/>
        <v>217.6769302375815</v>
      </c>
      <c r="D274" s="5">
        <f t="shared" si="116"/>
        <v>100.63532807702509</v>
      </c>
      <c r="E274" s="2">
        <f t="shared" si="117"/>
        <v>217.6769302375815</v>
      </c>
      <c r="F274" s="2">
        <f t="shared" si="118"/>
        <v>0</v>
      </c>
      <c r="G274" s="3">
        <f t="shared" si="119"/>
        <v>0</v>
      </c>
      <c r="H274" s="3">
        <f t="shared" si="120"/>
        <v>67.010524268022223</v>
      </c>
      <c r="I274" s="3">
        <f t="shared" si="121"/>
        <v>6.9169244539989805</v>
      </c>
      <c r="J274" s="2">
        <f t="shared" si="100"/>
        <v>67.366565940216404</v>
      </c>
      <c r="K274" s="2">
        <f t="shared" si="122"/>
        <v>45.921312842683299</v>
      </c>
      <c r="L274" s="6">
        <f t="shared" si="101"/>
        <v>2836.6847429073441</v>
      </c>
      <c r="M274" s="2">
        <f t="shared" si="102"/>
        <v>35.951039276429874</v>
      </c>
      <c r="N274" s="2">
        <f t="shared" si="123"/>
        <v>67.366565940216404</v>
      </c>
      <c r="O274" s="2">
        <f t="shared" si="103"/>
        <v>45.921312842683299</v>
      </c>
      <c r="P274" s="5">
        <f t="shared" si="104"/>
        <v>0.38363119449289446</v>
      </c>
      <c r="Q274" s="4">
        <f t="shared" si="124"/>
        <v>0.53366293464229964</v>
      </c>
      <c r="R274" s="4">
        <f t="shared" si="105"/>
        <v>0.32696435349952835</v>
      </c>
      <c r="S274" s="4">
        <f t="shared" si="125"/>
        <v>0</v>
      </c>
      <c r="T274" s="4">
        <f t="shared" si="126"/>
        <v>0</v>
      </c>
      <c r="U274" s="5">
        <f t="shared" si="127"/>
        <v>0</v>
      </c>
      <c r="V274" s="5">
        <f t="shared" si="128"/>
        <v>-9.2065036209222502</v>
      </c>
      <c r="W274" s="5">
        <f t="shared" si="129"/>
        <v>-0.95030878697028853</v>
      </c>
      <c r="X274" s="5">
        <f t="shared" si="106"/>
        <v>0.99988887659758297</v>
      </c>
      <c r="Y274" s="5">
        <f t="shared" si="107"/>
        <v>0</v>
      </c>
      <c r="Z274" s="5">
        <f t="shared" si="108"/>
        <v>-0.80993699839082423</v>
      </c>
      <c r="AA274" s="5">
        <f t="shared" si="109"/>
        <v>7.8465947180988822</v>
      </c>
      <c r="AB274" s="5">
        <f t="shared" si="110"/>
        <v>0</v>
      </c>
      <c r="AC274" s="5">
        <f t="shared" si="111"/>
        <v>-10.016440619313075</v>
      </c>
      <c r="AD274" s="5">
        <f t="shared" si="112"/>
        <v>-25.277714068871404</v>
      </c>
      <c r="AE274">
        <f t="shared" si="130"/>
        <v>0</v>
      </c>
    </row>
    <row r="275" spans="1:31" x14ac:dyDescent="0.2">
      <c r="A275">
        <f t="shared" si="113"/>
        <v>2.4299999999999922</v>
      </c>
      <c r="B275" s="5">
        <f t="shared" si="114"/>
        <v>0</v>
      </c>
      <c r="C275" s="5">
        <f t="shared" si="115"/>
        <v>218.34653465823075</v>
      </c>
      <c r="D275" s="5">
        <f t="shared" si="116"/>
        <v>100.70323343586165</v>
      </c>
      <c r="E275" s="2">
        <f t="shared" si="117"/>
        <v>218.34653465823075</v>
      </c>
      <c r="F275" s="2">
        <f t="shared" si="118"/>
        <v>0</v>
      </c>
      <c r="G275" s="3">
        <f t="shared" si="119"/>
        <v>0</v>
      </c>
      <c r="H275" s="3">
        <f t="shared" si="120"/>
        <v>66.910359861829093</v>
      </c>
      <c r="I275" s="3">
        <f t="shared" si="121"/>
        <v>6.6641473133102664</v>
      </c>
      <c r="J275" s="2">
        <f t="shared" si="100"/>
        <v>67.241409237559637</v>
      </c>
      <c r="K275" s="2">
        <f t="shared" si="122"/>
        <v>45.835998116945902</v>
      </c>
      <c r="L275" s="6">
        <f t="shared" si="101"/>
        <v>2836.6840283512424</v>
      </c>
      <c r="M275" s="2">
        <f t="shared" si="102"/>
        <v>35.951030220423725</v>
      </c>
      <c r="N275" s="2">
        <f t="shared" si="123"/>
        <v>67.241409237559637</v>
      </c>
      <c r="O275" s="2">
        <f t="shared" si="103"/>
        <v>45.835998116945902</v>
      </c>
      <c r="P275" s="5">
        <f t="shared" si="104"/>
        <v>0.38363117362785626</v>
      </c>
      <c r="Q275" s="4">
        <f t="shared" si="124"/>
        <v>0.53465610890769721</v>
      </c>
      <c r="R275" s="4">
        <f t="shared" si="105"/>
        <v>0.32715817082444798</v>
      </c>
      <c r="S275" s="4">
        <f t="shared" si="125"/>
        <v>0</v>
      </c>
      <c r="T275" s="4">
        <f t="shared" si="126"/>
        <v>0</v>
      </c>
      <c r="U275" s="5">
        <f t="shared" si="127"/>
        <v>0</v>
      </c>
      <c r="V275" s="5">
        <f t="shared" si="128"/>
        <v>-9.1756629433027186</v>
      </c>
      <c r="W275" s="5">
        <f t="shared" si="129"/>
        <v>-0.91387895204453928</v>
      </c>
      <c r="X275" s="5">
        <f t="shared" si="106"/>
        <v>0.99988862472726159</v>
      </c>
      <c r="Y275" s="5">
        <f t="shared" si="107"/>
        <v>0</v>
      </c>
      <c r="Z275" s="5">
        <f t="shared" si="108"/>
        <v>-0.77935002903566197</v>
      </c>
      <c r="AA275" s="5">
        <f t="shared" si="109"/>
        <v>7.8249457056495411</v>
      </c>
      <c r="AB275" s="5">
        <f t="shared" si="110"/>
        <v>0</v>
      </c>
      <c r="AC275" s="5">
        <f t="shared" si="111"/>
        <v>-9.9550129723383805</v>
      </c>
      <c r="AD275" s="5">
        <f t="shared" si="112"/>
        <v>-25.262933246394997</v>
      </c>
      <c r="AE275">
        <f t="shared" si="130"/>
        <v>0</v>
      </c>
    </row>
    <row r="276" spans="1:31" x14ac:dyDescent="0.2">
      <c r="A276">
        <f t="shared" si="113"/>
        <v>2.439999999999992</v>
      </c>
      <c r="B276" s="5">
        <f t="shared" si="114"/>
        <v>0</v>
      </c>
      <c r="C276" s="5">
        <f t="shared" si="115"/>
        <v>219.01514050620042</v>
      </c>
      <c r="D276" s="5">
        <f t="shared" si="116"/>
        <v>100.76861176233243</v>
      </c>
      <c r="E276" s="2">
        <f t="shared" si="117"/>
        <v>219.01514050620042</v>
      </c>
      <c r="F276" s="2">
        <f t="shared" si="118"/>
        <v>0</v>
      </c>
      <c r="G276" s="3">
        <f t="shared" si="119"/>
        <v>0</v>
      </c>
      <c r="H276" s="3">
        <f t="shared" si="120"/>
        <v>66.81080973210571</v>
      </c>
      <c r="I276" s="3">
        <f t="shared" si="121"/>
        <v>6.4115179808463161</v>
      </c>
      <c r="J276" s="2">
        <f t="shared" si="100"/>
        <v>67.11774623658296</v>
      </c>
      <c r="K276" s="2">
        <f t="shared" si="122"/>
        <v>45.75170159276275</v>
      </c>
      <c r="L276" s="6">
        <f t="shared" si="101"/>
        <v>2836.6833115880486</v>
      </c>
      <c r="M276" s="2">
        <f t="shared" si="102"/>
        <v>35.951021136445753</v>
      </c>
      <c r="N276" s="2">
        <f t="shared" si="123"/>
        <v>67.11774623658296</v>
      </c>
      <c r="O276" s="2">
        <f t="shared" si="103"/>
        <v>45.75170159276275</v>
      </c>
      <c r="P276" s="5">
        <f t="shared" si="104"/>
        <v>0.383631152698371</v>
      </c>
      <c r="Q276" s="4">
        <f t="shared" si="124"/>
        <v>0.53564106592200222</v>
      </c>
      <c r="R276" s="4">
        <f t="shared" si="105"/>
        <v>0.32734990052548063</v>
      </c>
      <c r="S276" s="4">
        <f t="shared" si="125"/>
        <v>0</v>
      </c>
      <c r="T276" s="4">
        <f t="shared" si="126"/>
        <v>0</v>
      </c>
      <c r="U276" s="5">
        <f t="shared" si="127"/>
        <v>0</v>
      </c>
      <c r="V276" s="5">
        <f t="shared" si="128"/>
        <v>-9.1451610071477614</v>
      </c>
      <c r="W276" s="5">
        <f t="shared" si="129"/>
        <v>-0.87761792545504691</v>
      </c>
      <c r="X276" s="5">
        <f t="shared" si="106"/>
        <v>0.99988837207897352</v>
      </c>
      <c r="Y276" s="5">
        <f t="shared" si="107"/>
        <v>0</v>
      </c>
      <c r="Z276" s="5">
        <f t="shared" si="108"/>
        <v>-0.74886551463918216</v>
      </c>
      <c r="AA276" s="5">
        <f t="shared" si="109"/>
        <v>7.8035048116467411</v>
      </c>
      <c r="AB276" s="5">
        <f t="shared" si="110"/>
        <v>0</v>
      </c>
      <c r="AC276" s="5">
        <f t="shared" si="111"/>
        <v>-9.8940265217869428</v>
      </c>
      <c r="AD276" s="5">
        <f t="shared" si="112"/>
        <v>-25.248113113808305</v>
      </c>
      <c r="AE276">
        <f t="shared" si="130"/>
        <v>0</v>
      </c>
    </row>
    <row r="277" spans="1:31" x14ac:dyDescent="0.2">
      <c r="A277">
        <f t="shared" si="113"/>
        <v>2.4499999999999917</v>
      </c>
      <c r="B277" s="5">
        <f t="shared" si="114"/>
        <v>0</v>
      </c>
      <c r="C277" s="5">
        <f t="shared" si="115"/>
        <v>219.6827539021954</v>
      </c>
      <c r="D277" s="5">
        <f t="shared" si="116"/>
        <v>100.8314645364852</v>
      </c>
      <c r="E277" s="2">
        <f t="shared" si="117"/>
        <v>219.6827539021954</v>
      </c>
      <c r="F277" s="2">
        <f t="shared" si="118"/>
        <v>0</v>
      </c>
      <c r="G277" s="3">
        <f t="shared" si="119"/>
        <v>0</v>
      </c>
      <c r="H277" s="3">
        <f t="shared" si="120"/>
        <v>66.711869466887848</v>
      </c>
      <c r="I277" s="3">
        <f t="shared" si="121"/>
        <v>6.1590368497082331</v>
      </c>
      <c r="J277" s="2">
        <f t="shared" si="100"/>
        <v>66.995576441158761</v>
      </c>
      <c r="K277" s="2">
        <f t="shared" si="122"/>
        <v>45.66842293194189</v>
      </c>
      <c r="L277" s="6">
        <f t="shared" si="101"/>
        <v>2836.6825925334647</v>
      </c>
      <c r="M277" s="2">
        <f t="shared" si="102"/>
        <v>35.951012023427587</v>
      </c>
      <c r="N277" s="2">
        <f t="shared" si="123"/>
        <v>66.995576441158761</v>
      </c>
      <c r="O277" s="2">
        <f t="shared" si="103"/>
        <v>45.66842293194189</v>
      </c>
      <c r="P277" s="5">
        <f t="shared" si="104"/>
        <v>0.38363113170197716</v>
      </c>
      <c r="Q277" s="4">
        <f t="shared" si="124"/>
        <v>0.53661769825956851</v>
      </c>
      <c r="R277" s="4">
        <f t="shared" si="105"/>
        <v>0.32753953562192145</v>
      </c>
      <c r="S277" s="4">
        <f t="shared" si="125"/>
        <v>0</v>
      </c>
      <c r="T277" s="4">
        <f t="shared" si="126"/>
        <v>0</v>
      </c>
      <c r="U277" s="5">
        <f t="shared" si="127"/>
        <v>0</v>
      </c>
      <c r="V277" s="5">
        <f t="shared" si="128"/>
        <v>-9.1149957675029984</v>
      </c>
      <c r="W277" s="5">
        <f t="shared" si="129"/>
        <v>-0.84152333408749991</v>
      </c>
      <c r="X277" s="5">
        <f t="shared" si="106"/>
        <v>0.99988811862300453</v>
      </c>
      <c r="Y277" s="5">
        <f t="shared" si="107"/>
        <v>0</v>
      </c>
      <c r="Z277" s="5">
        <f t="shared" si="108"/>
        <v>-0.71848225882813621</v>
      </c>
      <c r="AA277" s="5">
        <f t="shared" si="109"/>
        <v>7.7822711301829548</v>
      </c>
      <c r="AB277" s="5">
        <f t="shared" si="110"/>
        <v>0</v>
      </c>
      <c r="AC277" s="5">
        <f t="shared" si="111"/>
        <v>-9.8334780263311341</v>
      </c>
      <c r="AD277" s="5">
        <f t="shared" si="112"/>
        <v>-25.233252203904545</v>
      </c>
      <c r="AE277">
        <f t="shared" si="130"/>
        <v>0</v>
      </c>
    </row>
    <row r="278" spans="1:31" x14ac:dyDescent="0.2">
      <c r="A278">
        <f t="shared" si="113"/>
        <v>2.4599999999999915</v>
      </c>
      <c r="B278" s="5">
        <f t="shared" si="114"/>
        <v>0</v>
      </c>
      <c r="C278" s="5">
        <f t="shared" si="115"/>
        <v>220.34938092296298</v>
      </c>
      <c r="D278" s="5">
        <f t="shared" si="116"/>
        <v>100.89179324237209</v>
      </c>
      <c r="E278" s="2">
        <f t="shared" si="117"/>
        <v>220.34938092296298</v>
      </c>
      <c r="F278" s="2">
        <f t="shared" si="118"/>
        <v>0</v>
      </c>
      <c r="G278" s="3">
        <f t="shared" si="119"/>
        <v>0</v>
      </c>
      <c r="H278" s="3">
        <f t="shared" si="120"/>
        <v>66.613534686624533</v>
      </c>
      <c r="I278" s="3">
        <f t="shared" si="121"/>
        <v>5.9067043276691873</v>
      </c>
      <c r="J278" s="2">
        <f t="shared" si="100"/>
        <v>66.874899322994381</v>
      </c>
      <c r="K278" s="2">
        <f t="shared" si="122"/>
        <v>45.586161774365628</v>
      </c>
      <c r="L278" s="6">
        <f t="shared" si="101"/>
        <v>2836.6818711033857</v>
      </c>
      <c r="M278" s="2">
        <f t="shared" si="102"/>
        <v>35.951002880303328</v>
      </c>
      <c r="N278" s="2">
        <f t="shared" si="123"/>
        <v>66.874899322994381</v>
      </c>
      <c r="O278" s="2">
        <f t="shared" si="103"/>
        <v>45.586161774365628</v>
      </c>
      <c r="P278" s="5">
        <f t="shared" si="104"/>
        <v>0.38363111063621891</v>
      </c>
      <c r="Q278" s="4">
        <f t="shared" si="124"/>
        <v>0.53758589910791643</v>
      </c>
      <c r="R278" s="4">
        <f t="shared" si="105"/>
        <v>0.32772706925765449</v>
      </c>
      <c r="S278" s="4">
        <f t="shared" si="125"/>
        <v>0</v>
      </c>
      <c r="T278" s="4">
        <f t="shared" si="126"/>
        <v>0</v>
      </c>
      <c r="U278" s="5">
        <f t="shared" si="127"/>
        <v>0</v>
      </c>
      <c r="V278" s="5">
        <f t="shared" si="128"/>
        <v>-9.0851651954349055</v>
      </c>
      <c r="W278" s="5">
        <f t="shared" si="129"/>
        <v>-0.80559280977834091</v>
      </c>
      <c r="X278" s="5">
        <f t="shared" si="106"/>
        <v>0.99988786432970933</v>
      </c>
      <c r="Y278" s="5">
        <f t="shared" si="107"/>
        <v>0</v>
      </c>
      <c r="Z278" s="5">
        <f t="shared" si="108"/>
        <v>-0.68819906218202576</v>
      </c>
      <c r="AA278" s="5">
        <f t="shared" si="109"/>
        <v>7.7612437590988836</v>
      </c>
      <c r="AB278" s="5">
        <f t="shared" si="110"/>
        <v>0</v>
      </c>
      <c r="AC278" s="5">
        <f t="shared" si="111"/>
        <v>-9.7733642576169313</v>
      </c>
      <c r="AD278" s="5">
        <f t="shared" si="112"/>
        <v>-25.218349050679457</v>
      </c>
      <c r="AE278">
        <f t="shared" si="130"/>
        <v>0</v>
      </c>
    </row>
    <row r="279" spans="1:31" x14ac:dyDescent="0.2">
      <c r="A279">
        <f t="shared" si="113"/>
        <v>2.4699999999999913</v>
      </c>
      <c r="B279" s="5">
        <f t="shared" si="114"/>
        <v>0</v>
      </c>
      <c r="C279" s="5">
        <f t="shared" si="115"/>
        <v>221.01502760161634</v>
      </c>
      <c r="D279" s="5">
        <f t="shared" si="116"/>
        <v>100.94959936819625</v>
      </c>
      <c r="E279" s="2">
        <f t="shared" si="117"/>
        <v>221.01502760161634</v>
      </c>
      <c r="F279" s="2">
        <f t="shared" si="118"/>
        <v>0</v>
      </c>
      <c r="G279" s="3">
        <f t="shared" si="119"/>
        <v>0</v>
      </c>
      <c r="H279" s="3">
        <f t="shared" si="120"/>
        <v>66.515801044048359</v>
      </c>
      <c r="I279" s="3">
        <f t="shared" si="121"/>
        <v>5.6545208371623925</v>
      </c>
      <c r="J279" s="2">
        <f t="shared" si="100"/>
        <v>66.755714320418505</v>
      </c>
      <c r="K279" s="2">
        <f t="shared" si="122"/>
        <v>45.504917737163261</v>
      </c>
      <c r="L279" s="6">
        <f t="shared" si="101"/>
        <v>2836.6811472139052</v>
      </c>
      <c r="M279" s="2">
        <f t="shared" si="102"/>
        <v>35.950993706009562</v>
      </c>
      <c r="N279" s="2">
        <f t="shared" si="123"/>
        <v>66.755714320418505</v>
      </c>
      <c r="O279" s="2">
        <f t="shared" si="103"/>
        <v>45.504917737163261</v>
      </c>
      <c r="P279" s="5">
        <f t="shared" si="104"/>
        <v>0.38363108949864605</v>
      </c>
      <c r="Q279" s="4">
        <f t="shared" si="124"/>
        <v>0.53854556230871264</v>
      </c>
      <c r="R279" s="4">
        <f t="shared" si="105"/>
        <v>0.32791249470398154</v>
      </c>
      <c r="S279" s="4">
        <f t="shared" si="125"/>
        <v>0</v>
      </c>
      <c r="T279" s="4">
        <f t="shared" si="126"/>
        <v>0</v>
      </c>
      <c r="U279" s="5">
        <f t="shared" si="127"/>
        <v>0</v>
      </c>
      <c r="V279" s="5">
        <f t="shared" si="128"/>
        <v>-9.0556672777006835</v>
      </c>
      <c r="W279" s="5">
        <f t="shared" si="129"/>
        <v>-0.7698239893744746</v>
      </c>
      <c r="X279" s="5">
        <f t="shared" si="106"/>
        <v>0.99988760916951169</v>
      </c>
      <c r="Y279" s="5">
        <f t="shared" si="107"/>
        <v>0</v>
      </c>
      <c r="Z279" s="5">
        <f t="shared" si="108"/>
        <v>-0.65801472234342007</v>
      </c>
      <c r="AA279" s="5">
        <f t="shared" si="109"/>
        <v>7.740421799809643</v>
      </c>
      <c r="AB279" s="5">
        <f t="shared" si="110"/>
        <v>0</v>
      </c>
      <c r="AC279" s="5">
        <f t="shared" si="111"/>
        <v>-9.7136820000441038</v>
      </c>
      <c r="AD279" s="5">
        <f t="shared" si="112"/>
        <v>-25.20340218956483</v>
      </c>
      <c r="AE279">
        <f t="shared" si="130"/>
        <v>0</v>
      </c>
    </row>
    <row r="280" spans="1:31" x14ac:dyDescent="0.2">
      <c r="A280">
        <f t="shared" si="113"/>
        <v>2.4799999999999911</v>
      </c>
      <c r="B280" s="5">
        <f t="shared" si="114"/>
        <v>0</v>
      </c>
      <c r="C280" s="5">
        <f t="shared" si="115"/>
        <v>221.67969992795682</v>
      </c>
      <c r="D280" s="5">
        <f t="shared" si="116"/>
        <v>101.0048844064584</v>
      </c>
      <c r="E280" s="2">
        <f t="shared" si="117"/>
        <v>221.67969992795682</v>
      </c>
      <c r="F280" s="2">
        <f t="shared" si="118"/>
        <v>0</v>
      </c>
      <c r="G280" s="3">
        <f t="shared" si="119"/>
        <v>0</v>
      </c>
      <c r="H280" s="3">
        <f t="shared" si="120"/>
        <v>66.418664224047916</v>
      </c>
      <c r="I280" s="3">
        <f t="shared" si="121"/>
        <v>5.4024868152667445</v>
      </c>
      <c r="J280" s="2">
        <f t="shared" si="100"/>
        <v>66.638020837176384</v>
      </c>
      <c r="K280" s="2">
        <f t="shared" si="122"/>
        <v>45.424690413889827</v>
      </c>
      <c r="L280" s="6">
        <f t="shared" si="101"/>
        <v>2836.6804207813275</v>
      </c>
      <c r="M280" s="2">
        <f t="shared" si="102"/>
        <v>35.950984499485571</v>
      </c>
      <c r="N280" s="2">
        <f t="shared" si="123"/>
        <v>66.638020837176384</v>
      </c>
      <c r="O280" s="2">
        <f t="shared" si="103"/>
        <v>45.424690413889827</v>
      </c>
      <c r="P280" s="5">
        <f t="shared" si="104"/>
        <v>0.38363106828681481</v>
      </c>
      <c r="Q280" s="4">
        <f t="shared" si="124"/>
        <v>0.53949658239893339</v>
      </c>
      <c r="R280" s="4">
        <f t="shared" si="105"/>
        <v>0.32809580536243405</v>
      </c>
      <c r="S280" s="4">
        <f t="shared" si="125"/>
        <v>0</v>
      </c>
      <c r="T280" s="4">
        <f t="shared" si="126"/>
        <v>0</v>
      </c>
      <c r="U280" s="5">
        <f t="shared" si="127"/>
        <v>0</v>
      </c>
      <c r="V280" s="5">
        <f t="shared" si="128"/>
        <v>-9.0265000164222471</v>
      </c>
      <c r="W280" s="5">
        <f t="shared" si="129"/>
        <v>-0.7342145147970307</v>
      </c>
      <c r="X280" s="5">
        <f t="shared" si="106"/>
        <v>0.99988735311291033</v>
      </c>
      <c r="Y280" s="5">
        <f t="shared" si="107"/>
        <v>0</v>
      </c>
      <c r="Z280" s="5">
        <f t="shared" si="108"/>
        <v>-0.62792803413153553</v>
      </c>
      <c r="AA280" s="5">
        <f t="shared" si="109"/>
        <v>7.7198043571328459</v>
      </c>
      <c r="AB280" s="5">
        <f t="shared" si="110"/>
        <v>0</v>
      </c>
      <c r="AC280" s="5">
        <f t="shared" si="111"/>
        <v>-9.6544280505537827</v>
      </c>
      <c r="AD280" s="5">
        <f t="shared" si="112"/>
        <v>-25.188410157664183</v>
      </c>
      <c r="AE280">
        <f t="shared" si="130"/>
        <v>0</v>
      </c>
    </row>
    <row r="281" spans="1:31" x14ac:dyDescent="0.2">
      <c r="A281">
        <f t="shared" si="113"/>
        <v>2.4899999999999909</v>
      </c>
      <c r="B281" s="5">
        <f t="shared" si="114"/>
        <v>0</v>
      </c>
      <c r="C281" s="5">
        <f t="shared" si="115"/>
        <v>222.34340384879476</v>
      </c>
      <c r="D281" s="5">
        <f t="shared" si="116"/>
        <v>101.05764985410319</v>
      </c>
      <c r="E281" s="2">
        <f t="shared" si="117"/>
        <v>222.34340384879476</v>
      </c>
      <c r="F281" s="2">
        <f t="shared" si="118"/>
        <v>0</v>
      </c>
      <c r="G281" s="3">
        <f t="shared" si="119"/>
        <v>0</v>
      </c>
      <c r="H281" s="3">
        <f t="shared" si="120"/>
        <v>66.322119943542376</v>
      </c>
      <c r="I281" s="3">
        <f t="shared" si="121"/>
        <v>5.1506027136901027</v>
      </c>
      <c r="J281" s="2">
        <f t="shared" si="100"/>
        <v>66.521818241234911</v>
      </c>
      <c r="K281" s="2">
        <f t="shared" si="122"/>
        <v>45.345479373711591</v>
      </c>
      <c r="L281" s="6">
        <f t="shared" si="101"/>
        <v>2836.679691722175</v>
      </c>
      <c r="M281" s="2">
        <f t="shared" si="102"/>
        <v>35.950975259673399</v>
      </c>
      <c r="N281" s="2">
        <f t="shared" si="123"/>
        <v>66.521818241234911</v>
      </c>
      <c r="O281" s="2">
        <f t="shared" si="103"/>
        <v>45.345479373711591</v>
      </c>
      <c r="P281" s="5">
        <f t="shared" si="104"/>
        <v>0.38363104699828754</v>
      </c>
      <c r="Q281" s="4">
        <f t="shared" si="124"/>
        <v>0.54043885465217867</v>
      </c>
      <c r="R281" s="4">
        <f t="shared" si="105"/>
        <v>0.32827699476756783</v>
      </c>
      <c r="S281" s="4">
        <f t="shared" si="125"/>
        <v>0</v>
      </c>
      <c r="T281" s="4">
        <f t="shared" si="126"/>
        <v>0</v>
      </c>
      <c r="U281" s="5">
        <f t="shared" si="127"/>
        <v>0</v>
      </c>
      <c r="V281" s="5">
        <f t="shared" si="128"/>
        <v>-8.9976614287643653</v>
      </c>
      <c r="W281" s="5">
        <f t="shared" si="129"/>
        <v>-0.69876203310914897</v>
      </c>
      <c r="X281" s="5">
        <f t="shared" si="106"/>
        <v>0.99988709613048099</v>
      </c>
      <c r="Y281" s="5">
        <f t="shared" si="107"/>
        <v>0</v>
      </c>
      <c r="Z281" s="5">
        <f t="shared" si="108"/>
        <v>-0.5979377896590603</v>
      </c>
      <c r="AA281" s="5">
        <f t="shared" si="109"/>
        <v>7.6993905391187258</v>
      </c>
      <c r="AB281" s="5">
        <f t="shared" si="110"/>
        <v>0</v>
      </c>
      <c r="AC281" s="5">
        <f t="shared" si="111"/>
        <v>-9.5955992184234251</v>
      </c>
      <c r="AD281" s="5">
        <f t="shared" si="112"/>
        <v>-25.173371493990423</v>
      </c>
      <c r="AE281">
        <f t="shared" si="130"/>
        <v>0</v>
      </c>
    </row>
    <row r="282" spans="1:31" x14ac:dyDescent="0.2">
      <c r="A282">
        <f t="shared" si="113"/>
        <v>2.4999999999999907</v>
      </c>
      <c r="B282" s="5">
        <f t="shared" si="114"/>
        <v>0</v>
      </c>
      <c r="C282" s="5">
        <f t="shared" si="115"/>
        <v>223.00614526826925</v>
      </c>
      <c r="D282" s="5">
        <f t="shared" si="116"/>
        <v>101.10789721266539</v>
      </c>
      <c r="E282" s="2">
        <f t="shared" si="117"/>
        <v>223.00614526826925</v>
      </c>
      <c r="F282" s="2">
        <f t="shared" si="118"/>
        <v>0</v>
      </c>
      <c r="G282" s="3">
        <f t="shared" si="119"/>
        <v>0</v>
      </c>
      <c r="H282" s="3">
        <f t="shared" si="120"/>
        <v>66.226163951358146</v>
      </c>
      <c r="I282" s="3">
        <f t="shared" si="121"/>
        <v>4.8988689987501983</v>
      </c>
      <c r="J282" s="2">
        <f t="shared" si="100"/>
        <v>66.407105863597792</v>
      </c>
      <c r="K282" s="2">
        <f t="shared" si="122"/>
        <v>45.267284160598358</v>
      </c>
      <c r="L282" s="6">
        <f t="shared" si="101"/>
        <v>2836.6789599531971</v>
      </c>
      <c r="M282" s="2">
        <f t="shared" si="102"/>
        <v>35.950965985517954</v>
      </c>
      <c r="N282" s="2">
        <f t="shared" si="123"/>
        <v>66.407105863597792</v>
      </c>
      <c r="O282" s="2">
        <f t="shared" si="103"/>
        <v>45.267284160598358</v>
      </c>
      <c r="P282" s="5">
        <f t="shared" si="104"/>
        <v>0.38363102563063339</v>
      </c>
      <c r="Q282" s="4">
        <f t="shared" si="124"/>
        <v>0.54137227512011032</v>
      </c>
      <c r="R282" s="4">
        <f t="shared" si="105"/>
        <v>0.32845605658973598</v>
      </c>
      <c r="S282" s="4">
        <f t="shared" si="125"/>
        <v>0</v>
      </c>
      <c r="T282" s="4">
        <f t="shared" si="126"/>
        <v>0</v>
      </c>
      <c r="U282" s="5">
        <f t="shared" si="127"/>
        <v>0</v>
      </c>
      <c r="V282" s="5">
        <f t="shared" si="128"/>
        <v>-8.9691495466170075</v>
      </c>
      <c r="W282" s="5">
        <f t="shared" si="129"/>
        <v>-0.66346419658775013</v>
      </c>
      <c r="X282" s="5">
        <f t="shared" si="106"/>
        <v>0.99988683819287871</v>
      </c>
      <c r="Y282" s="5">
        <f t="shared" si="107"/>
        <v>0</v>
      </c>
      <c r="Z282" s="5">
        <f t="shared" si="108"/>
        <v>-0.56804277845219375</v>
      </c>
      <c r="AA282" s="5">
        <f t="shared" si="109"/>
        <v>7.6791794568822818</v>
      </c>
      <c r="AB282" s="5">
        <f t="shared" si="110"/>
        <v>0</v>
      </c>
      <c r="AC282" s="5">
        <f t="shared" si="111"/>
        <v>-9.537192325069201</v>
      </c>
      <c r="AD282" s="5">
        <f t="shared" si="112"/>
        <v>-25.158284739705469</v>
      </c>
      <c r="AE282">
        <f t="shared" si="130"/>
        <v>0</v>
      </c>
    </row>
    <row r="283" spans="1:31" x14ac:dyDescent="0.2">
      <c r="A283">
        <f t="shared" si="113"/>
        <v>2.5099999999999905</v>
      </c>
      <c r="B283" s="5">
        <f t="shared" si="114"/>
        <v>0</v>
      </c>
      <c r="C283" s="5">
        <f t="shared" si="115"/>
        <v>223.6679300481666</v>
      </c>
      <c r="D283" s="5">
        <f t="shared" si="116"/>
        <v>101.1556279884159</v>
      </c>
      <c r="E283" s="2">
        <f t="shared" si="117"/>
        <v>223.6679300481666</v>
      </c>
      <c r="F283" s="2">
        <f t="shared" si="118"/>
        <v>0</v>
      </c>
      <c r="G283" s="3">
        <f t="shared" si="119"/>
        <v>0</v>
      </c>
      <c r="H283" s="3">
        <f t="shared" si="120"/>
        <v>66.13079202810745</v>
      </c>
      <c r="I283" s="3">
        <f t="shared" si="121"/>
        <v>4.6472861513531436</v>
      </c>
      <c r="J283" s="2">
        <f t="shared" si="100"/>
        <v>66.293882997131476</v>
      </c>
      <c r="K283" s="2">
        <f t="shared" si="122"/>
        <v>45.190104292523159</v>
      </c>
      <c r="L283" s="6">
        <f t="shared" si="101"/>
        <v>2836.6782253913821</v>
      </c>
      <c r="M283" s="2">
        <f t="shared" si="102"/>
        <v>35.950956675967163</v>
      </c>
      <c r="N283" s="2">
        <f t="shared" si="123"/>
        <v>66.293882997131476</v>
      </c>
      <c r="O283" s="2">
        <f t="shared" si="103"/>
        <v>45.190104292523159</v>
      </c>
      <c r="P283" s="5">
        <f t="shared" si="104"/>
        <v>0.38363100418142837</v>
      </c>
      <c r="Q283" s="4">
        <f t="shared" si="124"/>
        <v>0.54229674067398881</v>
      </c>
      <c r="R283" s="4">
        <f t="shared" si="105"/>
        <v>0.32863298463784141</v>
      </c>
      <c r="S283" s="4">
        <f t="shared" si="125"/>
        <v>0</v>
      </c>
      <c r="T283" s="4">
        <f t="shared" si="126"/>
        <v>0</v>
      </c>
      <c r="U283" s="5">
        <f t="shared" si="127"/>
        <v>0</v>
      </c>
      <c r="V283" s="5">
        <f t="shared" si="128"/>
        <v>-8.9409624162818506</v>
      </c>
      <c r="W283" s="5">
        <f t="shared" si="129"/>
        <v>-0.62831866279924709</v>
      </c>
      <c r="X283" s="5">
        <f t="shared" si="106"/>
        <v>0.99988657927084279</v>
      </c>
      <c r="Y283" s="5">
        <f t="shared" si="107"/>
        <v>0</v>
      </c>
      <c r="Z283" s="5">
        <f t="shared" si="108"/>
        <v>-0.53824178757387842</v>
      </c>
      <c r="AA283" s="5">
        <f t="shared" si="109"/>
        <v>7.6591702244375428</v>
      </c>
      <c r="AB283" s="5">
        <f t="shared" si="110"/>
        <v>0</v>
      </c>
      <c r="AC283" s="5">
        <f t="shared" si="111"/>
        <v>-9.4792042038557298</v>
      </c>
      <c r="AD283" s="5">
        <f t="shared" si="112"/>
        <v>-25.143148438361703</v>
      </c>
      <c r="AE283">
        <f t="shared" si="130"/>
        <v>0</v>
      </c>
    </row>
    <row r="284" spans="1:31" x14ac:dyDescent="0.2">
      <c r="A284">
        <f t="shared" si="113"/>
        <v>2.5199999999999902</v>
      </c>
      <c r="B284" s="5">
        <f t="shared" si="114"/>
        <v>0</v>
      </c>
      <c r="C284" s="5">
        <f t="shared" si="115"/>
        <v>224.32876400823747</v>
      </c>
      <c r="D284" s="5">
        <f t="shared" si="116"/>
        <v>101.20084369250752</v>
      </c>
      <c r="E284" s="2">
        <f t="shared" si="117"/>
        <v>224.32876400823747</v>
      </c>
      <c r="F284" s="2">
        <f t="shared" si="118"/>
        <v>0</v>
      </c>
      <c r="G284" s="3">
        <f t="shared" si="119"/>
        <v>0</v>
      </c>
      <c r="H284" s="3">
        <f t="shared" si="120"/>
        <v>66.035999986068887</v>
      </c>
      <c r="I284" s="3">
        <f t="shared" si="121"/>
        <v>4.3958546669695266</v>
      </c>
      <c r="J284" s="2">
        <f t="shared" si="100"/>
        <v>66.182148895402364</v>
      </c>
      <c r="K284" s="2">
        <f t="shared" si="122"/>
        <v>45.113939260669639</v>
      </c>
      <c r="L284" s="6">
        <f t="shared" si="101"/>
        <v>2836.6774879539616</v>
      </c>
      <c r="M284" s="2">
        <f t="shared" si="102"/>
        <v>35.950947329972088</v>
      </c>
      <c r="N284" s="2">
        <f t="shared" si="123"/>
        <v>66.182148895402364</v>
      </c>
      <c r="O284" s="2">
        <f t="shared" si="103"/>
        <v>45.113939260669639</v>
      </c>
      <c r="P284" s="5">
        <f t="shared" si="104"/>
        <v>0.38363098264825568</v>
      </c>
      <c r="Q284" s="4">
        <f t="shared" si="124"/>
        <v>0.54321214904627524</v>
      </c>
      <c r="R284" s="4">
        <f t="shared" si="105"/>
        <v>0.32880777286206492</v>
      </c>
      <c r="S284" s="4">
        <f t="shared" si="125"/>
        <v>0</v>
      </c>
      <c r="T284" s="4">
        <f t="shared" si="126"/>
        <v>0</v>
      </c>
      <c r="U284" s="5">
        <f t="shared" si="127"/>
        <v>0</v>
      </c>
      <c r="V284" s="5">
        <f t="shared" si="128"/>
        <v>-8.9130980981630259</v>
      </c>
      <c r="W284" s="5">
        <f t="shared" si="129"/>
        <v>-0.59332309467915678</v>
      </c>
      <c r="X284" s="5">
        <f t="shared" si="106"/>
        <v>0.99988631933519967</v>
      </c>
      <c r="Y284" s="5">
        <f t="shared" si="107"/>
        <v>0</v>
      </c>
      <c r="Z284" s="5">
        <f t="shared" si="108"/>
        <v>-0.5085336017501888</v>
      </c>
      <c r="AA284" s="5">
        <f t="shared" si="109"/>
        <v>7.639361958533974</v>
      </c>
      <c r="AB284" s="5">
        <f t="shared" si="110"/>
        <v>0</v>
      </c>
      <c r="AC284" s="5">
        <f t="shared" si="111"/>
        <v>-9.421631699913215</v>
      </c>
      <c r="AD284" s="5">
        <f t="shared" si="112"/>
        <v>-25.127961136145181</v>
      </c>
      <c r="AE284">
        <f t="shared" si="130"/>
        <v>0</v>
      </c>
    </row>
    <row r="285" spans="1:31" x14ac:dyDescent="0.2">
      <c r="A285">
        <f t="shared" si="113"/>
        <v>2.52999999999999</v>
      </c>
      <c r="B285" s="5">
        <f t="shared" si="114"/>
        <v>0</v>
      </c>
      <c r="C285" s="5">
        <f t="shared" si="115"/>
        <v>224.98865292651317</v>
      </c>
      <c r="D285" s="5">
        <f t="shared" si="116"/>
        <v>101.24354584112041</v>
      </c>
      <c r="E285" s="2">
        <f t="shared" si="117"/>
        <v>224.98865292651317</v>
      </c>
      <c r="F285" s="2">
        <f t="shared" si="118"/>
        <v>0</v>
      </c>
      <c r="G285" s="3">
        <f t="shared" si="119"/>
        <v>0</v>
      </c>
      <c r="H285" s="3">
        <f t="shared" si="120"/>
        <v>65.94178366906975</v>
      </c>
      <c r="I285" s="3">
        <f t="shared" si="121"/>
        <v>4.1445750556080752</v>
      </c>
      <c r="J285" s="2">
        <f t="shared" si="100"/>
        <v>66.071902771525828</v>
      </c>
      <c r="K285" s="2">
        <f t="shared" si="122"/>
        <v>45.038788528647459</v>
      </c>
      <c r="L285" s="6">
        <f t="shared" si="101"/>
        <v>2836.6767475584252</v>
      </c>
      <c r="M285" s="2">
        <f t="shared" si="102"/>
        <v>35.950937946486981</v>
      </c>
      <c r="N285" s="2">
        <f t="shared" si="123"/>
        <v>66.071902771525828</v>
      </c>
      <c r="O285" s="2">
        <f t="shared" si="103"/>
        <v>45.038788528647459</v>
      </c>
      <c r="P285" s="5">
        <f t="shared" si="104"/>
        <v>0.38363096102870603</v>
      </c>
      <c r="Q285" s="4">
        <f t="shared" si="124"/>
        <v>0.54411839887227076</v>
      </c>
      <c r="R285" s="4">
        <f t="shared" si="105"/>
        <v>0.32898041535656869</v>
      </c>
      <c r="S285" s="4">
        <f t="shared" si="125"/>
        <v>0</v>
      </c>
      <c r="T285" s="4">
        <f t="shared" si="126"/>
        <v>0</v>
      </c>
      <c r="U285" s="5">
        <f t="shared" si="127"/>
        <v>0</v>
      </c>
      <c r="V285" s="5">
        <f t="shared" si="128"/>
        <v>-8.885554666462081</v>
      </c>
      <c r="W285" s="5">
        <f t="shared" si="129"/>
        <v>-0.55847516061556657</v>
      </c>
      <c r="X285" s="5">
        <f t="shared" si="106"/>
        <v>0.99988605835686439</v>
      </c>
      <c r="Y285" s="5">
        <f t="shared" si="107"/>
        <v>0</v>
      </c>
      <c r="Z285" s="5">
        <f t="shared" si="108"/>
        <v>-0.47891700349984972</v>
      </c>
      <c r="AA285" s="5">
        <f t="shared" si="109"/>
        <v>7.6197537784951104</v>
      </c>
      <c r="AB285" s="5">
        <f t="shared" si="110"/>
        <v>0</v>
      </c>
      <c r="AC285" s="5">
        <f t="shared" si="111"/>
        <v>-9.3644716699619313</v>
      </c>
      <c r="AD285" s="5">
        <f t="shared" si="112"/>
        <v>-25.112721382120455</v>
      </c>
      <c r="AE285">
        <f t="shared" si="130"/>
        <v>0</v>
      </c>
    </row>
    <row r="286" spans="1:31" x14ac:dyDescent="0.2">
      <c r="A286">
        <f t="shared" si="113"/>
        <v>2.5399999999999898</v>
      </c>
      <c r="B286" s="5">
        <f t="shared" si="114"/>
        <v>0</v>
      </c>
      <c r="C286" s="5">
        <f t="shared" si="115"/>
        <v>225.64760253962035</v>
      </c>
      <c r="D286" s="5">
        <f t="shared" si="116"/>
        <v>101.28373595560738</v>
      </c>
      <c r="E286" s="2">
        <f t="shared" si="117"/>
        <v>225.64760253962035</v>
      </c>
      <c r="F286" s="2">
        <f t="shared" si="118"/>
        <v>0</v>
      </c>
      <c r="G286" s="3">
        <f t="shared" si="119"/>
        <v>0</v>
      </c>
      <c r="H286" s="3">
        <f t="shared" si="120"/>
        <v>65.848138952370135</v>
      </c>
      <c r="I286" s="3">
        <f t="shared" si="121"/>
        <v>3.8934478417868705</v>
      </c>
      <c r="J286" s="2">
        <f t="shared" si="100"/>
        <v>65.96314379702774</v>
      </c>
      <c r="K286" s="2">
        <f t="shared" si="122"/>
        <v>44.96465153171625</v>
      </c>
      <c r="L286" s="6">
        <f t="shared" si="101"/>
        <v>2836.676004122527</v>
      </c>
      <c r="M286" s="2">
        <f t="shared" si="102"/>
        <v>35.950928524469525</v>
      </c>
      <c r="N286" s="2">
        <f t="shared" si="123"/>
        <v>65.96314379702774</v>
      </c>
      <c r="O286" s="2">
        <f t="shared" si="103"/>
        <v>44.96465153171625</v>
      </c>
      <c r="P286" s="5">
        <f t="shared" si="104"/>
        <v>0.38363093932037784</v>
      </c>
      <c r="Q286" s="4">
        <f t="shared" si="124"/>
        <v>0.54501538973176489</v>
      </c>
      <c r="R286" s="4">
        <f t="shared" si="105"/>
        <v>0.32915090636217254</v>
      </c>
      <c r="S286" s="4">
        <f t="shared" si="125"/>
        <v>0</v>
      </c>
      <c r="T286" s="4">
        <f t="shared" si="126"/>
        <v>0</v>
      </c>
      <c r="U286" s="5">
        <f t="shared" si="127"/>
        <v>0</v>
      </c>
      <c r="V286" s="5">
        <f t="shared" si="128"/>
        <v>-8.8583302088772058</v>
      </c>
      <c r="W286" s="5">
        <f t="shared" si="129"/>
        <v>-0.52377253453640682</v>
      </c>
      <c r="X286" s="5">
        <f t="shared" si="106"/>
        <v>0.99988579630684749</v>
      </c>
      <c r="Y286" s="5">
        <f t="shared" si="107"/>
        <v>0</v>
      </c>
      <c r="Z286" s="5">
        <f t="shared" si="108"/>
        <v>-0.44939077326684479</v>
      </c>
      <c r="AA286" s="5">
        <f t="shared" si="109"/>
        <v>7.6003448060594607</v>
      </c>
      <c r="AB286" s="5">
        <f t="shared" si="110"/>
        <v>0</v>
      </c>
      <c r="AC286" s="5">
        <f t="shared" si="111"/>
        <v>-9.3077209821440512</v>
      </c>
      <c r="AD286" s="5">
        <f t="shared" si="112"/>
        <v>-25.097427728476944</v>
      </c>
      <c r="AE286">
        <f t="shared" si="130"/>
        <v>0</v>
      </c>
    </row>
    <row r="287" spans="1:31" x14ac:dyDescent="0.2">
      <c r="A287">
        <f t="shared" si="113"/>
        <v>2.5499999999999896</v>
      </c>
      <c r="B287" s="5">
        <f t="shared" si="114"/>
        <v>0</v>
      </c>
      <c r="C287" s="5">
        <f t="shared" si="115"/>
        <v>226.30561854309494</v>
      </c>
      <c r="D287" s="5">
        <f t="shared" si="116"/>
        <v>101.32141556263883</v>
      </c>
      <c r="E287" s="2">
        <f t="shared" si="117"/>
        <v>226.30561854309494</v>
      </c>
      <c r="F287" s="2">
        <f t="shared" si="118"/>
        <v>0</v>
      </c>
      <c r="G287" s="3">
        <f t="shared" si="119"/>
        <v>0</v>
      </c>
      <c r="H287" s="3">
        <f t="shared" si="120"/>
        <v>65.755061742548691</v>
      </c>
      <c r="I287" s="3">
        <f t="shared" si="121"/>
        <v>3.6424735645021009</v>
      </c>
      <c r="J287" s="2">
        <f t="shared" si="100"/>
        <v>65.855871100718787</v>
      </c>
      <c r="K287" s="2">
        <f t="shared" si="122"/>
        <v>44.891527676018256</v>
      </c>
      <c r="L287" s="6">
        <f t="shared" si="101"/>
        <v>2836.6752575642963</v>
      </c>
      <c r="M287" s="2">
        <f t="shared" si="102"/>
        <v>35.950919062880835</v>
      </c>
      <c r="N287" s="2">
        <f t="shared" si="123"/>
        <v>65.855871100718787</v>
      </c>
      <c r="O287" s="2">
        <f t="shared" si="103"/>
        <v>44.891527676018256</v>
      </c>
      <c r="P287" s="5">
        <f t="shared" si="104"/>
        <v>0.38363091752087747</v>
      </c>
      <c r="Q287" s="4">
        <f t="shared" si="124"/>
        <v>0.54590302219065856</v>
      </c>
      <c r="R287" s="4">
        <f t="shared" si="105"/>
        <v>0.32931924026900161</v>
      </c>
      <c r="S287" s="4">
        <f t="shared" si="125"/>
        <v>0</v>
      </c>
      <c r="T287" s="4">
        <f t="shared" si="126"/>
        <v>0</v>
      </c>
      <c r="U287" s="5">
        <f t="shared" si="127"/>
        <v>0</v>
      </c>
      <c r="V287" s="5">
        <f t="shared" si="128"/>
        <v>-8.8314228263067118</v>
      </c>
      <c r="W287" s="5">
        <f t="shared" si="129"/>
        <v>-0.48921289600048024</v>
      </c>
      <c r="X287" s="5">
        <f t="shared" si="106"/>
        <v>0.99988553315625506</v>
      </c>
      <c r="Y287" s="5">
        <f t="shared" si="107"/>
        <v>0</v>
      </c>
      <c r="Z287" s="5">
        <f t="shared" si="108"/>
        <v>-0.41995368955607881</v>
      </c>
      <c r="AA287" s="5">
        <f t="shared" si="109"/>
        <v>7.5811341652237161</v>
      </c>
      <c r="AB287" s="5">
        <f t="shared" si="110"/>
        <v>0</v>
      </c>
      <c r="AC287" s="5">
        <f t="shared" si="111"/>
        <v>-9.2513765158627912</v>
      </c>
      <c r="AD287" s="5">
        <f t="shared" si="112"/>
        <v>-25.082078730776765</v>
      </c>
      <c r="AE287">
        <f t="shared" si="130"/>
        <v>0</v>
      </c>
    </row>
    <row r="288" spans="1:31" x14ac:dyDescent="0.2">
      <c r="A288">
        <f t="shared" si="113"/>
        <v>2.5599999999999894</v>
      </c>
      <c r="B288" s="5">
        <f t="shared" si="114"/>
        <v>0</v>
      </c>
      <c r="C288" s="5">
        <f t="shared" si="115"/>
        <v>226.96270659169465</v>
      </c>
      <c r="D288" s="5">
        <f t="shared" si="116"/>
        <v>101.35658619434732</v>
      </c>
      <c r="E288" s="2">
        <f t="shared" si="117"/>
        <v>226.96270659169465</v>
      </c>
      <c r="F288" s="2">
        <f t="shared" si="118"/>
        <v>0</v>
      </c>
      <c r="G288" s="3">
        <f t="shared" si="119"/>
        <v>0</v>
      </c>
      <c r="H288" s="3">
        <f t="shared" si="120"/>
        <v>65.662547977390062</v>
      </c>
      <c r="I288" s="3">
        <f t="shared" si="121"/>
        <v>3.3916527771943334</v>
      </c>
      <c r="J288" s="2">
        <f t="shared" ref="J288:J351" si="131">SQRT(G288^2+H288^2+I288^2)</f>
        <v>65.750083767582396</v>
      </c>
      <c r="K288" s="2">
        <f t="shared" si="122"/>
        <v>44.819416337820307</v>
      </c>
      <c r="L288" s="6">
        <f t="shared" ref="L288:L351" si="132">SQRT(spin^2-flag*((30/PI())*(wx*G288+wy*H288+wz*I288)/J288)^2)*EXP(-A288/(tau*146.7/N288))</f>
        <v>2836.6745078020463</v>
      </c>
      <c r="M288" s="2">
        <f t="shared" ref="M288:M351" si="133">(L288*PI()/30)*(circ/(2*PI()))/12</f>
        <v>35.950909560685652</v>
      </c>
      <c r="N288" s="2">
        <f t="shared" si="123"/>
        <v>65.750083767582396</v>
      </c>
      <c r="O288" s="2">
        <f t="shared" ref="O288:O351" si="134">J288/1.467</f>
        <v>44.819416337820307</v>
      </c>
      <c r="P288" s="5">
        <f t="shared" ref="P288:P351" si="135">cd0+(cdspin*L288/1000)</f>
        <v>0.38363089562781977</v>
      </c>
      <c r="Q288" s="4">
        <f t="shared" si="124"/>
        <v>0.54678119784253398</v>
      </c>
      <c r="R288" s="4">
        <f t="shared" ref="R288:R351" si="136">cl2_*Q288/(cl0+cl1_*Q288)</f>
        <v>0.329485411619104</v>
      </c>
      <c r="S288" s="4">
        <f t="shared" si="125"/>
        <v>0</v>
      </c>
      <c r="T288" s="4">
        <f t="shared" si="126"/>
        <v>0</v>
      </c>
      <c r="U288" s="5">
        <f t="shared" si="127"/>
        <v>0</v>
      </c>
      <c r="V288" s="5">
        <f t="shared" si="128"/>
        <v>-8.8048306325568308</v>
      </c>
      <c r="W288" s="5">
        <f t="shared" si="129"/>
        <v>-0.454793930292196</v>
      </c>
      <c r="X288" s="5">
        <f t="shared" ref="X288:X351" si="137">M288/romega</f>
        <v>0.9998852688762937</v>
      </c>
      <c r="Y288" s="5">
        <f t="shared" ref="Y288:Y351" si="138">const*($R288/omega)*N288*(wy*I288-wz*(H288-T288))</f>
        <v>0</v>
      </c>
      <c r="Z288" s="5">
        <f t="shared" ref="Z288:Z351" si="139">const*($R288/omega)*N288*(wz*(G288-S288)-wx*I288)</f>
        <v>-0.39060452907205251</v>
      </c>
      <c r="AA288" s="5">
        <f t="shared" ref="AA288:AA351" si="140">const*($R288/omega)*N288*(wx*(H288-T288)-wy*(G288-S288))</f>
        <v>7.562120982088353</v>
      </c>
      <c r="AB288" s="5">
        <f t="shared" ref="AB288:AB351" si="141">U288+Y288</f>
        <v>0</v>
      </c>
      <c r="AC288" s="5">
        <f t="shared" ref="AC288:AC351" si="142">V288+Z288</f>
        <v>-9.1954351616288825</v>
      </c>
      <c r="AD288" s="5">
        <f t="shared" ref="AD288:AD351" si="143">W288+AA288-32.174</f>
        <v>-25.066672948203841</v>
      </c>
      <c r="AE288">
        <f t="shared" si="130"/>
        <v>0</v>
      </c>
    </row>
    <row r="289" spans="1:31" x14ac:dyDescent="0.2">
      <c r="A289">
        <f t="shared" ref="A289:A352" si="144">A288+dt</f>
        <v>2.5699999999999892</v>
      </c>
      <c r="B289" s="5">
        <f t="shared" ref="B289:B352" si="145">B288+G288*dt+0.5*AB288*dt*dt</f>
        <v>0</v>
      </c>
      <c r="C289" s="5">
        <f t="shared" ref="C289:C352" si="146">C288+H288*dt+0.5*AC288*dt*dt</f>
        <v>227.61887229971049</v>
      </c>
      <c r="D289" s="5">
        <f t="shared" ref="D289:D352" si="147">D288+I288*dt+0.5*AD288*dt*dt</f>
        <v>101.38924938847185</v>
      </c>
      <c r="E289" s="2">
        <f t="shared" ref="E289:E352" si="148">SQRT(B289^2+C289^2)</f>
        <v>227.61887229971049</v>
      </c>
      <c r="F289" s="2">
        <f t="shared" ref="F289:F352" si="149">ATAN2(C289,B289)*180/PI()</f>
        <v>0</v>
      </c>
      <c r="G289" s="3">
        <f t="shared" ref="G289:G352" si="150">G288+AB288*dt</f>
        <v>0</v>
      </c>
      <c r="H289" s="3">
        <f t="shared" ref="H289:H352" si="151">H288+AC288*dt</f>
        <v>65.570593625773768</v>
      </c>
      <c r="I289" s="3">
        <f t="shared" ref="I289:I352" si="152">I288+AD288*dt</f>
        <v>3.1409860477122948</v>
      </c>
      <c r="J289" s="2">
        <f t="shared" si="131"/>
        <v>65.645780837676739</v>
      </c>
      <c r="K289" s="2">
        <f t="shared" ref="K289:K352" si="153">J289/1.467</f>
        <v>44.748316862765328</v>
      </c>
      <c r="L289" s="6">
        <f t="shared" si="132"/>
        <v>2836.6737547543839</v>
      </c>
      <c r="M289" s="2">
        <f t="shared" si="133"/>
        <v>35.950900016852437</v>
      </c>
      <c r="N289" s="2">
        <f t="shared" ref="N289:N352" si="154">IF(D289&gt;=hwind,SQRT((G289-vxw)^2+(H289-vyw)^2+I289^2),J289)</f>
        <v>65.645780837676739</v>
      </c>
      <c r="O289" s="2">
        <f t="shared" si="134"/>
        <v>44.748316862765328</v>
      </c>
      <c r="P289" s="5">
        <f t="shared" si="135"/>
        <v>0.38363087363882803</v>
      </c>
      <c r="Q289" s="4">
        <f t="shared" ref="Q289:Q352" si="155">(M289/N289)</f>
        <v>0.54764981935013834</v>
      </c>
      <c r="R289" s="4">
        <f t="shared" si="136"/>
        <v>0.32964941510903562</v>
      </c>
      <c r="S289" s="4">
        <f t="shared" si="125"/>
        <v>0</v>
      </c>
      <c r="T289" s="4">
        <f t="shared" si="126"/>
        <v>0</v>
      </c>
      <c r="U289" s="5">
        <f t="shared" si="127"/>
        <v>0</v>
      </c>
      <c r="V289" s="5">
        <f t="shared" si="128"/>
        <v>-8.7785517540537938</v>
      </c>
      <c r="W289" s="5">
        <f t="shared" si="129"/>
        <v>-0.42051332851995177</v>
      </c>
      <c r="X289" s="5">
        <f t="shared" si="137"/>
        <v>0.99988500343827402</v>
      </c>
      <c r="Y289" s="5">
        <f t="shared" si="138"/>
        <v>0</v>
      </c>
      <c r="Z289" s="5">
        <f t="shared" si="139"/>
        <v>-0.36134206686050624</v>
      </c>
      <c r="AA289" s="5">
        <f t="shared" si="140"/>
        <v>7.5433043847056513</v>
      </c>
      <c r="AB289" s="5">
        <f t="shared" si="141"/>
        <v>0</v>
      </c>
      <c r="AC289" s="5">
        <f t="shared" si="142"/>
        <v>-9.1398938209143008</v>
      </c>
      <c r="AD289" s="5">
        <f t="shared" si="143"/>
        <v>-25.051208943814299</v>
      </c>
      <c r="AE289">
        <f t="shared" si="130"/>
        <v>0</v>
      </c>
    </row>
    <row r="290" spans="1:31" x14ac:dyDescent="0.2">
      <c r="A290">
        <f t="shared" si="144"/>
        <v>2.579999999999989</v>
      </c>
      <c r="B290" s="5">
        <f t="shared" si="145"/>
        <v>0</v>
      </c>
      <c r="C290" s="5">
        <f t="shared" si="146"/>
        <v>228.27412124127719</v>
      </c>
      <c r="D290" s="5">
        <f t="shared" si="147"/>
        <v>101.41940668850179</v>
      </c>
      <c r="E290" s="2">
        <f t="shared" si="148"/>
        <v>228.27412124127719</v>
      </c>
      <c r="F290" s="2">
        <f t="shared" si="149"/>
        <v>0</v>
      </c>
      <c r="G290" s="3">
        <f t="shared" si="150"/>
        <v>0</v>
      </c>
      <c r="H290" s="3">
        <f t="shared" si="151"/>
        <v>65.479194687564629</v>
      </c>
      <c r="I290" s="3">
        <f t="shared" si="152"/>
        <v>2.8904739582741517</v>
      </c>
      <c r="J290" s="2">
        <f t="shared" si="131"/>
        <v>65.542961305051307</v>
      </c>
      <c r="K290" s="2">
        <f t="shared" si="153"/>
        <v>44.678228565133814</v>
      </c>
      <c r="L290" s="6">
        <f t="shared" si="132"/>
        <v>2836.6729983402215</v>
      </c>
      <c r="M290" s="2">
        <f t="shared" si="133"/>
        <v>35.950890430353503</v>
      </c>
      <c r="N290" s="2">
        <f t="shared" si="154"/>
        <v>65.542961305051307</v>
      </c>
      <c r="O290" s="2">
        <f t="shared" si="134"/>
        <v>44.678228565133814</v>
      </c>
      <c r="P290" s="5">
        <f t="shared" si="135"/>
        <v>0.38363085155153448</v>
      </c>
      <c r="Q290" s="4">
        <f t="shared" si="155"/>
        <v>0.54850879048674928</v>
      </c>
      <c r="R290" s="4">
        <f t="shared" si="136"/>
        <v>0.32981124559241254</v>
      </c>
      <c r="S290" s="4">
        <f t="shared" ref="S290:S353" si="156">IF(D290&gt;=hwind,vxw,0)</f>
        <v>0</v>
      </c>
      <c r="T290" s="4">
        <f t="shared" ref="T290:T353" si="157">IF(D290&gt;=hwind,vyw,0)</f>
        <v>0</v>
      </c>
      <c r="U290" s="5">
        <f t="shared" ref="U290:U353" si="158">-const*$P290*$N290*(G290-S290)</f>
        <v>0</v>
      </c>
      <c r="V290" s="5">
        <f t="shared" ref="V290:V353" si="159">-const*$P290*$N290*(H290-T290)</f>
        <v>-8.7525843295602872</v>
      </c>
      <c r="W290" s="5">
        <f t="shared" ref="W290:W353" si="160">-const*$P290*$N290*I290</f>
        <v>-0.38636878771810973</v>
      </c>
      <c r="X290" s="5">
        <f t="shared" si="137"/>
        <v>0.99988473681361334</v>
      </c>
      <c r="Y290" s="5">
        <f t="shared" si="138"/>
        <v>0</v>
      </c>
      <c r="Z290" s="5">
        <f t="shared" si="139"/>
        <v>-0.33216507645298765</v>
      </c>
      <c r="AA290" s="5">
        <f t="shared" si="140"/>
        <v>7.5246835029302348</v>
      </c>
      <c r="AB290" s="5">
        <f t="shared" si="141"/>
        <v>0</v>
      </c>
      <c r="AC290" s="5">
        <f t="shared" si="142"/>
        <v>-9.084749406013275</v>
      </c>
      <c r="AD290" s="5">
        <f t="shared" si="143"/>
        <v>-25.035685284787874</v>
      </c>
      <c r="AE290">
        <f t="shared" si="130"/>
        <v>0</v>
      </c>
    </row>
    <row r="291" spans="1:31" x14ac:dyDescent="0.2">
      <c r="A291">
        <f t="shared" si="144"/>
        <v>2.5899999999999888</v>
      </c>
      <c r="B291" s="5">
        <f t="shared" si="145"/>
        <v>0</v>
      </c>
      <c r="C291" s="5">
        <f t="shared" si="146"/>
        <v>228.92845895068251</v>
      </c>
      <c r="D291" s="5">
        <f t="shared" si="147"/>
        <v>101.4470596438203</v>
      </c>
      <c r="E291" s="2">
        <f t="shared" si="148"/>
        <v>228.92845895068251</v>
      </c>
      <c r="F291" s="2">
        <f t="shared" si="149"/>
        <v>0</v>
      </c>
      <c r="G291" s="3">
        <f t="shared" si="150"/>
        <v>0</v>
      </c>
      <c r="H291" s="3">
        <f t="shared" si="151"/>
        <v>65.388347193504501</v>
      </c>
      <c r="I291" s="3">
        <f t="shared" si="152"/>
        <v>2.6401171054262731</v>
      </c>
      <c r="J291" s="2">
        <f t="shared" si="131"/>
        <v>65.441624116678625</v>
      </c>
      <c r="K291" s="2">
        <f t="shared" si="153"/>
        <v>44.609150727115626</v>
      </c>
      <c r="L291" s="6">
        <f t="shared" si="132"/>
        <v>2836.6722384787836</v>
      </c>
      <c r="M291" s="2">
        <f t="shared" si="133"/>
        <v>35.950880800165137</v>
      </c>
      <c r="N291" s="2">
        <f t="shared" si="154"/>
        <v>65.441624116678625</v>
      </c>
      <c r="O291" s="2">
        <f t="shared" si="134"/>
        <v>44.609150727115626</v>
      </c>
      <c r="P291" s="5">
        <f t="shared" si="135"/>
        <v>0.38363082936358051</v>
      </c>
      <c r="Q291" s="4">
        <f t="shared" si="155"/>
        <v>0.54935801617739188</v>
      </c>
      <c r="R291" s="4">
        <f t="shared" si="136"/>
        <v>0.32997089808242658</v>
      </c>
      <c r="S291" s="4">
        <f t="shared" si="156"/>
        <v>0</v>
      </c>
      <c r="T291" s="4">
        <f t="shared" si="157"/>
        <v>0</v>
      </c>
      <c r="U291" s="5">
        <f t="shared" si="158"/>
        <v>0</v>
      </c>
      <c r="V291" s="5">
        <f t="shared" si="159"/>
        <v>-8.7269265098962059</v>
      </c>
      <c r="W291" s="5">
        <f t="shared" si="160"/>
        <v>-0.3523580109525038</v>
      </c>
      <c r="X291" s="5">
        <f t="shared" si="137"/>
        <v>0.99988446897383954</v>
      </c>
      <c r="Y291" s="5">
        <f t="shared" si="138"/>
        <v>0</v>
      </c>
      <c r="Z291" s="5">
        <f t="shared" si="139"/>
        <v>-0.30307233001429085</v>
      </c>
      <c r="AA291" s="5">
        <f t="shared" si="140"/>
        <v>7.5062574682720777</v>
      </c>
      <c r="AB291" s="5">
        <f t="shared" si="141"/>
        <v>0</v>
      </c>
      <c r="AC291" s="5">
        <f t="shared" si="142"/>
        <v>-9.0299988399104976</v>
      </c>
      <c r="AD291" s="5">
        <f t="shared" si="143"/>
        <v>-25.020100542680424</v>
      </c>
      <c r="AE291">
        <f t="shared" si="130"/>
        <v>0</v>
      </c>
    </row>
    <row r="292" spans="1:31" x14ac:dyDescent="0.2">
      <c r="A292">
        <f t="shared" si="144"/>
        <v>2.5999999999999885</v>
      </c>
      <c r="B292" s="5">
        <f t="shared" si="145"/>
        <v>0</v>
      </c>
      <c r="C292" s="5">
        <f t="shared" si="146"/>
        <v>229.58189092267557</v>
      </c>
      <c r="D292" s="5">
        <f t="shared" si="147"/>
        <v>101.47220980984743</v>
      </c>
      <c r="E292" s="2">
        <f t="shared" si="148"/>
        <v>229.58189092267557</v>
      </c>
      <c r="F292" s="2">
        <f t="shared" si="149"/>
        <v>0</v>
      </c>
      <c r="G292" s="3">
        <f t="shared" si="150"/>
        <v>0</v>
      </c>
      <c r="H292" s="3">
        <f t="shared" si="151"/>
        <v>65.298047205105391</v>
      </c>
      <c r="I292" s="3">
        <f t="shared" si="152"/>
        <v>2.3899160999994686</v>
      </c>
      <c r="J292" s="2">
        <f t="shared" si="131"/>
        <v>65.341768171401725</v>
      </c>
      <c r="K292" s="2">
        <f t="shared" si="153"/>
        <v>44.541082598092515</v>
      </c>
      <c r="L292" s="6">
        <f t="shared" si="132"/>
        <v>2836.671475089619</v>
      </c>
      <c r="M292" s="2">
        <f t="shared" si="133"/>
        <v>35.950871125267739</v>
      </c>
      <c r="N292" s="2">
        <f t="shared" si="154"/>
        <v>65.341768171401725</v>
      </c>
      <c r="O292" s="2">
        <f t="shared" si="134"/>
        <v>44.541082598092515</v>
      </c>
      <c r="P292" s="5">
        <f t="shared" si="135"/>
        <v>0.38363080707261688</v>
      </c>
      <c r="Q292" s="4">
        <f t="shared" si="155"/>
        <v>0.55019740253987237</v>
      </c>
      <c r="R292" s="4">
        <f t="shared" si="136"/>
        <v>0.33012836775432469</v>
      </c>
      <c r="S292" s="4">
        <f t="shared" si="156"/>
        <v>0</v>
      </c>
      <c r="T292" s="4">
        <f t="shared" si="157"/>
        <v>0</v>
      </c>
      <c r="U292" s="5">
        <f t="shared" si="158"/>
        <v>0</v>
      </c>
      <c r="V292" s="5">
        <f t="shared" si="159"/>
        <v>-8.7015764576638084</v>
      </c>
      <c r="W292" s="5">
        <f t="shared" si="160"/>
        <v>-0.31847870742941797</v>
      </c>
      <c r="X292" s="5">
        <f t="shared" si="137"/>
        <v>0.99988419989059507</v>
      </c>
      <c r="Y292" s="5">
        <f t="shared" si="138"/>
        <v>0</v>
      </c>
      <c r="Z292" s="5">
        <f t="shared" si="139"/>
        <v>-0.27406259849272041</v>
      </c>
      <c r="AA292" s="5">
        <f t="shared" si="140"/>
        <v>7.4880254137521733</v>
      </c>
      <c r="AB292" s="5">
        <f t="shared" si="141"/>
        <v>0</v>
      </c>
      <c r="AC292" s="5">
        <f t="shared" si="142"/>
        <v>-8.9756390561565293</v>
      </c>
      <c r="AD292" s="5">
        <f t="shared" si="143"/>
        <v>-25.004453293677244</v>
      </c>
      <c r="AE292">
        <f t="shared" si="130"/>
        <v>0</v>
      </c>
    </row>
    <row r="293" spans="1:31" x14ac:dyDescent="0.2">
      <c r="A293">
        <f t="shared" si="144"/>
        <v>2.6099999999999883</v>
      </c>
      <c r="B293" s="5">
        <f t="shared" si="145"/>
        <v>0</v>
      </c>
      <c r="C293" s="5">
        <f t="shared" si="146"/>
        <v>230.23442261277381</v>
      </c>
      <c r="D293" s="5">
        <f t="shared" si="147"/>
        <v>101.49485874818274</v>
      </c>
      <c r="E293" s="2">
        <f t="shared" si="148"/>
        <v>230.23442261277381</v>
      </c>
      <c r="F293" s="2">
        <f t="shared" si="149"/>
        <v>0</v>
      </c>
      <c r="G293" s="3">
        <f t="shared" si="150"/>
        <v>0</v>
      </c>
      <c r="H293" s="3">
        <f t="shared" si="151"/>
        <v>65.20829081454383</v>
      </c>
      <c r="I293" s="3">
        <f t="shared" si="152"/>
        <v>2.1398715670626962</v>
      </c>
      <c r="J293" s="2">
        <f t="shared" si="131"/>
        <v>65.243392318898046</v>
      </c>
      <c r="K293" s="2">
        <f t="shared" si="153"/>
        <v>44.474023393931866</v>
      </c>
      <c r="L293" s="6">
        <f t="shared" si="132"/>
        <v>2836.6707080926089</v>
      </c>
      <c r="M293" s="2">
        <f t="shared" si="133"/>
        <v>35.950861404645906</v>
      </c>
      <c r="N293" s="2">
        <f t="shared" si="154"/>
        <v>65.243392318898046</v>
      </c>
      <c r="O293" s="2">
        <f t="shared" si="134"/>
        <v>44.474023393931866</v>
      </c>
      <c r="P293" s="5">
        <f t="shared" si="135"/>
        <v>0.38363078467630418</v>
      </c>
      <c r="Q293" s="4">
        <f t="shared" si="155"/>
        <v>0.55102685692559517</v>
      </c>
      <c r="R293" s="4">
        <f t="shared" si="136"/>
        <v>0.33028364994784892</v>
      </c>
      <c r="S293" s="4">
        <f t="shared" si="156"/>
        <v>0</v>
      </c>
      <c r="T293" s="4">
        <f t="shared" si="157"/>
        <v>0</v>
      </c>
      <c r="U293" s="5">
        <f t="shared" si="158"/>
        <v>0</v>
      </c>
      <c r="V293" s="5">
        <f t="shared" si="159"/>
        <v>-8.6765323469773108</v>
      </c>
      <c r="W293" s="5">
        <f t="shared" si="160"/>
        <v>-0.28472859260797356</v>
      </c>
      <c r="X293" s="5">
        <f t="shared" si="137"/>
        <v>0.99988392953563898</v>
      </c>
      <c r="Y293" s="5">
        <f t="shared" si="138"/>
        <v>0</v>
      </c>
      <c r="Z293" s="5">
        <f t="shared" si="139"/>
        <v>-0.24513465177312263</v>
      </c>
      <c r="AA293" s="5">
        <f t="shared" si="140"/>
        <v>7.4699864737608213</v>
      </c>
      <c r="AB293" s="5">
        <f t="shared" si="141"/>
        <v>0</v>
      </c>
      <c r="AC293" s="5">
        <f t="shared" si="142"/>
        <v>-8.9216669987504336</v>
      </c>
      <c r="AD293" s="5">
        <f t="shared" si="143"/>
        <v>-24.988742118847153</v>
      </c>
      <c r="AE293">
        <f t="shared" si="130"/>
        <v>0</v>
      </c>
    </row>
    <row r="294" spans="1:31" x14ac:dyDescent="0.2">
      <c r="A294">
        <f t="shared" si="144"/>
        <v>2.6199999999999881</v>
      </c>
      <c r="B294" s="5">
        <f t="shared" si="145"/>
        <v>0</v>
      </c>
      <c r="C294" s="5">
        <f t="shared" si="146"/>
        <v>230.88605943756932</v>
      </c>
      <c r="D294" s="5">
        <f t="shared" si="147"/>
        <v>101.51500802674742</v>
      </c>
      <c r="E294" s="2">
        <f t="shared" si="148"/>
        <v>230.88605943756932</v>
      </c>
      <c r="F294" s="2">
        <f t="shared" si="149"/>
        <v>0</v>
      </c>
      <c r="G294" s="3">
        <f t="shared" si="150"/>
        <v>0</v>
      </c>
      <c r="H294" s="3">
        <f t="shared" si="151"/>
        <v>65.119074144556322</v>
      </c>
      <c r="I294" s="3">
        <f t="shared" si="152"/>
        <v>1.8899841458742246</v>
      </c>
      <c r="J294" s="2">
        <f t="shared" si="131"/>
        <v>65.146495358659777</v>
      </c>
      <c r="K294" s="2">
        <f t="shared" si="153"/>
        <v>44.407972296291597</v>
      </c>
      <c r="L294" s="6">
        <f t="shared" si="132"/>
        <v>2836.6699374079799</v>
      </c>
      <c r="M294" s="2">
        <f t="shared" si="133"/>
        <v>35.950851637288629</v>
      </c>
      <c r="N294" s="2">
        <f t="shared" si="154"/>
        <v>65.146495358659777</v>
      </c>
      <c r="O294" s="2">
        <f t="shared" si="134"/>
        <v>44.407972296291597</v>
      </c>
      <c r="P294" s="5">
        <f t="shared" si="135"/>
        <v>0.38363076217231301</v>
      </c>
      <c r="Q294" s="4">
        <f t="shared" si="155"/>
        <v>0.55184628796013602</v>
      </c>
      <c r="R294" s="4">
        <f t="shared" si="136"/>
        <v>0.3304367401696362</v>
      </c>
      <c r="S294" s="4">
        <f t="shared" si="156"/>
        <v>0</v>
      </c>
      <c r="T294" s="4">
        <f t="shared" si="157"/>
        <v>0</v>
      </c>
      <c r="U294" s="5">
        <f t="shared" si="158"/>
        <v>0</v>
      </c>
      <c r="V294" s="5">
        <f t="shared" si="159"/>
        <v>-8.6517923631967903</v>
      </c>
      <c r="W294" s="5">
        <f t="shared" si="160"/>
        <v>-0.25110538831585277</v>
      </c>
      <c r="X294" s="5">
        <f t="shared" si="137"/>
        <v>0.99988365788085265</v>
      </c>
      <c r="Y294" s="5">
        <f t="shared" si="138"/>
        <v>0</v>
      </c>
      <c r="Z294" s="5">
        <f t="shared" si="139"/>
        <v>-0.21628725883262703</v>
      </c>
      <c r="AA294" s="5">
        <f t="shared" si="140"/>
        <v>7.4521397839185797</v>
      </c>
      <c r="AB294" s="5">
        <f t="shared" si="141"/>
        <v>0</v>
      </c>
      <c r="AC294" s="5">
        <f t="shared" si="142"/>
        <v>-8.868079622029418</v>
      </c>
      <c r="AD294" s="5">
        <f t="shared" si="143"/>
        <v>-24.972965604397274</v>
      </c>
      <c r="AE294">
        <f t="shared" si="130"/>
        <v>0</v>
      </c>
    </row>
    <row r="295" spans="1:31" s="86" customFormat="1" x14ac:dyDescent="0.2">
      <c r="A295" s="86">
        <f t="shared" si="144"/>
        <v>2.6299999999999879</v>
      </c>
      <c r="B295" s="97">
        <f t="shared" si="145"/>
        <v>0</v>
      </c>
      <c r="C295" s="97">
        <f t="shared" si="146"/>
        <v>231.53680677503377</v>
      </c>
      <c r="D295" s="97">
        <f t="shared" si="147"/>
        <v>101.53265921992595</v>
      </c>
      <c r="E295" s="98">
        <f t="shared" si="148"/>
        <v>231.53680677503377</v>
      </c>
      <c r="F295" s="98">
        <f t="shared" si="149"/>
        <v>0</v>
      </c>
      <c r="G295" s="99">
        <f t="shared" si="150"/>
        <v>0</v>
      </c>
      <c r="H295" s="99">
        <f t="shared" si="151"/>
        <v>65.030393348336034</v>
      </c>
      <c r="I295" s="99">
        <f t="shared" si="152"/>
        <v>1.6402544898302518</v>
      </c>
      <c r="J295" s="98">
        <f t="shared" si="131"/>
        <v>65.05107603899198</v>
      </c>
      <c r="K295" s="98">
        <f t="shared" si="153"/>
        <v>44.342928451937269</v>
      </c>
      <c r="L295" s="76">
        <f t="shared" si="132"/>
        <v>2836.6691629563097</v>
      </c>
      <c r="M295" s="98">
        <f t="shared" si="133"/>
        <v>35.950841822189339</v>
      </c>
      <c r="N295" s="98">
        <f t="shared" si="154"/>
        <v>65.05107603899198</v>
      </c>
      <c r="O295" s="98">
        <f t="shared" si="134"/>
        <v>44.342928451937269</v>
      </c>
      <c r="P295" s="97">
        <f t="shared" si="135"/>
        <v>0.38363073955832427</v>
      </c>
      <c r="Q295" s="100">
        <f t="shared" si="155"/>
        <v>0.55265560558352955</v>
      </c>
      <c r="R295" s="100">
        <f t="shared" si="136"/>
        <v>0.33058763409557573</v>
      </c>
      <c r="S295" s="100">
        <f t="shared" si="156"/>
        <v>0</v>
      </c>
      <c r="T295" s="100">
        <f t="shared" si="157"/>
        <v>0</v>
      </c>
      <c r="U295" s="97">
        <f t="shared" si="158"/>
        <v>0</v>
      </c>
      <c r="V295" s="97">
        <f t="shared" si="159"/>
        <v>-8.6273547026666346</v>
      </c>
      <c r="W295" s="97">
        <f t="shared" si="160"/>
        <v>-0.21760682286829772</v>
      </c>
      <c r="X295" s="5">
        <f t="shared" si="137"/>
        <v>0.99988338489824069</v>
      </c>
      <c r="Y295" s="5">
        <f t="shared" si="138"/>
        <v>0</v>
      </c>
      <c r="Z295" s="5">
        <f t="shared" si="139"/>
        <v>-0.18751918789904123</v>
      </c>
      <c r="AA295" s="5">
        <f t="shared" si="140"/>
        <v>7.4344844809400144</v>
      </c>
      <c r="AB295" s="97">
        <f t="shared" si="141"/>
        <v>0</v>
      </c>
      <c r="AC295" s="97">
        <f t="shared" si="142"/>
        <v>-8.8148738905656767</v>
      </c>
      <c r="AD295" s="97">
        <f t="shared" si="143"/>
        <v>-24.957122341928283</v>
      </c>
      <c r="AE295" s="86">
        <f t="shared" si="130"/>
        <v>0</v>
      </c>
    </row>
    <row r="296" spans="1:31" x14ac:dyDescent="0.2">
      <c r="A296">
        <f t="shared" si="144"/>
        <v>2.6399999999999877</v>
      </c>
      <c r="B296" s="5">
        <f t="shared" si="145"/>
        <v>0</v>
      </c>
      <c r="C296" s="5">
        <f t="shared" si="146"/>
        <v>232.18666996482261</v>
      </c>
      <c r="D296" s="5">
        <f t="shared" si="147"/>
        <v>101.54781390870716</v>
      </c>
      <c r="E296" s="2">
        <f t="shared" si="148"/>
        <v>232.18666996482261</v>
      </c>
      <c r="F296" s="2">
        <f t="shared" si="149"/>
        <v>0</v>
      </c>
      <c r="G296" s="3">
        <f t="shared" si="150"/>
        <v>0</v>
      </c>
      <c r="H296" s="3">
        <f t="shared" si="151"/>
        <v>64.942244609430375</v>
      </c>
      <c r="I296" s="3">
        <f t="shared" si="152"/>
        <v>1.390683266410969</v>
      </c>
      <c r="J296" s="2">
        <f t="shared" si="131"/>
        <v>64.957133056028297</v>
      </c>
      <c r="K296" s="2">
        <f t="shared" si="153"/>
        <v>44.278890972071096</v>
      </c>
      <c r="L296" s="6">
        <f t="shared" si="132"/>
        <v>2836.6683846585406</v>
      </c>
      <c r="M296" s="2">
        <f t="shared" si="133"/>
        <v>35.950831958346086</v>
      </c>
      <c r="N296" s="2">
        <f t="shared" si="154"/>
        <v>64.957133056028297</v>
      </c>
      <c r="O296" s="2">
        <f t="shared" si="134"/>
        <v>44.278890972071096</v>
      </c>
      <c r="P296" s="5">
        <f t="shared" si="135"/>
        <v>0.38363071683202937</v>
      </c>
      <c r="Q296" s="4">
        <f t="shared" si="155"/>
        <v>0.55345472109024518</v>
      </c>
      <c r="R296" s="4">
        <f t="shared" si="136"/>
        <v>0.33073632757312293</v>
      </c>
      <c r="S296" s="4">
        <f t="shared" si="156"/>
        <v>0</v>
      </c>
      <c r="T296" s="4">
        <f t="shared" si="157"/>
        <v>0</v>
      </c>
      <c r="U296" s="5">
        <f t="shared" si="158"/>
        <v>0</v>
      </c>
      <c r="V296" s="5">
        <f t="shared" si="159"/>
        <v>-8.6032175724583588</v>
      </c>
      <c r="W296" s="5">
        <f t="shared" si="160"/>
        <v>-0.1842306311903065</v>
      </c>
      <c r="X296" s="5">
        <f t="shared" si="137"/>
        <v>0.99988311055993651</v>
      </c>
      <c r="Y296" s="5">
        <f t="shared" si="138"/>
        <v>0</v>
      </c>
      <c r="Z296" s="5">
        <f t="shared" si="139"/>
        <v>-0.15882920661183408</v>
      </c>
      <c r="AA296" s="5">
        <f t="shared" si="140"/>
        <v>7.4170197025001947</v>
      </c>
      <c r="AB296" s="5">
        <f t="shared" si="141"/>
        <v>0</v>
      </c>
      <c r="AC296" s="5">
        <f t="shared" si="142"/>
        <v>-8.762046779070193</v>
      </c>
      <c r="AD296" s="5">
        <f t="shared" si="143"/>
        <v>-24.941210928690111</v>
      </c>
      <c r="AE296">
        <f t="shared" si="130"/>
        <v>0</v>
      </c>
    </row>
    <row r="297" spans="1:31" x14ac:dyDescent="0.2">
      <c r="A297">
        <f t="shared" si="144"/>
        <v>2.6499999999999875</v>
      </c>
      <c r="B297" s="5">
        <f t="shared" si="145"/>
        <v>0</v>
      </c>
      <c r="C297" s="5">
        <f t="shared" si="146"/>
        <v>232.83565430857794</v>
      </c>
      <c r="D297" s="5">
        <f t="shared" si="147"/>
        <v>101.56047368082483</v>
      </c>
      <c r="E297" s="2">
        <f t="shared" si="148"/>
        <v>232.83565430857794</v>
      </c>
      <c r="F297" s="2">
        <f t="shared" si="149"/>
        <v>0</v>
      </c>
      <c r="G297" s="3">
        <f t="shared" si="150"/>
        <v>0</v>
      </c>
      <c r="H297" s="3">
        <f t="shared" si="151"/>
        <v>64.854624141639675</v>
      </c>
      <c r="I297" s="3">
        <f t="shared" si="152"/>
        <v>1.1412711571240679</v>
      </c>
      <c r="J297" s="2">
        <f t="shared" si="131"/>
        <v>64.864665052765318</v>
      </c>
      <c r="K297" s="2">
        <f t="shared" si="153"/>
        <v>44.215858931673701</v>
      </c>
      <c r="L297" s="6">
        <f t="shared" si="132"/>
        <v>2836.6676024359872</v>
      </c>
      <c r="M297" s="2">
        <f t="shared" si="133"/>
        <v>35.950822044761644</v>
      </c>
      <c r="N297" s="2">
        <f t="shared" si="154"/>
        <v>64.864665052765318</v>
      </c>
      <c r="O297" s="2">
        <f t="shared" si="134"/>
        <v>44.215858931673701</v>
      </c>
      <c r="P297" s="5">
        <f t="shared" si="135"/>
        <v>0.38363069399113081</v>
      </c>
      <c r="Q297" s="4">
        <f t="shared" si="155"/>
        <v>0.55424354716881385</v>
      </c>
      <c r="R297" s="4">
        <f t="shared" si="136"/>
        <v>0.33088281662356722</v>
      </c>
      <c r="S297" s="4">
        <f t="shared" si="156"/>
        <v>0</v>
      </c>
      <c r="T297" s="4">
        <f t="shared" si="157"/>
        <v>0</v>
      </c>
      <c r="U297" s="5">
        <f t="shared" si="158"/>
        <v>0</v>
      </c>
      <c r="V297" s="5">
        <f t="shared" si="159"/>
        <v>-8.579379190117967</v>
      </c>
      <c r="W297" s="5">
        <f t="shared" si="160"/>
        <v>-0.15097455494195902</v>
      </c>
      <c r="X297" s="5">
        <f t="shared" si="137"/>
        <v>0.99988283483820461</v>
      </c>
      <c r="Y297" s="5">
        <f t="shared" si="138"/>
        <v>0</v>
      </c>
      <c r="Z297" s="5">
        <f t="shared" si="139"/>
        <v>-0.13021608218564446</v>
      </c>
      <c r="AA297" s="5">
        <f t="shared" si="140"/>
        <v>7.3997445871040801</v>
      </c>
      <c r="AB297" s="5">
        <f t="shared" si="141"/>
        <v>0</v>
      </c>
      <c r="AC297" s="5">
        <f t="shared" si="142"/>
        <v>-8.709595272303611</v>
      </c>
      <c r="AD297" s="5">
        <f t="shared" si="143"/>
        <v>-24.925229967837879</v>
      </c>
      <c r="AE297">
        <f t="shared" si="130"/>
        <v>0</v>
      </c>
    </row>
    <row r="298" spans="1:31" x14ac:dyDescent="0.2">
      <c r="A298">
        <f t="shared" si="144"/>
        <v>2.6599999999999873</v>
      </c>
      <c r="B298" s="5">
        <f t="shared" si="145"/>
        <v>0</v>
      </c>
      <c r="C298" s="5">
        <f t="shared" si="146"/>
        <v>233.48376507023073</v>
      </c>
      <c r="D298" s="5">
        <f t="shared" si="147"/>
        <v>101.57064013089767</v>
      </c>
      <c r="E298" s="2">
        <f t="shared" si="148"/>
        <v>233.48376507023073</v>
      </c>
      <c r="F298" s="2">
        <f t="shared" si="149"/>
        <v>0</v>
      </c>
      <c r="G298" s="3">
        <f t="shared" si="150"/>
        <v>0</v>
      </c>
      <c r="H298" s="3">
        <f t="shared" si="151"/>
        <v>64.767528188916643</v>
      </c>
      <c r="I298" s="3">
        <f t="shared" si="152"/>
        <v>0.8920188574456891</v>
      </c>
      <c r="J298" s="2">
        <f t="shared" si="131"/>
        <v>64.773670618115744</v>
      </c>
      <c r="K298" s="2">
        <f t="shared" si="153"/>
        <v>44.153831368858718</v>
      </c>
      <c r="L298" s="6">
        <f t="shared" si="132"/>
        <v>2836.6668162103479</v>
      </c>
      <c r="M298" s="2">
        <f t="shared" si="133"/>
        <v>35.950812080443647</v>
      </c>
      <c r="N298" s="2">
        <f t="shared" si="154"/>
        <v>64.773670618115744</v>
      </c>
      <c r="O298" s="2">
        <f t="shared" si="134"/>
        <v>44.153831368858718</v>
      </c>
      <c r="P298" s="5">
        <f t="shared" si="135"/>
        <v>0.38363067103334214</v>
      </c>
      <c r="Q298" s="4">
        <f t="shared" si="155"/>
        <v>0.5550219979410741</v>
      </c>
      <c r="R298" s="4">
        <f t="shared" si="136"/>
        <v>0.33102709744425285</v>
      </c>
      <c r="S298" s="4">
        <f t="shared" si="156"/>
        <v>0</v>
      </c>
      <c r="T298" s="4">
        <f t="shared" si="157"/>
        <v>0</v>
      </c>
      <c r="U298" s="5">
        <f t="shared" si="158"/>
        <v>0</v>
      </c>
      <c r="V298" s="5">
        <f t="shared" si="159"/>
        <v>-8.5558377834177506</v>
      </c>
      <c r="W298" s="5">
        <f t="shared" si="160"/>
        <v>-0.11783634264679228</v>
      </c>
      <c r="X298" s="5">
        <f t="shared" si="137"/>
        <v>0.99988255770544499</v>
      </c>
      <c r="Y298" s="5">
        <f t="shared" si="138"/>
        <v>0</v>
      </c>
      <c r="Z298" s="5">
        <f t="shared" si="139"/>
        <v>-0.10167858157624705</v>
      </c>
      <c r="AA298" s="5">
        <f t="shared" si="140"/>
        <v>7.382658273958743</v>
      </c>
      <c r="AB298" s="5">
        <f t="shared" si="141"/>
        <v>0</v>
      </c>
      <c r="AC298" s="5">
        <f t="shared" si="142"/>
        <v>-8.657516364993997</v>
      </c>
      <c r="AD298" s="5">
        <f t="shared" si="143"/>
        <v>-24.90917806868805</v>
      </c>
      <c r="AE298">
        <f t="shared" si="130"/>
        <v>0</v>
      </c>
    </row>
    <row r="299" spans="1:31" x14ac:dyDescent="0.2">
      <c r="A299">
        <f t="shared" si="144"/>
        <v>2.6699999999999871</v>
      </c>
      <c r="B299" s="5">
        <f t="shared" si="145"/>
        <v>0</v>
      </c>
      <c r="C299" s="5">
        <f t="shared" si="146"/>
        <v>234.13100747630165</v>
      </c>
      <c r="D299" s="5">
        <f t="shared" si="147"/>
        <v>101.57831486056868</v>
      </c>
      <c r="E299" s="2">
        <f t="shared" si="148"/>
        <v>234.13100747630165</v>
      </c>
      <c r="F299" s="2">
        <f t="shared" si="149"/>
        <v>0</v>
      </c>
      <c r="G299" s="3">
        <f t="shared" si="150"/>
        <v>0</v>
      </c>
      <c r="H299" s="3">
        <f t="shared" si="151"/>
        <v>64.680953025266703</v>
      </c>
      <c r="I299" s="3">
        <f t="shared" si="152"/>
        <v>0.64292707675880856</v>
      </c>
      <c r="J299" s="2">
        <f t="shared" si="131"/>
        <v>64.684148285981067</v>
      </c>
      <c r="K299" s="2">
        <f t="shared" si="153"/>
        <v>44.092807284240671</v>
      </c>
      <c r="L299" s="6">
        <f t="shared" si="132"/>
        <v>2836.6660259037139</v>
      </c>
      <c r="M299" s="2">
        <f t="shared" si="133"/>
        <v>35.950802064404705</v>
      </c>
      <c r="N299" s="2">
        <f t="shared" si="154"/>
        <v>64.684148285981067</v>
      </c>
      <c r="O299" s="2">
        <f t="shared" si="134"/>
        <v>44.092807284240671</v>
      </c>
      <c r="P299" s="5">
        <f t="shared" si="135"/>
        <v>0.38363064795638846</v>
      </c>
      <c r="Q299" s="4">
        <f t="shared" si="155"/>
        <v>0.55578998900100363</v>
      </c>
      <c r="R299" s="4">
        <f t="shared" si="136"/>
        <v>0.33116916641075206</v>
      </c>
      <c r="S299" s="4">
        <f t="shared" si="156"/>
        <v>0</v>
      </c>
      <c r="T299" s="4">
        <f t="shared" si="157"/>
        <v>0</v>
      </c>
      <c r="U299" s="5">
        <f t="shared" si="158"/>
        <v>0</v>
      </c>
      <c r="V299" s="5">
        <f t="shared" si="159"/>
        <v>-8.5325915901126219</v>
      </c>
      <c r="W299" s="5">
        <f t="shared" si="160"/>
        <v>-8.4813749823150236E-2</v>
      </c>
      <c r="X299" s="5">
        <f t="shared" si="137"/>
        <v>0.9998822791341957</v>
      </c>
      <c r="Y299" s="5">
        <f t="shared" si="138"/>
        <v>0</v>
      </c>
      <c r="Z299" s="5">
        <f t="shared" si="139"/>
        <v>-7.3215471648906863E-2</v>
      </c>
      <c r="AA299" s="5">
        <f t="shared" si="140"/>
        <v>7.3657599028485929</v>
      </c>
      <c r="AB299" s="5">
        <f t="shared" si="141"/>
        <v>0</v>
      </c>
      <c r="AC299" s="5">
        <f t="shared" si="142"/>
        <v>-8.6058070617615297</v>
      </c>
      <c r="AD299" s="5">
        <f t="shared" si="143"/>
        <v>-24.893053846974556</v>
      </c>
      <c r="AE299">
        <f t="shared" si="130"/>
        <v>0</v>
      </c>
    </row>
    <row r="300" spans="1:31" x14ac:dyDescent="0.2">
      <c r="A300">
        <f t="shared" si="144"/>
        <v>2.6799999999999868</v>
      </c>
      <c r="B300" s="5">
        <f t="shared" si="145"/>
        <v>0</v>
      </c>
      <c r="C300" s="5">
        <f t="shared" si="146"/>
        <v>234.77738671620122</v>
      </c>
      <c r="D300" s="5">
        <f t="shared" si="147"/>
        <v>101.58349947864392</v>
      </c>
      <c r="E300" s="2">
        <f t="shared" si="148"/>
        <v>234.77738671620122</v>
      </c>
      <c r="F300" s="2">
        <f t="shared" si="149"/>
        <v>0</v>
      </c>
      <c r="G300" s="3">
        <f t="shared" si="150"/>
        <v>0</v>
      </c>
      <c r="H300" s="3">
        <f t="shared" si="151"/>
        <v>64.594894954649092</v>
      </c>
      <c r="I300" s="3">
        <f t="shared" si="152"/>
        <v>0.393996538289063</v>
      </c>
      <c r="J300" s="2">
        <f t="shared" si="131"/>
        <v>64.596096534344355</v>
      </c>
      <c r="K300" s="2">
        <f t="shared" si="153"/>
        <v>44.032785640316533</v>
      </c>
      <c r="L300" s="6">
        <f t="shared" si="132"/>
        <v>2836.665231438581</v>
      </c>
      <c r="M300" s="2">
        <f t="shared" si="133"/>
        <v>35.950791995662577</v>
      </c>
      <c r="N300" s="2">
        <f t="shared" si="154"/>
        <v>64.596096534344355</v>
      </c>
      <c r="O300" s="2">
        <f t="shared" si="134"/>
        <v>44.032785640316533</v>
      </c>
      <c r="P300" s="5">
        <f t="shared" si="135"/>
        <v>0.38363062475800658</v>
      </c>
      <c r="Q300" s="4">
        <f t="shared" si="155"/>
        <v>0.55654743745310231</v>
      </c>
      <c r="R300" s="4">
        <f t="shared" si="136"/>
        <v>0.33130902007898616</v>
      </c>
      <c r="S300" s="4">
        <f t="shared" si="156"/>
        <v>0</v>
      </c>
      <c r="T300" s="4">
        <f t="shared" si="157"/>
        <v>0</v>
      </c>
      <c r="U300" s="5">
        <f t="shared" si="158"/>
        <v>0</v>
      </c>
      <c r="V300" s="5">
        <f t="shared" si="159"/>
        <v>-8.5096388577009794</v>
      </c>
      <c r="W300" s="5">
        <f t="shared" si="160"/>
        <v>-5.190453911842724E-2</v>
      </c>
      <c r="X300" s="5">
        <f t="shared" si="137"/>
        <v>0.99988199909713815</v>
      </c>
      <c r="Y300" s="5">
        <f t="shared" si="138"/>
        <v>0</v>
      </c>
      <c r="Z300" s="5">
        <f t="shared" si="139"/>
        <v>-4.4825519349048354E-2</v>
      </c>
      <c r="AA300" s="5">
        <f t="shared" si="140"/>
        <v>7.3490486140135332</v>
      </c>
      <c r="AB300" s="5">
        <f t="shared" si="141"/>
        <v>0</v>
      </c>
      <c r="AC300" s="5">
        <f t="shared" si="142"/>
        <v>-8.5544643770500279</v>
      </c>
      <c r="AD300" s="5">
        <f t="shared" si="143"/>
        <v>-24.876855925104895</v>
      </c>
      <c r="AE300">
        <f t="shared" si="130"/>
        <v>0</v>
      </c>
    </row>
    <row r="301" spans="1:31" x14ac:dyDescent="0.2">
      <c r="A301">
        <f t="shared" si="144"/>
        <v>2.6899999999999866</v>
      </c>
      <c r="B301" s="5">
        <f t="shared" si="145"/>
        <v>0</v>
      </c>
      <c r="C301" s="5">
        <f t="shared" si="146"/>
        <v>235.42290794252887</v>
      </c>
      <c r="D301" s="5">
        <f t="shared" si="147"/>
        <v>101.58619560123054</v>
      </c>
      <c r="E301" s="2">
        <f t="shared" si="148"/>
        <v>235.42290794252887</v>
      </c>
      <c r="F301" s="2">
        <f t="shared" si="149"/>
        <v>0</v>
      </c>
      <c r="G301" s="3">
        <f t="shared" si="150"/>
        <v>0</v>
      </c>
      <c r="H301" s="3">
        <f t="shared" si="151"/>
        <v>64.509350310878588</v>
      </c>
      <c r="I301" s="3">
        <f t="shared" si="152"/>
        <v>0.14522797903801404</v>
      </c>
      <c r="J301" s="2">
        <f t="shared" si="131"/>
        <v>64.509513784383358</v>
      </c>
      <c r="K301" s="2">
        <f t="shared" si="153"/>
        <v>43.973765360861179</v>
      </c>
      <c r="L301" s="6">
        <f t="shared" si="132"/>
        <v>2836.6644327378567</v>
      </c>
      <c r="M301" s="2">
        <f t="shared" si="133"/>
        <v>35.950781873240196</v>
      </c>
      <c r="N301" s="2">
        <f t="shared" si="154"/>
        <v>64.509513784383358</v>
      </c>
      <c r="O301" s="2">
        <f t="shared" si="134"/>
        <v>43.973765360861179</v>
      </c>
      <c r="P301" s="5">
        <f t="shared" si="135"/>
        <v>0.38363060143594541</v>
      </c>
      <c r="Q301" s="4">
        <f t="shared" si="155"/>
        <v>0.5572942619502933</v>
      </c>
      <c r="R301" s="4">
        <f t="shared" si="136"/>
        <v>0.33144665518729621</v>
      </c>
      <c r="S301" s="4">
        <f t="shared" si="156"/>
        <v>0</v>
      </c>
      <c r="T301" s="4">
        <f t="shared" si="157"/>
        <v>0</v>
      </c>
      <c r="U301" s="5">
        <f t="shared" si="158"/>
        <v>0</v>
      </c>
      <c r="V301" s="5">
        <f t="shared" si="159"/>
        <v>-8.486977843190104</v>
      </c>
      <c r="W301" s="5">
        <f t="shared" si="160"/>
        <v>-1.9106480446123023E-2</v>
      </c>
      <c r="X301" s="5">
        <f t="shared" si="137"/>
        <v>0.99988171756709765</v>
      </c>
      <c r="Y301" s="5">
        <f t="shared" si="138"/>
        <v>0</v>
      </c>
      <c r="Z301" s="5">
        <f t="shared" si="139"/>
        <v>-1.6507491875166105E-2</v>
      </c>
      <c r="AA301" s="5">
        <f t="shared" si="140"/>
        <v>7.3325235480301867</v>
      </c>
      <c r="AB301" s="5">
        <f t="shared" si="141"/>
        <v>0</v>
      </c>
      <c r="AC301" s="5">
        <f t="shared" si="142"/>
        <v>-8.5034853350652693</v>
      </c>
      <c r="AD301" s="5">
        <f t="shared" si="143"/>
        <v>-24.860582932415937</v>
      </c>
      <c r="AE301">
        <f t="shared" si="130"/>
        <v>0</v>
      </c>
    </row>
    <row r="302" spans="1:31" x14ac:dyDescent="0.2">
      <c r="A302">
        <f t="shared" si="144"/>
        <v>2.6999999999999864</v>
      </c>
      <c r="B302" s="5">
        <f t="shared" si="145"/>
        <v>0</v>
      </c>
      <c r="C302" s="5">
        <f t="shared" si="146"/>
        <v>236.06757627137091</v>
      </c>
      <c r="D302" s="5">
        <f t="shared" si="147"/>
        <v>101.58640485187431</v>
      </c>
      <c r="E302" s="2">
        <f t="shared" si="148"/>
        <v>236.06757627137091</v>
      </c>
      <c r="F302" s="2">
        <f t="shared" si="149"/>
        <v>0</v>
      </c>
      <c r="G302" s="3">
        <f t="shared" si="150"/>
        <v>0</v>
      </c>
      <c r="H302" s="3">
        <f t="shared" si="151"/>
        <v>64.424315457527939</v>
      </c>
      <c r="I302" s="3">
        <f t="shared" si="152"/>
        <v>-0.10337785028614532</v>
      </c>
      <c r="J302" s="2">
        <f t="shared" si="131"/>
        <v>64.424398399604812</v>
      </c>
      <c r="K302" s="2">
        <f t="shared" si="153"/>
        <v>43.915745330337295</v>
      </c>
      <c r="L302" s="6">
        <f t="shared" si="132"/>
        <v>2836.6636297248724</v>
      </c>
      <c r="M302" s="2">
        <f t="shared" si="133"/>
        <v>35.950771696165923</v>
      </c>
      <c r="N302" s="2">
        <f t="shared" si="154"/>
        <v>64.424398399604812</v>
      </c>
      <c r="O302" s="2">
        <f t="shared" si="134"/>
        <v>43.915745330337295</v>
      </c>
      <c r="P302" s="5">
        <f t="shared" si="135"/>
        <v>0.38363057798796629</v>
      </c>
      <c r="Q302" s="4">
        <f t="shared" si="155"/>
        <v>0.55803038273131089</v>
      </c>
      <c r="R302" s="4">
        <f t="shared" si="136"/>
        <v>0.33158206865845946</v>
      </c>
      <c r="S302" s="4">
        <f t="shared" si="156"/>
        <v>0</v>
      </c>
      <c r="T302" s="4">
        <f t="shared" si="157"/>
        <v>0</v>
      </c>
      <c r="U302" s="5">
        <f t="shared" si="158"/>
        <v>0</v>
      </c>
      <c r="V302" s="5">
        <f t="shared" si="159"/>
        <v>-8.4646068128661387</v>
      </c>
      <c r="W302" s="5">
        <f t="shared" si="160"/>
        <v>1.3582648874374839E-2</v>
      </c>
      <c r="X302" s="5">
        <f t="shared" si="137"/>
        <v>0.99988143451705047</v>
      </c>
      <c r="Y302" s="5">
        <f t="shared" si="138"/>
        <v>0</v>
      </c>
      <c r="Z302" s="5">
        <f t="shared" si="139"/>
        <v>1.1739843146100772E-2</v>
      </c>
      <c r="AA302" s="5">
        <f t="shared" si="140"/>
        <v>7.3161838456961688</v>
      </c>
      <c r="AB302" s="5">
        <f t="shared" si="141"/>
        <v>0</v>
      </c>
      <c r="AC302" s="5">
        <f t="shared" si="142"/>
        <v>-8.4528669697200378</v>
      </c>
      <c r="AD302" s="5">
        <f t="shared" si="143"/>
        <v>-24.844233505429457</v>
      </c>
      <c r="AE302">
        <f t="shared" si="130"/>
        <v>0</v>
      </c>
    </row>
    <row r="303" spans="1:31" x14ac:dyDescent="0.2">
      <c r="A303">
        <f t="shared" si="144"/>
        <v>2.7099999999999862</v>
      </c>
      <c r="B303" s="5">
        <f t="shared" si="145"/>
        <v>0</v>
      </c>
      <c r="C303" s="5">
        <f t="shared" si="146"/>
        <v>236.71139678259772</v>
      </c>
      <c r="D303" s="5">
        <f t="shared" si="147"/>
        <v>101.58412886169617</v>
      </c>
      <c r="E303" s="2">
        <f t="shared" si="148"/>
        <v>236.71139678259772</v>
      </c>
      <c r="F303" s="2">
        <f t="shared" si="149"/>
        <v>0</v>
      </c>
      <c r="G303" s="3">
        <f t="shared" si="150"/>
        <v>0</v>
      </c>
      <c r="H303" s="3">
        <f t="shared" si="151"/>
        <v>64.339786787830732</v>
      </c>
      <c r="I303" s="3">
        <f t="shared" si="152"/>
        <v>-0.35182018534043991</v>
      </c>
      <c r="J303" s="2">
        <f t="shared" si="131"/>
        <v>64.340748685000008</v>
      </c>
      <c r="K303" s="2">
        <f t="shared" si="153"/>
        <v>43.858724393319704</v>
      </c>
      <c r="L303" s="6">
        <f t="shared" si="132"/>
        <v>2836.6628223233929</v>
      </c>
      <c r="M303" s="2">
        <f t="shared" si="133"/>
        <v>35.950761463473555</v>
      </c>
      <c r="N303" s="2">
        <f t="shared" si="154"/>
        <v>64.340748685000008</v>
      </c>
      <c r="O303" s="2">
        <f t="shared" si="134"/>
        <v>43.858724393319704</v>
      </c>
      <c r="P303" s="5">
        <f t="shared" si="135"/>
        <v>0.38363055441184307</v>
      </c>
      <c r="Q303" s="4">
        <f t="shared" si="155"/>
        <v>0.55875572165753928</v>
      </c>
      <c r="R303" s="4">
        <f t="shared" si="136"/>
        <v>0.33171525760165121</v>
      </c>
      <c r="S303" s="4">
        <f t="shared" si="156"/>
        <v>0</v>
      </c>
      <c r="T303" s="4">
        <f t="shared" si="157"/>
        <v>0</v>
      </c>
      <c r="U303" s="5">
        <f t="shared" si="158"/>
        <v>0</v>
      </c>
      <c r="V303" s="5">
        <f t="shared" si="159"/>
        <v>-8.4425240420686034</v>
      </c>
      <c r="W303" s="5">
        <f t="shared" si="160"/>
        <v>4.6165063975367279E-2</v>
      </c>
      <c r="X303" s="5">
        <f t="shared" si="137"/>
        <v>0.99988114992012411</v>
      </c>
      <c r="Y303" s="5">
        <f t="shared" si="138"/>
        <v>0</v>
      </c>
      <c r="Z303" s="5">
        <f t="shared" si="139"/>
        <v>3.9917717482809853E-2</v>
      </c>
      <c r="AA303" s="5">
        <f t="shared" si="140"/>
        <v>7.3000286479174807</v>
      </c>
      <c r="AB303" s="5">
        <f t="shared" si="141"/>
        <v>0</v>
      </c>
      <c r="AC303" s="5">
        <f t="shared" si="142"/>
        <v>-8.4026063245857934</v>
      </c>
      <c r="AD303" s="5">
        <f t="shared" si="143"/>
        <v>-24.827806288107151</v>
      </c>
      <c r="AE303">
        <f t="shared" si="130"/>
        <v>0</v>
      </c>
    </row>
    <row r="304" spans="1:31" x14ac:dyDescent="0.2">
      <c r="A304">
        <f t="shared" si="144"/>
        <v>2.719999999999986</v>
      </c>
      <c r="B304" s="5">
        <f t="shared" si="145"/>
        <v>0</v>
      </c>
      <c r="C304" s="5">
        <f t="shared" si="146"/>
        <v>237.35437452015981</v>
      </c>
      <c r="D304" s="5">
        <f t="shared" si="147"/>
        <v>101.57936926952836</v>
      </c>
      <c r="E304" s="2">
        <f t="shared" si="148"/>
        <v>237.35437452015981</v>
      </c>
      <c r="F304" s="2">
        <f t="shared" si="149"/>
        <v>0</v>
      </c>
      <c r="G304" s="3">
        <f t="shared" si="150"/>
        <v>0</v>
      </c>
      <c r="H304" s="3">
        <f t="shared" si="151"/>
        <v>64.255760724584874</v>
      </c>
      <c r="I304" s="3">
        <f t="shared" si="152"/>
        <v>-0.60009824822151137</v>
      </c>
      <c r="J304" s="2">
        <f t="shared" si="131"/>
        <v>64.258562886222578</v>
      </c>
      <c r="K304" s="2">
        <f t="shared" si="153"/>
        <v>43.80270135393495</v>
      </c>
      <c r="L304" s="6">
        <f t="shared" si="132"/>
        <v>2836.6620104576268</v>
      </c>
      <c r="M304" s="2">
        <f t="shared" si="133"/>
        <v>35.950751174202566</v>
      </c>
      <c r="N304" s="2">
        <f t="shared" si="154"/>
        <v>64.258562886222578</v>
      </c>
      <c r="O304" s="2">
        <f t="shared" si="134"/>
        <v>43.80270135393495</v>
      </c>
      <c r="P304" s="5">
        <f t="shared" si="135"/>
        <v>0.38363053070536268</v>
      </c>
      <c r="Q304" s="4">
        <f t="shared" si="155"/>
        <v>0.55947020224927291</v>
      </c>
      <c r="R304" s="4">
        <f t="shared" si="136"/>
        <v>0.33184621931435049</v>
      </c>
      <c r="S304" s="4">
        <f t="shared" si="156"/>
        <v>0</v>
      </c>
      <c r="T304" s="4">
        <f t="shared" si="157"/>
        <v>0</v>
      </c>
      <c r="U304" s="5">
        <f t="shared" si="158"/>
        <v>0</v>
      </c>
      <c r="V304" s="5">
        <f t="shared" si="159"/>
        <v>-8.4207278149695668</v>
      </c>
      <c r="W304" s="5">
        <f t="shared" si="160"/>
        <v>7.8642972295867086E-2</v>
      </c>
      <c r="X304" s="5">
        <f t="shared" si="137"/>
        <v>0.99988086374960394</v>
      </c>
      <c r="Y304" s="5">
        <f t="shared" si="138"/>
        <v>0</v>
      </c>
      <c r="Z304" s="5">
        <f t="shared" si="139"/>
        <v>6.8027362118553827E-2</v>
      </c>
      <c r="AA304" s="5">
        <f t="shared" si="140"/>
        <v>7.2840570955990911</v>
      </c>
      <c r="AB304" s="5">
        <f t="shared" si="141"/>
        <v>0</v>
      </c>
      <c r="AC304" s="5">
        <f t="shared" si="142"/>
        <v>-8.3527004528510123</v>
      </c>
      <c r="AD304" s="5">
        <f t="shared" si="143"/>
        <v>-24.81129993210504</v>
      </c>
      <c r="AE304">
        <f t="shared" si="130"/>
        <v>0</v>
      </c>
    </row>
    <row r="305" spans="1:31" x14ac:dyDescent="0.2">
      <c r="A305">
        <f t="shared" si="144"/>
        <v>2.7299999999999858</v>
      </c>
      <c r="B305" s="5">
        <f t="shared" si="145"/>
        <v>0</v>
      </c>
      <c r="C305" s="5">
        <f t="shared" si="146"/>
        <v>237.99651449238303</v>
      </c>
      <c r="D305" s="5">
        <f t="shared" si="147"/>
        <v>101.57212772204953</v>
      </c>
      <c r="E305" s="2">
        <f t="shared" si="148"/>
        <v>237.99651449238303</v>
      </c>
      <c r="F305" s="2">
        <f t="shared" si="149"/>
        <v>0</v>
      </c>
      <c r="G305" s="3">
        <f t="shared" si="150"/>
        <v>0</v>
      </c>
      <c r="H305" s="3">
        <f t="shared" si="151"/>
        <v>64.172233720056369</v>
      </c>
      <c r="I305" s="3">
        <f t="shared" si="152"/>
        <v>-0.84821124754256183</v>
      </c>
      <c r="J305" s="2">
        <f t="shared" si="131"/>
        <v>64.177839188788496</v>
      </c>
      <c r="K305" s="2">
        <f t="shared" si="153"/>
        <v>43.747674975315945</v>
      </c>
      <c r="L305" s="6">
        <f t="shared" si="132"/>
        <v>2836.6611940522344</v>
      </c>
      <c r="M305" s="2">
        <f t="shared" si="133"/>
        <v>35.950740827398107</v>
      </c>
      <c r="N305" s="2">
        <f t="shared" si="154"/>
        <v>64.177839188788496</v>
      </c>
      <c r="O305" s="2">
        <f t="shared" si="134"/>
        <v>43.747674975315945</v>
      </c>
      <c r="P305" s="5">
        <f t="shared" si="135"/>
        <v>0.38363050686632527</v>
      </c>
      <c r="Q305" s="4">
        <f t="shared" si="155"/>
        <v>0.56017374972136014</v>
      </c>
      <c r="R305" s="4">
        <f t="shared" si="136"/>
        <v>0.33197495128418686</v>
      </c>
      <c r="S305" s="4">
        <f t="shared" si="156"/>
        <v>0</v>
      </c>
      <c r="T305" s="4">
        <f t="shared" si="157"/>
        <v>0</v>
      </c>
      <c r="U305" s="5">
        <f t="shared" si="158"/>
        <v>0</v>
      </c>
      <c r="V305" s="5">
        <f t="shared" si="159"/>
        <v>-8.3992164243573431</v>
      </c>
      <c r="W305" s="5">
        <f t="shared" si="160"/>
        <v>0.11101857343415938</v>
      </c>
      <c r="X305" s="5">
        <f t="shared" si="137"/>
        <v>0.99988057597893321</v>
      </c>
      <c r="Y305" s="5">
        <f t="shared" si="138"/>
        <v>0</v>
      </c>
      <c r="Z305" s="5">
        <f t="shared" si="139"/>
        <v>9.6070007071380067E-2</v>
      </c>
      <c r="AA305" s="5">
        <f t="shared" si="140"/>
        <v>7.2682683295386488</v>
      </c>
      <c r="AB305" s="5">
        <f t="shared" si="141"/>
        <v>0</v>
      </c>
      <c r="AC305" s="5">
        <f t="shared" si="142"/>
        <v>-8.3031464172859621</v>
      </c>
      <c r="AD305" s="5">
        <f t="shared" si="143"/>
        <v>-24.794713097027191</v>
      </c>
      <c r="AE305">
        <f t="shared" si="130"/>
        <v>0</v>
      </c>
    </row>
    <row r="306" spans="1:31" x14ac:dyDescent="0.2">
      <c r="A306">
        <f t="shared" si="144"/>
        <v>2.7399999999999856</v>
      </c>
      <c r="B306" s="5">
        <f t="shared" si="145"/>
        <v>0</v>
      </c>
      <c r="C306" s="5">
        <f t="shared" si="146"/>
        <v>238.63782167226273</v>
      </c>
      <c r="D306" s="5">
        <f t="shared" si="147"/>
        <v>101.56240587391926</v>
      </c>
      <c r="E306" s="2">
        <f t="shared" si="148"/>
        <v>238.63782167226273</v>
      </c>
      <c r="F306" s="2">
        <f t="shared" si="149"/>
        <v>0</v>
      </c>
      <c r="G306" s="3">
        <f t="shared" si="150"/>
        <v>0</v>
      </c>
      <c r="H306" s="3">
        <f t="shared" si="151"/>
        <v>64.089202255883507</v>
      </c>
      <c r="I306" s="3">
        <f t="shared" si="152"/>
        <v>-1.0961583785128337</v>
      </c>
      <c r="J306" s="2">
        <f t="shared" si="131"/>
        <v>64.098575717299113</v>
      </c>
      <c r="K306" s="2">
        <f t="shared" si="153"/>
        <v>43.693643979072334</v>
      </c>
      <c r="L306" s="6">
        <f t="shared" si="132"/>
        <v>2836.6603730323413</v>
      </c>
      <c r="M306" s="2">
        <f t="shared" si="133"/>
        <v>35.95073042211127</v>
      </c>
      <c r="N306" s="2">
        <f t="shared" si="154"/>
        <v>64.098575717299113</v>
      </c>
      <c r="O306" s="2">
        <f t="shared" si="134"/>
        <v>43.693643979072334</v>
      </c>
      <c r="P306" s="5">
        <f t="shared" si="135"/>
        <v>0.38363048289254437</v>
      </c>
      <c r="Q306" s="4">
        <f t="shared" si="155"/>
        <v>0.56086629101820717</v>
      </c>
      <c r="R306" s="4">
        <f t="shared" si="136"/>
        <v>0.3321014511907297</v>
      </c>
      <c r="S306" s="4">
        <f t="shared" si="156"/>
        <v>0</v>
      </c>
      <c r="T306" s="4">
        <f t="shared" si="157"/>
        <v>0</v>
      </c>
      <c r="U306" s="5">
        <f t="shared" si="158"/>
        <v>0</v>
      </c>
      <c r="V306" s="5">
        <f t="shared" si="159"/>
        <v>-8.3779881714248621</v>
      </c>
      <c r="W306" s="5">
        <f t="shared" si="160"/>
        <v>0.14329405899799144</v>
      </c>
      <c r="X306" s="5">
        <f t="shared" si="137"/>
        <v>0.99988028658172035</v>
      </c>
      <c r="Y306" s="5">
        <f t="shared" si="138"/>
        <v>0</v>
      </c>
      <c r="Z306" s="5">
        <f t="shared" si="139"/>
        <v>0.12404688121087745</v>
      </c>
      <c r="AA306" s="5">
        <f t="shared" si="140"/>
        <v>7.2526614903235016</v>
      </c>
      <c r="AB306" s="5">
        <f t="shared" si="141"/>
        <v>0</v>
      </c>
      <c r="AC306" s="5">
        <f t="shared" si="142"/>
        <v>-8.2539412902139855</v>
      </c>
      <c r="AD306" s="5">
        <f t="shared" si="143"/>
        <v>-24.778044450678507</v>
      </c>
      <c r="AE306">
        <f t="shared" si="130"/>
        <v>0</v>
      </c>
    </row>
    <row r="307" spans="1:31" x14ac:dyDescent="0.2">
      <c r="A307">
        <f t="shared" si="144"/>
        <v>2.7499999999999853</v>
      </c>
      <c r="B307" s="5">
        <f t="shared" si="145"/>
        <v>0</v>
      </c>
      <c r="C307" s="5">
        <f t="shared" si="146"/>
        <v>239.27830099775704</v>
      </c>
      <c r="D307" s="5">
        <f t="shared" si="147"/>
        <v>101.55020538791159</v>
      </c>
      <c r="E307" s="2">
        <f t="shared" si="148"/>
        <v>239.27830099775704</v>
      </c>
      <c r="F307" s="2">
        <f t="shared" si="149"/>
        <v>0</v>
      </c>
      <c r="G307" s="3">
        <f t="shared" si="150"/>
        <v>0</v>
      </c>
      <c r="H307" s="3">
        <f t="shared" si="151"/>
        <v>64.00666284298137</v>
      </c>
      <c r="I307" s="3">
        <f t="shared" si="152"/>
        <v>-1.3439388230196188</v>
      </c>
      <c r="J307" s="2">
        <f t="shared" si="131"/>
        <v>64.0207705346875</v>
      </c>
      <c r="K307" s="2">
        <f t="shared" si="153"/>
        <v>43.64060704477675</v>
      </c>
      <c r="L307" s="6">
        <f t="shared" si="132"/>
        <v>2836.6595473235443</v>
      </c>
      <c r="M307" s="2">
        <f t="shared" si="133"/>
        <v>35.950719957399087</v>
      </c>
      <c r="N307" s="2">
        <f t="shared" si="154"/>
        <v>64.0207705346875</v>
      </c>
      <c r="O307" s="2">
        <f t="shared" si="134"/>
        <v>43.64060704477675</v>
      </c>
      <c r="P307" s="5">
        <f t="shared" si="135"/>
        <v>0.38363045878184754</v>
      </c>
      <c r="Q307" s="4">
        <f t="shared" si="155"/>
        <v>0.56154775484809882</v>
      </c>
      <c r="R307" s="4">
        <f t="shared" si="136"/>
        <v>0.33222571690721475</v>
      </c>
      <c r="S307" s="4">
        <f t="shared" si="156"/>
        <v>0</v>
      </c>
      <c r="T307" s="4">
        <f t="shared" si="157"/>
        <v>0</v>
      </c>
      <c r="U307" s="5">
        <f t="shared" si="158"/>
        <v>0</v>
      </c>
      <c r="V307" s="5">
        <f t="shared" si="159"/>
        <v>-8.3570413655626545</v>
      </c>
      <c r="W307" s="5">
        <f t="shared" si="160"/>
        <v>0.17547161245248566</v>
      </c>
      <c r="X307" s="5">
        <f t="shared" si="137"/>
        <v>0.99987999553173912</v>
      </c>
      <c r="Y307" s="5">
        <f t="shared" si="138"/>
        <v>0</v>
      </c>
      <c r="Z307" s="5">
        <f t="shared" si="139"/>
        <v>0.15195921207351862</v>
      </c>
      <c r="AA307" s="5">
        <f t="shared" si="140"/>
        <v>7.2372357182309219</v>
      </c>
      <c r="AB307" s="5">
        <f t="shared" si="141"/>
        <v>0</v>
      </c>
      <c r="AC307" s="5">
        <f t="shared" si="142"/>
        <v>-8.2050821534891352</v>
      </c>
      <c r="AD307" s="5">
        <f t="shared" si="143"/>
        <v>-24.761292669316592</v>
      </c>
      <c r="AE307">
        <f t="shared" si="130"/>
        <v>0</v>
      </c>
    </row>
    <row r="308" spans="1:31" x14ac:dyDescent="0.2">
      <c r="A308">
        <f t="shared" si="144"/>
        <v>2.7599999999999851</v>
      </c>
      <c r="B308" s="5">
        <f t="shared" si="145"/>
        <v>0</v>
      </c>
      <c r="C308" s="5">
        <f t="shared" si="146"/>
        <v>239.9179573720792</v>
      </c>
      <c r="D308" s="5">
        <f t="shared" si="147"/>
        <v>101.53552793504792</v>
      </c>
      <c r="E308" s="2">
        <f t="shared" si="148"/>
        <v>239.9179573720792</v>
      </c>
      <c r="F308" s="2">
        <f t="shared" si="149"/>
        <v>0</v>
      </c>
      <c r="G308" s="3">
        <f t="shared" si="150"/>
        <v>0</v>
      </c>
      <c r="H308" s="3">
        <f t="shared" si="151"/>
        <v>63.924612021446478</v>
      </c>
      <c r="I308" s="3">
        <f t="shared" si="152"/>
        <v>-1.5915517497127847</v>
      </c>
      <c r="J308" s="2">
        <f t="shared" si="131"/>
        <v>63.944421641488582</v>
      </c>
      <c r="K308" s="2">
        <f t="shared" si="153"/>
        <v>43.588562809467334</v>
      </c>
      <c r="L308" s="6">
        <f t="shared" si="132"/>
        <v>2836.6587168519241</v>
      </c>
      <c r="M308" s="2">
        <f t="shared" si="133"/>
        <v>35.950709432324736</v>
      </c>
      <c r="N308" s="2">
        <f t="shared" si="154"/>
        <v>63.944421641488582</v>
      </c>
      <c r="O308" s="2">
        <f t="shared" si="134"/>
        <v>43.588562809467334</v>
      </c>
      <c r="P308" s="5">
        <f t="shared" si="135"/>
        <v>0.38363043453207618</v>
      </c>
      <c r="Q308" s="4">
        <f t="shared" si="155"/>
        <v>0.56221807171681581</v>
      </c>
      <c r="R308" s="4">
        <f t="shared" si="136"/>
        <v>0.33234774650221044</v>
      </c>
      <c r="S308" s="4">
        <f t="shared" si="156"/>
        <v>0</v>
      </c>
      <c r="T308" s="4">
        <f t="shared" si="157"/>
        <v>0</v>
      </c>
      <c r="U308" s="5">
        <f t="shared" si="158"/>
        <v>0</v>
      </c>
      <c r="V308" s="5">
        <f t="shared" si="159"/>
        <v>-8.3363743241564503</v>
      </c>
      <c r="W308" s="5">
        <f t="shared" si="160"/>
        <v>0.20755340896587127</v>
      </c>
      <c r="X308" s="5">
        <f t="shared" si="137"/>
        <v>0.99987970280293403</v>
      </c>
      <c r="Y308" s="5">
        <f t="shared" si="138"/>
        <v>0</v>
      </c>
      <c r="Z308" s="5">
        <f t="shared" si="139"/>
        <v>0.17980822567634799</v>
      </c>
      <c r="AA308" s="5">
        <f t="shared" si="140"/>
        <v>7.2219901531316868</v>
      </c>
      <c r="AB308" s="5">
        <f t="shared" si="141"/>
        <v>0</v>
      </c>
      <c r="AC308" s="5">
        <f t="shared" si="142"/>
        <v>-8.1565660984801021</v>
      </c>
      <c r="AD308" s="5">
        <f t="shared" si="143"/>
        <v>-24.744456437902443</v>
      </c>
      <c r="AE308">
        <f t="shared" si="130"/>
        <v>0</v>
      </c>
    </row>
    <row r="309" spans="1:31" x14ac:dyDescent="0.2">
      <c r="A309">
        <f t="shared" si="144"/>
        <v>2.7699999999999849</v>
      </c>
      <c r="B309" s="5">
        <f t="shared" si="145"/>
        <v>0</v>
      </c>
      <c r="C309" s="5">
        <f t="shared" si="146"/>
        <v>240.55679566398874</v>
      </c>
      <c r="D309" s="5">
        <f t="shared" si="147"/>
        <v>101.51837519472889</v>
      </c>
      <c r="E309" s="2">
        <f t="shared" si="148"/>
        <v>240.55679566398874</v>
      </c>
      <c r="F309" s="2">
        <f t="shared" si="149"/>
        <v>0</v>
      </c>
      <c r="G309" s="3">
        <f t="shared" si="150"/>
        <v>0</v>
      </c>
      <c r="H309" s="3">
        <f t="shared" si="151"/>
        <v>63.843046360461678</v>
      </c>
      <c r="I309" s="3">
        <f t="shared" si="152"/>
        <v>-1.8389963140918091</v>
      </c>
      <c r="J309" s="2">
        <f t="shared" si="131"/>
        <v>63.869526975133468</v>
      </c>
      <c r="K309" s="2">
        <f t="shared" si="153"/>
        <v>43.537509867166641</v>
      </c>
      <c r="L309" s="6">
        <f t="shared" si="132"/>
        <v>2836.6578815440539</v>
      </c>
      <c r="M309" s="2">
        <f t="shared" si="133"/>
        <v>35.950698845957625</v>
      </c>
      <c r="N309" s="2">
        <f t="shared" si="154"/>
        <v>63.869526975133468</v>
      </c>
      <c r="O309" s="2">
        <f t="shared" si="134"/>
        <v>43.537509867166641</v>
      </c>
      <c r="P309" s="5">
        <f t="shared" si="135"/>
        <v>0.3836304101410864</v>
      </c>
      <c r="Q309" s="4">
        <f t="shared" si="155"/>
        <v>0.56287717396050907</v>
      </c>
      <c r="R309" s="4">
        <f t="shared" si="136"/>
        <v>0.33246753824121966</v>
      </c>
      <c r="S309" s="4">
        <f t="shared" si="156"/>
        <v>0</v>
      </c>
      <c r="T309" s="4">
        <f t="shared" si="157"/>
        <v>0</v>
      </c>
      <c r="U309" s="5">
        <f t="shared" si="158"/>
        <v>0</v>
      </c>
      <c r="V309" s="5">
        <f t="shared" si="159"/>
        <v>-8.3159853723894628</v>
      </c>
      <c r="W309" s="5">
        <f t="shared" si="160"/>
        <v>0.23954161525313267</v>
      </c>
      <c r="X309" s="5">
        <f t="shared" si="137"/>
        <v>0.99987940836942302</v>
      </c>
      <c r="Y309" s="5">
        <f t="shared" si="138"/>
        <v>0</v>
      </c>
      <c r="Z309" s="5">
        <f t="shared" si="139"/>
        <v>0.20759514632910761</v>
      </c>
      <c r="AA309" s="5">
        <f t="shared" si="140"/>
        <v>7.2069239343969578</v>
      </c>
      <c r="AB309" s="5">
        <f t="shared" si="141"/>
        <v>0</v>
      </c>
      <c r="AC309" s="5">
        <f t="shared" si="142"/>
        <v>-8.1083902260603544</v>
      </c>
      <c r="AD309" s="5">
        <f t="shared" si="143"/>
        <v>-24.727534450349907</v>
      </c>
      <c r="AE309">
        <f t="shared" si="130"/>
        <v>0</v>
      </c>
    </row>
    <row r="310" spans="1:31" x14ac:dyDescent="0.2">
      <c r="A310">
        <f t="shared" si="144"/>
        <v>2.7799999999999847</v>
      </c>
      <c r="B310" s="5">
        <f t="shared" si="145"/>
        <v>0</v>
      </c>
      <c r="C310" s="5">
        <f t="shared" si="146"/>
        <v>241.19482070808203</v>
      </c>
      <c r="D310" s="5">
        <f t="shared" si="147"/>
        <v>101.49874885486545</v>
      </c>
      <c r="E310" s="2">
        <f t="shared" si="148"/>
        <v>241.19482070808203</v>
      </c>
      <c r="F310" s="2">
        <f t="shared" si="149"/>
        <v>0</v>
      </c>
      <c r="G310" s="3">
        <f t="shared" si="150"/>
        <v>0</v>
      </c>
      <c r="H310" s="3">
        <f t="shared" si="151"/>
        <v>63.761962458201076</v>
      </c>
      <c r="I310" s="3">
        <f t="shared" si="152"/>
        <v>-2.0862716585953081</v>
      </c>
      <c r="J310" s="2">
        <f t="shared" si="131"/>
        <v>63.796084409268424</v>
      </c>
      <c r="K310" s="2">
        <f t="shared" si="153"/>
        <v>43.487446768417463</v>
      </c>
      <c r="L310" s="6">
        <f t="shared" si="132"/>
        <v>2836.6570413270097</v>
      </c>
      <c r="M310" s="2">
        <f t="shared" si="133"/>
        <v>35.950688197373559</v>
      </c>
      <c r="N310" s="2">
        <f t="shared" si="154"/>
        <v>63.796084409268424</v>
      </c>
      <c r="O310" s="2">
        <f t="shared" si="134"/>
        <v>43.487446768417463</v>
      </c>
      <c r="P310" s="5">
        <f t="shared" si="135"/>
        <v>0.38363038560674867</v>
      </c>
      <c r="Q310" s="4">
        <f t="shared" si="155"/>
        <v>0.56352499577780624</v>
      </c>
      <c r="R310" s="4">
        <f t="shared" si="136"/>
        <v>0.33258509058821756</v>
      </c>
      <c r="S310" s="4">
        <f t="shared" si="156"/>
        <v>0</v>
      </c>
      <c r="T310" s="4">
        <f t="shared" si="157"/>
        <v>0</v>
      </c>
      <c r="U310" s="5">
        <f t="shared" si="158"/>
        <v>0</v>
      </c>
      <c r="V310" s="5">
        <f t="shared" si="159"/>
        <v>-8.2958728430492812</v>
      </c>
      <c r="W310" s="5">
        <f t="shared" si="160"/>
        <v>0.27143838941767251</v>
      </c>
      <c r="X310" s="5">
        <f t="shared" si="137"/>
        <v>0.99987911220550196</v>
      </c>
      <c r="Y310" s="5">
        <f t="shared" si="138"/>
        <v>0</v>
      </c>
      <c r="Z310" s="5">
        <f t="shared" si="139"/>
        <v>0.23532119644489488</v>
      </c>
      <c r="AA310" s="5">
        <f t="shared" si="140"/>
        <v>7.1920362008085483</v>
      </c>
      <c r="AB310" s="5">
        <f t="shared" si="141"/>
        <v>0</v>
      </c>
      <c r="AC310" s="5">
        <f t="shared" si="142"/>
        <v>-8.0605516466043863</v>
      </c>
      <c r="AD310" s="5">
        <f t="shared" si="143"/>
        <v>-24.71052540977378</v>
      </c>
      <c r="AE310">
        <f t="shared" si="130"/>
        <v>0</v>
      </c>
    </row>
    <row r="311" spans="1:31" x14ac:dyDescent="0.2">
      <c r="A311">
        <f t="shared" si="144"/>
        <v>2.7899999999999845</v>
      </c>
      <c r="B311" s="5">
        <f t="shared" si="145"/>
        <v>0</v>
      </c>
      <c r="C311" s="5">
        <f t="shared" si="146"/>
        <v>241.83203730508171</v>
      </c>
      <c r="D311" s="5">
        <f t="shared" si="147"/>
        <v>101.47665061200901</v>
      </c>
      <c r="E311" s="2">
        <f t="shared" si="148"/>
        <v>241.83203730508171</v>
      </c>
      <c r="F311" s="2">
        <f t="shared" si="149"/>
        <v>0</v>
      </c>
      <c r="G311" s="3">
        <f t="shared" si="150"/>
        <v>0</v>
      </c>
      <c r="H311" s="3">
        <f t="shared" si="151"/>
        <v>63.681356941735032</v>
      </c>
      <c r="I311" s="3">
        <f t="shared" si="152"/>
        <v>-2.3333769126930459</v>
      </c>
      <c r="J311" s="2">
        <f t="shared" si="131"/>
        <v>63.72409175309879</v>
      </c>
      <c r="K311" s="2">
        <f t="shared" si="153"/>
        <v>43.438372019835576</v>
      </c>
      <c r="L311" s="6">
        <f t="shared" si="132"/>
        <v>2836.6561961283796</v>
      </c>
      <c r="M311" s="2">
        <f t="shared" si="133"/>
        <v>35.950677485654815</v>
      </c>
      <c r="N311" s="2">
        <f t="shared" si="154"/>
        <v>63.72409175309879</v>
      </c>
      <c r="O311" s="2">
        <f t="shared" si="134"/>
        <v>43.438372019835576</v>
      </c>
      <c r="P311" s="5">
        <f t="shared" si="135"/>
        <v>0.38363036092694869</v>
      </c>
      <c r="Q311" s="4">
        <f t="shared" si="155"/>
        <v>0.5641614732611171</v>
      </c>
      <c r="R311" s="4">
        <f t="shared" si="136"/>
        <v>0.33270040220712332</v>
      </c>
      <c r="S311" s="4">
        <f t="shared" si="156"/>
        <v>0</v>
      </c>
      <c r="T311" s="4">
        <f t="shared" si="157"/>
        <v>0</v>
      </c>
      <c r="U311" s="5">
        <f t="shared" si="158"/>
        <v>0</v>
      </c>
      <c r="V311" s="5">
        <f t="shared" si="159"/>
        <v>-8.2760350763394559</v>
      </c>
      <c r="W311" s="5">
        <f t="shared" si="160"/>
        <v>0.30324588079109127</v>
      </c>
      <c r="X311" s="5">
        <f t="shared" si="137"/>
        <v>0.99987881428564651</v>
      </c>
      <c r="Y311" s="5">
        <f t="shared" si="138"/>
        <v>0</v>
      </c>
      <c r="Z311" s="5">
        <f t="shared" si="139"/>
        <v>0.26298759634944807</v>
      </c>
      <c r="AA311" s="5">
        <f t="shared" si="140"/>
        <v>7.1773260904725715</v>
      </c>
      <c r="AB311" s="5">
        <f t="shared" si="141"/>
        <v>0</v>
      </c>
      <c r="AC311" s="5">
        <f t="shared" si="142"/>
        <v>-8.0130474799900071</v>
      </c>
      <c r="AD311" s="5">
        <f t="shared" si="143"/>
        <v>-24.693428028736335</v>
      </c>
      <c r="AE311">
        <f t="shared" si="130"/>
        <v>0</v>
      </c>
    </row>
    <row r="312" spans="1:31" x14ac:dyDescent="0.2">
      <c r="A312">
        <f t="shared" si="144"/>
        <v>2.7999999999999843</v>
      </c>
      <c r="B312" s="5">
        <f t="shared" si="145"/>
        <v>0</v>
      </c>
      <c r="C312" s="5">
        <f t="shared" si="146"/>
        <v>242.46845022212506</v>
      </c>
      <c r="D312" s="5">
        <f t="shared" si="147"/>
        <v>101.45208217148064</v>
      </c>
      <c r="E312" s="2">
        <f t="shared" si="148"/>
        <v>242.46845022212506</v>
      </c>
      <c r="F312" s="2">
        <f t="shared" si="149"/>
        <v>0</v>
      </c>
      <c r="G312" s="3">
        <f t="shared" si="150"/>
        <v>0</v>
      </c>
      <c r="H312" s="3">
        <f t="shared" si="151"/>
        <v>63.601226466935131</v>
      </c>
      <c r="I312" s="3">
        <f t="shared" si="152"/>
        <v>-2.5803111929804095</v>
      </c>
      <c r="J312" s="2">
        <f t="shared" si="131"/>
        <v>63.653546750758437</v>
      </c>
      <c r="K312" s="2">
        <f t="shared" si="153"/>
        <v>43.390284083679916</v>
      </c>
      <c r="L312" s="6">
        <f t="shared" si="132"/>
        <v>2836.6553458762733</v>
      </c>
      <c r="M312" s="2">
        <f t="shared" si="133"/>
        <v>35.950666709890264</v>
      </c>
      <c r="N312" s="2">
        <f t="shared" si="154"/>
        <v>63.653546750758437</v>
      </c>
      <c r="O312" s="2">
        <f t="shared" si="134"/>
        <v>43.390284083679916</v>
      </c>
      <c r="P312" s="5">
        <f t="shared" si="135"/>
        <v>0.38363033609958719</v>
      </c>
      <c r="Q312" s="4">
        <f t="shared" si="155"/>
        <v>0.56478654442710863</v>
      </c>
      <c r="R312" s="4">
        <f t="shared" si="136"/>
        <v>0.33281347196320499</v>
      </c>
      <c r="S312" s="4">
        <f t="shared" si="156"/>
        <v>0</v>
      </c>
      <c r="T312" s="4">
        <f t="shared" si="157"/>
        <v>0</v>
      </c>
      <c r="U312" s="5">
        <f t="shared" si="158"/>
        <v>0</v>
      </c>
      <c r="V312" s="5">
        <f t="shared" si="159"/>
        <v>-8.2564704196957432</v>
      </c>
      <c r="W312" s="5">
        <f t="shared" si="160"/>
        <v>0.33496622977118529</v>
      </c>
      <c r="X312" s="5">
        <f t="shared" si="137"/>
        <v>0.99987851458451615</v>
      </c>
      <c r="Y312" s="5">
        <f t="shared" si="138"/>
        <v>0</v>
      </c>
      <c r="Z312" s="5">
        <f t="shared" si="139"/>
        <v>0.2905955640891581</v>
      </c>
      <c r="AA312" s="5">
        <f t="shared" si="140"/>
        <v>7.1627927407365348</v>
      </c>
      <c r="AB312" s="5">
        <f t="shared" si="141"/>
        <v>0</v>
      </c>
      <c r="AC312" s="5">
        <f t="shared" si="142"/>
        <v>-7.965874855606585</v>
      </c>
      <c r="AD312" s="5">
        <f t="shared" si="143"/>
        <v>-24.676241029492282</v>
      </c>
      <c r="AE312">
        <f t="shared" si="130"/>
        <v>0</v>
      </c>
    </row>
    <row r="313" spans="1:31" x14ac:dyDescent="0.2">
      <c r="A313">
        <f t="shared" si="144"/>
        <v>2.8099999999999841</v>
      </c>
      <c r="B313" s="5">
        <f t="shared" si="145"/>
        <v>0</v>
      </c>
      <c r="C313" s="5">
        <f t="shared" si="146"/>
        <v>243.10406419305161</v>
      </c>
      <c r="D313" s="5">
        <f t="shared" si="147"/>
        <v>101.42504524749936</v>
      </c>
      <c r="E313" s="2">
        <f t="shared" si="148"/>
        <v>243.10406419305161</v>
      </c>
      <c r="F313" s="2">
        <f t="shared" si="149"/>
        <v>0</v>
      </c>
      <c r="G313" s="3">
        <f t="shared" si="150"/>
        <v>0</v>
      </c>
      <c r="H313" s="3">
        <f t="shared" si="151"/>
        <v>63.521567718379067</v>
      </c>
      <c r="I313" s="3">
        <f t="shared" si="152"/>
        <v>-2.8270736032753323</v>
      </c>
      <c r="J313" s="2">
        <f t="shared" si="131"/>
        <v>63.584447080704841</v>
      </c>
      <c r="K313" s="2">
        <f t="shared" si="153"/>
        <v>43.343181377440246</v>
      </c>
      <c r="L313" s="6">
        <f t="shared" si="132"/>
        <v>2836.6544904993325</v>
      </c>
      <c r="M313" s="2">
        <f t="shared" si="133"/>
        <v>35.95065586917557</v>
      </c>
      <c r="N313" s="2">
        <f t="shared" si="154"/>
        <v>63.584447080704841</v>
      </c>
      <c r="O313" s="2">
        <f t="shared" si="134"/>
        <v>43.343181377440246</v>
      </c>
      <c r="P313" s="5">
        <f t="shared" si="135"/>
        <v>0.3836303111225805</v>
      </c>
      <c r="Q313" s="4">
        <f t="shared" si="155"/>
        <v>0.56540014924632498</v>
      </c>
      <c r="R313" s="4">
        <f t="shared" si="136"/>
        <v>0.33292429892441561</v>
      </c>
      <c r="S313" s="4">
        <f t="shared" si="156"/>
        <v>0</v>
      </c>
      <c r="T313" s="4">
        <f t="shared" si="157"/>
        <v>0</v>
      </c>
      <c r="U313" s="5">
        <f t="shared" si="158"/>
        <v>0</v>
      </c>
      <c r="V313" s="5">
        <f t="shared" si="159"/>
        <v>-8.237177227606983</v>
      </c>
      <c r="W313" s="5">
        <f t="shared" si="160"/>
        <v>0.36660156765826468</v>
      </c>
      <c r="X313" s="5">
        <f t="shared" si="137"/>
        <v>0.99987821307695879</v>
      </c>
      <c r="Y313" s="5">
        <f t="shared" si="138"/>
        <v>0</v>
      </c>
      <c r="Z313" s="5">
        <f t="shared" si="139"/>
        <v>0.31814631523790343</v>
      </c>
      <c r="AA313" s="5">
        <f t="shared" si="140"/>
        <v>7.1484352881098516</v>
      </c>
      <c r="AB313" s="5">
        <f t="shared" si="141"/>
        <v>0</v>
      </c>
      <c r="AC313" s="5">
        <f t="shared" si="142"/>
        <v>-7.9190309123690792</v>
      </c>
      <c r="AD313" s="5">
        <f t="shared" si="143"/>
        <v>-24.658963144231883</v>
      </c>
      <c r="AE313">
        <f t="shared" si="130"/>
        <v>0</v>
      </c>
    </row>
    <row r="314" spans="1:31" x14ac:dyDescent="0.2">
      <c r="A314">
        <f t="shared" si="144"/>
        <v>2.8199999999999839</v>
      </c>
      <c r="B314" s="5">
        <f t="shared" si="145"/>
        <v>0</v>
      </c>
      <c r="C314" s="5">
        <f t="shared" si="146"/>
        <v>243.73888391868979</v>
      </c>
      <c r="D314" s="5">
        <f t="shared" si="147"/>
        <v>101.39554156330939</v>
      </c>
      <c r="E314" s="2">
        <f t="shared" si="148"/>
        <v>243.73888391868979</v>
      </c>
      <c r="F314" s="2">
        <f t="shared" si="149"/>
        <v>0</v>
      </c>
      <c r="G314" s="3">
        <f t="shared" si="150"/>
        <v>0</v>
      </c>
      <c r="H314" s="3">
        <f t="shared" si="151"/>
        <v>63.442377409255378</v>
      </c>
      <c r="I314" s="3">
        <f t="shared" si="152"/>
        <v>-3.0736632347176513</v>
      </c>
      <c r="J314" s="2">
        <f t="shared" si="131"/>
        <v>63.516790355140365</v>
      </c>
      <c r="K314" s="2">
        <f t="shared" si="153"/>
        <v>43.297062273442648</v>
      </c>
      <c r="L314" s="6">
        <f t="shared" si="132"/>
        <v>2836.6536299267391</v>
      </c>
      <c r="M314" s="2">
        <f t="shared" si="133"/>
        <v>35.95064496261319</v>
      </c>
      <c r="N314" s="2">
        <f t="shared" si="154"/>
        <v>63.516790355140365</v>
      </c>
      <c r="O314" s="2">
        <f t="shared" si="134"/>
        <v>43.297062273442648</v>
      </c>
      <c r="P314" s="5">
        <f t="shared" si="135"/>
        <v>0.38363028599386079</v>
      </c>
      <c r="Q314" s="4">
        <f t="shared" si="155"/>
        <v>0.56600222967191749</v>
      </c>
      <c r="R314" s="4">
        <f t="shared" si="136"/>
        <v>0.33303288236266093</v>
      </c>
      <c r="S314" s="4">
        <f t="shared" si="156"/>
        <v>0</v>
      </c>
      <c r="T314" s="4">
        <f t="shared" si="157"/>
        <v>0</v>
      </c>
      <c r="U314" s="5">
        <f t="shared" si="158"/>
        <v>0</v>
      </c>
      <c r="V314" s="5">
        <f t="shared" si="159"/>
        <v>-8.2181538614406904</v>
      </c>
      <c r="W314" s="5">
        <f t="shared" si="160"/>
        <v>0.3981540164899004</v>
      </c>
      <c r="X314" s="5">
        <f t="shared" si="137"/>
        <v>0.99987790973801149</v>
      </c>
      <c r="Y314" s="5">
        <f t="shared" si="138"/>
        <v>0</v>
      </c>
      <c r="Z314" s="5">
        <f t="shared" si="139"/>
        <v>0.34564106270281258</v>
      </c>
      <c r="AA314" s="5">
        <f t="shared" si="140"/>
        <v>7.134252868187847</v>
      </c>
      <c r="AB314" s="5">
        <f t="shared" si="141"/>
        <v>0</v>
      </c>
      <c r="AC314" s="5">
        <f t="shared" si="142"/>
        <v>-7.872512798737878</v>
      </c>
      <c r="AD314" s="5">
        <f t="shared" si="143"/>
        <v>-24.641593115322252</v>
      </c>
      <c r="AE314">
        <f t="shared" si="130"/>
        <v>0</v>
      </c>
    </row>
    <row r="315" spans="1:31" x14ac:dyDescent="0.2">
      <c r="A315">
        <f t="shared" si="144"/>
        <v>2.8299999999999836</v>
      </c>
      <c r="B315" s="5">
        <f t="shared" si="145"/>
        <v>0</v>
      </c>
      <c r="C315" s="5">
        <f t="shared" si="146"/>
        <v>244.37291406714243</v>
      </c>
      <c r="D315" s="5">
        <f t="shared" si="147"/>
        <v>101.36357285130646</v>
      </c>
      <c r="E315" s="2">
        <f t="shared" si="148"/>
        <v>244.37291406714243</v>
      </c>
      <c r="F315" s="2">
        <f t="shared" si="149"/>
        <v>0</v>
      </c>
      <c r="G315" s="3">
        <f t="shared" si="150"/>
        <v>0</v>
      </c>
      <c r="H315" s="3">
        <f t="shared" si="151"/>
        <v>63.363652281268003</v>
      </c>
      <c r="I315" s="3">
        <f t="shared" si="152"/>
        <v>-3.3200791658708737</v>
      </c>
      <c r="J315" s="2">
        <f t="shared" si="131"/>
        <v>63.450574119460015</v>
      </c>
      <c r="K315" s="2">
        <f t="shared" si="153"/>
        <v>43.25192509847308</v>
      </c>
      <c r="L315" s="6">
        <f t="shared" si="132"/>
        <v>2836.6527640882259</v>
      </c>
      <c r="M315" s="2">
        <f t="shared" si="133"/>
        <v>35.950633989312578</v>
      </c>
      <c r="N315" s="2">
        <f t="shared" si="154"/>
        <v>63.450574119460015</v>
      </c>
      <c r="O315" s="2">
        <f t="shared" si="134"/>
        <v>43.25192509847308</v>
      </c>
      <c r="P315" s="5">
        <f t="shared" si="135"/>
        <v>0.38363026071137618</v>
      </c>
      <c r="Q315" s="4">
        <f t="shared" si="155"/>
        <v>0.56659272966746377</v>
      </c>
      <c r="R315" s="4">
        <f t="shared" si="136"/>
        <v>0.333139221754996</v>
      </c>
      <c r="S315" s="4">
        <f t="shared" si="156"/>
        <v>0</v>
      </c>
      <c r="T315" s="4">
        <f t="shared" si="157"/>
        <v>0</v>
      </c>
      <c r="U315" s="5">
        <f t="shared" si="158"/>
        <v>0</v>
      </c>
      <c r="V315" s="5">
        <f t="shared" si="159"/>
        <v>-8.1993986892732877</v>
      </c>
      <c r="W315" s="5">
        <f t="shared" si="160"/>
        <v>0.42962568887420244</v>
      </c>
      <c r="X315" s="5">
        <f t="shared" si="137"/>
        <v>0.9998776045429062</v>
      </c>
      <c r="Y315" s="5">
        <f t="shared" si="138"/>
        <v>0</v>
      </c>
      <c r="Z315" s="5">
        <f t="shared" si="139"/>
        <v>0.37308101652905296</v>
      </c>
      <c r="AA315" s="5">
        <f t="shared" si="140"/>
        <v>7.1202446155792432</v>
      </c>
      <c r="AB315" s="5">
        <f t="shared" si="141"/>
        <v>0</v>
      </c>
      <c r="AC315" s="5">
        <f t="shared" si="142"/>
        <v>-7.826317672744235</v>
      </c>
      <c r="AD315" s="5">
        <f t="shared" si="143"/>
        <v>-24.624129695546554</v>
      </c>
      <c r="AE315">
        <f t="shared" si="130"/>
        <v>0</v>
      </c>
    </row>
    <row r="316" spans="1:31" x14ac:dyDescent="0.2">
      <c r="A316">
        <f t="shared" si="144"/>
        <v>2.8399999999999834</v>
      </c>
      <c r="B316" s="5">
        <f t="shared" si="145"/>
        <v>0</v>
      </c>
      <c r="C316" s="5">
        <f t="shared" si="146"/>
        <v>245.00615927407148</v>
      </c>
      <c r="D316" s="5">
        <f t="shared" si="147"/>
        <v>101.32914085316297</v>
      </c>
      <c r="E316" s="2">
        <f t="shared" si="148"/>
        <v>245.00615927407148</v>
      </c>
      <c r="F316" s="2">
        <f t="shared" si="149"/>
        <v>0</v>
      </c>
      <c r="G316" s="3">
        <f t="shared" si="150"/>
        <v>0</v>
      </c>
      <c r="H316" s="3">
        <f t="shared" si="151"/>
        <v>63.285389104540563</v>
      </c>
      <c r="I316" s="3">
        <f t="shared" si="152"/>
        <v>-3.5663204628263392</v>
      </c>
      <c r="J316" s="2">
        <f t="shared" si="131"/>
        <v>63.385795851725923</v>
      </c>
      <c r="K316" s="2">
        <f t="shared" si="153"/>
        <v>43.207768133419165</v>
      </c>
      <c r="L316" s="6">
        <f t="shared" si="132"/>
        <v>2836.6518929140852</v>
      </c>
      <c r="M316" s="2">
        <f t="shared" si="133"/>
        <v>35.950622948390318</v>
      </c>
      <c r="N316" s="2">
        <f t="shared" si="154"/>
        <v>63.385795851725923</v>
      </c>
      <c r="O316" s="2">
        <f t="shared" si="134"/>
        <v>43.207768133419165</v>
      </c>
      <c r="P316" s="5">
        <f t="shared" si="135"/>
        <v>0.38363023527309131</v>
      </c>
      <c r="Q316" s="4">
        <f t="shared" si="155"/>
        <v>0.56717159523384642</v>
      </c>
      <c r="R316" s="4">
        <f t="shared" si="136"/>
        <v>0.33324331678475094</v>
      </c>
      <c r="S316" s="4">
        <f t="shared" si="156"/>
        <v>0</v>
      </c>
      <c r="T316" s="4">
        <f t="shared" si="157"/>
        <v>0</v>
      </c>
      <c r="U316" s="5">
        <f t="shared" si="158"/>
        <v>0</v>
      </c>
      <c r="V316" s="5">
        <f t="shared" si="159"/>
        <v>-8.1809100857250083</v>
      </c>
      <c r="W316" s="5">
        <f t="shared" si="160"/>
        <v>0.46101868782173916</v>
      </c>
      <c r="X316" s="5">
        <f t="shared" si="137"/>
        <v>0.99987729746707255</v>
      </c>
      <c r="Y316" s="5">
        <f t="shared" si="138"/>
        <v>0</v>
      </c>
      <c r="Z316" s="5">
        <f t="shared" si="139"/>
        <v>0.40046738370375279</v>
      </c>
      <c r="AA316" s="5">
        <f t="shared" si="140"/>
        <v>7.1064096638371694</v>
      </c>
      <c r="AB316" s="5">
        <f t="shared" si="141"/>
        <v>0</v>
      </c>
      <c r="AC316" s="5">
        <f t="shared" si="142"/>
        <v>-7.7804427020212552</v>
      </c>
      <c r="AD316" s="5">
        <f t="shared" si="143"/>
        <v>-24.606571648341092</v>
      </c>
      <c r="AE316">
        <f t="shared" si="130"/>
        <v>0</v>
      </c>
    </row>
    <row r="317" spans="1:31" x14ac:dyDescent="0.2">
      <c r="A317">
        <f t="shared" si="144"/>
        <v>2.8499999999999832</v>
      </c>
      <c r="B317" s="5">
        <f t="shared" si="145"/>
        <v>0</v>
      </c>
      <c r="C317" s="5">
        <f t="shared" si="146"/>
        <v>245.6386241429818</v>
      </c>
      <c r="D317" s="5">
        <f t="shared" si="147"/>
        <v>101.29224731995228</v>
      </c>
      <c r="E317" s="2">
        <f t="shared" si="148"/>
        <v>245.6386241429818</v>
      </c>
      <c r="F317" s="2">
        <f t="shared" si="149"/>
        <v>0</v>
      </c>
      <c r="G317" s="3">
        <f t="shared" si="150"/>
        <v>0</v>
      </c>
      <c r="H317" s="3">
        <f t="shared" si="151"/>
        <v>63.207584677520352</v>
      </c>
      <c r="I317" s="3">
        <f t="shared" si="152"/>
        <v>-3.8123861793097502</v>
      </c>
      <c r="J317" s="2">
        <f t="shared" si="131"/>
        <v>63.322452962168938</v>
      </c>
      <c r="K317" s="2">
        <f t="shared" si="153"/>
        <v>43.164589612930428</v>
      </c>
      <c r="L317" s="6">
        <f t="shared" si="132"/>
        <v>2836.6510163351791</v>
      </c>
      <c r="M317" s="2">
        <f t="shared" si="133"/>
        <v>35.950611838970147</v>
      </c>
      <c r="N317" s="2">
        <f t="shared" si="154"/>
        <v>63.322452962168938</v>
      </c>
      <c r="O317" s="2">
        <f t="shared" si="134"/>
        <v>43.164589612930428</v>
      </c>
      <c r="P317" s="5">
        <f t="shared" si="135"/>
        <v>0.38363020967698724</v>
      </c>
      <c r="Q317" s="4">
        <f t="shared" si="155"/>
        <v>0.56773877443516452</v>
      </c>
      <c r="R317" s="4">
        <f t="shared" si="136"/>
        <v>0.33334516734258401</v>
      </c>
      <c r="S317" s="4">
        <f t="shared" si="156"/>
        <v>0</v>
      </c>
      <c r="T317" s="4">
        <f t="shared" si="157"/>
        <v>0</v>
      </c>
      <c r="U317" s="5">
        <f t="shared" si="158"/>
        <v>0</v>
      </c>
      <c r="V317" s="5">
        <f t="shared" si="159"/>
        <v>-8.1626864317994468</v>
      </c>
      <c r="W317" s="5">
        <f t="shared" si="160"/>
        <v>0.49233510657620411</v>
      </c>
      <c r="X317" s="5">
        <f t="shared" si="137"/>
        <v>0.9998769884861396</v>
      </c>
      <c r="Y317" s="5">
        <f t="shared" si="138"/>
        <v>0</v>
      </c>
      <c r="Z317" s="5">
        <f t="shared" si="139"/>
        <v>0.4278013679591578</v>
      </c>
      <c r="AA317" s="5">
        <f t="shared" si="140"/>
        <v>7.0927471453936697</v>
      </c>
      <c r="AB317" s="5">
        <f t="shared" si="141"/>
        <v>0</v>
      </c>
      <c r="AC317" s="5">
        <f t="shared" si="142"/>
        <v>-7.7348850638402888</v>
      </c>
      <c r="AD317" s="5">
        <f t="shared" si="143"/>
        <v>-24.588917748030127</v>
      </c>
      <c r="AE317">
        <f t="shared" si="130"/>
        <v>0</v>
      </c>
    </row>
    <row r="318" spans="1:31" x14ac:dyDescent="0.2">
      <c r="A318">
        <f t="shared" si="144"/>
        <v>2.859999999999983</v>
      </c>
      <c r="B318" s="5">
        <f t="shared" si="145"/>
        <v>0</v>
      </c>
      <c r="C318" s="5">
        <f t="shared" si="146"/>
        <v>246.27031324550379</v>
      </c>
      <c r="D318" s="5">
        <f t="shared" si="147"/>
        <v>101.25289401227178</v>
      </c>
      <c r="E318" s="2">
        <f t="shared" si="148"/>
        <v>246.27031324550379</v>
      </c>
      <c r="F318" s="2">
        <f t="shared" si="149"/>
        <v>0</v>
      </c>
      <c r="G318" s="3">
        <f t="shared" si="150"/>
        <v>0</v>
      </c>
      <c r="H318" s="3">
        <f t="shared" si="151"/>
        <v>63.13023582688195</v>
      </c>
      <c r="I318" s="3">
        <f t="shared" si="152"/>
        <v>-4.0582753567900518</v>
      </c>
      <c r="J318" s="2">
        <f t="shared" si="131"/>
        <v>63.260542792717636</v>
      </c>
      <c r="K318" s="2">
        <f t="shared" si="153"/>
        <v>43.122387725097227</v>
      </c>
      <c r="L318" s="6">
        <f t="shared" si="132"/>
        <v>2836.6501342829461</v>
      </c>
      <c r="M318" s="2">
        <f t="shared" si="133"/>
        <v>35.950600660183163</v>
      </c>
      <c r="N318" s="2">
        <f t="shared" si="154"/>
        <v>63.260542792717636</v>
      </c>
      <c r="O318" s="2">
        <f t="shared" si="134"/>
        <v>43.122387725097227</v>
      </c>
      <c r="P318" s="5">
        <f t="shared" si="135"/>
        <v>0.38363018392106207</v>
      </c>
      <c r="Q318" s="4">
        <f t="shared" si="155"/>
        <v>0.56829421742365582</v>
      </c>
      <c r="R318" s="4">
        <f t="shared" si="136"/>
        <v>0.33344477352746171</v>
      </c>
      <c r="S318" s="4">
        <f t="shared" si="156"/>
        <v>0</v>
      </c>
      <c r="T318" s="4">
        <f t="shared" si="157"/>
        <v>0</v>
      </c>
      <c r="U318" s="5">
        <f t="shared" si="158"/>
        <v>0</v>
      </c>
      <c r="V318" s="5">
        <f t="shared" si="159"/>
        <v>-8.1447261147277974</v>
      </c>
      <c r="W318" s="5">
        <f t="shared" si="160"/>
        <v>0.52357702844394305</v>
      </c>
      <c r="X318" s="5">
        <f t="shared" si="137"/>
        <v>0.99987667757594112</v>
      </c>
      <c r="Y318" s="5">
        <f t="shared" si="138"/>
        <v>0</v>
      </c>
      <c r="Z318" s="5">
        <f t="shared" si="139"/>
        <v>0.45508416957513276</v>
      </c>
      <c r="AA318" s="5">
        <f t="shared" si="140"/>
        <v>7.0792561914977883</v>
      </c>
      <c r="AB318" s="5">
        <f t="shared" si="141"/>
        <v>0</v>
      </c>
      <c r="AC318" s="5">
        <f t="shared" si="142"/>
        <v>-7.6896419451526645</v>
      </c>
      <c r="AD318" s="5">
        <f t="shared" si="143"/>
        <v>-24.57116678005827</v>
      </c>
      <c r="AE318">
        <f t="shared" si="130"/>
        <v>0</v>
      </c>
    </row>
    <row r="319" spans="1:31" x14ac:dyDescent="0.2">
      <c r="A319">
        <f t="shared" si="144"/>
        <v>2.8699999999999828</v>
      </c>
      <c r="B319" s="5">
        <f t="shared" si="145"/>
        <v>0</v>
      </c>
      <c r="C319" s="5">
        <f t="shared" si="146"/>
        <v>246.90123112167535</v>
      </c>
      <c r="D319" s="5">
        <f t="shared" si="147"/>
        <v>101.21108270036487</v>
      </c>
      <c r="E319" s="2">
        <f t="shared" si="148"/>
        <v>246.90123112167535</v>
      </c>
      <c r="F319" s="2">
        <f t="shared" si="149"/>
        <v>0</v>
      </c>
      <c r="G319" s="3">
        <f t="shared" si="150"/>
        <v>0</v>
      </c>
      <c r="H319" s="3">
        <f t="shared" si="151"/>
        <v>63.053339407430421</v>
      </c>
      <c r="I319" s="3">
        <f t="shared" si="152"/>
        <v>-4.3039870245906346</v>
      </c>
      <c r="J319" s="2">
        <f t="shared" si="131"/>
        <v>63.200062616554916</v>
      </c>
      <c r="K319" s="2">
        <f t="shared" si="153"/>
        <v>43.08116061114854</v>
      </c>
      <c r="L319" s="6">
        <f t="shared" si="132"/>
        <v>2836.6492466894142</v>
      </c>
      <c r="M319" s="2">
        <f t="shared" si="133"/>
        <v>35.950589411167925</v>
      </c>
      <c r="N319" s="2">
        <f t="shared" si="154"/>
        <v>63.200062616554916</v>
      </c>
      <c r="O319" s="2">
        <f t="shared" si="134"/>
        <v>43.08116061114854</v>
      </c>
      <c r="P319" s="5">
        <f t="shared" si="135"/>
        <v>0.38363015800333089</v>
      </c>
      <c r="Q319" s="4">
        <f t="shared" si="155"/>
        <v>0.5688378764636044</v>
      </c>
      <c r="R319" s="4">
        <f t="shared" si="136"/>
        <v>0.33354213564756469</v>
      </c>
      <c r="S319" s="4">
        <f t="shared" si="156"/>
        <v>0</v>
      </c>
      <c r="T319" s="4">
        <f t="shared" si="157"/>
        <v>0</v>
      </c>
      <c r="U319" s="5">
        <f t="shared" si="158"/>
        <v>0</v>
      </c>
      <c r="V319" s="5">
        <f t="shared" si="159"/>
        <v>-8.1270275278177166</v>
      </c>
      <c r="W319" s="5">
        <f t="shared" si="160"/>
        <v>0.55474652662244806</v>
      </c>
      <c r="X319" s="5">
        <f t="shared" si="137"/>
        <v>0.99987636471251806</v>
      </c>
      <c r="Y319" s="5">
        <f t="shared" si="138"/>
        <v>0</v>
      </c>
      <c r="Z319" s="5">
        <f t="shared" si="139"/>
        <v>0.48231698518111132</v>
      </c>
      <c r="AA319" s="5">
        <f t="shared" si="140"/>
        <v>7.0659359321571715</v>
      </c>
      <c r="AB319" s="5">
        <f t="shared" si="141"/>
        <v>0</v>
      </c>
      <c r="AC319" s="5">
        <f t="shared" si="142"/>
        <v>-7.6447105426366058</v>
      </c>
      <c r="AD319" s="5">
        <f t="shared" si="143"/>
        <v>-24.55331754122038</v>
      </c>
      <c r="AE319">
        <f t="shared" si="130"/>
        <v>0</v>
      </c>
    </row>
    <row r="320" spans="1:31" x14ac:dyDescent="0.2">
      <c r="A320">
        <f t="shared" si="144"/>
        <v>2.8799999999999826</v>
      </c>
      <c r="B320" s="5">
        <f t="shared" si="145"/>
        <v>0</v>
      </c>
      <c r="C320" s="5">
        <f t="shared" si="146"/>
        <v>247.53138228022252</v>
      </c>
      <c r="D320" s="5">
        <f t="shared" si="147"/>
        <v>101.1668151642419</v>
      </c>
      <c r="E320" s="2">
        <f t="shared" si="148"/>
        <v>247.53138228022252</v>
      </c>
      <c r="F320" s="2">
        <f t="shared" si="149"/>
        <v>0</v>
      </c>
      <c r="G320" s="3">
        <f t="shared" si="150"/>
        <v>0</v>
      </c>
      <c r="H320" s="3">
        <f t="shared" si="151"/>
        <v>62.976892302004053</v>
      </c>
      <c r="I320" s="3">
        <f t="shared" si="152"/>
        <v>-4.5495202000028385</v>
      </c>
      <c r="J320" s="2">
        <f t="shared" si="131"/>
        <v>63.141009637702588</v>
      </c>
      <c r="K320" s="2">
        <f t="shared" si="153"/>
        <v>43.040906365168766</v>
      </c>
      <c r="L320" s="6">
        <f t="shared" si="132"/>
        <v>2836.648353487205</v>
      </c>
      <c r="M320" s="2">
        <f t="shared" si="133"/>
        <v>35.950578091070476</v>
      </c>
      <c r="N320" s="2">
        <f t="shared" si="154"/>
        <v>63.141009637702588</v>
      </c>
      <c r="O320" s="2">
        <f t="shared" si="134"/>
        <v>43.040906365168766</v>
      </c>
      <c r="P320" s="5">
        <f t="shared" si="135"/>
        <v>0.38363013192182638</v>
      </c>
      <c r="Q320" s="4">
        <f t="shared" si="155"/>
        <v>0.56936970595420699</v>
      </c>
      <c r="R320" s="4">
        <f t="shared" si="136"/>
        <v>0.33363725422111845</v>
      </c>
      <c r="S320" s="4">
        <f t="shared" si="156"/>
        <v>0</v>
      </c>
      <c r="T320" s="4">
        <f t="shared" si="157"/>
        <v>0</v>
      </c>
      <c r="U320" s="5">
        <f t="shared" si="158"/>
        <v>0</v>
      </c>
      <c r="V320" s="5">
        <f t="shared" si="159"/>
        <v>-8.109589070306841</v>
      </c>
      <c r="W320" s="5">
        <f t="shared" si="160"/>
        <v>0.58584566402793337</v>
      </c>
      <c r="X320" s="5">
        <f t="shared" si="137"/>
        <v>0.99987604987211987</v>
      </c>
      <c r="Y320" s="5">
        <f t="shared" si="138"/>
        <v>0</v>
      </c>
      <c r="Z320" s="5">
        <f t="shared" si="139"/>
        <v>0.5095010075576053</v>
      </c>
      <c r="AA320" s="5">
        <f t="shared" si="140"/>
        <v>7.052785496083267</v>
      </c>
      <c r="AB320" s="5">
        <f t="shared" si="141"/>
        <v>0</v>
      </c>
      <c r="AC320" s="5">
        <f t="shared" si="142"/>
        <v>-7.6000880627492355</v>
      </c>
      <c r="AD320" s="5">
        <f t="shared" si="143"/>
        <v>-24.5353688398888</v>
      </c>
      <c r="AE320">
        <f t="shared" si="130"/>
        <v>0</v>
      </c>
    </row>
    <row r="321" spans="1:31" x14ac:dyDescent="0.2">
      <c r="A321">
        <f t="shared" si="144"/>
        <v>2.8899999999999824</v>
      </c>
      <c r="B321" s="5">
        <f t="shared" si="145"/>
        <v>0</v>
      </c>
      <c r="C321" s="5">
        <f t="shared" si="146"/>
        <v>248.16077119883943</v>
      </c>
      <c r="D321" s="5">
        <f t="shared" si="147"/>
        <v>101.12009319379987</v>
      </c>
      <c r="E321" s="2">
        <f t="shared" si="148"/>
        <v>248.16077119883943</v>
      </c>
      <c r="F321" s="2">
        <f t="shared" si="149"/>
        <v>0</v>
      </c>
      <c r="G321" s="3">
        <f t="shared" si="150"/>
        <v>0</v>
      </c>
      <c r="H321" s="3">
        <f t="shared" si="151"/>
        <v>62.900891421376564</v>
      </c>
      <c r="I321" s="3">
        <f t="shared" si="152"/>
        <v>-4.7948738884017263</v>
      </c>
      <c r="J321" s="2">
        <f t="shared" si="131"/>
        <v>63.083380990633984</v>
      </c>
      <c r="K321" s="2">
        <f t="shared" si="153"/>
        <v>43.00162303383366</v>
      </c>
      <c r="L321" s="6">
        <f t="shared" si="132"/>
        <v>2836.6474546095474</v>
      </c>
      <c r="M321" s="2">
        <f t="shared" si="133"/>
        <v>35.950566699044607</v>
      </c>
      <c r="N321" s="2">
        <f t="shared" si="154"/>
        <v>63.083380990633984</v>
      </c>
      <c r="O321" s="2">
        <f t="shared" si="134"/>
        <v>43.00162303383366</v>
      </c>
      <c r="P321" s="5">
        <f t="shared" si="135"/>
        <v>0.38363010567459876</v>
      </c>
      <c r="Q321" s="4">
        <f t="shared" si="155"/>
        <v>0.56988966245138639</v>
      </c>
      <c r="R321" s="4">
        <f t="shared" si="136"/>
        <v>0.33373012997714968</v>
      </c>
      <c r="S321" s="4">
        <f t="shared" si="156"/>
        <v>0</v>
      </c>
      <c r="T321" s="4">
        <f t="shared" si="157"/>
        <v>0</v>
      </c>
      <c r="U321" s="5">
        <f t="shared" si="158"/>
        <v>0</v>
      </c>
      <c r="V321" s="5">
        <f t="shared" si="159"/>
        <v>-8.0924091472209145</v>
      </c>
      <c r="W321" s="5">
        <f t="shared" si="160"/>
        <v>0.61687649312210147</v>
      </c>
      <c r="X321" s="5">
        <f t="shared" si="137"/>
        <v>0.99987573303121136</v>
      </c>
      <c r="Y321" s="5">
        <f t="shared" si="138"/>
        <v>0</v>
      </c>
      <c r="Z321" s="5">
        <f t="shared" si="139"/>
        <v>0.53663742543738113</v>
      </c>
      <c r="AA321" s="5">
        <f t="shared" si="140"/>
        <v>7.0398040106400606</v>
      </c>
      <c r="AB321" s="5">
        <f t="shared" si="141"/>
        <v>0</v>
      </c>
      <c r="AC321" s="5">
        <f t="shared" si="142"/>
        <v>-7.5557717217835334</v>
      </c>
      <c r="AD321" s="5">
        <f t="shared" si="143"/>
        <v>-24.517319496237839</v>
      </c>
      <c r="AE321">
        <f t="shared" si="130"/>
        <v>0</v>
      </c>
    </row>
    <row r="322" spans="1:31" x14ac:dyDescent="0.2">
      <c r="A322">
        <f t="shared" si="144"/>
        <v>2.8999999999999821</v>
      </c>
      <c r="B322" s="5">
        <f t="shared" si="145"/>
        <v>0</v>
      </c>
      <c r="C322" s="5">
        <f t="shared" si="146"/>
        <v>248.78940232446709</v>
      </c>
      <c r="D322" s="5">
        <f t="shared" si="147"/>
        <v>101.07091858894104</v>
      </c>
      <c r="E322" s="2">
        <f t="shared" si="148"/>
        <v>248.78940232446709</v>
      </c>
      <c r="F322" s="2">
        <f t="shared" si="149"/>
        <v>0</v>
      </c>
      <c r="G322" s="3">
        <f t="shared" si="150"/>
        <v>0</v>
      </c>
      <c r="H322" s="3">
        <f t="shared" si="151"/>
        <v>62.82533370415873</v>
      </c>
      <c r="I322" s="3">
        <f t="shared" si="152"/>
        <v>-5.0400470833641045</v>
      </c>
      <c r="J322" s="2">
        <f t="shared" si="131"/>
        <v>63.027173739914993</v>
      </c>
      <c r="K322" s="2">
        <f t="shared" si="153"/>
        <v>42.963308616165634</v>
      </c>
      <c r="L322" s="6">
        <f t="shared" si="132"/>
        <v>2836.6465499902833</v>
      </c>
      <c r="M322" s="2">
        <f t="shared" si="133"/>
        <v>35.950555234251858</v>
      </c>
      <c r="N322" s="2">
        <f t="shared" si="154"/>
        <v>63.027173739914993</v>
      </c>
      <c r="O322" s="2">
        <f t="shared" si="134"/>
        <v>42.963308616165634</v>
      </c>
      <c r="P322" s="5">
        <f t="shared" si="135"/>
        <v>0.38363007925971626</v>
      </c>
      <c r="Q322" s="4">
        <f t="shared" si="155"/>
        <v>0.57039770468851658</v>
      </c>
      <c r="R322" s="4">
        <f t="shared" si="136"/>
        <v>0.33382076385616449</v>
      </c>
      <c r="S322" s="4">
        <f t="shared" si="156"/>
        <v>0</v>
      </c>
      <c r="T322" s="4">
        <f t="shared" si="157"/>
        <v>0</v>
      </c>
      <c r="U322" s="5">
        <f t="shared" si="158"/>
        <v>0</v>
      </c>
      <c r="V322" s="5">
        <f t="shared" si="159"/>
        <v>-8.0754861692365534</v>
      </c>
      <c r="W322" s="5">
        <f t="shared" si="160"/>
        <v>0.64784105573821504</v>
      </c>
      <c r="X322" s="5">
        <f t="shared" si="137"/>
        <v>0.99987541416647263</v>
      </c>
      <c r="Y322" s="5">
        <f t="shared" si="138"/>
        <v>0</v>
      </c>
      <c r="Z322" s="5">
        <f t="shared" si="139"/>
        <v>0.56372742330641334</v>
      </c>
      <c r="AA322" s="5">
        <f t="shared" si="140"/>
        <v>7.0269906017964097</v>
      </c>
      <c r="AB322" s="5">
        <f t="shared" si="141"/>
        <v>0</v>
      </c>
      <c r="AC322" s="5">
        <f t="shared" si="142"/>
        <v>-7.5117587459301403</v>
      </c>
      <c r="AD322" s="5">
        <f t="shared" si="143"/>
        <v>-24.499168342465374</v>
      </c>
      <c r="AE322">
        <f t="shared" si="130"/>
        <v>0</v>
      </c>
    </row>
    <row r="323" spans="1:31" x14ac:dyDescent="0.2">
      <c r="A323">
        <f t="shared" si="144"/>
        <v>2.9099999999999819</v>
      </c>
      <c r="B323" s="5">
        <f t="shared" si="145"/>
        <v>0</v>
      </c>
      <c r="C323" s="5">
        <f t="shared" si="146"/>
        <v>249.41728007357139</v>
      </c>
      <c r="D323" s="5">
        <f t="shared" si="147"/>
        <v>101.01929315969028</v>
      </c>
      <c r="E323" s="2">
        <f t="shared" si="148"/>
        <v>249.41728007357139</v>
      </c>
      <c r="F323" s="2">
        <f t="shared" si="149"/>
        <v>0</v>
      </c>
      <c r="G323" s="3">
        <f t="shared" si="150"/>
        <v>0</v>
      </c>
      <c r="H323" s="3">
        <f t="shared" si="151"/>
        <v>62.750216116699427</v>
      </c>
      <c r="I323" s="3">
        <f t="shared" si="152"/>
        <v>-5.2850387667887579</v>
      </c>
      <c r="J323" s="2">
        <f t="shared" si="131"/>
        <v>62.972384879873687</v>
      </c>
      <c r="K323" s="2">
        <f t="shared" si="153"/>
        <v>42.925961063308577</v>
      </c>
      <c r="L323" s="6">
        <f t="shared" si="132"/>
        <v>2836.6456395638761</v>
      </c>
      <c r="M323" s="2">
        <f t="shared" si="133"/>
        <v>35.950543695861626</v>
      </c>
      <c r="N323" s="2">
        <f t="shared" si="154"/>
        <v>62.972384879873687</v>
      </c>
      <c r="O323" s="2">
        <f t="shared" si="134"/>
        <v>42.925961063308577</v>
      </c>
      <c r="P323" s="5">
        <f t="shared" si="135"/>
        <v>0.38363005267526518</v>
      </c>
      <c r="Q323" s="4">
        <f t="shared" si="155"/>
        <v>0.57089379359604997</v>
      </c>
      <c r="R323" s="4">
        <f t="shared" si="136"/>
        <v>0.33390915701075097</v>
      </c>
      <c r="S323" s="4">
        <f t="shared" si="156"/>
        <v>0</v>
      </c>
      <c r="T323" s="4">
        <f t="shared" si="157"/>
        <v>0</v>
      </c>
      <c r="U323" s="5">
        <f t="shared" si="158"/>
        <v>0</v>
      </c>
      <c r="V323" s="5">
        <f t="shared" si="159"/>
        <v>-8.0588185525486047</v>
      </c>
      <c r="W323" s="5">
        <f t="shared" si="160"/>
        <v>0.67874138290658814</v>
      </c>
      <c r="X323" s="5">
        <f t="shared" si="137"/>
        <v>0.99987509325480284</v>
      </c>
      <c r="Y323" s="5">
        <f t="shared" si="138"/>
        <v>0</v>
      </c>
      <c r="Z323" s="5">
        <f t="shared" si="139"/>
        <v>0.59077218120472563</v>
      </c>
      <c r="AA323" s="5">
        <f t="shared" si="140"/>
        <v>7.014344394081939</v>
      </c>
      <c r="AB323" s="5">
        <f t="shared" si="141"/>
        <v>0</v>
      </c>
      <c r="AC323" s="5">
        <f t="shared" si="142"/>
        <v>-7.4680463713438794</v>
      </c>
      <c r="AD323" s="5">
        <f t="shared" si="143"/>
        <v>-24.480914223011474</v>
      </c>
      <c r="AE323">
        <f t="shared" si="130"/>
        <v>0</v>
      </c>
    </row>
    <row r="324" spans="1:31" x14ac:dyDescent="0.2">
      <c r="A324">
        <f t="shared" si="144"/>
        <v>2.9199999999999817</v>
      </c>
      <c r="B324" s="5">
        <f t="shared" si="145"/>
        <v>0</v>
      </c>
      <c r="C324" s="5">
        <f t="shared" si="146"/>
        <v>250.04440883241983</v>
      </c>
      <c r="D324" s="5">
        <f t="shared" si="147"/>
        <v>100.96521872631124</v>
      </c>
      <c r="E324" s="2">
        <f t="shared" si="148"/>
        <v>250.04440883241983</v>
      </c>
      <c r="F324" s="2">
        <f t="shared" si="149"/>
        <v>0</v>
      </c>
      <c r="G324" s="3">
        <f t="shared" si="150"/>
        <v>0</v>
      </c>
      <c r="H324" s="3">
        <f t="shared" si="151"/>
        <v>62.675535652985985</v>
      </c>
      <c r="I324" s="3">
        <f t="shared" si="152"/>
        <v>-5.5298479090188728</v>
      </c>
      <c r="J324" s="2">
        <f t="shared" si="131"/>
        <v>62.919011334298617</v>
      </c>
      <c r="K324" s="2">
        <f t="shared" si="153"/>
        <v>42.889578278322162</v>
      </c>
      <c r="L324" s="6">
        <f t="shared" si="132"/>
        <v>2836.6447232654209</v>
      </c>
      <c r="M324" s="2">
        <f t="shared" si="133"/>
        <v>35.950532083051336</v>
      </c>
      <c r="N324" s="2">
        <f t="shared" si="154"/>
        <v>62.919011334298617</v>
      </c>
      <c r="O324" s="2">
        <f t="shared" si="134"/>
        <v>42.889578278322162</v>
      </c>
      <c r="P324" s="5">
        <f t="shared" si="135"/>
        <v>0.3836300259193503</v>
      </c>
      <c r="Q324" s="4">
        <f t="shared" si="155"/>
        <v>0.57137789232002545</v>
      </c>
      <c r="R324" s="4">
        <f t="shared" si="136"/>
        <v>0.33399531080610367</v>
      </c>
      <c r="S324" s="4">
        <f t="shared" si="156"/>
        <v>0</v>
      </c>
      <c r="T324" s="4">
        <f t="shared" si="157"/>
        <v>0</v>
      </c>
      <c r="U324" s="5">
        <f t="shared" si="158"/>
        <v>0</v>
      </c>
      <c r="V324" s="5">
        <f t="shared" si="159"/>
        <v>-8.0424047187420999</v>
      </c>
      <c r="W324" s="5">
        <f t="shared" si="160"/>
        <v>0.70957949467960757</v>
      </c>
      <c r="X324" s="5">
        <f t="shared" si="137"/>
        <v>0.99987477027332383</v>
      </c>
      <c r="Y324" s="5">
        <f t="shared" si="138"/>
        <v>0</v>
      </c>
      <c r="Z324" s="5">
        <f t="shared" si="139"/>
        <v>0.61777287452723184</v>
      </c>
      <c r="AA324" s="5">
        <f t="shared" si="140"/>
        <v>7.0018645105465254</v>
      </c>
      <c r="AB324" s="5">
        <f t="shared" si="141"/>
        <v>0</v>
      </c>
      <c r="AC324" s="5">
        <f t="shared" si="142"/>
        <v>-7.4246318442148684</v>
      </c>
      <c r="AD324" s="5">
        <f t="shared" si="143"/>
        <v>-24.462555994773865</v>
      </c>
      <c r="AE324">
        <f t="shared" si="130"/>
        <v>0</v>
      </c>
    </row>
    <row r="325" spans="1:31" x14ac:dyDescent="0.2">
      <c r="A325">
        <f t="shared" si="144"/>
        <v>2.9299999999999815</v>
      </c>
      <c r="B325" s="5">
        <f t="shared" si="145"/>
        <v>0</v>
      </c>
      <c r="C325" s="5">
        <f t="shared" si="146"/>
        <v>250.67079295735749</v>
      </c>
      <c r="D325" s="5">
        <f t="shared" si="147"/>
        <v>100.90869711942132</v>
      </c>
      <c r="E325" s="2">
        <f t="shared" si="148"/>
        <v>250.67079295735749</v>
      </c>
      <c r="F325" s="2">
        <f t="shared" si="149"/>
        <v>0</v>
      </c>
      <c r="G325" s="3">
        <f t="shared" si="150"/>
        <v>0</v>
      </c>
      <c r="H325" s="3">
        <f t="shared" si="151"/>
        <v>62.601289334543836</v>
      </c>
      <c r="I325" s="3">
        <f t="shared" si="152"/>
        <v>-5.7744734689666117</v>
      </c>
      <c r="J325" s="2">
        <f t="shared" si="131"/>
        <v>62.867049956165999</v>
      </c>
      <c r="K325" s="2">
        <f t="shared" si="153"/>
        <v>42.854158115995908</v>
      </c>
      <c r="L325" s="6">
        <f t="shared" si="132"/>
        <v>2836.6438010306524</v>
      </c>
      <c r="M325" s="2">
        <f t="shared" si="133"/>
        <v>35.950520395006528</v>
      </c>
      <c r="N325" s="2">
        <f t="shared" si="154"/>
        <v>62.867049956165999</v>
      </c>
      <c r="O325" s="2">
        <f t="shared" si="134"/>
        <v>42.854158115995908</v>
      </c>
      <c r="P325" s="5">
        <f t="shared" si="135"/>
        <v>0.38362999899009509</v>
      </c>
      <c r="Q325" s="4">
        <f t="shared" si="155"/>
        <v>0.57184996623943707</v>
      </c>
      <c r="R325" s="4">
        <f t="shared" si="136"/>
        <v>0.33407922682047075</v>
      </c>
      <c r="S325" s="4">
        <f t="shared" si="156"/>
        <v>0</v>
      </c>
      <c r="T325" s="4">
        <f t="shared" si="157"/>
        <v>0</v>
      </c>
      <c r="U325" s="5">
        <f t="shared" si="158"/>
        <v>0</v>
      </c>
      <c r="V325" s="5">
        <f t="shared" si="159"/>
        <v>-8.0262430946687555</v>
      </c>
      <c r="W325" s="5">
        <f t="shared" si="160"/>
        <v>0.74035739995640015</v>
      </c>
      <c r="X325" s="5">
        <f t="shared" si="137"/>
        <v>0.99987444519938362</v>
      </c>
      <c r="Y325" s="5">
        <f t="shared" si="138"/>
        <v>0</v>
      </c>
      <c r="Z325" s="5">
        <f t="shared" si="139"/>
        <v>0.64473067382468741</v>
      </c>
      <c r="AA325" s="5">
        <f t="shared" si="140"/>
        <v>6.9895500727233557</v>
      </c>
      <c r="AB325" s="5">
        <f t="shared" si="141"/>
        <v>0</v>
      </c>
      <c r="AC325" s="5">
        <f t="shared" si="142"/>
        <v>-7.3815124208440679</v>
      </c>
      <c r="AD325" s="5">
        <f t="shared" si="143"/>
        <v>-24.444092527320244</v>
      </c>
      <c r="AE325">
        <f t="shared" ref="AE325:AE388" si="161">IF(($D325-height)*($D326-height)&lt;0,1,0)</f>
        <v>0</v>
      </c>
    </row>
    <row r="326" spans="1:31" x14ac:dyDescent="0.2">
      <c r="A326">
        <f t="shared" si="144"/>
        <v>2.9399999999999813</v>
      </c>
      <c r="B326" s="5">
        <f t="shared" si="145"/>
        <v>0</v>
      </c>
      <c r="C326" s="5">
        <f t="shared" si="146"/>
        <v>251.29643677508187</v>
      </c>
      <c r="D326" s="5">
        <f t="shared" si="147"/>
        <v>100.84973018010528</v>
      </c>
      <c r="E326" s="2">
        <f t="shared" si="148"/>
        <v>251.29643677508187</v>
      </c>
      <c r="F326" s="2">
        <f t="shared" si="149"/>
        <v>0</v>
      </c>
      <c r="G326" s="3">
        <f t="shared" si="150"/>
        <v>0</v>
      </c>
      <c r="H326" s="3">
        <f t="shared" si="151"/>
        <v>62.527474210335392</v>
      </c>
      <c r="I326" s="3">
        <f t="shared" si="152"/>
        <v>-6.0189143942398138</v>
      </c>
      <c r="J326" s="2">
        <f t="shared" si="131"/>
        <v>62.816497527395974</v>
      </c>
      <c r="K326" s="2">
        <f t="shared" si="153"/>
        <v>42.819698382683008</v>
      </c>
      <c r="L326" s="6">
        <f t="shared" si="132"/>
        <v>2836.6428727959515</v>
      </c>
      <c r="M326" s="2">
        <f t="shared" si="133"/>
        <v>35.950508630920908</v>
      </c>
      <c r="N326" s="2">
        <f t="shared" si="154"/>
        <v>62.816497527395974</v>
      </c>
      <c r="O326" s="2">
        <f t="shared" si="134"/>
        <v>42.819698382683008</v>
      </c>
      <c r="P326" s="5">
        <f t="shared" si="135"/>
        <v>0.3836299718856418</v>
      </c>
      <c r="Q326" s="4">
        <f t="shared" si="155"/>
        <v>0.57230998298244695</v>
      </c>
      <c r="R326" s="4">
        <f t="shared" si="136"/>
        <v>0.3341609068455213</v>
      </c>
      <c r="S326" s="4">
        <f t="shared" si="156"/>
        <v>0</v>
      </c>
      <c r="T326" s="4">
        <f t="shared" si="157"/>
        <v>0</v>
      </c>
      <c r="U326" s="5">
        <f t="shared" si="158"/>
        <v>0</v>
      </c>
      <c r="V326" s="5">
        <f t="shared" si="159"/>
        <v>-8.0103321123280349</v>
      </c>
      <c r="W326" s="5">
        <f t="shared" si="160"/>
        <v>0.77107709630726207</v>
      </c>
      <c r="X326" s="5">
        <f t="shared" si="137"/>
        <v>0.99987411801055703</v>
      </c>
      <c r="Y326" s="5">
        <f t="shared" si="138"/>
        <v>0</v>
      </c>
      <c r="Z326" s="5">
        <f t="shared" si="139"/>
        <v>0.67164674460486207</v>
      </c>
      <c r="AA326" s="5">
        <f t="shared" si="140"/>
        <v>6.977400200595536</v>
      </c>
      <c r="AB326" s="5">
        <f t="shared" si="141"/>
        <v>0</v>
      </c>
      <c r="AC326" s="5">
        <f t="shared" si="142"/>
        <v>-7.3386853677231727</v>
      </c>
      <c r="AD326" s="5">
        <f t="shared" si="143"/>
        <v>-24.425522703097201</v>
      </c>
      <c r="AE326">
        <f t="shared" si="161"/>
        <v>0</v>
      </c>
    </row>
    <row r="327" spans="1:31" x14ac:dyDescent="0.2">
      <c r="A327">
        <f t="shared" si="144"/>
        <v>2.9499999999999811</v>
      </c>
      <c r="B327" s="5">
        <f t="shared" si="145"/>
        <v>0</v>
      </c>
      <c r="C327" s="5">
        <f t="shared" si="146"/>
        <v>251.92134458291684</v>
      </c>
      <c r="D327" s="5">
        <f t="shared" si="147"/>
        <v>100.78831976002773</v>
      </c>
      <c r="E327" s="2">
        <f t="shared" si="148"/>
        <v>251.92134458291684</v>
      </c>
      <c r="F327" s="2">
        <f t="shared" si="149"/>
        <v>0</v>
      </c>
      <c r="G327" s="3">
        <f t="shared" si="150"/>
        <v>0</v>
      </c>
      <c r="H327" s="3">
        <f t="shared" si="151"/>
        <v>62.454087356658157</v>
      </c>
      <c r="I327" s="3">
        <f t="shared" si="152"/>
        <v>-6.2631696212707855</v>
      </c>
      <c r="J327" s="2">
        <f t="shared" si="131"/>
        <v>62.767350758638024</v>
      </c>
      <c r="K327" s="2">
        <f t="shared" si="153"/>
        <v>42.786196836154069</v>
      </c>
      <c r="L327" s="6">
        <f t="shared" si="132"/>
        <v>2836.6419384983565</v>
      </c>
      <c r="M327" s="2">
        <f t="shared" si="133"/>
        <v>35.950496789996528</v>
      </c>
      <c r="N327" s="2">
        <f t="shared" si="154"/>
        <v>62.767350758638024</v>
      </c>
      <c r="O327" s="2">
        <f t="shared" si="134"/>
        <v>42.786196836154069</v>
      </c>
      <c r="P327" s="5">
        <f t="shared" si="135"/>
        <v>0.38362994460415201</v>
      </c>
      <c r="Q327" s="4">
        <f t="shared" si="155"/>
        <v>0.57275791244143004</v>
      </c>
      <c r="R327" s="4">
        <f t="shared" si="136"/>
        <v>0.33424035288663528</v>
      </c>
      <c r="S327" s="4">
        <f t="shared" si="156"/>
        <v>0</v>
      </c>
      <c r="T327" s="4">
        <f t="shared" si="157"/>
        <v>0</v>
      </c>
      <c r="U327" s="5">
        <f t="shared" si="158"/>
        <v>0</v>
      </c>
      <c r="V327" s="5">
        <f t="shared" si="159"/>
        <v>-7.9946702087527548</v>
      </c>
      <c r="W327" s="5">
        <f t="shared" si="160"/>
        <v>0.80174056979796227</v>
      </c>
      <c r="X327" s="5">
        <f t="shared" si="137"/>
        <v>0.99987378868465127</v>
      </c>
      <c r="Y327" s="5">
        <f t="shared" si="138"/>
        <v>0</v>
      </c>
      <c r="Z327" s="5">
        <f t="shared" si="139"/>
        <v>0.69852224713404887</v>
      </c>
      <c r="AA327" s="5">
        <f t="shared" si="140"/>
        <v>6.965414012566292</v>
      </c>
      <c r="AB327" s="5">
        <f t="shared" si="141"/>
        <v>0</v>
      </c>
      <c r="AC327" s="5">
        <f t="shared" si="142"/>
        <v>-7.2961479616187059</v>
      </c>
      <c r="AD327" s="5">
        <f t="shared" si="143"/>
        <v>-24.406845417635743</v>
      </c>
      <c r="AE327">
        <f t="shared" si="161"/>
        <v>0</v>
      </c>
    </row>
    <row r="328" spans="1:31" x14ac:dyDescent="0.2">
      <c r="A328">
        <f t="shared" si="144"/>
        <v>2.9599999999999809</v>
      </c>
      <c r="B328" s="5">
        <f t="shared" si="145"/>
        <v>0</v>
      </c>
      <c r="C328" s="5">
        <f t="shared" si="146"/>
        <v>252.54552064908535</v>
      </c>
      <c r="D328" s="5">
        <f t="shared" si="147"/>
        <v>100.72446772154414</v>
      </c>
      <c r="E328" s="2">
        <f t="shared" si="148"/>
        <v>252.54552064908535</v>
      </c>
      <c r="F328" s="2">
        <f t="shared" si="149"/>
        <v>0</v>
      </c>
      <c r="G328" s="3">
        <f t="shared" si="150"/>
        <v>0</v>
      </c>
      <c r="H328" s="3">
        <f t="shared" si="151"/>
        <v>62.381125877041967</v>
      </c>
      <c r="I328" s="3">
        <f t="shared" si="152"/>
        <v>-6.5072380754471428</v>
      </c>
      <c r="J328" s="2">
        <f t="shared" si="131"/>
        <v>62.719606289085583</v>
      </c>
      <c r="K328" s="2">
        <f t="shared" si="153"/>
        <v>42.753651185470744</v>
      </c>
      <c r="L328" s="6">
        <f t="shared" si="132"/>
        <v>2836.6409980755679</v>
      </c>
      <c r="M328" s="2">
        <f t="shared" si="133"/>
        <v>35.950484871443827</v>
      </c>
      <c r="N328" s="2">
        <f t="shared" si="154"/>
        <v>62.719606289085583</v>
      </c>
      <c r="O328" s="2">
        <f t="shared" si="134"/>
        <v>42.753651185470744</v>
      </c>
      <c r="P328" s="5">
        <f t="shared" si="135"/>
        <v>0.38362991714380656</v>
      </c>
      <c r="Q328" s="4">
        <f t="shared" si="155"/>
        <v>0.57319372678683256</v>
      </c>
      <c r="R328" s="4">
        <f t="shared" si="136"/>
        <v>0.33431756716311334</v>
      </c>
      <c r="S328" s="4">
        <f t="shared" si="156"/>
        <v>0</v>
      </c>
      <c r="T328" s="4">
        <f t="shared" si="157"/>
        <v>0</v>
      </c>
      <c r="U328" s="5">
        <f t="shared" si="158"/>
        <v>0</v>
      </c>
      <c r="V328" s="5">
        <f t="shared" si="159"/>
        <v>-7.9792558258991413</v>
      </c>
      <c r="W328" s="5">
        <f t="shared" si="160"/>
        <v>0.83234979481403437</v>
      </c>
      <c r="X328" s="5">
        <f t="shared" si="137"/>
        <v>0.99987345719970644</v>
      </c>
      <c r="Y328" s="5">
        <f t="shared" si="138"/>
        <v>0</v>
      </c>
      <c r="Z328" s="5">
        <f t="shared" si="139"/>
        <v>0.7253583362390198</v>
      </c>
      <c r="AA328" s="5">
        <f t="shared" si="140"/>
        <v>6.9535906254327076</v>
      </c>
      <c r="AB328" s="5">
        <f t="shared" si="141"/>
        <v>0</v>
      </c>
      <c r="AC328" s="5">
        <f t="shared" si="142"/>
        <v>-7.2538974896601216</v>
      </c>
      <c r="AD328" s="5">
        <f t="shared" si="143"/>
        <v>-24.388059579753257</v>
      </c>
      <c r="AE328">
        <f t="shared" si="161"/>
        <v>0</v>
      </c>
    </row>
    <row r="329" spans="1:31" x14ac:dyDescent="0.2">
      <c r="A329">
        <f t="shared" si="144"/>
        <v>2.9699999999999807</v>
      </c>
      <c r="B329" s="5">
        <f t="shared" si="145"/>
        <v>0</v>
      </c>
      <c r="C329" s="5">
        <f t="shared" si="146"/>
        <v>253.16896921298127</v>
      </c>
      <c r="D329" s="5">
        <f t="shared" si="147"/>
        <v>100.65817593781068</v>
      </c>
      <c r="E329" s="2">
        <f t="shared" si="148"/>
        <v>253.16896921298127</v>
      </c>
      <c r="F329" s="2">
        <f t="shared" si="149"/>
        <v>0</v>
      </c>
      <c r="G329" s="3">
        <f t="shared" si="150"/>
        <v>0</v>
      </c>
      <c r="H329" s="3">
        <f t="shared" si="151"/>
        <v>62.308586902145365</v>
      </c>
      <c r="I329" s="3">
        <f t="shared" si="152"/>
        <v>-6.7511186712446758</v>
      </c>
      <c r="J329" s="2">
        <f t="shared" si="131"/>
        <v>62.673260686320042</v>
      </c>
      <c r="K329" s="2">
        <f t="shared" si="153"/>
        <v>42.72205909087937</v>
      </c>
      <c r="L329" s="6">
        <f t="shared" si="132"/>
        <v>2836.6400514659576</v>
      </c>
      <c r="M329" s="2">
        <f t="shared" si="133"/>
        <v>35.950472874481754</v>
      </c>
      <c r="N329" s="2">
        <f t="shared" si="154"/>
        <v>62.673260686320042</v>
      </c>
      <c r="O329" s="2">
        <f t="shared" si="134"/>
        <v>42.72205909087937</v>
      </c>
      <c r="P329" s="5">
        <f t="shared" si="135"/>
        <v>0.38362988950280597</v>
      </c>
      <c r="Q329" s="4">
        <f t="shared" si="155"/>
        <v>0.57361740047983201</v>
      </c>
      <c r="R329" s="4">
        <f t="shared" si="136"/>
        <v>0.33439255210830704</v>
      </c>
      <c r="S329" s="4">
        <f t="shared" si="156"/>
        <v>0</v>
      </c>
      <c r="T329" s="4">
        <f t="shared" si="157"/>
        <v>0</v>
      </c>
      <c r="U329" s="5">
        <f t="shared" si="158"/>
        <v>0</v>
      </c>
      <c r="V329" s="5">
        <f t="shared" si="159"/>
        <v>-7.9640874105414152</v>
      </c>
      <c r="W329" s="5">
        <f t="shared" si="160"/>
        <v>0.86290673388517436</v>
      </c>
      <c r="X329" s="5">
        <f t="shared" si="137"/>
        <v>0.9998731235339996</v>
      </c>
      <c r="Y329" s="5">
        <f t="shared" si="138"/>
        <v>0</v>
      </c>
      <c r="Z329" s="5">
        <f t="shared" si="139"/>
        <v>0.75215616110953909</v>
      </c>
      <c r="AA329" s="5">
        <f t="shared" si="140"/>
        <v>6.9419291543629935</v>
      </c>
      <c r="AB329" s="5">
        <f t="shared" si="141"/>
        <v>0</v>
      </c>
      <c r="AC329" s="5">
        <f t="shared" si="142"/>
        <v>-7.2119312494318759</v>
      </c>
      <c r="AD329" s="5">
        <f t="shared" si="143"/>
        <v>-24.369164111751832</v>
      </c>
      <c r="AE329">
        <f t="shared" si="161"/>
        <v>0</v>
      </c>
    </row>
    <row r="330" spans="1:31" x14ac:dyDescent="0.2">
      <c r="A330">
        <f t="shared" si="144"/>
        <v>2.9799999999999804</v>
      </c>
      <c r="B330" s="5">
        <f t="shared" si="145"/>
        <v>0</v>
      </c>
      <c r="C330" s="5">
        <f t="shared" si="146"/>
        <v>253.79169448544025</v>
      </c>
      <c r="D330" s="5">
        <f t="shared" si="147"/>
        <v>100.58944629289265</v>
      </c>
      <c r="E330" s="2">
        <f t="shared" si="148"/>
        <v>253.79169448544025</v>
      </c>
      <c r="F330" s="2">
        <f t="shared" si="149"/>
        <v>0</v>
      </c>
      <c r="G330" s="3">
        <f t="shared" si="150"/>
        <v>0</v>
      </c>
      <c r="H330" s="3">
        <f t="shared" si="151"/>
        <v>62.236467589651049</v>
      </c>
      <c r="I330" s="3">
        <f t="shared" si="152"/>
        <v>-6.9948103123621941</v>
      </c>
      <c r="J330" s="2">
        <f t="shared" si="131"/>
        <v>62.628310446184109</v>
      </c>
      <c r="K330" s="2">
        <f t="shared" si="153"/>
        <v>42.691418163724677</v>
      </c>
      <c r="L330" s="6">
        <f t="shared" si="132"/>
        <v>2836.6390986085762</v>
      </c>
      <c r="M330" s="2">
        <f t="shared" si="133"/>
        <v>35.950460798337851</v>
      </c>
      <c r="N330" s="2">
        <f t="shared" si="154"/>
        <v>62.628310446184109</v>
      </c>
      <c r="O330" s="2">
        <f t="shared" si="134"/>
        <v>42.691418163724677</v>
      </c>
      <c r="P330" s="5">
        <f t="shared" si="135"/>
        <v>0.38362986167937041</v>
      </c>
      <c r="Q330" s="4">
        <f t="shared" si="155"/>
        <v>0.57402891028378811</v>
      </c>
      <c r="R330" s="4">
        <f t="shared" si="136"/>
        <v>0.33446531036967003</v>
      </c>
      <c r="S330" s="4">
        <f t="shared" si="156"/>
        <v>0</v>
      </c>
      <c r="T330" s="4">
        <f t="shared" si="157"/>
        <v>0</v>
      </c>
      <c r="U330" s="5">
        <f t="shared" si="158"/>
        <v>0</v>
      </c>
      <c r="V330" s="5">
        <f t="shared" si="159"/>
        <v>-7.9491634141707745</v>
      </c>
      <c r="W330" s="5">
        <f t="shared" si="160"/>
        <v>0.89341333750985397</v>
      </c>
      <c r="X330" s="5">
        <f t="shared" si="137"/>
        <v>0.99987278766604692</v>
      </c>
      <c r="Y330" s="5">
        <f t="shared" si="138"/>
        <v>0</v>
      </c>
      <c r="Z330" s="5">
        <f t="shared" si="139"/>
        <v>0.77891686510154901</v>
      </c>
      <c r="AA330" s="5">
        <f t="shared" si="140"/>
        <v>6.9304287128772959</v>
      </c>
      <c r="AB330" s="5">
        <f t="shared" si="141"/>
        <v>0</v>
      </c>
      <c r="AC330" s="5">
        <f t="shared" si="142"/>
        <v>-7.1702465490692253</v>
      </c>
      <c r="AD330" s="5">
        <f t="shared" si="143"/>
        <v>-24.35015794961285</v>
      </c>
      <c r="AE330">
        <f t="shared" si="161"/>
        <v>0</v>
      </c>
    </row>
    <row r="331" spans="1:31" x14ac:dyDescent="0.2">
      <c r="A331">
        <f t="shared" si="144"/>
        <v>2.9899999999999802</v>
      </c>
      <c r="B331" s="5">
        <f t="shared" si="145"/>
        <v>0</v>
      </c>
      <c r="C331" s="5">
        <f t="shared" si="146"/>
        <v>254.41370064900929</v>
      </c>
      <c r="D331" s="5">
        <f t="shared" si="147"/>
        <v>100.51828068187154</v>
      </c>
      <c r="E331" s="2">
        <f t="shared" si="148"/>
        <v>254.41370064900929</v>
      </c>
      <c r="F331" s="2">
        <f t="shared" si="149"/>
        <v>0</v>
      </c>
      <c r="G331" s="3">
        <f t="shared" si="150"/>
        <v>0</v>
      </c>
      <c r="H331" s="3">
        <f t="shared" si="151"/>
        <v>62.164765124160354</v>
      </c>
      <c r="I331" s="3">
        <f t="shared" si="152"/>
        <v>-7.2383118918583227</v>
      </c>
      <c r="J331" s="2">
        <f t="shared" si="131"/>
        <v>62.584751992684616</v>
      </c>
      <c r="K331" s="2">
        <f t="shared" si="153"/>
        <v>42.661725966383514</v>
      </c>
      <c r="L331" s="6">
        <f t="shared" si="132"/>
        <v>2836.6381394431623</v>
      </c>
      <c r="M331" s="2">
        <f t="shared" si="133"/>
        <v>35.950448642248411</v>
      </c>
      <c r="N331" s="2">
        <f t="shared" si="154"/>
        <v>62.584751992684616</v>
      </c>
      <c r="O331" s="2">
        <f t="shared" si="134"/>
        <v>42.661725966383514</v>
      </c>
      <c r="P331" s="5">
        <f t="shared" si="135"/>
        <v>0.38362983367174036</v>
      </c>
      <c r="Q331" s="4">
        <f t="shared" si="155"/>
        <v>0.57442823527447351</v>
      </c>
      <c r="R331" s="4">
        <f t="shared" si="136"/>
        <v>0.334535844808729</v>
      </c>
      <c r="S331" s="4">
        <f t="shared" si="156"/>
        <v>0</v>
      </c>
      <c r="T331" s="4">
        <f t="shared" si="157"/>
        <v>0</v>
      </c>
      <c r="U331" s="5">
        <f t="shared" si="158"/>
        <v>0</v>
      </c>
      <c r="V331" s="5">
        <f t="shared" si="159"/>
        <v>-7.9344822928988386</v>
      </c>
      <c r="W331" s="5">
        <f t="shared" si="160"/>
        <v>0.92387154398027149</v>
      </c>
      <c r="X331" s="5">
        <f t="shared" si="137"/>
        <v>0.99987244957460752</v>
      </c>
      <c r="Y331" s="5">
        <f t="shared" si="138"/>
        <v>0</v>
      </c>
      <c r="Z331" s="5">
        <f t="shared" si="139"/>
        <v>0.80564158554114051</v>
      </c>
      <c r="AA331" s="5">
        <f t="shared" si="140"/>
        <v>6.9190884128320214</v>
      </c>
      <c r="AB331" s="5">
        <f t="shared" si="141"/>
        <v>0</v>
      </c>
      <c r="AC331" s="5">
        <f t="shared" si="142"/>
        <v>-7.128840707357698</v>
      </c>
      <c r="AD331" s="5">
        <f t="shared" si="143"/>
        <v>-24.331040043187706</v>
      </c>
      <c r="AE331">
        <f t="shared" si="161"/>
        <v>0</v>
      </c>
    </row>
    <row r="332" spans="1:31" x14ac:dyDescent="0.2">
      <c r="A332">
        <f t="shared" si="144"/>
        <v>2.99999999999998</v>
      </c>
      <c r="B332" s="5">
        <f t="shared" si="145"/>
        <v>0</v>
      </c>
      <c r="C332" s="5">
        <f t="shared" si="146"/>
        <v>255.03499185821553</v>
      </c>
      <c r="D332" s="5">
        <f t="shared" si="147"/>
        <v>100.4446810109508</v>
      </c>
      <c r="E332" s="2">
        <f t="shared" si="148"/>
        <v>255.03499185821553</v>
      </c>
      <c r="F332" s="2">
        <f t="shared" si="149"/>
        <v>0</v>
      </c>
      <c r="G332" s="3">
        <f t="shared" si="150"/>
        <v>0</v>
      </c>
      <c r="H332" s="3">
        <f t="shared" si="151"/>
        <v>62.09347671708678</v>
      </c>
      <c r="I332" s="3">
        <f t="shared" si="152"/>
        <v>-7.4816222922901998</v>
      </c>
      <c r="J332" s="2">
        <f t="shared" si="131"/>
        <v>62.542581677924773</v>
      </c>
      <c r="K332" s="2">
        <f t="shared" si="153"/>
        <v>42.63298001221866</v>
      </c>
      <c r="L332" s="6">
        <f t="shared" si="132"/>
        <v>2836.6371739101469</v>
      </c>
      <c r="M332" s="2">
        <f t="shared" si="133"/>
        <v>35.950436405458454</v>
      </c>
      <c r="N332" s="2">
        <f t="shared" si="154"/>
        <v>62.542581677924773</v>
      </c>
      <c r="O332" s="2">
        <f t="shared" si="134"/>
        <v>42.63298001221866</v>
      </c>
      <c r="P332" s="5">
        <f t="shared" si="135"/>
        <v>0.38362980547817627</v>
      </c>
      <c r="Q332" s="4">
        <f t="shared" si="155"/>
        <v>0.57481535684907026</v>
      </c>
      <c r="R332" s="4">
        <f t="shared" si="136"/>
        <v>0.33460415850097452</v>
      </c>
      <c r="S332" s="4">
        <f t="shared" si="156"/>
        <v>0</v>
      </c>
      <c r="T332" s="4">
        <f t="shared" si="157"/>
        <v>0</v>
      </c>
      <c r="U332" s="5">
        <f t="shared" si="158"/>
        <v>0</v>
      </c>
      <c r="V332" s="5">
        <f t="shared" si="159"/>
        <v>-7.9200425073654372</v>
      </c>
      <c r="W332" s="5">
        <f t="shared" si="160"/>
        <v>0.95428327920774314</v>
      </c>
      <c r="X332" s="5">
        <f t="shared" si="137"/>
        <v>0.99987210923868375</v>
      </c>
      <c r="Y332" s="5">
        <f t="shared" si="138"/>
        <v>0</v>
      </c>
      <c r="Z332" s="5">
        <f t="shared" si="139"/>
        <v>0.8323314535294154</v>
      </c>
      <c r="AA332" s="5">
        <f t="shared" si="140"/>
        <v>6.9079073644076292</v>
      </c>
      <c r="AB332" s="5">
        <f t="shared" si="141"/>
        <v>0</v>
      </c>
      <c r="AC332" s="5">
        <f t="shared" si="142"/>
        <v>-7.0877110538360215</v>
      </c>
      <c r="AD332" s="5">
        <f t="shared" si="143"/>
        <v>-24.311809356384629</v>
      </c>
      <c r="AE332">
        <f t="shared" si="161"/>
        <v>0</v>
      </c>
    </row>
    <row r="333" spans="1:31" x14ac:dyDescent="0.2">
      <c r="A333">
        <f t="shared" si="144"/>
        <v>3.0099999999999798</v>
      </c>
      <c r="B333" s="5">
        <f t="shared" si="145"/>
        <v>0</v>
      </c>
      <c r="C333" s="5">
        <f t="shared" si="146"/>
        <v>255.6555722398337</v>
      </c>
      <c r="D333" s="5">
        <f t="shared" si="147"/>
        <v>100.36864919756007</v>
      </c>
      <c r="E333" s="2">
        <f t="shared" si="148"/>
        <v>255.6555722398337</v>
      </c>
      <c r="F333" s="2">
        <f t="shared" si="149"/>
        <v>0</v>
      </c>
      <c r="G333" s="3">
        <f t="shared" si="150"/>
        <v>0</v>
      </c>
      <c r="H333" s="3">
        <f t="shared" si="151"/>
        <v>62.022599606548418</v>
      </c>
      <c r="I333" s="3">
        <f t="shared" si="152"/>
        <v>-7.7247403858540462</v>
      </c>
      <c r="J333" s="2">
        <f t="shared" si="131"/>
        <v>62.501795782065848</v>
      </c>
      <c r="K333" s="2">
        <f t="shared" si="153"/>
        <v>42.605177765552725</v>
      </c>
      <c r="L333" s="6">
        <f t="shared" si="132"/>
        <v>2836.6362019506623</v>
      </c>
      <c r="M333" s="2">
        <f t="shared" si="133"/>
        <v>35.95042408722194</v>
      </c>
      <c r="N333" s="2">
        <f t="shared" si="154"/>
        <v>62.501795782065848</v>
      </c>
      <c r="O333" s="2">
        <f t="shared" si="134"/>
        <v>42.605177765552725</v>
      </c>
      <c r="P333" s="5">
        <f t="shared" si="135"/>
        <v>0.38362977709695933</v>
      </c>
      <c r="Q333" s="4">
        <f t="shared" si="155"/>
        <v>0.5751902587339337</v>
      </c>
      <c r="R333" s="4">
        <f t="shared" si="136"/>
        <v>0.33467025473567202</v>
      </c>
      <c r="S333" s="4">
        <f t="shared" si="156"/>
        <v>0</v>
      </c>
      <c r="T333" s="4">
        <f t="shared" si="157"/>
        <v>0</v>
      </c>
      <c r="U333" s="5">
        <f t="shared" si="158"/>
        <v>0</v>
      </c>
      <c r="V333" s="5">
        <f t="shared" si="159"/>
        <v>-7.9058425226507607</v>
      </c>
      <c r="W333" s="5">
        <f t="shared" si="160"/>
        <v>0.98465045654865879</v>
      </c>
      <c r="X333" s="5">
        <f t="shared" si="137"/>
        <v>0.9998717666375263</v>
      </c>
      <c r="Y333" s="5">
        <f t="shared" si="138"/>
        <v>0</v>
      </c>
      <c r="Z333" s="5">
        <f t="shared" si="139"/>
        <v>0.85898759374835609</v>
      </c>
      <c r="AA333" s="5">
        <f t="shared" si="140"/>
        <v>6.8968846760998943</v>
      </c>
      <c r="AB333" s="5">
        <f t="shared" si="141"/>
        <v>0</v>
      </c>
      <c r="AC333" s="5">
        <f t="shared" si="142"/>
        <v>-7.0468549289024045</v>
      </c>
      <c r="AD333" s="5">
        <f t="shared" si="143"/>
        <v>-24.292464867351448</v>
      </c>
      <c r="AE333">
        <f t="shared" si="161"/>
        <v>0</v>
      </c>
    </row>
    <row r="334" spans="1:31" x14ac:dyDescent="0.2">
      <c r="A334">
        <f t="shared" si="144"/>
        <v>3.0199999999999796</v>
      </c>
      <c r="B334" s="5">
        <f t="shared" si="145"/>
        <v>0</v>
      </c>
      <c r="C334" s="5">
        <f t="shared" si="146"/>
        <v>256.27544589315272</v>
      </c>
      <c r="D334" s="5">
        <f t="shared" si="147"/>
        <v>100.29018717045817</v>
      </c>
      <c r="E334" s="2">
        <f t="shared" si="148"/>
        <v>256.27544589315272</v>
      </c>
      <c r="F334" s="2">
        <f t="shared" si="149"/>
        <v>0</v>
      </c>
      <c r="G334" s="3">
        <f t="shared" si="150"/>
        <v>0</v>
      </c>
      <c r="H334" s="3">
        <f t="shared" si="151"/>
        <v>61.952131057259393</v>
      </c>
      <c r="I334" s="3">
        <f t="shared" si="152"/>
        <v>-7.9676650345275606</v>
      </c>
      <c r="J334" s="2">
        <f t="shared" si="131"/>
        <v>62.462390513318311</v>
      </c>
      <c r="K334" s="2">
        <f t="shared" si="153"/>
        <v>42.578316641662106</v>
      </c>
      <c r="L334" s="6">
        <f t="shared" si="132"/>
        <v>2836.6352235065483</v>
      </c>
      <c r="M334" s="2">
        <f t="shared" si="133"/>
        <v>35.950411686801743</v>
      </c>
      <c r="N334" s="2">
        <f t="shared" si="154"/>
        <v>62.462390513318311</v>
      </c>
      <c r="O334" s="2">
        <f t="shared" si="134"/>
        <v>42.578316641662106</v>
      </c>
      <c r="P334" s="5">
        <f t="shared" si="135"/>
        <v>0.3836297485263912</v>
      </c>
      <c r="Q334" s="4">
        <f t="shared" si="155"/>
        <v>0.57555292699110439</v>
      </c>
      <c r="R334" s="4">
        <f t="shared" si="136"/>
        <v>0.33473413701559301</v>
      </c>
      <c r="S334" s="4">
        <f t="shared" si="156"/>
        <v>0</v>
      </c>
      <c r="T334" s="4">
        <f t="shared" si="157"/>
        <v>0</v>
      </c>
      <c r="U334" s="5">
        <f t="shared" si="158"/>
        <v>0</v>
      </c>
      <c r="V334" s="5">
        <f t="shared" si="159"/>
        <v>-7.8918808081918321</v>
      </c>
      <c r="W334" s="5">
        <f t="shared" si="160"/>
        <v>1.0149749766311076</v>
      </c>
      <c r="X334" s="5">
        <f t="shared" si="137"/>
        <v>0.9998714217506337</v>
      </c>
      <c r="Y334" s="5">
        <f t="shared" si="138"/>
        <v>0</v>
      </c>
      <c r="Z334" s="5">
        <f t="shared" si="139"/>
        <v>0.88561112426781241</v>
      </c>
      <c r="AA334" s="5">
        <f t="shared" si="140"/>
        <v>6.8860194547146367</v>
      </c>
      <c r="AB334" s="5">
        <f t="shared" si="141"/>
        <v>0</v>
      </c>
      <c r="AC334" s="5">
        <f t="shared" si="142"/>
        <v>-7.0062696839240193</v>
      </c>
      <c r="AD334" s="5">
        <f t="shared" si="143"/>
        <v>-24.273005568654256</v>
      </c>
      <c r="AE334">
        <f t="shared" si="161"/>
        <v>0</v>
      </c>
    </row>
    <row r="335" spans="1:31" x14ac:dyDescent="0.2">
      <c r="A335">
        <f t="shared" si="144"/>
        <v>3.0299999999999794</v>
      </c>
      <c r="B335" s="5">
        <f t="shared" si="145"/>
        <v>0</v>
      </c>
      <c r="C335" s="5">
        <f t="shared" si="146"/>
        <v>256.89461689024108</v>
      </c>
      <c r="D335" s="5">
        <f t="shared" si="147"/>
        <v>100.20929686983446</v>
      </c>
      <c r="E335" s="2">
        <f t="shared" si="148"/>
        <v>256.89461689024108</v>
      </c>
      <c r="F335" s="2">
        <f t="shared" si="149"/>
        <v>0</v>
      </c>
      <c r="G335" s="3">
        <f t="shared" si="150"/>
        <v>0</v>
      </c>
      <c r="H335" s="3">
        <f t="shared" si="151"/>
        <v>61.882068360420156</v>
      </c>
      <c r="I335" s="3">
        <f t="shared" si="152"/>
        <v>-8.210395090214103</v>
      </c>
      <c r="J335" s="2">
        <f t="shared" si="131"/>
        <v>62.42436200796228</v>
      </c>
      <c r="K335" s="2">
        <f t="shared" si="153"/>
        <v>42.552394006790919</v>
      </c>
      <c r="L335" s="6">
        <f t="shared" si="132"/>
        <v>2836.6342385203616</v>
      </c>
      <c r="M335" s="2">
        <f t="shared" si="133"/>
        <v>35.950399203469864</v>
      </c>
      <c r="N335" s="2">
        <f t="shared" si="154"/>
        <v>62.42436200796228</v>
      </c>
      <c r="O335" s="2">
        <f t="shared" si="134"/>
        <v>42.552394006790919</v>
      </c>
      <c r="P335" s="5">
        <f t="shared" si="135"/>
        <v>0.38362971976479454</v>
      </c>
      <c r="Q335" s="4">
        <f t="shared" si="155"/>
        <v>0.57590335002357507</v>
      </c>
      <c r="R335" s="4">
        <f t="shared" si="136"/>
        <v>0.33479580905666656</v>
      </c>
      <c r="S335" s="4">
        <f t="shared" si="156"/>
        <v>0</v>
      </c>
      <c r="T335" s="4">
        <f t="shared" si="157"/>
        <v>0</v>
      </c>
      <c r="U335" s="5">
        <f t="shared" si="158"/>
        <v>0</v>
      </c>
      <c r="V335" s="5">
        <f t="shared" si="159"/>
        <v>-7.8781558377032406</v>
      </c>
      <c r="W335" s="5">
        <f t="shared" si="160"/>
        <v>1.0452587271822904</v>
      </c>
      <c r="X335" s="5">
        <f t="shared" si="137"/>
        <v>0.99987107455775859</v>
      </c>
      <c r="Y335" s="5">
        <f t="shared" si="138"/>
        <v>0</v>
      </c>
      <c r="Z335" s="5">
        <f t="shared" si="139"/>
        <v>0.91220315635371418</v>
      </c>
      <c r="AA335" s="5">
        <f t="shared" si="140"/>
        <v>6.8753108053658298</v>
      </c>
      <c r="AB335" s="5">
        <f t="shared" si="141"/>
        <v>0</v>
      </c>
      <c r="AC335" s="5">
        <f t="shared" si="142"/>
        <v>-6.9659526813495267</v>
      </c>
      <c r="AD335" s="5">
        <f t="shared" si="143"/>
        <v>-24.253430467451878</v>
      </c>
      <c r="AE335">
        <f t="shared" si="161"/>
        <v>0</v>
      </c>
    </row>
    <row r="336" spans="1:31" x14ac:dyDescent="0.2">
      <c r="A336">
        <f t="shared" si="144"/>
        <v>3.0399999999999792</v>
      </c>
      <c r="B336" s="5">
        <f t="shared" si="145"/>
        <v>0</v>
      </c>
      <c r="C336" s="5">
        <f t="shared" si="146"/>
        <v>257.51308927621125</v>
      </c>
      <c r="D336" s="5">
        <f t="shared" si="147"/>
        <v>100.12598024740895</v>
      </c>
      <c r="E336" s="2">
        <f t="shared" si="148"/>
        <v>257.51308927621125</v>
      </c>
      <c r="F336" s="2">
        <f t="shared" si="149"/>
        <v>0</v>
      </c>
      <c r="G336" s="3">
        <f t="shared" si="150"/>
        <v>0</v>
      </c>
      <c r="H336" s="3">
        <f t="shared" si="151"/>
        <v>61.812408833606661</v>
      </c>
      <c r="I336" s="3">
        <f t="shared" si="152"/>
        <v>-8.4529293948886224</v>
      </c>
      <c r="J336" s="2">
        <f t="shared" si="131"/>
        <v>62.387706330397393</v>
      </c>
      <c r="K336" s="2">
        <f t="shared" si="153"/>
        <v>42.527407178184994</v>
      </c>
      <c r="L336" s="6">
        <f t="shared" si="132"/>
        <v>2836.633246935377</v>
      </c>
      <c r="M336" s="2">
        <f t="shared" si="133"/>
        <v>35.950386636507382</v>
      </c>
      <c r="N336" s="2">
        <f t="shared" si="154"/>
        <v>62.387706330397393</v>
      </c>
      <c r="O336" s="2">
        <f t="shared" si="134"/>
        <v>42.527407178184994</v>
      </c>
      <c r="P336" s="5">
        <f t="shared" si="135"/>
        <v>0.38362969081051301</v>
      </c>
      <c r="Q336" s="4">
        <f t="shared" si="155"/>
        <v>0.57624151857929651</v>
      </c>
      <c r="R336" s="4">
        <f t="shared" si="136"/>
        <v>0.33485527478755023</v>
      </c>
      <c r="S336" s="4">
        <f t="shared" si="156"/>
        <v>0</v>
      </c>
      <c r="T336" s="4">
        <f t="shared" si="157"/>
        <v>0</v>
      </c>
      <c r="U336" s="5">
        <f t="shared" si="158"/>
        <v>0</v>
      </c>
      <c r="V336" s="5">
        <f t="shared" si="159"/>
        <v>-7.8646660891021067</v>
      </c>
      <c r="W336" s="5">
        <f t="shared" si="160"/>
        <v>1.0755035828568269</v>
      </c>
      <c r="X336" s="5">
        <f t="shared" si="137"/>
        <v>0.99987072503890606</v>
      </c>
      <c r="Y336" s="5">
        <f t="shared" si="138"/>
        <v>0</v>
      </c>
      <c r="Z336" s="5">
        <f t="shared" si="139"/>
        <v>0.93876479427761839</v>
      </c>
      <c r="AA336" s="5">
        <f t="shared" si="140"/>
        <v>6.8647578314771174</v>
      </c>
      <c r="AB336" s="5">
        <f t="shared" si="141"/>
        <v>0</v>
      </c>
      <c r="AC336" s="5">
        <f t="shared" si="142"/>
        <v>-6.925901294824488</v>
      </c>
      <c r="AD336" s="5">
        <f t="shared" si="143"/>
        <v>-24.233738585666053</v>
      </c>
      <c r="AE336">
        <f t="shared" si="161"/>
        <v>0</v>
      </c>
    </row>
    <row r="337" spans="1:31" x14ac:dyDescent="0.2">
      <c r="A337">
        <f t="shared" si="144"/>
        <v>3.049999999999979</v>
      </c>
      <c r="B337" s="5">
        <f t="shared" si="145"/>
        <v>0</v>
      </c>
      <c r="C337" s="5">
        <f t="shared" si="146"/>
        <v>258.13086706948258</v>
      </c>
      <c r="D337" s="5">
        <f t="shared" si="147"/>
        <v>100.04023926653078</v>
      </c>
      <c r="E337" s="2">
        <f t="shared" si="148"/>
        <v>258.13086706948258</v>
      </c>
      <c r="F337" s="2">
        <f t="shared" si="149"/>
        <v>0</v>
      </c>
      <c r="G337" s="3">
        <f t="shared" si="150"/>
        <v>0</v>
      </c>
      <c r="H337" s="3">
        <f t="shared" si="151"/>
        <v>61.743149820658417</v>
      </c>
      <c r="I337" s="3">
        <f t="shared" si="152"/>
        <v>-8.6952667807452837</v>
      </c>
      <c r="J337" s="2">
        <f t="shared" si="131"/>
        <v>62.352419473221758</v>
      </c>
      <c r="K337" s="2">
        <f t="shared" si="153"/>
        <v>42.503353424145708</v>
      </c>
      <c r="L337" s="6">
        <f t="shared" si="132"/>
        <v>2836.632248695601</v>
      </c>
      <c r="M337" s="2">
        <f t="shared" si="133"/>
        <v>35.950373985204664</v>
      </c>
      <c r="N337" s="2">
        <f t="shared" si="154"/>
        <v>62.352419473221758</v>
      </c>
      <c r="O337" s="2">
        <f t="shared" si="134"/>
        <v>42.503353424145708</v>
      </c>
      <c r="P337" s="5">
        <f t="shared" si="135"/>
        <v>0.38362966166191154</v>
      </c>
      <c r="Q337" s="4">
        <f t="shared" si="155"/>
        <v>0.57656742575392961</v>
      </c>
      <c r="R337" s="4">
        <f t="shared" si="136"/>
        <v>0.33491253834912293</v>
      </c>
      <c r="S337" s="4">
        <f t="shared" si="156"/>
        <v>0</v>
      </c>
      <c r="T337" s="4">
        <f t="shared" si="157"/>
        <v>0</v>
      </c>
      <c r="U337" s="5">
        <f t="shared" si="158"/>
        <v>0</v>
      </c>
      <c r="V337" s="5">
        <f t="shared" si="159"/>
        <v>-7.8514100444372454</v>
      </c>
      <c r="W337" s="5">
        <f t="shared" si="160"/>
        <v>1.105711405066069</v>
      </c>
      <c r="X337" s="5">
        <f t="shared" si="137"/>
        <v>0.99987037317433913</v>
      </c>
      <c r="Y337" s="5">
        <f t="shared" si="138"/>
        <v>0</v>
      </c>
      <c r="Z337" s="5">
        <f t="shared" si="139"/>
        <v>0.9652971351277011</v>
      </c>
      <c r="AA337" s="5">
        <f t="shared" si="140"/>
        <v>6.8543596347866806</v>
      </c>
      <c r="AB337" s="5">
        <f t="shared" si="141"/>
        <v>0</v>
      </c>
      <c r="AC337" s="5">
        <f t="shared" si="142"/>
        <v>-6.8861129093095439</v>
      </c>
      <c r="AD337" s="5">
        <f t="shared" si="143"/>
        <v>-24.21392896014725</v>
      </c>
      <c r="AE337">
        <f t="shared" si="161"/>
        <v>0</v>
      </c>
    </row>
    <row r="338" spans="1:31" x14ac:dyDescent="0.2">
      <c r="A338">
        <f t="shared" si="144"/>
        <v>3.0599999999999787</v>
      </c>
      <c r="B338" s="5">
        <f t="shared" si="145"/>
        <v>0</v>
      </c>
      <c r="C338" s="5">
        <f t="shared" si="146"/>
        <v>258.74795426204372</v>
      </c>
      <c r="D338" s="5">
        <f t="shared" si="147"/>
        <v>99.952075902275311</v>
      </c>
      <c r="E338" s="2">
        <f t="shared" si="148"/>
        <v>258.74795426204372</v>
      </c>
      <c r="F338" s="2">
        <f t="shared" si="149"/>
        <v>0</v>
      </c>
      <c r="G338" s="3">
        <f t="shared" si="150"/>
        <v>0</v>
      </c>
      <c r="H338" s="3">
        <f t="shared" si="151"/>
        <v>61.674288691565323</v>
      </c>
      <c r="I338" s="3">
        <f t="shared" si="152"/>
        <v>-8.937406070346757</v>
      </c>
      <c r="J338" s="2">
        <f t="shared" si="131"/>
        <v>62.318497357340163</v>
      </c>
      <c r="K338" s="2">
        <f t="shared" si="153"/>
        <v>42.480229964103721</v>
      </c>
      <c r="L338" s="6">
        <f t="shared" si="132"/>
        <v>2836.6312437457714</v>
      </c>
      <c r="M338" s="2">
        <f t="shared" si="133"/>
        <v>35.950361248861334</v>
      </c>
      <c r="N338" s="2">
        <f t="shared" si="154"/>
        <v>62.318497357340163</v>
      </c>
      <c r="O338" s="2">
        <f t="shared" si="134"/>
        <v>42.480229964103721</v>
      </c>
      <c r="P338" s="5">
        <f t="shared" si="135"/>
        <v>0.38362963231737657</v>
      </c>
      <c r="Q338" s="4">
        <f t="shared" si="155"/>
        <v>0.57688106699233388</v>
      </c>
      <c r="R338" s="4">
        <f t="shared" si="136"/>
        <v>0.33496760409389748</v>
      </c>
      <c r="S338" s="4">
        <f t="shared" si="156"/>
        <v>0</v>
      </c>
      <c r="T338" s="4">
        <f t="shared" si="157"/>
        <v>0</v>
      </c>
      <c r="U338" s="5">
        <f t="shared" si="158"/>
        <v>0</v>
      </c>
      <c r="V338" s="5">
        <f t="shared" si="159"/>
        <v>-7.8383861898224714</v>
      </c>
      <c r="W338" s="5">
        <f t="shared" si="160"/>
        <v>1.1358840418085334</v>
      </c>
      <c r="X338" s="5">
        <f t="shared" si="137"/>
        <v>0.99987001894457894</v>
      </c>
      <c r="Y338" s="5">
        <f t="shared" si="138"/>
        <v>0</v>
      </c>
      <c r="Z338" s="5">
        <f t="shared" si="139"/>
        <v>0.99180126862129969</v>
      </c>
      <c r="AA338" s="5">
        <f t="shared" si="140"/>
        <v>6.8441153153554231</v>
      </c>
      <c r="AB338" s="5">
        <f t="shared" si="141"/>
        <v>0</v>
      </c>
      <c r="AC338" s="5">
        <f t="shared" si="142"/>
        <v>-6.8465849212011713</v>
      </c>
      <c r="AD338" s="5">
        <f t="shared" si="143"/>
        <v>-24.194000642836045</v>
      </c>
      <c r="AE338">
        <f t="shared" si="161"/>
        <v>0</v>
      </c>
    </row>
    <row r="339" spans="1:31" x14ac:dyDescent="0.2">
      <c r="A339">
        <f t="shared" si="144"/>
        <v>3.0699999999999785</v>
      </c>
      <c r="B339" s="5">
        <f t="shared" si="145"/>
        <v>0</v>
      </c>
      <c r="C339" s="5">
        <f t="shared" si="146"/>
        <v>259.3643548197133</v>
      </c>
      <c r="D339" s="5">
        <f t="shared" si="147"/>
        <v>99.861492141539713</v>
      </c>
      <c r="E339" s="2">
        <f t="shared" si="148"/>
        <v>259.3643548197133</v>
      </c>
      <c r="F339" s="2">
        <f t="shared" si="149"/>
        <v>0</v>
      </c>
      <c r="G339" s="3">
        <f t="shared" si="150"/>
        <v>0</v>
      </c>
      <c r="H339" s="3">
        <f t="shared" si="151"/>
        <v>61.605822842353312</v>
      </c>
      <c r="I339" s="3">
        <f t="shared" si="152"/>
        <v>-9.1793460767751167</v>
      </c>
      <c r="J339" s="2">
        <f t="shared" si="131"/>
        <v>62.285935832101195</v>
      </c>
      <c r="K339" s="2">
        <f t="shared" si="153"/>
        <v>42.458033968712471</v>
      </c>
      <c r="L339" s="6">
        <f t="shared" si="132"/>
        <v>2836.630232031368</v>
      </c>
      <c r="M339" s="2">
        <f t="shared" si="133"/>
        <v>35.950348426786427</v>
      </c>
      <c r="N339" s="2">
        <f t="shared" si="154"/>
        <v>62.285935832101195</v>
      </c>
      <c r="O339" s="2">
        <f t="shared" si="134"/>
        <v>42.458033968712471</v>
      </c>
      <c r="P339" s="5">
        <f t="shared" si="135"/>
        <v>0.38362960277531599</v>
      </c>
      <c r="Q339" s="4">
        <f t="shared" si="155"/>
        <v>0.57718244008879738</v>
      </c>
      <c r="R339" s="4">
        <f t="shared" si="136"/>
        <v>0.33502047658535494</v>
      </c>
      <c r="S339" s="4">
        <f t="shared" si="156"/>
        <v>0</v>
      </c>
      <c r="T339" s="4">
        <f t="shared" si="157"/>
        <v>0</v>
      </c>
      <c r="U339" s="5">
        <f t="shared" si="158"/>
        <v>0</v>
      </c>
      <c r="V339" s="5">
        <f t="shared" si="159"/>
        <v>-7.8255930153739985</v>
      </c>
      <c r="W339" s="5">
        <f t="shared" si="160"/>
        <v>1.1660233275015544</v>
      </c>
      <c r="X339" s="5">
        <f t="shared" si="137"/>
        <v>0.99986966233040775</v>
      </c>
      <c r="Y339" s="5">
        <f t="shared" si="138"/>
        <v>0</v>
      </c>
      <c r="Z339" s="5">
        <f t="shared" si="139"/>
        <v>1.0182782769191121</v>
      </c>
      <c r="AA339" s="5">
        <f t="shared" si="140"/>
        <v>6.8340239715784348</v>
      </c>
      <c r="AB339" s="5">
        <f t="shared" si="141"/>
        <v>0</v>
      </c>
      <c r="AC339" s="5">
        <f t="shared" si="142"/>
        <v>-6.8073147384548864</v>
      </c>
      <c r="AD339" s="5">
        <f t="shared" si="143"/>
        <v>-24.173952700920012</v>
      </c>
      <c r="AE339">
        <f t="shared" si="161"/>
        <v>0</v>
      </c>
    </row>
    <row r="340" spans="1:31" x14ac:dyDescent="0.2">
      <c r="A340">
        <f t="shared" si="144"/>
        <v>3.0799999999999783</v>
      </c>
      <c r="B340" s="5">
        <f t="shared" si="145"/>
        <v>0</v>
      </c>
      <c r="C340" s="5">
        <f t="shared" si="146"/>
        <v>259.98007268239991</v>
      </c>
      <c r="D340" s="5">
        <f t="shared" si="147"/>
        <v>99.768489983136917</v>
      </c>
      <c r="E340" s="2">
        <f t="shared" si="148"/>
        <v>259.98007268239991</v>
      </c>
      <c r="F340" s="2">
        <f t="shared" si="149"/>
        <v>0</v>
      </c>
      <c r="G340" s="3">
        <f t="shared" si="150"/>
        <v>0</v>
      </c>
      <c r="H340" s="3">
        <f t="shared" si="151"/>
        <v>61.537749694968767</v>
      </c>
      <c r="I340" s="3">
        <f t="shared" si="152"/>
        <v>-9.4210856037843165</v>
      </c>
      <c r="J340" s="2">
        <f t="shared" si="131"/>
        <v>62.254730675463215</v>
      </c>
      <c r="K340" s="2">
        <f t="shared" si="153"/>
        <v>42.436762559961288</v>
      </c>
      <c r="L340" s="6">
        <f t="shared" si="132"/>
        <v>2836.6292134986165</v>
      </c>
      <c r="M340" s="2">
        <f t="shared" si="133"/>
        <v>35.950335518298438</v>
      </c>
      <c r="N340" s="2">
        <f t="shared" si="154"/>
        <v>62.254730675463215</v>
      </c>
      <c r="O340" s="2">
        <f t="shared" si="134"/>
        <v>42.436762559961288</v>
      </c>
      <c r="P340" s="5">
        <f t="shared" si="135"/>
        <v>0.38362957303415962</v>
      </c>
      <c r="Q340" s="4">
        <f t="shared" si="155"/>
        <v>0.57747154518600674</v>
      </c>
      <c r="R340" s="4">
        <f t="shared" si="136"/>
        <v>0.33507116059720021</v>
      </c>
      <c r="S340" s="4">
        <f t="shared" si="156"/>
        <v>0</v>
      </c>
      <c r="T340" s="4">
        <f t="shared" si="157"/>
        <v>0</v>
      </c>
      <c r="U340" s="5">
        <f t="shared" si="158"/>
        <v>0</v>
      </c>
      <c r="V340" s="5">
        <f t="shared" si="159"/>
        <v>-7.8130290151519093</v>
      </c>
      <c r="W340" s="5">
        <f t="shared" si="160"/>
        <v>1.1961310828142748</v>
      </c>
      <c r="X340" s="5">
        <f t="shared" si="137"/>
        <v>0.99986930331287127</v>
      </c>
      <c r="Y340" s="5">
        <f t="shared" si="138"/>
        <v>0</v>
      </c>
      <c r="Z340" s="5">
        <f t="shared" si="139"/>
        <v>1.0447292344411554</v>
      </c>
      <c r="AA340" s="5">
        <f t="shared" si="140"/>
        <v>6.8240847001996965</v>
      </c>
      <c r="AB340" s="5">
        <f t="shared" si="141"/>
        <v>0</v>
      </c>
      <c r="AC340" s="5">
        <f t="shared" si="142"/>
        <v>-6.7682997807107537</v>
      </c>
      <c r="AD340" s="5">
        <f t="shared" si="143"/>
        <v>-24.153784216986029</v>
      </c>
      <c r="AE340">
        <f t="shared" si="161"/>
        <v>0</v>
      </c>
    </row>
    <row r="341" spans="1:31" x14ac:dyDescent="0.2">
      <c r="A341">
        <f t="shared" si="144"/>
        <v>3.0899999999999781</v>
      </c>
      <c r="B341" s="5">
        <f t="shared" si="145"/>
        <v>0</v>
      </c>
      <c r="C341" s="5">
        <f t="shared" si="146"/>
        <v>260.59511176436058</v>
      </c>
      <c r="D341" s="5">
        <f t="shared" si="147"/>
        <v>99.673071437888225</v>
      </c>
      <c r="E341" s="2">
        <f t="shared" si="148"/>
        <v>260.59511176436058</v>
      </c>
      <c r="F341" s="2">
        <f t="shared" si="149"/>
        <v>0</v>
      </c>
      <c r="G341" s="3">
        <f t="shared" si="150"/>
        <v>0</v>
      </c>
      <c r="H341" s="3">
        <f t="shared" si="151"/>
        <v>61.470066697161663</v>
      </c>
      <c r="I341" s="3">
        <f t="shared" si="152"/>
        <v>-9.6626234459541767</v>
      </c>
      <c r="J341" s="2">
        <f t="shared" si="131"/>
        <v>62.224877594189017</v>
      </c>
      <c r="K341" s="2">
        <f t="shared" si="153"/>
        <v>42.41641281130812</v>
      </c>
      <c r="L341" s="6">
        <f t="shared" si="132"/>
        <v>2836.6281880944948</v>
      </c>
      <c r="M341" s="2">
        <f t="shared" si="133"/>
        <v>35.950322522725365</v>
      </c>
      <c r="N341" s="2">
        <f t="shared" si="154"/>
        <v>62.224877594189017</v>
      </c>
      <c r="O341" s="2">
        <f t="shared" si="134"/>
        <v>42.41641281130812</v>
      </c>
      <c r="P341" s="5">
        <f t="shared" si="135"/>
        <v>0.38362954309235925</v>
      </c>
      <c r="Q341" s="4">
        <f t="shared" si="155"/>
        <v>0.57774838477275925</v>
      </c>
      <c r="R341" s="4">
        <f t="shared" si="136"/>
        <v>0.33511966111254021</v>
      </c>
      <c r="S341" s="4">
        <f t="shared" si="156"/>
        <v>0</v>
      </c>
      <c r="T341" s="4">
        <f t="shared" si="157"/>
        <v>0</v>
      </c>
      <c r="U341" s="5">
        <f t="shared" si="158"/>
        <v>0</v>
      </c>
      <c r="V341" s="5">
        <f t="shared" si="159"/>
        <v>-7.8006926871055944</v>
      </c>
      <c r="W341" s="5">
        <f t="shared" si="160"/>
        <v>1.2262091145020704</v>
      </c>
      <c r="X341" s="5">
        <f t="shared" si="137"/>
        <v>0.99986894187327946</v>
      </c>
      <c r="Y341" s="5">
        <f t="shared" si="138"/>
        <v>0</v>
      </c>
      <c r="Z341" s="5">
        <f t="shared" si="139"/>
        <v>1.0711552076845934</v>
      </c>
      <c r="AA341" s="5">
        <f t="shared" si="140"/>
        <v>6.814296596330002</v>
      </c>
      <c r="AB341" s="5">
        <f t="shared" si="141"/>
        <v>0</v>
      </c>
      <c r="AC341" s="5">
        <f t="shared" si="142"/>
        <v>-6.7295374794210012</v>
      </c>
      <c r="AD341" s="5">
        <f t="shared" si="143"/>
        <v>-24.133494289167928</v>
      </c>
      <c r="AE341">
        <f t="shared" si="161"/>
        <v>0</v>
      </c>
    </row>
    <row r="342" spans="1:31" x14ac:dyDescent="0.2">
      <c r="A342">
        <f t="shared" si="144"/>
        <v>3.0999999999999779</v>
      </c>
      <c r="B342" s="5">
        <f t="shared" si="145"/>
        <v>0</v>
      </c>
      <c r="C342" s="5">
        <f t="shared" si="146"/>
        <v>261.20947595445818</v>
      </c>
      <c r="D342" s="5">
        <f t="shared" si="147"/>
        <v>99.575238528714237</v>
      </c>
      <c r="E342" s="2">
        <f t="shared" si="148"/>
        <v>261.20947595445818</v>
      </c>
      <c r="F342" s="2">
        <f t="shared" si="149"/>
        <v>0</v>
      </c>
      <c r="G342" s="3">
        <f t="shared" si="150"/>
        <v>0</v>
      </c>
      <c r="H342" s="3">
        <f t="shared" si="151"/>
        <v>61.40277132236745</v>
      </c>
      <c r="I342" s="3">
        <f t="shared" si="152"/>
        <v>-9.9039583888458562</v>
      </c>
      <c r="J342" s="2">
        <f t="shared" si="131"/>
        <v>62.196372224068995</v>
      </c>
      <c r="K342" s="2">
        <f t="shared" si="153"/>
        <v>42.396981747831624</v>
      </c>
      <c r="L342" s="6">
        <f t="shared" si="132"/>
        <v>2836.6271557667378</v>
      </c>
      <c r="M342" s="2">
        <f t="shared" si="133"/>
        <v>35.95030943940484</v>
      </c>
      <c r="N342" s="2">
        <f t="shared" si="154"/>
        <v>62.196372224068995</v>
      </c>
      <c r="O342" s="2">
        <f t="shared" si="134"/>
        <v>42.396981747831624</v>
      </c>
      <c r="P342" s="5">
        <f t="shared" si="135"/>
        <v>0.38362951294838876</v>
      </c>
      <c r="Q342" s="4">
        <f t="shared" si="155"/>
        <v>0.57801296368042265</v>
      </c>
      <c r="R342" s="4">
        <f t="shared" si="136"/>
        <v>0.33516598332298386</v>
      </c>
      <c r="S342" s="4">
        <f t="shared" si="156"/>
        <v>0</v>
      </c>
      <c r="T342" s="4">
        <f t="shared" si="157"/>
        <v>0</v>
      </c>
      <c r="U342" s="5">
        <f t="shared" si="158"/>
        <v>0</v>
      </c>
      <c r="V342" s="5">
        <f t="shared" si="159"/>
        <v>-7.7885825330231722</v>
      </c>
      <c r="W342" s="5">
        <f t="shared" si="160"/>
        <v>1.2562592152425185</v>
      </c>
      <c r="X342" s="5">
        <f t="shared" si="137"/>
        <v>0.99986857799321027</v>
      </c>
      <c r="Y342" s="5">
        <f t="shared" si="138"/>
        <v>0</v>
      </c>
      <c r="Z342" s="5">
        <f t="shared" si="139"/>
        <v>1.0975572550435269</v>
      </c>
      <c r="AA342" s="5">
        <f t="shared" si="140"/>
        <v>6.8046587534680221</v>
      </c>
      <c r="AB342" s="5">
        <f t="shared" si="141"/>
        <v>0</v>
      </c>
      <c r="AC342" s="5">
        <f t="shared" si="142"/>
        <v>-6.6910252779796453</v>
      </c>
      <c r="AD342" s="5">
        <f t="shared" si="143"/>
        <v>-24.113082031289458</v>
      </c>
      <c r="AE342">
        <f t="shared" si="161"/>
        <v>0</v>
      </c>
    </row>
    <row r="343" spans="1:31" x14ac:dyDescent="0.2">
      <c r="A343">
        <f t="shared" si="144"/>
        <v>3.1099999999999777</v>
      </c>
      <c r="B343" s="5">
        <f t="shared" si="145"/>
        <v>0</v>
      </c>
      <c r="C343" s="5">
        <f t="shared" si="146"/>
        <v>261.82316911641794</v>
      </c>
      <c r="D343" s="5">
        <f t="shared" si="147"/>
        <v>99.474993290724214</v>
      </c>
      <c r="E343" s="2">
        <f t="shared" si="148"/>
        <v>261.82316911641794</v>
      </c>
      <c r="F343" s="2">
        <f t="shared" si="149"/>
        <v>0</v>
      </c>
      <c r="G343" s="3">
        <f t="shared" si="150"/>
        <v>0</v>
      </c>
      <c r="H343" s="3">
        <f t="shared" si="151"/>
        <v>61.335861069587651</v>
      </c>
      <c r="I343" s="3">
        <f t="shared" si="152"/>
        <v>-10.145089209158751</v>
      </c>
      <c r="J343" s="2">
        <f t="shared" si="131"/>
        <v>62.169210130172537</v>
      </c>
      <c r="K343" s="2">
        <f t="shared" si="153"/>
        <v>42.378466346402547</v>
      </c>
      <c r="L343" s="6">
        <f t="shared" si="132"/>
        <v>2836.6261164638445</v>
      </c>
      <c r="M343" s="2">
        <f t="shared" si="133"/>
        <v>35.950296267684145</v>
      </c>
      <c r="N343" s="2">
        <f t="shared" si="154"/>
        <v>62.169210130172537</v>
      </c>
      <c r="O343" s="2">
        <f t="shared" si="134"/>
        <v>42.378466346402547</v>
      </c>
      <c r="P343" s="5">
        <f t="shared" si="135"/>
        <v>0.38362948260074425</v>
      </c>
      <c r="Q343" s="4">
        <f t="shared" si="155"/>
        <v>0.57826528907814467</v>
      </c>
      <c r="R343" s="4">
        <f t="shared" si="136"/>
        <v>0.33521013262766614</v>
      </c>
      <c r="S343" s="4">
        <f t="shared" si="156"/>
        <v>0</v>
      </c>
      <c r="T343" s="4">
        <f t="shared" si="157"/>
        <v>0</v>
      </c>
      <c r="U343" s="5">
        <f t="shared" si="158"/>
        <v>0</v>
      </c>
      <c r="V343" s="5">
        <f t="shared" si="159"/>
        <v>-7.7766970584847881</v>
      </c>
      <c r="W343" s="5">
        <f t="shared" si="160"/>
        <v>1.2862831634730163</v>
      </c>
      <c r="X343" s="5">
        <f t="shared" si="137"/>
        <v>0.99986821165450979</v>
      </c>
      <c r="Y343" s="5">
        <f t="shared" si="138"/>
        <v>0</v>
      </c>
      <c r="Z343" s="5">
        <f t="shared" si="139"/>
        <v>1.1239364266308538</v>
      </c>
      <c r="AA343" s="5">
        <f t="shared" si="140"/>
        <v>6.7951702635245006</v>
      </c>
      <c r="AB343" s="5">
        <f t="shared" si="141"/>
        <v>0</v>
      </c>
      <c r="AC343" s="5">
        <f t="shared" si="142"/>
        <v>-6.6527606318539343</v>
      </c>
      <c r="AD343" s="5">
        <f t="shared" si="143"/>
        <v>-24.092546573002483</v>
      </c>
      <c r="AE343">
        <f t="shared" si="161"/>
        <v>0</v>
      </c>
    </row>
    <row r="344" spans="1:31" x14ac:dyDescent="0.2">
      <c r="A344">
        <f t="shared" si="144"/>
        <v>3.1199999999999775</v>
      </c>
      <c r="B344" s="5">
        <f t="shared" si="145"/>
        <v>0</v>
      </c>
      <c r="C344" s="5">
        <f t="shared" si="146"/>
        <v>262.43619508908222</v>
      </c>
      <c r="D344" s="5">
        <f t="shared" si="147"/>
        <v>99.372337771303975</v>
      </c>
      <c r="E344" s="2">
        <f t="shared" si="148"/>
        <v>262.43619508908222</v>
      </c>
      <c r="F344" s="2">
        <f t="shared" si="149"/>
        <v>0</v>
      </c>
      <c r="G344" s="3">
        <f t="shared" si="150"/>
        <v>0</v>
      </c>
      <c r="H344" s="3">
        <f t="shared" si="151"/>
        <v>61.269333463269113</v>
      </c>
      <c r="I344" s="3">
        <f t="shared" si="152"/>
        <v>-10.386014674888775</v>
      </c>
      <c r="J344" s="2">
        <f t="shared" si="131"/>
        <v>62.143386807127541</v>
      </c>
      <c r="K344" s="2">
        <f t="shared" si="153"/>
        <v>42.360863535874259</v>
      </c>
      <c r="L344" s="6">
        <f t="shared" si="132"/>
        <v>2836.62507013508</v>
      </c>
      <c r="M344" s="2">
        <f t="shared" si="133"/>
        <v>35.95028300692028</v>
      </c>
      <c r="N344" s="2">
        <f t="shared" si="154"/>
        <v>62.143386807127541</v>
      </c>
      <c r="O344" s="2">
        <f t="shared" si="134"/>
        <v>42.360863535874259</v>
      </c>
      <c r="P344" s="5">
        <f t="shared" si="135"/>
        <v>0.38362945204794435</v>
      </c>
      <c r="Q344" s="4">
        <f t="shared" si="155"/>
        <v>0.57850537046682105</v>
      </c>
      <c r="R344" s="4">
        <f t="shared" si="136"/>
        <v>0.33525211463219551</v>
      </c>
      <c r="S344" s="4">
        <f t="shared" si="156"/>
        <v>0</v>
      </c>
      <c r="T344" s="4">
        <f t="shared" si="157"/>
        <v>0</v>
      </c>
      <c r="U344" s="5">
        <f t="shared" si="158"/>
        <v>0</v>
      </c>
      <c r="V344" s="5">
        <f t="shared" si="159"/>
        <v>-7.7650347728197655</v>
      </c>
      <c r="W344" s="5">
        <f t="shared" si="160"/>
        <v>1.3162827232301448</v>
      </c>
      <c r="X344" s="5">
        <f t="shared" si="137"/>
        <v>0.99986784283929464</v>
      </c>
      <c r="Y344" s="5">
        <f t="shared" si="138"/>
        <v>0</v>
      </c>
      <c r="Z344" s="5">
        <f t="shared" si="139"/>
        <v>1.1502937641022954</v>
      </c>
      <c r="AA344" s="5">
        <f t="shared" si="140"/>
        <v>6.7858302168494973</v>
      </c>
      <c r="AB344" s="5">
        <f t="shared" si="141"/>
        <v>0</v>
      </c>
      <c r="AC344" s="5">
        <f t="shared" si="142"/>
        <v>-6.6147410087174698</v>
      </c>
      <c r="AD344" s="5">
        <f t="shared" si="143"/>
        <v>-24.071887059920357</v>
      </c>
      <c r="AE344">
        <f t="shared" si="161"/>
        <v>0</v>
      </c>
    </row>
    <row r="345" spans="1:31" x14ac:dyDescent="0.2">
      <c r="A345">
        <f t="shared" si="144"/>
        <v>3.1299999999999772</v>
      </c>
      <c r="B345" s="5">
        <f t="shared" si="145"/>
        <v>0</v>
      </c>
      <c r="C345" s="5">
        <f t="shared" si="146"/>
        <v>263.04855768666448</v>
      </c>
      <c r="D345" s="5">
        <f t="shared" si="147"/>
        <v>99.267274030202088</v>
      </c>
      <c r="E345" s="2">
        <f t="shared" si="148"/>
        <v>263.04855768666448</v>
      </c>
      <c r="F345" s="2">
        <f t="shared" si="149"/>
        <v>0</v>
      </c>
      <c r="G345" s="3">
        <f t="shared" si="150"/>
        <v>0</v>
      </c>
      <c r="H345" s="3">
        <f t="shared" si="151"/>
        <v>61.203186053181938</v>
      </c>
      <c r="I345" s="3">
        <f t="shared" si="152"/>
        <v>-10.626733545487978</v>
      </c>
      <c r="J345" s="2">
        <f t="shared" si="131"/>
        <v>62.118897679427661</v>
      </c>
      <c r="K345" s="2">
        <f t="shared" si="153"/>
        <v>42.3441701972922</v>
      </c>
      <c r="L345" s="6">
        <f t="shared" si="132"/>
        <v>2836.6240167304854</v>
      </c>
      <c r="M345" s="2">
        <f t="shared" si="133"/>
        <v>35.950269656480117</v>
      </c>
      <c r="N345" s="2">
        <f t="shared" si="154"/>
        <v>62.118897679427661</v>
      </c>
      <c r="O345" s="2">
        <f t="shared" si="134"/>
        <v>42.3441701972922</v>
      </c>
      <c r="P345" s="5">
        <f t="shared" si="135"/>
        <v>0.38362942128853017</v>
      </c>
      <c r="Q345" s="4">
        <f t="shared" si="155"/>
        <v>0.57873321967182967</v>
      </c>
      <c r="R345" s="4">
        <f t="shared" si="136"/>
        <v>0.33529193514752609</v>
      </c>
      <c r="S345" s="4">
        <f t="shared" si="156"/>
        <v>0</v>
      </c>
      <c r="T345" s="4">
        <f t="shared" si="157"/>
        <v>0</v>
      </c>
      <c r="U345" s="5">
        <f t="shared" si="158"/>
        <v>0</v>
      </c>
      <c r="V345" s="5">
        <f t="shared" si="159"/>
        <v>-7.7535941890675089</v>
      </c>
      <c r="W345" s="5">
        <f t="shared" si="160"/>
        <v>1.3462596439908807</v>
      </c>
      <c r="X345" s="5">
        <f t="shared" si="137"/>
        <v>0.99986747152995603</v>
      </c>
      <c r="Y345" s="5">
        <f t="shared" si="138"/>
        <v>0</v>
      </c>
      <c r="Z345" s="5">
        <f t="shared" si="139"/>
        <v>1.1766303004826855</v>
      </c>
      <c r="AA345" s="5">
        <f t="shared" si="140"/>
        <v>6.7766377022626587</v>
      </c>
      <c r="AB345" s="5">
        <f t="shared" si="141"/>
        <v>0</v>
      </c>
      <c r="AC345" s="5">
        <f t="shared" si="142"/>
        <v>-6.5769638885848236</v>
      </c>
      <c r="AD345" s="5">
        <f t="shared" si="143"/>
        <v>-24.051102653746462</v>
      </c>
      <c r="AE345">
        <f t="shared" si="161"/>
        <v>0</v>
      </c>
    </row>
    <row r="346" spans="1:31" x14ac:dyDescent="0.2">
      <c r="A346">
        <f t="shared" si="144"/>
        <v>3.139999999999977</v>
      </c>
      <c r="B346" s="5">
        <f t="shared" si="145"/>
        <v>0</v>
      </c>
      <c r="C346" s="5">
        <f t="shared" si="146"/>
        <v>263.66026069900187</v>
      </c>
      <c r="D346" s="5">
        <f t="shared" si="147"/>
        <v>99.159804139614522</v>
      </c>
      <c r="E346" s="2">
        <f t="shared" si="148"/>
        <v>263.66026069900187</v>
      </c>
      <c r="F346" s="2">
        <f t="shared" si="149"/>
        <v>0</v>
      </c>
      <c r="G346" s="3">
        <f t="shared" si="150"/>
        <v>0</v>
      </c>
      <c r="H346" s="3">
        <f t="shared" si="151"/>
        <v>61.137416414296091</v>
      </c>
      <c r="I346" s="3">
        <f t="shared" si="152"/>
        <v>-10.867244572025443</v>
      </c>
      <c r="J346" s="2">
        <f t="shared" si="131"/>
        <v>62.095738101767161</v>
      </c>
      <c r="K346" s="2">
        <f t="shared" si="153"/>
        <v>42.328383164122123</v>
      </c>
      <c r="L346" s="6">
        <f t="shared" si="132"/>
        <v>2836.6229562008775</v>
      </c>
      <c r="M346" s="2">
        <f t="shared" si="133"/>
        <v>35.950256215740282</v>
      </c>
      <c r="N346" s="2">
        <f t="shared" si="154"/>
        <v>62.095738101767161</v>
      </c>
      <c r="O346" s="2">
        <f t="shared" si="134"/>
        <v>42.328383164122123</v>
      </c>
      <c r="P346" s="5">
        <f t="shared" si="135"/>
        <v>0.38362939032106563</v>
      </c>
      <c r="Q346" s="4">
        <f t="shared" si="155"/>
        <v>0.57894885083453396</v>
      </c>
      <c r="R346" s="4">
        <f t="shared" si="136"/>
        <v>0.33532960018875463</v>
      </c>
      <c r="S346" s="4">
        <f t="shared" si="156"/>
        <v>0</v>
      </c>
      <c r="T346" s="4">
        <f t="shared" si="157"/>
        <v>0</v>
      </c>
      <c r="U346" s="5">
        <f t="shared" si="158"/>
        <v>0</v>
      </c>
      <c r="V346" s="5">
        <f t="shared" si="159"/>
        <v>-7.7423738239421835</v>
      </c>
      <c r="W346" s="5">
        <f t="shared" si="160"/>
        <v>1.3762156605157601</v>
      </c>
      <c r="X346" s="5">
        <f t="shared" si="137"/>
        <v>0.99986709770915627</v>
      </c>
      <c r="Y346" s="5">
        <f t="shared" si="138"/>
        <v>0</v>
      </c>
      <c r="Z346" s="5">
        <f t="shared" si="139"/>
        <v>1.2029470599946155</v>
      </c>
      <c r="AA346" s="5">
        <f t="shared" si="140"/>
        <v>6.7675918070864451</v>
      </c>
      <c r="AB346" s="5">
        <f t="shared" si="141"/>
        <v>0</v>
      </c>
      <c r="AC346" s="5">
        <f t="shared" si="142"/>
        <v>-6.5394267639475681</v>
      </c>
      <c r="AD346" s="5">
        <f t="shared" si="143"/>
        <v>-24.030192532397795</v>
      </c>
      <c r="AE346">
        <f t="shared" si="161"/>
        <v>0</v>
      </c>
    </row>
    <row r="347" spans="1:31" x14ac:dyDescent="0.2">
      <c r="A347">
        <f t="shared" si="144"/>
        <v>3.1499999999999768</v>
      </c>
      <c r="B347" s="5">
        <f t="shared" si="145"/>
        <v>0</v>
      </c>
      <c r="C347" s="5">
        <f t="shared" si="146"/>
        <v>264.2713078918066</v>
      </c>
      <c r="D347" s="5">
        <f t="shared" si="147"/>
        <v>99.049930184267637</v>
      </c>
      <c r="E347" s="2">
        <f t="shared" si="148"/>
        <v>264.2713078918066</v>
      </c>
      <c r="F347" s="2">
        <f t="shared" si="149"/>
        <v>0</v>
      </c>
      <c r="G347" s="3">
        <f t="shared" si="150"/>
        <v>0</v>
      </c>
      <c r="H347" s="3">
        <f t="shared" si="151"/>
        <v>61.072022146656614</v>
      </c>
      <c r="I347" s="3">
        <f t="shared" si="152"/>
        <v>-11.107546497349421</v>
      </c>
      <c r="J347" s="2">
        <f t="shared" si="131"/>
        <v>62.073903359402941</v>
      </c>
      <c r="K347" s="2">
        <f t="shared" si="153"/>
        <v>42.313499222496887</v>
      </c>
      <c r="L347" s="6">
        <f t="shared" si="132"/>
        <v>2836.6218884978557</v>
      </c>
      <c r="M347" s="2">
        <f t="shared" si="133"/>
        <v>35.950242684087407</v>
      </c>
      <c r="N347" s="2">
        <f t="shared" si="154"/>
        <v>62.073903359402941</v>
      </c>
      <c r="O347" s="2">
        <f t="shared" si="134"/>
        <v>42.313499222496887</v>
      </c>
      <c r="P347" s="5">
        <f t="shared" si="135"/>
        <v>0.38362935914413743</v>
      </c>
      <c r="Q347" s="4">
        <f t="shared" si="155"/>
        <v>0.57915228040257716</v>
      </c>
      <c r="R347" s="4">
        <f t="shared" si="136"/>
        <v>0.33536511597384477</v>
      </c>
      <c r="S347" s="4">
        <f t="shared" si="156"/>
        <v>0</v>
      </c>
      <c r="T347" s="4">
        <f t="shared" si="157"/>
        <v>0</v>
      </c>
      <c r="U347" s="5">
        <f t="shared" si="158"/>
        <v>0</v>
      </c>
      <c r="V347" s="5">
        <f t="shared" si="159"/>
        <v>-7.7313721978010008</v>
      </c>
      <c r="W347" s="5">
        <f t="shared" si="160"/>
        <v>1.4061524926940792</v>
      </c>
      <c r="X347" s="5">
        <f t="shared" si="137"/>
        <v>0.99986672135983612</v>
      </c>
      <c r="Y347" s="5">
        <f t="shared" si="138"/>
        <v>0</v>
      </c>
      <c r="Z347" s="5">
        <f t="shared" si="139"/>
        <v>1.2292450578895362</v>
      </c>
      <c r="AA347" s="5">
        <f t="shared" si="140"/>
        <v>6.7586916171822811</v>
      </c>
      <c r="AB347" s="5">
        <f t="shared" si="141"/>
        <v>0</v>
      </c>
      <c r="AC347" s="5">
        <f t="shared" si="142"/>
        <v>-6.5021271399114644</v>
      </c>
      <c r="AD347" s="5">
        <f t="shared" si="143"/>
        <v>-24.009155890123637</v>
      </c>
      <c r="AE347">
        <f t="shared" si="161"/>
        <v>0</v>
      </c>
    </row>
    <row r="348" spans="1:31" x14ac:dyDescent="0.2">
      <c r="A348">
        <f t="shared" si="144"/>
        <v>3.1599999999999766</v>
      </c>
      <c r="B348" s="5">
        <f t="shared" si="145"/>
        <v>0</v>
      </c>
      <c r="C348" s="5">
        <f t="shared" si="146"/>
        <v>264.88170300691621</v>
      </c>
      <c r="D348" s="5">
        <f t="shared" si="147"/>
        <v>98.937654261499631</v>
      </c>
      <c r="E348" s="2">
        <f t="shared" si="148"/>
        <v>264.88170300691621</v>
      </c>
      <c r="F348" s="2">
        <f t="shared" si="149"/>
        <v>0</v>
      </c>
      <c r="G348" s="3">
        <f t="shared" si="150"/>
        <v>0</v>
      </c>
      <c r="H348" s="3">
        <f t="shared" si="151"/>
        <v>61.007000875257496</v>
      </c>
      <c r="I348" s="3">
        <f t="shared" si="152"/>
        <v>-11.347638056250657</v>
      </c>
      <c r="J348" s="2">
        <f t="shared" si="131"/>
        <v>62.053388668543612</v>
      </c>
      <c r="K348" s="2">
        <f t="shared" si="153"/>
        <v>42.299515111481668</v>
      </c>
      <c r="L348" s="6">
        <f t="shared" si="132"/>
        <v>2836.6208135738066</v>
      </c>
      <c r="M348" s="2">
        <f t="shared" si="133"/>
        <v>35.950229060918041</v>
      </c>
      <c r="N348" s="2">
        <f t="shared" si="154"/>
        <v>62.053388668543612</v>
      </c>
      <c r="O348" s="2">
        <f t="shared" si="134"/>
        <v>42.299515111481668</v>
      </c>
      <c r="P348" s="5">
        <f t="shared" si="135"/>
        <v>0.38362932775635517</v>
      </c>
      <c r="Q348" s="4">
        <f t="shared" si="155"/>
        <v>0.57934352711896453</v>
      </c>
      <c r="R348" s="4">
        <f t="shared" si="136"/>
        <v>0.33539848892227714</v>
      </c>
      <c r="S348" s="4">
        <f t="shared" si="156"/>
        <v>0</v>
      </c>
      <c r="T348" s="4">
        <f t="shared" si="157"/>
        <v>0</v>
      </c>
      <c r="U348" s="5">
        <f t="shared" si="158"/>
        <v>0</v>
      </c>
      <c r="V348" s="5">
        <f t="shared" si="159"/>
        <v>-7.7205878346161594</v>
      </c>
      <c r="W348" s="5">
        <f t="shared" si="160"/>
        <v>1.4360718453912427</v>
      </c>
      <c r="X348" s="5">
        <f t="shared" si="137"/>
        <v>0.999866342465212</v>
      </c>
      <c r="Y348" s="5">
        <f t="shared" si="138"/>
        <v>0</v>
      </c>
      <c r="Z348" s="5">
        <f t="shared" si="139"/>
        <v>1.2555253002813986</v>
      </c>
      <c r="AA348" s="5">
        <f t="shared" si="140"/>
        <v>6.7499362169895498</v>
      </c>
      <c r="AB348" s="5">
        <f t="shared" si="141"/>
        <v>0</v>
      </c>
      <c r="AC348" s="5">
        <f t="shared" si="142"/>
        <v>-6.465062534334761</v>
      </c>
      <c r="AD348" s="5">
        <f t="shared" si="143"/>
        <v>-23.987991937619206</v>
      </c>
      <c r="AE348">
        <f t="shared" si="161"/>
        <v>0</v>
      </c>
    </row>
    <row r="349" spans="1:31" x14ac:dyDescent="0.2">
      <c r="A349">
        <f t="shared" si="144"/>
        <v>3.1699999999999764</v>
      </c>
      <c r="B349" s="5">
        <f t="shared" si="145"/>
        <v>0</v>
      </c>
      <c r="C349" s="5">
        <f t="shared" si="146"/>
        <v>265.49144976254206</v>
      </c>
      <c r="D349" s="5">
        <f t="shared" si="147"/>
        <v>98.822978481340243</v>
      </c>
      <c r="E349" s="2">
        <f t="shared" si="148"/>
        <v>265.49144976254206</v>
      </c>
      <c r="F349" s="2">
        <f t="shared" si="149"/>
        <v>0</v>
      </c>
      <c r="G349" s="3">
        <f t="shared" si="150"/>
        <v>0</v>
      </c>
      <c r="H349" s="3">
        <f t="shared" si="151"/>
        <v>60.942350249914149</v>
      </c>
      <c r="I349" s="3">
        <f t="shared" si="152"/>
        <v>-11.587517975626849</v>
      </c>
      <c r="J349" s="2">
        <f t="shared" si="131"/>
        <v>62.034189176765153</v>
      </c>
      <c r="K349" s="2">
        <f t="shared" si="153"/>
        <v>42.286427523357297</v>
      </c>
      <c r="L349" s="6">
        <f t="shared" si="132"/>
        <v>2836.6197313819071</v>
      </c>
      <c r="M349" s="2">
        <f t="shared" si="133"/>
        <v>35.95021534563876</v>
      </c>
      <c r="N349" s="2">
        <f t="shared" si="154"/>
        <v>62.034189176765153</v>
      </c>
      <c r="O349" s="2">
        <f t="shared" si="134"/>
        <v>42.286427523357297</v>
      </c>
      <c r="P349" s="5">
        <f t="shared" si="135"/>
        <v>0.38362929615635172</v>
      </c>
      <c r="Q349" s="4">
        <f t="shared" si="155"/>
        <v>0.57952261200995725</v>
      </c>
      <c r="R349" s="4">
        <f t="shared" si="136"/>
        <v>0.33542972565362805</v>
      </c>
      <c r="S349" s="4">
        <f t="shared" si="156"/>
        <v>0</v>
      </c>
      <c r="T349" s="4">
        <f t="shared" si="157"/>
        <v>0</v>
      </c>
      <c r="U349" s="5">
        <f t="shared" si="158"/>
        <v>0</v>
      </c>
      <c r="V349" s="5">
        <f t="shared" si="159"/>
        <v>-7.7100192619502854</v>
      </c>
      <c r="W349" s="5">
        <f t="shared" si="160"/>
        <v>1.4659754082983376</v>
      </c>
      <c r="X349" s="5">
        <f t="shared" si="137"/>
        <v>0.99986596100877934</v>
      </c>
      <c r="Y349" s="5">
        <f t="shared" si="138"/>
        <v>0</v>
      </c>
      <c r="Z349" s="5">
        <f t="shared" si="139"/>
        <v>1.2817887839829283</v>
      </c>
      <c r="AA349" s="5">
        <f t="shared" si="140"/>
        <v>6.7413246895673851</v>
      </c>
      <c r="AB349" s="5">
        <f t="shared" si="141"/>
        <v>0</v>
      </c>
      <c r="AC349" s="5">
        <f t="shared" si="142"/>
        <v>-6.4282304779673574</v>
      </c>
      <c r="AD349" s="5">
        <f t="shared" si="143"/>
        <v>-23.966699902134277</v>
      </c>
      <c r="AE349">
        <f t="shared" si="161"/>
        <v>0</v>
      </c>
    </row>
    <row r="350" spans="1:31" x14ac:dyDescent="0.2">
      <c r="A350">
        <f t="shared" si="144"/>
        <v>3.1799999999999762</v>
      </c>
      <c r="B350" s="5">
        <f t="shared" si="145"/>
        <v>0</v>
      </c>
      <c r="C350" s="5">
        <f t="shared" si="146"/>
        <v>266.10055185351735</v>
      </c>
      <c r="D350" s="5">
        <f t="shared" si="147"/>
        <v>98.705904966588861</v>
      </c>
      <c r="E350" s="2">
        <f t="shared" si="148"/>
        <v>266.10055185351735</v>
      </c>
      <c r="F350" s="2">
        <f t="shared" si="149"/>
        <v>0</v>
      </c>
      <c r="G350" s="3">
        <f t="shared" si="150"/>
        <v>0</v>
      </c>
      <c r="H350" s="3">
        <f t="shared" si="151"/>
        <v>60.878067945134475</v>
      </c>
      <c r="I350" s="3">
        <f t="shared" si="152"/>
        <v>-11.827184974648192</v>
      </c>
      <c r="J350" s="2">
        <f t="shared" si="131"/>
        <v>62.016299963452788</v>
      </c>
      <c r="K350" s="2">
        <f t="shared" si="153"/>
        <v>42.27423310392146</v>
      </c>
      <c r="L350" s="6">
        <f t="shared" si="132"/>
        <v>2836.6186418761295</v>
      </c>
      <c r="M350" s="2">
        <f t="shared" si="133"/>
        <v>35.950201537666224</v>
      </c>
      <c r="N350" s="2">
        <f t="shared" si="154"/>
        <v>62.016299963452788</v>
      </c>
      <c r="O350" s="2">
        <f t="shared" si="134"/>
        <v>42.27423310392146</v>
      </c>
      <c r="P350" s="5">
        <f t="shared" si="135"/>
        <v>0.38362926434278299</v>
      </c>
      <c r="Q350" s="4">
        <f t="shared" si="155"/>
        <v>0.57968955837178715</v>
      </c>
      <c r="R350" s="4">
        <f t="shared" si="136"/>
        <v>0.33545883298607754</v>
      </c>
      <c r="S350" s="4">
        <f t="shared" si="156"/>
        <v>0</v>
      </c>
      <c r="T350" s="4">
        <f t="shared" si="157"/>
        <v>0</v>
      </c>
      <c r="U350" s="5">
        <f t="shared" si="158"/>
        <v>0</v>
      </c>
      <c r="V350" s="5">
        <f t="shared" si="159"/>
        <v>-7.6996650109353535</v>
      </c>
      <c r="W350" s="5">
        <f t="shared" si="160"/>
        <v>1.4958648557840311</v>
      </c>
      <c r="X350" s="5">
        <f t="shared" si="137"/>
        <v>0.999865576974314</v>
      </c>
      <c r="Y350" s="5">
        <f t="shared" si="138"/>
        <v>0</v>
      </c>
      <c r="Z350" s="5">
        <f t="shared" si="139"/>
        <v>1.3080364963446209</v>
      </c>
      <c r="AA350" s="5">
        <f t="shared" si="140"/>
        <v>6.732856116639212</v>
      </c>
      <c r="AB350" s="5">
        <f t="shared" si="141"/>
        <v>0</v>
      </c>
      <c r="AC350" s="5">
        <f t="shared" si="142"/>
        <v>-6.3916285145907326</v>
      </c>
      <c r="AD350" s="5">
        <f t="shared" si="143"/>
        <v>-23.945279027576756</v>
      </c>
      <c r="AE350">
        <f t="shared" si="161"/>
        <v>0</v>
      </c>
    </row>
    <row r="351" spans="1:31" x14ac:dyDescent="0.2">
      <c r="A351">
        <f t="shared" si="144"/>
        <v>3.189999999999976</v>
      </c>
      <c r="B351" s="5">
        <f t="shared" si="145"/>
        <v>0</v>
      </c>
      <c r="C351" s="5">
        <f t="shared" si="146"/>
        <v>266.70901295154295</v>
      </c>
      <c r="D351" s="5">
        <f t="shared" si="147"/>
        <v>98.586435852891</v>
      </c>
      <c r="E351" s="2">
        <f t="shared" si="148"/>
        <v>266.70901295154295</v>
      </c>
      <c r="F351" s="2">
        <f t="shared" si="149"/>
        <v>0</v>
      </c>
      <c r="G351" s="3">
        <f t="shared" si="150"/>
        <v>0</v>
      </c>
      <c r="H351" s="3">
        <f t="shared" si="151"/>
        <v>60.814151659988568</v>
      </c>
      <c r="I351" s="3">
        <f t="shared" si="152"/>
        <v>-12.066637764923961</v>
      </c>
      <c r="J351" s="2">
        <f t="shared" si="131"/>
        <v>61.999716040268922</v>
      </c>
      <c r="K351" s="2">
        <f t="shared" si="153"/>
        <v>42.262928452807714</v>
      </c>
      <c r="L351" s="6">
        <f t="shared" si="132"/>
        <v>2836.6175450112437</v>
      </c>
      <c r="M351" s="2">
        <f t="shared" si="133"/>
        <v>35.950187636427223</v>
      </c>
      <c r="N351" s="2">
        <f t="shared" si="154"/>
        <v>61.999716040268922</v>
      </c>
      <c r="O351" s="2">
        <f t="shared" si="134"/>
        <v>42.262928452807714</v>
      </c>
      <c r="P351" s="5">
        <f t="shared" si="135"/>
        <v>0.38362923231432833</v>
      </c>
      <c r="Q351" s="4">
        <f t="shared" si="155"/>
        <v>0.57984439175620606</v>
      </c>
      <c r="R351" s="4">
        <f t="shared" si="136"/>
        <v>0.33548581793484628</v>
      </c>
      <c r="S351" s="4">
        <f t="shared" si="156"/>
        <v>0</v>
      </c>
      <c r="T351" s="4">
        <f t="shared" si="157"/>
        <v>0</v>
      </c>
      <c r="U351" s="5">
        <f t="shared" si="158"/>
        <v>0</v>
      </c>
      <c r="V351" s="5">
        <f t="shared" si="159"/>
        <v>-7.6895236162550304</v>
      </c>
      <c r="W351" s="5">
        <f t="shared" si="160"/>
        <v>1.525741846748883</v>
      </c>
      <c r="X351" s="5">
        <f t="shared" si="137"/>
        <v>0.99986519034587362</v>
      </c>
      <c r="Y351" s="5">
        <f t="shared" si="138"/>
        <v>0</v>
      </c>
      <c r="Z351" s="5">
        <f t="shared" si="139"/>
        <v>1.334269415096536</v>
      </c>
      <c r="AA351" s="5">
        <f t="shared" si="140"/>
        <v>6.7245295786399453</v>
      </c>
      <c r="AB351" s="5">
        <f t="shared" si="141"/>
        <v>0</v>
      </c>
      <c r="AC351" s="5">
        <f t="shared" si="142"/>
        <v>-6.3552542011584947</v>
      </c>
      <c r="AD351" s="5">
        <f t="shared" si="143"/>
        <v>-23.923728574611172</v>
      </c>
      <c r="AE351">
        <f t="shared" si="161"/>
        <v>0</v>
      </c>
    </row>
    <row r="352" spans="1:31" x14ac:dyDescent="0.2">
      <c r="A352">
        <f t="shared" si="144"/>
        <v>3.1999999999999758</v>
      </c>
      <c r="B352" s="5">
        <f t="shared" si="145"/>
        <v>0</v>
      </c>
      <c r="C352" s="5">
        <f t="shared" si="146"/>
        <v>267.31683670543276</v>
      </c>
      <c r="D352" s="5">
        <f t="shared" si="147"/>
        <v>98.464573288813028</v>
      </c>
      <c r="E352" s="2">
        <f t="shared" si="148"/>
        <v>267.31683670543276</v>
      </c>
      <c r="F352" s="2">
        <f t="shared" si="149"/>
        <v>0</v>
      </c>
      <c r="G352" s="3">
        <f t="shared" si="150"/>
        <v>0</v>
      </c>
      <c r="H352" s="3">
        <f t="shared" si="151"/>
        <v>60.750599117976982</v>
      </c>
      <c r="I352" s="3">
        <f t="shared" si="152"/>
        <v>-12.305875050670073</v>
      </c>
      <c r="J352" s="2">
        <f t="shared" ref="J352:J415" si="162">SQRT(G352^2+H352^2+I352^2)</f>
        <v>61.984432351646568</v>
      </c>
      <c r="K352" s="2">
        <f t="shared" si="153"/>
        <v>42.252510123821786</v>
      </c>
      <c r="L352" s="6">
        <f t="shared" ref="L352:L415" si="163">SQRT(spin^2-flag*((30/PI())*(wx*G352+wy*H352+wz*I352)/J352)^2)*EXP(-A352/(tau*146.7/N352))</f>
        <v>2836.6164407428223</v>
      </c>
      <c r="M352" s="2">
        <f t="shared" ref="M352:M415" si="164">(L352*PI()/30)*(circ/(2*PI()))/12</f>
        <v>35.950173641358681</v>
      </c>
      <c r="N352" s="2">
        <f t="shared" si="154"/>
        <v>61.984432351646568</v>
      </c>
      <c r="O352" s="2">
        <f t="shared" ref="O352:O415" si="165">J352/1.467</f>
        <v>42.252510123821786</v>
      </c>
      <c r="P352" s="5">
        <f t="shared" ref="P352:P415" si="166">cd0+(cdspin*L352/1000)</f>
        <v>0.38362920006969042</v>
      </c>
      <c r="Q352" s="4">
        <f t="shared" si="155"/>
        <v>0.57998713995488727</v>
      </c>
      <c r="R352" s="4">
        <f t="shared" ref="R352:R415" si="167">cl2_*Q352/(cl0+cl1_*Q352)</f>
        <v>0.33551068771056453</v>
      </c>
      <c r="S352" s="4">
        <f t="shared" si="156"/>
        <v>0</v>
      </c>
      <c r="T352" s="4">
        <f t="shared" si="157"/>
        <v>0</v>
      </c>
      <c r="U352" s="5">
        <f t="shared" si="158"/>
        <v>0</v>
      </c>
      <c r="V352" s="5">
        <f t="shared" si="159"/>
        <v>-7.6795936161303455</v>
      </c>
      <c r="W352" s="5">
        <f t="shared" si="160"/>
        <v>1.555608024482156</v>
      </c>
      <c r="X352" s="5">
        <f t="shared" ref="X352:X415" si="168">M352/romega</f>
        <v>0.99986480110779741</v>
      </c>
      <c r="Y352" s="5">
        <f t="shared" ref="Y352:Y415" si="169">const*($R352/omega)*N352*(wy*I352-wz*(H352-T352))</f>
        <v>0</v>
      </c>
      <c r="Z352" s="5">
        <f t="shared" ref="Z352:Z415" si="170">const*($R352/omega)*N352*(wz*(G352-S352)-wx*I352)</f>
        <v>1.3604885081929841</v>
      </c>
      <c r="AA352" s="5">
        <f t="shared" ref="AA352:AA415" si="171">const*($R352/omega)*N352*(wx*(H352-T352)-wy*(G352-S352))</f>
        <v>6.7163441547658227</v>
      </c>
      <c r="AB352" s="5">
        <f t="shared" ref="AB352:AB415" si="172">U352+Y352</f>
        <v>0</v>
      </c>
      <c r="AC352" s="5">
        <f t="shared" ref="AC352:AC415" si="173">V352+Z352</f>
        <v>-6.3191051079373617</v>
      </c>
      <c r="AD352" s="5">
        <f t="shared" ref="AD352:AD415" si="174">W352+AA352-32.174</f>
        <v>-23.902047820752021</v>
      </c>
      <c r="AE352">
        <f t="shared" si="161"/>
        <v>0</v>
      </c>
    </row>
    <row r="353" spans="1:31" x14ac:dyDescent="0.2">
      <c r="A353">
        <f t="shared" ref="A353:A416" si="175">A352+dt</f>
        <v>3.2099999999999755</v>
      </c>
      <c r="B353" s="5">
        <f t="shared" ref="B353:B416" si="176">B352+G352*dt+0.5*AB352*dt*dt</f>
        <v>0</v>
      </c>
      <c r="C353" s="5">
        <f t="shared" ref="C353:C416" si="177">C352+H352*dt+0.5*AC352*dt*dt</f>
        <v>267.92402674135712</v>
      </c>
      <c r="D353" s="5">
        <f t="shared" ref="D353:D416" si="178">D352+I352*dt+0.5*AD352*dt*dt</f>
        <v>98.340319435915291</v>
      </c>
      <c r="E353" s="2">
        <f t="shared" ref="E353:E416" si="179">SQRT(B353^2+C353^2)</f>
        <v>267.92402674135712</v>
      </c>
      <c r="F353" s="2">
        <f t="shared" ref="F353:F416" si="180">ATAN2(C353,B353)*180/PI()</f>
        <v>0</v>
      </c>
      <c r="G353" s="3">
        <f t="shared" ref="G353:G416" si="181">G352+AB352*dt</f>
        <v>0</v>
      </c>
      <c r="H353" s="3">
        <f t="shared" ref="H353:H416" si="182">H352+AC352*dt</f>
        <v>60.687408066897611</v>
      </c>
      <c r="I353" s="3">
        <f t="shared" ref="I353:I416" si="183">I352+AD352*dt</f>
        <v>-12.544895528877593</v>
      </c>
      <c r="J353" s="2">
        <f t="shared" si="162"/>
        <v>61.970443775307935</v>
      </c>
      <c r="K353" s="2">
        <f t="shared" ref="K353:K416" si="184">J353/1.467</f>
        <v>42.242974625295112</v>
      </c>
      <c r="L353" s="6">
        <f t="shared" si="163"/>
        <v>2836.6153290272432</v>
      </c>
      <c r="M353" s="2">
        <f t="shared" si="164"/>
        <v>35.950159551907767</v>
      </c>
      <c r="N353" s="2">
        <f t="shared" ref="N353:N416" si="185">IF(D353&gt;=hwind,SQRT((G353-vxw)^2+(H353-vyw)^2+I353^2),J353)</f>
        <v>61.970443775307935</v>
      </c>
      <c r="O353" s="2">
        <f t="shared" si="165"/>
        <v>42.242974625295112</v>
      </c>
      <c r="P353" s="5">
        <f t="shared" si="166"/>
        <v>0.38362916760759552</v>
      </c>
      <c r="Q353" s="4">
        <f t="shared" ref="Q353:Q416" si="186">(M353/N353)</f>
        <v>0.58011783298269803</v>
      </c>
      <c r="R353" s="4">
        <f t="shared" si="167"/>
        <v>0.33553344971757321</v>
      </c>
      <c r="S353" s="4">
        <f t="shared" si="156"/>
        <v>0</v>
      </c>
      <c r="T353" s="4">
        <f t="shared" si="157"/>
        <v>0</v>
      </c>
      <c r="U353" s="5">
        <f t="shared" si="158"/>
        <v>0</v>
      </c>
      <c r="V353" s="5">
        <f t="shared" si="159"/>
        <v>-7.6698735523086246</v>
      </c>
      <c r="W353" s="5">
        <f t="shared" si="160"/>
        <v>1.5854650165212056</v>
      </c>
      <c r="X353" s="5">
        <f t="shared" si="168"/>
        <v>0.99986440924470998</v>
      </c>
      <c r="Y353" s="5">
        <f t="shared" si="169"/>
        <v>0</v>
      </c>
      <c r="Z353" s="5">
        <f t="shared" si="170"/>
        <v>1.3866947336601754</v>
      </c>
      <c r="AA353" s="5">
        <f t="shared" si="171"/>
        <v>6.7082989230267751</v>
      </c>
      <c r="AB353" s="5">
        <f t="shared" si="172"/>
        <v>0</v>
      </c>
      <c r="AC353" s="5">
        <f t="shared" si="173"/>
        <v>-6.283178818648449</v>
      </c>
      <c r="AD353" s="5">
        <f t="shared" si="174"/>
        <v>-23.88023606045202</v>
      </c>
      <c r="AE353">
        <f t="shared" si="161"/>
        <v>0</v>
      </c>
    </row>
    <row r="354" spans="1:31" x14ac:dyDescent="0.2">
      <c r="A354">
        <f t="shared" si="175"/>
        <v>3.2199999999999753</v>
      </c>
      <c r="B354" s="5">
        <f t="shared" si="176"/>
        <v>0</v>
      </c>
      <c r="C354" s="5">
        <f t="shared" si="177"/>
        <v>268.53058666308522</v>
      </c>
      <c r="D354" s="5">
        <f t="shared" si="178"/>
        <v>98.213676468823493</v>
      </c>
      <c r="E354" s="2">
        <f t="shared" si="179"/>
        <v>268.53058666308522</v>
      </c>
      <c r="F354" s="2">
        <f t="shared" si="180"/>
        <v>0</v>
      </c>
      <c r="G354" s="3">
        <f t="shared" si="181"/>
        <v>0</v>
      </c>
      <c r="H354" s="3">
        <f t="shared" si="182"/>
        <v>60.624576278711125</v>
      </c>
      <c r="I354" s="3">
        <f t="shared" si="183"/>
        <v>-12.783697889482113</v>
      </c>
      <c r="J354" s="2">
        <f t="shared" si="162"/>
        <v>61.957745122807793</v>
      </c>
      <c r="K354" s="2">
        <f t="shared" si="184"/>
        <v>42.23431842045521</v>
      </c>
      <c r="L354" s="6">
        <f t="shared" si="163"/>
        <v>2836.614209821691</v>
      </c>
      <c r="M354" s="2">
        <f t="shared" si="164"/>
        <v>35.950145367531839</v>
      </c>
      <c r="N354" s="2">
        <f t="shared" si="185"/>
        <v>61.957745122807793</v>
      </c>
      <c r="O354" s="2">
        <f t="shared" si="165"/>
        <v>42.23431842045521</v>
      </c>
      <c r="P354" s="5">
        <f t="shared" si="166"/>
        <v>0.3836291349267934</v>
      </c>
      <c r="Q354" s="4">
        <f t="shared" si="186"/>
        <v>0.58023650305985597</v>
      </c>
      <c r="R354" s="4">
        <f t="shared" si="167"/>
        <v>0.33555411155215786</v>
      </c>
      <c r="S354" s="4">
        <f t="shared" ref="S354:S417" si="187">IF(D354&gt;=hwind,vxw,0)</f>
        <v>0</v>
      </c>
      <c r="T354" s="4">
        <f t="shared" ref="T354:T417" si="188">IF(D354&gt;=hwind,vyw,0)</f>
        <v>0</v>
      </c>
      <c r="U354" s="5">
        <f t="shared" ref="U354:U417" si="189">-const*$P354*$N354*(G354-S354)</f>
        <v>0</v>
      </c>
      <c r="V354" s="5">
        <f t="shared" ref="V354:V417" si="190">-const*$P354*$N354*(H354-T354)</f>
        <v>-7.6603619700556358</v>
      </c>
      <c r="W354" s="5">
        <f t="shared" ref="W354:W417" si="191">-const*$P354*$N354*I354</f>
        <v>1.6153144345135406</v>
      </c>
      <c r="X354" s="5">
        <f t="shared" si="168"/>
        <v>0.99986401474151909</v>
      </c>
      <c r="Y354" s="5">
        <f t="shared" si="169"/>
        <v>0</v>
      </c>
      <c r="Z354" s="5">
        <f t="shared" si="170"/>
        <v>1.4128890394469136</v>
      </c>
      <c r="AA354" s="5">
        <f t="shared" si="171"/>
        <v>6.7003929603012811</v>
      </c>
      <c r="AB354" s="5">
        <f t="shared" si="172"/>
        <v>0</v>
      </c>
      <c r="AC354" s="5">
        <f t="shared" si="173"/>
        <v>-6.2474729306087227</v>
      </c>
      <c r="AD354" s="5">
        <f t="shared" si="174"/>
        <v>-23.858292605185177</v>
      </c>
      <c r="AE354">
        <f t="shared" si="161"/>
        <v>0</v>
      </c>
    </row>
    <row r="355" spans="1:31" x14ac:dyDescent="0.2">
      <c r="A355">
        <f t="shared" si="175"/>
        <v>3.2299999999999751</v>
      </c>
      <c r="B355" s="5">
        <f t="shared" si="176"/>
        <v>0</v>
      </c>
      <c r="C355" s="5">
        <f t="shared" si="177"/>
        <v>269.13652005222582</v>
      </c>
      <c r="D355" s="5">
        <f t="shared" si="178"/>
        <v>98.084646575298407</v>
      </c>
      <c r="E355" s="2">
        <f t="shared" si="179"/>
        <v>269.13652005222582</v>
      </c>
      <c r="F355" s="2">
        <f t="shared" si="180"/>
        <v>0</v>
      </c>
      <c r="G355" s="3">
        <f t="shared" si="181"/>
        <v>0</v>
      </c>
      <c r="H355" s="3">
        <f t="shared" si="182"/>
        <v>60.562101549405035</v>
      </c>
      <c r="I355" s="3">
        <f t="shared" si="183"/>
        <v>-13.022280815533964</v>
      </c>
      <c r="J355" s="2">
        <f t="shared" si="162"/>
        <v>61.946331140101201</v>
      </c>
      <c r="K355" s="2">
        <f t="shared" si="184"/>
        <v>42.226537927812679</v>
      </c>
      <c r="L355" s="6">
        <f t="shared" si="163"/>
        <v>2836.6130830841644</v>
      </c>
      <c r="M355" s="2">
        <f t="shared" si="164"/>
        <v>35.950131087698615</v>
      </c>
      <c r="N355" s="2">
        <f t="shared" si="185"/>
        <v>61.946331140101201</v>
      </c>
      <c r="O355" s="2">
        <f t="shared" si="165"/>
        <v>42.226537927812679</v>
      </c>
      <c r="P355" s="5">
        <f t="shared" si="166"/>
        <v>0.3836291020260576</v>
      </c>
      <c r="Q355" s="4">
        <f t="shared" si="186"/>
        <v>0.58034318459299616</v>
      </c>
      <c r="R355" s="4">
        <f t="shared" si="167"/>
        <v>0.33557268100071824</v>
      </c>
      <c r="S355" s="4">
        <f t="shared" si="187"/>
        <v>0</v>
      </c>
      <c r="T355" s="4">
        <f t="shared" si="188"/>
        <v>0</v>
      </c>
      <c r="U355" s="5">
        <f t="shared" si="189"/>
        <v>0</v>
      </c>
      <c r="V355" s="5">
        <f t="shared" si="190"/>
        <v>-7.6510574181508524</v>
      </c>
      <c r="W355" s="5">
        <f t="shared" si="191"/>
        <v>1.6451578740816251</v>
      </c>
      <c r="X355" s="5">
        <f t="shared" si="168"/>
        <v>0.99986361758342057</v>
      </c>
      <c r="Y355" s="5">
        <f t="shared" si="169"/>
        <v>0</v>
      </c>
      <c r="Z355" s="5">
        <f t="shared" si="170"/>
        <v>1.4390723632784095</v>
      </c>
      <c r="AA355" s="5">
        <f t="shared" si="171"/>
        <v>6.6926253423936553</v>
      </c>
      <c r="AB355" s="5">
        <f t="shared" si="172"/>
        <v>0</v>
      </c>
      <c r="AC355" s="5">
        <f t="shared" si="173"/>
        <v>-6.2119850548724429</v>
      </c>
      <c r="AD355" s="5">
        <f t="shared" si="174"/>
        <v>-23.836216783524719</v>
      </c>
      <c r="AE355">
        <f t="shared" si="161"/>
        <v>0</v>
      </c>
    </row>
    <row r="356" spans="1:31" x14ac:dyDescent="0.2">
      <c r="A356">
        <f t="shared" si="175"/>
        <v>3.2399999999999749</v>
      </c>
      <c r="B356" s="5">
        <f t="shared" si="176"/>
        <v>0</v>
      </c>
      <c r="C356" s="5">
        <f t="shared" si="177"/>
        <v>269.74183046846707</v>
      </c>
      <c r="D356" s="5">
        <f t="shared" si="178"/>
        <v>97.953231956303895</v>
      </c>
      <c r="E356" s="2">
        <f t="shared" si="179"/>
        <v>269.74183046846707</v>
      </c>
      <c r="F356" s="2">
        <f t="shared" si="180"/>
        <v>0</v>
      </c>
      <c r="G356" s="3">
        <f t="shared" si="181"/>
        <v>0</v>
      </c>
      <c r="H356" s="3">
        <f t="shared" si="182"/>
        <v>60.49998169885631</v>
      </c>
      <c r="I356" s="3">
        <f t="shared" si="183"/>
        <v>-13.260642983369211</v>
      </c>
      <c r="J356" s="2">
        <f t="shared" si="162"/>
        <v>61.936196508135112</v>
      </c>
      <c r="K356" s="2">
        <f t="shared" si="184"/>
        <v>42.219629521564492</v>
      </c>
      <c r="L356" s="6">
        <f t="shared" si="163"/>
        <v>2836.6119487734722</v>
      </c>
      <c r="M356" s="2">
        <f t="shared" si="164"/>
        <v>35.950116711886018</v>
      </c>
      <c r="N356" s="2">
        <f t="shared" si="185"/>
        <v>61.936196508135112</v>
      </c>
      <c r="O356" s="2">
        <f t="shared" si="165"/>
        <v>42.219629521564492</v>
      </c>
      <c r="P356" s="5">
        <f t="shared" si="166"/>
        <v>0.38362906890418541</v>
      </c>
      <c r="Q356" s="4">
        <f t="shared" si="186"/>
        <v>0.58043791415515955</v>
      </c>
      <c r="R356" s="4">
        <f t="shared" si="167"/>
        <v>0.33558916603787248</v>
      </c>
      <c r="S356" s="4">
        <f t="shared" si="187"/>
        <v>0</v>
      </c>
      <c r="T356" s="4">
        <f t="shared" si="188"/>
        <v>0</v>
      </c>
      <c r="U356" s="5">
        <f t="shared" si="189"/>
        <v>0</v>
      </c>
      <c r="V356" s="5">
        <f t="shared" si="190"/>
        <v>-7.6419584488857737</v>
      </c>
      <c r="W356" s="5">
        <f t="shared" si="191"/>
        <v>1.6749969146905026</v>
      </c>
      <c r="X356" s="5">
        <f t="shared" si="168"/>
        <v>0.99986321775589404</v>
      </c>
      <c r="Y356" s="5">
        <f t="shared" si="169"/>
        <v>0</v>
      </c>
      <c r="Z356" s="5">
        <f t="shared" si="170"/>
        <v>1.4652456325132839</v>
      </c>
      <c r="AA356" s="5">
        <f t="shared" si="171"/>
        <v>6.6849951440936586</v>
      </c>
      <c r="AB356" s="5">
        <f t="shared" si="172"/>
        <v>0</v>
      </c>
      <c r="AC356" s="5">
        <f t="shared" si="173"/>
        <v>-6.1767128163724898</v>
      </c>
      <c r="AD356" s="5">
        <f t="shared" si="174"/>
        <v>-23.814007941215838</v>
      </c>
      <c r="AE356">
        <f t="shared" si="161"/>
        <v>0</v>
      </c>
    </row>
    <row r="357" spans="1:31" x14ac:dyDescent="0.2">
      <c r="A357">
        <f t="shared" si="175"/>
        <v>3.2499999999999747</v>
      </c>
      <c r="B357" s="5">
        <f t="shared" si="176"/>
        <v>0</v>
      </c>
      <c r="C357" s="5">
        <f t="shared" si="177"/>
        <v>270.34652144981482</v>
      </c>
      <c r="D357" s="5">
        <f t="shared" si="178"/>
        <v>97.819434826073149</v>
      </c>
      <c r="E357" s="2">
        <f t="shared" si="179"/>
        <v>270.34652144981482</v>
      </c>
      <c r="F357" s="2">
        <f t="shared" si="180"/>
        <v>0</v>
      </c>
      <c r="G357" s="3">
        <f t="shared" si="181"/>
        <v>0</v>
      </c>
      <c r="H357" s="3">
        <f t="shared" si="182"/>
        <v>60.438214570692587</v>
      </c>
      <c r="I357" s="3">
        <f t="shared" si="183"/>
        <v>-13.498783062781369</v>
      </c>
      <c r="J357" s="2">
        <f t="shared" si="162"/>
        <v>61.927335843463439</v>
      </c>
      <c r="K357" s="2">
        <f t="shared" si="184"/>
        <v>42.213589532013252</v>
      </c>
      <c r="L357" s="6">
        <f t="shared" si="163"/>
        <v>2836.6108068492431</v>
      </c>
      <c r="M357" s="2">
        <f t="shared" si="164"/>
        <v>35.950102239582414</v>
      </c>
      <c r="N357" s="2">
        <f t="shared" si="185"/>
        <v>61.927335843463439</v>
      </c>
      <c r="O357" s="2">
        <f t="shared" si="165"/>
        <v>42.213589532013252</v>
      </c>
      <c r="P357" s="5">
        <f t="shared" si="166"/>
        <v>0.38362903555999794</v>
      </c>
      <c r="Q357" s="4">
        <f t="shared" si="186"/>
        <v>0.58052073046473585</v>
      </c>
      <c r="R357" s="4">
        <f t="shared" si="167"/>
        <v>0.33560357482449965</v>
      </c>
      <c r="S357" s="4">
        <f t="shared" si="187"/>
        <v>0</v>
      </c>
      <c r="T357" s="4">
        <f t="shared" si="188"/>
        <v>0</v>
      </c>
      <c r="U357" s="5">
        <f t="shared" si="189"/>
        <v>0</v>
      </c>
      <c r="V357" s="5">
        <f t="shared" si="190"/>
        <v>-7.633063618065238</v>
      </c>
      <c r="W357" s="5">
        <f t="shared" si="191"/>
        <v>1.7048331195183246</v>
      </c>
      <c r="X357" s="5">
        <f t="shared" si="168"/>
        <v>0.99986281524470988</v>
      </c>
      <c r="Y357" s="5">
        <f t="shared" si="169"/>
        <v>0</v>
      </c>
      <c r="Z357" s="5">
        <f t="shared" si="170"/>
        <v>1.4914097640038293</v>
      </c>
      <c r="AA357" s="5">
        <f t="shared" si="171"/>
        <v>6.6775014392383927</v>
      </c>
      <c r="AB357" s="5">
        <f t="shared" si="172"/>
        <v>0</v>
      </c>
      <c r="AC357" s="5">
        <f t="shared" si="173"/>
        <v>-6.141653854061409</v>
      </c>
      <c r="AD357" s="5">
        <f t="shared" si="174"/>
        <v>-23.791665441243282</v>
      </c>
      <c r="AE357">
        <f t="shared" si="161"/>
        <v>0</v>
      </c>
    </row>
    <row r="358" spans="1:31" x14ac:dyDescent="0.2">
      <c r="A358">
        <f t="shared" si="175"/>
        <v>3.2599999999999745</v>
      </c>
      <c r="B358" s="5">
        <f t="shared" si="176"/>
        <v>0</v>
      </c>
      <c r="C358" s="5">
        <f t="shared" si="177"/>
        <v>270.95059651282907</v>
      </c>
      <c r="D358" s="5">
        <f t="shared" si="178"/>
        <v>97.683257412173276</v>
      </c>
      <c r="E358" s="2">
        <f t="shared" si="179"/>
        <v>270.95059651282907</v>
      </c>
      <c r="F358" s="2">
        <f t="shared" si="180"/>
        <v>0</v>
      </c>
      <c r="G358" s="3">
        <f t="shared" si="181"/>
        <v>0</v>
      </c>
      <c r="H358" s="3">
        <f t="shared" si="182"/>
        <v>60.376798032151974</v>
      </c>
      <c r="I358" s="3">
        <f t="shared" si="183"/>
        <v>-13.736699717193801</v>
      </c>
      <c r="J358" s="2">
        <f t="shared" si="162"/>
        <v>61.919743698885114</v>
      </c>
      <c r="K358" s="2">
        <f t="shared" si="184"/>
        <v>42.208414246002121</v>
      </c>
      <c r="L358" s="6">
        <f t="shared" si="163"/>
        <v>2836.6096572719207</v>
      </c>
      <c r="M358" s="2">
        <f t="shared" si="164"/>
        <v>35.950087670286493</v>
      </c>
      <c r="N358" s="2">
        <f t="shared" si="185"/>
        <v>61.919743698885114</v>
      </c>
      <c r="O358" s="2">
        <f t="shared" si="165"/>
        <v>42.208414246002121</v>
      </c>
      <c r="P358" s="5">
        <f t="shared" si="166"/>
        <v>0.38362900199234007</v>
      </c>
      <c r="Q358" s="4">
        <f t="shared" si="186"/>
        <v>0.58059167436337089</v>
      </c>
      <c r="R358" s="4">
        <f t="shared" si="167"/>
        <v>0.33561591570572086</v>
      </c>
      <c r="S358" s="4">
        <f t="shared" si="187"/>
        <v>0</v>
      </c>
      <c r="T358" s="4">
        <f t="shared" si="188"/>
        <v>0</v>
      </c>
      <c r="U358" s="5">
        <f t="shared" si="189"/>
        <v>0</v>
      </c>
      <c r="V358" s="5">
        <f t="shared" si="190"/>
        <v>-7.6243714850116069</v>
      </c>
      <c r="W358" s="5">
        <f t="shared" si="191"/>
        <v>1.7346680353298369</v>
      </c>
      <c r="X358" s="5">
        <f t="shared" si="168"/>
        <v>0.99986241003592524</v>
      </c>
      <c r="Y358" s="5">
        <f t="shared" si="169"/>
        <v>0</v>
      </c>
      <c r="Z358" s="5">
        <f t="shared" si="170"/>
        <v>1.5175656639596071</v>
      </c>
      <c r="AA358" s="5">
        <f t="shared" si="171"/>
        <v>6.670143300776437</v>
      </c>
      <c r="AB358" s="5">
        <f t="shared" si="172"/>
        <v>0</v>
      </c>
      <c r="AC358" s="5">
        <f t="shared" si="173"/>
        <v>-6.1068058210519993</v>
      </c>
      <c r="AD358" s="5">
        <f t="shared" si="174"/>
        <v>-23.769188663893726</v>
      </c>
      <c r="AE358">
        <f t="shared" si="161"/>
        <v>0</v>
      </c>
    </row>
    <row r="359" spans="1:31" x14ac:dyDescent="0.2">
      <c r="A359">
        <f t="shared" si="175"/>
        <v>3.2699999999999743</v>
      </c>
      <c r="B359" s="5">
        <f t="shared" si="176"/>
        <v>0</v>
      </c>
      <c r="C359" s="5">
        <f t="shared" si="177"/>
        <v>271.55405915285951</v>
      </c>
      <c r="D359" s="5">
        <f t="shared" si="178"/>
        <v>97.544701955568144</v>
      </c>
      <c r="E359" s="2">
        <f t="shared" si="179"/>
        <v>271.55405915285951</v>
      </c>
      <c r="F359" s="2">
        <f t="shared" si="180"/>
        <v>0</v>
      </c>
      <c r="G359" s="3">
        <f t="shared" si="181"/>
        <v>0</v>
      </c>
      <c r="H359" s="3">
        <f t="shared" si="182"/>
        <v>60.315729973941451</v>
      </c>
      <c r="I359" s="3">
        <f t="shared" si="183"/>
        <v>-13.974391603832739</v>
      </c>
      <c r="J359" s="2">
        <f t="shared" si="162"/>
        <v>61.913414564104684</v>
      </c>
      <c r="K359" s="2">
        <f t="shared" si="184"/>
        <v>42.204099907365155</v>
      </c>
      <c r="L359" s="6">
        <f t="shared" si="163"/>
        <v>2836.6085000027715</v>
      </c>
      <c r="M359" s="2">
        <f t="shared" si="164"/>
        <v>35.950073003507342</v>
      </c>
      <c r="N359" s="2">
        <f t="shared" si="185"/>
        <v>61.913414564104684</v>
      </c>
      <c r="O359" s="2">
        <f t="shared" si="165"/>
        <v>42.204099907365155</v>
      </c>
      <c r="P359" s="5">
        <f t="shared" si="166"/>
        <v>0.38362896820008097</v>
      </c>
      <c r="Q359" s="4">
        <f t="shared" si="186"/>
        <v>0.58065078879286991</v>
      </c>
      <c r="R359" s="4">
        <f t="shared" si="167"/>
        <v>0.33562619720881948</v>
      </c>
      <c r="S359" s="4">
        <f t="shared" si="187"/>
        <v>0</v>
      </c>
      <c r="T359" s="4">
        <f t="shared" si="188"/>
        <v>0</v>
      </c>
      <c r="U359" s="5">
        <f t="shared" si="189"/>
        <v>0</v>
      </c>
      <c r="V359" s="5">
        <f t="shared" si="190"/>
        <v>-7.6158806125718348</v>
      </c>
      <c r="W359" s="5">
        <f t="shared" si="191"/>
        <v>1.7645031923529197</v>
      </c>
      <c r="X359" s="5">
        <f t="shared" si="168"/>
        <v>0.99986200211588672</v>
      </c>
      <c r="Y359" s="5">
        <f t="shared" si="169"/>
        <v>0</v>
      </c>
      <c r="Z359" s="5">
        <f t="shared" si="170"/>
        <v>1.5437142278144249</v>
      </c>
      <c r="AA359" s="5">
        <f t="shared" si="171"/>
        <v>6.6629198008340609</v>
      </c>
      <c r="AB359" s="5">
        <f t="shared" si="172"/>
        <v>0</v>
      </c>
      <c r="AC359" s="5">
        <f t="shared" si="173"/>
        <v>-6.0721663847574101</v>
      </c>
      <c r="AD359" s="5">
        <f t="shared" si="174"/>
        <v>-23.74657700681302</v>
      </c>
      <c r="AE359">
        <f t="shared" si="161"/>
        <v>0</v>
      </c>
    </row>
    <row r="360" spans="1:31" x14ac:dyDescent="0.2">
      <c r="A360">
        <f t="shared" si="175"/>
        <v>3.279999999999974</v>
      </c>
      <c r="B360" s="5">
        <f t="shared" si="176"/>
        <v>0</v>
      </c>
      <c r="C360" s="5">
        <f t="shared" si="177"/>
        <v>272.15691284427965</v>
      </c>
      <c r="D360" s="5">
        <f t="shared" si="178"/>
        <v>97.403770710679481</v>
      </c>
      <c r="E360" s="2">
        <f t="shared" si="179"/>
        <v>272.15691284427965</v>
      </c>
      <c r="F360" s="2">
        <f t="shared" si="180"/>
        <v>0</v>
      </c>
      <c r="G360" s="3">
        <f t="shared" si="181"/>
        <v>0</v>
      </c>
      <c r="H360" s="3">
        <f t="shared" si="182"/>
        <v>60.255008310093878</v>
      </c>
      <c r="I360" s="3">
        <f t="shared" si="183"/>
        <v>-14.21185737390087</v>
      </c>
      <c r="J360" s="2">
        <f t="shared" si="162"/>
        <v>61.908342866414884</v>
      </c>
      <c r="K360" s="2">
        <f t="shared" si="184"/>
        <v>42.200642717392554</v>
      </c>
      <c r="L360" s="6">
        <f t="shared" si="163"/>
        <v>2836.6073350038832</v>
      </c>
      <c r="M360" s="2">
        <f t="shared" si="164"/>
        <v>35.950058238764491</v>
      </c>
      <c r="N360" s="2">
        <f t="shared" si="185"/>
        <v>61.908342866414884</v>
      </c>
      <c r="O360" s="2">
        <f t="shared" si="165"/>
        <v>42.200642717392554</v>
      </c>
      <c r="P360" s="5">
        <f t="shared" si="166"/>
        <v>0.38362893418211341</v>
      </c>
      <c r="Q360" s="4">
        <f t="shared" si="186"/>
        <v>0.5806981187711181</v>
      </c>
      <c r="R360" s="4">
        <f t="shared" si="167"/>
        <v>0.33563442804110388</v>
      </c>
      <c r="S360" s="4">
        <f t="shared" si="187"/>
        <v>0</v>
      </c>
      <c r="T360" s="4">
        <f t="shared" si="188"/>
        <v>0</v>
      </c>
      <c r="U360" s="5">
        <f t="shared" si="189"/>
        <v>0</v>
      </c>
      <c r="V360" s="5">
        <f t="shared" si="190"/>
        <v>-7.6075895671272367</v>
      </c>
      <c r="W360" s="5">
        <f t="shared" si="191"/>
        <v>1.7943401041582248</v>
      </c>
      <c r="X360" s="5">
        <f t="shared" si="168"/>
        <v>0.9998615914712311</v>
      </c>
      <c r="Y360" s="5">
        <f t="shared" si="169"/>
        <v>0</v>
      </c>
      <c r="Z360" s="5">
        <f t="shared" si="170"/>
        <v>1.5698563400967782</v>
      </c>
      <c r="AA360" s="5">
        <f t="shared" si="171"/>
        <v>6.6558300107835526</v>
      </c>
      <c r="AB360" s="5">
        <f t="shared" si="172"/>
        <v>0</v>
      </c>
      <c r="AC360" s="5">
        <f t="shared" si="173"/>
        <v>-6.0377332270304587</v>
      </c>
      <c r="AD360" s="5">
        <f t="shared" si="174"/>
        <v>-23.723829885058223</v>
      </c>
      <c r="AE360">
        <f t="shared" si="161"/>
        <v>0</v>
      </c>
    </row>
    <row r="361" spans="1:31" x14ac:dyDescent="0.2">
      <c r="A361">
        <f t="shared" si="175"/>
        <v>3.2899999999999738</v>
      </c>
      <c r="B361" s="5">
        <f t="shared" si="176"/>
        <v>0</v>
      </c>
      <c r="C361" s="5">
        <f t="shared" si="177"/>
        <v>272.75916104071922</v>
      </c>
      <c r="D361" s="5">
        <f t="shared" si="178"/>
        <v>97.260465945446214</v>
      </c>
      <c r="E361" s="2">
        <f t="shared" si="179"/>
        <v>272.75916104071922</v>
      </c>
      <c r="F361" s="2">
        <f t="shared" si="180"/>
        <v>0</v>
      </c>
      <c r="G361" s="3">
        <f t="shared" si="181"/>
        <v>0</v>
      </c>
      <c r="H361" s="3">
        <f t="shared" si="182"/>
        <v>60.194630977823572</v>
      </c>
      <c r="I361" s="3">
        <f t="shared" si="183"/>
        <v>-14.449095672751453</v>
      </c>
      <c r="J361" s="2">
        <f t="shared" si="162"/>
        <v>61.904522971400738</v>
      </c>
      <c r="K361" s="2">
        <f t="shared" si="184"/>
        <v>42.198038835310655</v>
      </c>
      <c r="L361" s="6">
        <f t="shared" si="163"/>
        <v>2836.6061622381671</v>
      </c>
      <c r="M361" s="2">
        <f t="shared" si="164"/>
        <v>35.950043375587882</v>
      </c>
      <c r="N361" s="2">
        <f t="shared" si="185"/>
        <v>61.904522971400738</v>
      </c>
      <c r="O361" s="2">
        <f t="shared" si="165"/>
        <v>42.198038835310655</v>
      </c>
      <c r="P361" s="5">
        <f t="shared" si="166"/>
        <v>0.3836288999373545</v>
      </c>
      <c r="Q361" s="4">
        <f t="shared" si="186"/>
        <v>0.58073371136704244</v>
      </c>
      <c r="R361" s="4">
        <f t="shared" si="167"/>
        <v>0.33564061708771231</v>
      </c>
      <c r="S361" s="4">
        <f t="shared" si="187"/>
        <v>0</v>
      </c>
      <c r="T361" s="4">
        <f t="shared" si="188"/>
        <v>0</v>
      </c>
      <c r="U361" s="5">
        <f t="shared" si="189"/>
        <v>0</v>
      </c>
      <c r="V361" s="5">
        <f t="shared" si="190"/>
        <v>-7.5994969186059622</v>
      </c>
      <c r="W361" s="5">
        <f t="shared" si="191"/>
        <v>1.8241802675419874</v>
      </c>
      <c r="X361" s="5">
        <f t="shared" si="168"/>
        <v>0.99986117808888486</v>
      </c>
      <c r="Y361" s="5">
        <f t="shared" si="169"/>
        <v>0</v>
      </c>
      <c r="Z361" s="5">
        <f t="shared" si="170"/>
        <v>1.5959928743037937</v>
      </c>
      <c r="AA361" s="5">
        <f t="shared" si="171"/>
        <v>6.6488730013134978</v>
      </c>
      <c r="AB361" s="5">
        <f t="shared" si="172"/>
        <v>0</v>
      </c>
      <c r="AC361" s="5">
        <f t="shared" si="173"/>
        <v>-6.0035040443021686</v>
      </c>
      <c r="AD361" s="5">
        <f t="shared" si="174"/>
        <v>-23.700946731144512</v>
      </c>
      <c r="AE361">
        <f t="shared" si="161"/>
        <v>0</v>
      </c>
    </row>
    <row r="362" spans="1:31" x14ac:dyDescent="0.2">
      <c r="A362">
        <f t="shared" si="175"/>
        <v>3.2999999999999736</v>
      </c>
      <c r="B362" s="5">
        <f t="shared" si="176"/>
        <v>0</v>
      </c>
      <c r="C362" s="5">
        <f t="shared" si="177"/>
        <v>273.36080717529524</v>
      </c>
      <c r="D362" s="5">
        <f t="shared" si="178"/>
        <v>97.114789941382142</v>
      </c>
      <c r="E362" s="2">
        <f t="shared" si="179"/>
        <v>273.36080717529524</v>
      </c>
      <c r="F362" s="2">
        <f t="shared" si="180"/>
        <v>0</v>
      </c>
      <c r="G362" s="3">
        <f t="shared" si="181"/>
        <v>0</v>
      </c>
      <c r="H362" s="3">
        <f t="shared" si="182"/>
        <v>60.134595937380553</v>
      </c>
      <c r="I362" s="3">
        <f t="shared" si="183"/>
        <v>-14.686105140062898</v>
      </c>
      <c r="J362" s="2">
        <f t="shared" si="162"/>
        <v>61.901949183664705</v>
      </c>
      <c r="K362" s="2">
        <f t="shared" si="184"/>
        <v>42.196284378776213</v>
      </c>
      <c r="L362" s="6">
        <f t="shared" si="163"/>
        <v>2836.6049816693603</v>
      </c>
      <c r="M362" s="2">
        <f t="shared" si="164"/>
        <v>35.950028413517927</v>
      </c>
      <c r="N362" s="2">
        <f t="shared" si="185"/>
        <v>61.901949183664705</v>
      </c>
      <c r="O362" s="2">
        <f t="shared" si="165"/>
        <v>42.196284378776213</v>
      </c>
      <c r="P362" s="5">
        <f t="shared" si="166"/>
        <v>0.38362886546474534</v>
      </c>
      <c r="Q362" s="4">
        <f t="shared" si="186"/>
        <v>0.58075761567464135</v>
      </c>
      <c r="R362" s="4">
        <f t="shared" si="167"/>
        <v>0.33564477340936294</v>
      </c>
      <c r="S362" s="4">
        <f t="shared" si="187"/>
        <v>0</v>
      </c>
      <c r="T362" s="4">
        <f t="shared" si="188"/>
        <v>0</v>
      </c>
      <c r="U362" s="5">
        <f t="shared" si="189"/>
        <v>0</v>
      </c>
      <c r="V362" s="5">
        <f t="shared" si="190"/>
        <v>-7.5916012404980755</v>
      </c>
      <c r="W362" s="5">
        <f t="shared" si="191"/>
        <v>1.8540251624120778</v>
      </c>
      <c r="X362" s="5">
        <f t="shared" si="168"/>
        <v>0.99986076195606599</v>
      </c>
      <c r="Y362" s="5">
        <f t="shared" si="169"/>
        <v>0</v>
      </c>
      <c r="Z362" s="5">
        <f t="shared" si="170"/>
        <v>1.6221246927787465</v>
      </c>
      <c r="AA362" s="5">
        <f t="shared" si="171"/>
        <v>6.6420478425009915</v>
      </c>
      <c r="AB362" s="5">
        <f t="shared" si="172"/>
        <v>0</v>
      </c>
      <c r="AC362" s="5">
        <f t="shared" si="173"/>
        <v>-5.9694765477193288</v>
      </c>
      <c r="AD362" s="5">
        <f t="shared" si="174"/>
        <v>-23.677926995086928</v>
      </c>
      <c r="AE362">
        <f t="shared" si="161"/>
        <v>0</v>
      </c>
    </row>
    <row r="363" spans="1:31" x14ac:dyDescent="0.2">
      <c r="A363">
        <f t="shared" si="175"/>
        <v>3.3099999999999734</v>
      </c>
      <c r="B363" s="5">
        <f t="shared" si="176"/>
        <v>0</v>
      </c>
      <c r="C363" s="5">
        <f t="shared" si="177"/>
        <v>273.96185466084165</v>
      </c>
      <c r="D363" s="5">
        <f t="shared" si="178"/>
        <v>96.96674499363175</v>
      </c>
      <c r="E363" s="2">
        <f t="shared" si="179"/>
        <v>273.96185466084165</v>
      </c>
      <c r="F363" s="2">
        <f t="shared" si="180"/>
        <v>0</v>
      </c>
      <c r="G363" s="3">
        <f t="shared" si="181"/>
        <v>0</v>
      </c>
      <c r="H363" s="3">
        <f t="shared" si="182"/>
        <v>60.074901171903356</v>
      </c>
      <c r="I363" s="3">
        <f t="shared" si="183"/>
        <v>-14.922884410013767</v>
      </c>
      <c r="J363" s="2">
        <f t="shared" si="162"/>
        <v>61.900615747572232</v>
      </c>
      <c r="K363" s="2">
        <f t="shared" si="184"/>
        <v>42.195375424384615</v>
      </c>
      <c r="L363" s="6">
        <f t="shared" si="163"/>
        <v>2836.6037932620247</v>
      </c>
      <c r="M363" s="2">
        <f t="shared" si="164"/>
        <v>35.950013352105522</v>
      </c>
      <c r="N363" s="2">
        <f t="shared" si="185"/>
        <v>61.900615747572232</v>
      </c>
      <c r="O363" s="2">
        <f t="shared" si="165"/>
        <v>42.195375424384615</v>
      </c>
      <c r="P363" s="5">
        <f t="shared" si="166"/>
        <v>0.38362883076325116</v>
      </c>
      <c r="Q363" s="4">
        <f t="shared" si="186"/>
        <v>0.58076988278610941</v>
      </c>
      <c r="R363" s="4">
        <f t="shared" si="167"/>
        <v>0.33564690624004934</v>
      </c>
      <c r="S363" s="4">
        <f t="shared" si="187"/>
        <v>0</v>
      </c>
      <c r="T363" s="4">
        <f t="shared" si="188"/>
        <v>0</v>
      </c>
      <c r="U363" s="5">
        <f t="shared" si="189"/>
        <v>0</v>
      </c>
      <c r="V363" s="5">
        <f t="shared" si="190"/>
        <v>-7.5839011098731168</v>
      </c>
      <c r="W363" s="5">
        <f t="shared" si="191"/>
        <v>1.8838762516773349</v>
      </c>
      <c r="X363" s="5">
        <f t="shared" si="168"/>
        <v>0.99986034306028349</v>
      </c>
      <c r="Y363" s="5">
        <f t="shared" si="169"/>
        <v>0</v>
      </c>
      <c r="Z363" s="5">
        <f t="shared" si="170"/>
        <v>1.6482526465921949</v>
      </c>
      <c r="AA363" s="5">
        <f t="shared" si="171"/>
        <v>6.6353536038856804</v>
      </c>
      <c r="AB363" s="5">
        <f t="shared" si="172"/>
        <v>0</v>
      </c>
      <c r="AC363" s="5">
        <f t="shared" si="173"/>
        <v>-5.9356484632809217</v>
      </c>
      <c r="AD363" s="5">
        <f t="shared" si="174"/>
        <v>-23.654770144436984</v>
      </c>
      <c r="AE363">
        <f t="shared" si="161"/>
        <v>0</v>
      </c>
    </row>
    <row r="364" spans="1:31" x14ac:dyDescent="0.2">
      <c r="A364">
        <f t="shared" si="175"/>
        <v>3.3199999999999732</v>
      </c>
      <c r="B364" s="5">
        <f t="shared" si="176"/>
        <v>0</v>
      </c>
      <c r="C364" s="5">
        <f t="shared" si="177"/>
        <v>274.56230689013751</v>
      </c>
      <c r="D364" s="5">
        <f t="shared" si="178"/>
        <v>96.816333411024388</v>
      </c>
      <c r="E364" s="2">
        <f t="shared" si="179"/>
        <v>274.56230689013751</v>
      </c>
      <c r="F364" s="2">
        <f t="shared" si="180"/>
        <v>0</v>
      </c>
      <c r="G364" s="3">
        <f t="shared" si="181"/>
        <v>0</v>
      </c>
      <c r="H364" s="3">
        <f t="shared" si="182"/>
        <v>60.015544687270548</v>
      </c>
      <c r="I364" s="3">
        <f t="shared" si="183"/>
        <v>-15.159432111458136</v>
      </c>
      <c r="J364" s="2">
        <f t="shared" si="162"/>
        <v>61.900516848017325</v>
      </c>
      <c r="K364" s="2">
        <f t="shared" si="184"/>
        <v>42.195308008191766</v>
      </c>
      <c r="L364" s="6">
        <f t="shared" si="163"/>
        <v>2836.602596981551</v>
      </c>
      <c r="M364" s="2">
        <f t="shared" si="164"/>
        <v>35.949998190912019</v>
      </c>
      <c r="N364" s="2">
        <f t="shared" si="185"/>
        <v>61.900516848017325</v>
      </c>
      <c r="O364" s="2">
        <f t="shared" si="165"/>
        <v>42.195308008191766</v>
      </c>
      <c r="P364" s="5">
        <f t="shared" si="166"/>
        <v>0.38362879583186127</v>
      </c>
      <c r="Q364" s="4">
        <f t="shared" si="186"/>
        <v>0.58077056576408048</v>
      </c>
      <c r="R364" s="4">
        <f t="shared" si="167"/>
        <v>0.33564702498468363</v>
      </c>
      <c r="S364" s="4">
        <f t="shared" si="187"/>
        <v>0</v>
      </c>
      <c r="T364" s="4">
        <f t="shared" si="188"/>
        <v>0</v>
      </c>
      <c r="U364" s="5">
        <f t="shared" si="189"/>
        <v>0</v>
      </c>
      <c r="V364" s="5">
        <f t="shared" si="190"/>
        <v>-7.5763951074001534</v>
      </c>
      <c r="W364" s="5">
        <f t="shared" si="191"/>
        <v>1.9137349811402611</v>
      </c>
      <c r="X364" s="5">
        <f t="shared" si="168"/>
        <v>0.99985992138933755</v>
      </c>
      <c r="Y364" s="5">
        <f t="shared" si="169"/>
        <v>0</v>
      </c>
      <c r="Z364" s="5">
        <f t="shared" si="170"/>
        <v>1.6743775754267831</v>
      </c>
      <c r="AA364" s="5">
        <f t="shared" si="171"/>
        <v>6.6287893545455603</v>
      </c>
      <c r="AB364" s="5">
        <f t="shared" si="172"/>
        <v>0</v>
      </c>
      <c r="AC364" s="5">
        <f t="shared" si="173"/>
        <v>-5.9020175319733701</v>
      </c>
      <c r="AD364" s="5">
        <f t="shared" si="174"/>
        <v>-23.631475664314181</v>
      </c>
      <c r="AE364">
        <f t="shared" si="161"/>
        <v>0</v>
      </c>
    </row>
    <row r="365" spans="1:31" x14ac:dyDescent="0.2">
      <c r="A365">
        <f t="shared" si="175"/>
        <v>3.329999999999973</v>
      </c>
      <c r="B365" s="5">
        <f t="shared" si="176"/>
        <v>0</v>
      </c>
      <c r="C365" s="5">
        <f t="shared" si="177"/>
        <v>275.1621672361336</v>
      </c>
      <c r="D365" s="5">
        <f t="shared" si="178"/>
        <v>96.663557516126588</v>
      </c>
      <c r="E365" s="2">
        <f t="shared" si="179"/>
        <v>275.1621672361336</v>
      </c>
      <c r="F365" s="2">
        <f t="shared" si="180"/>
        <v>0</v>
      </c>
      <c r="G365" s="3">
        <f t="shared" si="181"/>
        <v>0</v>
      </c>
      <c r="H365" s="3">
        <f t="shared" si="182"/>
        <v>59.956524511950818</v>
      </c>
      <c r="I365" s="3">
        <f t="shared" si="183"/>
        <v>-15.395746868101277</v>
      </c>
      <c r="J365" s="2">
        <f t="shared" si="162"/>
        <v>61.90164661120744</v>
      </c>
      <c r="K365" s="2">
        <f t="shared" si="184"/>
        <v>42.196078126249105</v>
      </c>
      <c r="L365" s="6">
        <f t="shared" si="163"/>
        <v>2836.6013927941558</v>
      </c>
      <c r="M365" s="2">
        <f t="shared" si="164"/>
        <v>35.949982929509268</v>
      </c>
      <c r="N365" s="2">
        <f t="shared" si="185"/>
        <v>61.90164661120744</v>
      </c>
      <c r="O365" s="2">
        <f t="shared" si="165"/>
        <v>42.196078126249105</v>
      </c>
      <c r="P365" s="5">
        <f t="shared" si="166"/>
        <v>0.38362876066958934</v>
      </c>
      <c r="Q365" s="4">
        <f t="shared" si="186"/>
        <v>0.58075971961302297</v>
      </c>
      <c r="R365" s="4">
        <f t="shared" si="167"/>
        <v>0.33564513921668915</v>
      </c>
      <c r="S365" s="4">
        <f t="shared" si="187"/>
        <v>0</v>
      </c>
      <c r="T365" s="4">
        <f t="shared" si="188"/>
        <v>0</v>
      </c>
      <c r="U365" s="5">
        <f t="shared" si="189"/>
        <v>0</v>
      </c>
      <c r="V365" s="5">
        <f t="shared" si="190"/>
        <v>-7.5690818173701571</v>
      </c>
      <c r="W365" s="5">
        <f t="shared" si="191"/>
        <v>1.943602779393113</v>
      </c>
      <c r="X365" s="5">
        <f t="shared" si="168"/>
        <v>0.99985949693132015</v>
      </c>
      <c r="Y365" s="5">
        <f t="shared" si="169"/>
        <v>0</v>
      </c>
      <c r="Z365" s="5">
        <f t="shared" si="170"/>
        <v>1.7005003074657603</v>
      </c>
      <c r="AA365" s="5">
        <f t="shared" si="171"/>
        <v>6.6223541631744673</v>
      </c>
      <c r="AB365" s="5">
        <f t="shared" si="172"/>
        <v>0</v>
      </c>
      <c r="AC365" s="5">
        <f t="shared" si="173"/>
        <v>-5.8685815099043968</v>
      </c>
      <c r="AD365" s="5">
        <f t="shared" si="174"/>
        <v>-23.608043057432418</v>
      </c>
      <c r="AE365">
        <f t="shared" si="161"/>
        <v>0</v>
      </c>
    </row>
    <row r="366" spans="1:31" x14ac:dyDescent="0.2">
      <c r="A366">
        <f t="shared" si="175"/>
        <v>3.3399999999999728</v>
      </c>
      <c r="B366" s="5">
        <f t="shared" si="176"/>
        <v>0</v>
      </c>
      <c r="C366" s="5">
        <f t="shared" si="177"/>
        <v>275.76143905217759</v>
      </c>
      <c r="D366" s="5">
        <f t="shared" si="178"/>
        <v>96.508419645292705</v>
      </c>
      <c r="E366" s="2">
        <f t="shared" si="179"/>
        <v>275.76143905217759</v>
      </c>
      <c r="F366" s="2">
        <f t="shared" si="180"/>
        <v>0</v>
      </c>
      <c r="G366" s="3">
        <f t="shared" si="181"/>
        <v>0</v>
      </c>
      <c r="H366" s="3">
        <f t="shared" si="182"/>
        <v>59.897838696851771</v>
      </c>
      <c r="I366" s="3">
        <f t="shared" si="183"/>
        <v>-15.631827298675601</v>
      </c>
      <c r="J366" s="2">
        <f t="shared" si="162"/>
        <v>61.903999105467278</v>
      </c>
      <c r="K366" s="2">
        <f t="shared" si="184"/>
        <v>42.197681735151519</v>
      </c>
      <c r="L366" s="6">
        <f t="shared" si="163"/>
        <v>2836.6001806668855</v>
      </c>
      <c r="M366" s="2">
        <f t="shared" si="164"/>
        <v>35.949967567479625</v>
      </c>
      <c r="N366" s="2">
        <f t="shared" si="185"/>
        <v>61.903999105467278</v>
      </c>
      <c r="O366" s="2">
        <f t="shared" si="165"/>
        <v>42.197681735151519</v>
      </c>
      <c r="P366" s="5">
        <f t="shared" si="166"/>
        <v>0.38362872527547309</v>
      </c>
      <c r="Q366" s="4">
        <f t="shared" si="186"/>
        <v>0.58073740124980988</v>
      </c>
      <c r="R366" s="4">
        <f t="shared" si="167"/>
        <v>0.33564125867554329</v>
      </c>
      <c r="S366" s="4">
        <f t="shared" si="187"/>
        <v>0</v>
      </c>
      <c r="T366" s="4">
        <f t="shared" si="188"/>
        <v>0</v>
      </c>
      <c r="U366" s="5">
        <f t="shared" si="189"/>
        <v>0</v>
      </c>
      <c r="V366" s="5">
        <f t="shared" si="190"/>
        <v>-7.5619598277206643</v>
      </c>
      <c r="W366" s="5">
        <f t="shared" si="191"/>
        <v>1.973481057717448</v>
      </c>
      <c r="X366" s="5">
        <f t="shared" si="168"/>
        <v>0.9998590696746158</v>
      </c>
      <c r="Y366" s="5">
        <f t="shared" si="169"/>
        <v>0</v>
      </c>
      <c r="Z366" s="5">
        <f t="shared" si="170"/>
        <v>1.7266216592852606</v>
      </c>
      <c r="AA366" s="5">
        <f t="shared" si="171"/>
        <v>6.6160470981611583</v>
      </c>
      <c r="AB366" s="5">
        <f t="shared" si="172"/>
        <v>0</v>
      </c>
      <c r="AC366" s="5">
        <f t="shared" si="173"/>
        <v>-5.8353381684354035</v>
      </c>
      <c r="AD366" s="5">
        <f t="shared" si="174"/>
        <v>-23.584471844121396</v>
      </c>
      <c r="AE366">
        <f t="shared" si="161"/>
        <v>0</v>
      </c>
    </row>
    <row r="367" spans="1:31" x14ac:dyDescent="0.2">
      <c r="A367">
        <f t="shared" si="175"/>
        <v>3.3499999999999726</v>
      </c>
      <c r="B367" s="5">
        <f t="shared" si="176"/>
        <v>0</v>
      </c>
      <c r="C367" s="5">
        <f t="shared" si="177"/>
        <v>276.36012567223764</v>
      </c>
      <c r="D367" s="5">
        <f t="shared" si="178"/>
        <v>96.350922148713749</v>
      </c>
      <c r="E367" s="2">
        <f t="shared" si="179"/>
        <v>276.36012567223764</v>
      </c>
      <c r="F367" s="2">
        <f t="shared" si="180"/>
        <v>0</v>
      </c>
      <c r="G367" s="3">
        <f t="shared" si="181"/>
        <v>0</v>
      </c>
      <c r="H367" s="3">
        <f t="shared" si="182"/>
        <v>59.839485315167416</v>
      </c>
      <c r="I367" s="3">
        <f t="shared" si="183"/>
        <v>-15.867672017116815</v>
      </c>
      <c r="J367" s="2">
        <f t="shared" si="162"/>
        <v>61.907568342060799</v>
      </c>
      <c r="K367" s="2">
        <f t="shared" si="184"/>
        <v>42.200114752597678</v>
      </c>
      <c r="L367" s="6">
        <f t="shared" si="163"/>
        <v>2836.5989605676141</v>
      </c>
      <c r="M367" s="2">
        <f t="shared" si="164"/>
        <v>35.949952104415935</v>
      </c>
      <c r="N367" s="2">
        <f t="shared" si="185"/>
        <v>61.907568342060799</v>
      </c>
      <c r="O367" s="2">
        <f t="shared" si="165"/>
        <v>42.200114752597678</v>
      </c>
      <c r="P367" s="5">
        <f t="shared" si="166"/>
        <v>0.38362868964857433</v>
      </c>
      <c r="Q367" s="4">
        <f t="shared" si="186"/>
        <v>0.58070366947349594</v>
      </c>
      <c r="R367" s="4">
        <f t="shared" si="167"/>
        <v>0.33563539326427372</v>
      </c>
      <c r="S367" s="4">
        <f t="shared" si="187"/>
        <v>0</v>
      </c>
      <c r="T367" s="4">
        <f t="shared" si="188"/>
        <v>0</v>
      </c>
      <c r="U367" s="5">
        <f t="shared" si="189"/>
        <v>0</v>
      </c>
      <c r="V367" s="5">
        <f t="shared" si="190"/>
        <v>-7.5550277300626538</v>
      </c>
      <c r="W367" s="5">
        <f t="shared" si="191"/>
        <v>2.0033712099871752</v>
      </c>
      <c r="X367" s="5">
        <f t="shared" si="168"/>
        <v>0.99985863960790022</v>
      </c>
      <c r="Y367" s="5">
        <f t="shared" si="169"/>
        <v>0</v>
      </c>
      <c r="Z367" s="5">
        <f t="shared" si="170"/>
        <v>1.7527424357503814</v>
      </c>
      <c r="AA367" s="5">
        <f t="shared" si="171"/>
        <v>6.609867227669934</v>
      </c>
      <c r="AB367" s="5">
        <f t="shared" si="172"/>
        <v>0</v>
      </c>
      <c r="AC367" s="5">
        <f t="shared" si="173"/>
        <v>-5.8022852943122727</v>
      </c>
      <c r="AD367" s="5">
        <f t="shared" si="174"/>
        <v>-23.56076156234289</v>
      </c>
      <c r="AE367">
        <f t="shared" si="161"/>
        <v>0</v>
      </c>
    </row>
    <row r="368" spans="1:31" x14ac:dyDescent="0.2">
      <c r="A368">
        <f t="shared" si="175"/>
        <v>3.3599999999999723</v>
      </c>
      <c r="B368" s="5">
        <f t="shared" si="176"/>
        <v>0</v>
      </c>
      <c r="C368" s="5">
        <f t="shared" si="177"/>
        <v>276.95823041112459</v>
      </c>
      <c r="D368" s="5">
        <f t="shared" si="178"/>
        <v>96.191067390464454</v>
      </c>
      <c r="E368" s="2">
        <f t="shared" si="179"/>
        <v>276.95823041112459</v>
      </c>
      <c r="F368" s="2">
        <f t="shared" si="180"/>
        <v>0</v>
      </c>
      <c r="G368" s="3">
        <f t="shared" si="181"/>
        <v>0</v>
      </c>
      <c r="H368" s="3">
        <f t="shared" si="182"/>
        <v>59.78146246222429</v>
      </c>
      <c r="I368" s="3">
        <f t="shared" si="183"/>
        <v>-16.103279632740243</v>
      </c>
      <c r="J368" s="2">
        <f t="shared" si="162"/>
        <v>61.912348276030997</v>
      </c>
      <c r="K368" s="2">
        <f t="shared" si="184"/>
        <v>42.203373057962501</v>
      </c>
      <c r="L368" s="6">
        <f t="shared" si="163"/>
        <v>2836.5977324650448</v>
      </c>
      <c r="M368" s="2">
        <f t="shared" si="164"/>
        <v>35.949936539921573</v>
      </c>
      <c r="N368" s="2">
        <f t="shared" si="185"/>
        <v>61.912348276030997</v>
      </c>
      <c r="O368" s="2">
        <f t="shared" si="165"/>
        <v>42.203373057962501</v>
      </c>
      <c r="P368" s="5">
        <f t="shared" si="166"/>
        <v>0.38362865378797933</v>
      </c>
      <c r="Q368" s="4">
        <f t="shared" si="186"/>
        <v>0.5806585849343302</v>
      </c>
      <c r="R368" s="4">
        <f t="shared" si="167"/>
        <v>0.33562755304690778</v>
      </c>
      <c r="S368" s="4">
        <f t="shared" si="187"/>
        <v>0</v>
      </c>
      <c r="T368" s="4">
        <f t="shared" si="188"/>
        <v>0</v>
      </c>
      <c r="U368" s="5">
        <f t="shared" si="189"/>
        <v>0</v>
      </c>
      <c r="V368" s="5">
        <f t="shared" si="190"/>
        <v>-7.5482841197095354</v>
      </c>
      <c r="W368" s="5">
        <f t="shared" si="191"/>
        <v>2.0332746125751537</v>
      </c>
      <c r="X368" s="5">
        <f t="shared" si="168"/>
        <v>0.99985820672014247</v>
      </c>
      <c r="Y368" s="5">
        <f t="shared" si="169"/>
        <v>0</v>
      </c>
      <c r="Z368" s="5">
        <f t="shared" si="170"/>
        <v>1.7788634299151018</v>
      </c>
      <c r="AA368" s="5">
        <f t="shared" si="171"/>
        <v>6.6038136197227022</v>
      </c>
      <c r="AB368" s="5">
        <f t="shared" si="172"/>
        <v>0</v>
      </c>
      <c r="AC368" s="5">
        <f t="shared" si="173"/>
        <v>-5.7694206897944333</v>
      </c>
      <c r="AD368" s="5">
        <f t="shared" si="174"/>
        <v>-23.536911767702144</v>
      </c>
      <c r="AE368">
        <f t="shared" si="161"/>
        <v>0</v>
      </c>
    </row>
    <row r="369" spans="1:31" x14ac:dyDescent="0.2">
      <c r="A369">
        <f t="shared" si="175"/>
        <v>3.3699999999999721</v>
      </c>
      <c r="B369" s="5">
        <f t="shared" si="176"/>
        <v>0</v>
      </c>
      <c r="C369" s="5">
        <f t="shared" si="177"/>
        <v>277.55575656471234</v>
      </c>
      <c r="D369" s="5">
        <f t="shared" si="178"/>
        <v>96.02885774854866</v>
      </c>
      <c r="E369" s="2">
        <f t="shared" si="179"/>
        <v>277.55575656471234</v>
      </c>
      <c r="F369" s="2">
        <f t="shared" si="180"/>
        <v>0</v>
      </c>
      <c r="G369" s="3">
        <f t="shared" si="181"/>
        <v>0</v>
      </c>
      <c r="H369" s="3">
        <f t="shared" si="182"/>
        <v>59.723768255326348</v>
      </c>
      <c r="I369" s="3">
        <f t="shared" si="183"/>
        <v>-16.338648750417263</v>
      </c>
      <c r="J369" s="2">
        <f t="shared" si="162"/>
        <v>61.918332807056743</v>
      </c>
      <c r="K369" s="2">
        <f t="shared" si="184"/>
        <v>42.20745249288121</v>
      </c>
      <c r="L369" s="6">
        <f t="shared" si="163"/>
        <v>2836.5964963287088</v>
      </c>
      <c r="M369" s="2">
        <f t="shared" si="164"/>
        <v>35.949920873610374</v>
      </c>
      <c r="N369" s="2">
        <f t="shared" si="185"/>
        <v>61.918332807056743</v>
      </c>
      <c r="O369" s="2">
        <f t="shared" si="165"/>
        <v>42.20745249288121</v>
      </c>
      <c r="P369" s="5">
        <f t="shared" si="166"/>
        <v>0.38362861769279832</v>
      </c>
      <c r="Q369" s="4">
        <f t="shared" si="186"/>
        <v>0.58060221010203317</v>
      </c>
      <c r="R369" s="4">
        <f t="shared" si="167"/>
        <v>0.33561774824587803</v>
      </c>
      <c r="S369" s="4">
        <f t="shared" si="187"/>
        <v>0</v>
      </c>
      <c r="T369" s="4">
        <f t="shared" si="188"/>
        <v>0</v>
      </c>
      <c r="U369" s="5">
        <f t="shared" si="189"/>
        <v>0</v>
      </c>
      <c r="V369" s="5">
        <f t="shared" si="190"/>
        <v>-7.541727595708168</v>
      </c>
      <c r="W369" s="5">
        <f t="shared" si="191"/>
        <v>2.0631926242633787</v>
      </c>
      <c r="X369" s="5">
        <f t="shared" si="168"/>
        <v>0.99985777100060214</v>
      </c>
      <c r="Y369" s="5">
        <f t="shared" si="169"/>
        <v>0</v>
      </c>
      <c r="Z369" s="5">
        <f t="shared" si="170"/>
        <v>1.8049854229260698</v>
      </c>
      <c r="AA369" s="5">
        <f t="shared" si="171"/>
        <v>6.5978853422824049</v>
      </c>
      <c r="AB369" s="5">
        <f t="shared" si="172"/>
        <v>0</v>
      </c>
      <c r="AC369" s="5">
        <f t="shared" si="173"/>
        <v>-5.7367421727820984</v>
      </c>
      <c r="AD369" s="5">
        <f t="shared" si="174"/>
        <v>-23.512922033454217</v>
      </c>
      <c r="AE369">
        <f t="shared" si="161"/>
        <v>0</v>
      </c>
    </row>
    <row r="370" spans="1:31" x14ac:dyDescent="0.2">
      <c r="A370">
        <f t="shared" si="175"/>
        <v>3.3799999999999719</v>
      </c>
      <c r="B370" s="5">
        <f t="shared" si="176"/>
        <v>0</v>
      </c>
      <c r="C370" s="5">
        <f t="shared" si="177"/>
        <v>278.15270741015695</v>
      </c>
      <c r="D370" s="5">
        <f t="shared" si="178"/>
        <v>95.864295614942819</v>
      </c>
      <c r="E370" s="2">
        <f t="shared" si="179"/>
        <v>278.15270741015695</v>
      </c>
      <c r="F370" s="2">
        <f t="shared" si="180"/>
        <v>0</v>
      </c>
      <c r="G370" s="3">
        <f t="shared" si="181"/>
        <v>0</v>
      </c>
      <c r="H370" s="3">
        <f t="shared" si="182"/>
        <v>59.66640083359853</v>
      </c>
      <c r="I370" s="3">
        <f t="shared" si="183"/>
        <v>-16.573777970751806</v>
      </c>
      <c r="J370" s="2">
        <f t="shared" si="162"/>
        <v>61.925515780326165</v>
      </c>
      <c r="K370" s="2">
        <f t="shared" si="184"/>
        <v>42.212348861844688</v>
      </c>
      <c r="L370" s="6">
        <f t="shared" si="163"/>
        <v>2836.5952521289651</v>
      </c>
      <c r="M370" s="2">
        <f t="shared" si="164"/>
        <v>35.949905105106673</v>
      </c>
      <c r="N370" s="2">
        <f t="shared" si="185"/>
        <v>61.925515780326165</v>
      </c>
      <c r="O370" s="2">
        <f t="shared" si="165"/>
        <v>42.212348861844688</v>
      </c>
      <c r="P370" s="5">
        <f t="shared" si="166"/>
        <v>0.38362858136216582</v>
      </c>
      <c r="Q370" s="4">
        <f t="shared" si="186"/>
        <v>0.58053460923337219</v>
      </c>
      <c r="R370" s="4">
        <f t="shared" si="167"/>
        <v>0.33560598923938606</v>
      </c>
      <c r="S370" s="4">
        <f t="shared" si="187"/>
        <v>0</v>
      </c>
      <c r="T370" s="4">
        <f t="shared" si="188"/>
        <v>0</v>
      </c>
      <c r="U370" s="5">
        <f t="shared" si="189"/>
        <v>0</v>
      </c>
      <c r="V370" s="5">
        <f t="shared" si="190"/>
        <v>-7.535356760871835</v>
      </c>
      <c r="W370" s="5">
        <f t="shared" si="191"/>
        <v>2.0931265861567994</v>
      </c>
      <c r="X370" s="5">
        <f t="shared" si="168"/>
        <v>0.99985733243883124</v>
      </c>
      <c r="Y370" s="5">
        <f t="shared" si="169"/>
        <v>0</v>
      </c>
      <c r="Z370" s="5">
        <f t="shared" si="170"/>
        <v>1.8311091839302933</v>
      </c>
      <c r="AA370" s="5">
        <f t="shared" si="171"/>
        <v>6.5920814633377409</v>
      </c>
      <c r="AB370" s="5">
        <f t="shared" si="172"/>
        <v>0</v>
      </c>
      <c r="AC370" s="5">
        <f t="shared" si="173"/>
        <v>-5.7042475769415422</v>
      </c>
      <c r="AD370" s="5">
        <f t="shared" si="174"/>
        <v>-23.488791950505458</v>
      </c>
      <c r="AE370">
        <f t="shared" si="161"/>
        <v>0</v>
      </c>
    </row>
    <row r="371" spans="1:31" x14ac:dyDescent="0.2">
      <c r="A371">
        <f t="shared" si="175"/>
        <v>3.3899999999999717</v>
      </c>
      <c r="B371" s="5">
        <f t="shared" si="176"/>
        <v>0</v>
      </c>
      <c r="C371" s="5">
        <f t="shared" si="177"/>
        <v>278.7490862061141</v>
      </c>
      <c r="D371" s="5">
        <f t="shared" si="178"/>
        <v>95.697383395637786</v>
      </c>
      <c r="E371" s="2">
        <f t="shared" si="179"/>
        <v>278.7490862061141</v>
      </c>
      <c r="F371" s="2">
        <f t="shared" si="180"/>
        <v>0</v>
      </c>
      <c r="G371" s="3">
        <f t="shared" si="181"/>
        <v>0</v>
      </c>
      <c r="H371" s="3">
        <f t="shared" si="182"/>
        <v>59.609358357829116</v>
      </c>
      <c r="I371" s="3">
        <f t="shared" si="183"/>
        <v>-16.808665890256862</v>
      </c>
      <c r="J371" s="2">
        <f t="shared" si="162"/>
        <v>61.933890987426075</v>
      </c>
      <c r="K371" s="2">
        <f t="shared" si="184"/>
        <v>42.218057932805777</v>
      </c>
      <c r="L371" s="6">
        <f t="shared" si="163"/>
        <v>2836.5939998370009</v>
      </c>
      <c r="M371" s="2">
        <f t="shared" si="164"/>
        <v>35.949889234045322</v>
      </c>
      <c r="N371" s="2">
        <f t="shared" si="185"/>
        <v>61.933890987426075</v>
      </c>
      <c r="O371" s="2">
        <f t="shared" si="165"/>
        <v>42.218057932805777</v>
      </c>
      <c r="P371" s="5">
        <f t="shared" si="166"/>
        <v>0.38362854479524044</v>
      </c>
      <c r="Q371" s="4">
        <f t="shared" si="186"/>
        <v>0.58045584833906094</v>
      </c>
      <c r="R371" s="4">
        <f t="shared" si="167"/>
        <v>0.3355922865587242</v>
      </c>
      <c r="S371" s="4">
        <f t="shared" si="187"/>
        <v>0</v>
      </c>
      <c r="T371" s="4">
        <f t="shared" si="188"/>
        <v>0</v>
      </c>
      <c r="U371" s="5">
        <f t="shared" si="189"/>
        <v>0</v>
      </c>
      <c r="V371" s="5">
        <f t="shared" si="190"/>
        <v>-7.5291702218151171</v>
      </c>
      <c r="W371" s="5">
        <f t="shared" si="191"/>
        <v>2.1230778216008028</v>
      </c>
      <c r="X371" s="5">
        <f t="shared" si="168"/>
        <v>0.99985689102467401</v>
      </c>
      <c r="Y371" s="5">
        <f t="shared" si="169"/>
        <v>0</v>
      </c>
      <c r="Z371" s="5">
        <f t="shared" si="170"/>
        <v>1.8572354699867688</v>
      </c>
      <c r="AA371" s="5">
        <f t="shared" si="171"/>
        <v>6.5864010509891031</v>
      </c>
      <c r="AB371" s="5">
        <f t="shared" si="172"/>
        <v>0</v>
      </c>
      <c r="AC371" s="5">
        <f t="shared" si="173"/>
        <v>-5.6719347518283483</v>
      </c>
      <c r="AD371" s="5">
        <f t="shared" si="174"/>
        <v>-23.464521127410094</v>
      </c>
      <c r="AE371">
        <f t="shared" si="161"/>
        <v>0</v>
      </c>
    </row>
    <row r="372" spans="1:31" x14ac:dyDescent="0.2">
      <c r="A372">
        <f t="shared" si="175"/>
        <v>3.3999999999999715</v>
      </c>
      <c r="B372" s="5">
        <f t="shared" si="176"/>
        <v>0</v>
      </c>
      <c r="C372" s="5">
        <f t="shared" si="177"/>
        <v>279.34489619295482</v>
      </c>
      <c r="D372" s="5">
        <f t="shared" si="178"/>
        <v>95.528123510678853</v>
      </c>
      <c r="E372" s="2">
        <f t="shared" si="179"/>
        <v>279.34489619295482</v>
      </c>
      <c r="F372" s="2">
        <f t="shared" si="180"/>
        <v>0</v>
      </c>
      <c r="G372" s="3">
        <f t="shared" si="181"/>
        <v>0</v>
      </c>
      <c r="H372" s="3">
        <f t="shared" si="182"/>
        <v>59.552639010310834</v>
      </c>
      <c r="I372" s="3">
        <f t="shared" si="183"/>
        <v>-17.043311101530964</v>
      </c>
      <c r="J372" s="2">
        <f t="shared" si="162"/>
        <v>61.943452167246576</v>
      </c>
      <c r="K372" s="2">
        <f t="shared" si="184"/>
        <v>42.224575437795892</v>
      </c>
      <c r="L372" s="6">
        <f t="shared" si="163"/>
        <v>2836.5927394248297</v>
      </c>
      <c r="M372" s="2">
        <f t="shared" si="164"/>
        <v>35.94987326007162</v>
      </c>
      <c r="N372" s="2">
        <f t="shared" si="185"/>
        <v>61.943452167246576</v>
      </c>
      <c r="O372" s="2">
        <f t="shared" si="165"/>
        <v>42.224575437795892</v>
      </c>
      <c r="P372" s="5">
        <f t="shared" si="166"/>
        <v>0.38362850799120507</v>
      </c>
      <c r="Q372" s="4">
        <f t="shared" si="186"/>
        <v>0.5803659951500183</v>
      </c>
      <c r="R372" s="4">
        <f t="shared" si="167"/>
        <v>0.33557665088555988</v>
      </c>
      <c r="S372" s="4">
        <f t="shared" si="187"/>
        <v>0</v>
      </c>
      <c r="T372" s="4">
        <f t="shared" si="188"/>
        <v>0</v>
      </c>
      <c r="U372" s="5">
        <f t="shared" si="189"/>
        <v>0</v>
      </c>
      <c r="V372" s="5">
        <f t="shared" si="190"/>
        <v>-7.5231665889905379</v>
      </c>
      <c r="W372" s="5">
        <f t="shared" si="191"/>
        <v>2.1530476361023991</v>
      </c>
      <c r="X372" s="5">
        <f t="shared" si="168"/>
        <v>0.99985644674826524</v>
      </c>
      <c r="Y372" s="5">
        <f t="shared" si="169"/>
        <v>0</v>
      </c>
      <c r="Z372" s="5">
        <f t="shared" si="170"/>
        <v>1.8833650259820593</v>
      </c>
      <c r="AA372" s="5">
        <f t="shared" si="171"/>
        <v>6.5808431735356425</v>
      </c>
      <c r="AB372" s="5">
        <f t="shared" si="172"/>
        <v>0</v>
      </c>
      <c r="AC372" s="5">
        <f t="shared" si="173"/>
        <v>-5.6398015630084783</v>
      </c>
      <c r="AD372" s="5">
        <f t="shared" si="174"/>
        <v>-23.440109190361959</v>
      </c>
      <c r="AE372">
        <f t="shared" si="161"/>
        <v>0</v>
      </c>
    </row>
    <row r="373" spans="1:31" x14ac:dyDescent="0.2">
      <c r="A373">
        <f t="shared" si="175"/>
        <v>3.4099999999999713</v>
      </c>
      <c r="B373" s="5">
        <f t="shared" si="176"/>
        <v>0</v>
      </c>
      <c r="C373" s="5">
        <f t="shared" si="177"/>
        <v>279.94014059297973</v>
      </c>
      <c r="D373" s="5">
        <f t="shared" si="178"/>
        <v>95.356518394204016</v>
      </c>
      <c r="E373" s="2">
        <f t="shared" si="179"/>
        <v>279.94014059297973</v>
      </c>
      <c r="F373" s="2">
        <f t="shared" si="180"/>
        <v>0</v>
      </c>
      <c r="G373" s="3">
        <f t="shared" si="181"/>
        <v>0</v>
      </c>
      <c r="H373" s="3">
        <f t="shared" si="182"/>
        <v>59.496240994680747</v>
      </c>
      <c r="I373" s="3">
        <f t="shared" si="183"/>
        <v>-17.277712193434585</v>
      </c>
      <c r="J373" s="2">
        <f t="shared" si="162"/>
        <v>61.954193006900574</v>
      </c>
      <c r="K373" s="2">
        <f t="shared" si="184"/>
        <v>42.231897073551856</v>
      </c>
      <c r="L373" s="6">
        <f t="shared" si="163"/>
        <v>2836.5914708652913</v>
      </c>
      <c r="M373" s="2">
        <f t="shared" si="164"/>
        <v>35.949857182841363</v>
      </c>
      <c r="N373" s="2">
        <f t="shared" si="185"/>
        <v>61.954193006900574</v>
      </c>
      <c r="O373" s="2">
        <f t="shared" si="165"/>
        <v>42.231897073551856</v>
      </c>
      <c r="P373" s="5">
        <f t="shared" si="166"/>
        <v>0.3836284709492665</v>
      </c>
      <c r="Q373" s="4">
        <f t="shared" si="186"/>
        <v>0.5802651190830167</v>
      </c>
      <c r="R373" s="4">
        <f t="shared" si="167"/>
        <v>0.33555909304918125</v>
      </c>
      <c r="S373" s="4">
        <f t="shared" si="187"/>
        <v>0</v>
      </c>
      <c r="T373" s="4">
        <f t="shared" si="188"/>
        <v>0</v>
      </c>
      <c r="U373" s="5">
        <f t="shared" si="189"/>
        <v>0</v>
      </c>
      <c r="V373" s="5">
        <f t="shared" si="190"/>
        <v>-7.517344476726918</v>
      </c>
      <c r="W373" s="5">
        <f t="shared" si="191"/>
        <v>2.1830373172551343</v>
      </c>
      <c r="X373" s="5">
        <f t="shared" si="168"/>
        <v>0.99985599960003191</v>
      </c>
      <c r="Y373" s="5">
        <f t="shared" si="169"/>
        <v>0</v>
      </c>
      <c r="Z373" s="5">
        <f t="shared" si="170"/>
        <v>1.9094985845498573</v>
      </c>
      <c r="AA373" s="5">
        <f t="shared" si="171"/>
        <v>6.5754068995633785</v>
      </c>
      <c r="AB373" s="5">
        <f t="shared" si="172"/>
        <v>0</v>
      </c>
      <c r="AC373" s="5">
        <f t="shared" si="173"/>
        <v>-5.6078458921770604</v>
      </c>
      <c r="AD373" s="5">
        <f t="shared" si="174"/>
        <v>-23.415555783181489</v>
      </c>
      <c r="AE373">
        <f t="shared" si="161"/>
        <v>0</v>
      </c>
    </row>
    <row r="374" spans="1:31" x14ac:dyDescent="0.2">
      <c r="A374">
        <f t="shared" si="175"/>
        <v>3.4199999999999711</v>
      </c>
      <c r="B374" s="5">
        <f t="shared" si="176"/>
        <v>0</v>
      </c>
      <c r="C374" s="5">
        <f t="shared" si="177"/>
        <v>280.53482261063192</v>
      </c>
      <c r="D374" s="5">
        <f t="shared" si="178"/>
        <v>95.182570494480515</v>
      </c>
      <c r="E374" s="2">
        <f t="shared" si="179"/>
        <v>280.53482261063192</v>
      </c>
      <c r="F374" s="2">
        <f t="shared" si="180"/>
        <v>0</v>
      </c>
      <c r="G374" s="3">
        <f t="shared" si="181"/>
        <v>0</v>
      </c>
      <c r="H374" s="3">
        <f t="shared" si="182"/>
        <v>59.440162535758979</v>
      </c>
      <c r="I374" s="3">
        <f t="shared" si="183"/>
        <v>-17.511867751266401</v>
      </c>
      <c r="J374" s="2">
        <f t="shared" si="162"/>
        <v>61.966107142657343</v>
      </c>
      <c r="K374" s="2">
        <f t="shared" si="184"/>
        <v>42.240018502152239</v>
      </c>
      <c r="L374" s="6">
        <f t="shared" si="163"/>
        <v>2836.5901941320494</v>
      </c>
      <c r="M374" s="2">
        <f t="shared" si="164"/>
        <v>35.949841002020761</v>
      </c>
      <c r="N374" s="2">
        <f t="shared" si="185"/>
        <v>61.966107142657343</v>
      </c>
      <c r="O374" s="2">
        <f t="shared" si="165"/>
        <v>42.240018502152239</v>
      </c>
      <c r="P374" s="5">
        <f t="shared" si="166"/>
        <v>0.38362843366865584</v>
      </c>
      <c r="Q374" s="4">
        <f t="shared" si="186"/>
        <v>0.58015329120574954</v>
      </c>
      <c r="R374" s="4">
        <f t="shared" si="167"/>
        <v>0.33553962402370846</v>
      </c>
      <c r="S374" s="4">
        <f t="shared" si="187"/>
        <v>0</v>
      </c>
      <c r="T374" s="4">
        <f t="shared" si="188"/>
        <v>0</v>
      </c>
      <c r="U374" s="5">
        <f t="shared" si="189"/>
        <v>0</v>
      </c>
      <c r="V374" s="5">
        <f t="shared" si="190"/>
        <v>-7.5117025032693929</v>
      </c>
      <c r="W374" s="5">
        <f t="shared" si="191"/>
        <v>2.2130481346677686</v>
      </c>
      <c r="X374" s="5">
        <f t="shared" si="168"/>
        <v>0.99985554957069034</v>
      </c>
      <c r="Y374" s="5">
        <f t="shared" si="169"/>
        <v>0</v>
      </c>
      <c r="Z374" s="5">
        <f t="shared" si="170"/>
        <v>1.9356368659945433</v>
      </c>
      <c r="AA374" s="5">
        <f t="shared" si="171"/>
        <v>6.5700912980342938</v>
      </c>
      <c r="AB374" s="5">
        <f t="shared" si="172"/>
        <v>0</v>
      </c>
      <c r="AC374" s="5">
        <f t="shared" si="173"/>
        <v>-5.5760656372748496</v>
      </c>
      <c r="AD374" s="5">
        <f t="shared" si="174"/>
        <v>-23.390860567297935</v>
      </c>
      <c r="AE374">
        <f t="shared" si="161"/>
        <v>0</v>
      </c>
    </row>
    <row r="375" spans="1:31" x14ac:dyDescent="0.2">
      <c r="A375">
        <f t="shared" si="175"/>
        <v>3.4299999999999708</v>
      </c>
      <c r="B375" s="5">
        <f t="shared" si="176"/>
        <v>0</v>
      </c>
      <c r="C375" s="5">
        <f t="shared" si="177"/>
        <v>281.12894543270767</v>
      </c>
      <c r="D375" s="5">
        <f t="shared" si="178"/>
        <v>95.00628227393949</v>
      </c>
      <c r="E375" s="2">
        <f t="shared" si="179"/>
        <v>281.12894543270767</v>
      </c>
      <c r="F375" s="2">
        <f t="shared" si="180"/>
        <v>0</v>
      </c>
      <c r="G375" s="3">
        <f t="shared" si="181"/>
        <v>0</v>
      </c>
      <c r="H375" s="3">
        <f t="shared" si="182"/>
        <v>59.384401879386232</v>
      </c>
      <c r="I375" s="3">
        <f t="shared" si="183"/>
        <v>-17.74577635693938</v>
      </c>
      <c r="J375" s="2">
        <f t="shared" si="162"/>
        <v>61.97918816088962</v>
      </c>
      <c r="K375" s="2">
        <f t="shared" si="184"/>
        <v>42.248935351663</v>
      </c>
      <c r="L375" s="6">
        <f t="shared" si="163"/>
        <v>2836.5889091995914</v>
      </c>
      <c r="M375" s="2">
        <f t="shared" si="164"/>
        <v>35.949824717286489</v>
      </c>
      <c r="N375" s="2">
        <f t="shared" si="185"/>
        <v>61.97918816088962</v>
      </c>
      <c r="O375" s="2">
        <f t="shared" si="165"/>
        <v>42.248935351663</v>
      </c>
      <c r="P375" s="5">
        <f t="shared" si="166"/>
        <v>0.38362839614862809</v>
      </c>
      <c r="Q375" s="4">
        <f t="shared" si="186"/>
        <v>0.58003058420135467</v>
      </c>
      <c r="R375" s="4">
        <f t="shared" si="167"/>
        <v>0.33551825492527088</v>
      </c>
      <c r="S375" s="4">
        <f t="shared" si="187"/>
        <v>0</v>
      </c>
      <c r="T375" s="4">
        <f t="shared" si="188"/>
        <v>0</v>
      </c>
      <c r="U375" s="5">
        <f t="shared" si="189"/>
        <v>0</v>
      </c>
      <c r="V375" s="5">
        <f t="shared" si="190"/>
        <v>-7.5062392908209512</v>
      </c>
      <c r="W375" s="5">
        <f t="shared" si="191"/>
        <v>2.2430813398967353</v>
      </c>
      <c r="X375" s="5">
        <f t="shared" si="168"/>
        <v>0.99985509665124805</v>
      </c>
      <c r="Y375" s="5">
        <f t="shared" si="169"/>
        <v>0</v>
      </c>
      <c r="Z375" s="5">
        <f t="shared" si="170"/>
        <v>1.9617805782187587</v>
      </c>
      <c r="AA375" s="5">
        <f t="shared" si="171"/>
        <v>6.5648954383763076</v>
      </c>
      <c r="AB375" s="5">
        <f t="shared" si="172"/>
        <v>0</v>
      </c>
      <c r="AC375" s="5">
        <f t="shared" si="173"/>
        <v>-5.5444587126021929</v>
      </c>
      <c r="AD375" s="5">
        <f t="shared" si="174"/>
        <v>-23.366023221726955</v>
      </c>
      <c r="AE375">
        <f t="shared" si="161"/>
        <v>0</v>
      </c>
    </row>
    <row r="376" spans="1:31" x14ac:dyDescent="0.2">
      <c r="A376">
        <f t="shared" si="175"/>
        <v>3.4399999999999706</v>
      </c>
      <c r="B376" s="5">
        <f t="shared" si="176"/>
        <v>0</v>
      </c>
      <c r="C376" s="5">
        <f t="shared" si="177"/>
        <v>281.7225122285659</v>
      </c>
      <c r="D376" s="5">
        <f t="shared" si="178"/>
        <v>94.82765620920901</v>
      </c>
      <c r="E376" s="2">
        <f t="shared" si="179"/>
        <v>281.7225122285659</v>
      </c>
      <c r="F376" s="2">
        <f t="shared" si="180"/>
        <v>0</v>
      </c>
      <c r="G376" s="3">
        <f t="shared" si="181"/>
        <v>0</v>
      </c>
      <c r="H376" s="3">
        <f t="shared" si="182"/>
        <v>59.328957292260213</v>
      </c>
      <c r="I376" s="3">
        <f t="shared" si="183"/>
        <v>-17.979436589156649</v>
      </c>
      <c r="J376" s="2">
        <f t="shared" si="162"/>
        <v>61.993429599033647</v>
      </c>
      <c r="K376" s="2">
        <f t="shared" si="184"/>
        <v>42.258643216791846</v>
      </c>
      <c r="L376" s="6">
        <f t="shared" si="163"/>
        <v>2836.5876160432263</v>
      </c>
      <c r="M376" s="2">
        <f t="shared" si="164"/>
        <v>35.949808328325609</v>
      </c>
      <c r="N376" s="2">
        <f t="shared" si="185"/>
        <v>61.993429599033647</v>
      </c>
      <c r="O376" s="2">
        <f t="shared" si="165"/>
        <v>42.258643216791846</v>
      </c>
      <c r="P376" s="5">
        <f t="shared" si="166"/>
        <v>0.38362835838846221</v>
      </c>
      <c r="Q376" s="4">
        <f t="shared" si="186"/>
        <v>0.57989707233242016</v>
      </c>
      <c r="R376" s="4">
        <f t="shared" si="167"/>
        <v>0.33549499700915264</v>
      </c>
      <c r="S376" s="4">
        <f t="shared" si="187"/>
        <v>0</v>
      </c>
      <c r="T376" s="4">
        <f t="shared" si="188"/>
        <v>0</v>
      </c>
      <c r="U376" s="5">
        <f t="shared" si="189"/>
        <v>0</v>
      </c>
      <c r="V376" s="5">
        <f t="shared" si="190"/>
        <v>-7.5009534655854395</v>
      </c>
      <c r="W376" s="5">
        <f t="shared" si="191"/>
        <v>2.273138166382402</v>
      </c>
      <c r="X376" s="5">
        <f t="shared" si="168"/>
        <v>0.99985464083300157</v>
      </c>
      <c r="Y376" s="5">
        <f t="shared" si="169"/>
        <v>0</v>
      </c>
      <c r="Z376" s="5">
        <f t="shared" si="170"/>
        <v>1.987930416655014</v>
      </c>
      <c r="AA376" s="5">
        <f t="shared" si="171"/>
        <v>6.559818390574085</v>
      </c>
      <c r="AB376" s="5">
        <f t="shared" si="172"/>
        <v>0</v>
      </c>
      <c r="AC376" s="5">
        <f t="shared" si="173"/>
        <v>-5.5130230489304255</v>
      </c>
      <c r="AD376" s="5">
        <f t="shared" si="174"/>
        <v>-23.34104344304351</v>
      </c>
      <c r="AE376">
        <f t="shared" si="161"/>
        <v>0</v>
      </c>
    </row>
    <row r="377" spans="1:31" x14ac:dyDescent="0.2">
      <c r="A377">
        <f t="shared" si="175"/>
        <v>3.4499999999999704</v>
      </c>
      <c r="B377" s="5">
        <f t="shared" si="176"/>
        <v>0</v>
      </c>
      <c r="C377" s="5">
        <f t="shared" si="177"/>
        <v>282.3155261503361</v>
      </c>
      <c r="D377" s="5">
        <f t="shared" si="178"/>
        <v>94.646694791145293</v>
      </c>
      <c r="E377" s="2">
        <f t="shared" si="179"/>
        <v>282.3155261503361</v>
      </c>
      <c r="F377" s="2">
        <f t="shared" si="180"/>
        <v>0</v>
      </c>
      <c r="G377" s="3">
        <f t="shared" si="181"/>
        <v>0</v>
      </c>
      <c r="H377" s="3">
        <f t="shared" si="182"/>
        <v>59.273827061770909</v>
      </c>
      <c r="I377" s="3">
        <f t="shared" si="183"/>
        <v>-18.212847023587084</v>
      </c>
      <c r="J377" s="2">
        <f t="shared" si="162"/>
        <v>62.008824946561518</v>
      </c>
      <c r="K377" s="2">
        <f t="shared" si="184"/>
        <v>42.269137659551134</v>
      </c>
      <c r="L377" s="6">
        <f t="shared" si="163"/>
        <v>2836.5863146390825</v>
      </c>
      <c r="M377" s="2">
        <f t="shared" si="164"/>
        <v>35.949791834835594</v>
      </c>
      <c r="N377" s="2">
        <f t="shared" si="185"/>
        <v>62.008824946561518</v>
      </c>
      <c r="O377" s="2">
        <f t="shared" si="165"/>
        <v>42.269137659551134</v>
      </c>
      <c r="P377" s="5">
        <f t="shared" si="166"/>
        <v>0.3836283203874612</v>
      </c>
      <c r="Q377" s="4">
        <f t="shared" si="186"/>
        <v>0.57975283140450906</v>
      </c>
      <c r="R377" s="4">
        <f t="shared" si="167"/>
        <v>0.33546986166690773</v>
      </c>
      <c r="S377" s="4">
        <f t="shared" si="187"/>
        <v>0</v>
      </c>
      <c r="T377" s="4">
        <f t="shared" si="188"/>
        <v>0</v>
      </c>
      <c r="U377" s="5">
        <f t="shared" si="189"/>
        <v>0</v>
      </c>
      <c r="V377" s="5">
        <f t="shared" si="190"/>
        <v>-7.4958436578120047</v>
      </c>
      <c r="W377" s="5">
        <f t="shared" si="191"/>
        <v>2.3032198293891755</v>
      </c>
      <c r="X377" s="5">
        <f t="shared" si="168"/>
        <v>0.99985418210753674</v>
      </c>
      <c r="Y377" s="5">
        <f t="shared" si="169"/>
        <v>0</v>
      </c>
      <c r="Z377" s="5">
        <f t="shared" si="170"/>
        <v>2.0140870642013211</v>
      </c>
      <c r="AA377" s="5">
        <f t="shared" si="171"/>
        <v>6.554859225260552</v>
      </c>
      <c r="AB377" s="5">
        <f t="shared" si="172"/>
        <v>0</v>
      </c>
      <c r="AC377" s="5">
        <f t="shared" si="173"/>
        <v>-5.4817565936106831</v>
      </c>
      <c r="AD377" s="5">
        <f t="shared" si="174"/>
        <v>-23.315920945350271</v>
      </c>
      <c r="AE377">
        <f t="shared" si="161"/>
        <v>0</v>
      </c>
    </row>
    <row r="378" spans="1:31" x14ac:dyDescent="0.2">
      <c r="A378">
        <f t="shared" si="175"/>
        <v>3.4599999999999702</v>
      </c>
      <c r="B378" s="5">
        <f t="shared" si="176"/>
        <v>0</v>
      </c>
      <c r="C378" s="5">
        <f t="shared" si="177"/>
        <v>282.90799033312413</v>
      </c>
      <c r="D378" s="5">
        <f t="shared" si="178"/>
        <v>94.463400524862166</v>
      </c>
      <c r="E378" s="2">
        <f t="shared" si="179"/>
        <v>282.90799033312413</v>
      </c>
      <c r="F378" s="2">
        <f t="shared" si="180"/>
        <v>0</v>
      </c>
      <c r="G378" s="3">
        <f t="shared" si="181"/>
        <v>0</v>
      </c>
      <c r="H378" s="3">
        <f t="shared" si="182"/>
        <v>59.219009495834804</v>
      </c>
      <c r="I378" s="3">
        <f t="shared" si="183"/>
        <v>-18.446006233040588</v>
      </c>
      <c r="J378" s="2">
        <f t="shared" si="162"/>
        <v>62.025367645965183</v>
      </c>
      <c r="K378" s="2">
        <f t="shared" si="184"/>
        <v>42.280414209928544</v>
      </c>
      <c r="L378" s="6">
        <f t="shared" si="163"/>
        <v>2836.5850049641076</v>
      </c>
      <c r="M378" s="2">
        <f t="shared" si="164"/>
        <v>35.949775236524282</v>
      </c>
      <c r="N378" s="2">
        <f t="shared" si="185"/>
        <v>62.025367645965183</v>
      </c>
      <c r="O378" s="2">
        <f t="shared" si="165"/>
        <v>42.280414209928544</v>
      </c>
      <c r="P378" s="5">
        <f t="shared" si="166"/>
        <v>0.38362828214495193</v>
      </c>
      <c r="Q378" s="4">
        <f t="shared" si="186"/>
        <v>0.57959793872923304</v>
      </c>
      <c r="R378" s="4">
        <f t="shared" si="167"/>
        <v>0.33544286042344756</v>
      </c>
      <c r="S378" s="4">
        <f t="shared" si="187"/>
        <v>0</v>
      </c>
      <c r="T378" s="4">
        <f t="shared" si="188"/>
        <v>0</v>
      </c>
      <c r="U378" s="5">
        <f t="shared" si="189"/>
        <v>0</v>
      </c>
      <c r="V378" s="5">
        <f t="shared" si="190"/>
        <v>-7.4909085018407957</v>
      </c>
      <c r="W378" s="5">
        <f t="shared" si="191"/>
        <v>2.3333275259494304</v>
      </c>
      <c r="X378" s="5">
        <f t="shared" si="168"/>
        <v>0.99985372046672794</v>
      </c>
      <c r="Y378" s="5">
        <f t="shared" si="169"/>
        <v>0</v>
      </c>
      <c r="Z378" s="5">
        <f t="shared" si="170"/>
        <v>2.0402511911608872</v>
      </c>
      <c r="AA378" s="5">
        <f t="shared" si="171"/>
        <v>6.5500170138091152</v>
      </c>
      <c r="AB378" s="5">
        <f t="shared" si="172"/>
        <v>0</v>
      </c>
      <c r="AC378" s="5">
        <f t="shared" si="173"/>
        <v>-5.4506573106799081</v>
      </c>
      <c r="AD378" s="5">
        <f t="shared" si="174"/>
        <v>-23.290655460241453</v>
      </c>
      <c r="AE378">
        <f t="shared" si="161"/>
        <v>0</v>
      </c>
    </row>
    <row r="379" spans="1:31" x14ac:dyDescent="0.2">
      <c r="A379">
        <f t="shared" si="175"/>
        <v>3.46999999999997</v>
      </c>
      <c r="B379" s="5">
        <f t="shared" si="176"/>
        <v>0</v>
      </c>
      <c r="C379" s="5">
        <f t="shared" si="177"/>
        <v>283.49990789521695</v>
      </c>
      <c r="D379" s="5">
        <f t="shared" si="178"/>
        <v>94.277775929758747</v>
      </c>
      <c r="E379" s="2">
        <f t="shared" si="179"/>
        <v>283.49990789521695</v>
      </c>
      <c r="F379" s="2">
        <f t="shared" si="180"/>
        <v>0</v>
      </c>
      <c r="G379" s="3">
        <f t="shared" si="181"/>
        <v>0</v>
      </c>
      <c r="H379" s="3">
        <f t="shared" si="182"/>
        <v>59.164502922728005</v>
      </c>
      <c r="I379" s="3">
        <f t="shared" si="183"/>
        <v>-18.678912787643004</v>
      </c>
      <c r="J379" s="2">
        <f t="shared" si="162"/>
        <v>62.043051093751544</v>
      </c>
      <c r="K379" s="2">
        <f t="shared" si="184"/>
        <v>42.292468366565465</v>
      </c>
      <c r="L379" s="6">
        <f t="shared" si="163"/>
        <v>2836.5836869960635</v>
      </c>
      <c r="M379" s="2">
        <f t="shared" si="164"/>
        <v>35.949758533109836</v>
      </c>
      <c r="N379" s="2">
        <f t="shared" si="185"/>
        <v>62.043051093751544</v>
      </c>
      <c r="O379" s="2">
        <f t="shared" si="165"/>
        <v>42.292468366565465</v>
      </c>
      <c r="P379" s="5">
        <f t="shared" si="166"/>
        <v>0.38362824366028508</v>
      </c>
      <c r="Q379" s="4">
        <f t="shared" si="186"/>
        <v>0.57943247308690782</v>
      </c>
      <c r="R379" s="4">
        <f t="shared" si="167"/>
        <v>0.33541400493410128</v>
      </c>
      <c r="S379" s="4">
        <f t="shared" si="187"/>
        <v>0</v>
      </c>
      <c r="T379" s="4">
        <f t="shared" si="188"/>
        <v>0</v>
      </c>
      <c r="U379" s="5">
        <f t="shared" si="189"/>
        <v>0</v>
      </c>
      <c r="V379" s="5">
        <f t="shared" si="190"/>
        <v>-7.4861466361499227</v>
      </c>
      <c r="W379" s="5">
        <f t="shared" si="191"/>
        <v>2.3634624348113076</v>
      </c>
      <c r="X379" s="5">
        <f t="shared" si="168"/>
        <v>0.99985325590273644</v>
      </c>
      <c r="Y379" s="5">
        <f t="shared" si="169"/>
        <v>0</v>
      </c>
      <c r="Z379" s="5">
        <f t="shared" si="170"/>
        <v>2.0664234551858436</v>
      </c>
      <c r="AA379" s="5">
        <f t="shared" si="171"/>
        <v>6.5452908284264097</v>
      </c>
      <c r="AB379" s="5">
        <f t="shared" si="172"/>
        <v>0</v>
      </c>
      <c r="AC379" s="5">
        <f t="shared" si="173"/>
        <v>-5.4197231809640787</v>
      </c>
      <c r="AD379" s="5">
        <f t="shared" si="174"/>
        <v>-23.265246736762283</v>
      </c>
      <c r="AE379">
        <f t="shared" si="161"/>
        <v>0</v>
      </c>
    </row>
    <row r="380" spans="1:31" x14ac:dyDescent="0.2">
      <c r="A380">
        <f t="shared" si="175"/>
        <v>3.4799999999999698</v>
      </c>
      <c r="B380" s="5">
        <f t="shared" si="176"/>
        <v>0</v>
      </c>
      <c r="C380" s="5">
        <f t="shared" si="177"/>
        <v>284.09128193828519</v>
      </c>
      <c r="D380" s="5">
        <f t="shared" si="178"/>
        <v>94.089823539545492</v>
      </c>
      <c r="E380" s="2">
        <f t="shared" si="179"/>
        <v>284.09128193828519</v>
      </c>
      <c r="F380" s="2">
        <f t="shared" si="180"/>
        <v>0</v>
      </c>
      <c r="G380" s="3">
        <f t="shared" si="181"/>
        <v>0</v>
      </c>
      <c r="H380" s="3">
        <f t="shared" si="182"/>
        <v>59.110305690918366</v>
      </c>
      <c r="I380" s="3">
        <f t="shared" si="183"/>
        <v>-18.911565255010625</v>
      </c>
      <c r="J380" s="2">
        <f t="shared" si="162"/>
        <v>62.061868641447958</v>
      </c>
      <c r="K380" s="2">
        <f t="shared" si="184"/>
        <v>42.305295597442367</v>
      </c>
      <c r="L380" s="6">
        <f t="shared" si="163"/>
        <v>2836.5823607135267</v>
      </c>
      <c r="M380" s="2">
        <f t="shared" si="164"/>
        <v>35.949741724320738</v>
      </c>
      <c r="N380" s="2">
        <f t="shared" si="185"/>
        <v>62.061868641447958</v>
      </c>
      <c r="O380" s="2">
        <f t="shared" si="165"/>
        <v>42.305295597442367</v>
      </c>
      <c r="P380" s="5">
        <f t="shared" si="166"/>
        <v>0.383628204932835</v>
      </c>
      <c r="Q380" s="4">
        <f t="shared" si="186"/>
        <v>0.57925651468882355</v>
      </c>
      <c r="R380" s="4">
        <f t="shared" si="167"/>
        <v>0.33538330698165203</v>
      </c>
      <c r="S380" s="4">
        <f t="shared" si="187"/>
        <v>0</v>
      </c>
      <c r="T380" s="4">
        <f t="shared" si="188"/>
        <v>0</v>
      </c>
      <c r="U380" s="5">
        <f t="shared" si="189"/>
        <v>0</v>
      </c>
      <c r="V380" s="5">
        <f t="shared" si="190"/>
        <v>-7.4815567034035588</v>
      </c>
      <c r="W380" s="5">
        <f t="shared" si="191"/>
        <v>2.3936257163903756</v>
      </c>
      <c r="X380" s="5">
        <f t="shared" si="168"/>
        <v>0.99985278840801062</v>
      </c>
      <c r="Y380" s="5">
        <f t="shared" si="169"/>
        <v>0</v>
      </c>
      <c r="Z380" s="5">
        <f t="shared" si="170"/>
        <v>2.0926045012250336</v>
      </c>
      <c r="AA380" s="5">
        <f t="shared" si="171"/>
        <v>6.5406797422455867</v>
      </c>
      <c r="AB380" s="5">
        <f t="shared" si="172"/>
        <v>0</v>
      </c>
      <c r="AC380" s="5">
        <f t="shared" si="173"/>
        <v>-5.3889522021785252</v>
      </c>
      <c r="AD380" s="5">
        <f t="shared" si="174"/>
        <v>-23.239694541364038</v>
      </c>
      <c r="AE380">
        <f t="shared" si="161"/>
        <v>0</v>
      </c>
    </row>
    <row r="381" spans="1:31" x14ac:dyDescent="0.2">
      <c r="A381">
        <f t="shared" si="175"/>
        <v>3.4899999999999696</v>
      </c>
      <c r="B381" s="5">
        <f t="shared" si="176"/>
        <v>0</v>
      </c>
      <c r="C381" s="5">
        <f t="shared" si="177"/>
        <v>284.68211554758426</v>
      </c>
      <c r="D381" s="5">
        <f t="shared" si="178"/>
        <v>93.899545902268329</v>
      </c>
      <c r="E381" s="2">
        <f t="shared" si="179"/>
        <v>284.68211554758426</v>
      </c>
      <c r="F381" s="2">
        <f t="shared" si="180"/>
        <v>0</v>
      </c>
      <c r="G381" s="3">
        <f t="shared" si="181"/>
        <v>0</v>
      </c>
      <c r="H381" s="3">
        <f t="shared" si="182"/>
        <v>59.056416168896583</v>
      </c>
      <c r="I381" s="3">
        <f t="shared" si="183"/>
        <v>-19.143962200424266</v>
      </c>
      <c r="J381" s="2">
        <f t="shared" si="162"/>
        <v>62.081813596617671</v>
      </c>
      <c r="K381" s="2">
        <f t="shared" si="184"/>
        <v>42.318891340571007</v>
      </c>
      <c r="L381" s="6">
        <f t="shared" si="163"/>
        <v>2836.5810260958847</v>
      </c>
      <c r="M381" s="2">
        <f t="shared" si="164"/>
        <v>35.949724809895763</v>
      </c>
      <c r="N381" s="2">
        <f t="shared" si="185"/>
        <v>62.081813596617671</v>
      </c>
      <c r="O381" s="2">
        <f t="shared" si="165"/>
        <v>42.318891340571007</v>
      </c>
      <c r="P381" s="5">
        <f t="shared" si="166"/>
        <v>0.38362816596199983</v>
      </c>
      <c r="Q381" s="4">
        <f t="shared" si="186"/>
        <v>0.57907014513916144</v>
      </c>
      <c r="R381" s="4">
        <f t="shared" si="167"/>
        <v>0.33535077847335026</v>
      </c>
      <c r="S381" s="4">
        <f t="shared" si="187"/>
        <v>0</v>
      </c>
      <c r="T381" s="4">
        <f t="shared" si="188"/>
        <v>0</v>
      </c>
      <c r="U381" s="5">
        <f t="shared" si="189"/>
        <v>0</v>
      </c>
      <c r="V381" s="5">
        <f t="shared" si="190"/>
        <v>-7.4771373505011365</v>
      </c>
      <c r="W381" s="5">
        <f t="shared" si="191"/>
        <v>2.4238185127251803</v>
      </c>
      <c r="X381" s="5">
        <f t="shared" si="168"/>
        <v>0.99985231797528529</v>
      </c>
      <c r="Y381" s="5">
        <f t="shared" si="169"/>
        <v>0</v>
      </c>
      <c r="Z381" s="5">
        <f t="shared" si="170"/>
        <v>2.1187949614758526</v>
      </c>
      <c r="AA381" s="5">
        <f t="shared" si="171"/>
        <v>6.536182829420027</v>
      </c>
      <c r="AB381" s="5">
        <f t="shared" si="172"/>
        <v>0</v>
      </c>
      <c r="AC381" s="5">
        <f t="shared" si="173"/>
        <v>-5.3583423890252835</v>
      </c>
      <c r="AD381" s="5">
        <f t="shared" si="174"/>
        <v>-23.213998657854791</v>
      </c>
      <c r="AE381">
        <f t="shared" si="161"/>
        <v>0</v>
      </c>
    </row>
    <row r="382" spans="1:31" x14ac:dyDescent="0.2">
      <c r="A382">
        <f t="shared" si="175"/>
        <v>3.4999999999999694</v>
      </c>
      <c r="B382" s="5">
        <f t="shared" si="176"/>
        <v>0</v>
      </c>
      <c r="C382" s="5">
        <f t="shared" si="177"/>
        <v>285.27241179215378</v>
      </c>
      <c r="D382" s="5">
        <f t="shared" si="178"/>
        <v>93.706945580331194</v>
      </c>
      <c r="E382" s="2">
        <f t="shared" si="179"/>
        <v>285.27241179215378</v>
      </c>
      <c r="F382" s="2">
        <f t="shared" si="180"/>
        <v>0</v>
      </c>
      <c r="G382" s="3">
        <f t="shared" si="181"/>
        <v>0</v>
      </c>
      <c r="H382" s="3">
        <f t="shared" si="182"/>
        <v>59.00283274500633</v>
      </c>
      <c r="I382" s="3">
        <f t="shared" si="183"/>
        <v>-19.376102187002815</v>
      </c>
      <c r="J382" s="2">
        <f t="shared" si="162"/>
        <v>62.102879223884351</v>
      </c>
      <c r="K382" s="2">
        <f t="shared" si="184"/>
        <v>42.333251004692805</v>
      </c>
      <c r="L382" s="6">
        <f t="shared" si="163"/>
        <v>2836.5796831233329</v>
      </c>
      <c r="M382" s="2">
        <f t="shared" si="164"/>
        <v>35.949707789583904</v>
      </c>
      <c r="N382" s="2">
        <f t="shared" si="185"/>
        <v>62.102879223884351</v>
      </c>
      <c r="O382" s="2">
        <f t="shared" si="165"/>
        <v>42.333251004692805</v>
      </c>
      <c r="P382" s="5">
        <f t="shared" si="166"/>
        <v>0.38362812674720137</v>
      </c>
      <c r="Q382" s="4">
        <f t="shared" si="186"/>
        <v>0.57887344739658841</v>
      </c>
      <c r="R382" s="4">
        <f t="shared" si="167"/>
        <v>0.33531643143790563</v>
      </c>
      <c r="S382" s="4">
        <f t="shared" si="187"/>
        <v>0</v>
      </c>
      <c r="T382" s="4">
        <f t="shared" si="188"/>
        <v>0</v>
      </c>
      <c r="U382" s="5">
        <f t="shared" si="189"/>
        <v>0</v>
      </c>
      <c r="V382" s="5">
        <f t="shared" si="190"/>
        <v>-7.4728872286275205</v>
      </c>
      <c r="W382" s="5">
        <f t="shared" si="191"/>
        <v>2.4540419474366639</v>
      </c>
      <c r="X382" s="5">
        <f t="shared" si="168"/>
        <v>0.99985184459757914</v>
      </c>
      <c r="Y382" s="5">
        <f t="shared" si="169"/>
        <v>0</v>
      </c>
      <c r="Z382" s="5">
        <f t="shared" si="170"/>
        <v>2.1449954553401205</v>
      </c>
      <c r="AA382" s="5">
        <f t="shared" si="171"/>
        <v>6.5317991652173912</v>
      </c>
      <c r="AB382" s="5">
        <f t="shared" si="172"/>
        <v>0</v>
      </c>
      <c r="AC382" s="5">
        <f t="shared" si="173"/>
        <v>-5.3278917732873996</v>
      </c>
      <c r="AD382" s="5">
        <f t="shared" si="174"/>
        <v>-23.188158887345942</v>
      </c>
      <c r="AE382">
        <f t="shared" si="161"/>
        <v>0</v>
      </c>
    </row>
    <row r="383" spans="1:31" x14ac:dyDescent="0.2">
      <c r="A383">
        <f t="shared" si="175"/>
        <v>3.5099999999999691</v>
      </c>
      <c r="B383" s="5">
        <f t="shared" si="176"/>
        <v>0</v>
      </c>
      <c r="C383" s="5">
        <f t="shared" si="177"/>
        <v>285.86217372501517</v>
      </c>
      <c r="D383" s="5">
        <f t="shared" si="178"/>
        <v>93.512025150516791</v>
      </c>
      <c r="E383" s="2">
        <f t="shared" si="179"/>
        <v>285.86217372501517</v>
      </c>
      <c r="F383" s="2">
        <f t="shared" si="180"/>
        <v>0</v>
      </c>
      <c r="G383" s="3">
        <f t="shared" si="181"/>
        <v>0</v>
      </c>
      <c r="H383" s="3">
        <f t="shared" si="182"/>
        <v>58.949553827273455</v>
      </c>
      <c r="I383" s="3">
        <f t="shared" si="183"/>
        <v>-19.607983775876274</v>
      </c>
      <c r="J383" s="2">
        <f t="shared" si="162"/>
        <v>62.125058745965283</v>
      </c>
      <c r="K383" s="2">
        <f t="shared" si="184"/>
        <v>42.348369969983146</v>
      </c>
      <c r="L383" s="6">
        <f t="shared" si="163"/>
        <v>2836.5783317768719</v>
      </c>
      <c r="M383" s="2">
        <f t="shared" si="164"/>
        <v>35.949690663144381</v>
      </c>
      <c r="N383" s="2">
        <f t="shared" si="185"/>
        <v>62.125058745965283</v>
      </c>
      <c r="O383" s="2">
        <f t="shared" si="165"/>
        <v>42.348369969983146</v>
      </c>
      <c r="P383" s="5">
        <f t="shared" si="166"/>
        <v>0.38362808728788467</v>
      </c>
      <c r="Q383" s="4">
        <f t="shared" si="186"/>
        <v>0.57866650573556422</v>
      </c>
      <c r="R383" s="4">
        <f t="shared" si="167"/>
        <v>0.33528027802246013</v>
      </c>
      <c r="S383" s="4">
        <f t="shared" si="187"/>
        <v>0</v>
      </c>
      <c r="T383" s="4">
        <f t="shared" si="188"/>
        <v>0</v>
      </c>
      <c r="U383" s="5">
        <f t="shared" si="189"/>
        <v>0</v>
      </c>
      <c r="V383" s="5">
        <f t="shared" si="190"/>
        <v>-7.4688049933041079</v>
      </c>
      <c r="W383" s="5">
        <f t="shared" si="191"/>
        <v>2.4842971256914805</v>
      </c>
      <c r="X383" s="5">
        <f t="shared" si="168"/>
        <v>0.99985136826819565</v>
      </c>
      <c r="Y383" s="5">
        <f t="shared" si="169"/>
        <v>0</v>
      </c>
      <c r="Z383" s="5">
        <f t="shared" si="170"/>
        <v>2.1712065893840062</v>
      </c>
      <c r="AA383" s="5">
        <f t="shared" si="171"/>
        <v>6.5275278261139515</v>
      </c>
      <c r="AB383" s="5">
        <f t="shared" si="172"/>
        <v>0</v>
      </c>
      <c r="AC383" s="5">
        <f t="shared" si="173"/>
        <v>-5.2975984039201016</v>
      </c>
      <c r="AD383" s="5">
        <f t="shared" si="174"/>
        <v>-23.16217504819457</v>
      </c>
      <c r="AE383">
        <f t="shared" si="161"/>
        <v>0</v>
      </c>
    </row>
    <row r="384" spans="1:31" x14ac:dyDescent="0.2">
      <c r="A384">
        <f t="shared" si="175"/>
        <v>3.5199999999999689</v>
      </c>
      <c r="B384" s="5">
        <f t="shared" si="176"/>
        <v>0</v>
      </c>
      <c r="C384" s="5">
        <f t="shared" si="177"/>
        <v>286.45140438336767</v>
      </c>
      <c r="D384" s="5">
        <f t="shared" si="178"/>
        <v>93.314787204005626</v>
      </c>
      <c r="E384" s="2">
        <f t="shared" si="179"/>
        <v>286.45140438336767</v>
      </c>
      <c r="F384" s="2">
        <f t="shared" si="180"/>
        <v>0</v>
      </c>
      <c r="G384" s="3">
        <f t="shared" si="181"/>
        <v>0</v>
      </c>
      <c r="H384" s="3">
        <f t="shared" si="182"/>
        <v>58.896577843234255</v>
      </c>
      <c r="I384" s="3">
        <f t="shared" si="183"/>
        <v>-19.83960552635822</v>
      </c>
      <c r="J384" s="2">
        <f t="shared" si="162"/>
        <v>62.148345344712567</v>
      </c>
      <c r="K384" s="2">
        <f t="shared" si="184"/>
        <v>42.36424358876112</v>
      </c>
      <c r="L384" s="6">
        <f t="shared" si="163"/>
        <v>2836.576972038305</v>
      </c>
      <c r="M384" s="2">
        <f t="shared" si="164"/>
        <v>35.949673430346571</v>
      </c>
      <c r="N384" s="2">
        <f t="shared" si="185"/>
        <v>62.148345344712567</v>
      </c>
      <c r="O384" s="2">
        <f t="shared" si="165"/>
        <v>42.36424358876112</v>
      </c>
      <c r="P384" s="5">
        <f t="shared" si="166"/>
        <v>0.38362804758351854</v>
      </c>
      <c r="Q384" s="4">
        <f t="shared" si="186"/>
        <v>0.57844940570738923</v>
      </c>
      <c r="R384" s="4">
        <f t="shared" si="167"/>
        <v>0.33524233048954344</v>
      </c>
      <c r="S384" s="4">
        <f t="shared" si="187"/>
        <v>0</v>
      </c>
      <c r="T384" s="4">
        <f t="shared" si="188"/>
        <v>0</v>
      </c>
      <c r="U384" s="5">
        <f t="shared" si="189"/>
        <v>0</v>
      </c>
      <c r="V384" s="5">
        <f t="shared" si="190"/>
        <v>-7.464889304440776</v>
      </c>
      <c r="W384" s="5">
        <f t="shared" si="191"/>
        <v>2.5145851341691943</v>
      </c>
      <c r="X384" s="5">
        <f t="shared" si="168"/>
        <v>0.9998508889807205</v>
      </c>
      <c r="Y384" s="5">
        <f t="shared" si="169"/>
        <v>0</v>
      </c>
      <c r="Z384" s="5">
        <f t="shared" si="170"/>
        <v>2.1974289573019701</v>
      </c>
      <c r="AA384" s="5">
        <f t="shared" si="171"/>
        <v>6.5233678898891521</v>
      </c>
      <c r="AB384" s="5">
        <f t="shared" si="172"/>
        <v>0</v>
      </c>
      <c r="AC384" s="5">
        <f t="shared" si="173"/>
        <v>-5.2674603471388064</v>
      </c>
      <c r="AD384" s="5">
        <f t="shared" si="174"/>
        <v>-23.136046975941653</v>
      </c>
      <c r="AE384">
        <f t="shared" si="161"/>
        <v>0</v>
      </c>
    </row>
    <row r="385" spans="1:31" x14ac:dyDescent="0.2">
      <c r="A385">
        <f t="shared" si="175"/>
        <v>3.5299999999999687</v>
      </c>
      <c r="B385" s="5">
        <f t="shared" si="176"/>
        <v>0</v>
      </c>
      <c r="C385" s="5">
        <f t="shared" si="177"/>
        <v>287.04010678878268</v>
      </c>
      <c r="D385" s="5">
        <f t="shared" si="178"/>
        <v>93.115234346393237</v>
      </c>
      <c r="E385" s="2">
        <f t="shared" si="179"/>
        <v>287.04010678878268</v>
      </c>
      <c r="F385" s="2">
        <f t="shared" si="180"/>
        <v>0</v>
      </c>
      <c r="G385" s="3">
        <f t="shared" si="181"/>
        <v>0</v>
      </c>
      <c r="H385" s="3">
        <f t="shared" si="182"/>
        <v>58.843903239762867</v>
      </c>
      <c r="I385" s="3">
        <f t="shared" si="183"/>
        <v>-20.070965996117636</v>
      </c>
      <c r="J385" s="2">
        <f t="shared" si="162"/>
        <v>62.172732162161616</v>
      </c>
      <c r="K385" s="2">
        <f t="shared" si="184"/>
        <v>42.380867186204235</v>
      </c>
      <c r="L385" s="6">
        <f t="shared" si="163"/>
        <v>2836.5756038902355</v>
      </c>
      <c r="M385" s="2">
        <f t="shared" si="164"/>
        <v>35.949656090969988</v>
      </c>
      <c r="N385" s="2">
        <f t="shared" si="185"/>
        <v>62.172732162161616</v>
      </c>
      <c r="O385" s="2">
        <f t="shared" si="165"/>
        <v>42.380867186204235</v>
      </c>
      <c r="P385" s="5">
        <f t="shared" si="166"/>
        <v>0.38362800763359489</v>
      </c>
      <c r="Q385" s="4">
        <f t="shared" si="186"/>
        <v>0.57822223410102902</v>
      </c>
      <c r="R385" s="4">
        <f t="shared" si="167"/>
        <v>0.33520260121401285</v>
      </c>
      <c r="S385" s="4">
        <f t="shared" si="187"/>
        <v>0</v>
      </c>
      <c r="T385" s="4">
        <f t="shared" si="188"/>
        <v>0</v>
      </c>
      <c r="U385" s="5">
        <f t="shared" si="189"/>
        <v>0</v>
      </c>
      <c r="V385" s="5">
        <f t="shared" si="190"/>
        <v>-7.4611388263886065</v>
      </c>
      <c r="W385" s="5">
        <f t="shared" si="191"/>
        <v>2.5449070410333685</v>
      </c>
      <c r="X385" s="5">
        <f t="shared" si="168"/>
        <v>0.99985040672902148</v>
      </c>
      <c r="Y385" s="5">
        <f t="shared" si="169"/>
        <v>0</v>
      </c>
      <c r="Z385" s="5">
        <f t="shared" si="170"/>
        <v>2.2236631398847266</v>
      </c>
      <c r="AA385" s="5">
        <f t="shared" si="171"/>
        <v>6.5193184357202592</v>
      </c>
      <c r="AB385" s="5">
        <f t="shared" si="172"/>
        <v>0</v>
      </c>
      <c r="AC385" s="5">
        <f t="shared" si="173"/>
        <v>-5.2374756865038794</v>
      </c>
      <c r="AD385" s="5">
        <f t="shared" si="174"/>
        <v>-23.109774523246372</v>
      </c>
      <c r="AE385">
        <f t="shared" si="161"/>
        <v>0</v>
      </c>
    </row>
    <row r="386" spans="1:31" x14ac:dyDescent="0.2">
      <c r="A386">
        <f t="shared" si="175"/>
        <v>3.5399999999999685</v>
      </c>
      <c r="B386" s="5">
        <f t="shared" si="176"/>
        <v>0</v>
      </c>
      <c r="C386" s="5">
        <f t="shared" si="177"/>
        <v>287.62828394739597</v>
      </c>
      <c r="D386" s="5">
        <f t="shared" si="178"/>
        <v>92.913369197705904</v>
      </c>
      <c r="E386" s="2">
        <f t="shared" si="179"/>
        <v>287.62828394739597</v>
      </c>
      <c r="F386" s="2">
        <f t="shared" si="180"/>
        <v>0</v>
      </c>
      <c r="G386" s="3">
        <f t="shared" si="181"/>
        <v>0</v>
      </c>
      <c r="H386" s="3">
        <f t="shared" si="182"/>
        <v>58.791528482897824</v>
      </c>
      <c r="I386" s="3">
        <f t="shared" si="183"/>
        <v>-20.3020637413501</v>
      </c>
      <c r="J386" s="2">
        <f t="shared" si="162"/>
        <v>62.198212301586523</v>
      </c>
      <c r="K386" s="2">
        <f t="shared" si="184"/>
        <v>42.398236061067841</v>
      </c>
      <c r="L386" s="6">
        <f t="shared" si="163"/>
        <v>2836.5742273160618</v>
      </c>
      <c r="M386" s="2">
        <f t="shared" si="164"/>
        <v>35.949638644804253</v>
      </c>
      <c r="N386" s="2">
        <f t="shared" si="185"/>
        <v>62.198212301586523</v>
      </c>
      <c r="O386" s="2">
        <f t="shared" si="165"/>
        <v>42.398236061067841</v>
      </c>
      <c r="P386" s="5">
        <f t="shared" si="166"/>
        <v>0.383627967437629</v>
      </c>
      <c r="Q386" s="4">
        <f t="shared" si="186"/>
        <v>0.57798507890374318</v>
      </c>
      <c r="R386" s="4">
        <f t="shared" si="167"/>
        <v>0.3351611026799789</v>
      </c>
      <c r="S386" s="4">
        <f t="shared" si="187"/>
        <v>0</v>
      </c>
      <c r="T386" s="4">
        <f t="shared" si="188"/>
        <v>0</v>
      </c>
      <c r="U386" s="5">
        <f t="shared" si="189"/>
        <v>0</v>
      </c>
      <c r="V386" s="5">
        <f t="shared" si="190"/>
        <v>-7.457552227993288</v>
      </c>
      <c r="W386" s="5">
        <f t="shared" si="191"/>
        <v>2.5752638959065304</v>
      </c>
      <c r="X386" s="5">
        <f t="shared" si="168"/>
        <v>0.99984992150724739</v>
      </c>
      <c r="Y386" s="5">
        <f t="shared" si="169"/>
        <v>0</v>
      </c>
      <c r="Z386" s="5">
        <f t="shared" si="170"/>
        <v>2.2499097049912042</v>
      </c>
      <c r="AA386" s="5">
        <f t="shared" si="171"/>
        <v>6.5153785442771053</v>
      </c>
      <c r="AB386" s="5">
        <f t="shared" si="172"/>
        <v>0</v>
      </c>
      <c r="AC386" s="5">
        <f t="shared" si="173"/>
        <v>-5.2076425230020842</v>
      </c>
      <c r="AD386" s="5">
        <f t="shared" si="174"/>
        <v>-23.083357559816363</v>
      </c>
      <c r="AE386">
        <f t="shared" si="161"/>
        <v>0</v>
      </c>
    </row>
    <row r="387" spans="1:31" x14ac:dyDescent="0.2">
      <c r="A387">
        <f t="shared" si="175"/>
        <v>3.5499999999999683</v>
      </c>
      <c r="B387" s="5">
        <f t="shared" si="176"/>
        <v>0</v>
      </c>
      <c r="C387" s="5">
        <f t="shared" si="177"/>
        <v>288.21593885009878</v>
      </c>
      <c r="D387" s="5">
        <f t="shared" si="178"/>
        <v>92.709194392414418</v>
      </c>
      <c r="E387" s="2">
        <f t="shared" si="179"/>
        <v>288.21593885009878</v>
      </c>
      <c r="F387" s="2">
        <f t="shared" si="180"/>
        <v>0</v>
      </c>
      <c r="G387" s="3">
        <f t="shared" si="181"/>
        <v>0</v>
      </c>
      <c r="H387" s="3">
        <f t="shared" si="182"/>
        <v>58.739452057667805</v>
      </c>
      <c r="I387" s="3">
        <f t="shared" si="183"/>
        <v>-20.532897316948265</v>
      </c>
      <c r="J387" s="2">
        <f t="shared" si="162"/>
        <v>62.224778828561497</v>
      </c>
      <c r="K387" s="2">
        <f t="shared" si="184"/>
        <v>42.416345486408652</v>
      </c>
      <c r="L387" s="6">
        <f t="shared" si="163"/>
        <v>2836.5728422999741</v>
      </c>
      <c r="M387" s="2">
        <f t="shared" si="164"/>
        <v>35.949621091648979</v>
      </c>
      <c r="N387" s="2">
        <f t="shared" si="185"/>
        <v>62.224778828561497</v>
      </c>
      <c r="O387" s="2">
        <f t="shared" si="165"/>
        <v>42.416345486408652</v>
      </c>
      <c r="P387" s="5">
        <f t="shared" si="166"/>
        <v>0.38362792699515924</v>
      </c>
      <c r="Q387" s="4">
        <f t="shared" si="186"/>
        <v>0.5777380292615506</v>
      </c>
      <c r="R387" s="4">
        <f t="shared" si="167"/>
        <v>0.335117847477719</v>
      </c>
      <c r="S387" s="4">
        <f t="shared" si="187"/>
        <v>0</v>
      </c>
      <c r="T387" s="4">
        <f t="shared" si="188"/>
        <v>0</v>
      </c>
      <c r="U387" s="5">
        <f t="shared" si="189"/>
        <v>0</v>
      </c>
      <c r="V387" s="5">
        <f t="shared" si="190"/>
        <v>-7.4541281826491712</v>
      </c>
      <c r="W387" s="5">
        <f t="shared" si="191"/>
        <v>2.6056567298490139</v>
      </c>
      <c r="X387" s="5">
        <f t="shared" si="168"/>
        <v>0.99984943330982501</v>
      </c>
      <c r="Y387" s="5">
        <f t="shared" si="169"/>
        <v>0</v>
      </c>
      <c r="Z387" s="5">
        <f t="shared" si="170"/>
        <v>2.2761692075244881</v>
      </c>
      <c r="AA387" s="5">
        <f t="shared" si="171"/>
        <v>6.5115472978168043</v>
      </c>
      <c r="AB387" s="5">
        <f t="shared" si="172"/>
        <v>0</v>
      </c>
      <c r="AC387" s="5">
        <f t="shared" si="173"/>
        <v>-5.1779589751246835</v>
      </c>
      <c r="AD387" s="5">
        <f t="shared" si="174"/>
        <v>-23.056795972334182</v>
      </c>
      <c r="AE387">
        <f t="shared" si="161"/>
        <v>0</v>
      </c>
    </row>
    <row r="388" spans="1:31" x14ac:dyDescent="0.2">
      <c r="A388">
        <f t="shared" si="175"/>
        <v>3.5599999999999681</v>
      </c>
      <c r="B388" s="5">
        <f t="shared" si="176"/>
        <v>0</v>
      </c>
      <c r="C388" s="5">
        <f t="shared" si="177"/>
        <v>288.80307447272668</v>
      </c>
      <c r="D388" s="5">
        <f t="shared" si="178"/>
        <v>92.50271257944631</v>
      </c>
      <c r="E388" s="2">
        <f t="shared" si="179"/>
        <v>288.80307447272668</v>
      </c>
      <c r="F388" s="2">
        <f t="shared" si="180"/>
        <v>0</v>
      </c>
      <c r="G388" s="3">
        <f t="shared" si="181"/>
        <v>0</v>
      </c>
      <c r="H388" s="3">
        <f t="shared" si="182"/>
        <v>58.687672467916556</v>
      </c>
      <c r="I388" s="3">
        <f t="shared" si="183"/>
        <v>-20.763465276671607</v>
      </c>
      <c r="J388" s="2">
        <f t="shared" si="162"/>
        <v>62.252424772027943</v>
      </c>
      <c r="K388" s="2">
        <f t="shared" si="184"/>
        <v>42.435190710312163</v>
      </c>
      <c r="L388" s="6">
        <f t="shared" si="163"/>
        <v>2836.5714488269527</v>
      </c>
      <c r="M388" s="2">
        <f t="shared" si="164"/>
        <v>35.949603431313804</v>
      </c>
      <c r="N388" s="2">
        <f t="shared" si="185"/>
        <v>62.252424772027943</v>
      </c>
      <c r="O388" s="2">
        <f t="shared" si="165"/>
        <v>42.435190710312163</v>
      </c>
      <c r="P388" s="5">
        <f t="shared" si="166"/>
        <v>0.38362788630574701</v>
      </c>
      <c r="Q388" s="4">
        <f t="shared" si="186"/>
        <v>0.57748117543956523</v>
      </c>
      <c r="R388" s="4">
        <f t="shared" si="167"/>
        <v>0.33507284830058087</v>
      </c>
      <c r="S388" s="4">
        <f t="shared" si="187"/>
        <v>0</v>
      </c>
      <c r="T388" s="4">
        <f t="shared" si="188"/>
        <v>0</v>
      </c>
      <c r="U388" s="5">
        <f t="shared" si="189"/>
        <v>0</v>
      </c>
      <c r="V388" s="5">
        <f t="shared" si="190"/>
        <v>-7.4508653683538268</v>
      </c>
      <c r="W388" s="5">
        <f t="shared" si="191"/>
        <v>2.6360865553416595</v>
      </c>
      <c r="X388" s="5">
        <f t="shared" si="168"/>
        <v>0.99984894213145981</v>
      </c>
      <c r="Y388" s="5">
        <f t="shared" si="169"/>
        <v>0</v>
      </c>
      <c r="Z388" s="5">
        <f t="shared" si="170"/>
        <v>2.3024421894117255</v>
      </c>
      <c r="AA388" s="5">
        <f t="shared" si="171"/>
        <v>6.5078237802783869</v>
      </c>
      <c r="AB388" s="5">
        <f t="shared" si="172"/>
        <v>0</v>
      </c>
      <c r="AC388" s="5">
        <f t="shared" si="173"/>
        <v>-5.1484231789421013</v>
      </c>
      <c r="AD388" s="5">
        <f t="shared" si="174"/>
        <v>-23.030089664379954</v>
      </c>
      <c r="AE388">
        <f t="shared" si="161"/>
        <v>0</v>
      </c>
    </row>
    <row r="389" spans="1:31" x14ac:dyDescent="0.2">
      <c r="A389">
        <f t="shared" si="175"/>
        <v>3.5699999999999679</v>
      </c>
      <c r="B389" s="5">
        <f t="shared" si="176"/>
        <v>0</v>
      </c>
      <c r="C389" s="5">
        <f t="shared" si="177"/>
        <v>289.38969377624687</v>
      </c>
      <c r="D389" s="5">
        <f t="shared" si="178"/>
        <v>92.293926422196378</v>
      </c>
      <c r="E389" s="2">
        <f t="shared" si="179"/>
        <v>289.38969377624687</v>
      </c>
      <c r="F389" s="2">
        <f t="shared" si="180"/>
        <v>0</v>
      </c>
      <c r="G389" s="3">
        <f t="shared" si="181"/>
        <v>0</v>
      </c>
      <c r="H389" s="3">
        <f t="shared" si="182"/>
        <v>58.636188236127133</v>
      </c>
      <c r="I389" s="3">
        <f t="shared" si="183"/>
        <v>-20.993766173315407</v>
      </c>
      <c r="J389" s="2">
        <f t="shared" si="162"/>
        <v>62.281143125366413</v>
      </c>
      <c r="K389" s="2">
        <f t="shared" si="184"/>
        <v>42.454766956623317</v>
      </c>
      <c r="L389" s="6">
        <f t="shared" si="163"/>
        <v>2836.5700468827608</v>
      </c>
      <c r="M389" s="2">
        <f t="shared" si="164"/>
        <v>35.949585663618322</v>
      </c>
      <c r="N389" s="2">
        <f t="shared" si="185"/>
        <v>62.281143125366413</v>
      </c>
      <c r="O389" s="2">
        <f t="shared" si="165"/>
        <v>42.454766956623317</v>
      </c>
      <c r="P389" s="5">
        <f t="shared" si="166"/>
        <v>0.38362784536897665</v>
      </c>
      <c r="Q389" s="4">
        <f t="shared" si="186"/>
        <v>0.57721460878222797</v>
      </c>
      <c r="R389" s="4">
        <f t="shared" si="167"/>
        <v>0.33502611794187687</v>
      </c>
      <c r="S389" s="4">
        <f t="shared" si="187"/>
        <v>0</v>
      </c>
      <c r="T389" s="4">
        <f t="shared" si="188"/>
        <v>0</v>
      </c>
      <c r="U389" s="5">
        <f t="shared" si="189"/>
        <v>0</v>
      </c>
      <c r="V389" s="5">
        <f t="shared" si="190"/>
        <v>-7.4477624677631411</v>
      </c>
      <c r="W389" s="5">
        <f t="shared" si="191"/>
        <v>2.6665543662723787</v>
      </c>
      <c r="X389" s="5">
        <f t="shared" si="168"/>
        <v>0.99984844796713435</v>
      </c>
      <c r="Y389" s="5">
        <f t="shared" si="169"/>
        <v>0</v>
      </c>
      <c r="Z389" s="5">
        <f t="shared" si="170"/>
        <v>2.3287291795879681</v>
      </c>
      <c r="AA389" s="5">
        <f t="shared" si="171"/>
        <v>6.5042070773772886</v>
      </c>
      <c r="AB389" s="5">
        <f t="shared" si="172"/>
        <v>0</v>
      </c>
      <c r="AC389" s="5">
        <f t="shared" si="173"/>
        <v>-5.1190332881751726</v>
      </c>
      <c r="AD389" s="5">
        <f t="shared" si="174"/>
        <v>-23.003238556350333</v>
      </c>
      <c r="AE389">
        <f t="shared" ref="AE389:AE452" si="192">IF(($D389-height)*($D390-height)&lt;0,1,0)</f>
        <v>0</v>
      </c>
    </row>
    <row r="390" spans="1:31" x14ac:dyDescent="0.2">
      <c r="A390">
        <f t="shared" si="175"/>
        <v>3.5799999999999677</v>
      </c>
      <c r="B390" s="5">
        <f t="shared" si="176"/>
        <v>0</v>
      </c>
      <c r="C390" s="5">
        <f t="shared" si="177"/>
        <v>289.97579970694369</v>
      </c>
      <c r="D390" s="5">
        <f t="shared" si="178"/>
        <v>92.082838598535417</v>
      </c>
      <c r="E390" s="2">
        <f t="shared" si="179"/>
        <v>289.97579970694369</v>
      </c>
      <c r="F390" s="2">
        <f t="shared" si="180"/>
        <v>0</v>
      </c>
      <c r="G390" s="3">
        <f t="shared" si="181"/>
        <v>0</v>
      </c>
      <c r="H390" s="3">
        <f t="shared" si="182"/>
        <v>58.58499790324538</v>
      </c>
      <c r="I390" s="3">
        <f t="shared" si="183"/>
        <v>-21.223798558878912</v>
      </c>
      <c r="J390" s="2">
        <f t="shared" si="162"/>
        <v>62.310926847473041</v>
      </c>
      <c r="K390" s="2">
        <f t="shared" si="184"/>
        <v>42.475069425680324</v>
      </c>
      <c r="L390" s="6">
        <f t="shared" si="163"/>
        <v>2836.5686364539442</v>
      </c>
      <c r="M390" s="2">
        <f t="shared" si="164"/>
        <v>35.949567788391995</v>
      </c>
      <c r="N390" s="2">
        <f t="shared" si="185"/>
        <v>62.310926847473041</v>
      </c>
      <c r="O390" s="2">
        <f t="shared" si="165"/>
        <v>42.475069425680324</v>
      </c>
      <c r="P390" s="5">
        <f t="shared" si="166"/>
        <v>0.38362780418445519</v>
      </c>
      <c r="Q390" s="4">
        <f t="shared" si="186"/>
        <v>0.57693842167346765</v>
      </c>
      <c r="R390" s="4">
        <f t="shared" si="167"/>
        <v>0.33497766929177153</v>
      </c>
      <c r="S390" s="4">
        <f t="shared" si="187"/>
        <v>0</v>
      </c>
      <c r="T390" s="4">
        <f t="shared" si="188"/>
        <v>0</v>
      </c>
      <c r="U390" s="5">
        <f t="shared" si="189"/>
        <v>0</v>
      </c>
      <c r="V390" s="5">
        <f t="shared" si="190"/>
        <v>-7.4448181682467665</v>
      </c>
      <c r="W390" s="5">
        <f t="shared" si="191"/>
        <v>2.6970611379265454</v>
      </c>
      <c r="X390" s="5">
        <f t="shared" si="168"/>
        <v>0.99984795081210542</v>
      </c>
      <c r="Y390" s="5">
        <f t="shared" si="169"/>
        <v>0</v>
      </c>
      <c r="Z390" s="5">
        <f t="shared" si="170"/>
        <v>2.3550306939839269</v>
      </c>
      <c r="AA390" s="5">
        <f t="shared" si="171"/>
        <v>6.5006962766996184</v>
      </c>
      <c r="AB390" s="5">
        <f t="shared" si="172"/>
        <v>0</v>
      </c>
      <c r="AC390" s="5">
        <f t="shared" si="173"/>
        <v>-5.08978747426284</v>
      </c>
      <c r="AD390" s="5">
        <f t="shared" si="174"/>
        <v>-22.976242585373836</v>
      </c>
      <c r="AE390">
        <f t="shared" si="192"/>
        <v>0</v>
      </c>
    </row>
    <row r="391" spans="1:31" x14ac:dyDescent="0.2">
      <c r="A391">
        <f t="shared" si="175"/>
        <v>3.5899999999999674</v>
      </c>
      <c r="B391" s="5">
        <f t="shared" si="176"/>
        <v>0</v>
      </c>
      <c r="C391" s="5">
        <f t="shared" si="177"/>
        <v>290.5613951966024</v>
      </c>
      <c r="D391" s="5">
        <f t="shared" si="178"/>
        <v>91.869451800817359</v>
      </c>
      <c r="E391" s="2">
        <f t="shared" si="179"/>
        <v>290.5613951966024</v>
      </c>
      <c r="F391" s="2">
        <f t="shared" si="180"/>
        <v>0</v>
      </c>
      <c r="G391" s="3">
        <f t="shared" si="181"/>
        <v>0</v>
      </c>
      <c r="H391" s="3">
        <f t="shared" si="182"/>
        <v>58.534100028502749</v>
      </c>
      <c r="I391" s="3">
        <f t="shared" si="183"/>
        <v>-21.45356098473265</v>
      </c>
      <c r="J391" s="2">
        <f t="shared" si="162"/>
        <v>62.341768863839661</v>
      </c>
      <c r="K391" s="2">
        <f t="shared" si="184"/>
        <v>42.496093295050891</v>
      </c>
      <c r="L391" s="6">
        <f t="shared" si="163"/>
        <v>2836.5672175278232</v>
      </c>
      <c r="M391" s="2">
        <f t="shared" si="164"/>
        <v>35.949549805474149</v>
      </c>
      <c r="N391" s="2">
        <f t="shared" si="185"/>
        <v>62.341768863839661</v>
      </c>
      <c r="O391" s="2">
        <f t="shared" si="165"/>
        <v>42.496093295050891</v>
      </c>
      <c r="P391" s="5">
        <f t="shared" si="166"/>
        <v>0.38362776275181243</v>
      </c>
      <c r="Q391" s="4">
        <f t="shared" si="186"/>
        <v>0.57665270749682085</v>
      </c>
      <c r="R391" s="4">
        <f t="shared" si="167"/>
        <v>0.33492751533416354</v>
      </c>
      <c r="S391" s="4">
        <f t="shared" si="187"/>
        <v>0</v>
      </c>
      <c r="T391" s="4">
        <f t="shared" si="188"/>
        <v>0</v>
      </c>
      <c r="U391" s="5">
        <f t="shared" si="189"/>
        <v>0</v>
      </c>
      <c r="V391" s="5">
        <f t="shared" si="190"/>
        <v>-7.4420311619439605</v>
      </c>
      <c r="W391" s="5">
        <f t="shared" si="191"/>
        <v>2.7276078269812167</v>
      </c>
      <c r="X391" s="5">
        <f t="shared" si="168"/>
        <v>0.99984745066190439</v>
      </c>
      <c r="Y391" s="5">
        <f t="shared" si="169"/>
        <v>0</v>
      </c>
      <c r="Z391" s="5">
        <f t="shared" si="170"/>
        <v>2.3813472355176146</v>
      </c>
      <c r="AA391" s="5">
        <f t="shared" si="171"/>
        <v>6.4972904677961356</v>
      </c>
      <c r="AB391" s="5">
        <f t="shared" si="172"/>
        <v>0</v>
      </c>
      <c r="AC391" s="5">
        <f t="shared" si="173"/>
        <v>-5.0606839264263463</v>
      </c>
      <c r="AD391" s="5">
        <f t="shared" si="174"/>
        <v>-22.949101705222645</v>
      </c>
      <c r="AE391">
        <f t="shared" si="192"/>
        <v>0</v>
      </c>
    </row>
    <row r="392" spans="1:31" x14ac:dyDescent="0.2">
      <c r="A392">
        <f t="shared" si="175"/>
        <v>3.5999999999999672</v>
      </c>
      <c r="B392" s="5">
        <f t="shared" si="176"/>
        <v>0</v>
      </c>
      <c r="C392" s="5">
        <f t="shared" si="177"/>
        <v>291.14648316269114</v>
      </c>
      <c r="D392" s="5">
        <f t="shared" si="178"/>
        <v>91.653768735884768</v>
      </c>
      <c r="E392" s="2">
        <f t="shared" si="179"/>
        <v>291.14648316269114</v>
      </c>
      <c r="F392" s="2">
        <f t="shared" si="180"/>
        <v>0</v>
      </c>
      <c r="G392" s="3">
        <f t="shared" si="181"/>
        <v>0</v>
      </c>
      <c r="H392" s="3">
        <f t="shared" si="182"/>
        <v>58.483493189238487</v>
      </c>
      <c r="I392" s="3">
        <f t="shared" si="183"/>
        <v>-21.683052001784876</v>
      </c>
      <c r="J392" s="2">
        <f t="shared" si="162"/>
        <v>62.373662067637262</v>
      </c>
      <c r="K392" s="2">
        <f t="shared" si="184"/>
        <v>42.517833720270794</v>
      </c>
      <c r="L392" s="6">
        <f t="shared" si="163"/>
        <v>2836.5657900924925</v>
      </c>
      <c r="M392" s="2">
        <f t="shared" si="164"/>
        <v>35.949531714713878</v>
      </c>
      <c r="N392" s="2">
        <f t="shared" si="185"/>
        <v>62.373662067637262</v>
      </c>
      <c r="O392" s="2">
        <f t="shared" si="165"/>
        <v>42.517833720270794</v>
      </c>
      <c r="P392" s="5">
        <f t="shared" si="166"/>
        <v>0.38362772107070081</v>
      </c>
      <c r="Q392" s="4">
        <f t="shared" si="186"/>
        <v>0.57635756059553844</v>
      </c>
      <c r="R392" s="4">
        <f t="shared" si="167"/>
        <v>0.3348756691435647</v>
      </c>
      <c r="S392" s="4">
        <f t="shared" si="187"/>
        <v>0</v>
      </c>
      <c r="T392" s="4">
        <f t="shared" si="188"/>
        <v>0</v>
      </c>
      <c r="U392" s="5">
        <f t="shared" si="189"/>
        <v>0</v>
      </c>
      <c r="V392" s="5">
        <f t="shared" si="190"/>
        <v>-7.4394001458196533</v>
      </c>
      <c r="W392" s="5">
        <f t="shared" si="191"/>
        <v>2.7581953715031493</v>
      </c>
      <c r="X392" s="5">
        <f t="shared" si="168"/>
        <v>0.99984694751233405</v>
      </c>
      <c r="Y392" s="5">
        <f t="shared" si="169"/>
        <v>0</v>
      </c>
      <c r="Z392" s="5">
        <f t="shared" si="170"/>
        <v>2.4076792940898426</v>
      </c>
      <c r="AA392" s="5">
        <f t="shared" si="171"/>
        <v>6.4939887422758966</v>
      </c>
      <c r="AB392" s="5">
        <f t="shared" si="172"/>
        <v>0</v>
      </c>
      <c r="AC392" s="5">
        <f t="shared" si="173"/>
        <v>-5.0317208517298102</v>
      </c>
      <c r="AD392" s="5">
        <f t="shared" si="174"/>
        <v>-22.921815886220955</v>
      </c>
      <c r="AE392">
        <f t="shared" si="192"/>
        <v>0</v>
      </c>
    </row>
    <row r="393" spans="1:31" x14ac:dyDescent="0.2">
      <c r="A393">
        <f t="shared" si="175"/>
        <v>3.609999999999967</v>
      </c>
      <c r="B393" s="5">
        <f t="shared" si="176"/>
        <v>0</v>
      </c>
      <c r="C393" s="5">
        <f t="shared" si="177"/>
        <v>291.73106650854095</v>
      </c>
      <c r="D393" s="5">
        <f t="shared" si="178"/>
        <v>91.435792125072609</v>
      </c>
      <c r="E393" s="2">
        <f t="shared" si="179"/>
        <v>291.73106650854095</v>
      </c>
      <c r="F393" s="2">
        <f t="shared" si="180"/>
        <v>0</v>
      </c>
      <c r="G393" s="3">
        <f t="shared" si="181"/>
        <v>0</v>
      </c>
      <c r="H393" s="3">
        <f t="shared" si="182"/>
        <v>58.433175980721188</v>
      </c>
      <c r="I393" s="3">
        <f t="shared" si="183"/>
        <v>-21.912270160647086</v>
      </c>
      <c r="J393" s="2">
        <f t="shared" si="162"/>
        <v>62.406599320801931</v>
      </c>
      <c r="K393" s="2">
        <f t="shared" si="184"/>
        <v>42.540285835584136</v>
      </c>
      <c r="L393" s="6">
        <f t="shared" si="163"/>
        <v>2836.5643541368127</v>
      </c>
      <c r="M393" s="2">
        <f t="shared" si="164"/>
        <v>35.949513515970025</v>
      </c>
      <c r="N393" s="2">
        <f t="shared" si="185"/>
        <v>62.406599320801931</v>
      </c>
      <c r="O393" s="2">
        <f t="shared" si="165"/>
        <v>42.540285835584136</v>
      </c>
      <c r="P393" s="5">
        <f t="shared" si="166"/>
        <v>0.38362767914079493</v>
      </c>
      <c r="Q393" s="4">
        <f t="shared" si="186"/>
        <v>0.57605307623270874</v>
      </c>
      <c r="R393" s="4">
        <f t="shared" si="167"/>
        <v>0.3348221438819759</v>
      </c>
      <c r="S393" s="4">
        <f t="shared" si="187"/>
        <v>0</v>
      </c>
      <c r="T393" s="4">
        <f t="shared" si="188"/>
        <v>0</v>
      </c>
      <c r="U393" s="5">
        <f t="shared" si="189"/>
        <v>0</v>
      </c>
      <c r="V393" s="5">
        <f t="shared" si="190"/>
        <v>-7.4369238217207521</v>
      </c>
      <c r="W393" s="5">
        <f t="shared" si="191"/>
        <v>2.7888246909506056</v>
      </c>
      <c r="X393" s="5">
        <f t="shared" si="168"/>
        <v>0.99984644135946854</v>
      </c>
      <c r="Y393" s="5">
        <f t="shared" si="169"/>
        <v>0</v>
      </c>
      <c r="Z393" s="5">
        <f t="shared" si="170"/>
        <v>2.43402734658354</v>
      </c>
      <c r="AA393" s="5">
        <f t="shared" si="171"/>
        <v>6.4907901938994588</v>
      </c>
      <c r="AB393" s="5">
        <f t="shared" si="172"/>
        <v>0</v>
      </c>
      <c r="AC393" s="5">
        <f t="shared" si="173"/>
        <v>-5.002896475137212</v>
      </c>
      <c r="AD393" s="5">
        <f t="shared" si="174"/>
        <v>-22.894385115149937</v>
      </c>
      <c r="AE393">
        <f t="shared" si="192"/>
        <v>0</v>
      </c>
    </row>
    <row r="394" spans="1:31" x14ac:dyDescent="0.2">
      <c r="A394">
        <f t="shared" si="175"/>
        <v>3.6199999999999668</v>
      </c>
      <c r="B394" s="5">
        <f t="shared" si="176"/>
        <v>0</v>
      </c>
      <c r="C394" s="5">
        <f t="shared" si="177"/>
        <v>292.31514812352435</v>
      </c>
      <c r="D394" s="5">
        <f t="shared" si="178"/>
        <v>91.215524704210381</v>
      </c>
      <c r="E394" s="2">
        <f t="shared" si="179"/>
        <v>292.31514812352435</v>
      </c>
      <c r="F394" s="2">
        <f t="shared" si="180"/>
        <v>0</v>
      </c>
      <c r="G394" s="3">
        <f t="shared" si="181"/>
        <v>0</v>
      </c>
      <c r="H394" s="3">
        <f t="shared" si="182"/>
        <v>58.383147015969818</v>
      </c>
      <c r="I394" s="3">
        <f t="shared" si="183"/>
        <v>-22.141214011798585</v>
      </c>
      <c r="J394" s="2">
        <f t="shared" si="162"/>
        <v>62.440573455123001</v>
      </c>
      <c r="K394" s="2">
        <f t="shared" si="184"/>
        <v>42.563444754685072</v>
      </c>
      <c r="L394" s="6">
        <f t="shared" si="163"/>
        <v>2836.5629096504094</v>
      </c>
      <c r="M394" s="2">
        <f t="shared" si="164"/>
        <v>35.949495209111085</v>
      </c>
      <c r="N394" s="2">
        <f t="shared" si="185"/>
        <v>62.440573455123001</v>
      </c>
      <c r="O394" s="2">
        <f t="shared" si="165"/>
        <v>42.563444754685072</v>
      </c>
      <c r="P394" s="5">
        <f t="shared" si="166"/>
        <v>0.38362763696179197</v>
      </c>
      <c r="Q394" s="4">
        <f t="shared" si="186"/>
        <v>0.57573935055142533</v>
      </c>
      <c r="R394" s="4">
        <f t="shared" si="167"/>
        <v>0.33476695279576346</v>
      </c>
      <c r="S394" s="4">
        <f t="shared" si="187"/>
        <v>0</v>
      </c>
      <c r="T394" s="4">
        <f t="shared" si="188"/>
        <v>0</v>
      </c>
      <c r="U394" s="5">
        <f t="shared" si="189"/>
        <v>0</v>
      </c>
      <c r="V394" s="5">
        <f t="shared" si="190"/>
        <v>-7.4346008964325758</v>
      </c>
      <c r="W394" s="5">
        <f t="shared" si="191"/>
        <v>2.8194966861789141</v>
      </c>
      <c r="X394" s="5">
        <f t="shared" si="168"/>
        <v>0.99984593219965046</v>
      </c>
      <c r="Y394" s="5">
        <f t="shared" si="169"/>
        <v>0</v>
      </c>
      <c r="Z394" s="5">
        <f t="shared" si="170"/>
        <v>2.4603918568668584</v>
      </c>
      <c r="AA394" s="5">
        <f t="shared" si="171"/>
        <v>6.4876939186716296</v>
      </c>
      <c r="AB394" s="5">
        <f t="shared" si="172"/>
        <v>0</v>
      </c>
      <c r="AC394" s="5">
        <f t="shared" si="173"/>
        <v>-4.9742090395657179</v>
      </c>
      <c r="AD394" s="5">
        <f t="shared" si="174"/>
        <v>-22.866809395149456</v>
      </c>
      <c r="AE394">
        <f t="shared" si="192"/>
        <v>0</v>
      </c>
    </row>
    <row r="395" spans="1:31" x14ac:dyDescent="0.2">
      <c r="A395">
        <f t="shared" si="175"/>
        <v>3.6299999999999666</v>
      </c>
      <c r="B395" s="5">
        <f t="shared" si="176"/>
        <v>0</v>
      </c>
      <c r="C395" s="5">
        <f t="shared" si="177"/>
        <v>292.89873088323208</v>
      </c>
      <c r="D395" s="5">
        <f t="shared" si="178"/>
        <v>90.992969223622637</v>
      </c>
      <c r="E395" s="2">
        <f t="shared" si="179"/>
        <v>292.89873088323208</v>
      </c>
      <c r="F395" s="2">
        <f t="shared" si="180"/>
        <v>0</v>
      </c>
      <c r="G395" s="3">
        <f t="shared" si="181"/>
        <v>0</v>
      </c>
      <c r="H395" s="3">
        <f t="shared" si="182"/>
        <v>58.333404925574165</v>
      </c>
      <c r="I395" s="3">
        <f t="shared" si="183"/>
        <v>-22.369882105750079</v>
      </c>
      <c r="J395" s="2">
        <f t="shared" si="162"/>
        <v>62.47557727333264</v>
      </c>
      <c r="K395" s="2">
        <f t="shared" si="184"/>
        <v>42.587305571460554</v>
      </c>
      <c r="L395" s="6">
        <f t="shared" si="163"/>
        <v>2836.561456623665</v>
      </c>
      <c r="M395" s="2">
        <f t="shared" si="164"/>
        <v>35.94947679401519</v>
      </c>
      <c r="N395" s="2">
        <f t="shared" si="185"/>
        <v>62.47557727333264</v>
      </c>
      <c r="O395" s="2">
        <f t="shared" si="165"/>
        <v>42.587305571460554</v>
      </c>
      <c r="P395" s="5">
        <f t="shared" si="166"/>
        <v>0.383627594533411</v>
      </c>
      <c r="Q395" s="4">
        <f t="shared" si="186"/>
        <v>0.57541648053502703</v>
      </c>
      <c r="R395" s="4">
        <f t="shared" si="167"/>
        <v>0.33471010921253669</v>
      </c>
      <c r="S395" s="4">
        <f t="shared" si="187"/>
        <v>0</v>
      </c>
      <c r="T395" s="4">
        <f t="shared" si="188"/>
        <v>0</v>
      </c>
      <c r="U395" s="5">
        <f t="shared" si="189"/>
        <v>0</v>
      </c>
      <c r="V395" s="5">
        <f t="shared" si="190"/>
        <v>-7.4324300817353635</v>
      </c>
      <c r="W395" s="5">
        <f t="shared" si="191"/>
        <v>2.8502122394497618</v>
      </c>
      <c r="X395" s="5">
        <f t="shared" si="168"/>
        <v>0.99984542002949017</v>
      </c>
      <c r="Y395" s="5">
        <f t="shared" si="169"/>
        <v>0</v>
      </c>
      <c r="Z395" s="5">
        <f t="shared" si="170"/>
        <v>2.4867732758000365</v>
      </c>
      <c r="AA395" s="5">
        <f t="shared" si="171"/>
        <v>6.4846990149336783</v>
      </c>
      <c r="AB395" s="5">
        <f t="shared" si="172"/>
        <v>0</v>
      </c>
      <c r="AC395" s="5">
        <f t="shared" si="173"/>
        <v>-4.945656805935327</v>
      </c>
      <c r="AD395" s="5">
        <f t="shared" si="174"/>
        <v>-22.839088745616557</v>
      </c>
      <c r="AE395">
        <f t="shared" si="192"/>
        <v>0</v>
      </c>
    </row>
    <row r="396" spans="1:31" x14ac:dyDescent="0.2">
      <c r="A396">
        <f t="shared" si="175"/>
        <v>3.6399999999999664</v>
      </c>
      <c r="B396" s="5">
        <f t="shared" si="176"/>
        <v>0</v>
      </c>
      <c r="C396" s="5">
        <f t="shared" si="177"/>
        <v>293.48181764964755</v>
      </c>
      <c r="D396" s="5">
        <f t="shared" si="178"/>
        <v>90.768128448127854</v>
      </c>
      <c r="E396" s="2">
        <f t="shared" si="179"/>
        <v>293.48181764964755</v>
      </c>
      <c r="F396" s="2">
        <f t="shared" si="180"/>
        <v>0</v>
      </c>
      <c r="G396" s="3">
        <f t="shared" si="181"/>
        <v>0</v>
      </c>
      <c r="H396" s="3">
        <f t="shared" si="182"/>
        <v>58.283948357514809</v>
      </c>
      <c r="I396" s="3">
        <f t="shared" si="183"/>
        <v>-22.598272993206244</v>
      </c>
      <c r="J396" s="2">
        <f t="shared" si="162"/>
        <v>62.511603550196405</v>
      </c>
      <c r="K396" s="2">
        <f t="shared" si="184"/>
        <v>42.611863360733743</v>
      </c>
      <c r="L396" s="6">
        <f t="shared" si="163"/>
        <v>2836.5599950477163</v>
      </c>
      <c r="M396" s="2">
        <f t="shared" si="164"/>
        <v>35.949458270570013</v>
      </c>
      <c r="N396" s="2">
        <f t="shared" si="185"/>
        <v>62.511603550196405</v>
      </c>
      <c r="O396" s="2">
        <f t="shared" si="165"/>
        <v>42.611863360733743</v>
      </c>
      <c r="P396" s="5">
        <f t="shared" si="166"/>
        <v>0.38362755185539332</v>
      </c>
      <c r="Q396" s="4">
        <f t="shared" si="186"/>
        <v>0.57508456396743746</v>
      </c>
      <c r="R396" s="4">
        <f t="shared" si="167"/>
        <v>0.33465162653802782</v>
      </c>
      <c r="S396" s="4">
        <f t="shared" si="187"/>
        <v>0</v>
      </c>
      <c r="T396" s="4">
        <f t="shared" si="188"/>
        <v>0</v>
      </c>
      <c r="U396" s="5">
        <f t="shared" si="189"/>
        <v>0</v>
      </c>
      <c r="V396" s="5">
        <f t="shared" si="190"/>
        <v>-7.4304100944607931</v>
      </c>
      <c r="W396" s="5">
        <f t="shared" si="191"/>
        <v>2.8809722144441925</v>
      </c>
      <c r="X396" s="5">
        <f t="shared" si="168"/>
        <v>0.99984490484586375</v>
      </c>
      <c r="Y396" s="5">
        <f t="shared" si="169"/>
        <v>0</v>
      </c>
      <c r="Z396" s="5">
        <f t="shared" si="170"/>
        <v>2.5131720412459697</v>
      </c>
      <c r="AA396" s="5">
        <f t="shared" si="171"/>
        <v>6.4818045834549372</v>
      </c>
      <c r="AB396" s="5">
        <f t="shared" si="172"/>
        <v>0</v>
      </c>
      <c r="AC396" s="5">
        <f t="shared" si="173"/>
        <v>-4.9172380532148239</v>
      </c>
      <c r="AD396" s="5">
        <f t="shared" si="174"/>
        <v>-22.811223202100869</v>
      </c>
      <c r="AE396">
        <f t="shared" si="192"/>
        <v>0</v>
      </c>
    </row>
    <row r="397" spans="1:31" x14ac:dyDescent="0.2">
      <c r="A397">
        <f t="shared" si="175"/>
        <v>3.6499999999999662</v>
      </c>
      <c r="B397" s="5">
        <f t="shared" si="176"/>
        <v>0</v>
      </c>
      <c r="C397" s="5">
        <f t="shared" si="177"/>
        <v>294.06441127132001</v>
      </c>
      <c r="D397" s="5">
        <f t="shared" si="178"/>
        <v>90.541005157035698</v>
      </c>
      <c r="E397" s="2">
        <f t="shared" si="179"/>
        <v>294.06441127132001</v>
      </c>
      <c r="F397" s="2">
        <f t="shared" si="180"/>
        <v>0</v>
      </c>
      <c r="G397" s="3">
        <f t="shared" si="181"/>
        <v>0</v>
      </c>
      <c r="H397" s="3">
        <f t="shared" si="182"/>
        <v>58.234775976982661</v>
      </c>
      <c r="I397" s="3">
        <f t="shared" si="183"/>
        <v>-22.826385225227252</v>
      </c>
      <c r="J397" s="2">
        <f t="shared" si="162"/>
        <v>62.548645033604281</v>
      </c>
      <c r="K397" s="2">
        <f t="shared" si="184"/>
        <v>42.637113179007684</v>
      </c>
      <c r="L397" s="6">
        <f t="shared" si="163"/>
        <v>2836.5585249144488</v>
      </c>
      <c r="M397" s="2">
        <f t="shared" si="164"/>
        <v>35.9494396386727</v>
      </c>
      <c r="N397" s="2">
        <f t="shared" si="185"/>
        <v>62.548645033604281</v>
      </c>
      <c r="O397" s="2">
        <f t="shared" si="165"/>
        <v>42.637113179007684</v>
      </c>
      <c r="P397" s="5">
        <f t="shared" si="166"/>
        <v>0.38362750892750191</v>
      </c>
      <c r="Q397" s="4">
        <f t="shared" si="186"/>
        <v>0.57474369939362957</v>
      </c>
      <c r="R397" s="4">
        <f t="shared" si="167"/>
        <v>0.33459151825297617</v>
      </c>
      <c r="S397" s="4">
        <f t="shared" si="187"/>
        <v>0</v>
      </c>
      <c r="T397" s="4">
        <f t="shared" si="188"/>
        <v>0</v>
      </c>
      <c r="U397" s="5">
        <f t="shared" si="189"/>
        <v>0</v>
      </c>
      <c r="V397" s="5">
        <f t="shared" si="190"/>
        <v>-7.4285396565484652</v>
      </c>
      <c r="W397" s="5">
        <f t="shared" si="191"/>
        <v>2.9117774562792853</v>
      </c>
      <c r="X397" s="5">
        <f t="shared" si="168"/>
        <v>0.99984438664591047</v>
      </c>
      <c r="Y397" s="5">
        <f t="shared" si="169"/>
        <v>0</v>
      </c>
      <c r="Z397" s="5">
        <f t="shared" si="170"/>
        <v>2.5395885780844516</v>
      </c>
      <c r="AA397" s="5">
        <f t="shared" si="171"/>
        <v>6.479009727523759</v>
      </c>
      <c r="AB397" s="5">
        <f t="shared" si="172"/>
        <v>0</v>
      </c>
      <c r="AC397" s="5">
        <f t="shared" si="173"/>
        <v>-4.8889510784640136</v>
      </c>
      <c r="AD397" s="5">
        <f t="shared" si="174"/>
        <v>-22.783212816196954</v>
      </c>
      <c r="AE397">
        <f t="shared" si="192"/>
        <v>0</v>
      </c>
    </row>
    <row r="398" spans="1:31" x14ac:dyDescent="0.2">
      <c r="A398">
        <f t="shared" si="175"/>
        <v>3.6599999999999659</v>
      </c>
      <c r="B398" s="5">
        <f t="shared" si="176"/>
        <v>0</v>
      </c>
      <c r="C398" s="5">
        <f t="shared" si="177"/>
        <v>294.64651458353592</v>
      </c>
      <c r="D398" s="5">
        <f t="shared" si="178"/>
        <v>90.311602144142626</v>
      </c>
      <c r="E398" s="2">
        <f t="shared" si="179"/>
        <v>294.64651458353592</v>
      </c>
      <c r="F398" s="2">
        <f t="shared" si="180"/>
        <v>0</v>
      </c>
      <c r="G398" s="3">
        <f t="shared" si="181"/>
        <v>0</v>
      </c>
      <c r="H398" s="3">
        <f t="shared" si="182"/>
        <v>58.185886466198021</v>
      </c>
      <c r="I398" s="3">
        <f t="shared" si="183"/>
        <v>-23.054217353389223</v>
      </c>
      <c r="J398" s="2">
        <f t="shared" si="162"/>
        <v>62.586694445661522</v>
      </c>
      <c r="K398" s="2">
        <f t="shared" si="184"/>
        <v>42.663050065208942</v>
      </c>
      <c r="L398" s="6">
        <f t="shared" si="163"/>
        <v>2836.5570462164915</v>
      </c>
      <c r="M398" s="2">
        <f t="shared" si="164"/>
        <v>35.949420898229839</v>
      </c>
      <c r="N398" s="2">
        <f t="shared" si="185"/>
        <v>62.586694445661522</v>
      </c>
      <c r="O398" s="2">
        <f t="shared" si="165"/>
        <v>42.663050065208942</v>
      </c>
      <c r="P398" s="5">
        <f t="shared" si="166"/>
        <v>0.38362746574952156</v>
      </c>
      <c r="Q398" s="4">
        <f t="shared" si="186"/>
        <v>0.57439398608024483</v>
      </c>
      <c r="R398" s="4">
        <f t="shared" si="167"/>
        <v>0.33452979791001924</v>
      </c>
      <c r="S398" s="4">
        <f t="shared" si="187"/>
        <v>0</v>
      </c>
      <c r="T398" s="4">
        <f t="shared" si="188"/>
        <v>0</v>
      </c>
      <c r="U398" s="5">
        <f t="shared" si="189"/>
        <v>0</v>
      </c>
      <c r="V398" s="5">
        <f t="shared" si="190"/>
        <v>-7.4268174951022727</v>
      </c>
      <c r="W398" s="5">
        <f t="shared" si="191"/>
        <v>2.9426287915284779</v>
      </c>
      <c r="X398" s="5">
        <f t="shared" si="168"/>
        <v>0.99984386542703241</v>
      </c>
      <c r="Y398" s="5">
        <f t="shared" si="169"/>
        <v>0</v>
      </c>
      <c r="Z398" s="5">
        <f t="shared" si="170"/>
        <v>2.5660232982300579</v>
      </c>
      <c r="AA398" s="5">
        <f t="shared" si="171"/>
        <v>6.4763135530377687</v>
      </c>
      <c r="AB398" s="5">
        <f t="shared" si="172"/>
        <v>0</v>
      </c>
      <c r="AC398" s="5">
        <f t="shared" si="173"/>
        <v>-4.8607941968722148</v>
      </c>
      <c r="AD398" s="5">
        <f t="shared" si="174"/>
        <v>-22.755057655433752</v>
      </c>
      <c r="AE398">
        <f t="shared" si="192"/>
        <v>0</v>
      </c>
    </row>
    <row r="399" spans="1:31" x14ac:dyDescent="0.2">
      <c r="A399">
        <f t="shared" si="175"/>
        <v>3.6699999999999657</v>
      </c>
      <c r="B399" s="5">
        <f t="shared" si="176"/>
        <v>0</v>
      </c>
      <c r="C399" s="5">
        <f t="shared" si="177"/>
        <v>295.22813040848803</v>
      </c>
      <c r="D399" s="5">
        <f t="shared" si="178"/>
        <v>90.079922217725965</v>
      </c>
      <c r="E399" s="2">
        <f t="shared" si="179"/>
        <v>295.22813040848803</v>
      </c>
      <c r="F399" s="2">
        <f t="shared" si="180"/>
        <v>0</v>
      </c>
      <c r="G399" s="3">
        <f t="shared" si="181"/>
        <v>0</v>
      </c>
      <c r="H399" s="3">
        <f t="shared" si="182"/>
        <v>58.137278524229302</v>
      </c>
      <c r="I399" s="3">
        <f t="shared" si="183"/>
        <v>-23.281767929943562</v>
      </c>
      <c r="J399" s="2">
        <f t="shared" si="162"/>
        <v>62.625744483778888</v>
      </c>
      <c r="K399" s="2">
        <f t="shared" si="184"/>
        <v>42.689669041430733</v>
      </c>
      <c r="L399" s="6">
        <f t="shared" si="163"/>
        <v>2836.5555589472115</v>
      </c>
      <c r="M399" s="2">
        <f t="shared" si="164"/>
        <v>35.949402049157364</v>
      </c>
      <c r="N399" s="2">
        <f t="shared" si="185"/>
        <v>62.625744483778888</v>
      </c>
      <c r="O399" s="2">
        <f t="shared" si="165"/>
        <v>42.689669041430733</v>
      </c>
      <c r="P399" s="5">
        <f t="shared" si="166"/>
        <v>0.38362742232125857</v>
      </c>
      <c r="Q399" s="4">
        <f t="shared" si="186"/>
        <v>0.57403552397638735</v>
      </c>
      <c r="R399" s="4">
        <f t="shared" si="167"/>
        <v>0.33446647913059008</v>
      </c>
      <c r="S399" s="4">
        <f t="shared" si="187"/>
        <v>0</v>
      </c>
      <c r="T399" s="4">
        <f t="shared" si="188"/>
        <v>0</v>
      </c>
      <c r="U399" s="5">
        <f t="shared" si="189"/>
        <v>0</v>
      </c>
      <c r="V399" s="5">
        <f t="shared" si="190"/>
        <v>-7.4252423424466008</v>
      </c>
      <c r="W399" s="5">
        <f t="shared" si="191"/>
        <v>2.9735270282454964</v>
      </c>
      <c r="X399" s="5">
        <f t="shared" si="168"/>
        <v>0.99984334118689122</v>
      </c>
      <c r="Y399" s="5">
        <f t="shared" si="169"/>
        <v>0</v>
      </c>
      <c r="Z399" s="5">
        <f t="shared" si="170"/>
        <v>2.5924766006535962</v>
      </c>
      <c r="AA399" s="5">
        <f t="shared" si="171"/>
        <v>6.4737151685933254</v>
      </c>
      <c r="AB399" s="5">
        <f t="shared" si="172"/>
        <v>0</v>
      </c>
      <c r="AC399" s="5">
        <f t="shared" si="173"/>
        <v>-4.8327657417930041</v>
      </c>
      <c r="AD399" s="5">
        <f t="shared" si="174"/>
        <v>-22.726757803161178</v>
      </c>
      <c r="AE399">
        <f t="shared" si="192"/>
        <v>0</v>
      </c>
    </row>
    <row r="400" spans="1:31" x14ac:dyDescent="0.2">
      <c r="A400">
        <f t="shared" si="175"/>
        <v>3.6799999999999655</v>
      </c>
      <c r="B400" s="5">
        <f t="shared" si="176"/>
        <v>0</v>
      </c>
      <c r="C400" s="5">
        <f t="shared" si="177"/>
        <v>295.80926155544324</v>
      </c>
      <c r="D400" s="5">
        <f t="shared" si="178"/>
        <v>89.845968200536376</v>
      </c>
      <c r="E400" s="2">
        <f t="shared" si="179"/>
        <v>295.80926155544324</v>
      </c>
      <c r="F400" s="2">
        <f t="shared" si="180"/>
        <v>0</v>
      </c>
      <c r="G400" s="3">
        <f t="shared" si="181"/>
        <v>0</v>
      </c>
      <c r="H400" s="3">
        <f t="shared" si="182"/>
        <v>58.088950866811373</v>
      </c>
      <c r="I400" s="3">
        <f t="shared" si="183"/>
        <v>-23.509035507975174</v>
      </c>
      <c r="J400" s="2">
        <f t="shared" si="162"/>
        <v>62.665787821761754</v>
      </c>
      <c r="K400" s="2">
        <f t="shared" si="184"/>
        <v>42.716965113675357</v>
      </c>
      <c r="L400" s="6">
        <f t="shared" si="163"/>
        <v>2836.5540631007075</v>
      </c>
      <c r="M400" s="2">
        <f t="shared" si="164"/>
        <v>35.94938309138049</v>
      </c>
      <c r="N400" s="2">
        <f t="shared" si="185"/>
        <v>62.665787821761754</v>
      </c>
      <c r="O400" s="2">
        <f t="shared" si="165"/>
        <v>42.716965113675357</v>
      </c>
      <c r="P400" s="5">
        <f t="shared" si="166"/>
        <v>0.38362737864254071</v>
      </c>
      <c r="Q400" s="4">
        <f t="shared" si="186"/>
        <v>0.57366841367462162</v>
      </c>
      <c r="R400" s="4">
        <f t="shared" si="167"/>
        <v>0.33440157560182349</v>
      </c>
      <c r="S400" s="4">
        <f t="shared" si="187"/>
        <v>0</v>
      </c>
      <c r="T400" s="4">
        <f t="shared" si="188"/>
        <v>0</v>
      </c>
      <c r="U400" s="5">
        <f t="shared" si="189"/>
        <v>0</v>
      </c>
      <c r="V400" s="5">
        <f t="shared" si="190"/>
        <v>-7.4238129361822951</v>
      </c>
      <c r="W400" s="5">
        <f t="shared" si="191"/>
        <v>3.0044729559918655</v>
      </c>
      <c r="X400" s="5">
        <f t="shared" si="168"/>
        <v>0.99984281392340735</v>
      </c>
      <c r="Y400" s="5">
        <f t="shared" si="169"/>
        <v>0</v>
      </c>
      <c r="Z400" s="5">
        <f t="shared" si="170"/>
        <v>2.6189488714071048</v>
      </c>
      <c r="AA400" s="5">
        <f t="shared" si="171"/>
        <v>6.4712136855741846</v>
      </c>
      <c r="AB400" s="5">
        <f t="shared" si="172"/>
        <v>0</v>
      </c>
      <c r="AC400" s="5">
        <f t="shared" si="173"/>
        <v>-4.8048640647751899</v>
      </c>
      <c r="AD400" s="5">
        <f t="shared" si="174"/>
        <v>-22.69831335843395</v>
      </c>
      <c r="AE400">
        <f t="shared" si="192"/>
        <v>0</v>
      </c>
    </row>
    <row r="401" spans="1:31" x14ac:dyDescent="0.2">
      <c r="A401">
        <f t="shared" si="175"/>
        <v>3.6899999999999653</v>
      </c>
      <c r="B401" s="5">
        <f t="shared" si="176"/>
        <v>0</v>
      </c>
      <c r="C401" s="5">
        <f t="shared" si="177"/>
        <v>296.38991082090814</v>
      </c>
      <c r="D401" s="5">
        <f t="shared" si="178"/>
        <v>89.609742929788709</v>
      </c>
      <c r="E401" s="2">
        <f t="shared" si="179"/>
        <v>296.38991082090814</v>
      </c>
      <c r="F401" s="2">
        <f t="shared" si="180"/>
        <v>0</v>
      </c>
      <c r="G401" s="3">
        <f t="shared" si="181"/>
        <v>0</v>
      </c>
      <c r="H401" s="3">
        <f t="shared" si="182"/>
        <v>58.040902226163624</v>
      </c>
      <c r="I401" s="3">
        <f t="shared" si="183"/>
        <v>-23.736018641559514</v>
      </c>
      <c r="J401" s="2">
        <f t="shared" si="162"/>
        <v>62.706817110897489</v>
      </c>
      <c r="K401" s="2">
        <f t="shared" si="184"/>
        <v>42.744933272595425</v>
      </c>
      <c r="L401" s="6">
        <f t="shared" si="163"/>
        <v>2836.5525586718081</v>
      </c>
      <c r="M401" s="2">
        <f t="shared" si="164"/>
        <v>35.949364024833677</v>
      </c>
      <c r="N401" s="2">
        <f t="shared" si="185"/>
        <v>62.706817110897489</v>
      </c>
      <c r="O401" s="2">
        <f t="shared" si="165"/>
        <v>42.744933272595425</v>
      </c>
      <c r="P401" s="5">
        <f t="shared" si="166"/>
        <v>0.38362733471321681</v>
      </c>
      <c r="Q401" s="4">
        <f t="shared" si="186"/>
        <v>0.57329275637219712</v>
      </c>
      <c r="R401" s="4">
        <f t="shared" si="167"/>
        <v>0.33433510107347392</v>
      </c>
      <c r="S401" s="4">
        <f t="shared" si="187"/>
        <v>0</v>
      </c>
      <c r="T401" s="4">
        <f t="shared" si="188"/>
        <v>0</v>
      </c>
      <c r="U401" s="5">
        <f t="shared" si="189"/>
        <v>0</v>
      </c>
      <c r="V401" s="5">
        <f t="shared" si="190"/>
        <v>-7.422528019242379</v>
      </c>
      <c r="W401" s="5">
        <f t="shared" si="191"/>
        <v>3.0354673458679646</v>
      </c>
      <c r="X401" s="5">
        <f t="shared" si="168"/>
        <v>0.99984228363475758</v>
      </c>
      <c r="Y401" s="5">
        <f t="shared" si="169"/>
        <v>0</v>
      </c>
      <c r="Z401" s="5">
        <f t="shared" si="170"/>
        <v>2.6454404836523526</v>
      </c>
      <c r="AA401" s="5">
        <f t="shared" si="171"/>
        <v>6.4688082182392925</v>
      </c>
      <c r="AB401" s="5">
        <f t="shared" si="172"/>
        <v>0</v>
      </c>
      <c r="AC401" s="5">
        <f t="shared" si="173"/>
        <v>-4.7770875355900264</v>
      </c>
      <c r="AD401" s="5">
        <f t="shared" si="174"/>
        <v>-22.669724435892743</v>
      </c>
      <c r="AE401">
        <f t="shared" si="192"/>
        <v>0</v>
      </c>
    </row>
    <row r="402" spans="1:31" x14ac:dyDescent="0.2">
      <c r="A402">
        <f t="shared" si="175"/>
        <v>3.6999999999999651</v>
      </c>
      <c r="B402" s="5">
        <f t="shared" si="176"/>
        <v>0</v>
      </c>
      <c r="C402" s="5">
        <f t="shared" si="177"/>
        <v>296.97008098879297</v>
      </c>
      <c r="D402" s="5">
        <f t="shared" si="178"/>
        <v>89.37124925715132</v>
      </c>
      <c r="E402" s="2">
        <f t="shared" si="179"/>
        <v>296.97008098879297</v>
      </c>
      <c r="F402" s="2">
        <f t="shared" si="180"/>
        <v>0</v>
      </c>
      <c r="G402" s="3">
        <f t="shared" si="181"/>
        <v>0</v>
      </c>
      <c r="H402" s="3">
        <f t="shared" si="182"/>
        <v>57.993131350807722</v>
      </c>
      <c r="I402" s="3">
        <f t="shared" si="183"/>
        <v>-23.962715885918442</v>
      </c>
      <c r="J402" s="2">
        <f t="shared" si="162"/>
        <v>62.748824981040762</v>
      </c>
      <c r="K402" s="2">
        <f t="shared" si="184"/>
        <v>42.773568494233643</v>
      </c>
      <c r="L402" s="6">
        <f t="shared" si="163"/>
        <v>2836.5510456560619</v>
      </c>
      <c r="M402" s="2">
        <f t="shared" si="164"/>
        <v>35.949344849460502</v>
      </c>
      <c r="N402" s="2">
        <f t="shared" si="185"/>
        <v>62.748824981040762</v>
      </c>
      <c r="O402" s="2">
        <f t="shared" si="165"/>
        <v>42.773568494233643</v>
      </c>
      <c r="P402" s="5">
        <f t="shared" si="166"/>
        <v>0.38362729053315703</v>
      </c>
      <c r="Q402" s="4">
        <f t="shared" si="186"/>
        <v>0.57290865383252054</v>
      </c>
      <c r="R402" s="4">
        <f t="shared" si="167"/>
        <v>0.33426706935484285</v>
      </c>
      <c r="S402" s="4">
        <f t="shared" si="187"/>
        <v>0</v>
      </c>
      <c r="T402" s="4">
        <f t="shared" si="188"/>
        <v>0</v>
      </c>
      <c r="U402" s="5">
        <f t="shared" si="189"/>
        <v>0</v>
      </c>
      <c r="V402" s="5">
        <f t="shared" si="190"/>
        <v>-7.4213863399474063</v>
      </c>
      <c r="W402" s="5">
        <f t="shared" si="191"/>
        <v>3.0665109505475763</v>
      </c>
      <c r="X402" s="5">
        <f t="shared" si="168"/>
        <v>0.99984175031937295</v>
      </c>
      <c r="Y402" s="5">
        <f t="shared" si="169"/>
        <v>0</v>
      </c>
      <c r="Z402" s="5">
        <f t="shared" si="170"/>
        <v>2.6719517976927598</v>
      </c>
      <c r="AA402" s="5">
        <f t="shared" si="171"/>
        <v>6.4664978838096321</v>
      </c>
      <c r="AB402" s="5">
        <f t="shared" si="172"/>
        <v>0</v>
      </c>
      <c r="AC402" s="5">
        <f t="shared" si="173"/>
        <v>-4.7494345422546465</v>
      </c>
      <c r="AD402" s="5">
        <f t="shared" si="174"/>
        <v>-22.640991165642792</v>
      </c>
      <c r="AE402">
        <f t="shared" si="192"/>
        <v>0</v>
      </c>
    </row>
    <row r="403" spans="1:31" x14ac:dyDescent="0.2">
      <c r="A403">
        <f t="shared" si="175"/>
        <v>3.7099999999999649</v>
      </c>
      <c r="B403" s="5">
        <f t="shared" si="176"/>
        <v>0</v>
      </c>
      <c r="C403" s="5">
        <f t="shared" si="177"/>
        <v>297.54977483057394</v>
      </c>
      <c r="D403" s="5">
        <f t="shared" si="178"/>
        <v>89.130490048733861</v>
      </c>
      <c r="E403" s="2">
        <f t="shared" si="179"/>
        <v>297.54977483057394</v>
      </c>
      <c r="F403" s="2">
        <f t="shared" si="180"/>
        <v>0</v>
      </c>
      <c r="G403" s="3">
        <f t="shared" si="181"/>
        <v>0</v>
      </c>
      <c r="H403" s="3">
        <f t="shared" si="182"/>
        <v>57.945637005385173</v>
      </c>
      <c r="I403" s="3">
        <f t="shared" si="183"/>
        <v>-24.189125797574871</v>
      </c>
      <c r="J403" s="2">
        <f t="shared" si="162"/>
        <v>62.791804041696125</v>
      </c>
      <c r="K403" s="2">
        <f t="shared" si="184"/>
        <v>42.802865740760822</v>
      </c>
      <c r="L403" s="6">
        <f t="shared" si="163"/>
        <v>2836.5495240497339</v>
      </c>
      <c r="M403" s="2">
        <f t="shared" si="164"/>
        <v>35.949325565213634</v>
      </c>
      <c r="N403" s="2">
        <f t="shared" si="185"/>
        <v>62.791804041696125</v>
      </c>
      <c r="O403" s="2">
        <f t="shared" si="165"/>
        <v>42.802865740760822</v>
      </c>
      <c r="P403" s="5">
        <f t="shared" si="166"/>
        <v>0.38362724610225224</v>
      </c>
      <c r="Q403" s="4">
        <f t="shared" si="186"/>
        <v>0.57251620834690342</v>
      </c>
      <c r="R403" s="4">
        <f t="shared" si="167"/>
        <v>0.3341974943117213</v>
      </c>
      <c r="S403" s="4">
        <f t="shared" si="187"/>
        <v>0</v>
      </c>
      <c r="T403" s="4">
        <f t="shared" si="188"/>
        <v>0</v>
      </c>
      <c r="U403" s="5">
        <f t="shared" si="189"/>
        <v>0</v>
      </c>
      <c r="V403" s="5">
        <f t="shared" si="190"/>
        <v>-7.4203866520604453</v>
      </c>
      <c r="W403" s="5">
        <f t="shared" si="191"/>
        <v>3.0976045043159055</v>
      </c>
      <c r="X403" s="5">
        <f t="shared" si="168"/>
        <v>0.99984121397593684</v>
      </c>
      <c r="Y403" s="5">
        <f t="shared" si="169"/>
        <v>0</v>
      </c>
      <c r="Z403" s="5">
        <f t="shared" si="170"/>
        <v>2.6984831610087237</v>
      </c>
      <c r="AA403" s="5">
        <f t="shared" si="171"/>
        <v>6.4642818025541278</v>
      </c>
      <c r="AB403" s="5">
        <f t="shared" si="172"/>
        <v>0</v>
      </c>
      <c r="AC403" s="5">
        <f t="shared" si="173"/>
        <v>-4.7219034910517212</v>
      </c>
      <c r="AD403" s="5">
        <f t="shared" si="174"/>
        <v>-22.612113693129967</v>
      </c>
      <c r="AE403">
        <f t="shared" si="192"/>
        <v>0</v>
      </c>
    </row>
    <row r="404" spans="1:31" x14ac:dyDescent="0.2">
      <c r="A404">
        <f t="shared" si="175"/>
        <v>3.7199999999999647</v>
      </c>
      <c r="B404" s="5">
        <f t="shared" si="176"/>
        <v>0</v>
      </c>
      <c r="C404" s="5">
        <f t="shared" si="177"/>
        <v>298.12899510545321</v>
      </c>
      <c r="D404" s="5">
        <f t="shared" si="178"/>
        <v>88.887468185073459</v>
      </c>
      <c r="E404" s="2">
        <f t="shared" si="179"/>
        <v>298.12899510545321</v>
      </c>
      <c r="F404" s="2">
        <f t="shared" si="180"/>
        <v>0</v>
      </c>
      <c r="G404" s="3">
        <f t="shared" si="181"/>
        <v>0</v>
      </c>
      <c r="H404" s="3">
        <f t="shared" si="182"/>
        <v>57.898417970474654</v>
      </c>
      <c r="I404" s="3">
        <f t="shared" si="183"/>
        <v>-24.415246934506172</v>
      </c>
      <c r="J404" s="2">
        <f t="shared" si="162"/>
        <v>62.835746883097485</v>
      </c>
      <c r="K404" s="2">
        <f t="shared" si="184"/>
        <v>42.832819961211641</v>
      </c>
      <c r="L404" s="6">
        <f t="shared" si="163"/>
        <v>2836.5479938497992</v>
      </c>
      <c r="M404" s="2">
        <f t="shared" si="164"/>
        <v>35.949306172054754</v>
      </c>
      <c r="N404" s="2">
        <f t="shared" si="185"/>
        <v>62.835746883097485</v>
      </c>
      <c r="O404" s="2">
        <f t="shared" si="165"/>
        <v>42.832819961211641</v>
      </c>
      <c r="P404" s="5">
        <f t="shared" si="166"/>
        <v>0.38362720142041418</v>
      </c>
      <c r="Q404" s="4">
        <f t="shared" si="186"/>
        <v>0.57211552269660293</v>
      </c>
      <c r="R404" s="4">
        <f t="shared" si="167"/>
        <v>0.33412638986334553</v>
      </c>
      <c r="S404" s="4">
        <f t="shared" si="187"/>
        <v>0</v>
      </c>
      <c r="T404" s="4">
        <f t="shared" si="188"/>
        <v>0</v>
      </c>
      <c r="U404" s="5">
        <f t="shared" si="189"/>
        <v>0</v>
      </c>
      <c r="V404" s="5">
        <f t="shared" si="190"/>
        <v>-7.4195277148416183</v>
      </c>
      <c r="W404" s="5">
        <f t="shared" si="191"/>
        <v>3.1287487231110149</v>
      </c>
      <c r="X404" s="5">
        <f t="shared" si="168"/>
        <v>0.99984067460338355</v>
      </c>
      <c r="Y404" s="5">
        <f t="shared" si="169"/>
        <v>0</v>
      </c>
      <c r="Z404" s="5">
        <f t="shared" si="170"/>
        <v>2.7250349082962759</v>
      </c>
      <c r="AA404" s="5">
        <f t="shared" si="171"/>
        <v>6.4621590978745127</v>
      </c>
      <c r="AB404" s="5">
        <f t="shared" si="172"/>
        <v>0</v>
      </c>
      <c r="AC404" s="5">
        <f t="shared" si="173"/>
        <v>-4.6944928065453428</v>
      </c>
      <c r="AD404" s="5">
        <f t="shared" si="174"/>
        <v>-22.583092179014471</v>
      </c>
      <c r="AE404">
        <f t="shared" si="192"/>
        <v>0</v>
      </c>
    </row>
    <row r="405" spans="1:31" x14ac:dyDescent="0.2">
      <c r="A405">
        <f t="shared" si="175"/>
        <v>3.7299999999999645</v>
      </c>
      <c r="B405" s="5">
        <f t="shared" si="176"/>
        <v>0</v>
      </c>
      <c r="C405" s="5">
        <f t="shared" si="177"/>
        <v>298.7077445605176</v>
      </c>
      <c r="D405" s="5">
        <f t="shared" si="178"/>
        <v>88.642186561119445</v>
      </c>
      <c r="E405" s="2">
        <f t="shared" si="179"/>
        <v>298.7077445605176</v>
      </c>
      <c r="F405" s="2">
        <f t="shared" si="180"/>
        <v>0</v>
      </c>
      <c r="G405" s="3">
        <f t="shared" si="181"/>
        <v>0</v>
      </c>
      <c r="H405" s="3">
        <f t="shared" si="182"/>
        <v>57.851473042409204</v>
      </c>
      <c r="I405" s="3">
        <f t="shared" si="183"/>
        <v>-24.641077856296317</v>
      </c>
      <c r="J405" s="2">
        <f t="shared" si="162"/>
        <v>62.880646077284027</v>
      </c>
      <c r="K405" s="2">
        <f t="shared" si="184"/>
        <v>42.863426092218148</v>
      </c>
      <c r="L405" s="6">
        <f t="shared" si="163"/>
        <v>2836.5464550539382</v>
      </c>
      <c r="M405" s="2">
        <f t="shared" si="164"/>
        <v>35.949286669954425</v>
      </c>
      <c r="N405" s="2">
        <f t="shared" si="185"/>
        <v>62.880646077284027</v>
      </c>
      <c r="O405" s="2">
        <f t="shared" si="165"/>
        <v>42.863426092218148</v>
      </c>
      <c r="P405" s="5">
        <f t="shared" si="166"/>
        <v>0.38362715648757501</v>
      </c>
      <c r="Q405" s="4">
        <f t="shared" si="186"/>
        <v>0.57170670011517744</v>
      </c>
      <c r="R405" s="4">
        <f t="shared" si="167"/>
        <v>0.33405376997936881</v>
      </c>
      <c r="S405" s="4">
        <f t="shared" si="187"/>
        <v>0</v>
      </c>
      <c r="T405" s="4">
        <f t="shared" si="188"/>
        <v>0</v>
      </c>
      <c r="U405" s="5">
        <f t="shared" si="189"/>
        <v>0</v>
      </c>
      <c r="V405" s="5">
        <f t="shared" si="190"/>
        <v>-7.4188082931021571</v>
      </c>
      <c r="W405" s="5">
        <f t="shared" si="191"/>
        <v>3.1599443045686377</v>
      </c>
      <c r="X405" s="5">
        <f t="shared" si="168"/>
        <v>0.99984013220089452</v>
      </c>
      <c r="Y405" s="5">
        <f t="shared" si="169"/>
        <v>0</v>
      </c>
      <c r="Z405" s="5">
        <f t="shared" si="170"/>
        <v>2.7516073615090302</v>
      </c>
      <c r="AA405" s="5">
        <f t="shared" si="171"/>
        <v>6.4601288963891399</v>
      </c>
      <c r="AB405" s="5">
        <f t="shared" si="172"/>
        <v>0</v>
      </c>
      <c r="AC405" s="5">
        <f t="shared" si="173"/>
        <v>-4.6672009315931273</v>
      </c>
      <c r="AD405" s="5">
        <f t="shared" si="174"/>
        <v>-22.553926799042223</v>
      </c>
      <c r="AE405">
        <f t="shared" si="192"/>
        <v>0</v>
      </c>
    </row>
    <row r="406" spans="1:31" x14ac:dyDescent="0.2">
      <c r="A406">
        <f t="shared" si="175"/>
        <v>3.7399999999999642</v>
      </c>
      <c r="B406" s="5">
        <f t="shared" si="176"/>
        <v>0</v>
      </c>
      <c r="C406" s="5">
        <f t="shared" si="177"/>
        <v>299.28602593089511</v>
      </c>
      <c r="D406" s="5">
        <f t="shared" si="178"/>
        <v>88.394648086216534</v>
      </c>
      <c r="E406" s="2">
        <f t="shared" si="179"/>
        <v>299.28602593089511</v>
      </c>
      <c r="F406" s="2">
        <f t="shared" si="180"/>
        <v>0</v>
      </c>
      <c r="G406" s="3">
        <f t="shared" si="181"/>
        <v>0</v>
      </c>
      <c r="H406" s="3">
        <f t="shared" si="182"/>
        <v>57.80480103309327</v>
      </c>
      <c r="I406" s="3">
        <f t="shared" si="183"/>
        <v>-24.866617124286741</v>
      </c>
      <c r="J406" s="2">
        <f t="shared" si="162"/>
        <v>62.926494179172025</v>
      </c>
      <c r="K406" s="2">
        <f t="shared" si="184"/>
        <v>42.894679058740302</v>
      </c>
      <c r="L406" s="6">
        <f t="shared" si="163"/>
        <v>2836.5449076605296</v>
      </c>
      <c r="M406" s="2">
        <f t="shared" si="164"/>
        <v>35.949267058892126</v>
      </c>
      <c r="N406" s="2">
        <f t="shared" si="185"/>
        <v>62.926494179172025</v>
      </c>
      <c r="O406" s="2">
        <f t="shared" si="165"/>
        <v>42.894679058740302</v>
      </c>
      <c r="P406" s="5">
        <f t="shared" si="166"/>
        <v>0.38362711130368748</v>
      </c>
      <c r="Q406" s="4">
        <f t="shared" si="186"/>
        <v>0.57128984425118245</v>
      </c>
      <c r="R406" s="4">
        <f t="shared" si="167"/>
        <v>0.33397964867685037</v>
      </c>
      <c r="S406" s="4">
        <f t="shared" si="187"/>
        <v>0</v>
      </c>
      <c r="T406" s="4">
        <f t="shared" si="188"/>
        <v>0</v>
      </c>
      <c r="U406" s="5">
        <f t="shared" si="189"/>
        <v>0</v>
      </c>
      <c r="V406" s="5">
        <f t="shared" si="190"/>
        <v>-7.4182271572579177</v>
      </c>
      <c r="W406" s="5">
        <f t="shared" si="191"/>
        <v>3.1911919280703294</v>
      </c>
      <c r="X406" s="5">
        <f t="shared" si="168"/>
        <v>0.99983958676789875</v>
      </c>
      <c r="Y406" s="5">
        <f t="shared" si="169"/>
        <v>0</v>
      </c>
      <c r="Z406" s="5">
        <f t="shared" si="170"/>
        <v>2.77820082990335</v>
      </c>
      <c r="AA406" s="5">
        <f t="shared" si="171"/>
        <v>6.4581903280156814</v>
      </c>
      <c r="AB406" s="5">
        <f t="shared" si="172"/>
        <v>0</v>
      </c>
      <c r="AC406" s="5">
        <f t="shared" si="173"/>
        <v>-4.6400263273545672</v>
      </c>
      <c r="AD406" s="5">
        <f t="shared" si="174"/>
        <v>-22.524617743913989</v>
      </c>
      <c r="AE406">
        <f t="shared" si="192"/>
        <v>0</v>
      </c>
    </row>
    <row r="407" spans="1:31" x14ac:dyDescent="0.2">
      <c r="A407">
        <f t="shared" si="175"/>
        <v>3.749999999999964</v>
      </c>
      <c r="B407" s="5">
        <f t="shared" si="176"/>
        <v>0</v>
      </c>
      <c r="C407" s="5">
        <f t="shared" si="177"/>
        <v>299.86384193990966</v>
      </c>
      <c r="D407" s="5">
        <f t="shared" si="178"/>
        <v>88.144855684086465</v>
      </c>
      <c r="E407" s="2">
        <f t="shared" si="179"/>
        <v>299.86384193990966</v>
      </c>
      <c r="F407" s="2">
        <f t="shared" si="180"/>
        <v>0</v>
      </c>
      <c r="G407" s="3">
        <f t="shared" si="181"/>
        <v>0</v>
      </c>
      <c r="H407" s="3">
        <f t="shared" si="182"/>
        <v>57.758400769819723</v>
      </c>
      <c r="I407" s="3">
        <f t="shared" si="183"/>
        <v>-25.09186330172588</v>
      </c>
      <c r="J407" s="2">
        <f t="shared" si="162"/>
        <v>62.973283727622224</v>
      </c>
      <c r="K407" s="2">
        <f t="shared" si="184"/>
        <v>42.926573774793603</v>
      </c>
      <c r="L407" s="6">
        <f t="shared" si="163"/>
        <v>2836.5433516686426</v>
      </c>
      <c r="M407" s="2">
        <f t="shared" si="164"/>
        <v>35.949247338856061</v>
      </c>
      <c r="N407" s="2">
        <f t="shared" si="185"/>
        <v>62.973283727622224</v>
      </c>
      <c r="O407" s="2">
        <f t="shared" si="165"/>
        <v>42.926573774793603</v>
      </c>
      <c r="P407" s="5">
        <f t="shared" si="166"/>
        <v>0.38362706586872436</v>
      </c>
      <c r="Q407" s="4">
        <f t="shared" si="186"/>
        <v>0.57086505913121854</v>
      </c>
      <c r="R407" s="4">
        <f t="shared" si="167"/>
        <v>0.33390404001726248</v>
      </c>
      <c r="S407" s="4">
        <f t="shared" si="187"/>
        <v>0</v>
      </c>
      <c r="T407" s="4">
        <f t="shared" si="188"/>
        <v>0</v>
      </c>
      <c r="U407" s="5">
        <f t="shared" si="189"/>
        <v>0</v>
      </c>
      <c r="V407" s="5">
        <f t="shared" si="190"/>
        <v>-7.4177830833823206</v>
      </c>
      <c r="W407" s="5">
        <f t="shared" si="191"/>
        <v>3.2224922547949006</v>
      </c>
      <c r="X407" s="5">
        <f t="shared" si="168"/>
        <v>0.99983903830406839</v>
      </c>
      <c r="Y407" s="5">
        <f t="shared" si="169"/>
        <v>0</v>
      </c>
      <c r="Z407" s="5">
        <f t="shared" si="170"/>
        <v>2.8048156100866954</v>
      </c>
      <c r="AA407" s="5">
        <f t="shared" si="171"/>
        <v>6.4563425260526941</v>
      </c>
      <c r="AB407" s="5">
        <f t="shared" si="172"/>
        <v>0</v>
      </c>
      <c r="AC407" s="5">
        <f t="shared" si="173"/>
        <v>-4.6129674732956252</v>
      </c>
      <c r="AD407" s="5">
        <f t="shared" si="174"/>
        <v>-22.495165219152405</v>
      </c>
      <c r="AE407">
        <f t="shared" si="192"/>
        <v>0</v>
      </c>
    </row>
    <row r="408" spans="1:31" x14ac:dyDescent="0.2">
      <c r="A408">
        <f t="shared" si="175"/>
        <v>3.7599999999999638</v>
      </c>
      <c r="B408" s="5">
        <f t="shared" si="176"/>
        <v>0</v>
      </c>
      <c r="C408" s="5">
        <f t="shared" si="177"/>
        <v>300.44119529923421</v>
      </c>
      <c r="D408" s="5">
        <f t="shared" si="178"/>
        <v>87.892812292808244</v>
      </c>
      <c r="E408" s="2">
        <f t="shared" si="179"/>
        <v>300.44119529923421</v>
      </c>
      <c r="F408" s="2">
        <f t="shared" si="180"/>
        <v>0</v>
      </c>
      <c r="G408" s="3">
        <f t="shared" si="181"/>
        <v>0</v>
      </c>
      <c r="H408" s="3">
        <f t="shared" si="182"/>
        <v>57.71227109508677</v>
      </c>
      <c r="I408" s="3">
        <f t="shared" si="183"/>
        <v>-25.316814953917405</v>
      </c>
      <c r="J408" s="2">
        <f t="shared" si="162"/>
        <v>63.021007246502208</v>
      </c>
      <c r="K408" s="2">
        <f t="shared" si="184"/>
        <v>42.959105144173279</v>
      </c>
      <c r="L408" s="6">
        <f t="shared" si="163"/>
        <v>2836.5417870780348</v>
      </c>
      <c r="M408" s="2">
        <f t="shared" si="164"/>
        <v>35.949227509843141</v>
      </c>
      <c r="N408" s="2">
        <f t="shared" si="185"/>
        <v>63.021007246502208</v>
      </c>
      <c r="O408" s="2">
        <f t="shared" si="165"/>
        <v>42.959105144173279</v>
      </c>
      <c r="P408" s="5">
        <f t="shared" si="166"/>
        <v>0.38362702018267864</v>
      </c>
      <c r="Q408" s="4">
        <f t="shared" si="186"/>
        <v>0.57043244912335789</v>
      </c>
      <c r="R408" s="4">
        <f t="shared" si="167"/>
        <v>0.33382695810351654</v>
      </c>
      <c r="S408" s="4">
        <f t="shared" si="187"/>
        <v>0</v>
      </c>
      <c r="T408" s="4">
        <f t="shared" si="188"/>
        <v>0</v>
      </c>
      <c r="U408" s="5">
        <f t="shared" si="189"/>
        <v>0</v>
      </c>
      <c r="V408" s="5">
        <f t="shared" si="190"/>
        <v>-7.4174748532586561</v>
      </c>
      <c r="W408" s="5">
        <f t="shared" si="191"/>
        <v>3.2538459277730962</v>
      </c>
      <c r="X408" s="5">
        <f t="shared" si="168"/>
        <v>0.99983848680931742</v>
      </c>
      <c r="Y408" s="5">
        <f t="shared" si="169"/>
        <v>0</v>
      </c>
      <c r="Z408" s="5">
        <f t="shared" si="170"/>
        <v>2.8314519860690766</v>
      </c>
      <c r="AA408" s="5">
        <f t="shared" si="171"/>
        <v>6.4545846272599618</v>
      </c>
      <c r="AB408" s="5">
        <f t="shared" si="172"/>
        <v>0</v>
      </c>
      <c r="AC408" s="5">
        <f t="shared" si="173"/>
        <v>-4.5860228671895795</v>
      </c>
      <c r="AD408" s="5">
        <f t="shared" si="174"/>
        <v>-22.465569444966942</v>
      </c>
      <c r="AE408">
        <f t="shared" si="192"/>
        <v>0</v>
      </c>
    </row>
    <row r="409" spans="1:31" x14ac:dyDescent="0.2">
      <c r="A409">
        <f t="shared" si="175"/>
        <v>3.7699999999999636</v>
      </c>
      <c r="B409" s="5">
        <f t="shared" si="176"/>
        <v>0</v>
      </c>
      <c r="C409" s="5">
        <f t="shared" si="177"/>
        <v>301.01808870904171</v>
      </c>
      <c r="D409" s="5">
        <f t="shared" si="178"/>
        <v>87.638520864796817</v>
      </c>
      <c r="E409" s="2">
        <f t="shared" si="179"/>
        <v>301.01808870904171</v>
      </c>
      <c r="F409" s="2">
        <f t="shared" si="180"/>
        <v>0</v>
      </c>
      <c r="G409" s="3">
        <f t="shared" si="181"/>
        <v>0</v>
      </c>
      <c r="H409" s="3">
        <f t="shared" si="182"/>
        <v>57.666410866414871</v>
      </c>
      <c r="I409" s="3">
        <f t="shared" si="183"/>
        <v>-25.541470648367074</v>
      </c>
      <c r="J409" s="2">
        <f t="shared" si="162"/>
        <v>63.069657245743521</v>
      </c>
      <c r="K409" s="2">
        <f t="shared" si="184"/>
        <v>42.992268061174862</v>
      </c>
      <c r="L409" s="6">
        <f t="shared" si="163"/>
        <v>2836.5402138891427</v>
      </c>
      <c r="M409" s="2">
        <f t="shared" si="164"/>
        <v>35.949207571858928</v>
      </c>
      <c r="N409" s="2">
        <f t="shared" si="185"/>
        <v>63.069657245743521</v>
      </c>
      <c r="O409" s="2">
        <f t="shared" si="165"/>
        <v>42.992268061174862</v>
      </c>
      <c r="P409" s="5">
        <f t="shared" si="166"/>
        <v>0.38362697424556297</v>
      </c>
      <c r="Q409" s="4">
        <f t="shared" si="186"/>
        <v>0.56999211890096468</v>
      </c>
      <c r="R409" s="4">
        <f t="shared" si="167"/>
        <v>0.33374841707701103</v>
      </c>
      <c r="S409" s="4">
        <f t="shared" si="187"/>
        <v>0</v>
      </c>
      <c r="T409" s="4">
        <f t="shared" si="188"/>
        <v>0</v>
      </c>
      <c r="U409" s="5">
        <f t="shared" si="189"/>
        <v>0</v>
      </c>
      <c r="V409" s="5">
        <f t="shared" si="190"/>
        <v>-7.4173012544317141</v>
      </c>
      <c r="W409" s="5">
        <f t="shared" si="191"/>
        <v>3.2852535719454594</v>
      </c>
      <c r="X409" s="5">
        <f t="shared" si="168"/>
        <v>0.99983793228380058</v>
      </c>
      <c r="Y409" s="5">
        <f t="shared" si="169"/>
        <v>0</v>
      </c>
      <c r="Z409" s="5">
        <f t="shared" si="170"/>
        <v>2.8581102293175751</v>
      </c>
      <c r="AA409" s="5">
        <f t="shared" si="171"/>
        <v>6.4529157719376524</v>
      </c>
      <c r="AB409" s="5">
        <f t="shared" si="172"/>
        <v>0</v>
      </c>
      <c r="AC409" s="5">
        <f t="shared" si="173"/>
        <v>-4.5591910251141385</v>
      </c>
      <c r="AD409" s="5">
        <f t="shared" si="174"/>
        <v>-22.435830656116888</v>
      </c>
      <c r="AE409">
        <f t="shared" si="192"/>
        <v>0</v>
      </c>
    </row>
    <row r="410" spans="1:31" x14ac:dyDescent="0.2">
      <c r="A410">
        <f t="shared" si="175"/>
        <v>3.7799999999999634</v>
      </c>
      <c r="B410" s="5">
        <f t="shared" si="176"/>
        <v>0</v>
      </c>
      <c r="C410" s="5">
        <f t="shared" si="177"/>
        <v>301.59452485815461</v>
      </c>
      <c r="D410" s="5">
        <f t="shared" si="178"/>
        <v>87.38198436678033</v>
      </c>
      <c r="E410" s="2">
        <f t="shared" si="179"/>
        <v>301.59452485815461</v>
      </c>
      <c r="F410" s="2">
        <f t="shared" si="180"/>
        <v>0</v>
      </c>
      <c r="G410" s="3">
        <f t="shared" si="181"/>
        <v>0</v>
      </c>
      <c r="H410" s="3">
        <f t="shared" si="182"/>
        <v>57.620818956163731</v>
      </c>
      <c r="I410" s="3">
        <f t="shared" si="183"/>
        <v>-25.765828954928242</v>
      </c>
      <c r="J410" s="2">
        <f t="shared" si="162"/>
        <v>63.119226222392939</v>
      </c>
      <c r="K410" s="2">
        <f t="shared" si="184"/>
        <v>43.026057411310795</v>
      </c>
      <c r="L410" s="6">
        <f t="shared" si="163"/>
        <v>2836.5386321030769</v>
      </c>
      <c r="M410" s="2">
        <f t="shared" si="164"/>
        <v>35.949187524917463</v>
      </c>
      <c r="N410" s="2">
        <f t="shared" si="185"/>
        <v>63.119226222392939</v>
      </c>
      <c r="O410" s="2">
        <f t="shared" si="165"/>
        <v>43.026057411310795</v>
      </c>
      <c r="P410" s="5">
        <f t="shared" si="166"/>
        <v>0.38362692805740983</v>
      </c>
      <c r="Q410" s="4">
        <f t="shared" si="186"/>
        <v>0.56954417340692454</v>
      </c>
      <c r="R410" s="4">
        <f t="shared" si="167"/>
        <v>0.33366843111469957</v>
      </c>
      <c r="S410" s="4">
        <f t="shared" si="187"/>
        <v>0</v>
      </c>
      <c r="T410" s="4">
        <f t="shared" si="188"/>
        <v>0</v>
      </c>
      <c r="U410" s="5">
        <f t="shared" si="189"/>
        <v>0</v>
      </c>
      <c r="V410" s="5">
        <f t="shared" si="190"/>
        <v>-7.4172610802587275</v>
      </c>
      <c r="W410" s="5">
        <f t="shared" si="191"/>
        <v>3.3167157942233536</v>
      </c>
      <c r="X410" s="5">
        <f t="shared" si="168"/>
        <v>0.99983737472790835</v>
      </c>
      <c r="Y410" s="5">
        <f t="shared" si="169"/>
        <v>0</v>
      </c>
      <c r="Z410" s="5">
        <f t="shared" si="170"/>
        <v>2.8847905988138449</v>
      </c>
      <c r="AA410" s="5">
        <f t="shared" si="171"/>
        <v>6.4513351040041726</v>
      </c>
      <c r="AB410" s="5">
        <f t="shared" si="172"/>
        <v>0</v>
      </c>
      <c r="AC410" s="5">
        <f t="shared" si="173"/>
        <v>-4.5324704814448822</v>
      </c>
      <c r="AD410" s="5">
        <f t="shared" si="174"/>
        <v>-22.405949101772471</v>
      </c>
      <c r="AE410">
        <f t="shared" si="192"/>
        <v>0</v>
      </c>
    </row>
    <row r="411" spans="1:31" x14ac:dyDescent="0.2">
      <c r="A411">
        <f t="shared" si="175"/>
        <v>3.7899999999999632</v>
      </c>
      <c r="B411" s="5">
        <f t="shared" si="176"/>
        <v>0</v>
      </c>
      <c r="C411" s="5">
        <f t="shared" si="177"/>
        <v>302.17050642419213</v>
      </c>
      <c r="D411" s="5">
        <f t="shared" si="178"/>
        <v>87.123205779775958</v>
      </c>
      <c r="E411" s="2">
        <f t="shared" si="179"/>
        <v>302.17050642419213</v>
      </c>
      <c r="F411" s="2">
        <f t="shared" si="180"/>
        <v>0</v>
      </c>
      <c r="G411" s="3">
        <f t="shared" si="181"/>
        <v>0</v>
      </c>
      <c r="H411" s="3">
        <f t="shared" si="182"/>
        <v>57.575494251349284</v>
      </c>
      <c r="I411" s="3">
        <f t="shared" si="183"/>
        <v>-25.989888445945965</v>
      </c>
      <c r="J411" s="2">
        <f t="shared" si="162"/>
        <v>63.169706661657614</v>
      </c>
      <c r="K411" s="2">
        <f t="shared" si="184"/>
        <v>43.060468072022914</v>
      </c>
      <c r="L411" s="6">
        <f t="shared" si="163"/>
        <v>2836.5370417216136</v>
      </c>
      <c r="M411" s="2">
        <f t="shared" si="164"/>
        <v>35.949167369041284</v>
      </c>
      <c r="N411" s="2">
        <f t="shared" si="185"/>
        <v>63.169706661657614</v>
      </c>
      <c r="O411" s="2">
        <f t="shared" si="165"/>
        <v>43.060468072022914</v>
      </c>
      <c r="P411" s="5">
        <f t="shared" si="166"/>
        <v>0.38362688161827113</v>
      </c>
      <c r="Q411" s="4">
        <f t="shared" si="186"/>
        <v>0.56908871781830683</v>
      </c>
      <c r="R411" s="4">
        <f t="shared" si="167"/>
        <v>0.33358701442618355</v>
      </c>
      <c r="S411" s="4">
        <f t="shared" si="187"/>
        <v>0</v>
      </c>
      <c r="T411" s="4">
        <f t="shared" si="188"/>
        <v>0</v>
      </c>
      <c r="U411" s="5">
        <f t="shared" si="189"/>
        <v>0</v>
      </c>
      <c r="V411" s="5">
        <f t="shared" si="190"/>
        <v>-7.4173531299595252</v>
      </c>
      <c r="W411" s="5">
        <f t="shared" si="191"/>
        <v>3.3482331835530617</v>
      </c>
      <c r="X411" s="5">
        <f t="shared" si="168"/>
        <v>0.99983681414226755</v>
      </c>
      <c r="Y411" s="5">
        <f t="shared" si="169"/>
        <v>0</v>
      </c>
      <c r="Z411" s="5">
        <f t="shared" si="170"/>
        <v>2.9114933411145638</v>
      </c>
      <c r="AA411" s="5">
        <f t="shared" si="171"/>
        <v>6.4498417710727498</v>
      </c>
      <c r="AB411" s="5">
        <f t="shared" si="172"/>
        <v>0</v>
      </c>
      <c r="AC411" s="5">
        <f t="shared" si="173"/>
        <v>-4.5058597888449619</v>
      </c>
      <c r="AD411" s="5">
        <f t="shared" si="174"/>
        <v>-22.375925045374188</v>
      </c>
      <c r="AE411">
        <f t="shared" si="192"/>
        <v>0</v>
      </c>
    </row>
    <row r="412" spans="1:31" x14ac:dyDescent="0.2">
      <c r="A412">
        <f t="shared" si="175"/>
        <v>3.799999999999963</v>
      </c>
      <c r="B412" s="5">
        <f t="shared" si="176"/>
        <v>0</v>
      </c>
      <c r="C412" s="5">
        <f t="shared" si="177"/>
        <v>302.74603607371614</v>
      </c>
      <c r="D412" s="5">
        <f t="shared" si="178"/>
        <v>86.862188099064227</v>
      </c>
      <c r="E412" s="2">
        <f t="shared" si="179"/>
        <v>302.74603607371614</v>
      </c>
      <c r="F412" s="2">
        <f t="shared" si="180"/>
        <v>0</v>
      </c>
      <c r="G412" s="3">
        <f t="shared" si="181"/>
        <v>0</v>
      </c>
      <c r="H412" s="3">
        <f t="shared" si="182"/>
        <v>57.530435653460835</v>
      </c>
      <c r="I412" s="3">
        <f t="shared" si="183"/>
        <v>-26.213647696399708</v>
      </c>
      <c r="J412" s="2">
        <f t="shared" si="162"/>
        <v>63.221091037943651</v>
      </c>
      <c r="K412" s="2">
        <f t="shared" si="184"/>
        <v>43.095494913390354</v>
      </c>
      <c r="L412" s="6">
        <f t="shared" si="163"/>
        <v>2836.5354427471921</v>
      </c>
      <c r="M412" s="2">
        <f t="shared" si="164"/>
        <v>35.949147104261286</v>
      </c>
      <c r="N412" s="2">
        <f t="shared" si="185"/>
        <v>63.221091037943651</v>
      </c>
      <c r="O412" s="2">
        <f t="shared" si="165"/>
        <v>43.095494913390354</v>
      </c>
      <c r="P412" s="5">
        <f t="shared" si="166"/>
        <v>0.38362683492821803</v>
      </c>
      <c r="Q412" s="4">
        <f t="shared" si="186"/>
        <v>0.56862585751146788</v>
      </c>
      <c r="R412" s="4">
        <f t="shared" si="167"/>
        <v>0.33350418125082748</v>
      </c>
      <c r="S412" s="4">
        <f t="shared" si="187"/>
        <v>0</v>
      </c>
      <c r="T412" s="4">
        <f t="shared" si="188"/>
        <v>0</v>
      </c>
      <c r="U412" s="5">
        <f t="shared" si="189"/>
        <v>0</v>
      </c>
      <c r="V412" s="5">
        <f t="shared" si="190"/>
        <v>-7.4175762086659107</v>
      </c>
      <c r="W412" s="5">
        <f t="shared" si="191"/>
        <v>3.3798063109829326</v>
      </c>
      <c r="X412" s="5">
        <f t="shared" si="168"/>
        <v>0.9998362505277375</v>
      </c>
      <c r="Y412" s="5">
        <f t="shared" si="169"/>
        <v>0</v>
      </c>
      <c r="Z412" s="5">
        <f t="shared" si="170"/>
        <v>2.9382186904147458</v>
      </c>
      <c r="AA412" s="5">
        <f t="shared" si="171"/>
        <v>6.4484349245266532</v>
      </c>
      <c r="AB412" s="5">
        <f t="shared" si="172"/>
        <v>0</v>
      </c>
      <c r="AC412" s="5">
        <f t="shared" si="173"/>
        <v>-4.4793575182511649</v>
      </c>
      <c r="AD412" s="5">
        <f t="shared" si="174"/>
        <v>-22.345758764490412</v>
      </c>
      <c r="AE412">
        <f t="shared" si="192"/>
        <v>0</v>
      </c>
    </row>
    <row r="413" spans="1:31" x14ac:dyDescent="0.2">
      <c r="A413">
        <f t="shared" si="175"/>
        <v>3.8099999999999627</v>
      </c>
      <c r="B413" s="5">
        <f t="shared" si="176"/>
        <v>0</v>
      </c>
      <c r="C413" s="5">
        <f t="shared" si="177"/>
        <v>303.32111646237485</v>
      </c>
      <c r="D413" s="5">
        <f t="shared" si="178"/>
        <v>86.598934334161996</v>
      </c>
      <c r="E413" s="2">
        <f t="shared" si="179"/>
        <v>303.32111646237485</v>
      </c>
      <c r="F413" s="2">
        <f t="shared" si="180"/>
        <v>0</v>
      </c>
      <c r="G413" s="3">
        <f t="shared" si="181"/>
        <v>0</v>
      </c>
      <c r="H413" s="3">
        <f t="shared" si="182"/>
        <v>57.485642078278325</v>
      </c>
      <c r="I413" s="3">
        <f t="shared" si="183"/>
        <v>-26.437105284044613</v>
      </c>
      <c r="J413" s="2">
        <f t="shared" si="162"/>
        <v>63.273371815887785</v>
      </c>
      <c r="K413" s="2">
        <f t="shared" si="184"/>
        <v>43.131132798832844</v>
      </c>
      <c r="L413" s="6">
        <f t="shared" si="163"/>
        <v>2836.5338351829032</v>
      </c>
      <c r="M413" s="2">
        <f t="shared" si="164"/>
        <v>35.949126730616655</v>
      </c>
      <c r="N413" s="2">
        <f t="shared" si="185"/>
        <v>63.273371815887785</v>
      </c>
      <c r="O413" s="2">
        <f t="shared" si="165"/>
        <v>43.131132798832844</v>
      </c>
      <c r="P413" s="5">
        <f t="shared" si="166"/>
        <v>0.38362678798734079</v>
      </c>
      <c r="Q413" s="4">
        <f t="shared" si="186"/>
        <v>0.56815569802761667</v>
      </c>
      <c r="R413" s="4">
        <f t="shared" si="167"/>
        <v>0.33341994585489987</v>
      </c>
      <c r="S413" s="4">
        <f t="shared" si="187"/>
        <v>0</v>
      </c>
      <c r="T413" s="4">
        <f t="shared" si="188"/>
        <v>0</v>
      </c>
      <c r="U413" s="5">
        <f t="shared" si="189"/>
        <v>0</v>
      </c>
      <c r="V413" s="5">
        <f t="shared" si="190"/>
        <v>-7.4179291274702228</v>
      </c>
      <c r="W413" s="5">
        <f t="shared" si="191"/>
        <v>3.4114357297335216</v>
      </c>
      <c r="X413" s="5">
        <f t="shared" si="168"/>
        <v>0.999835683885408</v>
      </c>
      <c r="Y413" s="5">
        <f t="shared" si="169"/>
        <v>0</v>
      </c>
      <c r="Z413" s="5">
        <f t="shared" si="170"/>
        <v>2.964966868613867</v>
      </c>
      <c r="AA413" s="5">
        <f t="shared" si="171"/>
        <v>6.4471137195930686</v>
      </c>
      <c r="AB413" s="5">
        <f t="shared" si="172"/>
        <v>0</v>
      </c>
      <c r="AC413" s="5">
        <f t="shared" si="173"/>
        <v>-4.4529622588563562</v>
      </c>
      <c r="AD413" s="5">
        <f t="shared" si="174"/>
        <v>-22.315450550673411</v>
      </c>
      <c r="AE413">
        <f t="shared" si="192"/>
        <v>0</v>
      </c>
    </row>
    <row r="414" spans="1:31" x14ac:dyDescent="0.2">
      <c r="A414">
        <f t="shared" si="175"/>
        <v>3.8199999999999625</v>
      </c>
      <c r="B414" s="5">
        <f t="shared" si="176"/>
        <v>0</v>
      </c>
      <c r="C414" s="5">
        <f t="shared" si="177"/>
        <v>303.89575023504472</v>
      </c>
      <c r="D414" s="5">
        <f t="shared" si="178"/>
        <v>86.333447508794023</v>
      </c>
      <c r="E414" s="2">
        <f t="shared" si="179"/>
        <v>303.89575023504472</v>
      </c>
      <c r="F414" s="2">
        <f t="shared" si="180"/>
        <v>0</v>
      </c>
      <c r="G414" s="3">
        <f t="shared" si="181"/>
        <v>0</v>
      </c>
      <c r="H414" s="3">
        <f t="shared" si="182"/>
        <v>57.441112455689762</v>
      </c>
      <c r="I414" s="3">
        <f t="shared" si="183"/>
        <v>-26.660259789551347</v>
      </c>
      <c r="J414" s="2">
        <f t="shared" si="162"/>
        <v>63.326541451381708</v>
      </c>
      <c r="K414" s="2">
        <f t="shared" si="184"/>
        <v>43.167376585808931</v>
      </c>
      <c r="L414" s="6">
        <f t="shared" si="163"/>
        <v>2836.5322190324869</v>
      </c>
      <c r="M414" s="2">
        <f t="shared" si="164"/>
        <v>35.949106248154777</v>
      </c>
      <c r="N414" s="2">
        <f t="shared" si="185"/>
        <v>63.326541451381708</v>
      </c>
      <c r="O414" s="2">
        <f t="shared" si="165"/>
        <v>43.167376585808931</v>
      </c>
      <c r="P414" s="5">
        <f t="shared" si="166"/>
        <v>0.38362674079574866</v>
      </c>
      <c r="Q414" s="4">
        <f t="shared" si="186"/>
        <v>0.56767834503885439</v>
      </c>
      <c r="R414" s="4">
        <f t="shared" si="167"/>
        <v>0.33333432252874046</v>
      </c>
      <c r="S414" s="4">
        <f t="shared" si="187"/>
        <v>0</v>
      </c>
      <c r="T414" s="4">
        <f t="shared" si="188"/>
        <v>0</v>
      </c>
      <c r="U414" s="5">
        <f t="shared" si="189"/>
        <v>0</v>
      </c>
      <c r="V414" s="5">
        <f t="shared" si="190"/>
        <v>-7.4184107034730049</v>
      </c>
      <c r="W414" s="5">
        <f t="shared" si="191"/>
        <v>3.4431219752706608</v>
      </c>
      <c r="X414" s="5">
        <f t="shared" si="168"/>
        <v>0.9998351142165971</v>
      </c>
      <c r="Y414" s="5">
        <f t="shared" si="169"/>
        <v>0</v>
      </c>
      <c r="Z414" s="5">
        <f t="shared" si="170"/>
        <v>2.9917380853847484</v>
      </c>
      <c r="AA414" s="5">
        <f t="shared" si="171"/>
        <v>6.4458773154155855</v>
      </c>
      <c r="AB414" s="5">
        <f t="shared" si="172"/>
        <v>0</v>
      </c>
      <c r="AC414" s="5">
        <f t="shared" si="173"/>
        <v>-4.4266726180882561</v>
      </c>
      <c r="AD414" s="5">
        <f t="shared" si="174"/>
        <v>-22.285000709313753</v>
      </c>
      <c r="AE414">
        <f t="shared" si="192"/>
        <v>0</v>
      </c>
    </row>
    <row r="415" spans="1:31" x14ac:dyDescent="0.2">
      <c r="A415">
        <f t="shared" si="175"/>
        <v>3.8299999999999623</v>
      </c>
      <c r="B415" s="5">
        <f t="shared" si="176"/>
        <v>0</v>
      </c>
      <c r="C415" s="5">
        <f t="shared" si="177"/>
        <v>304.46994002597069</v>
      </c>
      <c r="D415" s="5">
        <f t="shared" si="178"/>
        <v>86.065730660863039</v>
      </c>
      <c r="E415" s="2">
        <f t="shared" si="179"/>
        <v>304.46994002597069</v>
      </c>
      <c r="F415" s="2">
        <f t="shared" si="180"/>
        <v>0</v>
      </c>
      <c r="G415" s="3">
        <f t="shared" si="181"/>
        <v>0</v>
      </c>
      <c r="H415" s="3">
        <f t="shared" si="182"/>
        <v>57.396845729508883</v>
      </c>
      <c r="I415" s="3">
        <f t="shared" si="183"/>
        <v>-26.883109796644483</v>
      </c>
      <c r="J415" s="2">
        <f t="shared" si="162"/>
        <v>63.380592392588795</v>
      </c>
      <c r="K415" s="2">
        <f t="shared" si="184"/>
        <v>43.204221126509061</v>
      </c>
      <c r="L415" s="6">
        <f t="shared" si="163"/>
        <v>2836.5305943003236</v>
      </c>
      <c r="M415" s="2">
        <f t="shared" si="164"/>
        <v>35.949085656931182</v>
      </c>
      <c r="N415" s="2">
        <f t="shared" si="185"/>
        <v>63.380592392588795</v>
      </c>
      <c r="O415" s="2">
        <f t="shared" si="165"/>
        <v>43.204221126509061</v>
      </c>
      <c r="P415" s="5">
        <f t="shared" si="166"/>
        <v>0.38362669335356947</v>
      </c>
      <c r="Q415" s="4">
        <f t="shared" si="186"/>
        <v>0.56719390431470262</v>
      </c>
      <c r="R415" s="4">
        <f t="shared" si="167"/>
        <v>0.3332473255839532</v>
      </c>
      <c r="S415" s="4">
        <f t="shared" si="187"/>
        <v>0</v>
      </c>
      <c r="T415" s="4">
        <f t="shared" si="188"/>
        <v>0</v>
      </c>
      <c r="U415" s="5">
        <f t="shared" si="189"/>
        <v>0</v>
      </c>
      <c r="V415" s="5">
        <f t="shared" si="190"/>
        <v>-7.4190197598297924</v>
      </c>
      <c r="W415" s="5">
        <f t="shared" si="191"/>
        <v>3.4748655653814073</v>
      </c>
      <c r="X415" s="5">
        <f t="shared" si="168"/>
        <v>0.99983454152284901</v>
      </c>
      <c r="Y415" s="5">
        <f t="shared" si="169"/>
        <v>0</v>
      </c>
      <c r="Z415" s="5">
        <f t="shared" si="170"/>
        <v>3.0185325382451018</v>
      </c>
      <c r="AA415" s="5">
        <f t="shared" si="171"/>
        <v>6.4447248751252113</v>
      </c>
      <c r="AB415" s="5">
        <f t="shared" si="172"/>
        <v>0</v>
      </c>
      <c r="AC415" s="5">
        <f t="shared" si="173"/>
        <v>-4.4004872215846902</v>
      </c>
      <c r="AD415" s="5">
        <f t="shared" si="174"/>
        <v>-22.254409559493382</v>
      </c>
      <c r="AE415">
        <f t="shared" si="192"/>
        <v>0</v>
      </c>
    </row>
    <row r="416" spans="1:31" x14ac:dyDescent="0.2">
      <c r="A416">
        <f t="shared" si="175"/>
        <v>3.8399999999999621</v>
      </c>
      <c r="B416" s="5">
        <f t="shared" si="176"/>
        <v>0</v>
      </c>
      <c r="C416" s="5">
        <f t="shared" si="177"/>
        <v>305.04368845890474</v>
      </c>
      <c r="D416" s="5">
        <f t="shared" si="178"/>
        <v>85.795786842418622</v>
      </c>
      <c r="E416" s="2">
        <f t="shared" si="179"/>
        <v>305.04368845890474</v>
      </c>
      <c r="F416" s="2">
        <f t="shared" si="180"/>
        <v>0</v>
      </c>
      <c r="G416" s="3">
        <f t="shared" si="181"/>
        <v>0</v>
      </c>
      <c r="H416" s="3">
        <f t="shared" si="182"/>
        <v>57.352840857293039</v>
      </c>
      <c r="I416" s="3">
        <f t="shared" si="183"/>
        <v>-27.105653892239417</v>
      </c>
      <c r="J416" s="2">
        <f t="shared" ref="J416:J479" si="193">SQRT(G416^2+H416^2+I416^2)</f>
        <v>63.435517080952813</v>
      </c>
      <c r="K416" s="2">
        <f t="shared" si="184"/>
        <v>43.241661268543155</v>
      </c>
      <c r="L416" s="6">
        <f t="shared" ref="L416:L479" si="194">SQRT(spin^2-flag*((30/PI())*(wx*G416+wy*H416+wz*I416)/J416)^2)*EXP(-A416/(tau*146.7/N416))</f>
        <v>2836.5289609914275</v>
      </c>
      <c r="M416" s="2">
        <f t="shared" ref="M416:M479" si="195">(L416*PI()/30)*(circ/(2*PI()))/12</f>
        <v>35.949064957009419</v>
      </c>
      <c r="N416" s="2">
        <f t="shared" si="185"/>
        <v>63.435517080952813</v>
      </c>
      <c r="O416" s="2">
        <f t="shared" ref="O416:O479" si="196">J416/1.467</f>
        <v>43.241661268543155</v>
      </c>
      <c r="P416" s="5">
        <f t="shared" ref="P416:P479" si="197">cd0+(cdspin*L416/1000)</f>
        <v>0.38362664566094967</v>
      </c>
      <c r="Q416" s="4">
        <f t="shared" si="186"/>
        <v>0.56670248168913417</v>
      </c>
      <c r="R416" s="4">
        <f t="shared" ref="R416:R479" si="198">cl2_*Q416/(cl0+cl1_*Q416)</f>
        <v>0.33315896935062889</v>
      </c>
      <c r="S416" s="4">
        <f t="shared" si="187"/>
        <v>0</v>
      </c>
      <c r="T416" s="4">
        <f t="shared" si="188"/>
        <v>0</v>
      </c>
      <c r="U416" s="5">
        <f t="shared" si="189"/>
        <v>0</v>
      </c>
      <c r="V416" s="5">
        <f t="shared" si="190"/>
        <v>-7.4197551257969643</v>
      </c>
      <c r="W416" s="5">
        <f t="shared" si="191"/>
        <v>3.5066670002528322</v>
      </c>
      <c r="X416" s="5">
        <f t="shared" ref="X416:X479" si="199">M416/romega</f>
        <v>0.99983396580593142</v>
      </c>
      <c r="Y416" s="5">
        <f t="shared" ref="Y416:Y479" si="200">const*($R416/omega)*N416*(wy*I416-wz*(H416-T416))</f>
        <v>0</v>
      </c>
      <c r="Z416" s="5">
        <f t="shared" ref="Z416:Z479" si="201">const*($R416/omega)*N416*(wz*(G416-S416)-wx*I416)</f>
        <v>3.0453504126317181</v>
      </c>
      <c r="AA416" s="5">
        <f t="shared" ref="AA416:AA479" si="202">const*($R416/omega)*N416*(wx*(H416-T416)-wy*(G416-S416))</f>
        <v>6.4436555659100021</v>
      </c>
      <c r="AB416" s="5">
        <f t="shared" ref="AB416:AB479" si="203">U416+Y416</f>
        <v>0</v>
      </c>
      <c r="AC416" s="5">
        <f t="shared" ref="AC416:AC479" si="204">V416+Z416</f>
        <v>-4.3744047131652462</v>
      </c>
      <c r="AD416" s="5">
        <f t="shared" ref="AD416:AD479" si="205">W416+AA416-32.174</f>
        <v>-22.223677433837167</v>
      </c>
      <c r="AE416">
        <f t="shared" si="192"/>
        <v>0</v>
      </c>
    </row>
    <row r="417" spans="1:31" x14ac:dyDescent="0.2">
      <c r="A417">
        <f t="shared" ref="A417:A474" si="206">A416+dt</f>
        <v>3.8499999999999619</v>
      </c>
      <c r="B417" s="5">
        <f t="shared" ref="B417:B480" si="207">B416+G416*dt+0.5*AB416*dt*dt</f>
        <v>0</v>
      </c>
      <c r="C417" s="5">
        <f t="shared" ref="C417:C480" si="208">C416+H416*dt+0.5*AC416*dt*dt</f>
        <v>305.61699814724204</v>
      </c>
      <c r="D417" s="5">
        <f t="shared" ref="D417:D480" si="209">D416+I416*dt+0.5*AD416*dt*dt</f>
        <v>85.523619119624541</v>
      </c>
      <c r="E417" s="2">
        <f t="shared" ref="E417:E480" si="210">SQRT(B417^2+C417^2)</f>
        <v>305.61699814724204</v>
      </c>
      <c r="F417" s="2">
        <f t="shared" ref="F417:F480" si="211">ATAN2(C417,B417)*180/PI()</f>
        <v>0</v>
      </c>
      <c r="G417" s="3">
        <f t="shared" ref="G417:G480" si="212">G416+AB416*dt</f>
        <v>0</v>
      </c>
      <c r="H417" s="3">
        <f t="shared" ref="H417:H480" si="213">H416+AC416*dt</f>
        <v>57.309096810161385</v>
      </c>
      <c r="I417" s="3">
        <f t="shared" ref="I417:I480" si="214">I416+AD416*dt</f>
        <v>-27.327890666577787</v>
      </c>
      <c r="J417" s="2">
        <f t="shared" si="193"/>
        <v>63.491307952198305</v>
      </c>
      <c r="K417" s="2">
        <f t="shared" ref="K417:K480" si="215">J417/1.467</f>
        <v>43.279691855622566</v>
      </c>
      <c r="L417" s="6">
        <f t="shared" si="194"/>
        <v>2836.5273191114402</v>
      </c>
      <c r="M417" s="2">
        <f t="shared" si="195"/>
        <v>35.949044148460963</v>
      </c>
      <c r="N417" s="2">
        <f t="shared" ref="N417:N480" si="216">IF(D417&gt;=hwind,SQRT((G417-vxw)^2+(H417-vyw)^2+I417^2),J417)</f>
        <v>63.491307952198305</v>
      </c>
      <c r="O417" s="2">
        <f t="shared" si="196"/>
        <v>43.279691855622566</v>
      </c>
      <c r="P417" s="5">
        <f t="shared" si="197"/>
        <v>0.38362659771805407</v>
      </c>
      <c r="Q417" s="4">
        <f t="shared" ref="Q417:Q480" si="217">(M417/N417)</f>
        <v>0.56620418302811593</v>
      </c>
      <c r="R417" s="4">
        <f t="shared" si="198"/>
        <v>0.33306926817459476</v>
      </c>
      <c r="S417" s="4">
        <f t="shared" si="187"/>
        <v>0</v>
      </c>
      <c r="T417" s="4">
        <f t="shared" si="188"/>
        <v>0</v>
      </c>
      <c r="U417" s="5">
        <f t="shared" si="189"/>
        <v>0</v>
      </c>
      <c r="V417" s="5">
        <f t="shared" si="190"/>
        <v>-7.4206156367766276</v>
      </c>
      <c r="W417" s="5">
        <f t="shared" si="191"/>
        <v>3.5385267625535648</v>
      </c>
      <c r="X417" s="5">
        <f t="shared" si="199"/>
        <v>0.99983338706783209</v>
      </c>
      <c r="Y417" s="5">
        <f t="shared" si="200"/>
        <v>0</v>
      </c>
      <c r="Z417" s="5">
        <f t="shared" si="201"/>
        <v>3.0721918819771865</v>
      </c>
      <c r="AA417" s="5">
        <f t="shared" si="202"/>
        <v>6.4426685590831472</v>
      </c>
      <c r="AB417" s="5">
        <f t="shared" si="203"/>
        <v>0</v>
      </c>
      <c r="AC417" s="5">
        <f t="shared" si="204"/>
        <v>-4.3484237547994411</v>
      </c>
      <c r="AD417" s="5">
        <f t="shared" si="205"/>
        <v>-22.192804678363288</v>
      </c>
      <c r="AE417">
        <f t="shared" si="192"/>
        <v>0</v>
      </c>
    </row>
    <row r="418" spans="1:31" x14ac:dyDescent="0.2">
      <c r="A418">
        <f t="shared" si="206"/>
        <v>3.8599999999999617</v>
      </c>
      <c r="B418" s="5">
        <f t="shared" si="207"/>
        <v>0</v>
      </c>
      <c r="C418" s="5">
        <f t="shared" si="208"/>
        <v>306.1898716941559</v>
      </c>
      <c r="D418" s="5">
        <f t="shared" si="209"/>
        <v>85.249230572724841</v>
      </c>
      <c r="E418" s="2">
        <f t="shared" si="210"/>
        <v>306.1898716941559</v>
      </c>
      <c r="F418" s="2">
        <f t="shared" si="211"/>
        <v>0</v>
      </c>
      <c r="G418" s="3">
        <f t="shared" si="212"/>
        <v>0</v>
      </c>
      <c r="H418" s="3">
        <f t="shared" si="213"/>
        <v>57.265612572613392</v>
      </c>
      <c r="I418" s="3">
        <f t="shared" si="214"/>
        <v>-27.549818713361418</v>
      </c>
      <c r="J418" s="2">
        <f t="shared" si="193"/>
        <v>63.547957437322374</v>
      </c>
      <c r="K418" s="2">
        <f t="shared" si="215"/>
        <v>43.318307728236107</v>
      </c>
      <c r="L418" s="6">
        <f t="shared" si="194"/>
        <v>2836.5256686666235</v>
      </c>
      <c r="M418" s="2">
        <f t="shared" si="195"/>
        <v>35.949023231365189</v>
      </c>
      <c r="N418" s="2">
        <f t="shared" si="216"/>
        <v>63.547957437322374</v>
      </c>
      <c r="O418" s="2">
        <f t="shared" si="196"/>
        <v>43.318307728236107</v>
      </c>
      <c r="P418" s="5">
        <f t="shared" si="197"/>
        <v>0.38362654952506542</v>
      </c>
      <c r="Q418" s="4">
        <f t="shared" si="217"/>
        <v>0.56569911419768082</v>
      </c>
      <c r="R418" s="4">
        <f t="shared" si="198"/>
        <v>0.33297823641469509</v>
      </c>
      <c r="S418" s="4">
        <f t="shared" ref="S418:S481" si="218">IF(D418&gt;=hwind,vxw,0)</f>
        <v>0</v>
      </c>
      <c r="T418" s="4">
        <f t="shared" ref="T418:T481" si="219">IF(D418&gt;=hwind,vyw,0)</f>
        <v>0</v>
      </c>
      <c r="U418" s="5">
        <f t="shared" ref="U418:U481" si="220">-const*$P418*$N418*(G418-S418)</f>
        <v>0</v>
      </c>
      <c r="V418" s="5">
        <f t="shared" ref="V418:V481" si="221">-const*$P418*$N418*(H418-T418)</f>
        <v>-7.4216001343605136</v>
      </c>
      <c r="W418" s="5">
        <f t="shared" ref="W418:W481" si="222">-const*$P418*$N418*I418</f>
        <v>3.570445317518061</v>
      </c>
      <c r="X418" s="5">
        <f t="shared" si="199"/>
        <v>0.99983280531075869</v>
      </c>
      <c r="Y418" s="5">
        <f t="shared" si="200"/>
        <v>0</v>
      </c>
      <c r="Z418" s="5">
        <f t="shared" si="201"/>
        <v>3.0990571077891231</v>
      </c>
      <c r="AA418" s="5">
        <f t="shared" si="202"/>
        <v>6.4417630301496178</v>
      </c>
      <c r="AB418" s="5">
        <f t="shared" si="203"/>
        <v>0</v>
      </c>
      <c r="AC418" s="5">
        <f t="shared" si="204"/>
        <v>-4.32254302657139</v>
      </c>
      <c r="AD418" s="5">
        <f t="shared" si="205"/>
        <v>-22.161791652332319</v>
      </c>
      <c r="AE418">
        <f t="shared" si="192"/>
        <v>0</v>
      </c>
    </row>
    <row r="419" spans="1:31" x14ac:dyDescent="0.2">
      <c r="A419">
        <f t="shared" si="206"/>
        <v>3.8699999999999615</v>
      </c>
      <c r="B419" s="5">
        <f t="shared" si="207"/>
        <v>0</v>
      </c>
      <c r="C419" s="5">
        <f t="shared" si="208"/>
        <v>306.76231169273075</v>
      </c>
      <c r="D419" s="5">
        <f t="shared" si="209"/>
        <v>84.972624296008618</v>
      </c>
      <c r="E419" s="2">
        <f t="shared" si="210"/>
        <v>306.76231169273075</v>
      </c>
      <c r="F419" s="2">
        <f t="shared" si="211"/>
        <v>0</v>
      </c>
      <c r="G419" s="3">
        <f t="shared" si="212"/>
        <v>0</v>
      </c>
      <c r="H419" s="3">
        <f t="shared" si="213"/>
        <v>57.222387142347678</v>
      </c>
      <c r="I419" s="3">
        <f t="shared" si="214"/>
        <v>-27.771436629884739</v>
      </c>
      <c r="J419" s="2">
        <f t="shared" si="193"/>
        <v>63.605457963577472</v>
      </c>
      <c r="K419" s="2">
        <f t="shared" si="215"/>
        <v>43.357503724320019</v>
      </c>
      <c r="L419" s="6">
        <f t="shared" si="194"/>
        <v>2836.5240096638536</v>
      </c>
      <c r="M419" s="2">
        <f t="shared" si="195"/>
        <v>35.949002205809251</v>
      </c>
      <c r="N419" s="2">
        <f t="shared" si="216"/>
        <v>63.605457963577472</v>
      </c>
      <c r="O419" s="2">
        <f t="shared" si="196"/>
        <v>43.357503724320019</v>
      </c>
      <c r="P419" s="5">
        <f t="shared" si="197"/>
        <v>0.38362650108218455</v>
      </c>
      <c r="Q419" s="4">
        <f t="shared" si="217"/>
        <v>0.56518738103253352</v>
      </c>
      <c r="R419" s="4">
        <f t="shared" si="198"/>
        <v>0.33288588844010181</v>
      </c>
      <c r="S419" s="4">
        <f t="shared" si="218"/>
        <v>0</v>
      </c>
      <c r="T419" s="4">
        <f t="shared" si="219"/>
        <v>0</v>
      </c>
      <c r="U419" s="5">
        <f t="shared" si="220"/>
        <v>0</v>
      </c>
      <c r="V419" s="5">
        <f t="shared" si="221"/>
        <v>-7.4227074663728478</v>
      </c>
      <c r="W419" s="5">
        <f t="shared" si="222"/>
        <v>3.6024231130335282</v>
      </c>
      <c r="X419" s="5">
        <f t="shared" si="199"/>
        <v>0.99983222053713516</v>
      </c>
      <c r="Y419" s="5">
        <f t="shared" si="200"/>
        <v>0</v>
      </c>
      <c r="Z419" s="5">
        <f t="shared" si="201"/>
        <v>3.1259462397318036</v>
      </c>
      <c r="AA419" s="5">
        <f t="shared" si="202"/>
        <v>6.4409381588712433</v>
      </c>
      <c r="AB419" s="5">
        <f t="shared" si="203"/>
        <v>0</v>
      </c>
      <c r="AC419" s="5">
        <f t="shared" si="204"/>
        <v>-4.2967612266410438</v>
      </c>
      <c r="AD419" s="5">
        <f t="shared" si="205"/>
        <v>-22.130638728095228</v>
      </c>
      <c r="AE419">
        <f t="shared" si="192"/>
        <v>0</v>
      </c>
    </row>
    <row r="420" spans="1:31" x14ac:dyDescent="0.2">
      <c r="A420">
        <f t="shared" si="206"/>
        <v>3.8799999999999613</v>
      </c>
      <c r="B420" s="5">
        <f t="shared" si="207"/>
        <v>0</v>
      </c>
      <c r="C420" s="5">
        <f t="shared" si="208"/>
        <v>307.33432072609293</v>
      </c>
      <c r="D420" s="5">
        <f t="shared" si="209"/>
        <v>84.693803397773365</v>
      </c>
      <c r="E420" s="2">
        <f t="shared" si="210"/>
        <v>307.33432072609293</v>
      </c>
      <c r="F420" s="2">
        <f t="shared" si="211"/>
        <v>0</v>
      </c>
      <c r="G420" s="3">
        <f t="shared" si="212"/>
        <v>0</v>
      </c>
      <c r="H420" s="3">
        <f t="shared" si="213"/>
        <v>57.179419530081269</v>
      </c>
      <c r="I420" s="3">
        <f t="shared" si="214"/>
        <v>-27.99274301716569</v>
      </c>
      <c r="J420" s="2">
        <f t="shared" si="193"/>
        <v>63.66380195544496</v>
      </c>
      <c r="K420" s="2">
        <f t="shared" si="215"/>
        <v>43.39727467992158</v>
      </c>
      <c r="L420" s="6">
        <f t="shared" si="194"/>
        <v>2836.5223421106111</v>
      </c>
      <c r="M420" s="2">
        <f t="shared" si="195"/>
        <v>35.94898107188795</v>
      </c>
      <c r="N420" s="2">
        <f t="shared" si="216"/>
        <v>63.66380195544496</v>
      </c>
      <c r="O420" s="2">
        <f t="shared" si="196"/>
        <v>43.39727467992158</v>
      </c>
      <c r="P420" s="5">
        <f t="shared" si="197"/>
        <v>0.38362645238962989</v>
      </c>
      <c r="Q420" s="4">
        <f t="shared" si="217"/>
        <v>0.56466908930520365</v>
      </c>
      <c r="R420" s="4">
        <f t="shared" si="198"/>
        <v>0.33279223862765567</v>
      </c>
      <c r="S420" s="4">
        <f t="shared" si="218"/>
        <v>0</v>
      </c>
      <c r="T420" s="4">
        <f t="shared" si="219"/>
        <v>0</v>
      </c>
      <c r="U420" s="5">
        <f t="shared" si="220"/>
        <v>0</v>
      </c>
      <c r="V420" s="5">
        <f t="shared" si="221"/>
        <v>-7.4239364869121767</v>
      </c>
      <c r="W420" s="5">
        <f t="shared" si="222"/>
        <v>3.6344605797294465</v>
      </c>
      <c r="X420" s="5">
        <f t="shared" si="199"/>
        <v>0.99983163274959819</v>
      </c>
      <c r="Y420" s="5">
        <f t="shared" si="200"/>
        <v>0</v>
      </c>
      <c r="Z420" s="5">
        <f t="shared" si="201"/>
        <v>3.1528594157101595</v>
      </c>
      <c r="AA420" s="5">
        <f t="shared" si="202"/>
        <v>6.4401931293302601</v>
      </c>
      <c r="AB420" s="5">
        <f t="shared" si="203"/>
        <v>0</v>
      </c>
      <c r="AC420" s="5">
        <f t="shared" si="204"/>
        <v>-4.2710770712020167</v>
      </c>
      <c r="AD420" s="5">
        <f t="shared" si="205"/>
        <v>-22.099346290940293</v>
      </c>
      <c r="AE420">
        <f t="shared" si="192"/>
        <v>0</v>
      </c>
    </row>
    <row r="421" spans="1:31" x14ac:dyDescent="0.2">
      <c r="A421">
        <f t="shared" si="206"/>
        <v>3.889999999999961</v>
      </c>
      <c r="B421" s="5">
        <f t="shared" si="207"/>
        <v>0</v>
      </c>
      <c r="C421" s="5">
        <f t="shared" si="208"/>
        <v>307.9059013675402</v>
      </c>
      <c r="D421" s="5">
        <f t="shared" si="209"/>
        <v>84.412771000287165</v>
      </c>
      <c r="E421" s="2">
        <f t="shared" si="210"/>
        <v>307.9059013675402</v>
      </c>
      <c r="F421" s="2">
        <f t="shared" si="211"/>
        <v>0</v>
      </c>
      <c r="G421" s="3">
        <f t="shared" si="212"/>
        <v>0</v>
      </c>
      <c r="H421" s="3">
        <f t="shared" si="213"/>
        <v>57.136708759369249</v>
      </c>
      <c r="I421" s="3">
        <f t="shared" si="214"/>
        <v>-28.213736480075092</v>
      </c>
      <c r="J421" s="2">
        <f t="shared" si="193"/>
        <v>63.722981835599178</v>
      </c>
      <c r="K421" s="2">
        <f t="shared" si="215"/>
        <v>43.437615429856287</v>
      </c>
      <c r="L421" s="6">
        <f t="shared" si="194"/>
        <v>2836.5206660149784</v>
      </c>
      <c r="M421" s="2">
        <f t="shared" si="195"/>
        <v>35.948959829703718</v>
      </c>
      <c r="N421" s="2">
        <f t="shared" si="216"/>
        <v>63.722981835599178</v>
      </c>
      <c r="O421" s="2">
        <f t="shared" si="196"/>
        <v>43.437615429856287</v>
      </c>
      <c r="P421" s="5">
        <f t="shared" si="197"/>
        <v>0.38362640344763738</v>
      </c>
      <c r="Q421" s="4">
        <f t="shared" si="217"/>
        <v>0.56414434469575692</v>
      </c>
      <c r="R421" s="4">
        <f t="shared" si="198"/>
        <v>0.33269730135924064</v>
      </c>
      <c r="S421" s="4">
        <f t="shared" si="218"/>
        <v>0</v>
      </c>
      <c r="T421" s="4">
        <f t="shared" si="219"/>
        <v>0</v>
      </c>
      <c r="U421" s="5">
        <f t="shared" si="220"/>
        <v>0</v>
      </c>
      <c r="V421" s="5">
        <f t="shared" si="221"/>
        <v>-7.4252860563921113</v>
      </c>
      <c r="W421" s="5">
        <f t="shared" si="222"/>
        <v>3.6665581310696362</v>
      </c>
      <c r="X421" s="5">
        <f t="shared" si="199"/>
        <v>0.9998310419509967</v>
      </c>
      <c r="Y421" s="5">
        <f t="shared" si="200"/>
        <v>0</v>
      </c>
      <c r="Z421" s="5">
        <f t="shared" si="201"/>
        <v>3.1797967619560663</v>
      </c>
      <c r="AA421" s="5">
        <f t="shared" si="202"/>
        <v>6.4395271299913128</v>
      </c>
      <c r="AB421" s="5">
        <f t="shared" si="203"/>
        <v>0</v>
      </c>
      <c r="AC421" s="5">
        <f t="shared" si="204"/>
        <v>-4.2454892944360445</v>
      </c>
      <c r="AD421" s="5">
        <f t="shared" si="205"/>
        <v>-22.067914738939052</v>
      </c>
      <c r="AE421">
        <f t="shared" si="192"/>
        <v>0</v>
      </c>
    </row>
    <row r="422" spans="1:31" x14ac:dyDescent="0.2">
      <c r="A422">
        <f t="shared" si="206"/>
        <v>3.8999999999999608</v>
      </c>
      <c r="B422" s="5">
        <f t="shared" si="207"/>
        <v>0</v>
      </c>
      <c r="C422" s="5">
        <f t="shared" si="208"/>
        <v>308.47705618066914</v>
      </c>
      <c r="D422" s="5">
        <f t="shared" si="209"/>
        <v>84.129530239749471</v>
      </c>
      <c r="E422" s="2">
        <f t="shared" si="210"/>
        <v>308.47705618066914</v>
      </c>
      <c r="F422" s="2">
        <f t="shared" si="211"/>
        <v>0</v>
      </c>
      <c r="G422" s="3">
        <f t="shared" si="212"/>
        <v>0</v>
      </c>
      <c r="H422" s="3">
        <f t="shared" si="213"/>
        <v>57.094253866424886</v>
      </c>
      <c r="I422" s="3">
        <f t="shared" si="214"/>
        <v>-28.434415627464482</v>
      </c>
      <c r="J422" s="2">
        <f t="shared" si="193"/>
        <v>63.782990025861672</v>
      </c>
      <c r="K422" s="2">
        <f t="shared" si="215"/>
        <v>43.478520808358326</v>
      </c>
      <c r="L422" s="6">
        <f t="shared" si="194"/>
        <v>2836.5189813856296</v>
      </c>
      <c r="M422" s="2">
        <f t="shared" si="195"/>
        <v>35.948938479366483</v>
      </c>
      <c r="N422" s="2">
        <f t="shared" si="216"/>
        <v>63.782990025861672</v>
      </c>
      <c r="O422" s="2">
        <f t="shared" si="196"/>
        <v>43.478520808358326</v>
      </c>
      <c r="P422" s="5">
        <f t="shared" si="197"/>
        <v>0.38362635425646041</v>
      </c>
      <c r="Q422" s="4">
        <f t="shared" si="217"/>
        <v>0.56361325276206875</v>
      </c>
      <c r="R422" s="4">
        <f t="shared" si="198"/>
        <v>0.33260109101918989</v>
      </c>
      <c r="S422" s="4">
        <f t="shared" si="218"/>
        <v>0</v>
      </c>
      <c r="T422" s="4">
        <f t="shared" si="219"/>
        <v>0</v>
      </c>
      <c r="U422" s="5">
        <f t="shared" si="220"/>
        <v>0</v>
      </c>
      <c r="V422" s="5">
        <f t="shared" si="221"/>
        <v>-7.4267550415809964</v>
      </c>
      <c r="W422" s="5">
        <f t="shared" si="222"/>
        <v>3.6987161634468109</v>
      </c>
      <c r="X422" s="5">
        <f t="shared" si="199"/>
        <v>0.99983044814438793</v>
      </c>
      <c r="Y422" s="5">
        <f t="shared" si="200"/>
        <v>0</v>
      </c>
      <c r="Z422" s="5">
        <f t="shared" si="201"/>
        <v>3.2067583931168477</v>
      </c>
      <c r="AA422" s="5">
        <f t="shared" si="202"/>
        <v>6.4389393537618504</v>
      </c>
      <c r="AB422" s="5">
        <f t="shared" si="203"/>
        <v>0</v>
      </c>
      <c r="AC422" s="5">
        <f t="shared" si="204"/>
        <v>-4.2199966484641482</v>
      </c>
      <c r="AD422" s="5">
        <f t="shared" si="205"/>
        <v>-22.036344482791339</v>
      </c>
      <c r="AE422">
        <f t="shared" si="192"/>
        <v>0</v>
      </c>
    </row>
    <row r="423" spans="1:31" x14ac:dyDescent="0.2">
      <c r="A423">
        <f t="shared" si="206"/>
        <v>3.9099999999999606</v>
      </c>
      <c r="B423" s="5">
        <f t="shared" si="207"/>
        <v>0</v>
      </c>
      <c r="C423" s="5">
        <f t="shared" si="208"/>
        <v>309.047787719501</v>
      </c>
      <c r="D423" s="5">
        <f t="shared" si="209"/>
        <v>83.84408426625069</v>
      </c>
      <c r="E423" s="2">
        <f t="shared" si="210"/>
        <v>309.047787719501</v>
      </c>
      <c r="F423" s="2">
        <f t="shared" si="211"/>
        <v>0</v>
      </c>
      <c r="G423" s="3">
        <f t="shared" si="212"/>
        <v>0</v>
      </c>
      <c r="H423" s="3">
        <f t="shared" si="213"/>
        <v>57.052053899940248</v>
      </c>
      <c r="I423" s="3">
        <f t="shared" si="214"/>
        <v>-28.654779072292396</v>
      </c>
      <c r="J423" s="2">
        <f t="shared" si="193"/>
        <v>63.843818948145426</v>
      </c>
      <c r="K423" s="2">
        <f t="shared" si="215"/>
        <v>43.519985649724212</v>
      </c>
      <c r="L423" s="6">
        <f t="shared" si="194"/>
        <v>2836.5172882318234</v>
      </c>
      <c r="M423" s="2">
        <f t="shared" si="195"/>
        <v>35.948917020993584</v>
      </c>
      <c r="N423" s="2">
        <f t="shared" si="216"/>
        <v>63.843818948145426</v>
      </c>
      <c r="O423" s="2">
        <f t="shared" si="196"/>
        <v>43.519985649724212</v>
      </c>
      <c r="P423" s="5">
        <f t="shared" si="197"/>
        <v>0.38362630481636928</v>
      </c>
      <c r="Q423" s="4">
        <f t="shared" si="217"/>
        <v>0.56307591891067243</v>
      </c>
      <c r="R423" s="4">
        <f t="shared" si="198"/>
        <v>0.33250362199172584</v>
      </c>
      <c r="S423" s="4">
        <f t="shared" si="218"/>
        <v>0</v>
      </c>
      <c r="T423" s="4">
        <f t="shared" si="219"/>
        <v>0</v>
      </c>
      <c r="U423" s="5">
        <f t="shared" si="220"/>
        <v>0</v>
      </c>
      <c r="V423" s="5">
        <f t="shared" si="221"/>
        <v>-7.4283423156404291</v>
      </c>
      <c r="W423" s="5">
        <f t="shared" si="222"/>
        <v>3.7309350562795487</v>
      </c>
      <c r="X423" s="5">
        <f t="shared" si="199"/>
        <v>0.99982985133303559</v>
      </c>
      <c r="Y423" s="5">
        <f t="shared" si="200"/>
        <v>0</v>
      </c>
      <c r="Z423" s="5">
        <f t="shared" si="201"/>
        <v>3.2337444123459367</v>
      </c>
      <c r="AA423" s="5">
        <f t="shared" si="202"/>
        <v>6.4384289980509548</v>
      </c>
      <c r="AB423" s="5">
        <f t="shared" si="203"/>
        <v>0</v>
      </c>
      <c r="AC423" s="5">
        <f t="shared" si="204"/>
        <v>-4.1945979032944924</v>
      </c>
      <c r="AD423" s="5">
        <f t="shared" si="205"/>
        <v>-22.004635945669495</v>
      </c>
      <c r="AE423">
        <f t="shared" si="192"/>
        <v>0</v>
      </c>
    </row>
    <row r="424" spans="1:31" x14ac:dyDescent="0.2">
      <c r="A424">
        <f t="shared" si="206"/>
        <v>3.9199999999999604</v>
      </c>
      <c r="B424" s="5">
        <f t="shared" si="207"/>
        <v>0</v>
      </c>
      <c r="C424" s="5">
        <f t="shared" si="208"/>
        <v>309.61809852860523</v>
      </c>
      <c r="D424" s="5">
        <f t="shared" si="209"/>
        <v>83.556436243730488</v>
      </c>
      <c r="E424" s="2">
        <f t="shared" si="210"/>
        <v>309.61809852860523</v>
      </c>
      <c r="F424" s="2">
        <f t="shared" si="211"/>
        <v>0</v>
      </c>
      <c r="G424" s="3">
        <f t="shared" si="212"/>
        <v>0</v>
      </c>
      <c r="H424" s="3">
        <f t="shared" si="213"/>
        <v>57.010107920907302</v>
      </c>
      <c r="I424" s="3">
        <f t="shared" si="214"/>
        <v>-28.874825431749091</v>
      </c>
      <c r="J424" s="2">
        <f t="shared" si="193"/>
        <v>63.90546102538876</v>
      </c>
      <c r="K424" s="2">
        <f t="shared" si="215"/>
        <v>43.562004788949388</v>
      </c>
      <c r="L424" s="6">
        <f t="shared" si="194"/>
        <v>2836.5155865633992</v>
      </c>
      <c r="M424" s="2">
        <f t="shared" si="195"/>
        <v>35.948895454709749</v>
      </c>
      <c r="N424" s="2">
        <f t="shared" si="216"/>
        <v>63.90546102538876</v>
      </c>
      <c r="O424" s="2">
        <f t="shared" si="196"/>
        <v>43.562004788949388</v>
      </c>
      <c r="P424" s="5">
        <f t="shared" si="197"/>
        <v>0.38362625512765125</v>
      </c>
      <c r="Q424" s="4">
        <f t="shared" si="217"/>
        <v>0.56253244836818794</v>
      </c>
      <c r="R424" s="4">
        <f t="shared" si="198"/>
        <v>0.33240490865843375</v>
      </c>
      <c r="S424" s="4">
        <f t="shared" si="218"/>
        <v>0</v>
      </c>
      <c r="T424" s="4">
        <f t="shared" si="219"/>
        <v>0</v>
      </c>
      <c r="U424" s="5">
        <f t="shared" si="220"/>
        <v>0</v>
      </c>
      <c r="V424" s="5">
        <f t="shared" si="221"/>
        <v>-7.4300467581626775</v>
      </c>
      <c r="W424" s="5">
        <f t="shared" si="222"/>
        <v>3.7632151721116438</v>
      </c>
      <c r="X424" s="5">
        <f t="shared" si="199"/>
        <v>0.99982925152040847</v>
      </c>
      <c r="Y424" s="5">
        <f t="shared" si="200"/>
        <v>0</v>
      </c>
      <c r="Z424" s="5">
        <f t="shared" si="201"/>
        <v>3.2607549113956331</v>
      </c>
      <c r="AA424" s="5">
        <f t="shared" si="202"/>
        <v>6.4379952648265384</v>
      </c>
      <c r="AB424" s="5">
        <f t="shared" si="203"/>
        <v>0</v>
      </c>
      <c r="AC424" s="5">
        <f t="shared" si="204"/>
        <v>-4.1692918467670443</v>
      </c>
      <c r="AD424" s="5">
        <f t="shared" si="205"/>
        <v>-21.972789563061816</v>
      </c>
      <c r="AE424">
        <f t="shared" si="192"/>
        <v>0</v>
      </c>
    </row>
    <row r="425" spans="1:31" x14ac:dyDescent="0.2">
      <c r="A425">
        <f t="shared" si="206"/>
        <v>3.9299999999999602</v>
      </c>
      <c r="B425" s="5">
        <f t="shared" si="207"/>
        <v>0</v>
      </c>
      <c r="C425" s="5">
        <f t="shared" si="208"/>
        <v>310.18799114322195</v>
      </c>
      <c r="D425" s="5">
        <f t="shared" si="209"/>
        <v>83.266589349934833</v>
      </c>
      <c r="E425" s="2">
        <f t="shared" si="210"/>
        <v>310.18799114322195</v>
      </c>
      <c r="F425" s="2">
        <f t="shared" si="211"/>
        <v>0</v>
      </c>
      <c r="G425" s="3">
        <f t="shared" si="212"/>
        <v>0</v>
      </c>
      <c r="H425" s="3">
        <f t="shared" si="213"/>
        <v>56.968415002439635</v>
      </c>
      <c r="I425" s="3">
        <f t="shared" si="214"/>
        <v>-29.09455332737971</v>
      </c>
      <c r="J425" s="2">
        <f t="shared" si="193"/>
        <v>63.967908682478679</v>
      </c>
      <c r="K425" s="2">
        <f t="shared" si="215"/>
        <v>43.604573062357652</v>
      </c>
      <c r="L425" s="6">
        <f t="shared" si="194"/>
        <v>2836.5138763907648</v>
      </c>
      <c r="M425" s="2">
        <f t="shared" si="195"/>
        <v>35.948873780646842</v>
      </c>
      <c r="N425" s="2">
        <f t="shared" si="216"/>
        <v>63.967908682478679</v>
      </c>
      <c r="O425" s="2">
        <f t="shared" si="196"/>
        <v>43.604573062357652</v>
      </c>
      <c r="P425" s="5">
        <f t="shared" si="197"/>
        <v>0.38362620519061036</v>
      </c>
      <c r="Q425" s="4">
        <f t="shared" si="217"/>
        <v>0.56198294615333466</v>
      </c>
      <c r="R425" s="4">
        <f t="shared" si="198"/>
        <v>0.33230496539577004</v>
      </c>
      <c r="S425" s="4">
        <f t="shared" si="218"/>
        <v>0</v>
      </c>
      <c r="T425" s="4">
        <f t="shared" si="219"/>
        <v>0</v>
      </c>
      <c r="U425" s="5">
        <f t="shared" si="220"/>
        <v>0</v>
      </c>
      <c r="V425" s="5">
        <f t="shared" si="221"/>
        <v>-7.4318672552068987</v>
      </c>
      <c r="W425" s="5">
        <f t="shared" si="222"/>
        <v>3.7955568567137492</v>
      </c>
      <c r="X425" s="5">
        <f t="shared" si="199"/>
        <v>0.99982864871017407</v>
      </c>
      <c r="Y425" s="5">
        <f t="shared" si="200"/>
        <v>0</v>
      </c>
      <c r="Z425" s="5">
        <f t="shared" si="201"/>
        <v>3.2877899707118634</v>
      </c>
      <c r="AA425" s="5">
        <f t="shared" si="202"/>
        <v>6.4376373606709274</v>
      </c>
      <c r="AB425" s="5">
        <f t="shared" si="203"/>
        <v>0</v>
      </c>
      <c r="AC425" s="5">
        <f t="shared" si="204"/>
        <v>-4.1440772844950349</v>
      </c>
      <c r="AD425" s="5">
        <f t="shared" si="205"/>
        <v>-21.940805782615321</v>
      </c>
      <c r="AE425">
        <f t="shared" si="192"/>
        <v>0</v>
      </c>
    </row>
    <row r="426" spans="1:31" x14ac:dyDescent="0.2">
      <c r="A426">
        <f t="shared" si="206"/>
        <v>3.93999999999996</v>
      </c>
      <c r="B426" s="5">
        <f t="shared" si="207"/>
        <v>0</v>
      </c>
      <c r="C426" s="5">
        <f t="shared" si="208"/>
        <v>310.75746808938209</v>
      </c>
      <c r="D426" s="5">
        <f t="shared" si="209"/>
        <v>82.974546776371909</v>
      </c>
      <c r="E426" s="2">
        <f t="shared" si="210"/>
        <v>310.75746808938209</v>
      </c>
      <c r="F426" s="2">
        <f t="shared" si="211"/>
        <v>0</v>
      </c>
      <c r="G426" s="3">
        <f t="shared" si="212"/>
        <v>0</v>
      </c>
      <c r="H426" s="3">
        <f t="shared" si="213"/>
        <v>56.926974229594684</v>
      </c>
      <c r="I426" s="3">
        <f t="shared" si="214"/>
        <v>-29.313961385205864</v>
      </c>
      <c r="J426" s="2">
        <f t="shared" si="193"/>
        <v>64.031154347163522</v>
      </c>
      <c r="K426" s="2">
        <f t="shared" si="215"/>
        <v>43.647685308223259</v>
      </c>
      <c r="L426" s="6">
        <f t="shared" si="194"/>
        <v>2836.5121577248942</v>
      </c>
      <c r="M426" s="2">
        <f t="shared" si="195"/>
        <v>35.948851998943972</v>
      </c>
      <c r="N426" s="2">
        <f t="shared" si="216"/>
        <v>64.031154347163522</v>
      </c>
      <c r="O426" s="2">
        <f t="shared" si="196"/>
        <v>43.647685308223259</v>
      </c>
      <c r="P426" s="5">
        <f t="shared" si="197"/>
        <v>0.38362615500556696</v>
      </c>
      <c r="Q426" s="4">
        <f t="shared" si="217"/>
        <v>0.56142751704954152</v>
      </c>
      <c r="R426" s="4">
        <f t="shared" si="198"/>
        <v>0.33220380657260595</v>
      </c>
      <c r="S426" s="4">
        <f t="shared" si="218"/>
        <v>0</v>
      </c>
      <c r="T426" s="4">
        <f t="shared" si="219"/>
        <v>0</v>
      </c>
      <c r="U426" s="5">
        <f t="shared" si="220"/>
        <v>0</v>
      </c>
      <c r="V426" s="5">
        <f t="shared" si="221"/>
        <v>-7.4338026993342101</v>
      </c>
      <c r="W426" s="5">
        <f t="shared" si="222"/>
        <v>3.8279604391872786</v>
      </c>
      <c r="X426" s="5">
        <f t="shared" si="199"/>
        <v>0.99982804290620153</v>
      </c>
      <c r="Y426" s="5">
        <f t="shared" si="200"/>
        <v>0</v>
      </c>
      <c r="Z426" s="5">
        <f t="shared" si="201"/>
        <v>3.3148496595309171</v>
      </c>
      <c r="AA426" s="5">
        <f t="shared" si="202"/>
        <v>6.4373544968348195</v>
      </c>
      <c r="AB426" s="5">
        <f t="shared" si="203"/>
        <v>0</v>
      </c>
      <c r="AC426" s="5">
        <f t="shared" si="204"/>
        <v>-4.1189530398032925</v>
      </c>
      <c r="AD426" s="5">
        <f t="shared" si="205"/>
        <v>-21.908685063977902</v>
      </c>
      <c r="AE426">
        <f t="shared" si="192"/>
        <v>0</v>
      </c>
    </row>
    <row r="427" spans="1:31" x14ac:dyDescent="0.2">
      <c r="A427">
        <f t="shared" si="206"/>
        <v>3.9499999999999598</v>
      </c>
      <c r="B427" s="5">
        <f t="shared" si="207"/>
        <v>0</v>
      </c>
      <c r="C427" s="5">
        <f t="shared" si="208"/>
        <v>311.32653188402605</v>
      </c>
      <c r="D427" s="5">
        <f t="shared" si="209"/>
        <v>82.680311728266645</v>
      </c>
      <c r="E427" s="2">
        <f t="shared" si="210"/>
        <v>311.32653188402605</v>
      </c>
      <c r="F427" s="2">
        <f t="shared" si="211"/>
        <v>0</v>
      </c>
      <c r="G427" s="3">
        <f t="shared" si="212"/>
        <v>0</v>
      </c>
      <c r="H427" s="3">
        <f t="shared" si="213"/>
        <v>56.885784699196648</v>
      </c>
      <c r="I427" s="3">
        <f t="shared" si="214"/>
        <v>-29.533048235845644</v>
      </c>
      <c r="J427" s="2">
        <f t="shared" si="193"/>
        <v>64.09519045095459</v>
      </c>
      <c r="K427" s="2">
        <f t="shared" si="215"/>
        <v>43.691336367385539</v>
      </c>
      <c r="L427" s="6">
        <f t="shared" si="194"/>
        <v>2836.5104305773175</v>
      </c>
      <c r="M427" s="2">
        <f t="shared" si="195"/>
        <v>35.948830109747242</v>
      </c>
      <c r="N427" s="2">
        <f t="shared" si="216"/>
        <v>64.09519045095459</v>
      </c>
      <c r="O427" s="2">
        <f t="shared" si="196"/>
        <v>43.691336367385539</v>
      </c>
      <c r="P427" s="5">
        <f t="shared" si="197"/>
        <v>0.38362610457285767</v>
      </c>
      <c r="Q427" s="4">
        <f t="shared" si="217"/>
        <v>0.56086626557815067</v>
      </c>
      <c r="R427" s="4">
        <f t="shared" si="198"/>
        <v>0.33210144654780666</v>
      </c>
      <c r="S427" s="4">
        <f t="shared" si="218"/>
        <v>0</v>
      </c>
      <c r="T427" s="4">
        <f t="shared" si="219"/>
        <v>0</v>
      </c>
      <c r="U427" s="5">
        <f t="shared" si="220"/>
        <v>0</v>
      </c>
      <c r="V427" s="5">
        <f t="shared" si="221"/>
        <v>-7.4358519896415611</v>
      </c>
      <c r="W427" s="5">
        <f t="shared" si="222"/>
        <v>3.8604262320704934</v>
      </c>
      <c r="X427" s="5">
        <f t="shared" si="199"/>
        <v>0.99982743411255415</v>
      </c>
      <c r="Y427" s="5">
        <f t="shared" si="200"/>
        <v>0</v>
      </c>
      <c r="Z427" s="5">
        <f t="shared" si="201"/>
        <v>3.3419340359780549</v>
      </c>
      <c r="AA427" s="5">
        <f t="shared" si="202"/>
        <v>6.4371458892895896</v>
      </c>
      <c r="AB427" s="5">
        <f t="shared" si="203"/>
        <v>0</v>
      </c>
      <c r="AC427" s="5">
        <f t="shared" si="204"/>
        <v>-4.0939179536635066</v>
      </c>
      <c r="AD427" s="5">
        <f t="shared" si="205"/>
        <v>-21.876427878639916</v>
      </c>
      <c r="AE427">
        <f t="shared" si="192"/>
        <v>0</v>
      </c>
    </row>
    <row r="428" spans="1:31" x14ac:dyDescent="0.2">
      <c r="A428">
        <f t="shared" si="206"/>
        <v>3.9599999999999596</v>
      </c>
      <c r="B428" s="5">
        <f t="shared" si="207"/>
        <v>0</v>
      </c>
      <c r="C428" s="5">
        <f t="shared" si="208"/>
        <v>311.89518503512033</v>
      </c>
      <c r="D428" s="5">
        <f t="shared" si="209"/>
        <v>82.383887424514256</v>
      </c>
      <c r="E428" s="2">
        <f t="shared" si="210"/>
        <v>311.89518503512033</v>
      </c>
      <c r="F428" s="2">
        <f t="shared" si="211"/>
        <v>0</v>
      </c>
      <c r="G428" s="3">
        <f t="shared" si="212"/>
        <v>0</v>
      </c>
      <c r="H428" s="3">
        <f t="shared" si="213"/>
        <v>56.844845519660012</v>
      </c>
      <c r="I428" s="3">
        <f t="shared" si="214"/>
        <v>-29.751812514632043</v>
      </c>
      <c r="J428" s="2">
        <f t="shared" si="193"/>
        <v>64.160009430016657</v>
      </c>
      <c r="K428" s="2">
        <f t="shared" si="215"/>
        <v>43.735521083855936</v>
      </c>
      <c r="L428" s="6">
        <f t="shared" si="194"/>
        <v>2836.5086949601155</v>
      </c>
      <c r="M428" s="2">
        <f t="shared" si="195"/>
        <v>35.948808113209793</v>
      </c>
      <c r="N428" s="2">
        <f t="shared" si="216"/>
        <v>64.160009430016657</v>
      </c>
      <c r="O428" s="2">
        <f t="shared" si="196"/>
        <v>43.735521083855936</v>
      </c>
      <c r="P428" s="5">
        <f t="shared" si="197"/>
        <v>0.38362605389283538</v>
      </c>
      <c r="Q428" s="4">
        <f t="shared" si="217"/>
        <v>0.56029929597222727</v>
      </c>
      <c r="R428" s="4">
        <f t="shared" si="198"/>
        <v>0.3319978996678466</v>
      </c>
      <c r="S428" s="4">
        <f t="shared" si="218"/>
        <v>0</v>
      </c>
      <c r="T428" s="4">
        <f t="shared" si="219"/>
        <v>0</v>
      </c>
      <c r="U428" s="5">
        <f t="shared" si="220"/>
        <v>0</v>
      </c>
      <c r="V428" s="5">
        <f t="shared" si="221"/>
        <v>-7.4380140317943955</v>
      </c>
      <c r="W428" s="5">
        <f t="shared" si="222"/>
        <v>3.89295453144672</v>
      </c>
      <c r="X428" s="5">
        <f t="shared" si="199"/>
        <v>0.99982682233349118</v>
      </c>
      <c r="Y428" s="5">
        <f t="shared" si="200"/>
        <v>0</v>
      </c>
      <c r="Z428" s="5">
        <f t="shared" si="201"/>
        <v>3.3690431471679427</v>
      </c>
      <c r="AA428" s="5">
        <f t="shared" si="202"/>
        <v>6.4370107587779488</v>
      </c>
      <c r="AB428" s="5">
        <f t="shared" si="203"/>
        <v>0</v>
      </c>
      <c r="AC428" s="5">
        <f t="shared" si="204"/>
        <v>-4.0689708846264523</v>
      </c>
      <c r="AD428" s="5">
        <f t="shared" si="205"/>
        <v>-21.844034709775329</v>
      </c>
      <c r="AE428">
        <f t="shared" si="192"/>
        <v>0</v>
      </c>
    </row>
    <row r="429" spans="1:31" x14ac:dyDescent="0.2">
      <c r="A429">
        <f t="shared" si="206"/>
        <v>3.9699999999999593</v>
      </c>
      <c r="B429" s="5">
        <f t="shared" si="207"/>
        <v>0</v>
      </c>
      <c r="C429" s="5">
        <f t="shared" si="208"/>
        <v>312.46343004177265</v>
      </c>
      <c r="D429" s="5">
        <f t="shared" si="209"/>
        <v>82.085277097632442</v>
      </c>
      <c r="E429" s="2">
        <f t="shared" si="210"/>
        <v>312.46343004177265</v>
      </c>
      <c r="F429" s="2">
        <f t="shared" si="211"/>
        <v>0</v>
      </c>
      <c r="G429" s="3">
        <f t="shared" si="212"/>
        <v>0</v>
      </c>
      <c r="H429" s="3">
        <f t="shared" si="213"/>
        <v>56.804155810813747</v>
      </c>
      <c r="I429" s="3">
        <f t="shared" si="214"/>
        <v>-29.970252861729797</v>
      </c>
      <c r="J429" s="2">
        <f t="shared" si="193"/>
        <v>64.225603726047055</v>
      </c>
      <c r="K429" s="2">
        <f t="shared" si="215"/>
        <v>43.78023430541721</v>
      </c>
      <c r="L429" s="6">
        <f t="shared" si="194"/>
        <v>2836.5069508859092</v>
      </c>
      <c r="M429" s="2">
        <f t="shared" si="195"/>
        <v>35.948786009491556</v>
      </c>
      <c r="N429" s="2">
        <f t="shared" si="216"/>
        <v>64.225603726047055</v>
      </c>
      <c r="O429" s="2">
        <f t="shared" si="196"/>
        <v>43.78023430541721</v>
      </c>
      <c r="P429" s="5">
        <f t="shared" si="197"/>
        <v>0.38362600296586857</v>
      </c>
      <c r="Q429" s="4">
        <f t="shared" si="217"/>
        <v>0.55972671215097236</v>
      </c>
      <c r="R429" s="4">
        <f t="shared" si="198"/>
        <v>0.33189318026446146</v>
      </c>
      <c r="S429" s="4">
        <f t="shared" si="218"/>
        <v>0</v>
      </c>
      <c r="T429" s="4">
        <f t="shared" si="219"/>
        <v>0</v>
      </c>
      <c r="U429" s="5">
        <f t="shared" si="220"/>
        <v>0</v>
      </c>
      <c r="V429" s="5">
        <f t="shared" si="221"/>
        <v>-7.4402877380580792</v>
      </c>
      <c r="W429" s="5">
        <f t="shared" si="222"/>
        <v>3.925545617054631</v>
      </c>
      <c r="X429" s="5">
        <f t="shared" si="199"/>
        <v>0.99982620757346086</v>
      </c>
      <c r="Y429" s="5">
        <f t="shared" si="200"/>
        <v>0</v>
      </c>
      <c r="Z429" s="5">
        <f t="shared" si="201"/>
        <v>3.3961770293068376</v>
      </c>
      <c r="AA429" s="5">
        <f t="shared" si="202"/>
        <v>6.4369483308629496</v>
      </c>
      <c r="AB429" s="5">
        <f t="shared" si="203"/>
        <v>0</v>
      </c>
      <c r="AC429" s="5">
        <f t="shared" si="204"/>
        <v>-4.0441107087512416</v>
      </c>
      <c r="AD429" s="5">
        <f t="shared" si="205"/>
        <v>-21.811506052082418</v>
      </c>
      <c r="AE429">
        <f t="shared" si="192"/>
        <v>0</v>
      </c>
    </row>
    <row r="430" spans="1:31" x14ac:dyDescent="0.2">
      <c r="A430">
        <f t="shared" si="206"/>
        <v>3.9799999999999591</v>
      </c>
      <c r="B430" s="5">
        <f t="shared" si="207"/>
        <v>0</v>
      </c>
      <c r="C430" s="5">
        <f t="shared" si="208"/>
        <v>313.03126939434532</v>
      </c>
      <c r="D430" s="5">
        <f t="shared" si="209"/>
        <v>81.784483993712541</v>
      </c>
      <c r="E430" s="2">
        <f t="shared" si="210"/>
        <v>313.03126939434532</v>
      </c>
      <c r="F430" s="2">
        <f t="shared" si="211"/>
        <v>0</v>
      </c>
      <c r="G430" s="3">
        <f t="shared" si="212"/>
        <v>0</v>
      </c>
      <c r="H430" s="3">
        <f t="shared" si="213"/>
        <v>56.763714703726237</v>
      </c>
      <c r="I430" s="3">
        <f t="shared" si="214"/>
        <v>-30.18836792225062</v>
      </c>
      <c r="J430" s="2">
        <f t="shared" si="193"/>
        <v>64.291965787143241</v>
      </c>
      <c r="K430" s="2">
        <f t="shared" si="215"/>
        <v>43.825470884214887</v>
      </c>
      <c r="L430" s="6">
        <f t="shared" si="194"/>
        <v>2836.5051983678586</v>
      </c>
      <c r="M430" s="2">
        <f t="shared" si="195"/>
        <v>35.948763798759323</v>
      </c>
      <c r="N430" s="2">
        <f t="shared" si="216"/>
        <v>64.291965787143241</v>
      </c>
      <c r="O430" s="2">
        <f t="shared" si="196"/>
        <v>43.825470884214887</v>
      </c>
      <c r="P430" s="5">
        <f t="shared" si="197"/>
        <v>0.38362595179234149</v>
      </c>
      <c r="Q430" s="4">
        <f t="shared" si="217"/>
        <v>0.55914861769475033</v>
      </c>
      <c r="R430" s="4">
        <f t="shared" si="198"/>
        <v>0.33178730265233741</v>
      </c>
      <c r="S430" s="4">
        <f t="shared" si="218"/>
        <v>0</v>
      </c>
      <c r="T430" s="4">
        <f t="shared" si="219"/>
        <v>0</v>
      </c>
      <c r="U430" s="5">
        <f t="shared" si="220"/>
        <v>0</v>
      </c>
      <c r="V430" s="5">
        <f t="shared" si="221"/>
        <v>-7.4426720273281184</v>
      </c>
      <c r="W430" s="5">
        <f t="shared" si="222"/>
        <v>3.958199752400541</v>
      </c>
      <c r="X430" s="5">
        <f t="shared" si="199"/>
        <v>0.99982558983710201</v>
      </c>
      <c r="Y430" s="5">
        <f t="shared" si="200"/>
        <v>0</v>
      </c>
      <c r="Z430" s="5">
        <f t="shared" si="201"/>
        <v>3.4233357077964577</v>
      </c>
      <c r="AA430" s="5">
        <f t="shared" si="202"/>
        <v>6.4369578359753117</v>
      </c>
      <c r="AB430" s="5">
        <f t="shared" si="203"/>
        <v>0</v>
      </c>
      <c r="AC430" s="5">
        <f t="shared" si="204"/>
        <v>-4.0193363195316607</v>
      </c>
      <c r="AD430" s="5">
        <f t="shared" si="205"/>
        <v>-21.778842411624147</v>
      </c>
      <c r="AE430">
        <f t="shared" si="192"/>
        <v>0</v>
      </c>
    </row>
    <row r="431" spans="1:31" x14ac:dyDescent="0.2">
      <c r="A431">
        <f t="shared" si="206"/>
        <v>3.9899999999999589</v>
      </c>
      <c r="B431" s="5">
        <f t="shared" si="207"/>
        <v>0</v>
      </c>
      <c r="C431" s="5">
        <f t="shared" si="208"/>
        <v>313.59870557456662</v>
      </c>
      <c r="D431" s="5">
        <f t="shared" si="209"/>
        <v>81.481511372369454</v>
      </c>
      <c r="E431" s="2">
        <f t="shared" si="210"/>
        <v>313.59870557456662</v>
      </c>
      <c r="F431" s="2">
        <f t="shared" si="211"/>
        <v>0</v>
      </c>
      <c r="G431" s="3">
        <f t="shared" si="212"/>
        <v>0</v>
      </c>
      <c r="H431" s="3">
        <f t="shared" si="213"/>
        <v>56.723521340530922</v>
      </c>
      <c r="I431" s="3">
        <f t="shared" si="214"/>
        <v>-30.406156346366863</v>
      </c>
      <c r="J431" s="2">
        <f t="shared" si="193"/>
        <v>64.35908806865875</v>
      </c>
      <c r="K431" s="2">
        <f t="shared" si="215"/>
        <v>43.871225677340661</v>
      </c>
      <c r="L431" s="6">
        <f t="shared" si="194"/>
        <v>2836.503437419648</v>
      </c>
      <c r="M431" s="2">
        <f t="shared" si="195"/>
        <v>35.948741481186509</v>
      </c>
      <c r="N431" s="2">
        <f t="shared" si="216"/>
        <v>64.35908806865875</v>
      </c>
      <c r="O431" s="2">
        <f t="shared" si="196"/>
        <v>43.871225677340661</v>
      </c>
      <c r="P431" s="5">
        <f t="shared" si="197"/>
        <v>0.38362590037265376</v>
      </c>
      <c r="Q431" s="4">
        <f t="shared" si="217"/>
        <v>0.55856511582072332</v>
      </c>
      <c r="R431" s="4">
        <f t="shared" si="198"/>
        <v>0.33168028112683756</v>
      </c>
      <c r="S431" s="4">
        <f t="shared" si="218"/>
        <v>0</v>
      </c>
      <c r="T431" s="4">
        <f t="shared" si="219"/>
        <v>0</v>
      </c>
      <c r="U431" s="5">
        <f t="shared" si="220"/>
        <v>0</v>
      </c>
      <c r="V431" s="5">
        <f t="shared" si="221"/>
        <v>-7.4451658251591093</v>
      </c>
      <c r="W431" s="5">
        <f t="shared" si="222"/>
        <v>3.9909171848726497</v>
      </c>
      <c r="X431" s="5">
        <f t="shared" si="199"/>
        <v>0.99982496912923768</v>
      </c>
      <c r="Y431" s="5">
        <f t="shared" si="200"/>
        <v>0</v>
      </c>
      <c r="Z431" s="5">
        <f t="shared" si="201"/>
        <v>3.4505191973394873</v>
      </c>
      <c r="AA431" s="5">
        <f t="shared" si="202"/>
        <v>6.4370385094591116</v>
      </c>
      <c r="AB431" s="5">
        <f t="shared" si="203"/>
        <v>0</v>
      </c>
      <c r="AC431" s="5">
        <f t="shared" si="204"/>
        <v>-3.994646627819622</v>
      </c>
      <c r="AD431" s="5">
        <f t="shared" si="205"/>
        <v>-21.746044305668239</v>
      </c>
      <c r="AE431">
        <f t="shared" si="192"/>
        <v>0</v>
      </c>
    </row>
    <row r="432" spans="1:31" x14ac:dyDescent="0.2">
      <c r="A432">
        <f t="shared" si="206"/>
        <v>3.9999999999999587</v>
      </c>
      <c r="B432" s="5">
        <f t="shared" si="207"/>
        <v>0</v>
      </c>
      <c r="C432" s="5">
        <f t="shared" si="208"/>
        <v>314.16574105564052</v>
      </c>
      <c r="D432" s="5">
        <f t="shared" si="209"/>
        <v>81.176362506690509</v>
      </c>
      <c r="E432" s="2">
        <f t="shared" si="210"/>
        <v>314.16574105564052</v>
      </c>
      <c r="F432" s="2">
        <f t="shared" si="211"/>
        <v>0</v>
      </c>
      <c r="G432" s="3">
        <f t="shared" si="212"/>
        <v>0</v>
      </c>
      <c r="H432" s="3">
        <f t="shared" si="213"/>
        <v>56.683574874252727</v>
      </c>
      <c r="I432" s="3">
        <f t="shared" si="214"/>
        <v>-30.623616789423547</v>
      </c>
      <c r="J432" s="2">
        <f t="shared" si="193"/>
        <v>64.426963034047162</v>
      </c>
      <c r="K432" s="2">
        <f t="shared" si="215"/>
        <v>43.917493547407744</v>
      </c>
      <c r="L432" s="6">
        <f t="shared" si="194"/>
        <v>2836.5016680554854</v>
      </c>
      <c r="M432" s="2">
        <f t="shared" si="195"/>
        <v>35.948719056953202</v>
      </c>
      <c r="N432" s="2">
        <f t="shared" si="216"/>
        <v>64.426963034047162</v>
      </c>
      <c r="O432" s="2">
        <f t="shared" si="196"/>
        <v>43.917493547407744</v>
      </c>
      <c r="P432" s="5">
        <f t="shared" si="197"/>
        <v>0.38362584870722016</v>
      </c>
      <c r="Q432" s="4">
        <f t="shared" si="217"/>
        <v>0.55797630935910625</v>
      </c>
      <c r="R432" s="4">
        <f t="shared" si="198"/>
        <v>0.33157212996176633</v>
      </c>
      <c r="S432" s="4">
        <f t="shared" si="218"/>
        <v>0</v>
      </c>
      <c r="T432" s="4">
        <f t="shared" si="219"/>
        <v>0</v>
      </c>
      <c r="U432" s="5">
        <f t="shared" si="220"/>
        <v>0</v>
      </c>
      <c r="V432" s="5">
        <f t="shared" si="221"/>
        <v>-7.4477680637924548</v>
      </c>
      <c r="W432" s="5">
        <f t="shared" si="222"/>
        <v>4.0236981458571766</v>
      </c>
      <c r="X432" s="5">
        <f t="shared" si="199"/>
        <v>0.99982434545487664</v>
      </c>
      <c r="Y432" s="5">
        <f t="shared" si="200"/>
        <v>0</v>
      </c>
      <c r="Z432" s="5">
        <f t="shared" si="201"/>
        <v>3.4777275020466161</v>
      </c>
      <c r="AA432" s="5">
        <f t="shared" si="202"/>
        <v>6.4371895916157733</v>
      </c>
      <c r="AB432" s="5">
        <f t="shared" si="203"/>
        <v>0</v>
      </c>
      <c r="AC432" s="5">
        <f t="shared" si="204"/>
        <v>-3.9700405617458387</v>
      </c>
      <c r="AD432" s="5">
        <f t="shared" si="205"/>
        <v>-21.713112262527048</v>
      </c>
      <c r="AE432">
        <f t="shared" si="192"/>
        <v>0</v>
      </c>
    </row>
    <row r="433" spans="1:31" x14ac:dyDescent="0.2">
      <c r="A433">
        <f t="shared" si="206"/>
        <v>4.0099999999999589</v>
      </c>
      <c r="B433" s="5">
        <f t="shared" si="207"/>
        <v>0</v>
      </c>
      <c r="C433" s="5">
        <f t="shared" si="208"/>
        <v>314.73237830235496</v>
      </c>
      <c r="D433" s="5">
        <f t="shared" si="209"/>
        <v>80.869040683183144</v>
      </c>
      <c r="E433" s="2">
        <f t="shared" si="210"/>
        <v>314.73237830235496</v>
      </c>
      <c r="F433" s="2">
        <f t="shared" si="211"/>
        <v>0</v>
      </c>
      <c r="G433" s="3">
        <f t="shared" si="212"/>
        <v>0</v>
      </c>
      <c r="H433" s="3">
        <f t="shared" si="213"/>
        <v>56.643874468635268</v>
      </c>
      <c r="I433" s="3">
        <f t="shared" si="214"/>
        <v>-30.840747912048819</v>
      </c>
      <c r="J433" s="2">
        <f t="shared" si="193"/>
        <v>64.495583155694106</v>
      </c>
      <c r="K433" s="2">
        <f t="shared" si="215"/>
        <v>43.964269363117999</v>
      </c>
      <c r="L433" s="6">
        <f t="shared" si="194"/>
        <v>2836.4998902900916</v>
      </c>
      <c r="M433" s="2">
        <f t="shared" si="195"/>
        <v>35.948696526245946</v>
      </c>
      <c r="N433" s="2">
        <f t="shared" si="216"/>
        <v>64.495583155694106</v>
      </c>
      <c r="O433" s="2">
        <f t="shared" si="196"/>
        <v>43.964269363117999</v>
      </c>
      <c r="P433" s="5">
        <f t="shared" si="197"/>
        <v>0.38362579679647069</v>
      </c>
      <c r="Q433" s="4">
        <f t="shared" si="217"/>
        <v>0.55738230073003303</v>
      </c>
      <c r="R433" s="4">
        <f t="shared" si="198"/>
        <v>0.33146286340717201</v>
      </c>
      <c r="S433" s="4">
        <f t="shared" si="218"/>
        <v>0</v>
      </c>
      <c r="T433" s="4">
        <f t="shared" si="219"/>
        <v>0</v>
      </c>
      <c r="U433" s="5">
        <f t="shared" si="220"/>
        <v>0</v>
      </c>
      <c r="V433" s="5">
        <f t="shared" si="221"/>
        <v>-7.4504776821827958</v>
      </c>
      <c r="W433" s="5">
        <f t="shared" si="222"/>
        <v>4.0565428508563226</v>
      </c>
      <c r="X433" s="5">
        <f t="shared" si="199"/>
        <v>0.99982371881920706</v>
      </c>
      <c r="Y433" s="5">
        <f t="shared" si="200"/>
        <v>0</v>
      </c>
      <c r="Z433" s="5">
        <f t="shared" si="201"/>
        <v>3.5049606155450799</v>
      </c>
      <c r="AA433" s="5">
        <f t="shared" si="202"/>
        <v>6.4374103277463934</v>
      </c>
      <c r="AB433" s="5">
        <f t="shared" si="203"/>
        <v>0</v>
      </c>
      <c r="AC433" s="5">
        <f t="shared" si="204"/>
        <v>-3.945517066637716</v>
      </c>
      <c r="AD433" s="5">
        <f t="shared" si="205"/>
        <v>-21.680046821397283</v>
      </c>
      <c r="AE433">
        <f t="shared" si="192"/>
        <v>0</v>
      </c>
    </row>
    <row r="434" spans="1:31" x14ac:dyDescent="0.2">
      <c r="A434">
        <f t="shared" si="206"/>
        <v>4.0199999999999587</v>
      </c>
      <c r="B434" s="5">
        <f t="shared" si="207"/>
        <v>0</v>
      </c>
      <c r="C434" s="5">
        <f t="shared" si="208"/>
        <v>315.29861977118799</v>
      </c>
      <c r="D434" s="5">
        <f t="shared" si="209"/>
        <v>80.55954920172158</v>
      </c>
      <c r="E434" s="2">
        <f t="shared" si="210"/>
        <v>315.29861977118799</v>
      </c>
      <c r="F434" s="2">
        <f t="shared" si="211"/>
        <v>0</v>
      </c>
      <c r="G434" s="3">
        <f t="shared" si="212"/>
        <v>0</v>
      </c>
      <c r="H434" s="3">
        <f t="shared" si="213"/>
        <v>56.604419297968889</v>
      </c>
      <c r="I434" s="3">
        <f t="shared" si="214"/>
        <v>-31.057548380262791</v>
      </c>
      <c r="J434" s="2">
        <f t="shared" si="193"/>
        <v>64.564940915737211</v>
      </c>
      <c r="K434" s="2">
        <f t="shared" si="215"/>
        <v>44.011547999820863</v>
      </c>
      <c r="L434" s="6">
        <f t="shared" si="194"/>
        <v>2836.4981041386936</v>
      </c>
      <c r="M434" s="2">
        <f t="shared" si="195"/>
        <v>35.948673889257748</v>
      </c>
      <c r="N434" s="2">
        <f t="shared" si="216"/>
        <v>64.564940915737211</v>
      </c>
      <c r="O434" s="2">
        <f t="shared" si="196"/>
        <v>44.011547999820863</v>
      </c>
      <c r="P434" s="5">
        <f t="shared" si="197"/>
        <v>0.38362574464084986</v>
      </c>
      <c r="Q434" s="4">
        <f t="shared" si="217"/>
        <v>0.55678319192104353</v>
      </c>
      <c r="R434" s="4">
        <f t="shared" si="198"/>
        <v>0.331352495687188</v>
      </c>
      <c r="S434" s="4">
        <f t="shared" si="218"/>
        <v>0</v>
      </c>
      <c r="T434" s="4">
        <f t="shared" si="219"/>
        <v>0</v>
      </c>
      <c r="U434" s="5">
        <f t="shared" si="220"/>
        <v>0</v>
      </c>
      <c r="V434" s="5">
        <f t="shared" si="221"/>
        <v>-7.4532936260231857</v>
      </c>
      <c r="W434" s="5">
        <f t="shared" si="222"/>
        <v>4.0894514996080087</v>
      </c>
      <c r="X434" s="5">
        <f t="shared" si="199"/>
        <v>0.99982308922759711</v>
      </c>
      <c r="Y434" s="5">
        <f t="shared" si="200"/>
        <v>0</v>
      </c>
      <c r="Z434" s="5">
        <f t="shared" si="201"/>
        <v>3.5322185210886308</v>
      </c>
      <c r="AA434" s="5">
        <f t="shared" si="202"/>
        <v>6.4376999681924225</v>
      </c>
      <c r="AB434" s="5">
        <f t="shared" si="203"/>
        <v>0</v>
      </c>
      <c r="AC434" s="5">
        <f t="shared" si="204"/>
        <v>-3.9210751049345549</v>
      </c>
      <c r="AD434" s="5">
        <f t="shared" si="205"/>
        <v>-21.64684853219957</v>
      </c>
      <c r="AE434">
        <f t="shared" si="192"/>
        <v>0</v>
      </c>
    </row>
    <row r="435" spans="1:31" x14ac:dyDescent="0.2">
      <c r="A435">
        <f t="shared" si="206"/>
        <v>4.0299999999999585</v>
      </c>
      <c r="B435" s="5">
        <f t="shared" si="207"/>
        <v>0</v>
      </c>
      <c r="C435" s="5">
        <f t="shared" si="208"/>
        <v>315.86446791041243</v>
      </c>
      <c r="D435" s="5">
        <f t="shared" si="209"/>
        <v>80.247891375492344</v>
      </c>
      <c r="E435" s="2">
        <f t="shared" si="210"/>
        <v>315.86446791041243</v>
      </c>
      <c r="F435" s="2">
        <f t="shared" si="211"/>
        <v>0</v>
      </c>
      <c r="G435" s="3">
        <f t="shared" si="212"/>
        <v>0</v>
      </c>
      <c r="H435" s="3">
        <f t="shared" si="213"/>
        <v>56.565208546919543</v>
      </c>
      <c r="I435" s="3">
        <f t="shared" si="214"/>
        <v>-31.274016865584787</v>
      </c>
      <c r="J435" s="2">
        <f t="shared" si="193"/>
        <v>64.635028806873606</v>
      </c>
      <c r="K435" s="2">
        <f t="shared" si="215"/>
        <v>44.059324340063803</v>
      </c>
      <c r="L435" s="6">
        <f t="shared" si="194"/>
        <v>2836.4963096170177</v>
      </c>
      <c r="M435" s="2">
        <f t="shared" si="195"/>
        <v>35.948651146187906</v>
      </c>
      <c r="N435" s="2">
        <f t="shared" si="216"/>
        <v>64.635028806873606</v>
      </c>
      <c r="O435" s="2">
        <f t="shared" si="196"/>
        <v>44.059324340063803</v>
      </c>
      <c r="P435" s="5">
        <f t="shared" si="197"/>
        <v>0.38362569224081694</v>
      </c>
      <c r="Q435" s="4">
        <f t="shared" si="217"/>
        <v>0.55617908446518627</v>
      </c>
      <c r="R435" s="4">
        <f t="shared" si="198"/>
        <v>0.33124104099791196</v>
      </c>
      <c r="S435" s="4">
        <f t="shared" si="218"/>
        <v>0</v>
      </c>
      <c r="T435" s="4">
        <f t="shared" si="219"/>
        <v>0</v>
      </c>
      <c r="U435" s="5">
        <f t="shared" si="220"/>
        <v>0</v>
      </c>
      <c r="V435" s="5">
        <f t="shared" si="221"/>
        <v>-7.4562148477689822</v>
      </c>
      <c r="W435" s="5">
        <f t="shared" si="222"/>
        <v>4.1224242762073189</v>
      </c>
      <c r="X435" s="5">
        <f t="shared" si="199"/>
        <v>0.99982245668558967</v>
      </c>
      <c r="Y435" s="5">
        <f t="shared" si="200"/>
        <v>0</v>
      </c>
      <c r="Z435" s="5">
        <f t="shared" si="201"/>
        <v>3.5595011916688528</v>
      </c>
      <c r="AA435" s="5">
        <f t="shared" si="202"/>
        <v>6.4380577683746285</v>
      </c>
      <c r="AB435" s="5">
        <f t="shared" si="203"/>
        <v>0</v>
      </c>
      <c r="AC435" s="5">
        <f t="shared" si="204"/>
        <v>-3.8967136561001294</v>
      </c>
      <c r="AD435" s="5">
        <f t="shared" si="205"/>
        <v>-21.613517955418054</v>
      </c>
      <c r="AE435">
        <f t="shared" si="192"/>
        <v>0</v>
      </c>
    </row>
    <row r="436" spans="1:31" x14ac:dyDescent="0.2">
      <c r="A436">
        <f t="shared" si="206"/>
        <v>4.0399999999999583</v>
      </c>
      <c r="B436" s="5">
        <f t="shared" si="207"/>
        <v>0</v>
      </c>
      <c r="C436" s="5">
        <f t="shared" si="208"/>
        <v>316.42992516019882</v>
      </c>
      <c r="D436" s="5">
        <f t="shared" si="209"/>
        <v>79.934070530938726</v>
      </c>
      <c r="E436" s="2">
        <f t="shared" si="210"/>
        <v>316.42992516019882</v>
      </c>
      <c r="F436" s="2">
        <f t="shared" si="211"/>
        <v>0</v>
      </c>
      <c r="G436" s="3">
        <f t="shared" si="212"/>
        <v>0</v>
      </c>
      <c r="H436" s="3">
        <f t="shared" si="213"/>
        <v>56.526241410358544</v>
      </c>
      <c r="I436" s="3">
        <f t="shared" si="214"/>
        <v>-31.490152045138966</v>
      </c>
      <c r="J436" s="2">
        <f t="shared" si="193"/>
        <v>64.705839333155268</v>
      </c>
      <c r="K436" s="2">
        <f t="shared" si="215"/>
        <v>44.107593274134466</v>
      </c>
      <c r="L436" s="6">
        <f t="shared" si="194"/>
        <v>2836.4945067412818</v>
      </c>
      <c r="M436" s="2">
        <f t="shared" si="195"/>
        <v>35.948628297241939</v>
      </c>
      <c r="N436" s="2">
        <f t="shared" si="216"/>
        <v>64.705839333155268</v>
      </c>
      <c r="O436" s="2">
        <f t="shared" si="196"/>
        <v>44.107593274134466</v>
      </c>
      <c r="P436" s="5">
        <f t="shared" si="197"/>
        <v>0.38362563959684548</v>
      </c>
      <c r="Q436" s="4">
        <f t="shared" si="217"/>
        <v>0.5555700794197389</v>
      </c>
      <c r="R436" s="4">
        <f t="shared" si="198"/>
        <v>0.33112851350532518</v>
      </c>
      <c r="S436" s="4">
        <f t="shared" si="218"/>
        <v>0</v>
      </c>
      <c r="T436" s="4">
        <f t="shared" si="219"/>
        <v>0</v>
      </c>
      <c r="U436" s="5">
        <f t="shared" si="220"/>
        <v>0</v>
      </c>
      <c r="V436" s="5">
        <f t="shared" si="221"/>
        <v>-7.4592403066604565</v>
      </c>
      <c r="W436" s="5">
        <f t="shared" si="222"/>
        <v>4.1554613492296033</v>
      </c>
      <c r="X436" s="5">
        <f t="shared" si="199"/>
        <v>0.99982182119890062</v>
      </c>
      <c r="Y436" s="5">
        <f t="shared" si="200"/>
        <v>0</v>
      </c>
      <c r="Z436" s="5">
        <f t="shared" si="201"/>
        <v>3.5868085901277857</v>
      </c>
      <c r="AA436" s="5">
        <f t="shared" si="202"/>
        <v>6.4384829888304296</v>
      </c>
      <c r="AB436" s="5">
        <f t="shared" si="203"/>
        <v>0</v>
      </c>
      <c r="AC436" s="5">
        <f t="shared" si="204"/>
        <v>-3.8724317165326707</v>
      </c>
      <c r="AD436" s="5">
        <f t="shared" si="205"/>
        <v>-21.580055661939966</v>
      </c>
      <c r="AE436">
        <f t="shared" si="192"/>
        <v>0</v>
      </c>
    </row>
    <row r="437" spans="1:31" x14ac:dyDescent="0.2">
      <c r="A437">
        <f t="shared" si="206"/>
        <v>4.0499999999999581</v>
      </c>
      <c r="B437" s="5">
        <f t="shared" si="207"/>
        <v>0</v>
      </c>
      <c r="C437" s="5">
        <f t="shared" si="208"/>
        <v>316.99499395271658</v>
      </c>
      <c r="D437" s="5">
        <f t="shared" si="209"/>
        <v>79.618090007704239</v>
      </c>
      <c r="E437" s="2">
        <f t="shared" si="210"/>
        <v>316.99499395271658</v>
      </c>
      <c r="F437" s="2">
        <f t="shared" si="211"/>
        <v>0</v>
      </c>
      <c r="G437" s="3">
        <f t="shared" si="212"/>
        <v>0</v>
      </c>
      <c r="H437" s="3">
        <f t="shared" si="213"/>
        <v>56.487517093193219</v>
      </c>
      <c r="I437" s="3">
        <f t="shared" si="214"/>
        <v>-31.705952601758366</v>
      </c>
      <c r="J437" s="2">
        <f t="shared" si="193"/>
        <v>64.777365010771661</v>
      </c>
      <c r="K437" s="2">
        <f t="shared" si="215"/>
        <v>44.156349700594177</v>
      </c>
      <c r="L437" s="6">
        <f t="shared" si="194"/>
        <v>2836.4926955281899</v>
      </c>
      <c r="M437" s="2">
        <f t="shared" si="195"/>
        <v>35.948605342631566</v>
      </c>
      <c r="N437" s="2">
        <f t="shared" si="216"/>
        <v>64.777365010771661</v>
      </c>
      <c r="O437" s="2">
        <f t="shared" si="196"/>
        <v>44.156349700594177</v>
      </c>
      <c r="P437" s="5">
        <f t="shared" si="197"/>
        <v>0.38362558670942315</v>
      </c>
      <c r="Q437" s="4">
        <f t="shared" si="217"/>
        <v>0.55495627734554753</v>
      </c>
      <c r="R437" s="4">
        <f t="shared" si="198"/>
        <v>0.33101492734325028</v>
      </c>
      <c r="S437" s="4">
        <f t="shared" si="218"/>
        <v>0</v>
      </c>
      <c r="T437" s="4">
        <f t="shared" si="219"/>
        <v>0</v>
      </c>
      <c r="U437" s="5">
        <f t="shared" si="220"/>
        <v>0</v>
      </c>
      <c r="V437" s="5">
        <f t="shared" si="221"/>
        <v>-7.4623689687441086</v>
      </c>
      <c r="W437" s="5">
        <f t="shared" si="222"/>
        <v>4.188562871855166</v>
      </c>
      <c r="X437" s="5">
        <f t="shared" si="199"/>
        <v>0.99982118277341869</v>
      </c>
      <c r="Y437" s="5">
        <f t="shared" si="200"/>
        <v>0</v>
      </c>
      <c r="Z437" s="5">
        <f t="shared" si="201"/>
        <v>3.6141406692717792</v>
      </c>
      <c r="AA437" s="5">
        <f t="shared" si="202"/>
        <v>6.4389748952495554</v>
      </c>
      <c r="AB437" s="5">
        <f t="shared" si="203"/>
        <v>0</v>
      </c>
      <c r="AC437" s="5">
        <f t="shared" si="204"/>
        <v>-3.8482282994723294</v>
      </c>
      <c r="AD437" s="5">
        <f t="shared" si="205"/>
        <v>-21.54646223289528</v>
      </c>
      <c r="AE437">
        <f t="shared" si="192"/>
        <v>0</v>
      </c>
    </row>
    <row r="438" spans="1:31" x14ac:dyDescent="0.2">
      <c r="A438">
        <f t="shared" si="206"/>
        <v>4.0599999999999579</v>
      </c>
      <c r="B438" s="5">
        <f t="shared" si="207"/>
        <v>0</v>
      </c>
      <c r="C438" s="5">
        <f t="shared" si="208"/>
        <v>317.55967671223357</v>
      </c>
      <c r="D438" s="5">
        <f t="shared" si="209"/>
        <v>79.299953158575008</v>
      </c>
      <c r="E438" s="2">
        <f t="shared" si="210"/>
        <v>317.55967671223357</v>
      </c>
      <c r="F438" s="2">
        <f t="shared" si="211"/>
        <v>0</v>
      </c>
      <c r="G438" s="3">
        <f t="shared" si="212"/>
        <v>0</v>
      </c>
      <c r="H438" s="3">
        <f t="shared" si="213"/>
        <v>56.449034810198498</v>
      </c>
      <c r="I438" s="3">
        <f t="shared" si="214"/>
        <v>-31.921417224087318</v>
      </c>
      <c r="J438" s="2">
        <f t="shared" si="193"/>
        <v>64.849598368819997</v>
      </c>
      <c r="K438" s="2">
        <f t="shared" si="215"/>
        <v>44.205588526802998</v>
      </c>
      <c r="L438" s="6">
        <f t="shared" si="194"/>
        <v>2836.4908759949217</v>
      </c>
      <c r="M438" s="2">
        <f t="shared" si="195"/>
        <v>35.948582282574527</v>
      </c>
      <c r="N438" s="2">
        <f t="shared" si="216"/>
        <v>64.849598368819997</v>
      </c>
      <c r="O438" s="2">
        <f t="shared" si="196"/>
        <v>44.205588526802998</v>
      </c>
      <c r="P438" s="5">
        <f t="shared" si="197"/>
        <v>0.38362553357905171</v>
      </c>
      <c r="Q438" s="4">
        <f t="shared" si="217"/>
        <v>0.55433777828697828</v>
      </c>
      <c r="R438" s="4">
        <f t="shared" si="198"/>
        <v>0.33090029661134801</v>
      </c>
      <c r="S438" s="4">
        <f t="shared" si="218"/>
        <v>0</v>
      </c>
      <c r="T438" s="4">
        <f t="shared" si="219"/>
        <v>0</v>
      </c>
      <c r="U438" s="5">
        <f t="shared" si="220"/>
        <v>0</v>
      </c>
      <c r="V438" s="5">
        <f t="shared" si="221"/>
        <v>-7.4655998068927216</v>
      </c>
      <c r="W438" s="5">
        <f t="shared" si="222"/>
        <v>4.2217289819955077</v>
      </c>
      <c r="X438" s="5">
        <f t="shared" si="199"/>
        <v>0.99982054141519949</v>
      </c>
      <c r="Y438" s="5">
        <f t="shared" si="200"/>
        <v>0</v>
      </c>
      <c r="Z438" s="5">
        <f t="shared" si="201"/>
        <v>3.6414973719865058</v>
      </c>
      <c r="AA438" s="5">
        <f t="shared" si="202"/>
        <v>6.4395327585080251</v>
      </c>
      <c r="AB438" s="5">
        <f t="shared" si="203"/>
        <v>0</v>
      </c>
      <c r="AC438" s="5">
        <f t="shared" si="204"/>
        <v>-3.8241024349062158</v>
      </c>
      <c r="AD438" s="5">
        <f t="shared" si="205"/>
        <v>-21.512738259496466</v>
      </c>
      <c r="AE438">
        <f t="shared" si="192"/>
        <v>0</v>
      </c>
    </row>
    <row r="439" spans="1:31" x14ac:dyDescent="0.2">
      <c r="A439">
        <f t="shared" si="206"/>
        <v>4.0699999999999577</v>
      </c>
      <c r="B439" s="5">
        <f t="shared" si="207"/>
        <v>0</v>
      </c>
      <c r="C439" s="5">
        <f t="shared" si="208"/>
        <v>318.12397585521381</v>
      </c>
      <c r="D439" s="5">
        <f t="shared" si="209"/>
        <v>78.979663349421159</v>
      </c>
      <c r="E439" s="2">
        <f t="shared" si="210"/>
        <v>318.12397585521381</v>
      </c>
      <c r="F439" s="2">
        <f t="shared" si="211"/>
        <v>0</v>
      </c>
      <c r="G439" s="3">
        <f t="shared" si="212"/>
        <v>0</v>
      </c>
      <c r="H439" s="3">
        <f t="shared" si="213"/>
        <v>56.410793785849435</v>
      </c>
      <c r="I439" s="3">
        <f t="shared" si="214"/>
        <v>-32.136544606682286</v>
      </c>
      <c r="J439" s="2">
        <f t="shared" si="193"/>
        <v>64.922531950062677</v>
      </c>
      <c r="K439" s="2">
        <f t="shared" si="215"/>
        <v>44.255304669436043</v>
      </c>
      <c r="L439" s="6">
        <f t="shared" si="194"/>
        <v>2836.4890481591287</v>
      </c>
      <c r="M439" s="2">
        <f t="shared" si="195"/>
        <v>35.948559117294515</v>
      </c>
      <c r="N439" s="2">
        <f t="shared" si="216"/>
        <v>64.922531950062677</v>
      </c>
      <c r="O439" s="2">
        <f t="shared" si="196"/>
        <v>44.255304669436043</v>
      </c>
      <c r="P439" s="5">
        <f t="shared" si="197"/>
        <v>0.38362548020624654</v>
      </c>
      <c r="Q439" s="4">
        <f t="shared" si="217"/>
        <v>0.55371468175248528</v>
      </c>
      <c r="R439" s="4">
        <f t="shared" si="198"/>
        <v>0.33078463537315461</v>
      </c>
      <c r="S439" s="4">
        <f t="shared" si="218"/>
        <v>0</v>
      </c>
      <c r="T439" s="4">
        <f t="shared" si="219"/>
        <v>0</v>
      </c>
      <c r="U439" s="5">
        <f t="shared" si="220"/>
        <v>0</v>
      </c>
      <c r="V439" s="5">
        <f t="shared" si="221"/>
        <v>-7.4689318008240839</v>
      </c>
      <c r="W439" s="5">
        <f t="shared" si="222"/>
        <v>4.2549598024210242</v>
      </c>
      <c r="X439" s="5">
        <f t="shared" si="199"/>
        <v>0.99981989713046471</v>
      </c>
      <c r="Y439" s="5">
        <f t="shared" si="200"/>
        <v>0</v>
      </c>
      <c r="Z439" s="5">
        <f t="shared" si="201"/>
        <v>3.6688786313530972</v>
      </c>
      <c r="AA439" s="5">
        <f t="shared" si="202"/>
        <v>6.4401558547005129</v>
      </c>
      <c r="AB439" s="5">
        <f t="shared" si="203"/>
        <v>0</v>
      </c>
      <c r="AC439" s="5">
        <f t="shared" si="204"/>
        <v>-3.8000531694709867</v>
      </c>
      <c r="AD439" s="5">
        <f t="shared" si="205"/>
        <v>-21.478884342878462</v>
      </c>
      <c r="AE439">
        <f t="shared" si="192"/>
        <v>0</v>
      </c>
    </row>
    <row r="440" spans="1:31" x14ac:dyDescent="0.2">
      <c r="A440">
        <f t="shared" si="206"/>
        <v>4.0799999999999574</v>
      </c>
      <c r="B440" s="5">
        <f t="shared" si="207"/>
        <v>0</v>
      </c>
      <c r="C440" s="5">
        <f t="shared" si="208"/>
        <v>318.6878937904138</v>
      </c>
      <c r="D440" s="5">
        <f t="shared" si="209"/>
        <v>78.657223959137198</v>
      </c>
      <c r="E440" s="2">
        <f t="shared" si="210"/>
        <v>318.6878937904138</v>
      </c>
      <c r="F440" s="2">
        <f t="shared" si="211"/>
        <v>0</v>
      </c>
      <c r="G440" s="3">
        <f t="shared" si="212"/>
        <v>0</v>
      </c>
      <c r="H440" s="3">
        <f t="shared" si="213"/>
        <v>56.372793254154722</v>
      </c>
      <c r="I440" s="3">
        <f t="shared" si="214"/>
        <v>-32.351333450111071</v>
      </c>
      <c r="J440" s="2">
        <f t="shared" si="193"/>
        <v>64.996158311672147</v>
      </c>
      <c r="K440" s="2">
        <f t="shared" si="215"/>
        <v>44.305493054991238</v>
      </c>
      <c r="L440" s="6">
        <f t="shared" si="194"/>
        <v>2836.4872120389246</v>
      </c>
      <c r="M440" s="2">
        <f t="shared" si="195"/>
        <v>35.948535847021091</v>
      </c>
      <c r="N440" s="2">
        <f t="shared" si="216"/>
        <v>64.996158311672147</v>
      </c>
      <c r="O440" s="2">
        <f t="shared" si="196"/>
        <v>44.305493054991238</v>
      </c>
      <c r="P440" s="5">
        <f t="shared" si="197"/>
        <v>0.38362542659153659</v>
      </c>
      <c r="Q440" s="4">
        <f t="shared" si="217"/>
        <v>0.55308708669578976</v>
      </c>
      <c r="R440" s="4">
        <f t="shared" si="198"/>
        <v>0.3306679576541578</v>
      </c>
      <c r="S440" s="4">
        <f t="shared" si="218"/>
        <v>0</v>
      </c>
      <c r="T440" s="4">
        <f t="shared" si="219"/>
        <v>0</v>
      </c>
      <c r="U440" s="5">
        <f t="shared" si="220"/>
        <v>0</v>
      </c>
      <c r="V440" s="5">
        <f t="shared" si="221"/>
        <v>-7.4723639371184598</v>
      </c>
      <c r="W440" s="5">
        <f t="shared" si="222"/>
        <v>4.2882554408901425</v>
      </c>
      <c r="X440" s="5">
        <f t="shared" si="199"/>
        <v>0.99981924992559879</v>
      </c>
      <c r="Y440" s="5">
        <f t="shared" si="200"/>
        <v>0</v>
      </c>
      <c r="Z440" s="5">
        <f t="shared" si="201"/>
        <v>3.6962843707653144</v>
      </c>
      <c r="AA440" s="5">
        <f t="shared" si="202"/>
        <v>6.4408434651710182</v>
      </c>
      <c r="AB440" s="5">
        <f t="shared" si="203"/>
        <v>0</v>
      </c>
      <c r="AC440" s="5">
        <f t="shared" si="204"/>
        <v>-3.7760795663531455</v>
      </c>
      <c r="AD440" s="5">
        <f t="shared" si="205"/>
        <v>-21.444901093938839</v>
      </c>
      <c r="AE440">
        <f t="shared" si="192"/>
        <v>0</v>
      </c>
    </row>
    <row r="441" spans="1:31" x14ac:dyDescent="0.2">
      <c r="A441">
        <f t="shared" si="206"/>
        <v>4.0899999999999572</v>
      </c>
      <c r="B441" s="5">
        <f t="shared" si="207"/>
        <v>0</v>
      </c>
      <c r="C441" s="5">
        <f t="shared" si="208"/>
        <v>319.25143291897706</v>
      </c>
      <c r="D441" s="5">
        <f t="shared" si="209"/>
        <v>78.332638379581383</v>
      </c>
      <c r="E441" s="2">
        <f t="shared" si="210"/>
        <v>319.25143291897706</v>
      </c>
      <c r="F441" s="2">
        <f t="shared" si="211"/>
        <v>0</v>
      </c>
      <c r="G441" s="3">
        <f t="shared" si="212"/>
        <v>0</v>
      </c>
      <c r="H441" s="3">
        <f t="shared" si="213"/>
        <v>56.335032458491192</v>
      </c>
      <c r="I441" s="3">
        <f t="shared" si="214"/>
        <v>-32.56578246105046</v>
      </c>
      <c r="J441" s="2">
        <f t="shared" si="193"/>
        <v>65.070470025962763</v>
      </c>
      <c r="K441" s="2">
        <f t="shared" si="215"/>
        <v>44.356148620288181</v>
      </c>
      <c r="L441" s="6">
        <f t="shared" si="194"/>
        <v>2836.4853676528792</v>
      </c>
      <c r="M441" s="2">
        <f t="shared" si="195"/>
        <v>35.948512471989609</v>
      </c>
      <c r="N441" s="2">
        <f t="shared" si="216"/>
        <v>65.070470025962763</v>
      </c>
      <c r="O441" s="2">
        <f t="shared" si="196"/>
        <v>44.356148620288181</v>
      </c>
      <c r="P441" s="5">
        <f t="shared" si="197"/>
        <v>0.3836253727354641</v>
      </c>
      <c r="Q441" s="4">
        <f t="shared" si="217"/>
        <v>0.55245509149766936</v>
      </c>
      <c r="R441" s="4">
        <f t="shared" si="198"/>
        <v>0.33055027743991283</v>
      </c>
      <c r="S441" s="4">
        <f t="shared" si="218"/>
        <v>0</v>
      </c>
      <c r="T441" s="4">
        <f t="shared" si="219"/>
        <v>0</v>
      </c>
      <c r="U441" s="5">
        <f t="shared" si="220"/>
        <v>0</v>
      </c>
      <c r="V441" s="5">
        <f t="shared" si="221"/>
        <v>-7.4758952092347259</v>
      </c>
      <c r="W441" s="5">
        <f t="shared" si="222"/>
        <v>4.3216159902798053</v>
      </c>
      <c r="X441" s="5">
        <f t="shared" si="199"/>
        <v>0.99981859980714771</v>
      </c>
      <c r="Y441" s="5">
        <f t="shared" si="200"/>
        <v>0</v>
      </c>
      <c r="Z441" s="5">
        <f t="shared" si="201"/>
        <v>3.7237145040477015</v>
      </c>
      <c r="AA441" s="5">
        <f t="shared" si="202"/>
        <v>6.4415948765419309</v>
      </c>
      <c r="AB441" s="5">
        <f t="shared" si="203"/>
        <v>0</v>
      </c>
      <c r="AC441" s="5">
        <f t="shared" si="204"/>
        <v>-3.7521807051870244</v>
      </c>
      <c r="AD441" s="5">
        <f t="shared" si="205"/>
        <v>-21.410789133178262</v>
      </c>
      <c r="AE441">
        <f t="shared" si="192"/>
        <v>0</v>
      </c>
    </row>
    <row r="442" spans="1:31" x14ac:dyDescent="0.2">
      <c r="A442">
        <f t="shared" si="206"/>
        <v>4.099999999999957</v>
      </c>
      <c r="B442" s="5">
        <f t="shared" si="207"/>
        <v>0</v>
      </c>
      <c r="C442" s="5">
        <f t="shared" si="208"/>
        <v>319.81459563452671</v>
      </c>
      <c r="D442" s="5">
        <f t="shared" si="209"/>
        <v>78.005910015514218</v>
      </c>
      <c r="E442" s="2">
        <f t="shared" si="210"/>
        <v>319.81459563452671</v>
      </c>
      <c r="F442" s="2">
        <f t="shared" si="211"/>
        <v>0</v>
      </c>
      <c r="G442" s="3">
        <f t="shared" si="212"/>
        <v>0</v>
      </c>
      <c r="H442" s="3">
        <f t="shared" si="213"/>
        <v>56.297510651439325</v>
      </c>
      <c r="I442" s="3">
        <f t="shared" si="214"/>
        <v>-32.779890352382246</v>
      </c>
      <c r="J442" s="2">
        <f t="shared" si="193"/>
        <v>65.145459681109983</v>
      </c>
      <c r="K442" s="2">
        <f t="shared" si="215"/>
        <v>44.407266312958406</v>
      </c>
      <c r="L442" s="6">
        <f t="shared" si="194"/>
        <v>2836.4835150200106</v>
      </c>
      <c r="M442" s="2">
        <f t="shared" si="195"/>
        <v>35.948488992441106</v>
      </c>
      <c r="N442" s="2">
        <f t="shared" si="216"/>
        <v>65.145459681109983</v>
      </c>
      <c r="O442" s="2">
        <f t="shared" si="196"/>
        <v>44.407266312958406</v>
      </c>
      <c r="P442" s="5">
        <f t="shared" si="197"/>
        <v>0.38362531863858429</v>
      </c>
      <c r="Q442" s="4">
        <f t="shared" si="217"/>
        <v>0.55181879394835209</v>
      </c>
      <c r="R442" s="4">
        <f t="shared" si="198"/>
        <v>0.33043160867419857</v>
      </c>
      <c r="S442" s="4">
        <f t="shared" si="218"/>
        <v>0</v>
      </c>
      <c r="T442" s="4">
        <f t="shared" si="219"/>
        <v>0</v>
      </c>
      <c r="U442" s="5">
        <f t="shared" si="220"/>
        <v>0</v>
      </c>
      <c r="V442" s="5">
        <f t="shared" si="221"/>
        <v>-7.4795246175252661</v>
      </c>
      <c r="W442" s="5">
        <f t="shared" si="222"/>
        <v>4.3550415287172859</v>
      </c>
      <c r="X442" s="5">
        <f t="shared" si="199"/>
        <v>0.99981794678181524</v>
      </c>
      <c r="Y442" s="5">
        <f t="shared" si="200"/>
        <v>0</v>
      </c>
      <c r="Z442" s="5">
        <f t="shared" si="201"/>
        <v>3.7511689355746749</v>
      </c>
      <c r="AA442" s="5">
        <f t="shared" si="202"/>
        <v>6.4424093807414513</v>
      </c>
      <c r="AB442" s="5">
        <f t="shared" si="203"/>
        <v>0</v>
      </c>
      <c r="AC442" s="5">
        <f t="shared" si="204"/>
        <v>-3.7283556819505912</v>
      </c>
      <c r="AD442" s="5">
        <f t="shared" si="205"/>
        <v>-21.376549090541261</v>
      </c>
      <c r="AE442">
        <f t="shared" si="192"/>
        <v>0</v>
      </c>
    </row>
    <row r="443" spans="1:31" x14ac:dyDescent="0.2">
      <c r="A443">
        <f t="shared" si="206"/>
        <v>4.1099999999999568</v>
      </c>
      <c r="B443" s="5">
        <f t="shared" si="207"/>
        <v>0</v>
      </c>
      <c r="C443" s="5">
        <f t="shared" si="208"/>
        <v>320.37738432325699</v>
      </c>
      <c r="D443" s="5">
        <f t="shared" si="209"/>
        <v>77.677042284535858</v>
      </c>
      <c r="E443" s="2">
        <f t="shared" si="210"/>
        <v>320.37738432325699</v>
      </c>
      <c r="F443" s="2">
        <f t="shared" si="211"/>
        <v>0</v>
      </c>
      <c r="G443" s="3">
        <f t="shared" si="212"/>
        <v>0</v>
      </c>
      <c r="H443" s="3">
        <f t="shared" si="213"/>
        <v>56.260227094619822</v>
      </c>
      <c r="I443" s="3">
        <f t="shared" si="214"/>
        <v>-32.993655843287655</v>
      </c>
      <c r="J443" s="2">
        <f t="shared" si="193"/>
        <v>65.221119881856552</v>
      </c>
      <c r="K443" s="2">
        <f t="shared" si="215"/>
        <v>44.458841091926757</v>
      </c>
      <c r="L443" s="6">
        <f t="shared" si="194"/>
        <v>2836.4816541597802</v>
      </c>
      <c r="M443" s="2">
        <f t="shared" si="195"/>
        <v>35.948465408622219</v>
      </c>
      <c r="N443" s="2">
        <f t="shared" si="216"/>
        <v>65.221119881856552</v>
      </c>
      <c r="O443" s="2">
        <f t="shared" si="196"/>
        <v>44.458841091926757</v>
      </c>
      <c r="P443" s="5">
        <f t="shared" si="197"/>
        <v>0.3836252643014656</v>
      </c>
      <c r="Q443" s="4">
        <f t="shared" si="217"/>
        <v>0.55117829123051432</v>
      </c>
      <c r="R443" s="4">
        <f t="shared" si="198"/>
        <v>0.33031196525721307</v>
      </c>
      <c r="S443" s="4">
        <f t="shared" si="218"/>
        <v>0</v>
      </c>
      <c r="T443" s="4">
        <f t="shared" si="219"/>
        <v>0</v>
      </c>
      <c r="U443" s="5">
        <f t="shared" si="220"/>
        <v>0</v>
      </c>
      <c r="V443" s="5">
        <f t="shared" si="221"/>
        <v>-7.4832511692495425</v>
      </c>
      <c r="W443" s="5">
        <f t="shared" si="222"/>
        <v>4.3885321197132257</v>
      </c>
      <c r="X443" s="5">
        <f t="shared" si="199"/>
        <v>0.99981729085646109</v>
      </c>
      <c r="Y443" s="5">
        <f t="shared" si="200"/>
        <v>0</v>
      </c>
      <c r="Z443" s="5">
        <f t="shared" si="201"/>
        <v>3.7786475603904615</v>
      </c>
      <c r="AA443" s="5">
        <f t="shared" si="202"/>
        <v>6.4432862750293891</v>
      </c>
      <c r="AB443" s="5">
        <f t="shared" si="203"/>
        <v>0</v>
      </c>
      <c r="AC443" s="5">
        <f t="shared" si="204"/>
        <v>-3.704603608859081</v>
      </c>
      <c r="AD443" s="5">
        <f t="shared" si="205"/>
        <v>-21.342181605257384</v>
      </c>
      <c r="AE443">
        <f t="shared" si="192"/>
        <v>0</v>
      </c>
    </row>
    <row r="444" spans="1:31" x14ac:dyDescent="0.2">
      <c r="A444">
        <f t="shared" si="206"/>
        <v>4.1199999999999566</v>
      </c>
      <c r="B444" s="5">
        <f t="shared" si="207"/>
        <v>0</v>
      </c>
      <c r="C444" s="5">
        <f t="shared" si="208"/>
        <v>320.93980136402274</v>
      </c>
      <c r="D444" s="5">
        <f t="shared" si="209"/>
        <v>77.346038617022714</v>
      </c>
      <c r="E444" s="2">
        <f t="shared" si="210"/>
        <v>320.93980136402274</v>
      </c>
      <c r="F444" s="2">
        <f t="shared" si="211"/>
        <v>0</v>
      </c>
      <c r="G444" s="3">
        <f t="shared" si="212"/>
        <v>0</v>
      </c>
      <c r="H444" s="3">
        <f t="shared" si="213"/>
        <v>56.223181058531232</v>
      </c>
      <c r="I444" s="3">
        <f t="shared" si="214"/>
        <v>-33.207077659340229</v>
      </c>
      <c r="J444" s="2">
        <f t="shared" si="193"/>
        <v>65.297443250205731</v>
      </c>
      <c r="K444" s="2">
        <f t="shared" si="215"/>
        <v>44.510867927883929</v>
      </c>
      <c r="L444" s="6">
        <f t="shared" si="194"/>
        <v>2836.4797850920822</v>
      </c>
      <c r="M444" s="2">
        <f t="shared" si="195"/>
        <v>35.948441720785063</v>
      </c>
      <c r="N444" s="2">
        <f t="shared" si="216"/>
        <v>65.297443250205731</v>
      </c>
      <c r="O444" s="2">
        <f t="shared" si="196"/>
        <v>44.510867927883929</v>
      </c>
      <c r="P444" s="5">
        <f t="shared" si="197"/>
        <v>0.38362520972468883</v>
      </c>
      <c r="Q444" s="4">
        <f t="shared" si="217"/>
        <v>0.55053367990287738</v>
      </c>
      <c r="R444" s="4">
        <f t="shared" si="198"/>
        <v>0.33019136104380892</v>
      </c>
      <c r="S444" s="4">
        <f t="shared" si="218"/>
        <v>0</v>
      </c>
      <c r="T444" s="4">
        <f t="shared" si="219"/>
        <v>0</v>
      </c>
      <c r="U444" s="5">
        <f t="shared" si="220"/>
        <v>0</v>
      </c>
      <c r="V444" s="5">
        <f t="shared" si="221"/>
        <v>-7.4870738785863944</v>
      </c>
      <c r="W444" s="5">
        <f t="shared" si="222"/>
        <v>4.4220878122958887</v>
      </c>
      <c r="X444" s="5">
        <f t="shared" si="199"/>
        <v>0.9998166320380969</v>
      </c>
      <c r="Y444" s="5">
        <f t="shared" si="200"/>
        <v>0</v>
      </c>
      <c r="Z444" s="5">
        <f t="shared" si="201"/>
        <v>3.8061502643298506</v>
      </c>
      <c r="AA444" s="5">
        <f t="shared" si="202"/>
        <v>6.4442248620213398</v>
      </c>
      <c r="AB444" s="5">
        <f t="shared" si="203"/>
        <v>0</v>
      </c>
      <c r="AC444" s="5">
        <f t="shared" si="204"/>
        <v>-3.6809236142565438</v>
      </c>
      <c r="AD444" s="5">
        <f t="shared" si="205"/>
        <v>-21.307687325682771</v>
      </c>
      <c r="AE444">
        <f t="shared" si="192"/>
        <v>0</v>
      </c>
    </row>
    <row r="445" spans="1:31" x14ac:dyDescent="0.2">
      <c r="A445">
        <f t="shared" si="206"/>
        <v>4.1299999999999564</v>
      </c>
      <c r="B445" s="5">
        <f t="shared" si="207"/>
        <v>0</v>
      </c>
      <c r="C445" s="5">
        <f t="shared" si="208"/>
        <v>321.50184912842735</v>
      </c>
      <c r="D445" s="5">
        <f t="shared" si="209"/>
        <v>77.012902456063031</v>
      </c>
      <c r="E445" s="2">
        <f t="shared" si="210"/>
        <v>321.50184912842735</v>
      </c>
      <c r="F445" s="2">
        <f t="shared" si="211"/>
        <v>0</v>
      </c>
      <c r="G445" s="3">
        <f t="shared" si="212"/>
        <v>0</v>
      </c>
      <c r="H445" s="3">
        <f t="shared" si="213"/>
        <v>56.186371822388665</v>
      </c>
      <c r="I445" s="3">
        <f t="shared" si="214"/>
        <v>-33.420154532597053</v>
      </c>
      <c r="J445" s="2">
        <f t="shared" si="193"/>
        <v>65.374422426101617</v>
      </c>
      <c r="K445" s="2">
        <f t="shared" si="215"/>
        <v>44.563341803750248</v>
      </c>
      <c r="L445" s="6">
        <f t="shared" si="194"/>
        <v>2836.4779078372385</v>
      </c>
      <c r="M445" s="2">
        <f t="shared" si="195"/>
        <v>35.948417929187222</v>
      </c>
      <c r="N445" s="2">
        <f t="shared" si="216"/>
        <v>65.374422426101617</v>
      </c>
      <c r="O445" s="2">
        <f t="shared" si="196"/>
        <v>44.563341803750248</v>
      </c>
      <c r="P445" s="5">
        <f t="shared" si="197"/>
        <v>0.38362515490884741</v>
      </c>
      <c r="Q445" s="4">
        <f t="shared" si="217"/>
        <v>0.5498850558843994</v>
      </c>
      <c r="R445" s="4">
        <f t="shared" si="198"/>
        <v>0.33006980984176887</v>
      </c>
      <c r="S445" s="4">
        <f t="shared" si="218"/>
        <v>0</v>
      </c>
      <c r="T445" s="4">
        <f t="shared" si="219"/>
        <v>0</v>
      </c>
      <c r="U445" s="5">
        <f t="shared" si="220"/>
        <v>0</v>
      </c>
      <c r="V445" s="5">
        <f t="shared" si="221"/>
        <v>-7.490991766645049</v>
      </c>
      <c r="W445" s="5">
        <f t="shared" si="222"/>
        <v>4.4557086411465416</v>
      </c>
      <c r="X445" s="5">
        <f t="shared" si="199"/>
        <v>0.99981597033388714</v>
      </c>
      <c r="Y445" s="5">
        <f t="shared" si="200"/>
        <v>0</v>
      </c>
      <c r="Z445" s="5">
        <f t="shared" si="201"/>
        <v>3.8336769241396986</v>
      </c>
      <c r="AA445" s="5">
        <f t="shared" si="202"/>
        <v>6.4452244497112989</v>
      </c>
      <c r="AB445" s="5">
        <f t="shared" si="203"/>
        <v>0</v>
      </c>
      <c r="AC445" s="5">
        <f t="shared" si="204"/>
        <v>-3.6573148425053503</v>
      </c>
      <c r="AD445" s="5">
        <f t="shared" si="205"/>
        <v>-21.273066909142159</v>
      </c>
      <c r="AE445">
        <f t="shared" si="192"/>
        <v>0</v>
      </c>
    </row>
    <row r="446" spans="1:31" x14ac:dyDescent="0.2">
      <c r="A446">
        <f t="shared" si="206"/>
        <v>4.1399999999999562</v>
      </c>
      <c r="B446" s="5">
        <f t="shared" si="207"/>
        <v>0</v>
      </c>
      <c r="C446" s="5">
        <f t="shared" si="208"/>
        <v>322.0635299809091</v>
      </c>
      <c r="D446" s="5">
        <f t="shared" si="209"/>
        <v>76.677637257391609</v>
      </c>
      <c r="E446" s="2">
        <f t="shared" si="210"/>
        <v>322.0635299809091</v>
      </c>
      <c r="F446" s="2">
        <f t="shared" si="211"/>
        <v>0</v>
      </c>
      <c r="G446" s="3">
        <f t="shared" si="212"/>
        <v>0</v>
      </c>
      <c r="H446" s="3">
        <f t="shared" si="213"/>
        <v>56.149798673963609</v>
      </c>
      <c r="I446" s="3">
        <f t="shared" si="214"/>
        <v>-33.632885201688474</v>
      </c>
      <c r="J446" s="2">
        <f t="shared" si="193"/>
        <v>65.452050068096426</v>
      </c>
      <c r="K446" s="2">
        <f t="shared" si="215"/>
        <v>44.616257715130487</v>
      </c>
      <c r="L446" s="6">
        <f t="shared" si="194"/>
        <v>2836.4760224159913</v>
      </c>
      <c r="M446" s="2">
        <f t="shared" si="195"/>
        <v>35.94839403409155</v>
      </c>
      <c r="N446" s="2">
        <f t="shared" si="216"/>
        <v>65.452050068096426</v>
      </c>
      <c r="O446" s="2">
        <f t="shared" si="196"/>
        <v>44.616257715130487</v>
      </c>
      <c r="P446" s="5">
        <f t="shared" si="197"/>
        <v>0.38362509985454696</v>
      </c>
      <c r="Q446" s="4">
        <f t="shared" si="217"/>
        <v>0.54923251443905541</v>
      </c>
      <c r="R446" s="4">
        <f t="shared" si="198"/>
        <v>0.32994732541012062</v>
      </c>
      <c r="S446" s="4">
        <f t="shared" si="218"/>
        <v>0</v>
      </c>
      <c r="T446" s="4">
        <f t="shared" si="219"/>
        <v>0</v>
      </c>
      <c r="U446" s="5">
        <f t="shared" si="220"/>
        <v>0</v>
      </c>
      <c r="V446" s="5">
        <f t="shared" si="221"/>
        <v>-7.4950038614748893</v>
      </c>
      <c r="W446" s="5">
        <f t="shared" si="222"/>
        <v>4.489394626735935</v>
      </c>
      <c r="X446" s="5">
        <f t="shared" si="199"/>
        <v>0.99981530575114208</v>
      </c>
      <c r="Y446" s="5">
        <f t="shared" si="200"/>
        <v>0</v>
      </c>
      <c r="Z446" s="5">
        <f t="shared" si="201"/>
        <v>3.8612274076011079</v>
      </c>
      <c r="AA446" s="5">
        <f t="shared" si="202"/>
        <v>6.4462843514926353</v>
      </c>
      <c r="AB446" s="5">
        <f t="shared" si="203"/>
        <v>0</v>
      </c>
      <c r="AC446" s="5">
        <f t="shared" si="204"/>
        <v>-3.6337764538737813</v>
      </c>
      <c r="AD446" s="5">
        <f t="shared" si="205"/>
        <v>-21.23832102177143</v>
      </c>
      <c r="AE446">
        <f t="shared" si="192"/>
        <v>0</v>
      </c>
    </row>
    <row r="447" spans="1:31" x14ac:dyDescent="0.2">
      <c r="A447">
        <f t="shared" si="206"/>
        <v>4.1499999999999559</v>
      </c>
      <c r="B447" s="5">
        <f t="shared" si="207"/>
        <v>0</v>
      </c>
      <c r="C447" s="5">
        <f t="shared" si="208"/>
        <v>322.62484627882606</v>
      </c>
      <c r="D447" s="5">
        <f t="shared" si="209"/>
        <v>76.340246489323633</v>
      </c>
      <c r="E447" s="2">
        <f t="shared" si="210"/>
        <v>322.62484627882606</v>
      </c>
      <c r="F447" s="2">
        <f t="shared" si="211"/>
        <v>0</v>
      </c>
      <c r="G447" s="3">
        <f t="shared" si="212"/>
        <v>0</v>
      </c>
      <c r="H447" s="3">
        <f t="shared" si="213"/>
        <v>56.113460909424873</v>
      </c>
      <c r="I447" s="3">
        <f t="shared" si="214"/>
        <v>-33.84526841190619</v>
      </c>
      <c r="J447" s="2">
        <f t="shared" si="193"/>
        <v>65.530318854004733</v>
      </c>
      <c r="K447" s="2">
        <f t="shared" si="215"/>
        <v>44.669610670759873</v>
      </c>
      <c r="L447" s="6">
        <f t="shared" si="194"/>
        <v>2836.474128849497</v>
      </c>
      <c r="M447" s="2">
        <f t="shared" si="195"/>
        <v>35.948370035766196</v>
      </c>
      <c r="N447" s="2">
        <f t="shared" si="216"/>
        <v>65.530318854004733</v>
      </c>
      <c r="O447" s="2">
        <f t="shared" si="196"/>
        <v>44.669610670759873</v>
      </c>
      <c r="P447" s="5">
        <f t="shared" si="197"/>
        <v>0.38362504456240532</v>
      </c>
      <c r="Q447" s="4">
        <f t="shared" si="217"/>
        <v>0.54857615016120576</v>
      </c>
      <c r="R447" s="4">
        <f t="shared" si="198"/>
        <v>0.3298239214574924</v>
      </c>
      <c r="S447" s="4">
        <f t="shared" si="218"/>
        <v>0</v>
      </c>
      <c r="T447" s="4">
        <f t="shared" si="219"/>
        <v>0</v>
      </c>
      <c r="U447" s="5">
        <f t="shared" si="220"/>
        <v>0</v>
      </c>
      <c r="V447" s="5">
        <f t="shared" si="221"/>
        <v>-7.4991091980738975</v>
      </c>
      <c r="W447" s="5">
        <f t="shared" si="222"/>
        <v>4.5231457754617947</v>
      </c>
      <c r="X447" s="5">
        <f t="shared" si="199"/>
        <v>0.99981463829731987</v>
      </c>
      <c r="Y447" s="5">
        <f t="shared" si="200"/>
        <v>0</v>
      </c>
      <c r="Z447" s="5">
        <f t="shared" si="201"/>
        <v>3.8888015736522576</v>
      </c>
      <c r="AA447" s="5">
        <f t="shared" si="202"/>
        <v>6.4474038861775407</v>
      </c>
      <c r="AB447" s="5">
        <f t="shared" si="203"/>
        <v>0</v>
      </c>
      <c r="AC447" s="5">
        <f t="shared" si="204"/>
        <v>-3.6103076244216399</v>
      </c>
      <c r="AD447" s="5">
        <f t="shared" si="205"/>
        <v>-21.203450338360664</v>
      </c>
      <c r="AE447">
        <f t="shared" si="192"/>
        <v>0</v>
      </c>
    </row>
    <row r="448" spans="1:31" x14ac:dyDescent="0.2">
      <c r="A448">
        <f t="shared" si="206"/>
        <v>4.1599999999999557</v>
      </c>
      <c r="B448" s="5">
        <f t="shared" si="207"/>
        <v>0</v>
      </c>
      <c r="C448" s="5">
        <f t="shared" si="208"/>
        <v>323.18580037253912</v>
      </c>
      <c r="D448" s="5">
        <f t="shared" si="209"/>
        <v>76.000733632687655</v>
      </c>
      <c r="E448" s="2">
        <f t="shared" si="210"/>
        <v>323.18580037253912</v>
      </c>
      <c r="F448" s="2">
        <f t="shared" si="211"/>
        <v>0</v>
      </c>
      <c r="G448" s="3">
        <f t="shared" si="212"/>
        <v>0</v>
      </c>
      <c r="H448" s="3">
        <f t="shared" si="213"/>
        <v>56.077357833180656</v>
      </c>
      <c r="I448" s="3">
        <f t="shared" si="214"/>
        <v>-34.057302915289796</v>
      </c>
      <c r="J448" s="2">
        <f t="shared" si="193"/>
        <v>65.609221481544765</v>
      </c>
      <c r="K448" s="2">
        <f t="shared" si="215"/>
        <v>44.723395692941217</v>
      </c>
      <c r="L448" s="6">
        <f t="shared" si="194"/>
        <v>2836.4722271593168</v>
      </c>
      <c r="M448" s="2">
        <f t="shared" si="195"/>
        <v>35.948345934484387</v>
      </c>
      <c r="N448" s="2">
        <f t="shared" si="216"/>
        <v>65.609221481544765</v>
      </c>
      <c r="O448" s="2">
        <f t="shared" si="196"/>
        <v>44.723395692941217</v>
      </c>
      <c r="P448" s="5">
        <f t="shared" si="197"/>
        <v>0.38362498903305209</v>
      </c>
      <c r="Q448" s="4">
        <f t="shared" si="217"/>
        <v>0.54791605696154022</v>
      </c>
      <c r="R448" s="4">
        <f t="shared" si="198"/>
        <v>0.32969961164050632</v>
      </c>
      <c r="S448" s="4">
        <f t="shared" si="218"/>
        <v>0</v>
      </c>
      <c r="T448" s="4">
        <f t="shared" si="219"/>
        <v>0</v>
      </c>
      <c r="U448" s="5">
        <f t="shared" si="220"/>
        <v>0</v>
      </c>
      <c r="V448" s="5">
        <f t="shared" si="221"/>
        <v>-7.5033068183958864</v>
      </c>
      <c r="W448" s="5">
        <f t="shared" si="222"/>
        <v>4.5569620797873078</v>
      </c>
      <c r="X448" s="5">
        <f t="shared" si="199"/>
        <v>0.99981396798001954</v>
      </c>
      <c r="Y448" s="5">
        <f t="shared" si="200"/>
        <v>0</v>
      </c>
      <c r="Z448" s="5">
        <f t="shared" si="201"/>
        <v>3.9163992725117929</v>
      </c>
      <c r="AA448" s="5">
        <f t="shared" si="202"/>
        <v>6.4485823780148692</v>
      </c>
      <c r="AB448" s="5">
        <f t="shared" si="203"/>
        <v>0</v>
      </c>
      <c r="AC448" s="5">
        <f t="shared" si="204"/>
        <v>-3.5869075458840936</v>
      </c>
      <c r="AD448" s="5">
        <f t="shared" si="205"/>
        <v>-21.168455542197822</v>
      </c>
      <c r="AE448">
        <f t="shared" si="192"/>
        <v>0</v>
      </c>
    </row>
    <row r="449" spans="1:31" x14ac:dyDescent="0.2">
      <c r="A449">
        <f t="shared" si="206"/>
        <v>4.1699999999999555</v>
      </c>
      <c r="B449" s="5">
        <f t="shared" si="207"/>
        <v>0</v>
      </c>
      <c r="C449" s="5">
        <f t="shared" si="208"/>
        <v>323.74639460549361</v>
      </c>
      <c r="D449" s="5">
        <f t="shared" si="209"/>
        <v>75.659102180757657</v>
      </c>
      <c r="E449" s="2">
        <f t="shared" si="210"/>
        <v>323.74639460549361</v>
      </c>
      <c r="F449" s="2">
        <f t="shared" si="211"/>
        <v>0</v>
      </c>
      <c r="G449" s="3">
        <f t="shared" si="212"/>
        <v>0</v>
      </c>
      <c r="H449" s="3">
        <f t="shared" si="213"/>
        <v>56.041488757721815</v>
      </c>
      <c r="I449" s="3">
        <f t="shared" si="214"/>
        <v>-34.268987470711771</v>
      </c>
      <c r="J449" s="2">
        <f t="shared" si="193"/>
        <v>65.688750668966605</v>
      </c>
      <c r="K449" s="2">
        <f t="shared" si="215"/>
        <v>44.777607817973141</v>
      </c>
      <c r="L449" s="6">
        <f t="shared" si="194"/>
        <v>2836.4703173674116</v>
      </c>
      <c r="M449" s="2">
        <f t="shared" si="195"/>
        <v>35.948321730524491</v>
      </c>
      <c r="N449" s="2">
        <f t="shared" si="216"/>
        <v>65.688750668966605</v>
      </c>
      <c r="O449" s="2">
        <f t="shared" si="196"/>
        <v>44.777607817973141</v>
      </c>
      <c r="P449" s="5">
        <f t="shared" si="197"/>
        <v>0.38362493326712843</v>
      </c>
      <c r="Q449" s="4">
        <f t="shared" si="217"/>
        <v>0.54725232805360058</v>
      </c>
      <c r="R449" s="4">
        <f t="shared" si="198"/>
        <v>0.32957440956221368</v>
      </c>
      <c r="S449" s="4">
        <f t="shared" si="218"/>
        <v>0</v>
      </c>
      <c r="T449" s="4">
        <f t="shared" si="219"/>
        <v>0</v>
      </c>
      <c r="U449" s="5">
        <f t="shared" si="220"/>
        <v>0</v>
      </c>
      <c r="V449" s="5">
        <f t="shared" si="221"/>
        <v>-7.5075957713564456</v>
      </c>
      <c r="W449" s="5">
        <f t="shared" si="222"/>
        <v>4.5908435183805327</v>
      </c>
      <c r="X449" s="5">
        <f t="shared" si="199"/>
        <v>0.99981329480698322</v>
      </c>
      <c r="Y449" s="5">
        <f t="shared" si="200"/>
        <v>0</v>
      </c>
      <c r="Z449" s="5">
        <f t="shared" si="201"/>
        <v>3.9440203458027581</v>
      </c>
      <c r="AA449" s="5">
        <f t="shared" si="202"/>
        <v>6.4498191567064884</v>
      </c>
      <c r="AB449" s="5">
        <f t="shared" si="203"/>
        <v>0</v>
      </c>
      <c r="AC449" s="5">
        <f t="shared" si="204"/>
        <v>-3.5635754255536876</v>
      </c>
      <c r="AD449" s="5">
        <f t="shared" si="205"/>
        <v>-21.133337324912979</v>
      </c>
      <c r="AE449">
        <f t="shared" si="192"/>
        <v>0</v>
      </c>
    </row>
    <row r="450" spans="1:31" x14ac:dyDescent="0.2">
      <c r="A450">
        <f t="shared" si="206"/>
        <v>4.1799999999999553</v>
      </c>
      <c r="B450" s="5">
        <f t="shared" si="207"/>
        <v>0</v>
      </c>
      <c r="C450" s="5">
        <f t="shared" si="208"/>
        <v>324.30663131429958</v>
      </c>
      <c r="D450" s="5">
        <f t="shared" si="209"/>
        <v>75.31535563918429</v>
      </c>
      <c r="E450" s="2">
        <f t="shared" si="210"/>
        <v>324.30663131429958</v>
      </c>
      <c r="F450" s="2">
        <f t="shared" si="211"/>
        <v>0</v>
      </c>
      <c r="G450" s="3">
        <f t="shared" si="212"/>
        <v>0</v>
      </c>
      <c r="H450" s="3">
        <f t="shared" si="213"/>
        <v>56.005853003466278</v>
      </c>
      <c r="I450" s="3">
        <f t="shared" si="214"/>
        <v>-34.480320843960904</v>
      </c>
      <c r="J450" s="2">
        <f t="shared" si="193"/>
        <v>65.768899155667469</v>
      </c>
      <c r="K450" s="2">
        <f t="shared" si="215"/>
        <v>44.832242096569509</v>
      </c>
      <c r="L450" s="6">
        <f t="shared" si="194"/>
        <v>2836.4683994961356</v>
      </c>
      <c r="M450" s="2">
        <f t="shared" si="195"/>
        <v>35.948297424169766</v>
      </c>
      <c r="N450" s="2">
        <f t="shared" si="216"/>
        <v>65.768899155667469</v>
      </c>
      <c r="O450" s="2">
        <f t="shared" si="196"/>
        <v>44.832242096569509</v>
      </c>
      <c r="P450" s="5">
        <f t="shared" si="197"/>
        <v>0.38362487726528716</v>
      </c>
      <c r="Q450" s="4">
        <f t="shared" si="217"/>
        <v>0.54658505594086737</v>
      </c>
      <c r="R450" s="4">
        <f t="shared" si="198"/>
        <v>0.32944832877056773</v>
      </c>
      <c r="S450" s="4">
        <f t="shared" si="218"/>
        <v>0</v>
      </c>
      <c r="T450" s="4">
        <f t="shared" si="219"/>
        <v>0</v>
      </c>
      <c r="U450" s="5">
        <f t="shared" si="220"/>
        <v>0</v>
      </c>
      <c r="V450" s="5">
        <f t="shared" si="221"/>
        <v>-7.5119751128376597</v>
      </c>
      <c r="W450" s="5">
        <f t="shared" si="222"/>
        <v>4.6247900562546755</v>
      </c>
      <c r="X450" s="5">
        <f t="shared" si="199"/>
        <v>0.99981261878608896</v>
      </c>
      <c r="Y450" s="5">
        <f t="shared" si="200"/>
        <v>0</v>
      </c>
      <c r="Z450" s="5">
        <f t="shared" si="201"/>
        <v>3.9716646266769899</v>
      </c>
      <c r="AA450" s="5">
        <f t="shared" si="202"/>
        <v>6.4511135574220493</v>
      </c>
      <c r="AB450" s="5">
        <f t="shared" si="203"/>
        <v>0</v>
      </c>
      <c r="AC450" s="5">
        <f t="shared" si="204"/>
        <v>-3.5403104861606698</v>
      </c>
      <c r="AD450" s="5">
        <f t="shared" si="205"/>
        <v>-21.098096386323274</v>
      </c>
      <c r="AE450">
        <f t="shared" si="192"/>
        <v>0</v>
      </c>
    </row>
    <row r="451" spans="1:31" x14ac:dyDescent="0.2">
      <c r="A451">
        <f t="shared" si="206"/>
        <v>4.1899999999999551</v>
      </c>
      <c r="B451" s="5">
        <f t="shared" si="207"/>
        <v>0</v>
      </c>
      <c r="C451" s="5">
        <f t="shared" si="208"/>
        <v>324.86651282880996</v>
      </c>
      <c r="D451" s="5">
        <f t="shared" si="209"/>
        <v>74.969497525925362</v>
      </c>
      <c r="E451" s="2">
        <f t="shared" si="210"/>
        <v>324.86651282880996</v>
      </c>
      <c r="F451" s="2">
        <f t="shared" si="211"/>
        <v>0</v>
      </c>
      <c r="G451" s="3">
        <f t="shared" si="212"/>
        <v>0</v>
      </c>
      <c r="H451" s="3">
        <f t="shared" si="213"/>
        <v>55.97044989860467</v>
      </c>
      <c r="I451" s="3">
        <f t="shared" si="214"/>
        <v>-34.691301807824139</v>
      </c>
      <c r="J451" s="2">
        <f t="shared" si="193"/>
        <v>65.8496597027939</v>
      </c>
      <c r="K451" s="2">
        <f t="shared" si="215"/>
        <v>44.88729359426987</v>
      </c>
      <c r="L451" s="6">
        <f t="shared" si="194"/>
        <v>2836.4664735682272</v>
      </c>
      <c r="M451" s="2">
        <f t="shared" si="195"/>
        <v>35.94827301570843</v>
      </c>
      <c r="N451" s="2">
        <f t="shared" si="216"/>
        <v>65.8496597027939</v>
      </c>
      <c r="O451" s="2">
        <f t="shared" si="196"/>
        <v>44.88729359426987</v>
      </c>
      <c r="P451" s="5">
        <f t="shared" si="197"/>
        <v>0.38362482102819223</v>
      </c>
      <c r="Q451" s="4">
        <f t="shared" si="217"/>
        <v>0.54591433240441178</v>
      </c>
      <c r="R451" s="4">
        <f t="shared" si="198"/>
        <v>0.32932138275693662</v>
      </c>
      <c r="S451" s="4">
        <f t="shared" si="218"/>
        <v>0</v>
      </c>
      <c r="T451" s="4">
        <f t="shared" si="219"/>
        <v>0</v>
      </c>
      <c r="U451" s="5">
        <f t="shared" si="220"/>
        <v>0</v>
      </c>
      <c r="V451" s="5">
        <f t="shared" si="221"/>
        <v>-7.5164439056915651</v>
      </c>
      <c r="W451" s="5">
        <f t="shared" si="222"/>
        <v>4.6588016449091842</v>
      </c>
      <c r="X451" s="5">
        <f t="shared" si="199"/>
        <v>0.99981193992535289</v>
      </c>
      <c r="Y451" s="5">
        <f t="shared" si="200"/>
        <v>0</v>
      </c>
      <c r="Z451" s="5">
        <f t="shared" si="201"/>
        <v>3.9993319399399172</v>
      </c>
      <c r="AA451" s="5">
        <f t="shared" si="202"/>
        <v>6.4524649208122709</v>
      </c>
      <c r="AB451" s="5">
        <f t="shared" si="203"/>
        <v>0</v>
      </c>
      <c r="AC451" s="5">
        <f t="shared" si="204"/>
        <v>-3.5171119657516479</v>
      </c>
      <c r="AD451" s="5">
        <f t="shared" si="205"/>
        <v>-21.062733434278545</v>
      </c>
      <c r="AE451">
        <f t="shared" si="192"/>
        <v>0</v>
      </c>
    </row>
    <row r="452" spans="1:31" x14ac:dyDescent="0.2">
      <c r="A452">
        <f t="shared" si="206"/>
        <v>4.1999999999999549</v>
      </c>
      <c r="B452" s="5">
        <f t="shared" si="207"/>
        <v>0</v>
      </c>
      <c r="C452" s="5">
        <f t="shared" si="208"/>
        <v>325.42604147219771</v>
      </c>
      <c r="D452" s="5">
        <f t="shared" si="209"/>
        <v>74.621531371175408</v>
      </c>
      <c r="E452" s="2">
        <f t="shared" si="210"/>
        <v>325.42604147219771</v>
      </c>
      <c r="F452" s="2">
        <f t="shared" si="211"/>
        <v>0</v>
      </c>
      <c r="G452" s="3">
        <f t="shared" si="212"/>
        <v>0</v>
      </c>
      <c r="H452" s="3">
        <f t="shared" si="213"/>
        <v>55.935278778947151</v>
      </c>
      <c r="I452" s="3">
        <f t="shared" si="214"/>
        <v>-34.901929142166928</v>
      </c>
      <c r="J452" s="2">
        <f t="shared" si="193"/>
        <v>65.931025093831025</v>
      </c>
      <c r="K452" s="2">
        <f t="shared" si="215"/>
        <v>44.942757391841184</v>
      </c>
      <c r="L452" s="6">
        <f t="shared" si="194"/>
        <v>2836.4645396068031</v>
      </c>
      <c r="M452" s="2">
        <f t="shared" si="195"/>
        <v>35.94824850543344</v>
      </c>
      <c r="N452" s="2">
        <f t="shared" si="216"/>
        <v>65.931025093831025</v>
      </c>
      <c r="O452" s="2">
        <f t="shared" si="196"/>
        <v>44.942757391841184</v>
      </c>
      <c r="P452" s="5">
        <f t="shared" si="197"/>
        <v>0.38362476455651867</v>
      </c>
      <c r="Q452" s="4">
        <f t="shared" si="217"/>
        <v>0.54524024849110098</v>
      </c>
      <c r="R452" s="4">
        <f t="shared" si="198"/>
        <v>0.32919358495465556</v>
      </c>
      <c r="S452" s="4">
        <f t="shared" si="218"/>
        <v>0</v>
      </c>
      <c r="T452" s="4">
        <f t="shared" si="219"/>
        <v>0</v>
      </c>
      <c r="U452" s="5">
        <f t="shared" si="220"/>
        <v>0</v>
      </c>
      <c r="V452" s="5">
        <f t="shared" si="221"/>
        <v>-7.5210012197424074</v>
      </c>
      <c r="W452" s="5">
        <f t="shared" si="222"/>
        <v>4.692878222471629</v>
      </c>
      <c r="X452" s="5">
        <f t="shared" si="199"/>
        <v>0.99981125823292294</v>
      </c>
      <c r="Y452" s="5">
        <f t="shared" si="200"/>
        <v>0</v>
      </c>
      <c r="Z452" s="5">
        <f t="shared" si="201"/>
        <v>4.0270221021757449</v>
      </c>
      <c r="AA452" s="5">
        <f t="shared" si="202"/>
        <v>6.453872593020713</v>
      </c>
      <c r="AB452" s="5">
        <f t="shared" si="203"/>
        <v>0</v>
      </c>
      <c r="AC452" s="5">
        <f t="shared" si="204"/>
        <v>-3.4939791175666626</v>
      </c>
      <c r="AD452" s="5">
        <f t="shared" si="205"/>
        <v>-21.027249184507657</v>
      </c>
      <c r="AE452">
        <f t="shared" si="192"/>
        <v>0</v>
      </c>
    </row>
    <row r="453" spans="1:31" x14ac:dyDescent="0.2">
      <c r="A453">
        <f t="shared" si="206"/>
        <v>4.2099999999999547</v>
      </c>
      <c r="B453" s="5">
        <f t="shared" si="207"/>
        <v>0</v>
      </c>
      <c r="C453" s="5">
        <f t="shared" si="208"/>
        <v>325.98521956103127</v>
      </c>
      <c r="D453" s="5">
        <f t="shared" si="209"/>
        <v>74.271460717294516</v>
      </c>
      <c r="E453" s="2">
        <f t="shared" si="210"/>
        <v>325.98521956103127</v>
      </c>
      <c r="F453" s="2">
        <f t="shared" si="211"/>
        <v>0</v>
      </c>
      <c r="G453" s="3">
        <f t="shared" si="212"/>
        <v>0</v>
      </c>
      <c r="H453" s="3">
        <f t="shared" si="213"/>
        <v>55.900338987771484</v>
      </c>
      <c r="I453" s="3">
        <f t="shared" si="214"/>
        <v>-35.112201634012003</v>
      </c>
      <c r="J453" s="2">
        <f t="shared" si="193"/>
        <v>66.012988135178972</v>
      </c>
      <c r="K453" s="2">
        <f t="shared" si="215"/>
        <v>44.998628585670737</v>
      </c>
      <c r="L453" s="6">
        <f t="shared" si="194"/>
        <v>2836.4625976353523</v>
      </c>
      <c r="M453" s="2">
        <f t="shared" si="195"/>
        <v>35.948223893642485</v>
      </c>
      <c r="N453" s="2">
        <f t="shared" si="216"/>
        <v>66.012988135178972</v>
      </c>
      <c r="O453" s="2">
        <f t="shared" si="196"/>
        <v>44.998628585670737</v>
      </c>
      <c r="P453" s="5">
        <f t="shared" si="197"/>
        <v>0.38362470785095232</v>
      </c>
      <c r="Q453" s="4">
        <f t="shared" si="217"/>
        <v>0.54456289450235207</v>
      </c>
      <c r="R453" s="4">
        <f t="shared" si="198"/>
        <v>0.32906494873761716</v>
      </c>
      <c r="S453" s="4">
        <f t="shared" si="218"/>
        <v>0</v>
      </c>
      <c r="T453" s="4">
        <f t="shared" si="219"/>
        <v>0</v>
      </c>
      <c r="U453" s="5">
        <f t="shared" si="220"/>
        <v>0</v>
      </c>
      <c r="V453" s="5">
        <f t="shared" si="221"/>
        <v>-7.5256461317876582</v>
      </c>
      <c r="W453" s="5">
        <f t="shared" si="222"/>
        <v>4.7270197138402894</v>
      </c>
      <c r="X453" s="5">
        <f t="shared" si="199"/>
        <v>0.99981057371707849</v>
      </c>
      <c r="Y453" s="5">
        <f t="shared" si="200"/>
        <v>0</v>
      </c>
      <c r="Z453" s="5">
        <f t="shared" si="201"/>
        <v>4.0547349218729396</v>
      </c>
      <c r="AA453" s="5">
        <f t="shared" si="202"/>
        <v>6.4553359256940928</v>
      </c>
      <c r="AB453" s="5">
        <f t="shared" si="203"/>
        <v>0</v>
      </c>
      <c r="AC453" s="5">
        <f t="shared" si="204"/>
        <v>-3.4709112099147186</v>
      </c>
      <c r="AD453" s="5">
        <f t="shared" si="205"/>
        <v>-20.991644360465617</v>
      </c>
      <c r="AE453">
        <f t="shared" ref="AE453:AE516" si="223">IF(($D453-height)*($D454-height)&lt;0,1,0)</f>
        <v>0</v>
      </c>
    </row>
    <row r="454" spans="1:31" x14ac:dyDescent="0.2">
      <c r="A454">
        <f t="shared" si="206"/>
        <v>4.2199999999999545</v>
      </c>
      <c r="B454" s="5">
        <f t="shared" si="207"/>
        <v>0</v>
      </c>
      <c r="C454" s="5">
        <f t="shared" si="208"/>
        <v>326.54404940534852</v>
      </c>
      <c r="D454" s="5">
        <f t="shared" si="209"/>
        <v>73.919289118736373</v>
      </c>
      <c r="E454" s="2">
        <f t="shared" si="210"/>
        <v>326.54404940534852</v>
      </c>
      <c r="F454" s="2">
        <f t="shared" si="211"/>
        <v>0</v>
      </c>
      <c r="G454" s="3">
        <f t="shared" si="212"/>
        <v>0</v>
      </c>
      <c r="H454" s="3">
        <f t="shared" si="213"/>
        <v>55.865629875672333</v>
      </c>
      <c r="I454" s="3">
        <f t="shared" si="214"/>
        <v>-35.322118077616658</v>
      </c>
      <c r="J454" s="2">
        <f t="shared" si="193"/>
        <v>66.095541656716193</v>
      </c>
      <c r="K454" s="2">
        <f t="shared" si="215"/>
        <v>45.054902288150096</v>
      </c>
      <c r="L454" s="6">
        <f t="shared" si="194"/>
        <v>2836.4606476777285</v>
      </c>
      <c r="M454" s="2">
        <f t="shared" si="195"/>
        <v>35.948199180637879</v>
      </c>
      <c r="N454" s="2">
        <f t="shared" si="216"/>
        <v>66.095541656716193</v>
      </c>
      <c r="O454" s="2">
        <f t="shared" si="196"/>
        <v>45.054902288150096</v>
      </c>
      <c r="P454" s="5">
        <f t="shared" si="197"/>
        <v>0.38362465091218967</v>
      </c>
      <c r="Q454" s="4">
        <f t="shared" si="217"/>
        <v>0.54388235998342949</v>
      </c>
      <c r="R454" s="4">
        <f t="shared" si="198"/>
        <v>0.32893548741890177</v>
      </c>
      <c r="S454" s="4">
        <f t="shared" si="218"/>
        <v>0</v>
      </c>
      <c r="T454" s="4">
        <f t="shared" si="219"/>
        <v>0</v>
      </c>
      <c r="U454" s="5">
        <f t="shared" si="220"/>
        <v>0</v>
      </c>
      <c r="V454" s="5">
        <f t="shared" si="221"/>
        <v>-7.5303777255978339</v>
      </c>
      <c r="W454" s="5">
        <f t="shared" si="222"/>
        <v>4.7612260308274195</v>
      </c>
      <c r="X454" s="5">
        <f t="shared" si="199"/>
        <v>0.9998098863862277</v>
      </c>
      <c r="Y454" s="5">
        <f t="shared" si="200"/>
        <v>0</v>
      </c>
      <c r="Z454" s="5">
        <f t="shared" si="201"/>
        <v>4.0824701995499852</v>
      </c>
      <c r="AA454" s="5">
        <f t="shared" si="202"/>
        <v>6.456854275991101</v>
      </c>
      <c r="AB454" s="5">
        <f t="shared" si="203"/>
        <v>0</v>
      </c>
      <c r="AC454" s="5">
        <f t="shared" si="204"/>
        <v>-3.4479075260478487</v>
      </c>
      <c r="AD454" s="5">
        <f t="shared" si="205"/>
        <v>-20.955919693181478</v>
      </c>
      <c r="AE454">
        <f t="shared" si="223"/>
        <v>0</v>
      </c>
    </row>
    <row r="455" spans="1:31" x14ac:dyDescent="0.2">
      <c r="A455">
        <f t="shared" si="206"/>
        <v>4.2299999999999542</v>
      </c>
      <c r="B455" s="5">
        <f t="shared" si="207"/>
        <v>0</v>
      </c>
      <c r="C455" s="5">
        <f t="shared" si="208"/>
        <v>327.10253330872894</v>
      </c>
      <c r="D455" s="5">
        <f t="shared" si="209"/>
        <v>73.565020141975552</v>
      </c>
      <c r="E455" s="2">
        <f t="shared" si="210"/>
        <v>327.10253330872894</v>
      </c>
      <c r="F455" s="2">
        <f t="shared" si="211"/>
        <v>0</v>
      </c>
      <c r="G455" s="3">
        <f t="shared" si="212"/>
        <v>0</v>
      </c>
      <c r="H455" s="3">
        <f t="shared" si="213"/>
        <v>55.831150800411855</v>
      </c>
      <c r="I455" s="3">
        <f t="shared" si="214"/>
        <v>-35.531677274548471</v>
      </c>
      <c r="J455" s="2">
        <f t="shared" si="193"/>
        <v>66.178678512350132</v>
      </c>
      <c r="K455" s="2">
        <f t="shared" si="215"/>
        <v>45.111573628050529</v>
      </c>
      <c r="L455" s="6">
        <f t="shared" si="194"/>
        <v>2836.458689758143</v>
      </c>
      <c r="M455" s="2">
        <f t="shared" si="195"/>
        <v>35.948174366726462</v>
      </c>
      <c r="N455" s="2">
        <f t="shared" si="216"/>
        <v>66.178678512350132</v>
      </c>
      <c r="O455" s="2">
        <f t="shared" si="196"/>
        <v>45.111573628050529</v>
      </c>
      <c r="P455" s="5">
        <f t="shared" si="197"/>
        <v>0.38362459374093777</v>
      </c>
      <c r="Q455" s="4">
        <f t="shared" si="217"/>
        <v>0.54319873371327421</v>
      </c>
      <c r="R455" s="4">
        <f t="shared" si="198"/>
        <v>0.3288052142494447</v>
      </c>
      <c r="S455" s="4">
        <f t="shared" si="218"/>
        <v>0</v>
      </c>
      <c r="T455" s="4">
        <f t="shared" si="219"/>
        <v>0</v>
      </c>
      <c r="U455" s="5">
        <f t="shared" si="220"/>
        <v>0</v>
      </c>
      <c r="V455" s="5">
        <f t="shared" si="221"/>
        <v>-7.5351950919151269</v>
      </c>
      <c r="W455" s="5">
        <f t="shared" si="222"/>
        <v>4.7954970723031352</v>
      </c>
      <c r="X455" s="5">
        <f t="shared" si="199"/>
        <v>0.99980919624890452</v>
      </c>
      <c r="Y455" s="5">
        <f t="shared" si="200"/>
        <v>0</v>
      </c>
      <c r="Z455" s="5">
        <f t="shared" si="201"/>
        <v>4.1102277278813411</v>
      </c>
      <c r="AA455" s="5">
        <f t="shared" si="202"/>
        <v>6.4584270065898126</v>
      </c>
      <c r="AB455" s="5">
        <f t="shared" si="203"/>
        <v>0</v>
      </c>
      <c r="AC455" s="5">
        <f t="shared" si="204"/>
        <v>-3.4249673640337859</v>
      </c>
      <c r="AD455" s="5">
        <f t="shared" si="205"/>
        <v>-20.920075921107053</v>
      </c>
      <c r="AE455">
        <f t="shared" si="223"/>
        <v>0</v>
      </c>
    </row>
    <row r="456" spans="1:31" x14ac:dyDescent="0.2">
      <c r="A456">
        <f t="shared" si="206"/>
        <v>4.239999999999954</v>
      </c>
      <c r="B456" s="5">
        <f t="shared" si="207"/>
        <v>0</v>
      </c>
      <c r="C456" s="5">
        <f t="shared" si="208"/>
        <v>327.66067356836487</v>
      </c>
      <c r="D456" s="5">
        <f t="shared" si="209"/>
        <v>73.208657365434021</v>
      </c>
      <c r="E456" s="2">
        <f t="shared" si="210"/>
        <v>327.66067356836487</v>
      </c>
      <c r="F456" s="2">
        <f t="shared" si="211"/>
        <v>0</v>
      </c>
      <c r="G456" s="3">
        <f t="shared" si="212"/>
        <v>0</v>
      </c>
      <c r="H456" s="3">
        <f t="shared" si="213"/>
        <v>55.796901126771516</v>
      </c>
      <c r="I456" s="3">
        <f t="shared" si="214"/>
        <v>-35.740878033759543</v>
      </c>
      <c r="J456" s="2">
        <f t="shared" si="193"/>
        <v>66.26239158055489</v>
      </c>
      <c r="K456" s="2">
        <f t="shared" si="215"/>
        <v>45.168637750889495</v>
      </c>
      <c r="L456" s="6">
        <f t="shared" si="194"/>
        <v>2836.4567239011594</v>
      </c>
      <c r="M456" s="2">
        <f t="shared" si="195"/>
        <v>35.948149452219553</v>
      </c>
      <c r="N456" s="2">
        <f t="shared" si="216"/>
        <v>66.26239158055489</v>
      </c>
      <c r="O456" s="2">
        <f t="shared" si="196"/>
        <v>45.168637750889495</v>
      </c>
      <c r="P456" s="5">
        <f t="shared" si="197"/>
        <v>0.38362453633791388</v>
      </c>
      <c r="Q456" s="4">
        <f t="shared" si="217"/>
        <v>0.54251210369486214</v>
      </c>
      <c r="R456" s="4">
        <f t="shared" si="198"/>
        <v>0.32867414241674342</v>
      </c>
      <c r="S456" s="4">
        <f t="shared" si="218"/>
        <v>0</v>
      </c>
      <c r="T456" s="4">
        <f t="shared" si="219"/>
        <v>0</v>
      </c>
      <c r="U456" s="5">
        <f t="shared" si="220"/>
        <v>0</v>
      </c>
      <c r="V456" s="5">
        <f t="shared" si="221"/>
        <v>-7.5400973284508321</v>
      </c>
      <c r="W456" s="5">
        <f t="shared" si="222"/>
        <v>4.8298327243398722</v>
      </c>
      <c r="X456" s="5">
        <f t="shared" si="199"/>
        <v>0.99980850331376758</v>
      </c>
      <c r="Y456" s="5">
        <f t="shared" si="200"/>
        <v>0</v>
      </c>
      <c r="Z456" s="5">
        <f t="shared" si="201"/>
        <v>4.1380072918235893</v>
      </c>
      <c r="AA456" s="5">
        <f t="shared" si="202"/>
        <v>6.4600534856936624</v>
      </c>
      <c r="AB456" s="5">
        <f t="shared" si="203"/>
        <v>0</v>
      </c>
      <c r="AC456" s="5">
        <f t="shared" si="204"/>
        <v>-3.4020900366272429</v>
      </c>
      <c r="AD456" s="5">
        <f t="shared" si="205"/>
        <v>-20.884113789966463</v>
      </c>
      <c r="AE456">
        <f t="shared" si="223"/>
        <v>0</v>
      </c>
    </row>
    <row r="457" spans="1:31" x14ac:dyDescent="0.2">
      <c r="A457">
        <f t="shared" si="206"/>
        <v>4.2499999999999538</v>
      </c>
      <c r="B457" s="5">
        <f t="shared" si="207"/>
        <v>0</v>
      </c>
      <c r="C457" s="5">
        <f t="shared" si="208"/>
        <v>328.21847247513074</v>
      </c>
      <c r="D457" s="5">
        <f t="shared" si="209"/>
        <v>72.850204379406932</v>
      </c>
      <c r="E457" s="2">
        <f t="shared" si="210"/>
        <v>328.21847247513074</v>
      </c>
      <c r="F457" s="2">
        <f t="shared" si="211"/>
        <v>0</v>
      </c>
      <c r="G457" s="3">
        <f t="shared" si="212"/>
        <v>0</v>
      </c>
      <c r="H457" s="3">
        <f t="shared" si="213"/>
        <v>55.762880226405244</v>
      </c>
      <c r="I457" s="3">
        <f t="shared" si="214"/>
        <v>-35.949719171659211</v>
      </c>
      <c r="J457" s="2">
        <f t="shared" si="193"/>
        <v>66.346673764896295</v>
      </c>
      <c r="K457" s="2">
        <f t="shared" si="215"/>
        <v>45.226089819288539</v>
      </c>
      <c r="L457" s="6">
        <f t="shared" si="194"/>
        <v>2836.4547501316842</v>
      </c>
      <c r="M457" s="2">
        <f t="shared" si="195"/>
        <v>35.948124437432803</v>
      </c>
      <c r="N457" s="2">
        <f t="shared" si="216"/>
        <v>66.346673764896295</v>
      </c>
      <c r="O457" s="2">
        <f t="shared" si="196"/>
        <v>45.226089819288539</v>
      </c>
      <c r="P457" s="5">
        <f t="shared" si="197"/>
        <v>0.3836244787038452</v>
      </c>
      <c r="Q457" s="4">
        <f t="shared" si="217"/>
        <v>0.5418225571460793</v>
      </c>
      <c r="R457" s="4">
        <f t="shared" si="198"/>
        <v>0.32854228504360128</v>
      </c>
      <c r="S457" s="4">
        <f t="shared" si="218"/>
        <v>0</v>
      </c>
      <c r="T457" s="4">
        <f t="shared" si="219"/>
        <v>0</v>
      </c>
      <c r="U457" s="5">
        <f t="shared" si="220"/>
        <v>0</v>
      </c>
      <c r="V457" s="5">
        <f t="shared" si="221"/>
        <v>-7.5450835398816238</v>
      </c>
      <c r="W457" s="5">
        <f t="shared" si="222"/>
        <v>4.8642328603573723</v>
      </c>
      <c r="X457" s="5">
        <f t="shared" si="199"/>
        <v>0.99980780758959586</v>
      </c>
      <c r="Y457" s="5">
        <f t="shared" si="200"/>
        <v>0</v>
      </c>
      <c r="Z457" s="5">
        <f t="shared" si="201"/>
        <v>4.1658086687416738</v>
      </c>
      <c r="AA457" s="5">
        <f t="shared" si="202"/>
        <v>6.461733087035995</v>
      </c>
      <c r="AB457" s="5">
        <f t="shared" si="203"/>
        <v>0</v>
      </c>
      <c r="AC457" s="5">
        <f t="shared" si="204"/>
        <v>-3.3792748711399501</v>
      </c>
      <c r="AD457" s="5">
        <f t="shared" si="205"/>
        <v>-20.848034052606632</v>
      </c>
      <c r="AE457">
        <f t="shared" si="223"/>
        <v>0</v>
      </c>
    </row>
    <row r="458" spans="1:31" x14ac:dyDescent="0.2">
      <c r="A458">
        <f t="shared" si="206"/>
        <v>4.2599999999999536</v>
      </c>
      <c r="B458" s="5">
        <f t="shared" si="207"/>
        <v>0</v>
      </c>
      <c r="C458" s="5">
        <f t="shared" si="208"/>
        <v>328.77593231365125</v>
      </c>
      <c r="D458" s="5">
        <f t="shared" si="209"/>
        <v>72.489664785987699</v>
      </c>
      <c r="E458" s="2">
        <f t="shared" si="210"/>
        <v>328.77593231365125</v>
      </c>
      <c r="F458" s="2">
        <f t="shared" si="211"/>
        <v>0</v>
      </c>
      <c r="G458" s="3">
        <f t="shared" si="212"/>
        <v>0</v>
      </c>
      <c r="H458" s="3">
        <f t="shared" si="213"/>
        <v>55.729087477693845</v>
      </c>
      <c r="I458" s="3">
        <f t="shared" si="214"/>
        <v>-36.158199512185277</v>
      </c>
      <c r="J458" s="2">
        <f t="shared" si="193"/>
        <v>66.431517994544194</v>
      </c>
      <c r="K458" s="2">
        <f t="shared" si="215"/>
        <v>45.283925013322559</v>
      </c>
      <c r="L458" s="6">
        <f t="shared" si="194"/>
        <v>2836.4527684749632</v>
      </c>
      <c r="M458" s="2">
        <f t="shared" si="195"/>
        <v>35.948099322686161</v>
      </c>
      <c r="N458" s="2">
        <f t="shared" si="216"/>
        <v>66.431517994544194</v>
      </c>
      <c r="O458" s="2">
        <f t="shared" si="196"/>
        <v>45.283925013322559</v>
      </c>
      <c r="P458" s="5">
        <f t="shared" si="197"/>
        <v>0.38362442083946896</v>
      </c>
      <c r="Q458" s="4">
        <f t="shared" si="217"/>
        <v>0.54113018049111061</v>
      </c>
      <c r="R458" s="4">
        <f t="shared" si="198"/>
        <v>0.32840965518691007</v>
      </c>
      <c r="S458" s="4">
        <f t="shared" si="218"/>
        <v>0</v>
      </c>
      <c r="T458" s="4">
        <f t="shared" si="219"/>
        <v>0</v>
      </c>
      <c r="U458" s="5">
        <f t="shared" si="220"/>
        <v>0</v>
      </c>
      <c r="V458" s="5">
        <f t="shared" si="221"/>
        <v>-7.5501528378446618</v>
      </c>
      <c r="W458" s="5">
        <f t="shared" si="222"/>
        <v>4.8986973412681527</v>
      </c>
      <c r="X458" s="5">
        <f t="shared" si="199"/>
        <v>0.99980710908528803</v>
      </c>
      <c r="Y458" s="5">
        <f t="shared" si="200"/>
        <v>0</v>
      </c>
      <c r="Z458" s="5">
        <f t="shared" si="201"/>
        <v>4.1936316285352317</v>
      </c>
      <c r="AA458" s="5">
        <f t="shared" si="202"/>
        <v>6.4634651898832667</v>
      </c>
      <c r="AB458" s="5">
        <f t="shared" si="203"/>
        <v>0</v>
      </c>
      <c r="AC458" s="5">
        <f t="shared" si="204"/>
        <v>-3.3565212093094301</v>
      </c>
      <c r="AD458" s="5">
        <f t="shared" si="205"/>
        <v>-20.81183746884858</v>
      </c>
      <c r="AE458">
        <f t="shared" si="223"/>
        <v>0</v>
      </c>
    </row>
    <row r="459" spans="1:31" x14ac:dyDescent="0.2">
      <c r="A459">
        <f t="shared" si="206"/>
        <v>4.2699999999999534</v>
      </c>
      <c r="B459" s="5">
        <f t="shared" si="207"/>
        <v>0</v>
      </c>
      <c r="C459" s="5">
        <f t="shared" si="208"/>
        <v>329.3330553623677</v>
      </c>
      <c r="D459" s="5">
        <f t="shared" si="209"/>
        <v>72.127042198992399</v>
      </c>
      <c r="E459" s="2">
        <f t="shared" si="210"/>
        <v>329.3330553623677</v>
      </c>
      <c r="F459" s="2">
        <f t="shared" si="211"/>
        <v>0</v>
      </c>
      <c r="G459" s="3">
        <f t="shared" si="212"/>
        <v>0</v>
      </c>
      <c r="H459" s="3">
        <f t="shared" si="213"/>
        <v>55.695522265600751</v>
      </c>
      <c r="I459" s="3">
        <f t="shared" si="214"/>
        <v>-36.366317886873766</v>
      </c>
      <c r="J459" s="2">
        <f t="shared" si="193"/>
        <v>66.516917224772101</v>
      </c>
      <c r="K459" s="2">
        <f t="shared" si="215"/>
        <v>45.342138530860325</v>
      </c>
      <c r="L459" s="6">
        <f t="shared" si="194"/>
        <v>2836.4507789565732</v>
      </c>
      <c r="M459" s="2">
        <f t="shared" si="195"/>
        <v>35.948074108303793</v>
      </c>
      <c r="N459" s="2">
        <f t="shared" si="216"/>
        <v>66.516917224772101</v>
      </c>
      <c r="O459" s="2">
        <f t="shared" si="196"/>
        <v>45.342138530860325</v>
      </c>
      <c r="P459" s="5">
        <f t="shared" si="197"/>
        <v>0.38362436274553197</v>
      </c>
      <c r="Q459" s="4">
        <f t="shared" si="217"/>
        <v>0.54043505935233094</v>
      </c>
      <c r="R459" s="4">
        <f t="shared" si="198"/>
        <v>0.32827626583646957</v>
      </c>
      <c r="S459" s="4">
        <f t="shared" si="218"/>
        <v>0</v>
      </c>
      <c r="T459" s="4">
        <f t="shared" si="219"/>
        <v>0</v>
      </c>
      <c r="U459" s="5">
        <f t="shared" si="220"/>
        <v>0</v>
      </c>
      <c r="V459" s="5">
        <f t="shared" si="221"/>
        <v>-7.555304340931575</v>
      </c>
      <c r="W459" s="5">
        <f t="shared" si="222"/>
        <v>4.9332260156234176</v>
      </c>
      <c r="X459" s="5">
        <f t="shared" si="199"/>
        <v>0.99980640780985996</v>
      </c>
      <c r="Y459" s="5">
        <f t="shared" si="200"/>
        <v>0</v>
      </c>
      <c r="Z459" s="5">
        <f t="shared" si="201"/>
        <v>4.2214759337649559</v>
      </c>
      <c r="AA459" s="5">
        <f t="shared" si="202"/>
        <v>6.465249179036852</v>
      </c>
      <c r="AB459" s="5">
        <f t="shared" si="203"/>
        <v>0</v>
      </c>
      <c r="AC459" s="5">
        <f t="shared" si="204"/>
        <v>-3.3338284071666191</v>
      </c>
      <c r="AD459" s="5">
        <f t="shared" si="205"/>
        <v>-20.775524805339728</v>
      </c>
      <c r="AE459">
        <f t="shared" si="223"/>
        <v>0</v>
      </c>
    </row>
    <row r="460" spans="1:31" x14ac:dyDescent="0.2">
      <c r="A460">
        <f t="shared" si="206"/>
        <v>4.2799999999999532</v>
      </c>
      <c r="B460" s="5">
        <f t="shared" si="207"/>
        <v>0</v>
      </c>
      <c r="C460" s="5">
        <f t="shared" si="208"/>
        <v>329.88984389360337</v>
      </c>
      <c r="D460" s="5">
        <f t="shared" si="209"/>
        <v>71.762340243883401</v>
      </c>
      <c r="E460" s="2">
        <f t="shared" si="210"/>
        <v>329.88984389360337</v>
      </c>
      <c r="F460" s="2">
        <f t="shared" si="211"/>
        <v>0</v>
      </c>
      <c r="G460" s="3">
        <f t="shared" si="212"/>
        <v>0</v>
      </c>
      <c r="H460" s="3">
        <f t="shared" si="213"/>
        <v>55.662183981529083</v>
      </c>
      <c r="I460" s="3">
        <f t="shared" si="214"/>
        <v>-36.574073134927161</v>
      </c>
      <c r="J460" s="2">
        <f t="shared" si="193"/>
        <v>66.602864437444381</v>
      </c>
      <c r="K460" s="2">
        <f t="shared" si="215"/>
        <v>45.400725587896645</v>
      </c>
      <c r="L460" s="6">
        <f t="shared" si="194"/>
        <v>2836.4487816024157</v>
      </c>
      <c r="M460" s="2">
        <f t="shared" si="195"/>
        <v>35.948048794613946</v>
      </c>
      <c r="N460" s="2">
        <f t="shared" si="216"/>
        <v>66.602864437444381</v>
      </c>
      <c r="O460" s="2">
        <f t="shared" si="196"/>
        <v>45.400725587896645</v>
      </c>
      <c r="P460" s="5">
        <f t="shared" si="197"/>
        <v>0.38362430442279055</v>
      </c>
      <c r="Q460" s="4">
        <f t="shared" si="217"/>
        <v>0.53973727854269005</v>
      </c>
      <c r="R460" s="4">
        <f t="shared" si="198"/>
        <v>0.32814212991384406</v>
      </c>
      <c r="S460" s="4">
        <f t="shared" si="218"/>
        <v>0</v>
      </c>
      <c r="T460" s="4">
        <f t="shared" si="219"/>
        <v>0</v>
      </c>
      <c r="U460" s="5">
        <f t="shared" si="220"/>
        <v>0</v>
      </c>
      <c r="V460" s="5">
        <f t="shared" si="221"/>
        <v>-7.5605371746812837</v>
      </c>
      <c r="W460" s="5">
        <f t="shared" si="222"/>
        <v>4.9678187197593431</v>
      </c>
      <c r="X460" s="5">
        <f t="shared" si="199"/>
        <v>0.99980570377244093</v>
      </c>
      <c r="Y460" s="5">
        <f t="shared" si="200"/>
        <v>0</v>
      </c>
      <c r="Z460" s="5">
        <f t="shared" si="201"/>
        <v>4.2493413397789199</v>
      </c>
      <c r="AA460" s="5">
        <f t="shared" si="202"/>
        <v>6.4670844448335343</v>
      </c>
      <c r="AB460" s="5">
        <f t="shared" si="203"/>
        <v>0</v>
      </c>
      <c r="AC460" s="5">
        <f t="shared" si="204"/>
        <v>-3.3111958349023638</v>
      </c>
      <c r="AD460" s="5">
        <f t="shared" si="205"/>
        <v>-20.739096835407121</v>
      </c>
      <c r="AE460">
        <f t="shared" si="223"/>
        <v>0</v>
      </c>
    </row>
    <row r="461" spans="1:31" x14ac:dyDescent="0.2">
      <c r="A461">
        <f t="shared" si="206"/>
        <v>4.289999999999953</v>
      </c>
      <c r="B461" s="5">
        <f t="shared" si="207"/>
        <v>0</v>
      </c>
      <c r="C461" s="5">
        <f t="shared" si="208"/>
        <v>330.44630017362692</v>
      </c>
      <c r="D461" s="5">
        <f t="shared" si="209"/>
        <v>71.395562557692358</v>
      </c>
      <c r="E461" s="2">
        <f t="shared" si="210"/>
        <v>330.44630017362692</v>
      </c>
      <c r="F461" s="2">
        <f t="shared" si="211"/>
        <v>0</v>
      </c>
      <c r="G461" s="3">
        <f t="shared" si="212"/>
        <v>0</v>
      </c>
      <c r="H461" s="3">
        <f t="shared" si="213"/>
        <v>55.629072023180058</v>
      </c>
      <c r="I461" s="3">
        <f t="shared" si="214"/>
        <v>-36.78146410328123</v>
      </c>
      <c r="J461" s="2">
        <f t="shared" si="193"/>
        <v>66.689352641490828</v>
      </c>
      <c r="K461" s="2">
        <f t="shared" si="215"/>
        <v>45.459681418875817</v>
      </c>
      <c r="L461" s="6">
        <f t="shared" si="194"/>
        <v>2836.44677643871</v>
      </c>
      <c r="M461" s="2">
        <f t="shared" si="195"/>
        <v>35.948023381948929</v>
      </c>
      <c r="N461" s="2">
        <f t="shared" si="216"/>
        <v>66.689352641490828</v>
      </c>
      <c r="O461" s="2">
        <f t="shared" si="196"/>
        <v>45.459681418875817</v>
      </c>
      <c r="P461" s="5">
        <f t="shared" si="197"/>
        <v>0.38362424587201038</v>
      </c>
      <c r="Q461" s="4">
        <f t="shared" si="217"/>
        <v>0.53903692205858722</v>
      </c>
      <c r="R461" s="4">
        <f t="shared" si="198"/>
        <v>0.32800726027125632</v>
      </c>
      <c r="S461" s="4">
        <f t="shared" si="218"/>
        <v>0</v>
      </c>
      <c r="T461" s="4">
        <f t="shared" si="219"/>
        <v>0</v>
      </c>
      <c r="U461" s="5">
        <f t="shared" si="220"/>
        <v>0</v>
      </c>
      <c r="V461" s="5">
        <f t="shared" si="221"/>
        <v>-7.5658504715717374</v>
      </c>
      <c r="W461" s="5">
        <f t="shared" si="222"/>
        <v>5.0024752779437263</v>
      </c>
      <c r="X461" s="5">
        <f t="shared" si="199"/>
        <v>0.99980499698227332</v>
      </c>
      <c r="Y461" s="5">
        <f t="shared" si="200"/>
        <v>0</v>
      </c>
      <c r="Z461" s="5">
        <f t="shared" si="201"/>
        <v>4.2772275948388678</v>
      </c>
      <c r="AA461" s="5">
        <f t="shared" si="202"/>
        <v>6.4689703831446561</v>
      </c>
      <c r="AB461" s="5">
        <f t="shared" si="203"/>
        <v>0</v>
      </c>
      <c r="AC461" s="5">
        <f t="shared" si="204"/>
        <v>-3.2886228767328696</v>
      </c>
      <c r="AD461" s="5">
        <f t="shared" si="205"/>
        <v>-20.702554338911618</v>
      </c>
      <c r="AE461">
        <f t="shared" si="223"/>
        <v>0</v>
      </c>
    </row>
    <row r="462" spans="1:31" x14ac:dyDescent="0.2">
      <c r="A462">
        <f t="shared" si="206"/>
        <v>4.2999999999999527</v>
      </c>
      <c r="B462" s="5">
        <f t="shared" si="207"/>
        <v>0</v>
      </c>
      <c r="C462" s="5">
        <f t="shared" si="208"/>
        <v>331.00242646271488</v>
      </c>
      <c r="D462" s="5">
        <f t="shared" si="209"/>
        <v>71.026712788942604</v>
      </c>
      <c r="E462" s="2">
        <f t="shared" si="210"/>
        <v>331.00242646271488</v>
      </c>
      <c r="F462" s="2">
        <f t="shared" si="211"/>
        <v>0</v>
      </c>
      <c r="G462" s="3">
        <f t="shared" si="212"/>
        <v>0</v>
      </c>
      <c r="H462" s="3">
        <f t="shared" si="213"/>
        <v>55.596185794412726</v>
      </c>
      <c r="I462" s="3">
        <f t="shared" si="214"/>
        <v>-36.988489646670345</v>
      </c>
      <c r="J462" s="2">
        <f t="shared" si="193"/>
        <v>66.776374873368937</v>
      </c>
      <c r="K462" s="2">
        <f t="shared" si="215"/>
        <v>45.519001277006772</v>
      </c>
      <c r="L462" s="6">
        <f t="shared" si="194"/>
        <v>2836.4447634919884</v>
      </c>
      <c r="M462" s="2">
        <f t="shared" si="195"/>
        <v>35.94799787064499</v>
      </c>
      <c r="N462" s="2">
        <f t="shared" si="216"/>
        <v>66.776374873368937</v>
      </c>
      <c r="O462" s="2">
        <f t="shared" si="196"/>
        <v>45.519001277006772</v>
      </c>
      <c r="P462" s="5">
        <f t="shared" si="197"/>
        <v>0.38362418709396606</v>
      </c>
      <c r="Q462" s="4">
        <f t="shared" si="217"/>
        <v>0.53833407307322101</v>
      </c>
      <c r="R462" s="4">
        <f t="shared" si="198"/>
        <v>0.32787166969051734</v>
      </c>
      <c r="S462" s="4">
        <f t="shared" si="218"/>
        <v>0</v>
      </c>
      <c r="T462" s="4">
        <f t="shared" si="219"/>
        <v>0</v>
      </c>
      <c r="U462" s="5">
        <f t="shared" si="220"/>
        <v>0</v>
      </c>
      <c r="V462" s="5">
        <f t="shared" si="221"/>
        <v>-7.5712433710105342</v>
      </c>
      <c r="W462" s="5">
        <f t="shared" si="222"/>
        <v>5.0371955025229234</v>
      </c>
      <c r="X462" s="5">
        <f t="shared" si="199"/>
        <v>0.99980428744870908</v>
      </c>
      <c r="Y462" s="5">
        <f t="shared" si="200"/>
        <v>0</v>
      </c>
      <c r="Z462" s="5">
        <f t="shared" si="201"/>
        <v>4.305134440246384</v>
      </c>
      <c r="AA462" s="5">
        <f t="shared" si="202"/>
        <v>6.4709063953739694</v>
      </c>
      <c r="AB462" s="5">
        <f t="shared" si="203"/>
        <v>0</v>
      </c>
      <c r="AC462" s="5">
        <f t="shared" si="204"/>
        <v>-3.2661089307641502</v>
      </c>
      <c r="AD462" s="5">
        <f t="shared" si="205"/>
        <v>-20.665898102103107</v>
      </c>
      <c r="AE462">
        <f t="shared" si="223"/>
        <v>0</v>
      </c>
    </row>
    <row r="463" spans="1:31" x14ac:dyDescent="0.2">
      <c r="A463">
        <f t="shared" si="206"/>
        <v>4.3099999999999525</v>
      </c>
      <c r="B463" s="5">
        <f t="shared" si="207"/>
        <v>0</v>
      </c>
      <c r="C463" s="5">
        <f t="shared" si="208"/>
        <v>331.55822501521243</v>
      </c>
      <c r="D463" s="5">
        <f t="shared" si="209"/>
        <v>70.655794597570804</v>
      </c>
      <c r="E463" s="2">
        <f t="shared" si="210"/>
        <v>331.55822501521243</v>
      </c>
      <c r="F463" s="2">
        <f t="shared" si="211"/>
        <v>0</v>
      </c>
      <c r="G463" s="3">
        <f t="shared" si="212"/>
        <v>0</v>
      </c>
      <c r="H463" s="3">
        <f t="shared" si="213"/>
        <v>55.563524705105081</v>
      </c>
      <c r="I463" s="3">
        <f t="shared" si="214"/>
        <v>-37.195148627691374</v>
      </c>
      <c r="J463" s="2">
        <f t="shared" si="193"/>
        <v>66.863924197513825</v>
      </c>
      <c r="K463" s="2">
        <f t="shared" si="215"/>
        <v>45.578680434569748</v>
      </c>
      <c r="L463" s="6">
        <f t="shared" si="194"/>
        <v>2836.4427427890882</v>
      </c>
      <c r="M463" s="2">
        <f t="shared" si="195"/>
        <v>35.94797226104226</v>
      </c>
      <c r="N463" s="2">
        <f t="shared" si="216"/>
        <v>66.863924197513825</v>
      </c>
      <c r="O463" s="2">
        <f t="shared" si="196"/>
        <v>45.578680434569748</v>
      </c>
      <c r="P463" s="5">
        <f t="shared" si="197"/>
        <v>0.38362412808944135</v>
      </c>
      <c r="Q463" s="4">
        <f t="shared" si="217"/>
        <v>0.53762881393041095</v>
      </c>
      <c r="R463" s="4">
        <f t="shared" si="198"/>
        <v>0.32773537088199312</v>
      </c>
      <c r="S463" s="4">
        <f t="shared" si="218"/>
        <v>0</v>
      </c>
      <c r="T463" s="4">
        <f t="shared" si="219"/>
        <v>0</v>
      </c>
      <c r="U463" s="5">
        <f t="shared" si="220"/>
        <v>0</v>
      </c>
      <c r="V463" s="5">
        <f t="shared" si="221"/>
        <v>-7.5767150193244754</v>
      </c>
      <c r="W463" s="5">
        <f t="shared" si="222"/>
        <v>5.0719791940690637</v>
      </c>
      <c r="X463" s="5">
        <f t="shared" si="199"/>
        <v>0.9998035751812081</v>
      </c>
      <c r="Y463" s="5">
        <f t="shared" si="200"/>
        <v>0</v>
      </c>
      <c r="Z463" s="5">
        <f t="shared" si="201"/>
        <v>4.3330616104689383</v>
      </c>
      <c r="AA463" s="5">
        <f t="shared" si="202"/>
        <v>6.4728918884542379</v>
      </c>
      <c r="AB463" s="5">
        <f t="shared" si="203"/>
        <v>0</v>
      </c>
      <c r="AC463" s="5">
        <f t="shared" si="204"/>
        <v>-3.2436534088555371</v>
      </c>
      <c r="AD463" s="5">
        <f t="shared" si="205"/>
        <v>-20.629128917476699</v>
      </c>
      <c r="AE463">
        <f t="shared" si="223"/>
        <v>0</v>
      </c>
    </row>
    <row r="464" spans="1:31" x14ac:dyDescent="0.2">
      <c r="A464">
        <f t="shared" si="206"/>
        <v>4.3199999999999523</v>
      </c>
      <c r="B464" s="5">
        <f t="shared" si="207"/>
        <v>0</v>
      </c>
      <c r="C464" s="5">
        <f t="shared" si="208"/>
        <v>332.11369807959301</v>
      </c>
      <c r="D464" s="5">
        <f t="shared" si="209"/>
        <v>70.282811654848018</v>
      </c>
      <c r="E464" s="2">
        <f t="shared" si="210"/>
        <v>332.11369807959301</v>
      </c>
      <c r="F464" s="2">
        <f t="shared" si="211"/>
        <v>0</v>
      </c>
      <c r="G464" s="3">
        <f t="shared" si="212"/>
        <v>0</v>
      </c>
      <c r="H464" s="3">
        <f t="shared" si="213"/>
        <v>55.531088171016528</v>
      </c>
      <c r="I464" s="3">
        <f t="shared" si="214"/>
        <v>-37.401439916866138</v>
      </c>
      <c r="J464" s="2">
        <f t="shared" si="193"/>
        <v>66.951993706775895</v>
      </c>
      <c r="K464" s="2">
        <f t="shared" si="215"/>
        <v>45.638714183214653</v>
      </c>
      <c r="L464" s="6">
        <f t="shared" si="194"/>
        <v>2836.4407143571443</v>
      </c>
      <c r="M464" s="2">
        <f t="shared" si="195"/>
        <v>35.947946553484648</v>
      </c>
      <c r="N464" s="2">
        <f t="shared" si="216"/>
        <v>66.951993706775895</v>
      </c>
      <c r="O464" s="2">
        <f t="shared" si="196"/>
        <v>45.638714183214653</v>
      </c>
      <c r="P464" s="5">
        <f t="shared" si="197"/>
        <v>0.38362406885922862</v>
      </c>
      <c r="Q464" s="4">
        <f t="shared" si="217"/>
        <v>0.53692122613887938</v>
      </c>
      <c r="R464" s="4">
        <f t="shared" si="198"/>
        <v>0.32759837648360651</v>
      </c>
      <c r="S464" s="4">
        <f t="shared" si="218"/>
        <v>0</v>
      </c>
      <c r="T464" s="4">
        <f t="shared" si="219"/>
        <v>0</v>
      </c>
      <c r="U464" s="5">
        <f t="shared" si="220"/>
        <v>0</v>
      </c>
      <c r="V464" s="5">
        <f t="shared" si="221"/>
        <v>-7.5822645697480207</v>
      </c>
      <c r="W464" s="5">
        <f t="shared" si="222"/>
        <v>5.106826141527459</v>
      </c>
      <c r="X464" s="5">
        <f t="shared" si="199"/>
        <v>0.99980286018933529</v>
      </c>
      <c r="Y464" s="5">
        <f t="shared" si="200"/>
        <v>0</v>
      </c>
      <c r="Z464" s="5">
        <f t="shared" si="201"/>
        <v>4.3610088332657284</v>
      </c>
      <c r="AA464" s="5">
        <f t="shared" si="202"/>
        <v>6.4749262748425389</v>
      </c>
      <c r="AB464" s="5">
        <f t="shared" si="203"/>
        <v>0</v>
      </c>
      <c r="AC464" s="5">
        <f t="shared" si="204"/>
        <v>-3.2212557364822922</v>
      </c>
      <c r="AD464" s="5">
        <f t="shared" si="205"/>
        <v>-20.592247583630002</v>
      </c>
      <c r="AE464">
        <f t="shared" si="223"/>
        <v>0</v>
      </c>
    </row>
    <row r="465" spans="1:31" x14ac:dyDescent="0.2">
      <c r="A465">
        <f t="shared" si="206"/>
        <v>4.3299999999999521</v>
      </c>
      <c r="B465" s="5">
        <f t="shared" si="207"/>
        <v>0</v>
      </c>
      <c r="C465" s="5">
        <f t="shared" si="208"/>
        <v>332.66884789851633</v>
      </c>
      <c r="D465" s="5">
        <f t="shared" si="209"/>
        <v>69.907767643300176</v>
      </c>
      <c r="E465" s="2">
        <f t="shared" si="210"/>
        <v>332.66884789851633</v>
      </c>
      <c r="F465" s="2">
        <f t="shared" si="211"/>
        <v>0</v>
      </c>
      <c r="G465" s="3">
        <f t="shared" si="212"/>
        <v>0</v>
      </c>
      <c r="H465" s="3">
        <f t="shared" si="213"/>
        <v>55.498875613651705</v>
      </c>
      <c r="I465" s="3">
        <f t="shared" si="214"/>
        <v>-37.607362392702441</v>
      </c>
      <c r="J465" s="2">
        <f t="shared" si="193"/>
        <v>67.040576522846479</v>
      </c>
      <c r="K465" s="2">
        <f t="shared" si="215"/>
        <v>45.699097834251177</v>
      </c>
      <c r="L465" s="6">
        <f t="shared" si="194"/>
        <v>2836.4386782235861</v>
      </c>
      <c r="M465" s="2">
        <f t="shared" si="195"/>
        <v>35.947920748319753</v>
      </c>
      <c r="N465" s="2">
        <f t="shared" si="216"/>
        <v>67.040576522846479</v>
      </c>
      <c r="O465" s="2">
        <f t="shared" si="196"/>
        <v>45.699097834251177</v>
      </c>
      <c r="P465" s="5">
        <f t="shared" si="197"/>
        <v>0.38362400940412872</v>
      </c>
      <c r="Q465" s="4">
        <f t="shared" si="217"/>
        <v>0.53621139036698484</v>
      </c>
      <c r="R465" s="4">
        <f t="shared" si="198"/>
        <v>0.32746069905987474</v>
      </c>
      <c r="S465" s="4">
        <f t="shared" si="218"/>
        <v>0</v>
      </c>
      <c r="T465" s="4">
        <f t="shared" si="219"/>
        <v>0</v>
      </c>
      <c r="U465" s="5">
        <f t="shared" si="220"/>
        <v>0</v>
      </c>
      <c r="V465" s="5">
        <f t="shared" si="221"/>
        <v>-7.58789118241073</v>
      </c>
      <c r="W465" s="5">
        <f t="shared" si="222"/>
        <v>5.1417361223642208</v>
      </c>
      <c r="X465" s="5">
        <f t="shared" si="199"/>
        <v>0.99980214248275834</v>
      </c>
      <c r="Y465" s="5">
        <f t="shared" si="200"/>
        <v>0</v>
      </c>
      <c r="Z465" s="5">
        <f t="shared" si="201"/>
        <v>4.3889758298133179</v>
      </c>
      <c r="AA465" s="5">
        <f t="shared" si="202"/>
        <v>6.4770089725143674</v>
      </c>
      <c r="AB465" s="5">
        <f t="shared" si="203"/>
        <v>0</v>
      </c>
      <c r="AC465" s="5">
        <f t="shared" si="204"/>
        <v>-3.1989153525974121</v>
      </c>
      <c r="AD465" s="5">
        <f t="shared" si="205"/>
        <v>-20.555254905121412</v>
      </c>
      <c r="AE465">
        <f t="shared" si="223"/>
        <v>0</v>
      </c>
    </row>
    <row r="466" spans="1:31" x14ac:dyDescent="0.2">
      <c r="A466">
        <f t="shared" si="206"/>
        <v>4.3399999999999519</v>
      </c>
      <c r="B466" s="5">
        <f t="shared" si="207"/>
        <v>0</v>
      </c>
      <c r="C466" s="5">
        <f t="shared" si="208"/>
        <v>333.22367670888525</v>
      </c>
      <c r="D466" s="5">
        <f t="shared" si="209"/>
        <v>69.530666256627896</v>
      </c>
      <c r="E466" s="2">
        <f t="shared" si="210"/>
        <v>333.22367670888525</v>
      </c>
      <c r="F466" s="2">
        <f t="shared" si="211"/>
        <v>0</v>
      </c>
      <c r="G466" s="3">
        <f t="shared" si="212"/>
        <v>0</v>
      </c>
      <c r="H466" s="3">
        <f t="shared" si="213"/>
        <v>55.466886460125728</v>
      </c>
      <c r="I466" s="3">
        <f t="shared" si="214"/>
        <v>-37.812914941753654</v>
      </c>
      <c r="J466" s="2">
        <f t="shared" si="193"/>
        <v>67.129665796671262</v>
      </c>
      <c r="K466" s="2">
        <f t="shared" si="215"/>
        <v>45.759826718930647</v>
      </c>
      <c r="L466" s="6">
        <f t="shared" si="194"/>
        <v>2836.4366344161285</v>
      </c>
      <c r="M466" s="2">
        <f t="shared" si="195"/>
        <v>35.947894845898851</v>
      </c>
      <c r="N466" s="2">
        <f t="shared" si="216"/>
        <v>67.129665796671262</v>
      </c>
      <c r="O466" s="2">
        <f t="shared" si="196"/>
        <v>45.759826718930647</v>
      </c>
      <c r="P466" s="5">
        <f t="shared" si="197"/>
        <v>0.38362394972495095</v>
      </c>
      <c r="Q466" s="4">
        <f t="shared" si="217"/>
        <v>0.53549938643790163</v>
      </c>
      <c r="R466" s="4">
        <f t="shared" si="198"/>
        <v>0.32732235110098257</v>
      </c>
      <c r="S466" s="4">
        <f t="shared" si="218"/>
        <v>0</v>
      </c>
      <c r="T466" s="4">
        <f t="shared" si="219"/>
        <v>0</v>
      </c>
      <c r="U466" s="5">
        <f t="shared" si="220"/>
        <v>0</v>
      </c>
      <c r="V466" s="5">
        <f t="shared" si="221"/>
        <v>-7.5935940243236502</v>
      </c>
      <c r="W466" s="5">
        <f t="shared" si="222"/>
        <v>5.1767089027139912</v>
      </c>
      <c r="X466" s="5">
        <f t="shared" si="199"/>
        <v>0.99980142207124711</v>
      </c>
      <c r="Y466" s="5">
        <f t="shared" si="200"/>
        <v>0</v>
      </c>
      <c r="Z466" s="5">
        <f t="shared" si="201"/>
        <v>4.416962314831002</v>
      </c>
      <c r="AA466" s="5">
        <f t="shared" si="202"/>
        <v>6.4791394049565207</v>
      </c>
      <c r="AB466" s="5">
        <f t="shared" si="203"/>
        <v>0</v>
      </c>
      <c r="AC466" s="5">
        <f t="shared" si="204"/>
        <v>-3.1766317094926482</v>
      </c>
      <c r="AD466" s="5">
        <f t="shared" si="205"/>
        <v>-20.518151692329489</v>
      </c>
      <c r="AE466">
        <f t="shared" si="223"/>
        <v>0</v>
      </c>
    </row>
    <row r="467" spans="1:31" x14ac:dyDescent="0.2">
      <c r="A467">
        <f t="shared" si="206"/>
        <v>4.3499999999999517</v>
      </c>
      <c r="B467" s="5">
        <f t="shared" si="207"/>
        <v>0</v>
      </c>
      <c r="C467" s="5">
        <f t="shared" si="208"/>
        <v>333.77818674190104</v>
      </c>
      <c r="D467" s="5">
        <f t="shared" si="209"/>
        <v>69.151511199625745</v>
      </c>
      <c r="E467" s="2">
        <f t="shared" si="210"/>
        <v>333.77818674190104</v>
      </c>
      <c r="F467" s="2">
        <f t="shared" si="211"/>
        <v>0</v>
      </c>
      <c r="G467" s="3">
        <f t="shared" si="212"/>
        <v>0</v>
      </c>
      <c r="H467" s="3">
        <f t="shared" si="213"/>
        <v>55.435120143030801</v>
      </c>
      <c r="I467" s="3">
        <f t="shared" si="214"/>
        <v>-38.018096458676951</v>
      </c>
      <c r="J467" s="2">
        <f t="shared" si="193"/>
        <v>67.21925470885202</v>
      </c>
      <c r="K467" s="2">
        <f t="shared" si="215"/>
        <v>45.82089618871985</v>
      </c>
      <c r="L467" s="6">
        <f t="shared" si="194"/>
        <v>2836.4345829627678</v>
      </c>
      <c r="M467" s="2">
        <f t="shared" si="195"/>
        <v>35.947868846576739</v>
      </c>
      <c r="N467" s="2">
        <f t="shared" si="216"/>
        <v>67.21925470885202</v>
      </c>
      <c r="O467" s="2">
        <f t="shared" si="196"/>
        <v>45.82089618871985</v>
      </c>
      <c r="P467" s="5">
        <f t="shared" si="197"/>
        <v>0.38362388982251283</v>
      </c>
      <c r="Q467" s="4">
        <f t="shared" si="217"/>
        <v>0.5347852933252295</v>
      </c>
      <c r="R467" s="4">
        <f t="shared" si="198"/>
        <v>0.32718334502188928</v>
      </c>
      <c r="S467" s="4">
        <f t="shared" si="218"/>
        <v>0</v>
      </c>
      <c r="T467" s="4">
        <f t="shared" si="219"/>
        <v>0</v>
      </c>
      <c r="U467" s="5">
        <f t="shared" si="220"/>
        <v>0</v>
      </c>
      <c r="V467" s="5">
        <f t="shared" si="221"/>
        <v>-7.5993722693646806</v>
      </c>
      <c r="W467" s="5">
        <f t="shared" si="222"/>
        <v>5.2117442375277845</v>
      </c>
      <c r="X467" s="5">
        <f t="shared" si="199"/>
        <v>0.99980069896466928</v>
      </c>
      <c r="Y467" s="5">
        <f t="shared" si="200"/>
        <v>0</v>
      </c>
      <c r="Z467" s="5">
        <f t="shared" si="201"/>
        <v>4.4449679967058913</v>
      </c>
      <c r="AA467" s="5">
        <f t="shared" si="202"/>
        <v>6.4813170011587973</v>
      </c>
      <c r="AB467" s="5">
        <f t="shared" si="203"/>
        <v>0</v>
      </c>
      <c r="AC467" s="5">
        <f t="shared" si="204"/>
        <v>-3.1544042726587893</v>
      </c>
      <c r="AD467" s="5">
        <f t="shared" si="205"/>
        <v>-20.480938761313418</v>
      </c>
      <c r="AE467">
        <f t="shared" si="223"/>
        <v>0</v>
      </c>
    </row>
    <row r="468" spans="1:31" x14ac:dyDescent="0.2">
      <c r="A468">
        <f t="shared" si="206"/>
        <v>4.3599999999999515</v>
      </c>
      <c r="B468" s="5">
        <f t="shared" si="207"/>
        <v>0</v>
      </c>
      <c r="C468" s="5">
        <f t="shared" si="208"/>
        <v>334.33238022311775</v>
      </c>
      <c r="D468" s="5">
        <f t="shared" si="209"/>
        <v>68.770306188100903</v>
      </c>
      <c r="E468" s="2">
        <f t="shared" si="210"/>
        <v>334.33238022311775</v>
      </c>
      <c r="F468" s="2">
        <f t="shared" si="211"/>
        <v>0</v>
      </c>
      <c r="G468" s="3">
        <f t="shared" si="212"/>
        <v>0</v>
      </c>
      <c r="H468" s="3">
        <f t="shared" si="213"/>
        <v>55.403576100304214</v>
      </c>
      <c r="I468" s="3">
        <f t="shared" si="214"/>
        <v>-38.222905846290082</v>
      </c>
      <c r="J468" s="2">
        <f t="shared" si="193"/>
        <v>67.309336470036286</v>
      </c>
      <c r="K468" s="2">
        <f t="shared" si="215"/>
        <v>45.882301615566654</v>
      </c>
      <c r="L468" s="6">
        <f t="shared" si="194"/>
        <v>2836.4325238917727</v>
      </c>
      <c r="M468" s="2">
        <f t="shared" si="195"/>
        <v>35.947842750711708</v>
      </c>
      <c r="N468" s="2">
        <f t="shared" si="216"/>
        <v>67.309336470036286</v>
      </c>
      <c r="O468" s="2">
        <f t="shared" si="196"/>
        <v>45.882301615566654</v>
      </c>
      <c r="P468" s="5">
        <f t="shared" si="197"/>
        <v>0.38362382969763975</v>
      </c>
      <c r="Q468" s="4">
        <f t="shared" si="217"/>
        <v>0.5340691891490329</v>
      </c>
      <c r="R468" s="4">
        <f t="shared" si="198"/>
        <v>0.32704369316147053</v>
      </c>
      <c r="S468" s="4">
        <f t="shared" si="218"/>
        <v>0</v>
      </c>
      <c r="T468" s="4">
        <f t="shared" si="219"/>
        <v>0</v>
      </c>
      <c r="U468" s="5">
        <f t="shared" si="220"/>
        <v>0</v>
      </c>
      <c r="V468" s="5">
        <f t="shared" si="221"/>
        <v>-7.6052250982629461</v>
      </c>
      <c r="W468" s="5">
        <f t="shared" si="222"/>
        <v>5.246841870720881</v>
      </c>
      <c r="X468" s="5">
        <f t="shared" si="199"/>
        <v>0.99979997317298996</v>
      </c>
      <c r="Y468" s="5">
        <f t="shared" si="200"/>
        <v>0</v>
      </c>
      <c r="Z468" s="5">
        <f t="shared" si="201"/>
        <v>4.4729925776176378</v>
      </c>
      <c r="AA468" s="5">
        <f t="shared" si="202"/>
        <v>6.4835411956045235</v>
      </c>
      <c r="AB468" s="5">
        <f t="shared" si="203"/>
        <v>0</v>
      </c>
      <c r="AC468" s="5">
        <f t="shared" si="204"/>
        <v>-3.1322325206453083</v>
      </c>
      <c r="AD468" s="5">
        <f t="shared" si="205"/>
        <v>-20.443616933674594</v>
      </c>
      <c r="AE468">
        <f t="shared" si="223"/>
        <v>0</v>
      </c>
    </row>
    <row r="469" spans="1:31" x14ac:dyDescent="0.2">
      <c r="A469">
        <f t="shared" si="206"/>
        <v>4.3699999999999513</v>
      </c>
      <c r="B469" s="5">
        <f t="shared" si="207"/>
        <v>0</v>
      </c>
      <c r="C469" s="5">
        <f t="shared" si="208"/>
        <v>334.88625937249475</v>
      </c>
      <c r="D469" s="5">
        <f t="shared" si="209"/>
        <v>68.387054948791317</v>
      </c>
      <c r="E469" s="2">
        <f t="shared" si="210"/>
        <v>334.88625937249475</v>
      </c>
      <c r="F469" s="2">
        <f t="shared" si="211"/>
        <v>0</v>
      </c>
      <c r="G469" s="3">
        <f t="shared" si="212"/>
        <v>0</v>
      </c>
      <c r="H469" s="3">
        <f t="shared" si="213"/>
        <v>55.372253775097761</v>
      </c>
      <c r="I469" s="3">
        <f t="shared" si="214"/>
        <v>-38.427342015626827</v>
      </c>
      <c r="J469" s="2">
        <f t="shared" si="193"/>
        <v>67.399904321295494</v>
      </c>
      <c r="K469" s="2">
        <f t="shared" si="215"/>
        <v>45.9440383921578</v>
      </c>
      <c r="L469" s="6">
        <f t="shared" si="194"/>
        <v>2836.4304572316814</v>
      </c>
      <c r="M469" s="2">
        <f t="shared" si="195"/>
        <v>35.947816558665401</v>
      </c>
      <c r="N469" s="2">
        <f t="shared" si="216"/>
        <v>67.399904321295494</v>
      </c>
      <c r="O469" s="2">
        <f t="shared" si="196"/>
        <v>45.9440383921578</v>
      </c>
      <c r="P469" s="5">
        <f t="shared" si="197"/>
        <v>0.3836237693511651</v>
      </c>
      <c r="Q469" s="4">
        <f t="shared" si="217"/>
        <v>0.5333511511722937</v>
      </c>
      <c r="R469" s="4">
        <f t="shared" si="198"/>
        <v>0.32690340778169419</v>
      </c>
      <c r="S469" s="4">
        <f t="shared" si="218"/>
        <v>0</v>
      </c>
      <c r="T469" s="4">
        <f t="shared" si="219"/>
        <v>0</v>
      </c>
      <c r="U469" s="5">
        <f t="shared" si="220"/>
        <v>0</v>
      </c>
      <c r="V469" s="5">
        <f t="shared" si="221"/>
        <v>-7.6111516985821943</v>
      </c>
      <c r="W469" s="5">
        <f t="shared" si="222"/>
        <v>5.2820015353207586</v>
      </c>
      <c r="X469" s="5">
        <f t="shared" si="199"/>
        <v>0.99979924470626735</v>
      </c>
      <c r="Y469" s="5">
        <f t="shared" si="200"/>
        <v>0</v>
      </c>
      <c r="Z469" s="5">
        <f t="shared" si="201"/>
        <v>4.5010357536628289</v>
      </c>
      <c r="AA469" s="5">
        <f t="shared" si="202"/>
        <v>6.4858114282599599</v>
      </c>
      <c r="AB469" s="5">
        <f t="shared" si="203"/>
        <v>0</v>
      </c>
      <c r="AC469" s="5">
        <f t="shared" si="204"/>
        <v>-3.1101159449193654</v>
      </c>
      <c r="AD469" s="5">
        <f t="shared" si="205"/>
        <v>-20.406187036419283</v>
      </c>
      <c r="AE469">
        <f t="shared" si="223"/>
        <v>0</v>
      </c>
    </row>
    <row r="470" spans="1:31" x14ac:dyDescent="0.2">
      <c r="A470">
        <f t="shared" si="206"/>
        <v>4.379999999999951</v>
      </c>
      <c r="B470" s="5">
        <f t="shared" si="207"/>
        <v>0</v>
      </c>
      <c r="C470" s="5">
        <f t="shared" si="208"/>
        <v>335.43982640444847</v>
      </c>
      <c r="D470" s="5">
        <f t="shared" si="209"/>
        <v>68.001761219283239</v>
      </c>
      <c r="E470" s="2">
        <f t="shared" si="210"/>
        <v>335.43982640444847</v>
      </c>
      <c r="F470" s="2">
        <f t="shared" si="211"/>
        <v>0</v>
      </c>
      <c r="G470" s="3">
        <f t="shared" si="212"/>
        <v>0</v>
      </c>
      <c r="H470" s="3">
        <f t="shared" si="213"/>
        <v>55.341152615648568</v>
      </c>
      <c r="I470" s="3">
        <f t="shared" si="214"/>
        <v>-38.63140388599102</v>
      </c>
      <c r="J470" s="2">
        <f t="shared" si="193"/>
        <v>67.490951534491415</v>
      </c>
      <c r="K470" s="2">
        <f t="shared" si="215"/>
        <v>46.006101932168654</v>
      </c>
      <c r="L470" s="6">
        <f t="shared" si="194"/>
        <v>2836.4283830112931</v>
      </c>
      <c r="M470" s="2">
        <f t="shared" si="195"/>
        <v>35.947790270802848</v>
      </c>
      <c r="N470" s="2">
        <f t="shared" si="216"/>
        <v>67.490951534491415</v>
      </c>
      <c r="O470" s="2">
        <f t="shared" si="196"/>
        <v>46.006101932168654</v>
      </c>
      <c r="P470" s="5">
        <f t="shared" si="197"/>
        <v>0.38362370878392976</v>
      </c>
      <c r="Q470" s="4">
        <f t="shared" si="217"/>
        <v>0.53263125579777371</v>
      </c>
      <c r="R470" s="4">
        <f t="shared" si="198"/>
        <v>0.32676250106682919</v>
      </c>
      <c r="S470" s="4">
        <f t="shared" si="218"/>
        <v>0</v>
      </c>
      <c r="T470" s="4">
        <f t="shared" si="219"/>
        <v>0</v>
      </c>
      <c r="U470" s="5">
        <f t="shared" si="220"/>
        <v>0</v>
      </c>
      <c r="V470" s="5">
        <f t="shared" si="221"/>
        <v>-7.6171512647032058</v>
      </c>
      <c r="W470" s="5">
        <f t="shared" si="222"/>
        <v>5.3172229536149906</v>
      </c>
      <c r="X470" s="5">
        <f t="shared" si="199"/>
        <v>0.99979851357465377</v>
      </c>
      <c r="Y470" s="5">
        <f t="shared" si="200"/>
        <v>0</v>
      </c>
      <c r="Z470" s="5">
        <f t="shared" si="201"/>
        <v>4.5290972149789361</v>
      </c>
      <c r="AA470" s="5">
        <f t="shared" si="202"/>
        <v>6.4881271445625686</v>
      </c>
      <c r="AB470" s="5">
        <f t="shared" si="203"/>
        <v>0</v>
      </c>
      <c r="AC470" s="5">
        <f t="shared" si="204"/>
        <v>-3.0880540497242697</v>
      </c>
      <c r="AD470" s="5">
        <f t="shared" si="205"/>
        <v>-20.36864990182244</v>
      </c>
      <c r="AE470">
        <f t="shared" si="223"/>
        <v>0</v>
      </c>
    </row>
    <row r="471" spans="1:31" x14ac:dyDescent="0.2">
      <c r="A471">
        <f t="shared" si="206"/>
        <v>4.3899999999999508</v>
      </c>
      <c r="B471" s="5">
        <f t="shared" si="207"/>
        <v>0</v>
      </c>
      <c r="C471" s="5">
        <f t="shared" si="208"/>
        <v>335.99308352790246</v>
      </c>
      <c r="D471" s="5">
        <f t="shared" si="209"/>
        <v>67.614428747928244</v>
      </c>
      <c r="E471" s="2">
        <f t="shared" si="210"/>
        <v>335.99308352790246</v>
      </c>
      <c r="F471" s="2">
        <f t="shared" si="211"/>
        <v>0</v>
      </c>
      <c r="G471" s="3">
        <f t="shared" si="212"/>
        <v>0</v>
      </c>
      <c r="H471" s="3">
        <f t="shared" si="213"/>
        <v>55.310272075151325</v>
      </c>
      <c r="I471" s="3">
        <f t="shared" si="214"/>
        <v>-38.835090385009245</v>
      </c>
      <c r="J471" s="2">
        <f t="shared" si="193"/>
        <v>67.582471412631122</v>
      </c>
      <c r="K471" s="2">
        <f t="shared" si="215"/>
        <v>46.068487670505192</v>
      </c>
      <c r="L471" s="6">
        <f t="shared" si="194"/>
        <v>2836.4263012596634</v>
      </c>
      <c r="M471" s="2">
        <f t="shared" si="195"/>
        <v>35.947763887492265</v>
      </c>
      <c r="N471" s="2">
        <f t="shared" si="216"/>
        <v>67.582471412631122</v>
      </c>
      <c r="O471" s="2">
        <f t="shared" si="196"/>
        <v>46.068487670505192</v>
      </c>
      <c r="P471" s="5">
        <f t="shared" si="197"/>
        <v>0.38362364799678217</v>
      </c>
      <c r="Q471" s="4">
        <f t="shared" si="217"/>
        <v>0.53190957856527354</v>
      </c>
      <c r="R471" s="4">
        <f t="shared" si="198"/>
        <v>0.32662098512268822</v>
      </c>
      <c r="S471" s="4">
        <f t="shared" si="218"/>
        <v>0</v>
      </c>
      <c r="T471" s="4">
        <f t="shared" si="219"/>
        <v>0</v>
      </c>
      <c r="U471" s="5">
        <f t="shared" si="220"/>
        <v>0</v>
      </c>
      <c r="V471" s="5">
        <f t="shared" si="221"/>
        <v>-7.6232229978052715</v>
      </c>
      <c r="W471" s="5">
        <f t="shared" si="222"/>
        <v>5.3525058372991001</v>
      </c>
      <c r="X471" s="5">
        <f t="shared" si="199"/>
        <v>0.99979777978839024</v>
      </c>
      <c r="Y471" s="5">
        <f t="shared" si="200"/>
        <v>0</v>
      </c>
      <c r="Z471" s="5">
        <f t="shared" si="201"/>
        <v>4.5571766458678669</v>
      </c>
      <c r="AA471" s="5">
        <f t="shared" si="202"/>
        <v>6.4904877954082112</v>
      </c>
      <c r="AB471" s="5">
        <f t="shared" si="203"/>
        <v>0</v>
      </c>
      <c r="AC471" s="5">
        <f t="shared" si="204"/>
        <v>-3.0660463519374046</v>
      </c>
      <c r="AD471" s="5">
        <f t="shared" si="205"/>
        <v>-20.331006367292687</v>
      </c>
      <c r="AE471">
        <f t="shared" si="223"/>
        <v>0</v>
      </c>
    </row>
    <row r="472" spans="1:31" x14ac:dyDescent="0.2">
      <c r="A472">
        <f t="shared" si="206"/>
        <v>4.3999999999999506</v>
      </c>
      <c r="B472" s="5">
        <f t="shared" si="207"/>
        <v>0</v>
      </c>
      <c r="C472" s="5">
        <f t="shared" si="208"/>
        <v>336.54603294633637</v>
      </c>
      <c r="D472" s="5">
        <f t="shared" si="209"/>
        <v>67.225061293759779</v>
      </c>
      <c r="E472" s="2">
        <f t="shared" si="210"/>
        <v>336.54603294633637</v>
      </c>
      <c r="F472" s="2">
        <f t="shared" si="211"/>
        <v>0</v>
      </c>
      <c r="G472" s="3">
        <f t="shared" si="212"/>
        <v>0</v>
      </c>
      <c r="H472" s="3">
        <f t="shared" si="213"/>
        <v>55.27961161163195</v>
      </c>
      <c r="I472" s="3">
        <f t="shared" si="214"/>
        <v>-39.038400448682175</v>
      </c>
      <c r="J472" s="2">
        <f t="shared" si="193"/>
        <v>67.67445729021064</v>
      </c>
      <c r="K472" s="2">
        <f t="shared" si="215"/>
        <v>46.131191063538267</v>
      </c>
      <c r="L472" s="6">
        <f t="shared" si="194"/>
        <v>2836.4242120060981</v>
      </c>
      <c r="M472" s="2">
        <f t="shared" si="195"/>
        <v>35.947737409105059</v>
      </c>
      <c r="N472" s="2">
        <f t="shared" si="216"/>
        <v>67.67445729021064</v>
      </c>
      <c r="O472" s="2">
        <f t="shared" si="196"/>
        <v>46.131191063538267</v>
      </c>
      <c r="P472" s="5">
        <f t="shared" si="197"/>
        <v>0.38362358699057808</v>
      </c>
      <c r="Q472" s="4">
        <f t="shared" si="217"/>
        <v>0.53118619414928103</v>
      </c>
      <c r="R472" s="4">
        <f t="shared" si="198"/>
        <v>0.32647887197590175</v>
      </c>
      <c r="S472" s="4">
        <f t="shared" si="218"/>
        <v>0</v>
      </c>
      <c r="T472" s="4">
        <f t="shared" si="219"/>
        <v>0</v>
      </c>
      <c r="U472" s="5">
        <f t="shared" si="220"/>
        <v>0</v>
      </c>
      <c r="V472" s="5">
        <f t="shared" si="221"/>
        <v>-7.6293661058467572</v>
      </c>
      <c r="W472" s="5">
        <f t="shared" si="222"/>
        <v>5.3878498876243448</v>
      </c>
      <c r="X472" s="5">
        <f t="shared" si="199"/>
        <v>0.99979704335780661</v>
      </c>
      <c r="Y472" s="5">
        <f t="shared" si="200"/>
        <v>0</v>
      </c>
      <c r="Z472" s="5">
        <f t="shared" si="201"/>
        <v>4.5852737249190234</v>
      </c>
      <c r="AA472" s="5">
        <f t="shared" si="202"/>
        <v>6.4928928371372612</v>
      </c>
      <c r="AB472" s="5">
        <f t="shared" si="203"/>
        <v>0</v>
      </c>
      <c r="AC472" s="5">
        <f t="shared" si="204"/>
        <v>-3.0440923809277338</v>
      </c>
      <c r="AD472" s="5">
        <f t="shared" si="205"/>
        <v>-20.293257275238393</v>
      </c>
      <c r="AE472">
        <f t="shared" si="223"/>
        <v>0</v>
      </c>
    </row>
    <row r="473" spans="1:31" x14ac:dyDescent="0.2">
      <c r="A473">
        <f t="shared" si="206"/>
        <v>4.4099999999999504</v>
      </c>
      <c r="B473" s="5">
        <f t="shared" si="207"/>
        <v>0</v>
      </c>
      <c r="C473" s="5">
        <f t="shared" si="208"/>
        <v>337.09867685783365</v>
      </c>
      <c r="D473" s="5">
        <f t="shared" si="209"/>
        <v>66.833662626409193</v>
      </c>
      <c r="E473" s="2">
        <f t="shared" si="210"/>
        <v>337.09867685783365</v>
      </c>
      <c r="F473" s="2">
        <f t="shared" si="211"/>
        <v>0</v>
      </c>
      <c r="G473" s="3">
        <f t="shared" si="212"/>
        <v>0</v>
      </c>
      <c r="H473" s="3">
        <f t="shared" si="213"/>
        <v>55.249170687822669</v>
      </c>
      <c r="I473" s="3">
        <f t="shared" si="214"/>
        <v>-39.241333021434556</v>
      </c>
      <c r="J473" s="2">
        <f t="shared" si="193"/>
        <v>67.766902533547253</v>
      </c>
      <c r="K473" s="2">
        <f t="shared" si="215"/>
        <v>46.194207589330098</v>
      </c>
      <c r="L473" s="6">
        <f t="shared" si="194"/>
        <v>2836.4221152801465</v>
      </c>
      <c r="M473" s="2">
        <f t="shared" si="195"/>
        <v>35.947710836015744</v>
      </c>
      <c r="N473" s="2">
        <f t="shared" si="216"/>
        <v>67.766902533547253</v>
      </c>
      <c r="O473" s="2">
        <f t="shared" si="196"/>
        <v>46.194207589330098</v>
      </c>
      <c r="P473" s="5">
        <f t="shared" si="197"/>
        <v>0.38362352576618031</v>
      </c>
      <c r="Q473" s="4">
        <f t="shared" si="217"/>
        <v>0.53046117635700152</v>
      </c>
      <c r="R473" s="4">
        <f t="shared" si="198"/>
        <v>0.32633617357322631</v>
      </c>
      <c r="S473" s="4">
        <f t="shared" si="218"/>
        <v>0</v>
      </c>
      <c r="T473" s="4">
        <f t="shared" si="219"/>
        <v>0</v>
      </c>
      <c r="U473" s="5">
        <f t="shared" si="220"/>
        <v>0</v>
      </c>
      <c r="V473" s="5">
        <f t="shared" si="221"/>
        <v>-7.6355798035447053</v>
      </c>
      <c r="W473" s="5">
        <f t="shared" si="222"/>
        <v>5.4232547955453452</v>
      </c>
      <c r="X473" s="5">
        <f t="shared" si="199"/>
        <v>0.99979630429331889</v>
      </c>
      <c r="Y473" s="5">
        <f t="shared" si="200"/>
        <v>0</v>
      </c>
      <c r="Z473" s="5">
        <f t="shared" si="201"/>
        <v>4.6133881251318734</v>
      </c>
      <c r="AA473" s="5">
        <f t="shared" si="202"/>
        <v>6.4953417315196784</v>
      </c>
      <c r="AB473" s="5">
        <f t="shared" si="203"/>
        <v>0</v>
      </c>
      <c r="AC473" s="5">
        <f t="shared" si="204"/>
        <v>-3.022191678412832</v>
      </c>
      <c r="AD473" s="5">
        <f t="shared" si="205"/>
        <v>-20.255403472934976</v>
      </c>
      <c r="AE473">
        <f t="shared" si="223"/>
        <v>0</v>
      </c>
    </row>
    <row r="474" spans="1:31" x14ac:dyDescent="0.2">
      <c r="A474">
        <f t="shared" si="206"/>
        <v>4.4199999999999502</v>
      </c>
      <c r="B474" s="5">
        <f t="shared" si="207"/>
        <v>0</v>
      </c>
      <c r="C474" s="5">
        <f t="shared" si="208"/>
        <v>337.651017455128</v>
      </c>
      <c r="D474" s="5">
        <f t="shared" si="209"/>
        <v>66.440236526021209</v>
      </c>
      <c r="E474" s="2">
        <f t="shared" si="210"/>
        <v>337.651017455128</v>
      </c>
      <c r="F474" s="2">
        <f t="shared" si="211"/>
        <v>0</v>
      </c>
      <c r="G474" s="3">
        <f t="shared" si="212"/>
        <v>0</v>
      </c>
      <c r="H474" s="3">
        <f t="shared" si="213"/>
        <v>55.218948771038541</v>
      </c>
      <c r="I474" s="3">
        <f t="shared" si="214"/>
        <v>-39.443887056163909</v>
      </c>
      <c r="J474" s="2">
        <f t="shared" si="193"/>
        <v>67.859800541100867</v>
      </c>
      <c r="K474" s="2">
        <f t="shared" si="215"/>
        <v>46.257532747853347</v>
      </c>
      <c r="L474" s="6">
        <f t="shared" si="194"/>
        <v>2836.420011111597</v>
      </c>
      <c r="M474" s="2">
        <f t="shared" si="195"/>
        <v>35.947684168601832</v>
      </c>
      <c r="N474" s="2">
        <f t="shared" si="216"/>
        <v>67.859800541100867</v>
      </c>
      <c r="O474" s="2">
        <f t="shared" si="196"/>
        <v>46.257532747853347</v>
      </c>
      <c r="P474" s="5">
        <f t="shared" si="197"/>
        <v>0.38362346432445865</v>
      </c>
      <c r="Q474" s="4">
        <f t="shared" si="217"/>
        <v>0.52973459812675516</v>
      </c>
      <c r="R474" s="4">
        <f t="shared" si="198"/>
        <v>0.32619290178088239</v>
      </c>
      <c r="S474" s="4">
        <f t="shared" si="218"/>
        <v>0</v>
      </c>
      <c r="T474" s="4">
        <f t="shared" si="219"/>
        <v>0</v>
      </c>
      <c r="U474" s="5">
        <f t="shared" si="220"/>
        <v>0</v>
      </c>
      <c r="V474" s="5">
        <f t="shared" si="221"/>
        <v>-7.6418633123536148</v>
      </c>
      <c r="W474" s="5">
        <f t="shared" si="222"/>
        <v>5.4587202418676091</v>
      </c>
      <c r="X474" s="5">
        <f t="shared" si="199"/>
        <v>0.9997955626054269</v>
      </c>
      <c r="Y474" s="5">
        <f t="shared" si="200"/>
        <v>0</v>
      </c>
      <c r="Z474" s="5">
        <f t="shared" si="201"/>
        <v>4.6415195140380003</v>
      </c>
      <c r="AA474" s="5">
        <f t="shared" si="202"/>
        <v>6.4978339457390772</v>
      </c>
      <c r="AB474" s="5">
        <f t="shared" si="203"/>
        <v>0</v>
      </c>
      <c r="AC474" s="5">
        <f t="shared" si="204"/>
        <v>-3.0003437983156145</v>
      </c>
      <c r="AD474" s="5">
        <f t="shared" si="205"/>
        <v>-20.217445812393315</v>
      </c>
      <c r="AE474">
        <f t="shared" si="223"/>
        <v>0</v>
      </c>
    </row>
    <row r="475" spans="1:31" x14ac:dyDescent="0.2">
      <c r="A475">
        <f t="shared" ref="A475:A538" si="224">A474+dt</f>
        <v>4.42999999999995</v>
      </c>
      <c r="B475" s="5">
        <f t="shared" si="207"/>
        <v>0</v>
      </c>
      <c r="C475" s="5">
        <f t="shared" si="208"/>
        <v>338.20305692564847</v>
      </c>
      <c r="D475" s="5">
        <f t="shared" si="209"/>
        <v>66.044786783168945</v>
      </c>
      <c r="E475" s="2">
        <f t="shared" si="210"/>
        <v>338.20305692564847</v>
      </c>
      <c r="F475" s="2">
        <f t="shared" si="211"/>
        <v>0</v>
      </c>
      <c r="G475" s="3">
        <f t="shared" si="212"/>
        <v>0</v>
      </c>
      <c r="H475" s="3">
        <f t="shared" si="213"/>
        <v>55.188945333055386</v>
      </c>
      <c r="I475" s="3">
        <f t="shared" si="214"/>
        <v>-39.646061514287844</v>
      </c>
      <c r="J475" s="2">
        <f t="shared" si="193"/>
        <v>67.953144743784094</v>
      </c>
      <c r="K475" s="2">
        <f t="shared" si="215"/>
        <v>46.321162061202514</v>
      </c>
      <c r="L475" s="6">
        <f t="shared" si="194"/>
        <v>2836.4178995304701</v>
      </c>
      <c r="M475" s="2">
        <f t="shared" si="195"/>
        <v>35.947657407243803</v>
      </c>
      <c r="N475" s="2">
        <f t="shared" si="216"/>
        <v>67.953144743784094</v>
      </c>
      <c r="O475" s="2">
        <f t="shared" si="196"/>
        <v>46.321162061202514</v>
      </c>
      <c r="P475" s="5">
        <f t="shared" si="197"/>
        <v>0.38362340266628975</v>
      </c>
      <c r="Q475" s="4">
        <f t="shared" si="217"/>
        <v>0.52900653152674082</v>
      </c>
      <c r="R475" s="4">
        <f t="shared" si="198"/>
        <v>0.32604906838392511</v>
      </c>
      <c r="S475" s="4">
        <f t="shared" si="218"/>
        <v>0</v>
      </c>
      <c r="T475" s="4">
        <f t="shared" si="219"/>
        <v>0</v>
      </c>
      <c r="U475" s="5">
        <f t="shared" si="220"/>
        <v>0</v>
      </c>
      <c r="V475" s="5">
        <f t="shared" si="221"/>
        <v>-7.6482158604432833</v>
      </c>
      <c r="W475" s="5">
        <f t="shared" si="222"/>
        <v>5.4942458973948165</v>
      </c>
      <c r="X475" s="5">
        <f t="shared" si="199"/>
        <v>0.99979481830471251</v>
      </c>
      <c r="Y475" s="5">
        <f t="shared" si="200"/>
        <v>0</v>
      </c>
      <c r="Z475" s="5">
        <f t="shared" si="201"/>
        <v>4.6696675538225669</v>
      </c>
      <c r="AA475" s="5">
        <f t="shared" si="202"/>
        <v>6.5003689523757577</v>
      </c>
      <c r="AB475" s="5">
        <f t="shared" si="203"/>
        <v>0</v>
      </c>
      <c r="AC475" s="5">
        <f t="shared" si="204"/>
        <v>-2.9785483066207163</v>
      </c>
      <c r="AD475" s="5">
        <f t="shared" si="205"/>
        <v>-20.179385150229425</v>
      </c>
      <c r="AE475">
        <f t="shared" si="223"/>
        <v>0</v>
      </c>
    </row>
    <row r="476" spans="1:31" x14ac:dyDescent="0.2">
      <c r="A476">
        <f t="shared" si="224"/>
        <v>4.4399999999999498</v>
      </c>
      <c r="B476" s="5">
        <f t="shared" si="207"/>
        <v>0</v>
      </c>
      <c r="C476" s="5">
        <f t="shared" si="208"/>
        <v>338.75479745156366</v>
      </c>
      <c r="D476" s="5">
        <f t="shared" si="209"/>
        <v>65.647317198768548</v>
      </c>
      <c r="E476" s="2">
        <f t="shared" si="210"/>
        <v>338.75479745156366</v>
      </c>
      <c r="F476" s="2">
        <f t="shared" si="211"/>
        <v>0</v>
      </c>
      <c r="G476" s="3">
        <f t="shared" si="212"/>
        <v>0</v>
      </c>
      <c r="H476" s="3">
        <f t="shared" si="213"/>
        <v>55.15915984998918</v>
      </c>
      <c r="I476" s="3">
        <f t="shared" si="214"/>
        <v>-39.847855365790139</v>
      </c>
      <c r="J476" s="2">
        <f t="shared" si="193"/>
        <v>68.046928605261741</v>
      </c>
      <c r="K476" s="2">
        <f t="shared" si="215"/>
        <v>46.385091073798051</v>
      </c>
      <c r="L476" s="6">
        <f t="shared" si="194"/>
        <v>2836.4157805670129</v>
      </c>
      <c r="M476" s="2">
        <f t="shared" si="195"/>
        <v>35.947630552324995</v>
      </c>
      <c r="N476" s="2">
        <f t="shared" si="216"/>
        <v>68.046928605261741</v>
      </c>
      <c r="O476" s="2">
        <f t="shared" si="196"/>
        <v>46.385091073798051</v>
      </c>
      <c r="P476" s="5">
        <f t="shared" si="197"/>
        <v>0.38362334079255678</v>
      </c>
      <c r="Q476" s="4">
        <f t="shared" si="217"/>
        <v>0.52827704775414852</v>
      </c>
      <c r="R476" s="4">
        <f t="shared" si="198"/>
        <v>0.32590468508564541</v>
      </c>
      <c r="S476" s="4">
        <f t="shared" si="218"/>
        <v>0</v>
      </c>
      <c r="T476" s="4">
        <f t="shared" si="219"/>
        <v>0</v>
      </c>
      <c r="U476" s="5">
        <f t="shared" si="220"/>
        <v>0</v>
      </c>
      <c r="V476" s="5">
        <f t="shared" si="221"/>
        <v>-7.6546366826758323</v>
      </c>
      <c r="W476" s="5">
        <f t="shared" si="222"/>
        <v>5.5298314230759269</v>
      </c>
      <c r="X476" s="5">
        <f t="shared" si="199"/>
        <v>0.9997940714018374</v>
      </c>
      <c r="Y476" s="5">
        <f t="shared" si="200"/>
        <v>0</v>
      </c>
      <c r="Z476" s="5">
        <f t="shared" si="201"/>
        <v>4.6978319014452241</v>
      </c>
      <c r="AA476" s="5">
        <f t="shared" si="202"/>
        <v>6.5029462293888125</v>
      </c>
      <c r="AB476" s="5">
        <f t="shared" si="203"/>
        <v>0</v>
      </c>
      <c r="AC476" s="5">
        <f t="shared" si="204"/>
        <v>-2.9568047812306082</v>
      </c>
      <c r="AD476" s="5">
        <f t="shared" si="205"/>
        <v>-20.141222347535262</v>
      </c>
      <c r="AE476">
        <f t="shared" si="223"/>
        <v>0</v>
      </c>
    </row>
    <row r="477" spans="1:31" x14ac:dyDescent="0.2">
      <c r="A477">
        <f t="shared" si="224"/>
        <v>4.4499999999999496</v>
      </c>
      <c r="B477" s="5">
        <f t="shared" si="207"/>
        <v>0</v>
      </c>
      <c r="C477" s="5">
        <f t="shared" si="208"/>
        <v>339.30624120982452</v>
      </c>
      <c r="D477" s="5">
        <f t="shared" si="209"/>
        <v>65.247831583993275</v>
      </c>
      <c r="E477" s="2">
        <f t="shared" si="210"/>
        <v>339.30624120982452</v>
      </c>
      <c r="F477" s="2">
        <f t="shared" si="211"/>
        <v>0</v>
      </c>
      <c r="G477" s="3">
        <f t="shared" si="212"/>
        <v>0</v>
      </c>
      <c r="H477" s="3">
        <f t="shared" si="213"/>
        <v>55.129591802176876</v>
      </c>
      <c r="I477" s="3">
        <f t="shared" si="214"/>
        <v>-40.04926758926549</v>
      </c>
      <c r="J477" s="2">
        <f t="shared" si="193"/>
        <v>68.141145622239421</v>
      </c>
      <c r="K477" s="2">
        <f t="shared" si="215"/>
        <v>46.449315352583106</v>
      </c>
      <c r="L477" s="6">
        <f t="shared" si="194"/>
        <v>2836.4136542516944</v>
      </c>
      <c r="M477" s="2">
        <f t="shared" si="195"/>
        <v>35.947603604231546</v>
      </c>
      <c r="N477" s="2">
        <f t="shared" si="216"/>
        <v>68.141145622239421</v>
      </c>
      <c r="O477" s="2">
        <f t="shared" si="196"/>
        <v>46.449315352583106</v>
      </c>
      <c r="P477" s="5">
        <f t="shared" si="197"/>
        <v>0.38362327870414947</v>
      </c>
      <c r="Q477" s="4">
        <f t="shared" si="217"/>
        <v>0.52754621713461802</v>
      </c>
      <c r="R477" s="4">
        <f t="shared" si="198"/>
        <v>0.32575976350700125</v>
      </c>
      <c r="S477" s="4">
        <f t="shared" si="218"/>
        <v>0</v>
      </c>
      <c r="T477" s="4">
        <f t="shared" si="219"/>
        <v>0</v>
      </c>
      <c r="U477" s="5">
        <f t="shared" si="220"/>
        <v>0</v>
      </c>
      <c r="V477" s="5">
        <f t="shared" si="221"/>
        <v>-7.661125020581883</v>
      </c>
      <c r="W477" s="5">
        <f t="shared" si="222"/>
        <v>5.5654764701520163</v>
      </c>
      <c r="X477" s="5">
        <f t="shared" si="199"/>
        <v>0.999793321907541</v>
      </c>
      <c r="Y477" s="5">
        <f t="shared" si="200"/>
        <v>0</v>
      </c>
      <c r="Z477" s="5">
        <f t="shared" si="201"/>
        <v>4.7260122087603929</v>
      </c>
      <c r="AA477" s="5">
        <f t="shared" si="202"/>
        <v>6.5055652600972618</v>
      </c>
      <c r="AB477" s="5">
        <f t="shared" si="203"/>
        <v>0</v>
      </c>
      <c r="AC477" s="5">
        <f t="shared" si="204"/>
        <v>-2.9351128118214902</v>
      </c>
      <c r="AD477" s="5">
        <f t="shared" si="205"/>
        <v>-20.102958269750722</v>
      </c>
      <c r="AE477">
        <f t="shared" si="223"/>
        <v>0</v>
      </c>
    </row>
    <row r="478" spans="1:31" x14ac:dyDescent="0.2">
      <c r="A478">
        <f t="shared" si="224"/>
        <v>4.4599999999999493</v>
      </c>
      <c r="B478" s="5">
        <f t="shared" si="207"/>
        <v>0</v>
      </c>
      <c r="C478" s="5">
        <f t="shared" si="208"/>
        <v>339.85739037220571</v>
      </c>
      <c r="D478" s="5">
        <f t="shared" si="209"/>
        <v>64.846333760187136</v>
      </c>
      <c r="E478" s="2">
        <f t="shared" si="210"/>
        <v>339.85739037220571</v>
      </c>
      <c r="F478" s="2">
        <f t="shared" si="211"/>
        <v>0</v>
      </c>
      <c r="G478" s="3">
        <f t="shared" si="212"/>
        <v>0</v>
      </c>
      <c r="H478" s="3">
        <f t="shared" si="213"/>
        <v>55.100240674058661</v>
      </c>
      <c r="I478" s="3">
        <f t="shared" si="214"/>
        <v>-40.250297171962998</v>
      </c>
      <c r="J478" s="2">
        <f t="shared" si="193"/>
        <v>68.235789324741603</v>
      </c>
      <c r="K478" s="2">
        <f t="shared" si="215"/>
        <v>46.513830487213085</v>
      </c>
      <c r="L478" s="6">
        <f t="shared" si="194"/>
        <v>2836.4115206151992</v>
      </c>
      <c r="M478" s="2">
        <f t="shared" si="195"/>
        <v>35.947576563352349</v>
      </c>
      <c r="N478" s="2">
        <f t="shared" si="216"/>
        <v>68.235789324741603</v>
      </c>
      <c r="O478" s="2">
        <f t="shared" si="196"/>
        <v>46.513830487213085</v>
      </c>
      <c r="P478" s="5">
        <f t="shared" si="197"/>
        <v>0.38362321640196384</v>
      </c>
      <c r="Q478" s="4">
        <f t="shared" si="217"/>
        <v>0.52681410912203108</v>
      </c>
      <c r="R478" s="4">
        <f t="shared" si="198"/>
        <v>0.32561431518607958</v>
      </c>
      <c r="S478" s="4">
        <f t="shared" si="218"/>
        <v>0</v>
      </c>
      <c r="T478" s="4">
        <f t="shared" si="219"/>
        <v>0</v>
      </c>
      <c r="U478" s="5">
        <f t="shared" si="220"/>
        <v>0</v>
      </c>
      <c r="V478" s="5">
        <f t="shared" si="221"/>
        <v>-7.6676801223359181</v>
      </c>
      <c r="W478" s="5">
        <f t="shared" si="222"/>
        <v>5.6011806803028437</v>
      </c>
      <c r="X478" s="5">
        <f t="shared" si="199"/>
        <v>0.99979256983263953</v>
      </c>
      <c r="Y478" s="5">
        <f t="shared" si="200"/>
        <v>0</v>
      </c>
      <c r="Z478" s="5">
        <f t="shared" si="201"/>
        <v>4.7542081226369008</v>
      </c>
      <c r="AA478" s="5">
        <f t="shared" si="202"/>
        <v>6.5082255331602612</v>
      </c>
      <c r="AB478" s="5">
        <f t="shared" si="203"/>
        <v>0</v>
      </c>
      <c r="AC478" s="5">
        <f t="shared" si="204"/>
        <v>-2.9134719996990173</v>
      </c>
      <c r="AD478" s="5">
        <f t="shared" si="205"/>
        <v>-20.064593786536896</v>
      </c>
      <c r="AE478">
        <f t="shared" si="223"/>
        <v>0</v>
      </c>
    </row>
    <row r="479" spans="1:31" x14ac:dyDescent="0.2">
      <c r="A479">
        <f t="shared" si="224"/>
        <v>4.4699999999999491</v>
      </c>
      <c r="B479" s="5">
        <f t="shared" si="207"/>
        <v>0</v>
      </c>
      <c r="C479" s="5">
        <f t="shared" si="208"/>
        <v>340.40824710534628</v>
      </c>
      <c r="D479" s="5">
        <f t="shared" si="209"/>
        <v>64.442827558778177</v>
      </c>
      <c r="E479" s="2">
        <f t="shared" si="210"/>
        <v>340.40824710534628</v>
      </c>
      <c r="F479" s="2">
        <f t="shared" si="211"/>
        <v>0</v>
      </c>
      <c r="G479" s="3">
        <f t="shared" si="212"/>
        <v>0</v>
      </c>
      <c r="H479" s="3">
        <f t="shared" si="213"/>
        <v>55.071105954061672</v>
      </c>
      <c r="I479" s="3">
        <f t="shared" si="214"/>
        <v>-40.450943109828366</v>
      </c>
      <c r="J479" s="2">
        <f t="shared" si="193"/>
        <v>68.330853276379173</v>
      </c>
      <c r="K479" s="2">
        <f t="shared" si="215"/>
        <v>46.578632090238017</v>
      </c>
      <c r="L479" s="6">
        <f t="shared" si="194"/>
        <v>2836.4093796884204</v>
      </c>
      <c r="M479" s="2">
        <f t="shared" si="195"/>
        <v>35.947549430078936</v>
      </c>
      <c r="N479" s="2">
        <f t="shared" si="216"/>
        <v>68.330853276379173</v>
      </c>
      <c r="O479" s="2">
        <f t="shared" si="196"/>
        <v>46.578632090238017</v>
      </c>
      <c r="P479" s="5">
        <f t="shared" si="197"/>
        <v>0.38362315388690188</v>
      </c>
      <c r="Q479" s="4">
        <f t="shared" si="217"/>
        <v>0.52608079229862914</v>
      </c>
      <c r="R479" s="4">
        <f t="shared" si="198"/>
        <v>0.32546835157758702</v>
      </c>
      <c r="S479" s="4">
        <f t="shared" si="218"/>
        <v>0</v>
      </c>
      <c r="T479" s="4">
        <f t="shared" si="219"/>
        <v>0</v>
      </c>
      <c r="U479" s="5">
        <f t="shared" si="220"/>
        <v>0</v>
      </c>
      <c r="V479" s="5">
        <f t="shared" si="221"/>
        <v>-7.6743012427308432</v>
      </c>
      <c r="W479" s="5">
        <f t="shared" si="222"/>
        <v>5.6369436857930948</v>
      </c>
      <c r="X479" s="5">
        <f t="shared" si="199"/>
        <v>0.9997918151880224</v>
      </c>
      <c r="Y479" s="5">
        <f t="shared" si="200"/>
        <v>0</v>
      </c>
      <c r="Z479" s="5">
        <f t="shared" si="201"/>
        <v>4.7824192850769602</v>
      </c>
      <c r="AA479" s="5">
        <f t="shared" si="202"/>
        <v>6.510926542556418</v>
      </c>
      <c r="AB479" s="5">
        <f t="shared" si="203"/>
        <v>0</v>
      </c>
      <c r="AC479" s="5">
        <f t="shared" si="204"/>
        <v>-2.891881957653883</v>
      </c>
      <c r="AD479" s="5">
        <f t="shared" si="205"/>
        <v>-20.026129771650488</v>
      </c>
      <c r="AE479">
        <f t="shared" si="223"/>
        <v>0</v>
      </c>
    </row>
    <row r="480" spans="1:31" x14ac:dyDescent="0.2">
      <c r="A480">
        <f t="shared" si="224"/>
        <v>4.4799999999999489</v>
      </c>
      <c r="B480" s="5">
        <f t="shared" si="207"/>
        <v>0</v>
      </c>
      <c r="C480" s="5">
        <f t="shared" si="208"/>
        <v>340.958813570789</v>
      </c>
      <c r="D480" s="5">
        <f t="shared" si="209"/>
        <v>64.037316821191311</v>
      </c>
      <c r="E480" s="2">
        <f t="shared" si="210"/>
        <v>340.958813570789</v>
      </c>
      <c r="F480" s="2">
        <f t="shared" si="211"/>
        <v>0</v>
      </c>
      <c r="G480" s="3">
        <f t="shared" si="212"/>
        <v>0</v>
      </c>
      <c r="H480" s="3">
        <f t="shared" si="213"/>
        <v>55.042187134485133</v>
      </c>
      <c r="I480" s="3">
        <f t="shared" si="214"/>
        <v>-40.651204407544867</v>
      </c>
      <c r="J480" s="2">
        <f t="shared" ref="J480:J543" si="225">SQRT(G480^2+H480^2+I480^2)</f>
        <v>68.426331074606622</v>
      </c>
      <c r="K480" s="2">
        <f t="shared" si="215"/>
        <v>46.643715797277856</v>
      </c>
      <c r="L480" s="6">
        <f t="shared" ref="L480:L543" si="226">SQRT(spin^2-flag*((30/PI())*(wx*G480+wy*H480+wz*I480)/J480)^2)*EXP(-A480/(tau*146.7/N480))</f>
        <v>2836.4072315024582</v>
      </c>
      <c r="M480" s="2">
        <f t="shared" ref="M480:M543" si="227">(L480*PI()/30)*(circ/(2*PI()))/12</f>
        <v>35.947522204805466</v>
      </c>
      <c r="N480" s="2">
        <f t="shared" si="216"/>
        <v>68.426331074606622</v>
      </c>
      <c r="O480" s="2">
        <f t="shared" ref="O480:O543" si="228">J480/1.467</f>
        <v>46.643715797277856</v>
      </c>
      <c r="P480" s="5">
        <f t="shared" ref="P480:P543" si="229">cd0+(cdspin*L480/1000)</f>
        <v>0.38362309115987181</v>
      </c>
      <c r="Q480" s="4">
        <f t="shared" si="217"/>
        <v>0.52534633437544898</v>
      </c>
      <c r="R480" s="4">
        <f t="shared" ref="R480:R543" si="230">cl2_*Q480/(cl0+cl1_*Q480)</f>
        <v>0.32532188405237011</v>
      </c>
      <c r="S480" s="4">
        <f t="shared" si="218"/>
        <v>0</v>
      </c>
      <c r="T480" s="4">
        <f t="shared" si="219"/>
        <v>0</v>
      </c>
      <c r="U480" s="5">
        <f t="shared" si="220"/>
        <v>0</v>
      </c>
      <c r="V480" s="5">
        <f t="shared" si="221"/>
        <v>-7.6809876431517647</v>
      </c>
      <c r="W480" s="5">
        <f t="shared" si="222"/>
        <v>5.6727651096183029</v>
      </c>
      <c r="X480" s="5">
        <f t="shared" ref="X480:X543" si="231">M480/romega</f>
        <v>0.99979105798465218</v>
      </c>
      <c r="Y480" s="5">
        <f t="shared" ref="Y480:Y543" si="232">const*($R480/omega)*N480*(wy*I480-wz*(H480-T480))</f>
        <v>0</v>
      </c>
      <c r="Z480" s="5">
        <f t="shared" ref="Z480:Z543" si="233">const*($R480/omega)*N480*(wz*(G480-S480)-wx*I480)</f>
        <v>4.810645333334457</v>
      </c>
      <c r="AA480" s="5">
        <f t="shared" ref="AA480:AA543" si="234">const*($R480/omega)*N480*(wx*(H480-T480)-wy*(G480-S480))</f>
        <v>6.5136677875622304</v>
      </c>
      <c r="AB480" s="5">
        <f t="shared" ref="AB480:AB543" si="235">U480+Y480</f>
        <v>0</v>
      </c>
      <c r="AC480" s="5">
        <f t="shared" ref="AC480:AC543" si="236">V480+Z480</f>
        <v>-2.8703423098173078</v>
      </c>
      <c r="AD480" s="5">
        <f t="shared" ref="AD480:AD543" si="237">W480+AA480-32.174</f>
        <v>-19.987567102819465</v>
      </c>
      <c r="AE480">
        <f t="shared" si="223"/>
        <v>0</v>
      </c>
    </row>
    <row r="481" spans="1:31" x14ac:dyDescent="0.2">
      <c r="A481">
        <f t="shared" si="224"/>
        <v>4.4899999999999487</v>
      </c>
      <c r="B481" s="5">
        <f t="shared" ref="B481:B544" si="238">B480+G480*dt+0.5*AB480*dt*dt</f>
        <v>0</v>
      </c>
      <c r="C481" s="5">
        <f t="shared" ref="C481:C544" si="239">C480+H480*dt+0.5*AC480*dt*dt</f>
        <v>341.50909192501837</v>
      </c>
      <c r="D481" s="5">
        <f t="shared" ref="D481:D544" si="240">D480+I480*dt+0.5*AD480*dt*dt</f>
        <v>63.629805398760723</v>
      </c>
      <c r="E481" s="2">
        <f t="shared" ref="E481:E544" si="241">SQRT(B481^2+C481^2)</f>
        <v>341.50909192501837</v>
      </c>
      <c r="F481" s="2">
        <f t="shared" ref="F481:F544" si="242">ATAN2(C481,B481)*180/PI()</f>
        <v>0</v>
      </c>
      <c r="G481" s="3">
        <f t="shared" ref="G481:G544" si="243">G480+AB480*dt</f>
        <v>0</v>
      </c>
      <c r="H481" s="3">
        <f t="shared" ref="H481:H544" si="244">H480+AC480*dt</f>
        <v>55.013483711386961</v>
      </c>
      <c r="I481" s="3">
        <f t="shared" ref="I481:I544" si="245">I480+AD480*dt</f>
        <v>-40.851080078573062</v>
      </c>
      <c r="J481" s="2">
        <f t="shared" si="225"/>
        <v>68.522216350969174</v>
      </c>
      <c r="K481" s="2">
        <f t="shared" ref="K481:K544" si="246">J481/1.467</f>
        <v>46.709077267190985</v>
      </c>
      <c r="L481" s="6">
        <f t="shared" si="226"/>
        <v>2836.4050760886103</v>
      </c>
      <c r="M481" s="2">
        <f t="shared" si="227"/>
        <v>35.947494887928571</v>
      </c>
      <c r="N481" s="2">
        <f t="shared" ref="N481:N544" si="247">IF(D481&gt;=hwind,SQRT((G481-vxw)^2+(H481-vyw)^2+I481^2),J481)</f>
        <v>68.522216350969174</v>
      </c>
      <c r="O481" s="2">
        <f t="shared" si="228"/>
        <v>46.709077267190985</v>
      </c>
      <c r="P481" s="5">
        <f t="shared" si="229"/>
        <v>0.38362302822178745</v>
      </c>
      <c r="Q481" s="4">
        <f t="shared" ref="Q481:Q544" si="248">(M481/N481)</f>
        <v>0.52461080219306322</v>
      </c>
      <c r="R481" s="4">
        <f t="shared" si="230"/>
        <v>0.32517492389696379</v>
      </c>
      <c r="S481" s="4">
        <f t="shared" si="218"/>
        <v>0</v>
      </c>
      <c r="T481" s="4">
        <f t="shared" si="219"/>
        <v>0</v>
      </c>
      <c r="U481" s="5">
        <f t="shared" si="220"/>
        <v>0</v>
      </c>
      <c r="V481" s="5">
        <f t="shared" si="221"/>
        <v>-7.6877385915490217</v>
      </c>
      <c r="W481" s="5">
        <f t="shared" si="222"/>
        <v>5.7086445656503928</v>
      </c>
      <c r="X481" s="5">
        <f t="shared" si="231"/>
        <v>0.99979029823356003</v>
      </c>
      <c r="Y481" s="5">
        <f t="shared" si="232"/>
        <v>0</v>
      </c>
      <c r="Z481" s="5">
        <f t="shared" si="233"/>
        <v>4.8388859000325146</v>
      </c>
      <c r="AA481" s="5">
        <f t="shared" si="234"/>
        <v>6.5164487727296665</v>
      </c>
      <c r="AB481" s="5">
        <f t="shared" si="235"/>
        <v>0</v>
      </c>
      <c r="AC481" s="5">
        <f t="shared" si="236"/>
        <v>-2.8488526915165071</v>
      </c>
      <c r="AD481" s="5">
        <f t="shared" si="237"/>
        <v>-19.94890666161994</v>
      </c>
      <c r="AE481">
        <f t="shared" si="223"/>
        <v>0</v>
      </c>
    </row>
    <row r="482" spans="1:31" x14ac:dyDescent="0.2">
      <c r="A482">
        <f t="shared" si="224"/>
        <v>4.4999999999999485</v>
      </c>
      <c r="B482" s="5">
        <f t="shared" si="238"/>
        <v>0</v>
      </c>
      <c r="C482" s="5">
        <f t="shared" si="239"/>
        <v>342.05908431949769</v>
      </c>
      <c r="D482" s="5">
        <f t="shared" si="240"/>
        <v>63.220297152641912</v>
      </c>
      <c r="E482" s="2">
        <f t="shared" si="241"/>
        <v>342.05908431949769</v>
      </c>
      <c r="F482" s="2">
        <f t="shared" si="242"/>
        <v>0</v>
      </c>
      <c r="G482" s="3">
        <f t="shared" si="243"/>
        <v>0</v>
      </c>
      <c r="H482" s="3">
        <f t="shared" si="244"/>
        <v>54.984995184471799</v>
      </c>
      <c r="I482" s="3">
        <f t="shared" si="245"/>
        <v>-41.050569145189264</v>
      </c>
      <c r="J482" s="2">
        <f t="shared" si="225"/>
        <v>68.618502771339678</v>
      </c>
      <c r="K482" s="2">
        <f t="shared" si="246"/>
        <v>46.774712182235632</v>
      </c>
      <c r="L482" s="6">
        <f t="shared" si="226"/>
        <v>2836.4029134783677</v>
      </c>
      <c r="M482" s="2">
        <f t="shared" si="227"/>
        <v>35.947467479847369</v>
      </c>
      <c r="N482" s="2">
        <f t="shared" si="247"/>
        <v>68.618502771339678</v>
      </c>
      <c r="O482" s="2">
        <f t="shared" si="228"/>
        <v>46.774712182235632</v>
      </c>
      <c r="P482" s="5">
        <f t="shared" si="229"/>
        <v>0.38362296507356836</v>
      </c>
      <c r="Q482" s="4">
        <f t="shared" si="248"/>
        <v>0.52387426172262352</v>
      </c>
      <c r="R482" s="4">
        <f t="shared" si="230"/>
        <v>0.32502748231316858</v>
      </c>
      <c r="S482" s="4">
        <f t="shared" ref="S482:S545" si="249">IF(D482&gt;=hwind,vxw,0)</f>
        <v>0</v>
      </c>
      <c r="T482" s="4">
        <f t="shared" ref="T482:T545" si="250">IF(D482&gt;=hwind,vyw,0)</f>
        <v>0</v>
      </c>
      <c r="U482" s="5">
        <f t="shared" ref="U482:U545" si="251">-const*$P482*$N482*(G482-S482)</f>
        <v>0</v>
      </c>
      <c r="V482" s="5">
        <f t="shared" ref="V482:V545" si="252">-const*$P482*$N482*(H482-T482)</f>
        <v>-7.6945533624104625</v>
      </c>
      <c r="W482" s="5">
        <f t="shared" ref="W482:W545" si="253">-const*$P482*$N482*I482</f>
        <v>5.7445816587828356</v>
      </c>
      <c r="X482" s="5">
        <f t="shared" si="231"/>
        <v>0.99978953594584674</v>
      </c>
      <c r="Y482" s="5">
        <f t="shared" si="232"/>
        <v>0</v>
      </c>
      <c r="Z482" s="5">
        <f t="shared" si="233"/>
        <v>4.8671406132803412</v>
      </c>
      <c r="AA482" s="5">
        <f t="shared" si="234"/>
        <v>6.5192690078629312</v>
      </c>
      <c r="AB482" s="5">
        <f t="shared" si="235"/>
        <v>0</v>
      </c>
      <c r="AC482" s="5">
        <f t="shared" si="236"/>
        <v>-2.8274127491301213</v>
      </c>
      <c r="AD482" s="5">
        <f t="shared" si="237"/>
        <v>-19.910149333354234</v>
      </c>
      <c r="AE482">
        <f t="shared" si="223"/>
        <v>0</v>
      </c>
    </row>
    <row r="483" spans="1:31" x14ac:dyDescent="0.2">
      <c r="A483">
        <f t="shared" si="224"/>
        <v>4.5099999999999483</v>
      </c>
      <c r="B483" s="5">
        <f t="shared" si="238"/>
        <v>0</v>
      </c>
      <c r="C483" s="5">
        <f t="shared" si="239"/>
        <v>342.60879290070494</v>
      </c>
      <c r="D483" s="5">
        <f t="shared" si="240"/>
        <v>62.808795953723347</v>
      </c>
      <c r="E483" s="2">
        <f t="shared" si="241"/>
        <v>342.60879290070494</v>
      </c>
      <c r="F483" s="2">
        <f t="shared" si="242"/>
        <v>0</v>
      </c>
      <c r="G483" s="3">
        <f t="shared" si="243"/>
        <v>0</v>
      </c>
      <c r="H483" s="3">
        <f t="shared" si="244"/>
        <v>54.956721056980498</v>
      </c>
      <c r="I483" s="3">
        <f t="shared" si="245"/>
        <v>-41.249670638522808</v>
      </c>
      <c r="J483" s="2">
        <f t="shared" si="225"/>
        <v>68.715184036145715</v>
      </c>
      <c r="K483" s="2">
        <f t="shared" si="246"/>
        <v>46.840616248224755</v>
      </c>
      <c r="L483" s="6">
        <f t="shared" si="226"/>
        <v>2836.4007437034124</v>
      </c>
      <c r="M483" s="2">
        <f t="shared" si="227"/>
        <v>35.947439980963388</v>
      </c>
      <c r="N483" s="2">
        <f t="shared" si="247"/>
        <v>68.715184036145715</v>
      </c>
      <c r="O483" s="2">
        <f t="shared" si="228"/>
        <v>46.840616248224755</v>
      </c>
      <c r="P483" s="5">
        <f t="shared" si="229"/>
        <v>0.38362290171613966</v>
      </c>
      <c r="Q483" s="4">
        <f t="shared" si="248"/>
        <v>0.52313677806719161</v>
      </c>
      <c r="R483" s="4">
        <f t="shared" si="230"/>
        <v>0.32487957041765431</v>
      </c>
      <c r="S483" s="4">
        <f t="shared" si="249"/>
        <v>0</v>
      </c>
      <c r="T483" s="4">
        <f t="shared" si="250"/>
        <v>0</v>
      </c>
      <c r="U483" s="5">
        <f t="shared" si="251"/>
        <v>0</v>
      </c>
      <c r="V483" s="5">
        <f t="shared" si="252"/>
        <v>-7.701431236732998</v>
      </c>
      <c r="W483" s="5">
        <f t="shared" si="253"/>
        <v>5.7805759850753731</v>
      </c>
      <c r="X483" s="5">
        <f t="shared" si="231"/>
        <v>0.99978877113267961</v>
      </c>
      <c r="Y483" s="5">
        <f t="shared" si="232"/>
        <v>0</v>
      </c>
      <c r="Z483" s="5">
        <f t="shared" si="233"/>
        <v>4.8954090967892965</v>
      </c>
      <c r="AA483" s="5">
        <f t="shared" si="234"/>
        <v>6.5221280079944082</v>
      </c>
      <c r="AB483" s="5">
        <f t="shared" si="235"/>
        <v>0</v>
      </c>
      <c r="AC483" s="5">
        <f t="shared" si="236"/>
        <v>-2.8060221399437015</v>
      </c>
      <c r="AD483" s="5">
        <f t="shared" si="237"/>
        <v>-19.871296006930219</v>
      </c>
      <c r="AE483">
        <f t="shared" si="223"/>
        <v>0</v>
      </c>
    </row>
    <row r="484" spans="1:31" x14ac:dyDescent="0.2">
      <c r="A484">
        <f t="shared" si="224"/>
        <v>4.5199999999999481</v>
      </c>
      <c r="B484" s="5">
        <f t="shared" si="238"/>
        <v>0</v>
      </c>
      <c r="C484" s="5">
        <f t="shared" si="239"/>
        <v>343.15821981016774</v>
      </c>
      <c r="D484" s="5">
        <f t="shared" si="240"/>
        <v>62.395305682537774</v>
      </c>
      <c r="E484" s="2">
        <f t="shared" si="241"/>
        <v>343.15821981016774</v>
      </c>
      <c r="F484" s="2">
        <f t="shared" si="242"/>
        <v>0</v>
      </c>
      <c r="G484" s="3">
        <f t="shared" si="243"/>
        <v>0</v>
      </c>
      <c r="H484" s="3">
        <f t="shared" si="244"/>
        <v>54.928660835581063</v>
      </c>
      <c r="I484" s="3">
        <f t="shared" si="245"/>
        <v>-41.448383598592109</v>
      </c>
      <c r="J484" s="2">
        <f t="shared" si="225"/>
        <v>68.812253880586823</v>
      </c>
      <c r="K484" s="2">
        <f t="shared" si="246"/>
        <v>46.906785194674043</v>
      </c>
      <c r="L484" s="6">
        <f t="shared" si="226"/>
        <v>2836.3985667956072</v>
      </c>
      <c r="M484" s="2">
        <f t="shared" si="227"/>
        <v>35.947412391680437</v>
      </c>
      <c r="N484" s="2">
        <f t="shared" si="247"/>
        <v>68.812253880586823</v>
      </c>
      <c r="O484" s="2">
        <f t="shared" si="228"/>
        <v>46.906785194674043</v>
      </c>
      <c r="P484" s="5">
        <f t="shared" si="229"/>
        <v>0.38362283815043174</v>
      </c>
      <c r="Q484" s="4">
        <f t="shared" si="248"/>
        <v>0.52239841546335175</v>
      </c>
      <c r="R484" s="4">
        <f t="shared" si="230"/>
        <v>0.32473119924159227</v>
      </c>
      <c r="S484" s="4">
        <f t="shared" si="249"/>
        <v>0</v>
      </c>
      <c r="T484" s="4">
        <f t="shared" si="250"/>
        <v>0</v>
      </c>
      <c r="U484" s="5">
        <f t="shared" si="251"/>
        <v>0</v>
      </c>
      <c r="V484" s="5">
        <f t="shared" si="252"/>
        <v>-7.7083715019934687</v>
      </c>
      <c r="W484" s="5">
        <f t="shared" si="253"/>
        <v>5.8166271318983096</v>
      </c>
      <c r="X484" s="5">
        <f t="shared" si="231"/>
        <v>0.99978800380528954</v>
      </c>
      <c r="Y484" s="5">
        <f t="shared" si="232"/>
        <v>0</v>
      </c>
      <c r="Z484" s="5">
        <f t="shared" si="233"/>
        <v>4.923690969988189</v>
      </c>
      <c r="AA484" s="5">
        <f t="shared" si="234"/>
        <v>6.5250252933598345</v>
      </c>
      <c r="AB484" s="5">
        <f t="shared" si="235"/>
        <v>0</v>
      </c>
      <c r="AC484" s="5">
        <f t="shared" si="236"/>
        <v>-2.7846805320052797</v>
      </c>
      <c r="AD484" s="5">
        <f t="shared" si="237"/>
        <v>-19.832347574741856</v>
      </c>
      <c r="AE484">
        <f t="shared" si="223"/>
        <v>0</v>
      </c>
    </row>
    <row r="485" spans="1:31" x14ac:dyDescent="0.2">
      <c r="A485">
        <f t="shared" si="224"/>
        <v>4.5299999999999478</v>
      </c>
      <c r="B485" s="5">
        <f t="shared" si="238"/>
        <v>0</v>
      </c>
      <c r="C485" s="5">
        <f t="shared" si="239"/>
        <v>343.70736718449695</v>
      </c>
      <c r="D485" s="5">
        <f t="shared" si="240"/>
        <v>61.979830229173118</v>
      </c>
      <c r="E485" s="2">
        <f t="shared" si="241"/>
        <v>343.70736718449695</v>
      </c>
      <c r="F485" s="2">
        <f t="shared" si="242"/>
        <v>0</v>
      </c>
      <c r="G485" s="3">
        <f t="shared" si="243"/>
        <v>0</v>
      </c>
      <c r="H485" s="3">
        <f t="shared" si="244"/>
        <v>54.90081403026101</v>
      </c>
      <c r="I485" s="3">
        <f t="shared" si="245"/>
        <v>-41.646707074339524</v>
      </c>
      <c r="J485" s="2">
        <f t="shared" si="225"/>
        <v>68.909706074842219</v>
      </c>
      <c r="K485" s="2">
        <f t="shared" si="246"/>
        <v>46.973214774943571</v>
      </c>
      <c r="L485" s="6">
        <f t="shared" si="226"/>
        <v>2836.3963827869934</v>
      </c>
      <c r="M485" s="2">
        <f t="shared" si="227"/>
        <v>35.947384712404606</v>
      </c>
      <c r="N485" s="2">
        <f t="shared" si="247"/>
        <v>68.909706074842219</v>
      </c>
      <c r="O485" s="2">
        <f t="shared" si="228"/>
        <v>46.973214774943571</v>
      </c>
      <c r="P485" s="5">
        <f t="shared" si="229"/>
        <v>0.38362277437738024</v>
      </c>
      <c r="Q485" s="4">
        <f t="shared" si="248"/>
        <v>0.52165923728309727</v>
      </c>
      <c r="R485" s="4">
        <f t="shared" si="230"/>
        <v>0.32458237973031323</v>
      </c>
      <c r="S485" s="4">
        <f t="shared" si="249"/>
        <v>0</v>
      </c>
      <c r="T485" s="4">
        <f t="shared" si="250"/>
        <v>0</v>
      </c>
      <c r="U485" s="5">
        <f t="shared" si="251"/>
        <v>0</v>
      </c>
      <c r="V485" s="5">
        <f t="shared" si="252"/>
        <v>-7.7153734521188113</v>
      </c>
      <c r="W485" s="5">
        <f t="shared" si="253"/>
        <v>5.8527346780763247</v>
      </c>
      <c r="X485" s="5">
        <f t="shared" si="231"/>
        <v>0.99978723397497105</v>
      </c>
      <c r="Y485" s="5">
        <f t="shared" si="232"/>
        <v>0</v>
      </c>
      <c r="Z485" s="5">
        <f t="shared" si="233"/>
        <v>4.9519858481377872</v>
      </c>
      <c r="AA485" s="5">
        <f t="shared" si="234"/>
        <v>6.5279603893727192</v>
      </c>
      <c r="AB485" s="5">
        <f t="shared" si="235"/>
        <v>0</v>
      </c>
      <c r="AC485" s="5">
        <f t="shared" si="236"/>
        <v>-2.7633876039810241</v>
      </c>
      <c r="AD485" s="5">
        <f t="shared" si="237"/>
        <v>-19.793304932550956</v>
      </c>
      <c r="AE485">
        <f t="shared" si="223"/>
        <v>0</v>
      </c>
    </row>
    <row r="486" spans="1:31" x14ac:dyDescent="0.2">
      <c r="A486">
        <f t="shared" si="224"/>
        <v>4.5399999999999476</v>
      </c>
      <c r="B486" s="5">
        <f t="shared" si="238"/>
        <v>0</v>
      </c>
      <c r="C486" s="5">
        <f t="shared" si="239"/>
        <v>344.25623715541934</v>
      </c>
      <c r="D486" s="5">
        <f t="shared" si="240"/>
        <v>61.562373493183095</v>
      </c>
      <c r="E486" s="2">
        <f t="shared" si="241"/>
        <v>344.25623715541934</v>
      </c>
      <c r="F486" s="2">
        <f t="shared" si="242"/>
        <v>0</v>
      </c>
      <c r="G486" s="3">
        <f t="shared" si="243"/>
        <v>0</v>
      </c>
      <c r="H486" s="3">
        <f t="shared" si="244"/>
        <v>54.873180154221203</v>
      </c>
      <c r="I486" s="3">
        <f t="shared" si="245"/>
        <v>-41.84464012366503</v>
      </c>
      <c r="J486" s="2">
        <f t="shared" si="225"/>
        <v>69.007534424268869</v>
      </c>
      <c r="K486" s="2">
        <f t="shared" si="246"/>
        <v>47.039900766372774</v>
      </c>
      <c r="L486" s="6">
        <f t="shared" si="226"/>
        <v>2836.3941917097873</v>
      </c>
      <c r="M486" s="2">
        <f t="shared" si="227"/>
        <v>35.947356943544179</v>
      </c>
      <c r="N486" s="2">
        <f t="shared" si="247"/>
        <v>69.007534424268869</v>
      </c>
      <c r="O486" s="2">
        <f t="shared" si="228"/>
        <v>47.039900766372774</v>
      </c>
      <c r="P486" s="5">
        <f t="shared" si="229"/>
        <v>0.38362271039792578</v>
      </c>
      <c r="Q486" s="4">
        <f t="shared" si="248"/>
        <v>0.52091930603598058</v>
      </c>
      <c r="R486" s="4">
        <f t="shared" si="230"/>
        <v>0.32443312274299158</v>
      </c>
      <c r="S486" s="4">
        <f t="shared" si="249"/>
        <v>0</v>
      </c>
      <c r="T486" s="4">
        <f t="shared" si="250"/>
        <v>0</v>
      </c>
      <c r="U486" s="5">
        <f t="shared" si="251"/>
        <v>0</v>
      </c>
      <c r="V486" s="5">
        <f t="shared" si="252"/>
        <v>-7.7224363874555682</v>
      </c>
      <c r="W486" s="5">
        <f t="shared" si="253"/>
        <v>5.8888981940317864</v>
      </c>
      <c r="X486" s="5">
        <f t="shared" si="231"/>
        <v>0.99978646165307949</v>
      </c>
      <c r="Y486" s="5">
        <f t="shared" si="232"/>
        <v>0</v>
      </c>
      <c r="Z486" s="5">
        <f t="shared" si="233"/>
        <v>4.9802933424444769</v>
      </c>
      <c r="AA486" s="5">
        <f t="shared" si="234"/>
        <v>6.5309328265980131</v>
      </c>
      <c r="AB486" s="5">
        <f t="shared" si="235"/>
        <v>0</v>
      </c>
      <c r="AC486" s="5">
        <f t="shared" si="236"/>
        <v>-2.7421430450110913</v>
      </c>
      <c r="AD486" s="5">
        <f t="shared" si="237"/>
        <v>-19.754168979370199</v>
      </c>
      <c r="AE486">
        <f t="shared" si="223"/>
        <v>0</v>
      </c>
    </row>
    <row r="487" spans="1:31" x14ac:dyDescent="0.2">
      <c r="A487">
        <f t="shared" si="224"/>
        <v>4.5499999999999474</v>
      </c>
      <c r="B487" s="5">
        <f t="shared" si="238"/>
        <v>0</v>
      </c>
      <c r="C487" s="5">
        <f t="shared" si="239"/>
        <v>344.80483184980932</v>
      </c>
      <c r="D487" s="5">
        <f t="shared" si="240"/>
        <v>61.142939383497477</v>
      </c>
      <c r="E487" s="2">
        <f t="shared" si="241"/>
        <v>344.80483184980932</v>
      </c>
      <c r="F487" s="2">
        <f t="shared" si="242"/>
        <v>0</v>
      </c>
      <c r="G487" s="3">
        <f t="shared" si="243"/>
        <v>0</v>
      </c>
      <c r="H487" s="3">
        <f t="shared" si="244"/>
        <v>54.845758723771091</v>
      </c>
      <c r="I487" s="3">
        <f t="shared" si="245"/>
        <v>-42.042181813458733</v>
      </c>
      <c r="J487" s="2">
        <f t="shared" si="225"/>
        <v>69.105732769590347</v>
      </c>
      <c r="K487" s="2">
        <f t="shared" si="246"/>
        <v>47.106838970409228</v>
      </c>
      <c r="L487" s="6">
        <f t="shared" si="226"/>
        <v>2836.39199359637</v>
      </c>
      <c r="M487" s="2">
        <f t="shared" si="227"/>
        <v>35.947329085509544</v>
      </c>
      <c r="N487" s="2">
        <f t="shared" si="247"/>
        <v>69.105732769590347</v>
      </c>
      <c r="O487" s="2">
        <f t="shared" si="228"/>
        <v>47.106838970409228</v>
      </c>
      <c r="P487" s="5">
        <f t="shared" si="229"/>
        <v>0.38362264621301401</v>
      </c>
      <c r="Q487" s="4">
        <f t="shared" si="248"/>
        <v>0.52017868337151907</v>
      </c>
      <c r="R487" s="4">
        <f t="shared" si="230"/>
        <v>0.32428343905235585</v>
      </c>
      <c r="S487" s="4">
        <f t="shared" si="249"/>
        <v>0</v>
      </c>
      <c r="T487" s="4">
        <f t="shared" si="250"/>
        <v>0</v>
      </c>
      <c r="U487" s="5">
        <f t="shared" si="251"/>
        <v>0</v>
      </c>
      <c r="V487" s="5">
        <f t="shared" si="252"/>
        <v>-7.7295596147387435</v>
      </c>
      <c r="W487" s="5">
        <f t="shared" si="253"/>
        <v>5.9251172419275475</v>
      </c>
      <c r="X487" s="5">
        <f t="shared" si="231"/>
        <v>0.99978568685102887</v>
      </c>
      <c r="Y487" s="5">
        <f t="shared" si="232"/>
        <v>0</v>
      </c>
      <c r="Z487" s="5">
        <f t="shared" si="233"/>
        <v>5.0086130601731211</v>
      </c>
      <c r="AA487" s="5">
        <f t="shared" si="234"/>
        <v>6.5339421407250855</v>
      </c>
      <c r="AB487" s="5">
        <f t="shared" si="235"/>
        <v>0</v>
      </c>
      <c r="AC487" s="5">
        <f t="shared" si="236"/>
        <v>-2.7209465545656224</v>
      </c>
      <c r="AD487" s="5">
        <f t="shared" si="237"/>
        <v>-19.714940617347366</v>
      </c>
      <c r="AE487">
        <f t="shared" si="223"/>
        <v>0</v>
      </c>
    </row>
    <row r="488" spans="1:31" x14ac:dyDescent="0.2">
      <c r="A488">
        <f t="shared" si="224"/>
        <v>4.5599999999999472</v>
      </c>
      <c r="B488" s="5">
        <f t="shared" si="238"/>
        <v>0</v>
      </c>
      <c r="C488" s="5">
        <f t="shared" si="239"/>
        <v>345.3531533897193</v>
      </c>
      <c r="D488" s="5">
        <f t="shared" si="240"/>
        <v>60.721531818332025</v>
      </c>
      <c r="E488" s="2">
        <f t="shared" si="241"/>
        <v>345.3531533897193</v>
      </c>
      <c r="F488" s="2">
        <f t="shared" si="242"/>
        <v>0</v>
      </c>
      <c r="G488" s="3">
        <f t="shared" si="243"/>
        <v>0</v>
      </c>
      <c r="H488" s="3">
        <f t="shared" si="244"/>
        <v>54.818549258225438</v>
      </c>
      <c r="I488" s="3">
        <f t="shared" si="245"/>
        <v>-42.239331219632206</v>
      </c>
      <c r="J488" s="2">
        <f t="shared" si="225"/>
        <v>69.204294987076381</v>
      </c>
      <c r="K488" s="2">
        <f t="shared" si="246"/>
        <v>47.174025212731003</v>
      </c>
      <c r="L488" s="6">
        <f t="shared" si="226"/>
        <v>2836.3897884792877</v>
      </c>
      <c r="M488" s="2">
        <f t="shared" si="227"/>
        <v>35.947301138713193</v>
      </c>
      <c r="N488" s="2">
        <f t="shared" si="247"/>
        <v>69.204294987076381</v>
      </c>
      <c r="O488" s="2">
        <f t="shared" si="228"/>
        <v>47.174025212731003</v>
      </c>
      <c r="P488" s="5">
        <f t="shared" si="229"/>
        <v>0.38362258182359521</v>
      </c>
      <c r="Q488" s="4">
        <f t="shared" si="248"/>
        <v>0.51943743008184973</v>
      </c>
      <c r="R488" s="4">
        <f t="shared" si="230"/>
        <v>0.32413333934442412</v>
      </c>
      <c r="S488" s="4">
        <f t="shared" si="249"/>
        <v>0</v>
      </c>
      <c r="T488" s="4">
        <f t="shared" si="250"/>
        <v>0</v>
      </c>
      <c r="U488" s="5">
        <f t="shared" si="251"/>
        <v>0</v>
      </c>
      <c r="V488" s="5">
        <f t="shared" si="252"/>
        <v>-7.7367424470600499</v>
      </c>
      <c r="W488" s="5">
        <f t="shared" si="253"/>
        <v>5.961391375809205</v>
      </c>
      <c r="X488" s="5">
        <f t="shared" si="231"/>
        <v>0.99978490958029154</v>
      </c>
      <c r="Y488" s="5">
        <f t="shared" si="232"/>
        <v>0</v>
      </c>
      <c r="Z488" s="5">
        <f t="shared" si="233"/>
        <v>5.0369446047590332</v>
      </c>
      <c r="AA488" s="5">
        <f t="shared" si="234"/>
        <v>6.5369878725399992</v>
      </c>
      <c r="AB488" s="5">
        <f t="shared" si="235"/>
        <v>0</v>
      </c>
      <c r="AC488" s="5">
        <f t="shared" si="236"/>
        <v>-2.6997978423010167</v>
      </c>
      <c r="AD488" s="5">
        <f t="shared" si="237"/>
        <v>-19.675620751650797</v>
      </c>
      <c r="AE488">
        <f t="shared" si="223"/>
        <v>0</v>
      </c>
    </row>
    <row r="489" spans="1:31" x14ac:dyDescent="0.2">
      <c r="A489">
        <f t="shared" si="224"/>
        <v>4.569999999999947</v>
      </c>
      <c r="B489" s="5">
        <f t="shared" si="238"/>
        <v>0</v>
      </c>
      <c r="C489" s="5">
        <f t="shared" si="239"/>
        <v>345.90120389240946</v>
      </c>
      <c r="D489" s="5">
        <f t="shared" si="240"/>
        <v>60.298154725098122</v>
      </c>
      <c r="E489" s="2">
        <f t="shared" si="241"/>
        <v>345.90120389240946</v>
      </c>
      <c r="F489" s="2">
        <f t="shared" si="242"/>
        <v>0</v>
      </c>
      <c r="G489" s="3">
        <f t="shared" si="243"/>
        <v>0</v>
      </c>
      <c r="H489" s="3">
        <f t="shared" si="244"/>
        <v>54.791551279802427</v>
      </c>
      <c r="I489" s="3">
        <f t="shared" si="245"/>
        <v>-42.436087427148713</v>
      </c>
      <c r="J489" s="2">
        <f t="shared" si="225"/>
        <v>69.303214988713393</v>
      </c>
      <c r="K489" s="2">
        <f t="shared" si="246"/>
        <v>47.241455343362908</v>
      </c>
      <c r="L489" s="6">
        <f t="shared" si="226"/>
        <v>2836.3875763912442</v>
      </c>
      <c r="M489" s="2">
        <f t="shared" si="227"/>
        <v>35.947273103569586</v>
      </c>
      <c r="N489" s="2">
        <f t="shared" si="247"/>
        <v>69.303214988713393</v>
      </c>
      <c r="O489" s="2">
        <f t="shared" si="228"/>
        <v>47.241455343362908</v>
      </c>
      <c r="P489" s="5">
        <f t="shared" si="229"/>
        <v>0.38362251723062435</v>
      </c>
      <c r="Q489" s="4">
        <f t="shared" si="248"/>
        <v>0.51869560610462151</v>
      </c>
      <c r="R489" s="4">
        <f t="shared" si="230"/>
        <v>0.32398283421826363</v>
      </c>
      <c r="S489" s="4">
        <f t="shared" si="249"/>
        <v>0</v>
      </c>
      <c r="T489" s="4">
        <f t="shared" si="250"/>
        <v>0</v>
      </c>
      <c r="U489" s="5">
        <f t="shared" si="251"/>
        <v>0</v>
      </c>
      <c r="V489" s="5">
        <f t="shared" si="252"/>
        <v>-7.743984203835522</v>
      </c>
      <c r="W489" s="5">
        <f t="shared" si="253"/>
        <v>5.9977201417467851</v>
      </c>
      <c r="X489" s="5">
        <f t="shared" si="231"/>
        <v>0.99978412985239462</v>
      </c>
      <c r="Y489" s="5">
        <f t="shared" si="232"/>
        <v>0</v>
      </c>
      <c r="Z489" s="5">
        <f t="shared" si="233"/>
        <v>5.0652875759190916</v>
      </c>
      <c r="AA489" s="5">
        <f t="shared" si="234"/>
        <v>6.5400695678971239</v>
      </c>
      <c r="AB489" s="5">
        <f t="shared" si="235"/>
        <v>0</v>
      </c>
      <c r="AC489" s="5">
        <f t="shared" si="236"/>
        <v>-2.6786966279164304</v>
      </c>
      <c r="AD489" s="5">
        <f t="shared" si="237"/>
        <v>-19.63621029035609</v>
      </c>
      <c r="AE489">
        <f t="shared" si="223"/>
        <v>0</v>
      </c>
    </row>
    <row r="490" spans="1:31" x14ac:dyDescent="0.2">
      <c r="A490">
        <f t="shared" si="224"/>
        <v>4.5799999999999468</v>
      </c>
      <c r="B490" s="5">
        <f t="shared" si="238"/>
        <v>0</v>
      </c>
      <c r="C490" s="5">
        <f t="shared" si="239"/>
        <v>346.44898547037604</v>
      </c>
      <c r="D490" s="5">
        <f t="shared" si="240"/>
        <v>59.87281204031212</v>
      </c>
      <c r="E490" s="2">
        <f t="shared" si="241"/>
        <v>346.44898547037604</v>
      </c>
      <c r="F490" s="2">
        <f t="shared" si="242"/>
        <v>0</v>
      </c>
      <c r="G490" s="3">
        <f t="shared" si="243"/>
        <v>0</v>
      </c>
      <c r="H490" s="3">
        <f t="shared" si="244"/>
        <v>54.764764313523266</v>
      </c>
      <c r="I490" s="3">
        <f t="shared" si="245"/>
        <v>-42.632449530052277</v>
      </c>
      <c r="J490" s="2">
        <f t="shared" si="225"/>
        <v>69.40248672236612</v>
      </c>
      <c r="K490" s="2">
        <f t="shared" si="246"/>
        <v>47.30912523678672</v>
      </c>
      <c r="L490" s="6">
        <f t="shared" si="226"/>
        <v>2836.3853573650958</v>
      </c>
      <c r="M490" s="2">
        <f t="shared" si="227"/>
        <v>35.947244980495142</v>
      </c>
      <c r="N490" s="2">
        <f t="shared" si="247"/>
        <v>69.40248672236612</v>
      </c>
      <c r="O490" s="2">
        <f t="shared" si="228"/>
        <v>47.30912523678672</v>
      </c>
      <c r="P490" s="5">
        <f t="shared" si="229"/>
        <v>0.38362245243506082</v>
      </c>
      <c r="Q490" s="4">
        <f t="shared" si="248"/>
        <v>0.51795327052611984</v>
      </c>
      <c r="R490" s="4">
        <f t="shared" si="230"/>
        <v>0.32383193418577594</v>
      </c>
      <c r="S490" s="4">
        <f t="shared" si="249"/>
        <v>0</v>
      </c>
      <c r="T490" s="4">
        <f t="shared" si="250"/>
        <v>0</v>
      </c>
      <c r="U490" s="5">
        <f t="shared" si="251"/>
        <v>0</v>
      </c>
      <c r="V490" s="5">
        <f t="shared" si="252"/>
        <v>-7.7512842107725612</v>
      </c>
      <c r="W490" s="5">
        <f t="shared" si="253"/>
        <v>6.0341030779758427</v>
      </c>
      <c r="X490" s="5">
        <f t="shared" si="231"/>
        <v>0.99978334767891985</v>
      </c>
      <c r="Y490" s="5">
        <f t="shared" si="232"/>
        <v>0</v>
      </c>
      <c r="Z490" s="5">
        <f t="shared" si="233"/>
        <v>5.0936415697619735</v>
      </c>
      <c r="AA490" s="5">
        <f t="shared" si="234"/>
        <v>6.5431867776901127</v>
      </c>
      <c r="AB490" s="5">
        <f t="shared" si="235"/>
        <v>0</v>
      </c>
      <c r="AC490" s="5">
        <f t="shared" si="236"/>
        <v>-2.6576426410105878</v>
      </c>
      <c r="AD490" s="5">
        <f t="shared" si="237"/>
        <v>-19.596710144334043</v>
      </c>
      <c r="AE490">
        <f t="shared" si="223"/>
        <v>0</v>
      </c>
    </row>
    <row r="491" spans="1:31" x14ac:dyDescent="0.2">
      <c r="A491">
        <f t="shared" si="224"/>
        <v>4.5899999999999466</v>
      </c>
      <c r="B491" s="5">
        <f t="shared" si="238"/>
        <v>0</v>
      </c>
      <c r="C491" s="5">
        <f t="shared" si="239"/>
        <v>346.99650023137923</v>
      </c>
      <c r="D491" s="5">
        <f t="shared" si="240"/>
        <v>59.445507709504383</v>
      </c>
      <c r="E491" s="2">
        <f t="shared" si="241"/>
        <v>346.99650023137923</v>
      </c>
      <c r="F491" s="2">
        <f t="shared" si="242"/>
        <v>0</v>
      </c>
      <c r="G491" s="3">
        <f t="shared" si="243"/>
        <v>0</v>
      </c>
      <c r="H491" s="3">
        <f t="shared" si="244"/>
        <v>54.738187887113156</v>
      </c>
      <c r="I491" s="3">
        <f t="shared" si="245"/>
        <v>-42.828416631495621</v>
      </c>
      <c r="J491" s="2">
        <f t="shared" si="225"/>
        <v>69.502104171930455</v>
      </c>
      <c r="K491" s="2">
        <f t="shared" si="246"/>
        <v>47.377030792045296</v>
      </c>
      <c r="L491" s="6">
        <f t="shared" si="226"/>
        <v>2836.3831314338477</v>
      </c>
      <c r="M491" s="2">
        <f t="shared" si="227"/>
        <v>35.947216769908138</v>
      </c>
      <c r="N491" s="2">
        <f t="shared" si="247"/>
        <v>69.502104171930455</v>
      </c>
      <c r="O491" s="2">
        <f t="shared" si="228"/>
        <v>47.377030792045296</v>
      </c>
      <c r="P491" s="5">
        <f t="shared" si="229"/>
        <v>0.38362238743786836</v>
      </c>
      <c r="Q491" s="4">
        <f t="shared" si="248"/>
        <v>0.51721048158461369</v>
      </c>
      <c r="R491" s="4">
        <f t="shared" si="230"/>
        <v>0.32368064967150462</v>
      </c>
      <c r="S491" s="4">
        <f t="shared" si="249"/>
        <v>0</v>
      </c>
      <c r="T491" s="4">
        <f t="shared" si="250"/>
        <v>0</v>
      </c>
      <c r="U491" s="5">
        <f t="shared" si="251"/>
        <v>0</v>
      </c>
      <c r="V491" s="5">
        <f t="shared" si="252"/>
        <v>-7.7586417998364023</v>
      </c>
      <c r="W491" s="5">
        <f t="shared" si="253"/>
        <v>6.070539715037965</v>
      </c>
      <c r="X491" s="5">
        <f t="shared" si="231"/>
        <v>0.99978256307150049</v>
      </c>
      <c r="Y491" s="5">
        <f t="shared" si="232"/>
        <v>0</v>
      </c>
      <c r="Z491" s="5">
        <f t="shared" si="233"/>
        <v>5.1220061788974656</v>
      </c>
      <c r="AA491" s="5">
        <f t="shared" si="234"/>
        <v>6.5463390578222542</v>
      </c>
      <c r="AB491" s="5">
        <f t="shared" si="235"/>
        <v>0</v>
      </c>
      <c r="AC491" s="5">
        <f t="shared" si="236"/>
        <v>-2.6366356209389368</v>
      </c>
      <c r="AD491" s="5">
        <f t="shared" si="237"/>
        <v>-19.557121227139781</v>
      </c>
      <c r="AE491">
        <f t="shared" si="223"/>
        <v>0</v>
      </c>
    </row>
    <row r="492" spans="1:31" x14ac:dyDescent="0.2">
      <c r="A492">
        <f t="shared" si="224"/>
        <v>4.5999999999999464</v>
      </c>
      <c r="B492" s="5">
        <f t="shared" si="238"/>
        <v>0</v>
      </c>
      <c r="C492" s="5">
        <f t="shared" si="239"/>
        <v>347.5437502784693</v>
      </c>
      <c r="D492" s="5">
        <f t="shared" si="240"/>
        <v>59.01624568712807</v>
      </c>
      <c r="E492" s="2">
        <f t="shared" si="241"/>
        <v>347.5437502784693</v>
      </c>
      <c r="F492" s="2">
        <f t="shared" si="242"/>
        <v>0</v>
      </c>
      <c r="G492" s="3">
        <f t="shared" si="243"/>
        <v>0</v>
      </c>
      <c r="H492" s="3">
        <f t="shared" si="244"/>
        <v>54.711821530903769</v>
      </c>
      <c r="I492" s="3">
        <f t="shared" si="245"/>
        <v>-43.023987843767017</v>
      </c>
      <c r="J492" s="2">
        <f t="shared" si="225"/>
        <v>69.602061357477609</v>
      </c>
      <c r="K492" s="2">
        <f t="shared" si="246"/>
        <v>47.445167932840903</v>
      </c>
      <c r="L492" s="6">
        <f t="shared" si="226"/>
        <v>2836.3808986306476</v>
      </c>
      <c r="M492" s="2">
        <f t="shared" si="227"/>
        <v>35.947188472228696</v>
      </c>
      <c r="N492" s="2">
        <f t="shared" si="247"/>
        <v>69.602061357477609</v>
      </c>
      <c r="O492" s="2">
        <f t="shared" si="228"/>
        <v>47.445167932840903</v>
      </c>
      <c r="P492" s="5">
        <f t="shared" si="229"/>
        <v>0.38362232224001491</v>
      </c>
      <c r="Q492" s="4">
        <f t="shared" si="248"/>
        <v>0.51646729667391889</v>
      </c>
      <c r="R492" s="4">
        <f t="shared" si="230"/>
        <v>0.32352899101246718</v>
      </c>
      <c r="S492" s="4">
        <f t="shared" si="249"/>
        <v>0</v>
      </c>
      <c r="T492" s="4">
        <f t="shared" si="250"/>
        <v>0</v>
      </c>
      <c r="U492" s="5">
        <f t="shared" si="251"/>
        <v>0</v>
      </c>
      <c r="V492" s="5">
        <f t="shared" si="252"/>
        <v>-7.7660563092160269</v>
      </c>
      <c r="W492" s="5">
        <f t="shared" si="253"/>
        <v>6.107029575920631</v>
      </c>
      <c r="X492" s="5">
        <f t="shared" si="231"/>
        <v>0.99978177604182139</v>
      </c>
      <c r="Y492" s="5">
        <f t="shared" si="232"/>
        <v>0</v>
      </c>
      <c r="Z492" s="5">
        <f t="shared" si="233"/>
        <v>5.1503809925448722</v>
      </c>
      <c r="AA492" s="5">
        <f t="shared" si="234"/>
        <v>6.5495259691762202</v>
      </c>
      <c r="AB492" s="5">
        <f t="shared" si="235"/>
        <v>0</v>
      </c>
      <c r="AC492" s="5">
        <f t="shared" si="236"/>
        <v>-2.6156753166711546</v>
      </c>
      <c r="AD492" s="5">
        <f t="shared" si="237"/>
        <v>-19.517444454903149</v>
      </c>
      <c r="AE492">
        <f t="shared" si="223"/>
        <v>0</v>
      </c>
    </row>
    <row r="493" spans="1:31" x14ac:dyDescent="0.2">
      <c r="A493">
        <f t="shared" si="224"/>
        <v>4.6099999999999461</v>
      </c>
      <c r="B493" s="5">
        <f t="shared" si="238"/>
        <v>0</v>
      </c>
      <c r="C493" s="5">
        <f t="shared" si="239"/>
        <v>348.09073771001249</v>
      </c>
      <c r="D493" s="5">
        <f t="shared" si="240"/>
        <v>58.585029936467656</v>
      </c>
      <c r="E493" s="2">
        <f t="shared" si="241"/>
        <v>348.09073771001249</v>
      </c>
      <c r="F493" s="2">
        <f t="shared" si="242"/>
        <v>0</v>
      </c>
      <c r="G493" s="3">
        <f t="shared" si="243"/>
        <v>0</v>
      </c>
      <c r="H493" s="3">
        <f t="shared" si="244"/>
        <v>54.68566477773706</v>
      </c>
      <c r="I493" s="3">
        <f t="shared" si="245"/>
        <v>-43.219162288316049</v>
      </c>
      <c r="J493" s="2">
        <f t="shared" si="225"/>
        <v>69.70235233538989</v>
      </c>
      <c r="K493" s="2">
        <f t="shared" si="246"/>
        <v>47.513532607627731</v>
      </c>
      <c r="L493" s="6">
        <f t="shared" si="226"/>
        <v>2836.3786589887832</v>
      </c>
      <c r="M493" s="2">
        <f t="shared" si="227"/>
        <v>35.947160087878679</v>
      </c>
      <c r="N493" s="2">
        <f t="shared" si="247"/>
        <v>69.70235233538989</v>
      </c>
      <c r="O493" s="2">
        <f t="shared" si="228"/>
        <v>47.513532607627731</v>
      </c>
      <c r="P493" s="5">
        <f t="shared" si="229"/>
        <v>0.38362225684247248</v>
      </c>
      <c r="Q493" s="4">
        <f t="shared" si="248"/>
        <v>0.5157237723471676</v>
      </c>
      <c r="R493" s="4">
        <f t="shared" si="230"/>
        <v>0.32337696845800917</v>
      </c>
      <c r="S493" s="4">
        <f t="shared" si="249"/>
        <v>0</v>
      </c>
      <c r="T493" s="4">
        <f t="shared" si="250"/>
        <v>0</v>
      </c>
      <c r="U493" s="5">
        <f t="shared" si="251"/>
        <v>0</v>
      </c>
      <c r="V493" s="5">
        <f t="shared" si="252"/>
        <v>-7.7735270832895411</v>
      </c>
      <c r="W493" s="5">
        <f t="shared" si="253"/>
        <v>6.1435721761964341</v>
      </c>
      <c r="X493" s="5">
        <f t="shared" si="231"/>
        <v>0.99978098660161541</v>
      </c>
      <c r="Y493" s="5">
        <f t="shared" si="232"/>
        <v>0</v>
      </c>
      <c r="Z493" s="5">
        <f t="shared" si="233"/>
        <v>5.1787655966404866</v>
      </c>
      <c r="AA493" s="5">
        <f t="shared" si="234"/>
        <v>6.5527470775832484</v>
      </c>
      <c r="AB493" s="5">
        <f t="shared" si="235"/>
        <v>0</v>
      </c>
      <c r="AC493" s="5">
        <f t="shared" si="236"/>
        <v>-2.5947614866490545</v>
      </c>
      <c r="AD493" s="5">
        <f t="shared" si="237"/>
        <v>-19.477680746220315</v>
      </c>
      <c r="AE493">
        <f t="shared" si="223"/>
        <v>0</v>
      </c>
    </row>
    <row r="494" spans="1:31" x14ac:dyDescent="0.2">
      <c r="A494">
        <f t="shared" si="224"/>
        <v>4.6199999999999459</v>
      </c>
      <c r="B494" s="5">
        <f t="shared" si="238"/>
        <v>0</v>
      </c>
      <c r="C494" s="5">
        <f t="shared" si="239"/>
        <v>348.6374646197155</v>
      </c>
      <c r="D494" s="5">
        <f t="shared" si="240"/>
        <v>58.151864429547189</v>
      </c>
      <c r="E494" s="2">
        <f t="shared" si="241"/>
        <v>348.6374646197155</v>
      </c>
      <c r="F494" s="2">
        <f t="shared" si="242"/>
        <v>0</v>
      </c>
      <c r="G494" s="3">
        <f t="shared" si="243"/>
        <v>0</v>
      </c>
      <c r="H494" s="3">
        <f t="shared" si="244"/>
        <v>54.659717162870571</v>
      </c>
      <c r="I494" s="3">
        <f t="shared" si="245"/>
        <v>-43.413939095778254</v>
      </c>
      <c r="J494" s="2">
        <f t="shared" si="225"/>
        <v>69.802971198488038</v>
      </c>
      <c r="K494" s="2">
        <f t="shared" si="246"/>
        <v>47.582120789698727</v>
      </c>
      <c r="L494" s="6">
        <f t="shared" si="226"/>
        <v>2836.3764125416756</v>
      </c>
      <c r="M494" s="2">
        <f t="shared" si="227"/>
        <v>35.947131617281649</v>
      </c>
      <c r="N494" s="2">
        <f t="shared" si="247"/>
        <v>69.802971198488038</v>
      </c>
      <c r="O494" s="2">
        <f t="shared" si="228"/>
        <v>47.582120789698727</v>
      </c>
      <c r="P494" s="5">
        <f t="shared" si="229"/>
        <v>0.38362219124621694</v>
      </c>
      <c r="Q494" s="4">
        <f t="shared" si="248"/>
        <v>0.51497996432077775</v>
      </c>
      <c r="R494" s="4">
        <f t="shared" si="230"/>
        <v>0.32322459216968152</v>
      </c>
      <c r="S494" s="4">
        <f t="shared" si="249"/>
        <v>0</v>
      </c>
      <c r="T494" s="4">
        <f t="shared" si="250"/>
        <v>0</v>
      </c>
      <c r="U494" s="5">
        <f t="shared" si="251"/>
        <v>0</v>
      </c>
      <c r="V494" s="5">
        <f t="shared" si="252"/>
        <v>-7.7810534725890408</v>
      </c>
      <c r="W494" s="5">
        <f t="shared" si="253"/>
        <v>6.1801670241616353</v>
      </c>
      <c r="X494" s="5">
        <f t="shared" si="231"/>
        <v>0.99978019476266289</v>
      </c>
      <c r="Y494" s="5">
        <f t="shared" si="232"/>
        <v>0</v>
      </c>
      <c r="Z494" s="5">
        <f t="shared" si="233"/>
        <v>5.2071595739441161</v>
      </c>
      <c r="AA494" s="5">
        <f t="shared" si="234"/>
        <v>6.5560019537917666</v>
      </c>
      <c r="AB494" s="5">
        <f t="shared" si="235"/>
        <v>0</v>
      </c>
      <c r="AC494" s="5">
        <f t="shared" si="236"/>
        <v>-2.5738938986449247</v>
      </c>
      <c r="AD494" s="5">
        <f t="shared" si="237"/>
        <v>-19.437831022046598</v>
      </c>
      <c r="AE494">
        <f t="shared" si="223"/>
        <v>0</v>
      </c>
    </row>
    <row r="495" spans="1:31" x14ac:dyDescent="0.2">
      <c r="A495">
        <f t="shared" si="224"/>
        <v>4.6299999999999457</v>
      </c>
      <c r="B495" s="5">
        <f t="shared" si="238"/>
        <v>0</v>
      </c>
      <c r="C495" s="5">
        <f t="shared" si="239"/>
        <v>349.1839330966493</v>
      </c>
      <c r="D495" s="5">
        <f t="shared" si="240"/>
        <v>57.716753147038304</v>
      </c>
      <c r="E495" s="2">
        <f t="shared" si="241"/>
        <v>349.1839330966493</v>
      </c>
      <c r="F495" s="2">
        <f t="shared" si="242"/>
        <v>0</v>
      </c>
      <c r="G495" s="3">
        <f t="shared" si="243"/>
        <v>0</v>
      </c>
      <c r="H495" s="3">
        <f t="shared" si="244"/>
        <v>54.633978223884121</v>
      </c>
      <c r="I495" s="3">
        <f t="shared" si="245"/>
        <v>-43.608317405998719</v>
      </c>
      <c r="J495" s="2">
        <f t="shared" si="225"/>
        <v>69.903912076150462</v>
      </c>
      <c r="K495" s="2">
        <f t="shared" si="246"/>
        <v>47.650928477266845</v>
      </c>
      <c r="L495" s="6">
        <f t="shared" si="226"/>
        <v>2836.3741593228756</v>
      </c>
      <c r="M495" s="2">
        <f t="shared" si="227"/>
        <v>35.947103060862823</v>
      </c>
      <c r="N495" s="2">
        <f t="shared" si="247"/>
        <v>69.903912076150462</v>
      </c>
      <c r="O495" s="2">
        <f t="shared" si="228"/>
        <v>47.650928477266845</v>
      </c>
      <c r="P495" s="5">
        <f t="shared" si="229"/>
        <v>0.38362212545222796</v>
      </c>
      <c r="Q495" s="4">
        <f t="shared" si="248"/>
        <v>0.51423592747861546</v>
      </c>
      <c r="R495" s="4">
        <f t="shared" si="230"/>
        <v>0.32307187222113876</v>
      </c>
      <c r="S495" s="4">
        <f t="shared" si="249"/>
        <v>0</v>
      </c>
      <c r="T495" s="4">
        <f t="shared" si="250"/>
        <v>0</v>
      </c>
      <c r="U495" s="5">
        <f t="shared" si="251"/>
        <v>0</v>
      </c>
      <c r="V495" s="5">
        <f t="shared" si="252"/>
        <v>-7.7886348337649922</v>
      </c>
      <c r="W495" s="5">
        <f t="shared" si="253"/>
        <v>6.2168136209740394</v>
      </c>
      <c r="X495" s="5">
        <f t="shared" si="231"/>
        <v>0.99977940053679037</v>
      </c>
      <c r="Y495" s="5">
        <f t="shared" si="232"/>
        <v>0</v>
      </c>
      <c r="Z495" s="5">
        <f t="shared" si="233"/>
        <v>5.2355625041446503</v>
      </c>
      <c r="AA495" s="5">
        <f t="shared" si="234"/>
        <v>6.5592901734354854</v>
      </c>
      <c r="AB495" s="5">
        <f t="shared" si="235"/>
        <v>0</v>
      </c>
      <c r="AC495" s="5">
        <f t="shared" si="236"/>
        <v>-2.5530723296203419</v>
      </c>
      <c r="AD495" s="5">
        <f t="shared" si="237"/>
        <v>-19.397896205590474</v>
      </c>
      <c r="AE495">
        <f t="shared" si="223"/>
        <v>0</v>
      </c>
    </row>
    <row r="496" spans="1:31" x14ac:dyDescent="0.2">
      <c r="A496">
        <f t="shared" si="224"/>
        <v>4.6399999999999455</v>
      </c>
      <c r="B496" s="5">
        <f t="shared" si="238"/>
        <v>0</v>
      </c>
      <c r="C496" s="5">
        <f t="shared" si="239"/>
        <v>349.73014522527166</v>
      </c>
      <c r="D496" s="5">
        <f t="shared" si="240"/>
        <v>57.279700078168034</v>
      </c>
      <c r="E496" s="2">
        <f t="shared" si="241"/>
        <v>349.73014522527166</v>
      </c>
      <c r="F496" s="2">
        <f t="shared" si="242"/>
        <v>0</v>
      </c>
      <c r="G496" s="3">
        <f t="shared" si="243"/>
        <v>0</v>
      </c>
      <c r="H496" s="3">
        <f t="shared" si="244"/>
        <v>54.608447500587914</v>
      </c>
      <c r="I496" s="3">
        <f t="shared" si="245"/>
        <v>-43.802296368054627</v>
      </c>
      <c r="J496" s="2">
        <f t="shared" si="225"/>
        <v>70.005169134424335</v>
      </c>
      <c r="K496" s="2">
        <f t="shared" si="246"/>
        <v>47.719951693540786</v>
      </c>
      <c r="L496" s="6">
        <f t="shared" si="226"/>
        <v>2836.3718993660591</v>
      </c>
      <c r="M496" s="2">
        <f t="shared" si="227"/>
        <v>35.947074419049017</v>
      </c>
      <c r="N496" s="2">
        <f t="shared" si="247"/>
        <v>70.005169134424335</v>
      </c>
      <c r="O496" s="2">
        <f t="shared" si="228"/>
        <v>47.719951693540786</v>
      </c>
      <c r="P496" s="5">
        <f t="shared" si="229"/>
        <v>0.38362205946148892</v>
      </c>
      <c r="Q496" s="4">
        <f t="shared" si="248"/>
        <v>0.51349171587634101</v>
      </c>
      <c r="R496" s="4">
        <f t="shared" si="230"/>
        <v>0.32291881859805971</v>
      </c>
      <c r="S496" s="4">
        <f t="shared" si="249"/>
        <v>0</v>
      </c>
      <c r="T496" s="4">
        <f t="shared" si="250"/>
        <v>0</v>
      </c>
      <c r="U496" s="5">
        <f t="shared" si="251"/>
        <v>0</v>
      </c>
      <c r="V496" s="5">
        <f t="shared" si="252"/>
        <v>-7.7962705295501031</v>
      </c>
      <c r="W496" s="5">
        <f t="shared" si="253"/>
        <v>6.2535114607901514</v>
      </c>
      <c r="X496" s="5">
        <f t="shared" si="231"/>
        <v>0.99977860393586848</v>
      </c>
      <c r="Y496" s="5">
        <f t="shared" si="232"/>
        <v>0</v>
      </c>
      <c r="Z496" s="5">
        <f t="shared" si="233"/>
        <v>5.2639739639646654</v>
      </c>
      <c r="AA496" s="5">
        <f t="shared" si="234"/>
        <v>6.562611317000977</v>
      </c>
      <c r="AB496" s="5">
        <f t="shared" si="235"/>
        <v>0</v>
      </c>
      <c r="AC496" s="5">
        <f t="shared" si="236"/>
        <v>-2.5322965655854377</v>
      </c>
      <c r="AD496" s="5">
        <f t="shared" si="237"/>
        <v>-19.35787722220887</v>
      </c>
      <c r="AE496">
        <f t="shared" si="223"/>
        <v>0</v>
      </c>
    </row>
    <row r="497" spans="1:31" x14ac:dyDescent="0.2">
      <c r="A497">
        <f t="shared" si="224"/>
        <v>4.6499999999999453</v>
      </c>
      <c r="B497" s="5">
        <f t="shared" si="238"/>
        <v>0</v>
      </c>
      <c r="C497" s="5">
        <f t="shared" si="239"/>
        <v>350.27610308544928</v>
      </c>
      <c r="D497" s="5">
        <f t="shared" si="240"/>
        <v>56.84070922062638</v>
      </c>
      <c r="E497" s="2">
        <f t="shared" si="241"/>
        <v>350.27610308544928</v>
      </c>
      <c r="F497" s="2">
        <f t="shared" si="242"/>
        <v>0</v>
      </c>
      <c r="G497" s="3">
        <f t="shared" si="243"/>
        <v>0</v>
      </c>
      <c r="H497" s="3">
        <f t="shared" si="244"/>
        <v>54.583124534932061</v>
      </c>
      <c r="I497" s="3">
        <f t="shared" si="245"/>
        <v>-43.995875140276716</v>
      </c>
      <c r="J497" s="2">
        <f t="shared" si="225"/>
        <v>70.106736576128839</v>
      </c>
      <c r="K497" s="2">
        <f t="shared" si="246"/>
        <v>47.789186486795387</v>
      </c>
      <c r="L497" s="6">
        <f t="shared" si="226"/>
        <v>2836.369632705022</v>
      </c>
      <c r="M497" s="2">
        <f t="shared" si="227"/>
        <v>35.94704569226851</v>
      </c>
      <c r="N497" s="2">
        <f t="shared" si="247"/>
        <v>70.106736576128839</v>
      </c>
      <c r="O497" s="2">
        <f t="shared" si="228"/>
        <v>47.789186486795387</v>
      </c>
      <c r="P497" s="5">
        <f t="shared" si="229"/>
        <v>0.38362199327498664</v>
      </c>
      <c r="Q497" s="4">
        <f t="shared" si="248"/>
        <v>0.51274738274593123</v>
      </c>
      <c r="R497" s="4">
        <f t="shared" si="230"/>
        <v>0.32276544119808809</v>
      </c>
      <c r="S497" s="4">
        <f t="shared" si="249"/>
        <v>0</v>
      </c>
      <c r="T497" s="4">
        <f t="shared" si="250"/>
        <v>0</v>
      </c>
      <c r="U497" s="5">
        <f t="shared" si="251"/>
        <v>0</v>
      </c>
      <c r="V497" s="5">
        <f t="shared" si="252"/>
        <v>-7.803959928722767</v>
      </c>
      <c r="W497" s="5">
        <f t="shared" si="253"/>
        <v>6.2902600309016368</v>
      </c>
      <c r="X497" s="5">
        <f t="shared" si="231"/>
        <v>0.99977780497180879</v>
      </c>
      <c r="Y497" s="5">
        <f t="shared" si="232"/>
        <v>0</v>
      </c>
      <c r="Z497" s="5">
        <f t="shared" si="233"/>
        <v>5.2923935272640339</v>
      </c>
      <c r="AA497" s="5">
        <f t="shared" si="234"/>
        <v>6.565964969794762</v>
      </c>
      <c r="AB497" s="5">
        <f t="shared" si="235"/>
        <v>0</v>
      </c>
      <c r="AC497" s="5">
        <f t="shared" si="236"/>
        <v>-2.5115664014587331</v>
      </c>
      <c r="AD497" s="5">
        <f t="shared" si="237"/>
        <v>-19.317774999303602</v>
      </c>
      <c r="AE497">
        <f t="shared" si="223"/>
        <v>0</v>
      </c>
    </row>
    <row r="498" spans="1:31" x14ac:dyDescent="0.2">
      <c r="A498">
        <f t="shared" si="224"/>
        <v>4.6599999999999451</v>
      </c>
      <c r="B498" s="5">
        <f t="shared" si="238"/>
        <v>0</v>
      </c>
      <c r="C498" s="5">
        <f t="shared" si="239"/>
        <v>350.82180875247855</v>
      </c>
      <c r="D498" s="5">
        <f t="shared" si="240"/>
        <v>56.399784580473643</v>
      </c>
      <c r="E498" s="2">
        <f t="shared" si="241"/>
        <v>350.82180875247855</v>
      </c>
      <c r="F498" s="2">
        <f t="shared" si="242"/>
        <v>0</v>
      </c>
      <c r="G498" s="3">
        <f t="shared" si="243"/>
        <v>0</v>
      </c>
      <c r="H498" s="3">
        <f t="shared" si="244"/>
        <v>54.558008870917476</v>
      </c>
      <c r="I498" s="3">
        <f t="shared" si="245"/>
        <v>-44.18905289026975</v>
      </c>
      <c r="J498" s="2">
        <f t="shared" si="225"/>
        <v>70.208608640950629</v>
      </c>
      <c r="K498" s="2">
        <f t="shared" si="246"/>
        <v>47.858628930436694</v>
      </c>
      <c r="L498" s="6">
        <f t="shared" si="226"/>
        <v>2836.3673593736771</v>
      </c>
      <c r="M498" s="2">
        <f t="shared" si="227"/>
        <v>35.947016880951111</v>
      </c>
      <c r="N498" s="2">
        <f t="shared" si="247"/>
        <v>70.208608640950629</v>
      </c>
      <c r="O498" s="2">
        <f t="shared" si="228"/>
        <v>47.858628930436694</v>
      </c>
      <c r="P498" s="5">
        <f t="shared" si="229"/>
        <v>0.38362192689371138</v>
      </c>
      <c r="Q498" s="4">
        <f t="shared" si="248"/>
        <v>0.51200298050037507</v>
      </c>
      <c r="R498" s="4">
        <f t="shared" si="230"/>
        <v>0.32261174983079477</v>
      </c>
      <c r="S498" s="4">
        <f t="shared" si="249"/>
        <v>0</v>
      </c>
      <c r="T498" s="4">
        <f t="shared" si="250"/>
        <v>0</v>
      </c>
      <c r="U498" s="5">
        <f t="shared" si="251"/>
        <v>0</v>
      </c>
      <c r="V498" s="5">
        <f t="shared" si="252"/>
        <v>-7.8117024060700295</v>
      </c>
      <c r="W498" s="5">
        <f t="shared" si="253"/>
        <v>6.3270588118710256</v>
      </c>
      <c r="X498" s="5">
        <f t="shared" si="231"/>
        <v>0.99977700365656541</v>
      </c>
      <c r="Y498" s="5">
        <f t="shared" si="232"/>
        <v>0</v>
      </c>
      <c r="Z498" s="5">
        <f t="shared" si="233"/>
        <v>5.3208207651425603</v>
      </c>
      <c r="AA498" s="5">
        <f t="shared" si="234"/>
        <v>6.5693507219099319</v>
      </c>
      <c r="AB498" s="5">
        <f t="shared" si="235"/>
        <v>0</v>
      </c>
      <c r="AC498" s="5">
        <f t="shared" si="236"/>
        <v>-2.4908816409274692</v>
      </c>
      <c r="AD498" s="5">
        <f t="shared" si="237"/>
        <v>-19.277590466219042</v>
      </c>
      <c r="AE498">
        <f t="shared" si="223"/>
        <v>0</v>
      </c>
    </row>
    <row r="499" spans="1:31" x14ac:dyDescent="0.2">
      <c r="A499">
        <f t="shared" si="224"/>
        <v>4.6699999999999449</v>
      </c>
      <c r="B499" s="5">
        <f t="shared" si="238"/>
        <v>0</v>
      </c>
      <c r="C499" s="5">
        <f t="shared" si="239"/>
        <v>351.36726429710569</v>
      </c>
      <c r="D499" s="5">
        <f t="shared" si="240"/>
        <v>55.956930172047635</v>
      </c>
      <c r="E499" s="2">
        <f t="shared" si="241"/>
        <v>351.36726429710569</v>
      </c>
      <c r="F499" s="2">
        <f t="shared" si="242"/>
        <v>0</v>
      </c>
      <c r="G499" s="3">
        <f t="shared" si="243"/>
        <v>0</v>
      </c>
      <c r="H499" s="3">
        <f t="shared" si="244"/>
        <v>54.533100054508203</v>
      </c>
      <c r="I499" s="3">
        <f t="shared" si="245"/>
        <v>-44.381828794931941</v>
      </c>
      <c r="J499" s="2">
        <f t="shared" si="225"/>
        <v>70.310779605531707</v>
      </c>
      <c r="K499" s="2">
        <f t="shared" si="246"/>
        <v>47.92827512306183</v>
      </c>
      <c r="L499" s="6">
        <f t="shared" si="226"/>
        <v>2836.3650794060482</v>
      </c>
      <c r="M499" s="2">
        <f t="shared" si="227"/>
        <v>35.94698798552804</v>
      </c>
      <c r="N499" s="2">
        <f t="shared" si="247"/>
        <v>70.310779605531707</v>
      </c>
      <c r="O499" s="2">
        <f t="shared" si="228"/>
        <v>47.92827512306183</v>
      </c>
      <c r="P499" s="5">
        <f t="shared" si="229"/>
        <v>0.38362186031865664</v>
      </c>
      <c r="Q499" s="4">
        <f t="shared" si="248"/>
        <v>0.51125856073852871</v>
      </c>
      <c r="R499" s="4">
        <f t="shared" si="230"/>
        <v>0.32245775421765926</v>
      </c>
      <c r="S499" s="4">
        <f t="shared" si="249"/>
        <v>0</v>
      </c>
      <c r="T499" s="4">
        <f t="shared" si="250"/>
        <v>0</v>
      </c>
      <c r="U499" s="5">
        <f t="shared" si="251"/>
        <v>0</v>
      </c>
      <c r="V499" s="5">
        <f t="shared" si="252"/>
        <v>-7.819497342350167</v>
      </c>
      <c r="W499" s="5">
        <f t="shared" si="253"/>
        <v>6.3639072776666881</v>
      </c>
      <c r="X499" s="5">
        <f t="shared" si="231"/>
        <v>0.99977620000213163</v>
      </c>
      <c r="Y499" s="5">
        <f t="shared" si="232"/>
        <v>0</v>
      </c>
      <c r="Z499" s="5">
        <f t="shared" si="233"/>
        <v>5.3492552460416158</v>
      </c>
      <c r="AA499" s="5">
        <f t="shared" si="234"/>
        <v>6.5727681681923285</v>
      </c>
      <c r="AB499" s="5">
        <f t="shared" si="235"/>
        <v>0</v>
      </c>
      <c r="AC499" s="5">
        <f t="shared" si="236"/>
        <v>-2.4702420963085512</v>
      </c>
      <c r="AD499" s="5">
        <f t="shared" si="237"/>
        <v>-19.237324554140983</v>
      </c>
      <c r="AE499">
        <f t="shared" si="223"/>
        <v>0</v>
      </c>
    </row>
    <row r="500" spans="1:31" x14ac:dyDescent="0.2">
      <c r="A500">
        <f t="shared" si="224"/>
        <v>4.6799999999999446</v>
      </c>
      <c r="B500" s="5">
        <f t="shared" si="238"/>
        <v>0</v>
      </c>
      <c r="C500" s="5">
        <f t="shared" si="239"/>
        <v>351.91247178554596</v>
      </c>
      <c r="D500" s="5">
        <f t="shared" si="240"/>
        <v>55.51215001787061</v>
      </c>
      <c r="E500" s="2">
        <f t="shared" si="241"/>
        <v>351.91247178554596</v>
      </c>
      <c r="F500" s="2">
        <f t="shared" si="242"/>
        <v>0</v>
      </c>
      <c r="G500" s="3">
        <f t="shared" si="243"/>
        <v>0</v>
      </c>
      <c r="H500" s="3">
        <f t="shared" si="244"/>
        <v>54.508397633545115</v>
      </c>
      <c r="I500" s="3">
        <f t="shared" si="245"/>
        <v>-44.574202040473352</v>
      </c>
      <c r="J500" s="2">
        <f t="shared" si="225"/>
        <v>70.413243783549731</v>
      </c>
      <c r="K500" s="2">
        <f t="shared" si="246"/>
        <v>47.998121188513785</v>
      </c>
      <c r="L500" s="6">
        <f t="shared" si="226"/>
        <v>2836.3627928362675</v>
      </c>
      <c r="M500" s="2">
        <f t="shared" si="227"/>
        <v>35.946959006431861</v>
      </c>
      <c r="N500" s="2">
        <f t="shared" si="247"/>
        <v>70.413243783549731</v>
      </c>
      <c r="O500" s="2">
        <f t="shared" si="228"/>
        <v>47.998121188513785</v>
      </c>
      <c r="P500" s="5">
        <f t="shared" si="229"/>
        <v>0.38362179355081905</v>
      </c>
      <c r="Q500" s="4">
        <f t="shared" si="248"/>
        <v>0.51051417425012813</v>
      </c>
      <c r="R500" s="4">
        <f t="shared" si="230"/>
        <v>0.32230346399207105</v>
      </c>
      <c r="S500" s="4">
        <f t="shared" si="249"/>
        <v>0</v>
      </c>
      <c r="T500" s="4">
        <f t="shared" si="250"/>
        <v>0</v>
      </c>
      <c r="U500" s="5">
        <f t="shared" si="251"/>
        <v>0</v>
      </c>
      <c r="V500" s="5">
        <f t="shared" si="252"/>
        <v>-7.8273441242548154</v>
      </c>
      <c r="W500" s="5">
        <f t="shared" si="253"/>
        <v>6.4008048957970169</v>
      </c>
      <c r="X500" s="5">
        <f t="shared" si="231"/>
        <v>0.99977539402053817</v>
      </c>
      <c r="Y500" s="5">
        <f t="shared" si="232"/>
        <v>0</v>
      </c>
      <c r="Z500" s="5">
        <f t="shared" si="233"/>
        <v>5.3776965358447395</v>
      </c>
      <c r="AA500" s="5">
        <f t="shared" si="234"/>
        <v>6.576216908206268</v>
      </c>
      <c r="AB500" s="5">
        <f t="shared" si="235"/>
        <v>0</v>
      </c>
      <c r="AC500" s="5">
        <f t="shared" si="236"/>
        <v>-2.4496475884100759</v>
      </c>
      <c r="AD500" s="5">
        <f t="shared" si="237"/>
        <v>-19.196978195996714</v>
      </c>
      <c r="AE500">
        <f t="shared" si="223"/>
        <v>0</v>
      </c>
    </row>
    <row r="501" spans="1:31" x14ac:dyDescent="0.2">
      <c r="A501">
        <f t="shared" si="224"/>
        <v>4.6899999999999444</v>
      </c>
      <c r="B501" s="5">
        <f t="shared" si="238"/>
        <v>0</v>
      </c>
      <c r="C501" s="5">
        <f t="shared" si="239"/>
        <v>352.45743327950197</v>
      </c>
      <c r="D501" s="5">
        <f t="shared" si="240"/>
        <v>55.065448148556072</v>
      </c>
      <c r="E501" s="2">
        <f t="shared" si="241"/>
        <v>352.45743327950197</v>
      </c>
      <c r="F501" s="2">
        <f t="shared" si="242"/>
        <v>0</v>
      </c>
      <c r="G501" s="3">
        <f t="shared" si="243"/>
        <v>0</v>
      </c>
      <c r="H501" s="3">
        <f t="shared" si="244"/>
        <v>54.483901157661016</v>
      </c>
      <c r="I501" s="3">
        <f t="shared" si="245"/>
        <v>-44.766171822433321</v>
      </c>
      <c r="J501" s="2">
        <f t="shared" si="225"/>
        <v>70.515995525791155</v>
      </c>
      <c r="K501" s="2">
        <f t="shared" si="246"/>
        <v>48.068163275931255</v>
      </c>
      <c r="L501" s="6">
        <f t="shared" si="226"/>
        <v>2836.3604996985691</v>
      </c>
      <c r="M501" s="2">
        <f t="shared" si="227"/>
        <v>35.946929944096446</v>
      </c>
      <c r="N501" s="2">
        <f t="shared" si="247"/>
        <v>70.515995525791155</v>
      </c>
      <c r="O501" s="2">
        <f t="shared" si="228"/>
        <v>48.068163275931255</v>
      </c>
      <c r="P501" s="5">
        <f t="shared" si="229"/>
        <v>0.3836217265911982</v>
      </c>
      <c r="Q501" s="4">
        <f t="shared" si="248"/>
        <v>0.50976987102095006</v>
      </c>
      <c r="R501" s="4">
        <f t="shared" si="230"/>
        <v>0.3221488886993501</v>
      </c>
      <c r="S501" s="4">
        <f t="shared" si="249"/>
        <v>0</v>
      </c>
      <c r="T501" s="4">
        <f t="shared" si="250"/>
        <v>0</v>
      </c>
      <c r="U501" s="5">
        <f t="shared" si="251"/>
        <v>0</v>
      </c>
      <c r="V501" s="5">
        <f t="shared" si="252"/>
        <v>-7.8352421443707527</v>
      </c>
      <c r="W501" s="5">
        <f t="shared" si="253"/>
        <v>6.4377511274438604</v>
      </c>
      <c r="X501" s="5">
        <f t="shared" si="231"/>
        <v>0.99977458572385203</v>
      </c>
      <c r="Y501" s="5">
        <f t="shared" si="232"/>
        <v>0</v>
      </c>
      <c r="Z501" s="5">
        <f t="shared" si="233"/>
        <v>5.4061441979772669</v>
      </c>
      <c r="AA501" s="5">
        <f t="shared" si="234"/>
        <v>6.5796965461999042</v>
      </c>
      <c r="AB501" s="5">
        <f t="shared" si="235"/>
        <v>0</v>
      </c>
      <c r="AC501" s="5">
        <f t="shared" si="236"/>
        <v>-2.4290979463934859</v>
      </c>
      <c r="AD501" s="5">
        <f t="shared" si="237"/>
        <v>-19.156552326356234</v>
      </c>
      <c r="AE501">
        <f t="shared" si="223"/>
        <v>0</v>
      </c>
    </row>
    <row r="502" spans="1:31" x14ac:dyDescent="0.2">
      <c r="A502">
        <f t="shared" si="224"/>
        <v>4.6999999999999442</v>
      </c>
      <c r="B502" s="5">
        <f t="shared" si="238"/>
        <v>0</v>
      </c>
      <c r="C502" s="5">
        <f t="shared" si="239"/>
        <v>353.00215083618122</v>
      </c>
      <c r="D502" s="5">
        <f t="shared" si="240"/>
        <v>54.616828602715422</v>
      </c>
      <c r="E502" s="2">
        <f t="shared" si="241"/>
        <v>353.00215083618122</v>
      </c>
      <c r="F502" s="2">
        <f t="shared" si="242"/>
        <v>0</v>
      </c>
      <c r="G502" s="3">
        <f t="shared" si="243"/>
        <v>0</v>
      </c>
      <c r="H502" s="3">
        <f t="shared" si="244"/>
        <v>54.459610178197082</v>
      </c>
      <c r="I502" s="3">
        <f t="shared" si="245"/>
        <v>-44.957737345696884</v>
      </c>
      <c r="J502" s="2">
        <f t="shared" si="225"/>
        <v>70.619029220216945</v>
      </c>
      <c r="K502" s="2">
        <f t="shared" si="246"/>
        <v>48.138397559793418</v>
      </c>
      <c r="L502" s="6">
        <f t="shared" si="226"/>
        <v>2836.3582000272877</v>
      </c>
      <c r="M502" s="2">
        <f t="shared" si="227"/>
        <v>35.946900798956946</v>
      </c>
      <c r="N502" s="2">
        <f t="shared" si="247"/>
        <v>70.619029220216945</v>
      </c>
      <c r="O502" s="2">
        <f t="shared" si="228"/>
        <v>48.138397559793418</v>
      </c>
      <c r="P502" s="5">
        <f t="shared" si="229"/>
        <v>0.38362165944079685</v>
      </c>
      <c r="Q502" s="4">
        <f t="shared" si="248"/>
        <v>0.50902570023811655</v>
      </c>
      <c r="R502" s="4">
        <f t="shared" si="230"/>
        <v>0.32199403779678637</v>
      </c>
      <c r="S502" s="4">
        <f t="shared" si="249"/>
        <v>0</v>
      </c>
      <c r="T502" s="4">
        <f t="shared" si="250"/>
        <v>0</v>
      </c>
      <c r="U502" s="5">
        <f t="shared" si="251"/>
        <v>0</v>
      </c>
      <c r="V502" s="5">
        <f t="shared" si="252"/>
        <v>-7.8431908011412643</v>
      </c>
      <c r="W502" s="5">
        <f t="shared" si="253"/>
        <v>6.4747454275951322</v>
      </c>
      <c r="X502" s="5">
        <f t="shared" si="231"/>
        <v>0.99977377512417598</v>
      </c>
      <c r="Y502" s="5">
        <f t="shared" si="232"/>
        <v>0</v>
      </c>
      <c r="Z502" s="5">
        <f t="shared" si="233"/>
        <v>5.4345977935048841</v>
      </c>
      <c r="AA502" s="5">
        <f t="shared" si="234"/>
        <v>6.5832066910701474</v>
      </c>
      <c r="AB502" s="5">
        <f t="shared" si="235"/>
        <v>0</v>
      </c>
      <c r="AC502" s="5">
        <f t="shared" si="236"/>
        <v>-2.4085930076363802</v>
      </c>
      <c r="AD502" s="5">
        <f t="shared" si="237"/>
        <v>-19.116047881334719</v>
      </c>
      <c r="AE502">
        <f t="shared" si="223"/>
        <v>0</v>
      </c>
    </row>
    <row r="503" spans="1:31" x14ac:dyDescent="0.2">
      <c r="A503">
        <f t="shared" si="224"/>
        <v>4.709999999999944</v>
      </c>
      <c r="B503" s="5">
        <f t="shared" si="238"/>
        <v>0</v>
      </c>
      <c r="C503" s="5">
        <f t="shared" si="239"/>
        <v>353.54662650831278</v>
      </c>
      <c r="D503" s="5">
        <f t="shared" si="240"/>
        <v>54.166295426864387</v>
      </c>
      <c r="E503" s="2">
        <f t="shared" si="241"/>
        <v>353.54662650831278</v>
      </c>
      <c r="F503" s="2">
        <f t="shared" si="242"/>
        <v>0</v>
      </c>
      <c r="G503" s="3">
        <f t="shared" si="243"/>
        <v>0</v>
      </c>
      <c r="H503" s="3">
        <f t="shared" si="244"/>
        <v>54.435524248120721</v>
      </c>
      <c r="I503" s="3">
        <f t="shared" si="245"/>
        <v>-45.148897824510229</v>
      </c>
      <c r="J503" s="2">
        <f t="shared" si="225"/>
        <v>70.722339292021459</v>
      </c>
      <c r="K503" s="2">
        <f t="shared" si="246"/>
        <v>48.20882023996009</v>
      </c>
      <c r="L503" s="6">
        <f t="shared" si="226"/>
        <v>2836.3558938568513</v>
      </c>
      <c r="M503" s="2">
        <f t="shared" si="227"/>
        <v>35.946871571449677</v>
      </c>
      <c r="N503" s="2">
        <f t="shared" si="247"/>
        <v>70.722339292021459</v>
      </c>
      <c r="O503" s="2">
        <f t="shared" si="228"/>
        <v>48.20882023996009</v>
      </c>
      <c r="P503" s="5">
        <f t="shared" si="229"/>
        <v>0.38362159210062008</v>
      </c>
      <c r="Q503" s="4">
        <f t="shared" si="248"/>
        <v>0.50828171029553348</v>
      </c>
      <c r="R503" s="4">
        <f t="shared" si="230"/>
        <v>0.32183892065369679</v>
      </c>
      <c r="S503" s="4">
        <f t="shared" si="249"/>
        <v>0</v>
      </c>
      <c r="T503" s="4">
        <f t="shared" si="250"/>
        <v>0</v>
      </c>
      <c r="U503" s="5">
        <f t="shared" si="251"/>
        <v>0</v>
      </c>
      <c r="V503" s="5">
        <f t="shared" si="252"/>
        <v>-7.8511894988271704</v>
      </c>
      <c r="W503" s="5">
        <f t="shared" si="253"/>
        <v>6.5117872451766283</v>
      </c>
      <c r="X503" s="5">
        <f t="shared" si="231"/>
        <v>0.99977296223364487</v>
      </c>
      <c r="Y503" s="5">
        <f t="shared" si="232"/>
        <v>0</v>
      </c>
      <c r="Z503" s="5">
        <f t="shared" si="233"/>
        <v>5.4630568812311875</v>
      </c>
      <c r="AA503" s="5">
        <f t="shared" si="234"/>
        <v>6.5867469563272572</v>
      </c>
      <c r="AB503" s="5">
        <f t="shared" si="235"/>
        <v>0</v>
      </c>
      <c r="AC503" s="5">
        <f t="shared" si="236"/>
        <v>-2.3881326175959829</v>
      </c>
      <c r="AD503" s="5">
        <f t="shared" si="237"/>
        <v>-19.075465798496115</v>
      </c>
      <c r="AE503">
        <f t="shared" si="223"/>
        <v>0</v>
      </c>
    </row>
    <row r="504" spans="1:31" x14ac:dyDescent="0.2">
      <c r="A504">
        <f t="shared" si="224"/>
        <v>4.7199999999999438</v>
      </c>
      <c r="B504" s="5">
        <f t="shared" si="238"/>
        <v>0</v>
      </c>
      <c r="C504" s="5">
        <f t="shared" si="239"/>
        <v>354.09086234416316</v>
      </c>
      <c r="D504" s="5">
        <f t="shared" si="240"/>
        <v>53.713852675329363</v>
      </c>
      <c r="E504" s="2">
        <f t="shared" si="241"/>
        <v>354.09086234416316</v>
      </c>
      <c r="F504" s="2">
        <f t="shared" si="242"/>
        <v>0</v>
      </c>
      <c r="G504" s="3">
        <f t="shared" si="243"/>
        <v>0</v>
      </c>
      <c r="H504" s="3">
        <f t="shared" si="244"/>
        <v>54.411642921944761</v>
      </c>
      <c r="I504" s="3">
        <f t="shared" si="245"/>
        <v>-45.33965248249519</v>
      </c>
      <c r="J504" s="2">
        <f t="shared" si="225"/>
        <v>70.825920203684277</v>
      </c>
      <c r="K504" s="2">
        <f t="shared" si="246"/>
        <v>48.279427541707072</v>
      </c>
      <c r="L504" s="6">
        <f t="shared" si="226"/>
        <v>2836.3535812217797</v>
      </c>
      <c r="M504" s="2">
        <f t="shared" si="227"/>
        <v>35.94684226201214</v>
      </c>
      <c r="N504" s="2">
        <f t="shared" si="247"/>
        <v>70.825920203684277</v>
      </c>
      <c r="O504" s="2">
        <f t="shared" si="228"/>
        <v>48.279427541707072</v>
      </c>
      <c r="P504" s="5">
        <f t="shared" si="229"/>
        <v>0.38362152457167598</v>
      </c>
      <c r="Q504" s="4">
        <f t="shared" si="248"/>
        <v>0.5075379487994599</v>
      </c>
      <c r="R504" s="4">
        <f t="shared" si="230"/>
        <v>0.32168354655150078</v>
      </c>
      <c r="S504" s="4">
        <f t="shared" si="249"/>
        <v>0</v>
      </c>
      <c r="T504" s="4">
        <f t="shared" si="250"/>
        <v>0</v>
      </c>
      <c r="U504" s="5">
        <f t="shared" si="251"/>
        <v>0</v>
      </c>
      <c r="V504" s="5">
        <f t="shared" si="252"/>
        <v>-7.8592376474675287</v>
      </c>
      <c r="W504" s="5">
        <f t="shared" si="253"/>
        <v>6.5488760231830323</v>
      </c>
      <c r="X504" s="5">
        <f t="shared" si="231"/>
        <v>0.99977214706442696</v>
      </c>
      <c r="Y504" s="5">
        <f t="shared" si="232"/>
        <v>0</v>
      </c>
      <c r="Z504" s="5">
        <f t="shared" si="233"/>
        <v>5.4915210177941827</v>
      </c>
      <c r="AA504" s="5">
        <f t="shared" si="234"/>
        <v>6.5903169600590559</v>
      </c>
      <c r="AB504" s="5">
        <f t="shared" si="235"/>
        <v>0</v>
      </c>
      <c r="AC504" s="5">
        <f t="shared" si="236"/>
        <v>-2.3677166296733461</v>
      </c>
      <c r="AD504" s="5">
        <f t="shared" si="237"/>
        <v>-19.03480701675791</v>
      </c>
      <c r="AE504">
        <f t="shared" si="223"/>
        <v>0</v>
      </c>
    </row>
    <row r="505" spans="1:31" x14ac:dyDescent="0.2">
      <c r="A505">
        <f t="shared" si="224"/>
        <v>4.7299999999999436</v>
      </c>
      <c r="B505" s="5">
        <f t="shared" si="238"/>
        <v>0</v>
      </c>
      <c r="C505" s="5">
        <f t="shared" si="239"/>
        <v>354.63486038755116</v>
      </c>
      <c r="D505" s="5">
        <f t="shared" si="240"/>
        <v>53.259504410153575</v>
      </c>
      <c r="E505" s="2">
        <f t="shared" si="241"/>
        <v>354.63486038755116</v>
      </c>
      <c r="F505" s="2">
        <f t="shared" si="242"/>
        <v>0</v>
      </c>
      <c r="G505" s="3">
        <f t="shared" si="243"/>
        <v>0</v>
      </c>
      <c r="H505" s="3">
        <f t="shared" si="244"/>
        <v>54.387965755648025</v>
      </c>
      <c r="I505" s="3">
        <f t="shared" si="245"/>
        <v>-45.53000055266277</v>
      </c>
      <c r="J505" s="2">
        <f t="shared" si="225"/>
        <v>70.929766455015312</v>
      </c>
      <c r="K505" s="2">
        <f t="shared" si="246"/>
        <v>48.350215715756853</v>
      </c>
      <c r="L505" s="6">
        <f t="shared" si="226"/>
        <v>2836.3512621566792</v>
      </c>
      <c r="M505" s="2">
        <f t="shared" si="227"/>
        <v>35.946812871082905</v>
      </c>
      <c r="N505" s="2">
        <f t="shared" si="247"/>
        <v>70.929766455015312</v>
      </c>
      <c r="O505" s="2">
        <f t="shared" si="228"/>
        <v>48.350215715756853</v>
      </c>
      <c r="P505" s="5">
        <f t="shared" si="229"/>
        <v>0.38362145685497506</v>
      </c>
      <c r="Q505" s="4">
        <f t="shared" si="248"/>
        <v>0.50679446257419858</v>
      </c>
      <c r="R505" s="4">
        <f t="shared" si="230"/>
        <v>0.32152792468381264</v>
      </c>
      <c r="S505" s="4">
        <f t="shared" si="249"/>
        <v>0</v>
      </c>
      <c r="T505" s="4">
        <f t="shared" si="250"/>
        <v>0</v>
      </c>
      <c r="U505" s="5">
        <f t="shared" si="251"/>
        <v>0</v>
      </c>
      <c r="V505" s="5">
        <f t="shared" si="252"/>
        <v>-7.8673346628399745</v>
      </c>
      <c r="W505" s="5">
        <f t="shared" si="253"/>
        <v>6.5860111988080572</v>
      </c>
      <c r="X505" s="5">
        <f t="shared" si="231"/>
        <v>0.99977132962871973</v>
      </c>
      <c r="Y505" s="5">
        <f t="shared" si="232"/>
        <v>0</v>
      </c>
      <c r="Z505" s="5">
        <f t="shared" si="233"/>
        <v>5.5199897577617518</v>
      </c>
      <c r="AA505" s="5">
        <f t="shared" si="234"/>
        <v>6.5939163248948374</v>
      </c>
      <c r="AB505" s="5">
        <f t="shared" si="235"/>
        <v>0</v>
      </c>
      <c r="AC505" s="5">
        <f t="shared" si="236"/>
        <v>-2.3473449050782227</v>
      </c>
      <c r="AD505" s="5">
        <f t="shared" si="237"/>
        <v>-18.994072476297106</v>
      </c>
      <c r="AE505">
        <f t="shared" si="223"/>
        <v>0</v>
      </c>
    </row>
    <row r="506" spans="1:31" x14ac:dyDescent="0.2">
      <c r="A506">
        <f t="shared" si="224"/>
        <v>4.7399999999999434</v>
      </c>
      <c r="B506" s="5">
        <f t="shared" si="238"/>
        <v>0</v>
      </c>
      <c r="C506" s="5">
        <f t="shared" si="239"/>
        <v>355.17862267786239</v>
      </c>
      <c r="D506" s="5">
        <f t="shared" si="240"/>
        <v>52.803254701003127</v>
      </c>
      <c r="E506" s="2">
        <f t="shared" si="241"/>
        <v>355.17862267786239</v>
      </c>
      <c r="F506" s="2">
        <f t="shared" si="242"/>
        <v>0</v>
      </c>
      <c r="G506" s="3">
        <f t="shared" si="243"/>
        <v>0</v>
      </c>
      <c r="H506" s="3">
        <f t="shared" si="244"/>
        <v>54.364492306597242</v>
      </c>
      <c r="I506" s="3">
        <f t="shared" si="245"/>
        <v>-45.71994127742574</v>
      </c>
      <c r="J506" s="2">
        <f t="shared" si="225"/>
        <v>71.033872583193215</v>
      </c>
      <c r="K506" s="2">
        <f t="shared" si="246"/>
        <v>48.421181038304844</v>
      </c>
      <c r="L506" s="6">
        <f t="shared" si="226"/>
        <v>2836.3489366962394</v>
      </c>
      <c r="M506" s="2">
        <f t="shared" si="227"/>
        <v>35.946783399101648</v>
      </c>
      <c r="N506" s="2">
        <f t="shared" si="247"/>
        <v>71.033872583193215</v>
      </c>
      <c r="O506" s="2">
        <f t="shared" si="228"/>
        <v>48.421181038304844</v>
      </c>
      <c r="P506" s="5">
        <f t="shared" si="229"/>
        <v>0.3836213889515302</v>
      </c>
      <c r="Q506" s="4">
        <f t="shared" si="248"/>
        <v>0.50605129766790646</v>
      </c>
      <c r="R506" s="4">
        <f t="shared" si="230"/>
        <v>0.32137206415655184</v>
      </c>
      <c r="S506" s="4">
        <f t="shared" si="249"/>
        <v>0</v>
      </c>
      <c r="T506" s="4">
        <f t="shared" si="250"/>
        <v>0</v>
      </c>
      <c r="U506" s="5">
        <f t="shared" si="251"/>
        <v>0</v>
      </c>
      <c r="V506" s="5">
        <f t="shared" si="252"/>
        <v>-7.8754799664207882</v>
      </c>
      <c r="W506" s="5">
        <f t="shared" si="253"/>
        <v>6.6231922035737734</v>
      </c>
      <c r="X506" s="5">
        <f t="shared" si="231"/>
        <v>0.99977050993875183</v>
      </c>
      <c r="Y506" s="5">
        <f t="shared" si="232"/>
        <v>0</v>
      </c>
      <c r="Z506" s="5">
        <f t="shared" si="233"/>
        <v>5.5484626537260615</v>
      </c>
      <c r="AA506" s="5">
        <f t="shared" si="234"/>
        <v>6.5975446779689388</v>
      </c>
      <c r="AB506" s="5">
        <f t="shared" si="235"/>
        <v>0</v>
      </c>
      <c r="AC506" s="5">
        <f t="shared" si="236"/>
        <v>-2.3270173126947267</v>
      </c>
      <c r="AD506" s="5">
        <f t="shared" si="237"/>
        <v>-18.953263118457286</v>
      </c>
      <c r="AE506">
        <f t="shared" si="223"/>
        <v>0</v>
      </c>
    </row>
    <row r="507" spans="1:31" x14ac:dyDescent="0.2">
      <c r="A507">
        <f t="shared" si="224"/>
        <v>4.7499999999999432</v>
      </c>
      <c r="B507" s="5">
        <f t="shared" si="238"/>
        <v>0</v>
      </c>
      <c r="C507" s="5">
        <f t="shared" si="239"/>
        <v>355.72215125006272</v>
      </c>
      <c r="D507" s="5">
        <f t="shared" si="240"/>
        <v>52.345107625072949</v>
      </c>
      <c r="E507" s="2">
        <f t="shared" si="241"/>
        <v>355.72215125006272</v>
      </c>
      <c r="F507" s="2">
        <f t="shared" si="242"/>
        <v>0</v>
      </c>
      <c r="G507" s="3">
        <f t="shared" si="243"/>
        <v>0</v>
      </c>
      <c r="H507" s="3">
        <f t="shared" si="244"/>
        <v>54.341222133470296</v>
      </c>
      <c r="I507" s="3">
        <f t="shared" si="245"/>
        <v>-45.909473908610309</v>
      </c>
      <c r="J507" s="2">
        <f t="shared" si="225"/>
        <v>71.138233162797434</v>
      </c>
      <c r="K507" s="2">
        <f t="shared" si="246"/>
        <v>48.492319811041192</v>
      </c>
      <c r="L507" s="6">
        <f t="shared" si="226"/>
        <v>2836.346604875228</v>
      </c>
      <c r="M507" s="2">
        <f t="shared" si="227"/>
        <v>35.946753846508969</v>
      </c>
      <c r="N507" s="2">
        <f t="shared" si="247"/>
        <v>71.138233162797434</v>
      </c>
      <c r="O507" s="2">
        <f t="shared" si="228"/>
        <v>48.492319811041192</v>
      </c>
      <c r="P507" s="5">
        <f t="shared" si="229"/>
        <v>0.38362132086235667</v>
      </c>
      <c r="Q507" s="4">
        <f t="shared" si="248"/>
        <v>0.50530849935851008</v>
      </c>
      <c r="R507" s="4">
        <f t="shared" si="230"/>
        <v>0.32121597398806784</v>
      </c>
      <c r="S507" s="4">
        <f t="shared" si="249"/>
        <v>0</v>
      </c>
      <c r="T507" s="4">
        <f t="shared" si="250"/>
        <v>0</v>
      </c>
      <c r="U507" s="5">
        <f t="shared" si="251"/>
        <v>0</v>
      </c>
      <c r="V507" s="5">
        <f t="shared" si="252"/>
        <v>-7.883672985344651</v>
      </c>
      <c r="W507" s="5">
        <f t="shared" si="253"/>
        <v>6.6604184634590693</v>
      </c>
      <c r="X507" s="5">
        <f t="shared" si="231"/>
        <v>0.99976968800677746</v>
      </c>
      <c r="Y507" s="5">
        <f t="shared" si="232"/>
        <v>0</v>
      </c>
      <c r="Z507" s="5">
        <f t="shared" si="233"/>
        <v>5.5769392563969173</v>
      </c>
      <c r="AA507" s="5">
        <f t="shared" si="234"/>
        <v>6.6012016508840272</v>
      </c>
      <c r="AB507" s="5">
        <f t="shared" si="235"/>
        <v>0</v>
      </c>
      <c r="AC507" s="5">
        <f t="shared" si="236"/>
        <v>-2.3067337289477337</v>
      </c>
      <c r="AD507" s="5">
        <f t="shared" si="237"/>
        <v>-18.912379885656904</v>
      </c>
      <c r="AE507">
        <f t="shared" si="223"/>
        <v>0</v>
      </c>
    </row>
    <row r="508" spans="1:31" x14ac:dyDescent="0.2">
      <c r="A508">
        <f t="shared" si="224"/>
        <v>4.7599999999999429</v>
      </c>
      <c r="B508" s="5">
        <f t="shared" si="238"/>
        <v>0</v>
      </c>
      <c r="C508" s="5">
        <f t="shared" si="239"/>
        <v>356.26544813471094</v>
      </c>
      <c r="D508" s="5">
        <f t="shared" si="240"/>
        <v>51.885067266992564</v>
      </c>
      <c r="E508" s="2">
        <f t="shared" si="241"/>
        <v>356.26544813471094</v>
      </c>
      <c r="F508" s="2">
        <f t="shared" si="242"/>
        <v>0</v>
      </c>
      <c r="G508" s="3">
        <f t="shared" si="243"/>
        <v>0</v>
      </c>
      <c r="H508" s="3">
        <f t="shared" si="244"/>
        <v>54.318154796180821</v>
      </c>
      <c r="I508" s="3">
        <f t="shared" si="245"/>
        <v>-46.09859770746688</v>
      </c>
      <c r="J508" s="2">
        <f t="shared" si="225"/>
        <v>71.242842805833718</v>
      </c>
      <c r="K508" s="2">
        <f t="shared" si="246"/>
        <v>48.563628361168178</v>
      </c>
      <c r="L508" s="6">
        <f t="shared" si="226"/>
        <v>2836.344266728488</v>
      </c>
      <c r="M508" s="2">
        <f t="shared" si="227"/>
        <v>35.946724213746457</v>
      </c>
      <c r="N508" s="2">
        <f t="shared" si="247"/>
        <v>71.242842805833718</v>
      </c>
      <c r="O508" s="2">
        <f t="shared" si="228"/>
        <v>48.563628361168178</v>
      </c>
      <c r="P508" s="5">
        <f t="shared" si="229"/>
        <v>0.38362125258847185</v>
      </c>
      <c r="Q508" s="4">
        <f t="shared" si="248"/>
        <v>0.50456611215973202</v>
      </c>
      <c r="R508" s="4">
        <f t="shared" si="230"/>
        <v>0.32105966310928302</v>
      </c>
      <c r="S508" s="4">
        <f t="shared" si="249"/>
        <v>0</v>
      </c>
      <c r="T508" s="4">
        <f t="shared" si="250"/>
        <v>0</v>
      </c>
      <c r="U508" s="5">
        <f t="shared" si="251"/>
        <v>0</v>
      </c>
      <c r="V508" s="5">
        <f t="shared" si="252"/>
        <v>-7.8919131523641299</v>
      </c>
      <c r="W508" s="5">
        <f t="shared" si="253"/>
        <v>6.6976893990272375</v>
      </c>
      <c r="X508" s="5">
        <f t="shared" si="231"/>
        <v>0.99976886384507824</v>
      </c>
      <c r="Y508" s="5">
        <f t="shared" si="232"/>
        <v>0</v>
      </c>
      <c r="Z508" s="5">
        <f t="shared" si="233"/>
        <v>5.605419114694068</v>
      </c>
      <c r="AA508" s="5">
        <f t="shared" si="234"/>
        <v>6.6048868796741154</v>
      </c>
      <c r="AB508" s="5">
        <f t="shared" si="235"/>
        <v>0</v>
      </c>
      <c r="AC508" s="5">
        <f t="shared" si="236"/>
        <v>-2.286494037670062</v>
      </c>
      <c r="AD508" s="5">
        <f t="shared" si="237"/>
        <v>-18.871423721298648</v>
      </c>
      <c r="AE508">
        <f t="shared" si="223"/>
        <v>0</v>
      </c>
    </row>
    <row r="509" spans="1:31" x14ac:dyDescent="0.2">
      <c r="A509">
        <f t="shared" si="224"/>
        <v>4.7699999999999427</v>
      </c>
      <c r="B509" s="5">
        <f t="shared" si="238"/>
        <v>0</v>
      </c>
      <c r="C509" s="5">
        <f t="shared" si="239"/>
        <v>356.80851535797086</v>
      </c>
      <c r="D509" s="5">
        <f t="shared" si="240"/>
        <v>51.42313771873183</v>
      </c>
      <c r="E509" s="2">
        <f t="shared" si="241"/>
        <v>356.80851535797086</v>
      </c>
      <c r="F509" s="2">
        <f t="shared" si="242"/>
        <v>0</v>
      </c>
      <c r="G509" s="3">
        <f t="shared" si="243"/>
        <v>0</v>
      </c>
      <c r="H509" s="3">
        <f t="shared" si="244"/>
        <v>54.295289855804121</v>
      </c>
      <c r="I509" s="3">
        <f t="shared" si="245"/>
        <v>-46.287311944679864</v>
      </c>
      <c r="J509" s="2">
        <f t="shared" si="225"/>
        <v>71.347696161753461</v>
      </c>
      <c r="K509" s="2">
        <f t="shared" si="246"/>
        <v>48.635103041413402</v>
      </c>
      <c r="L509" s="6">
        <f t="shared" si="226"/>
        <v>2836.3419222909347</v>
      </c>
      <c r="M509" s="2">
        <f t="shared" si="227"/>
        <v>35.946694501256637</v>
      </c>
      <c r="N509" s="2">
        <f t="shared" si="247"/>
        <v>71.347696161753461</v>
      </c>
      <c r="O509" s="2">
        <f t="shared" si="228"/>
        <v>48.635103041413402</v>
      </c>
      <c r="P509" s="5">
        <f t="shared" si="229"/>
        <v>0.3836211841308953</v>
      </c>
      <c r="Q509" s="4">
        <f t="shared" si="248"/>
        <v>0.50382417982721306</v>
      </c>
      <c r="R509" s="4">
        <f t="shared" si="230"/>
        <v>0.3209031403638507</v>
      </c>
      <c r="S509" s="4">
        <f t="shared" si="249"/>
        <v>0</v>
      </c>
      <c r="T509" s="4">
        <f t="shared" si="250"/>
        <v>0</v>
      </c>
      <c r="U509" s="5">
        <f t="shared" si="251"/>
        <v>0</v>
      </c>
      <c r="V509" s="5">
        <f t="shared" si="252"/>
        <v>-7.9001999058089041</v>
      </c>
      <c r="W509" s="5">
        <f t="shared" si="253"/>
        <v>6.7350044255526971</v>
      </c>
      <c r="X509" s="5">
        <f t="shared" si="231"/>
        <v>0.99976803746596199</v>
      </c>
      <c r="Y509" s="5">
        <f t="shared" si="232"/>
        <v>0</v>
      </c>
      <c r="Z509" s="5">
        <f t="shared" si="233"/>
        <v>5.6339017758384315</v>
      </c>
      <c r="AA509" s="5">
        <f t="shared" si="234"/>
        <v>6.6086000047673075</v>
      </c>
      <c r="AB509" s="5">
        <f t="shared" si="235"/>
        <v>0</v>
      </c>
      <c r="AC509" s="5">
        <f t="shared" si="236"/>
        <v>-2.2662981299704725</v>
      </c>
      <c r="AD509" s="5">
        <f t="shared" si="237"/>
        <v>-18.830395569679993</v>
      </c>
      <c r="AE509">
        <f t="shared" si="223"/>
        <v>0</v>
      </c>
    </row>
    <row r="510" spans="1:31" x14ac:dyDescent="0.2">
      <c r="A510">
        <f t="shared" si="224"/>
        <v>4.7799999999999425</v>
      </c>
      <c r="B510" s="5">
        <f t="shared" si="238"/>
        <v>0</v>
      </c>
      <c r="C510" s="5">
        <f t="shared" si="239"/>
        <v>357.35135494162239</v>
      </c>
      <c r="D510" s="5">
        <f t="shared" si="240"/>
        <v>50.959323079506547</v>
      </c>
      <c r="E510" s="2">
        <f t="shared" si="241"/>
        <v>357.35135494162239</v>
      </c>
      <c r="F510" s="2">
        <f t="shared" si="242"/>
        <v>0</v>
      </c>
      <c r="G510" s="3">
        <f t="shared" si="243"/>
        <v>0</v>
      </c>
      <c r="H510" s="3">
        <f t="shared" si="244"/>
        <v>54.272626874504418</v>
      </c>
      <c r="I510" s="3">
        <f t="shared" si="245"/>
        <v>-46.475615900376667</v>
      </c>
      <c r="J510" s="2">
        <f t="shared" si="225"/>
        <v>71.452787917467049</v>
      </c>
      <c r="K510" s="2">
        <f t="shared" si="246"/>
        <v>48.706740230038882</v>
      </c>
      <c r="L510" s="6">
        <f t="shared" si="226"/>
        <v>2836.3395715975494</v>
      </c>
      <c r="M510" s="2">
        <f t="shared" si="227"/>
        <v>35.946664709482825</v>
      </c>
      <c r="N510" s="2">
        <f t="shared" si="247"/>
        <v>71.452787917467049</v>
      </c>
      <c r="O510" s="2">
        <f t="shared" si="228"/>
        <v>48.706740230038882</v>
      </c>
      <c r="P510" s="5">
        <f t="shared" si="229"/>
        <v>0.38362111549064848</v>
      </c>
      <c r="Q510" s="4">
        <f t="shared" si="248"/>
        <v>0.50308274536472575</v>
      </c>
      <c r="R510" s="4">
        <f t="shared" si="230"/>
        <v>0.3207464145083273</v>
      </c>
      <c r="S510" s="4">
        <f t="shared" si="249"/>
        <v>0</v>
      </c>
      <c r="T510" s="4">
        <f t="shared" si="250"/>
        <v>0</v>
      </c>
      <c r="U510" s="5">
        <f t="shared" si="251"/>
        <v>0</v>
      </c>
      <c r="V510" s="5">
        <f t="shared" si="252"/>
        <v>-7.9085326895447414</v>
      </c>
      <c r="W510" s="5">
        <f t="shared" si="253"/>
        <v>6.7723629531468204</v>
      </c>
      <c r="X510" s="5">
        <f t="shared" si="231"/>
        <v>0.9997672088817583</v>
      </c>
      <c r="Y510" s="5">
        <f t="shared" si="232"/>
        <v>0</v>
      </c>
      <c r="Z510" s="5">
        <f t="shared" si="233"/>
        <v>5.6623867854422674</v>
      </c>
      <c r="AA510" s="5">
        <f t="shared" si="234"/>
        <v>6.6123406709483117</v>
      </c>
      <c r="AB510" s="5">
        <f t="shared" si="235"/>
        <v>0</v>
      </c>
      <c r="AC510" s="5">
        <f t="shared" si="236"/>
        <v>-2.2461459041024741</v>
      </c>
      <c r="AD510" s="5">
        <f t="shared" si="237"/>
        <v>-18.789296375904868</v>
      </c>
      <c r="AE510">
        <f t="shared" si="223"/>
        <v>0</v>
      </c>
    </row>
    <row r="511" spans="1:31" x14ac:dyDescent="0.2">
      <c r="A511">
        <f t="shared" si="224"/>
        <v>4.7899999999999423</v>
      </c>
      <c r="B511" s="5">
        <f t="shared" si="238"/>
        <v>0</v>
      </c>
      <c r="C511" s="5">
        <f t="shared" si="239"/>
        <v>357.89396890307228</v>
      </c>
      <c r="D511" s="5">
        <f t="shared" si="240"/>
        <v>50.493627455683985</v>
      </c>
      <c r="E511" s="2">
        <f t="shared" si="241"/>
        <v>357.89396890307228</v>
      </c>
      <c r="F511" s="2">
        <f t="shared" si="242"/>
        <v>0</v>
      </c>
      <c r="G511" s="3">
        <f t="shared" si="243"/>
        <v>0</v>
      </c>
      <c r="H511" s="3">
        <f t="shared" si="244"/>
        <v>54.250165415463393</v>
      </c>
      <c r="I511" s="3">
        <f t="shared" si="245"/>
        <v>-46.663508864135714</v>
      </c>
      <c r="J511" s="2">
        <f t="shared" si="225"/>
        <v>71.558112797351029</v>
      </c>
      <c r="K511" s="2">
        <f t="shared" si="246"/>
        <v>48.778536330845959</v>
      </c>
      <c r="L511" s="6">
        <f t="shared" si="226"/>
        <v>2836.3372146833781</v>
      </c>
      <c r="M511" s="2">
        <f t="shared" si="227"/>
        <v>35.946634838869201</v>
      </c>
      <c r="N511" s="2">
        <f t="shared" si="247"/>
        <v>71.558112797351029</v>
      </c>
      <c r="O511" s="2">
        <f t="shared" si="228"/>
        <v>48.778536330845959</v>
      </c>
      <c r="P511" s="5">
        <f t="shared" si="229"/>
        <v>0.38362104666875463</v>
      </c>
      <c r="Q511" s="4">
        <f t="shared" si="248"/>
        <v>0.50234185103048012</v>
      </c>
      <c r="R511" s="4">
        <f t="shared" si="230"/>
        <v>0.3205894942123606</v>
      </c>
      <c r="S511" s="4">
        <f t="shared" si="249"/>
        <v>0</v>
      </c>
      <c r="T511" s="4">
        <f t="shared" si="250"/>
        <v>0</v>
      </c>
      <c r="U511" s="5">
        <f t="shared" si="251"/>
        <v>0</v>
      </c>
      <c r="V511" s="5">
        <f t="shared" si="252"/>
        <v>-7.916910952932243</v>
      </c>
      <c r="W511" s="5">
        <f t="shared" si="253"/>
        <v>6.8097643868828612</v>
      </c>
      <c r="X511" s="5">
        <f t="shared" si="231"/>
        <v>0.99976637810482105</v>
      </c>
      <c r="Y511" s="5">
        <f t="shared" si="232"/>
        <v>0</v>
      </c>
      <c r="Z511" s="5">
        <f t="shared" si="233"/>
        <v>5.6908736875982662</v>
      </c>
      <c r="AA511" s="5">
        <f t="shared" si="234"/>
        <v>6.6161085273207147</v>
      </c>
      <c r="AB511" s="5">
        <f t="shared" si="235"/>
        <v>0</v>
      </c>
      <c r="AC511" s="5">
        <f t="shared" si="236"/>
        <v>-2.2260372653339768</v>
      </c>
      <c r="AD511" s="5">
        <f t="shared" si="237"/>
        <v>-18.748127085796423</v>
      </c>
      <c r="AE511">
        <f t="shared" si="223"/>
        <v>0</v>
      </c>
    </row>
    <row r="512" spans="1:31" x14ac:dyDescent="0.2">
      <c r="A512">
        <f t="shared" si="224"/>
        <v>4.7999999999999421</v>
      </c>
      <c r="B512" s="5">
        <f t="shared" si="238"/>
        <v>0</v>
      </c>
      <c r="C512" s="5">
        <f t="shared" si="239"/>
        <v>358.43635925536364</v>
      </c>
      <c r="D512" s="5">
        <f t="shared" si="240"/>
        <v>50.026054960688342</v>
      </c>
      <c r="E512" s="2">
        <f t="shared" si="241"/>
        <v>358.43635925536364</v>
      </c>
      <c r="F512" s="2">
        <f t="shared" si="242"/>
        <v>0</v>
      </c>
      <c r="G512" s="3">
        <f t="shared" si="243"/>
        <v>0</v>
      </c>
      <c r="H512" s="3">
        <f t="shared" si="244"/>
        <v>54.22790504281005</v>
      </c>
      <c r="I512" s="3">
        <f t="shared" si="245"/>
        <v>-46.85099013499368</v>
      </c>
      <c r="J512" s="2">
        <f t="shared" si="225"/>
        <v>71.66366556324968</v>
      </c>
      <c r="K512" s="2">
        <f t="shared" si="246"/>
        <v>48.850487773176333</v>
      </c>
      <c r="L512" s="6">
        <f t="shared" si="226"/>
        <v>2836.3348515835264</v>
      </c>
      <c r="M512" s="2">
        <f t="shared" si="227"/>
        <v>35.946604889860659</v>
      </c>
      <c r="N512" s="2">
        <f t="shared" si="247"/>
        <v>71.66366556324968</v>
      </c>
      <c r="O512" s="2">
        <f t="shared" si="228"/>
        <v>48.850487773176333</v>
      </c>
      <c r="P512" s="5">
        <f t="shared" si="229"/>
        <v>0.38362097766623898</v>
      </c>
      <c r="Q512" s="4">
        <f t="shared" si="248"/>
        <v>0.50160153834350718</v>
      </c>
      <c r="R512" s="4">
        <f t="shared" si="230"/>
        <v>0.32043238805889201</v>
      </c>
      <c r="S512" s="4">
        <f t="shared" si="249"/>
        <v>0</v>
      </c>
      <c r="T512" s="4">
        <f t="shared" si="250"/>
        <v>0</v>
      </c>
      <c r="U512" s="5">
        <f t="shared" si="251"/>
        <v>0</v>
      </c>
      <c r="V512" s="5">
        <f t="shared" si="252"/>
        <v>-7.9253341507853845</v>
      </c>
      <c r="W512" s="5">
        <f t="shared" si="253"/>
        <v>6.847208126919992</v>
      </c>
      <c r="X512" s="5">
        <f t="shared" si="231"/>
        <v>0.99976554514752392</v>
      </c>
      <c r="Y512" s="5">
        <f t="shared" si="232"/>
        <v>0</v>
      </c>
      <c r="Z512" s="5">
        <f t="shared" si="233"/>
        <v>5.7193620249675865</v>
      </c>
      <c r="AA512" s="5">
        <f t="shared" si="234"/>
        <v>6.6199032272690719</v>
      </c>
      <c r="AB512" s="5">
        <f t="shared" si="235"/>
        <v>0</v>
      </c>
      <c r="AC512" s="5">
        <f t="shared" si="236"/>
        <v>-2.205972125817798</v>
      </c>
      <c r="AD512" s="5">
        <f t="shared" si="237"/>
        <v>-18.706888645810935</v>
      </c>
      <c r="AE512">
        <f t="shared" si="223"/>
        <v>0</v>
      </c>
    </row>
    <row r="513" spans="1:31" x14ac:dyDescent="0.2">
      <c r="A513">
        <f t="shared" si="224"/>
        <v>4.8099999999999419</v>
      </c>
      <c r="B513" s="5">
        <f t="shared" si="238"/>
        <v>0</v>
      </c>
      <c r="C513" s="5">
        <f t="shared" si="239"/>
        <v>358.97852800718545</v>
      </c>
      <c r="D513" s="5">
        <f t="shared" si="240"/>
        <v>49.556609714906109</v>
      </c>
      <c r="E513" s="2">
        <f t="shared" si="241"/>
        <v>358.97852800718545</v>
      </c>
      <c r="F513" s="2">
        <f t="shared" si="242"/>
        <v>0</v>
      </c>
      <c r="G513" s="3">
        <f t="shared" si="243"/>
        <v>0</v>
      </c>
      <c r="H513" s="3">
        <f t="shared" si="244"/>
        <v>54.20584532155187</v>
      </c>
      <c r="I513" s="3">
        <f t="shared" si="245"/>
        <v>-47.038059021451787</v>
      </c>
      <c r="J513" s="2">
        <f t="shared" si="225"/>
        <v>71.769441014470701</v>
      </c>
      <c r="K513" s="2">
        <f t="shared" si="246"/>
        <v>48.922591011909134</v>
      </c>
      <c r="L513" s="6">
        <f t="shared" si="226"/>
        <v>2836.3324823331582</v>
      </c>
      <c r="M513" s="2">
        <f t="shared" si="227"/>
        <v>35.946574862902871</v>
      </c>
      <c r="N513" s="2">
        <f t="shared" si="247"/>
        <v>71.769441014470701</v>
      </c>
      <c r="O513" s="2">
        <f t="shared" si="228"/>
        <v>48.922591011909134</v>
      </c>
      <c r="P513" s="5">
        <f t="shared" si="229"/>
        <v>0.38362090848412822</v>
      </c>
      <c r="Q513" s="4">
        <f t="shared" si="248"/>
        <v>0.50086184809012302</v>
      </c>
      <c r="R513" s="4">
        <f t="shared" si="230"/>
        <v>0.32027510454437308</v>
      </c>
      <c r="S513" s="4">
        <f t="shared" si="249"/>
        <v>0</v>
      </c>
      <c r="T513" s="4">
        <f t="shared" si="250"/>
        <v>0</v>
      </c>
      <c r="U513" s="5">
        <f t="shared" si="251"/>
        <v>0</v>
      </c>
      <c r="V513" s="5">
        <f t="shared" si="252"/>
        <v>-7.9338017433298438</v>
      </c>
      <c r="W513" s="5">
        <f t="shared" si="253"/>
        <v>6.884693568626413</v>
      </c>
      <c r="X513" s="5">
        <f t="shared" si="231"/>
        <v>0.99976471002226208</v>
      </c>
      <c r="Y513" s="5">
        <f t="shared" si="232"/>
        <v>0</v>
      </c>
      <c r="Z513" s="5">
        <f t="shared" si="233"/>
        <v>5.7478513388668064</v>
      </c>
      <c r="AA513" s="5">
        <f t="shared" si="234"/>
        <v>6.6237244284207861</v>
      </c>
      <c r="AB513" s="5">
        <f t="shared" si="235"/>
        <v>0</v>
      </c>
      <c r="AC513" s="5">
        <f t="shared" si="236"/>
        <v>-2.1859504044630373</v>
      </c>
      <c r="AD513" s="5">
        <f t="shared" si="237"/>
        <v>-18.665582002952799</v>
      </c>
      <c r="AE513">
        <f t="shared" si="223"/>
        <v>0</v>
      </c>
    </row>
    <row r="514" spans="1:31" x14ac:dyDescent="0.2">
      <c r="A514">
        <f t="shared" si="224"/>
        <v>4.8199999999999417</v>
      </c>
      <c r="B514" s="5">
        <f t="shared" si="238"/>
        <v>0</v>
      </c>
      <c r="C514" s="5">
        <f t="shared" si="239"/>
        <v>359.52047716288075</v>
      </c>
      <c r="D514" s="5">
        <f t="shared" si="240"/>
        <v>49.085295845591446</v>
      </c>
      <c r="E514" s="2">
        <f t="shared" si="241"/>
        <v>359.52047716288075</v>
      </c>
      <c r="F514" s="2">
        <f t="shared" si="242"/>
        <v>0</v>
      </c>
      <c r="G514" s="3">
        <f t="shared" si="243"/>
        <v>0</v>
      </c>
      <c r="H514" s="3">
        <f t="shared" si="244"/>
        <v>54.183985817507242</v>
      </c>
      <c r="I514" s="3">
        <f t="shared" si="245"/>
        <v>-47.224714841481315</v>
      </c>
      <c r="J514" s="2">
        <f t="shared" si="225"/>
        <v>71.875433987775338</v>
      </c>
      <c r="K514" s="2">
        <f t="shared" si="246"/>
        <v>48.994842527454217</v>
      </c>
      <c r="L514" s="6">
        <f t="shared" si="226"/>
        <v>2836.3301069674881</v>
      </c>
      <c r="M514" s="2">
        <f t="shared" si="227"/>
        <v>35.946544758442123</v>
      </c>
      <c r="N514" s="2">
        <f t="shared" si="247"/>
        <v>71.875433987775338</v>
      </c>
      <c r="O514" s="2">
        <f t="shared" si="228"/>
        <v>48.994842527454217</v>
      </c>
      <c r="P514" s="5">
        <f t="shared" si="229"/>
        <v>0.38362083912345069</v>
      </c>
      <c r="Q514" s="4">
        <f t="shared" si="248"/>
        <v>0.50012282033046163</v>
      </c>
      <c r="R514" s="4">
        <f t="shared" si="230"/>
        <v>0.32011765207899445</v>
      </c>
      <c r="S514" s="4">
        <f t="shared" si="249"/>
        <v>0</v>
      </c>
      <c r="T514" s="4">
        <f t="shared" si="250"/>
        <v>0</v>
      </c>
      <c r="U514" s="5">
        <f t="shared" si="251"/>
        <v>0</v>
      </c>
      <c r="V514" s="5">
        <f t="shared" si="252"/>
        <v>-7.9423131961611437</v>
      </c>
      <c r="W514" s="5">
        <f t="shared" si="253"/>
        <v>6.9222201027015453</v>
      </c>
      <c r="X514" s="5">
        <f t="shared" si="231"/>
        <v>0.99976387274144785</v>
      </c>
      <c r="Y514" s="5">
        <f t="shared" si="232"/>
        <v>0</v>
      </c>
      <c r="Z514" s="5">
        <f t="shared" si="233"/>
        <v>5.7763411693537874</v>
      </c>
      <c r="AA514" s="5">
        <f t="shared" si="234"/>
        <v>6.6275717926078075</v>
      </c>
      <c r="AB514" s="5">
        <f t="shared" si="235"/>
        <v>0</v>
      </c>
      <c r="AC514" s="5">
        <f t="shared" si="236"/>
        <v>-2.1659720268073563</v>
      </c>
      <c r="AD514" s="5">
        <f t="shared" si="237"/>
        <v>-18.624208104690645</v>
      </c>
      <c r="AE514">
        <f t="shared" si="223"/>
        <v>0</v>
      </c>
    </row>
    <row r="515" spans="1:31" x14ac:dyDescent="0.2">
      <c r="A515">
        <f t="shared" si="224"/>
        <v>4.8299999999999415</v>
      </c>
      <c r="B515" s="5">
        <f t="shared" si="238"/>
        <v>0</v>
      </c>
      <c r="C515" s="5">
        <f t="shared" si="239"/>
        <v>360.0622087224545</v>
      </c>
      <c r="D515" s="5">
        <f t="shared" si="240"/>
        <v>48.612117486771396</v>
      </c>
      <c r="E515" s="2">
        <f t="shared" si="241"/>
        <v>360.0622087224545</v>
      </c>
      <c r="F515" s="2">
        <f t="shared" si="242"/>
        <v>0</v>
      </c>
      <c r="G515" s="3">
        <f t="shared" si="243"/>
        <v>0</v>
      </c>
      <c r="H515" s="3">
        <f t="shared" si="244"/>
        <v>54.162326097239166</v>
      </c>
      <c r="I515" s="3">
        <f t="shared" si="245"/>
        <v>-47.410956922528221</v>
      </c>
      <c r="J515" s="2">
        <f t="shared" si="225"/>
        <v>71.981639357363221</v>
      </c>
      <c r="K515" s="2">
        <f t="shared" si="246"/>
        <v>49.067238825741796</v>
      </c>
      <c r="L515" s="6">
        <f t="shared" si="226"/>
        <v>2836.3277255217822</v>
      </c>
      <c r="M515" s="2">
        <f t="shared" si="227"/>
        <v>35.94651457692536</v>
      </c>
      <c r="N515" s="2">
        <f t="shared" si="247"/>
        <v>71.981639357363221</v>
      </c>
      <c r="O515" s="2">
        <f t="shared" si="228"/>
        <v>49.067238825741796</v>
      </c>
      <c r="P515" s="5">
        <f t="shared" si="229"/>
        <v>0.38362076958523605</v>
      </c>
      <c r="Q515" s="4">
        <f t="shared" si="248"/>
        <v>0.4993844944050761</v>
      </c>
      <c r="R515" s="4">
        <f t="shared" si="230"/>
        <v>0.31996003898692987</v>
      </c>
      <c r="S515" s="4">
        <f t="shared" si="249"/>
        <v>0</v>
      </c>
      <c r="T515" s="4">
        <f t="shared" si="250"/>
        <v>0</v>
      </c>
      <c r="U515" s="5">
        <f t="shared" si="251"/>
        <v>0</v>
      </c>
      <c r="V515" s="5">
        <f t="shared" si="252"/>
        <v>-7.950867980202629</v>
      </c>
      <c r="W515" s="5">
        <f t="shared" si="253"/>
        <v>6.9597871152973001</v>
      </c>
      <c r="X515" s="5">
        <f t="shared" si="231"/>
        <v>0.99976303331751193</v>
      </c>
      <c r="Y515" s="5">
        <f t="shared" si="232"/>
        <v>0</v>
      </c>
      <c r="Z515" s="5">
        <f t="shared" si="233"/>
        <v>5.8048310553124924</v>
      </c>
      <c r="AA515" s="5">
        <f t="shared" si="234"/>
        <v>6.6314449858281916</v>
      </c>
      <c r="AB515" s="5">
        <f t="shared" si="235"/>
        <v>0</v>
      </c>
      <c r="AC515" s="5">
        <f t="shared" si="236"/>
        <v>-2.1460369248901365</v>
      </c>
      <c r="AD515" s="5">
        <f t="shared" si="237"/>
        <v>-18.582767898874508</v>
      </c>
      <c r="AE515">
        <f t="shared" si="223"/>
        <v>0</v>
      </c>
    </row>
    <row r="516" spans="1:31" x14ac:dyDescent="0.2">
      <c r="A516">
        <f t="shared" si="224"/>
        <v>4.8399999999999412</v>
      </c>
      <c r="B516" s="5">
        <f t="shared" si="238"/>
        <v>0</v>
      </c>
      <c r="C516" s="5">
        <f t="shared" si="239"/>
        <v>360.60372468158067</v>
      </c>
      <c r="D516" s="5">
        <f t="shared" si="240"/>
        <v>48.137078779151167</v>
      </c>
      <c r="E516" s="2">
        <f t="shared" si="241"/>
        <v>360.60372468158067</v>
      </c>
      <c r="F516" s="2">
        <f t="shared" si="242"/>
        <v>0</v>
      </c>
      <c r="G516" s="3">
        <f t="shared" si="243"/>
        <v>0</v>
      </c>
      <c r="H516" s="3">
        <f t="shared" si="244"/>
        <v>54.140865727990267</v>
      </c>
      <c r="I516" s="3">
        <f t="shared" si="245"/>
        <v>-47.596784601516966</v>
      </c>
      <c r="J516" s="2">
        <f t="shared" si="225"/>
        <v>72.088052034851614</v>
      </c>
      <c r="K516" s="2">
        <f t="shared" si="246"/>
        <v>49.139776438208322</v>
      </c>
      <c r="L516" s="6">
        <f t="shared" si="226"/>
        <v>2836.3253380313517</v>
      </c>
      <c r="M516" s="2">
        <f t="shared" si="227"/>
        <v>35.94648431880011</v>
      </c>
      <c r="N516" s="2">
        <f t="shared" si="247"/>
        <v>72.088052034851614</v>
      </c>
      <c r="O516" s="2">
        <f t="shared" si="228"/>
        <v>49.139776438208322</v>
      </c>
      <c r="P516" s="5">
        <f t="shared" si="229"/>
        <v>0.3836206998705155</v>
      </c>
      <c r="Q516" s="4">
        <f t="shared" si="248"/>
        <v>0.49864690894160185</v>
      </c>
      <c r="R516" s="4">
        <f t="shared" si="230"/>
        <v>0.31980227350659152</v>
      </c>
      <c r="S516" s="4">
        <f t="shared" si="249"/>
        <v>0</v>
      </c>
      <c r="T516" s="4">
        <f t="shared" si="250"/>
        <v>0</v>
      </c>
      <c r="U516" s="5">
        <f t="shared" si="251"/>
        <v>0</v>
      </c>
      <c r="V516" s="5">
        <f t="shared" si="252"/>
        <v>-7.9594655716632863</v>
      </c>
      <c r="W516" s="5">
        <f t="shared" si="253"/>
        <v>6.997393988138402</v>
      </c>
      <c r="X516" s="5">
        <f t="shared" si="231"/>
        <v>0.99976219176290115</v>
      </c>
      <c r="Y516" s="5">
        <f t="shared" si="232"/>
        <v>0</v>
      </c>
      <c r="Z516" s="5">
        <f t="shared" si="233"/>
        <v>5.8333205345366954</v>
      </c>
      <c r="AA516" s="5">
        <f t="shared" si="234"/>
        <v>6.6353436782074988</v>
      </c>
      <c r="AB516" s="5">
        <f t="shared" si="235"/>
        <v>0</v>
      </c>
      <c r="AC516" s="5">
        <f t="shared" si="236"/>
        <v>-2.1261450371265909</v>
      </c>
      <c r="AD516" s="5">
        <f t="shared" si="237"/>
        <v>-18.5412623336541</v>
      </c>
      <c r="AE516">
        <f t="shared" si="223"/>
        <v>0</v>
      </c>
    </row>
    <row r="517" spans="1:31" x14ac:dyDescent="0.2">
      <c r="A517">
        <f t="shared" si="224"/>
        <v>4.849999999999941</v>
      </c>
      <c r="B517" s="5">
        <f t="shared" si="238"/>
        <v>0</v>
      </c>
      <c r="C517" s="5">
        <f t="shared" si="239"/>
        <v>361.14502703160872</v>
      </c>
      <c r="D517" s="5">
        <f t="shared" si="240"/>
        <v>47.660183870019317</v>
      </c>
      <c r="E517" s="2">
        <f t="shared" si="241"/>
        <v>361.14502703160872</v>
      </c>
      <c r="F517" s="2">
        <f t="shared" si="242"/>
        <v>0</v>
      </c>
      <c r="G517" s="3">
        <f t="shared" si="243"/>
        <v>0</v>
      </c>
      <c r="H517" s="3">
        <f t="shared" si="244"/>
        <v>54.119604277619004</v>
      </c>
      <c r="I517" s="3">
        <f t="shared" si="245"/>
        <v>-47.782197224853505</v>
      </c>
      <c r="J517" s="2">
        <f t="shared" si="225"/>
        <v>72.19466696924971</v>
      </c>
      <c r="K517" s="2">
        <f t="shared" si="246"/>
        <v>49.212451921778943</v>
      </c>
      <c r="L517" s="6">
        <f t="shared" si="226"/>
        <v>2836.3229445315515</v>
      </c>
      <c r="M517" s="2">
        <f t="shared" si="227"/>
        <v>35.946453984514456</v>
      </c>
      <c r="N517" s="2">
        <f t="shared" si="247"/>
        <v>72.19466696924971</v>
      </c>
      <c r="O517" s="2">
        <f t="shared" si="228"/>
        <v>49.212451921778943</v>
      </c>
      <c r="P517" s="5">
        <f t="shared" si="229"/>
        <v>0.38362062998032131</v>
      </c>
      <c r="Q517" s="4">
        <f t="shared" si="248"/>
        <v>0.49791010186147594</v>
      </c>
      <c r="R517" s="4">
        <f t="shared" si="230"/>
        <v>0.31964436379089883</v>
      </c>
      <c r="S517" s="4">
        <f t="shared" si="249"/>
        <v>0</v>
      </c>
      <c r="T517" s="4">
        <f t="shared" si="250"/>
        <v>0</v>
      </c>
      <c r="U517" s="5">
        <f t="shared" si="251"/>
        <v>0</v>
      </c>
      <c r="V517" s="5">
        <f t="shared" si="252"/>
        <v>-7.9681054519954024</v>
      </c>
      <c r="W517" s="5">
        <f t="shared" si="253"/>
        <v>7.0350400986417778</v>
      </c>
      <c r="X517" s="5">
        <f t="shared" si="231"/>
        <v>0.99976134809007788</v>
      </c>
      <c r="Y517" s="5">
        <f t="shared" si="232"/>
        <v>0</v>
      </c>
      <c r="Z517" s="5">
        <f t="shared" si="233"/>
        <v>5.8618091438126418</v>
      </c>
      <c r="AA517" s="5">
        <f t="shared" si="234"/>
        <v>6.6392675439600701</v>
      </c>
      <c r="AB517" s="5">
        <f t="shared" si="235"/>
        <v>0</v>
      </c>
      <c r="AC517" s="5">
        <f t="shared" si="236"/>
        <v>-2.1062963081827606</v>
      </c>
      <c r="AD517" s="5">
        <f t="shared" si="237"/>
        <v>-18.499692357398153</v>
      </c>
      <c r="AE517">
        <f t="shared" ref="AE517:AE580" si="254">IF(($D517-height)*($D518-height)&lt;0,1,0)</f>
        <v>0</v>
      </c>
    </row>
    <row r="518" spans="1:31" x14ac:dyDescent="0.2">
      <c r="A518">
        <f t="shared" si="224"/>
        <v>4.8599999999999408</v>
      </c>
      <c r="B518" s="5">
        <f t="shared" si="238"/>
        <v>0</v>
      </c>
      <c r="C518" s="5">
        <f t="shared" si="239"/>
        <v>361.68611775956947</v>
      </c>
      <c r="D518" s="5">
        <f t="shared" si="240"/>
        <v>47.181436913152915</v>
      </c>
      <c r="E518" s="2">
        <f t="shared" si="241"/>
        <v>361.68611775956947</v>
      </c>
      <c r="F518" s="2">
        <f t="shared" si="242"/>
        <v>0</v>
      </c>
      <c r="G518" s="3">
        <f t="shared" si="243"/>
        <v>0</v>
      </c>
      <c r="H518" s="3">
        <f t="shared" si="244"/>
        <v>54.098541314537179</v>
      </c>
      <c r="I518" s="3">
        <f t="shared" si="245"/>
        <v>-47.967194148427488</v>
      </c>
      <c r="J518" s="2">
        <f t="shared" si="225"/>
        <v>72.301479146927704</v>
      </c>
      <c r="K518" s="2">
        <f t="shared" si="246"/>
        <v>49.285261858846418</v>
      </c>
      <c r="L518" s="6">
        <f t="shared" si="226"/>
        <v>2836.3205450577748</v>
      </c>
      <c r="M518" s="2">
        <f t="shared" si="227"/>
        <v>35.946423574516935</v>
      </c>
      <c r="N518" s="2">
        <f t="shared" si="247"/>
        <v>72.301479146927704</v>
      </c>
      <c r="O518" s="2">
        <f t="shared" si="228"/>
        <v>49.285261858846418</v>
      </c>
      <c r="P518" s="5">
        <f t="shared" si="229"/>
        <v>0.38362055991568705</v>
      </c>
      <c r="Q518" s="4">
        <f t="shared" si="248"/>
        <v>0.49717411038670845</v>
      </c>
      <c r="R518" s="4">
        <f t="shared" si="230"/>
        <v>0.31948631790755827</v>
      </c>
      <c r="S518" s="4">
        <f t="shared" si="249"/>
        <v>0</v>
      </c>
      <c r="T518" s="4">
        <f t="shared" si="250"/>
        <v>0</v>
      </c>
      <c r="U518" s="5">
        <f t="shared" si="251"/>
        <v>0</v>
      </c>
      <c r="V518" s="5">
        <f t="shared" si="252"/>
        <v>-7.9767871078521235</v>
      </c>
      <c r="W518" s="5">
        <f t="shared" si="253"/>
        <v>7.0727248200350044</v>
      </c>
      <c r="X518" s="5">
        <f t="shared" si="231"/>
        <v>0.99976050231151703</v>
      </c>
      <c r="Y518" s="5">
        <f t="shared" si="232"/>
        <v>0</v>
      </c>
      <c r="Z518" s="5">
        <f t="shared" si="233"/>
        <v>5.8902964190006122</v>
      </c>
      <c r="AA518" s="5">
        <f t="shared" si="234"/>
        <v>6.6432162613501866</v>
      </c>
      <c r="AB518" s="5">
        <f t="shared" si="235"/>
        <v>0</v>
      </c>
      <c r="AC518" s="5">
        <f t="shared" si="236"/>
        <v>-2.0864906888515113</v>
      </c>
      <c r="AD518" s="5">
        <f t="shared" si="237"/>
        <v>-18.45805891861481</v>
      </c>
      <c r="AE518">
        <f t="shared" si="254"/>
        <v>0</v>
      </c>
    </row>
    <row r="519" spans="1:31" x14ac:dyDescent="0.2">
      <c r="A519">
        <f t="shared" si="224"/>
        <v>4.8699999999999406</v>
      </c>
      <c r="B519" s="5">
        <f t="shared" si="238"/>
        <v>0</v>
      </c>
      <c r="C519" s="5">
        <f t="shared" si="239"/>
        <v>362.22699884818041</v>
      </c>
      <c r="D519" s="5">
        <f t="shared" si="240"/>
        <v>46.700842068722707</v>
      </c>
      <c r="E519" s="2">
        <f t="shared" si="241"/>
        <v>362.22699884818041</v>
      </c>
      <c r="F519" s="2">
        <f t="shared" si="242"/>
        <v>0</v>
      </c>
      <c r="G519" s="3">
        <f t="shared" si="243"/>
        <v>0</v>
      </c>
      <c r="H519" s="3">
        <f t="shared" si="244"/>
        <v>54.077676407648667</v>
      </c>
      <c r="I519" s="3">
        <f t="shared" si="245"/>
        <v>-48.151774737613636</v>
      </c>
      <c r="J519" s="2">
        <f t="shared" si="225"/>
        <v>72.408483591580946</v>
      </c>
      <c r="K519" s="2">
        <f t="shared" si="246"/>
        <v>49.358202857246724</v>
      </c>
      <c r="L519" s="6">
        <f t="shared" si="226"/>
        <v>2836.318139645452</v>
      </c>
      <c r="M519" s="2">
        <f t="shared" si="227"/>
        <v>35.946393089256595</v>
      </c>
      <c r="N519" s="2">
        <f t="shared" si="247"/>
        <v>72.408483591580946</v>
      </c>
      <c r="O519" s="2">
        <f t="shared" si="228"/>
        <v>49.358202857246724</v>
      </c>
      <c r="P519" s="5">
        <f t="shared" si="229"/>
        <v>0.38362048967764723</v>
      </c>
      <c r="Q519" s="4">
        <f t="shared" si="248"/>
        <v>0.49643897104670398</v>
      </c>
      <c r="R519" s="4">
        <f t="shared" si="230"/>
        <v>0.31932814383935587</v>
      </c>
      <c r="S519" s="4">
        <f t="shared" si="249"/>
        <v>0</v>
      </c>
      <c r="T519" s="4">
        <f t="shared" si="250"/>
        <v>0</v>
      </c>
      <c r="U519" s="5">
        <f t="shared" si="251"/>
        <v>0</v>
      </c>
      <c r="V519" s="5">
        <f t="shared" si="252"/>
        <v>-7.9855100310448623</v>
      </c>
      <c r="W519" s="5">
        <f t="shared" si="253"/>
        <v>7.1104475214737741</v>
      </c>
      <c r="X519" s="5">
        <f t="shared" si="231"/>
        <v>0.99975965443970793</v>
      </c>
      <c r="Y519" s="5">
        <f t="shared" si="232"/>
        <v>0</v>
      </c>
      <c r="Z519" s="5">
        <f t="shared" si="233"/>
        <v>5.9187818951154165</v>
      </c>
      <c r="AA519" s="5">
        <f t="shared" si="234"/>
        <v>6.6471895126531244</v>
      </c>
      <c r="AB519" s="5">
        <f t="shared" si="235"/>
        <v>0</v>
      </c>
      <c r="AC519" s="5">
        <f t="shared" si="236"/>
        <v>-2.0667281359294458</v>
      </c>
      <c r="AD519" s="5">
        <f t="shared" si="237"/>
        <v>-18.416362965873102</v>
      </c>
      <c r="AE519">
        <f t="shared" si="254"/>
        <v>0</v>
      </c>
    </row>
    <row r="520" spans="1:31" x14ac:dyDescent="0.2">
      <c r="A520">
        <f t="shared" si="224"/>
        <v>4.8799999999999404</v>
      </c>
      <c r="B520" s="5">
        <f t="shared" si="238"/>
        <v>0</v>
      </c>
      <c r="C520" s="5">
        <f t="shared" si="239"/>
        <v>362.76767227585009</v>
      </c>
      <c r="D520" s="5">
        <f t="shared" si="240"/>
        <v>46.218403503198275</v>
      </c>
      <c r="E520" s="2">
        <f t="shared" si="241"/>
        <v>362.76767227585009</v>
      </c>
      <c r="F520" s="2">
        <f t="shared" si="242"/>
        <v>0</v>
      </c>
      <c r="G520" s="3">
        <f t="shared" si="243"/>
        <v>0</v>
      </c>
      <c r="H520" s="3">
        <f t="shared" si="244"/>
        <v>54.057009126289373</v>
      </c>
      <c r="I520" s="3">
        <f t="shared" si="245"/>
        <v>-48.335938367272369</v>
      </c>
      <c r="J520" s="2">
        <f t="shared" si="225"/>
        <v>72.515675364189264</v>
      </c>
      <c r="K520" s="2">
        <f t="shared" si="246"/>
        <v>49.431271550231259</v>
      </c>
      <c r="L520" s="6">
        <f t="shared" si="226"/>
        <v>2836.3157283300461</v>
      </c>
      <c r="M520" s="2">
        <f t="shared" si="227"/>
        <v>35.946362529182871</v>
      </c>
      <c r="N520" s="2">
        <f t="shared" si="247"/>
        <v>72.515675364189264</v>
      </c>
      <c r="O520" s="2">
        <f t="shared" si="228"/>
        <v>49.431271550231259</v>
      </c>
      <c r="P520" s="5">
        <f t="shared" si="229"/>
        <v>0.38362041926723733</v>
      </c>
      <c r="Q520" s="4">
        <f t="shared" si="248"/>
        <v>0.4957047196851237</v>
      </c>
      <c r="R520" s="4">
        <f t="shared" si="230"/>
        <v>0.31916984948446087</v>
      </c>
      <c r="S520" s="4">
        <f t="shared" si="249"/>
        <v>0</v>
      </c>
      <c r="T520" s="4">
        <f t="shared" si="250"/>
        <v>0</v>
      </c>
      <c r="U520" s="5">
        <f t="shared" si="251"/>
        <v>0</v>
      </c>
      <c r="V520" s="5">
        <f t="shared" si="252"/>
        <v>-7.9942737185006214</v>
      </c>
      <c r="W520" s="5">
        <f t="shared" si="253"/>
        <v>7.1482075681584361</v>
      </c>
      <c r="X520" s="5">
        <f t="shared" si="231"/>
        <v>0.99975880448715015</v>
      </c>
      <c r="Y520" s="5">
        <f t="shared" si="232"/>
        <v>0</v>
      </c>
      <c r="Z520" s="5">
        <f t="shared" si="233"/>
        <v>5.9472651064058217</v>
      </c>
      <c r="AA520" s="5">
        <f t="shared" si="234"/>
        <v>6.651186984116138</v>
      </c>
      <c r="AB520" s="5">
        <f t="shared" si="235"/>
        <v>0</v>
      </c>
      <c r="AC520" s="5">
        <f t="shared" si="236"/>
        <v>-2.0470086120947997</v>
      </c>
      <c r="AD520" s="5">
        <f t="shared" si="237"/>
        <v>-18.374605447725425</v>
      </c>
      <c r="AE520">
        <f t="shared" si="254"/>
        <v>0</v>
      </c>
    </row>
    <row r="521" spans="1:31" x14ac:dyDescent="0.2">
      <c r="A521">
        <f t="shared" si="224"/>
        <v>4.8899999999999402</v>
      </c>
      <c r="B521" s="5">
        <f t="shared" si="238"/>
        <v>0</v>
      </c>
      <c r="C521" s="5">
        <f t="shared" si="239"/>
        <v>363.30814001668239</v>
      </c>
      <c r="D521" s="5">
        <f t="shared" si="240"/>
        <v>45.734125389253165</v>
      </c>
      <c r="E521" s="2">
        <f t="shared" si="241"/>
        <v>363.30814001668239</v>
      </c>
      <c r="F521" s="2">
        <f t="shared" si="242"/>
        <v>0</v>
      </c>
      <c r="G521" s="3">
        <f t="shared" si="243"/>
        <v>0</v>
      </c>
      <c r="H521" s="3">
        <f t="shared" si="244"/>
        <v>54.036539040168428</v>
      </c>
      <c r="I521" s="3">
        <f t="shared" si="245"/>
        <v>-48.519684421749623</v>
      </c>
      <c r="J521" s="2">
        <f t="shared" si="225"/>
        <v>72.623049562971531</v>
      </c>
      <c r="K521" s="2">
        <f t="shared" si="246"/>
        <v>49.504464596435945</v>
      </c>
      <c r="L521" s="6">
        <f t="shared" si="226"/>
        <v>2836.3133111470506</v>
      </c>
      <c r="M521" s="2">
        <f t="shared" si="227"/>
        <v>35.946331894745605</v>
      </c>
      <c r="N521" s="2">
        <f t="shared" si="247"/>
        <v>72.623049562971531</v>
      </c>
      <c r="O521" s="2">
        <f t="shared" si="228"/>
        <v>49.504464596435945</v>
      </c>
      <c r="P521" s="5">
        <f t="shared" si="229"/>
        <v>0.38362034868549388</v>
      </c>
      <c r="Q521" s="4">
        <f t="shared" si="248"/>
        <v>0.49497139146678903</v>
      </c>
      <c r="R521" s="4">
        <f t="shared" si="230"/>
        <v>0.31901144265673959</v>
      </c>
      <c r="S521" s="4">
        <f t="shared" si="249"/>
        <v>0</v>
      </c>
      <c r="T521" s="4">
        <f t="shared" si="250"/>
        <v>0</v>
      </c>
      <c r="U521" s="5">
        <f t="shared" si="251"/>
        <v>0</v>
      </c>
      <c r="V521" s="5">
        <f t="shared" si="252"/>
        <v>-8.0030776722192236</v>
      </c>
      <c r="W521" s="5">
        <f t="shared" si="253"/>
        <v>7.1860043214495448</v>
      </c>
      <c r="X521" s="5">
        <f t="shared" si="231"/>
        <v>0.99975795246635524</v>
      </c>
      <c r="Y521" s="5">
        <f t="shared" si="232"/>
        <v>0</v>
      </c>
      <c r="Z521" s="5">
        <f t="shared" si="233"/>
        <v>5.9757455864328843</v>
      </c>
      <c r="AA521" s="5">
        <f t="shared" si="234"/>
        <v>6.6552083659193473</v>
      </c>
      <c r="AB521" s="5">
        <f t="shared" si="235"/>
        <v>0</v>
      </c>
      <c r="AC521" s="5">
        <f t="shared" si="236"/>
        <v>-2.0273320857863393</v>
      </c>
      <c r="AD521" s="5">
        <f t="shared" si="237"/>
        <v>-18.332787312631108</v>
      </c>
      <c r="AE521">
        <f t="shared" si="254"/>
        <v>0</v>
      </c>
    </row>
    <row r="522" spans="1:31" x14ac:dyDescent="0.2">
      <c r="A522">
        <f t="shared" si="224"/>
        <v>4.89999999999994</v>
      </c>
      <c r="B522" s="5">
        <f t="shared" si="238"/>
        <v>0</v>
      </c>
      <c r="C522" s="5">
        <f t="shared" si="239"/>
        <v>363.84840404047981</v>
      </c>
      <c r="D522" s="5">
        <f t="shared" si="240"/>
        <v>45.248011905670033</v>
      </c>
      <c r="E522" s="2">
        <f t="shared" si="241"/>
        <v>363.84840404047981</v>
      </c>
      <c r="F522" s="2">
        <f t="shared" si="242"/>
        <v>0</v>
      </c>
      <c r="G522" s="3">
        <f t="shared" si="243"/>
        <v>0</v>
      </c>
      <c r="H522" s="3">
        <f t="shared" si="244"/>
        <v>54.016265719310567</v>
      </c>
      <c r="I522" s="3">
        <f t="shared" si="245"/>
        <v>-48.703012294875933</v>
      </c>
      <c r="J522" s="2">
        <f t="shared" si="225"/>
        <v>72.730601323335705</v>
      </c>
      <c r="K522" s="2">
        <f t="shared" si="246"/>
        <v>49.577778679847107</v>
      </c>
      <c r="L522" s="6">
        <f t="shared" si="226"/>
        <v>2836.3108881319845</v>
      </c>
      <c r="M522" s="2">
        <f t="shared" si="227"/>
        <v>35.946301186394948</v>
      </c>
      <c r="N522" s="2">
        <f t="shared" si="247"/>
        <v>72.730601323335705</v>
      </c>
      <c r="O522" s="2">
        <f t="shared" si="228"/>
        <v>49.577778679847107</v>
      </c>
      <c r="P522" s="5">
        <f t="shared" si="229"/>
        <v>0.38362027793345399</v>
      </c>
      <c r="Q522" s="4">
        <f t="shared" si="248"/>
        <v>0.49423902088461807</v>
      </c>
      <c r="R522" s="4">
        <f t="shared" si="230"/>
        <v>0.31885293108608109</v>
      </c>
      <c r="S522" s="4">
        <f t="shared" si="249"/>
        <v>0</v>
      </c>
      <c r="T522" s="4">
        <f t="shared" si="250"/>
        <v>0</v>
      </c>
      <c r="U522" s="5">
        <f t="shared" si="251"/>
        <v>0</v>
      </c>
      <c r="V522" s="5">
        <f t="shared" si="252"/>
        <v>-8.0119213992304594</v>
      </c>
      <c r="W522" s="5">
        <f t="shared" si="253"/>
        <v>7.2238371389824572</v>
      </c>
      <c r="X522" s="5">
        <f t="shared" si="231"/>
        <v>0.99975709838984295</v>
      </c>
      <c r="Y522" s="5">
        <f t="shared" si="232"/>
        <v>0</v>
      </c>
      <c r="Z522" s="5">
        <f t="shared" si="233"/>
        <v>6.0042228681472469</v>
      </c>
      <c r="AA522" s="5">
        <f t="shared" si="234"/>
        <v>6.6592533521366022</v>
      </c>
      <c r="AB522" s="5">
        <f t="shared" si="235"/>
        <v>0</v>
      </c>
      <c r="AC522" s="5">
        <f t="shared" si="236"/>
        <v>-2.0076985310832125</v>
      </c>
      <c r="AD522" s="5">
        <f t="shared" si="237"/>
        <v>-18.29090950888094</v>
      </c>
      <c r="AE522">
        <f t="shared" si="254"/>
        <v>0</v>
      </c>
    </row>
    <row r="523" spans="1:31" x14ac:dyDescent="0.2">
      <c r="A523">
        <f t="shared" si="224"/>
        <v>4.9099999999999397</v>
      </c>
      <c r="B523" s="5">
        <f t="shared" si="238"/>
        <v>0</v>
      </c>
      <c r="C523" s="5">
        <f t="shared" si="239"/>
        <v>364.38846631274635</v>
      </c>
      <c r="D523" s="5">
        <f t="shared" si="240"/>
        <v>44.760067237245828</v>
      </c>
      <c r="E523" s="2">
        <f t="shared" si="241"/>
        <v>364.38846631274635</v>
      </c>
      <c r="F523" s="2">
        <f t="shared" si="242"/>
        <v>0</v>
      </c>
      <c r="G523" s="3">
        <f t="shared" si="243"/>
        <v>0</v>
      </c>
      <c r="H523" s="3">
        <f t="shared" si="244"/>
        <v>53.996188733999738</v>
      </c>
      <c r="I523" s="3">
        <f t="shared" si="245"/>
        <v>-48.885921389964743</v>
      </c>
      <c r="J523" s="2">
        <f t="shared" si="225"/>
        <v>72.838325817824327</v>
      </c>
      <c r="K523" s="2">
        <f t="shared" si="246"/>
        <v>49.651210509764361</v>
      </c>
      <c r="L523" s="6">
        <f t="shared" si="226"/>
        <v>2836.3084593203907</v>
      </c>
      <c r="M523" s="2">
        <f t="shared" si="227"/>
        <v>35.946270404581348</v>
      </c>
      <c r="N523" s="2">
        <f t="shared" si="247"/>
        <v>72.838325817824327</v>
      </c>
      <c r="O523" s="2">
        <f t="shared" si="228"/>
        <v>49.651210509764361</v>
      </c>
      <c r="P523" s="5">
        <f t="shared" si="229"/>
        <v>0.38362020701215543</v>
      </c>
      <c r="Q523" s="4">
        <f t="shared" si="248"/>
        <v>0.49350764176659462</v>
      </c>
      <c r="R523" s="4">
        <f t="shared" si="230"/>
        <v>0.31869432241873175</v>
      </c>
      <c r="S523" s="4">
        <f t="shared" si="249"/>
        <v>0</v>
      </c>
      <c r="T523" s="4">
        <f t="shared" si="250"/>
        <v>0</v>
      </c>
      <c r="U523" s="5">
        <f t="shared" si="251"/>
        <v>0</v>
      </c>
      <c r="V523" s="5">
        <f t="shared" si="252"/>
        <v>-8.0208044115511576</v>
      </c>
      <c r="W523" s="5">
        <f t="shared" si="253"/>
        <v>7.2617053747809468</v>
      </c>
      <c r="X523" s="5">
        <f t="shared" si="231"/>
        <v>0.99975624227014126</v>
      </c>
      <c r="Y523" s="5">
        <f t="shared" si="232"/>
        <v>0</v>
      </c>
      <c r="Z523" s="5">
        <f t="shared" si="233"/>
        <v>6.0326964839653154</v>
      </c>
      <c r="AA523" s="5">
        <f t="shared" si="234"/>
        <v>6.6633216406962497</v>
      </c>
      <c r="AB523" s="5">
        <f t="shared" si="235"/>
        <v>0</v>
      </c>
      <c r="AC523" s="5">
        <f t="shared" si="236"/>
        <v>-1.9881079275858422</v>
      </c>
      <c r="AD523" s="5">
        <f t="shared" si="237"/>
        <v>-18.248972984522801</v>
      </c>
      <c r="AE523">
        <f t="shared" si="254"/>
        <v>0</v>
      </c>
    </row>
    <row r="524" spans="1:31" x14ac:dyDescent="0.2">
      <c r="A524">
        <f t="shared" si="224"/>
        <v>4.9199999999999395</v>
      </c>
      <c r="B524" s="5">
        <f t="shared" si="238"/>
        <v>0</v>
      </c>
      <c r="C524" s="5">
        <f t="shared" si="239"/>
        <v>364.92832879468995</v>
      </c>
      <c r="D524" s="5">
        <f t="shared" si="240"/>
        <v>44.270295574696959</v>
      </c>
      <c r="E524" s="2">
        <f t="shared" si="241"/>
        <v>364.92832879468995</v>
      </c>
      <c r="F524" s="2">
        <f t="shared" si="242"/>
        <v>0</v>
      </c>
      <c r="G524" s="3">
        <f t="shared" si="243"/>
        <v>0</v>
      </c>
      <c r="H524" s="3">
        <f t="shared" si="244"/>
        <v>53.976307654723882</v>
      </c>
      <c r="I524" s="3">
        <f t="shared" si="245"/>
        <v>-49.068411119809973</v>
      </c>
      <c r="J524" s="2">
        <f t="shared" si="225"/>
        <v>72.946218256055573</v>
      </c>
      <c r="K524" s="2">
        <f t="shared" si="246"/>
        <v>49.72475682076044</v>
      </c>
      <c r="L524" s="6">
        <f t="shared" si="226"/>
        <v>2836.3060247478334</v>
      </c>
      <c r="M524" s="2">
        <f t="shared" si="227"/>
        <v>35.946239549755525</v>
      </c>
      <c r="N524" s="2">
        <f t="shared" si="247"/>
        <v>72.946218256055573</v>
      </c>
      <c r="O524" s="2">
        <f t="shared" si="228"/>
        <v>49.72475682076044</v>
      </c>
      <c r="P524" s="5">
        <f t="shared" si="229"/>
        <v>0.38362013592263677</v>
      </c>
      <c r="Q524" s="4">
        <f t="shared" si="248"/>
        <v>0.49277728728276432</v>
      </c>
      <c r="R524" s="4">
        <f t="shared" si="230"/>
        <v>0.3185356242176412</v>
      </c>
      <c r="S524" s="4">
        <f t="shared" si="249"/>
        <v>0</v>
      </c>
      <c r="T524" s="4">
        <f t="shared" si="250"/>
        <v>0</v>
      </c>
      <c r="U524" s="5">
        <f t="shared" si="251"/>
        <v>0</v>
      </c>
      <c r="V524" s="5">
        <f t="shared" si="252"/>
        <v>-8.0297262261422198</v>
      </c>
      <c r="W524" s="5">
        <f t="shared" si="253"/>
        <v>7.299608379369837</v>
      </c>
      <c r="X524" s="5">
        <f t="shared" si="231"/>
        <v>0.99975538411978593</v>
      </c>
      <c r="Y524" s="5">
        <f t="shared" si="232"/>
        <v>0</v>
      </c>
      <c r="Z524" s="5">
        <f t="shared" si="233"/>
        <v>6.0611659658444177</v>
      </c>
      <c r="AA524" s="5">
        <f t="shared" si="234"/>
        <v>6.6674129333419287</v>
      </c>
      <c r="AB524" s="5">
        <f t="shared" si="235"/>
        <v>0</v>
      </c>
      <c r="AC524" s="5">
        <f t="shared" si="236"/>
        <v>-1.9685602602978021</v>
      </c>
      <c r="AD524" s="5">
        <f t="shared" si="237"/>
        <v>-18.206978687288235</v>
      </c>
      <c r="AE524">
        <f t="shared" si="254"/>
        <v>0</v>
      </c>
    </row>
    <row r="525" spans="1:31" x14ac:dyDescent="0.2">
      <c r="A525">
        <f t="shared" si="224"/>
        <v>4.9299999999999393</v>
      </c>
      <c r="B525" s="5">
        <f t="shared" si="238"/>
        <v>0</v>
      </c>
      <c r="C525" s="5">
        <f t="shared" si="239"/>
        <v>365.46799344322415</v>
      </c>
      <c r="D525" s="5">
        <f t="shared" si="240"/>
        <v>43.778701114564498</v>
      </c>
      <c r="E525" s="2">
        <f t="shared" si="241"/>
        <v>365.46799344322415</v>
      </c>
      <c r="F525" s="2">
        <f t="shared" si="242"/>
        <v>0</v>
      </c>
      <c r="G525" s="3">
        <f t="shared" si="243"/>
        <v>0</v>
      </c>
      <c r="H525" s="3">
        <f t="shared" si="244"/>
        <v>53.956622052120906</v>
      </c>
      <c r="I525" s="3">
        <f t="shared" si="245"/>
        <v>-49.250480906682853</v>
      </c>
      <c r="J525" s="2">
        <f t="shared" si="225"/>
        <v>73.054273884660248</v>
      </c>
      <c r="K525" s="2">
        <f t="shared" si="246"/>
        <v>49.798414372638206</v>
      </c>
      <c r="L525" s="6">
        <f t="shared" si="226"/>
        <v>2836.3035844498941</v>
      </c>
      <c r="M525" s="2">
        <f t="shared" si="227"/>
        <v>35.946208622368452</v>
      </c>
      <c r="N525" s="2">
        <f t="shared" si="247"/>
        <v>73.054273884660248</v>
      </c>
      <c r="O525" s="2">
        <f t="shared" si="228"/>
        <v>49.798414372638206</v>
      </c>
      <c r="P525" s="5">
        <f t="shared" si="229"/>
        <v>0.3836200646659369</v>
      </c>
      <c r="Q525" s="4">
        <f t="shared" si="248"/>
        <v>0.49204798995225313</v>
      </c>
      <c r="R525" s="4">
        <f t="shared" si="230"/>
        <v>0.31837684396281679</v>
      </c>
      <c r="S525" s="4">
        <f t="shared" si="249"/>
        <v>0</v>
      </c>
      <c r="T525" s="4">
        <f t="shared" si="250"/>
        <v>0</v>
      </c>
      <c r="U525" s="5">
        <f t="shared" si="251"/>
        <v>0</v>
      </c>
      <c r="V525" s="5">
        <f t="shared" si="252"/>
        <v>-8.0386863648656046</v>
      </c>
      <c r="W525" s="5">
        <f t="shared" si="253"/>
        <v>7.3375454998866623</v>
      </c>
      <c r="X525" s="5">
        <f t="shared" si="231"/>
        <v>0.99975452395131958</v>
      </c>
      <c r="Y525" s="5">
        <f t="shared" si="232"/>
        <v>0</v>
      </c>
      <c r="Z525" s="5">
        <f t="shared" si="233"/>
        <v>6.0896308453568651</v>
      </c>
      <c r="AA525" s="5">
        <f t="shared" si="234"/>
        <v>6.6715269355932953</v>
      </c>
      <c r="AB525" s="5">
        <f t="shared" si="235"/>
        <v>0</v>
      </c>
      <c r="AC525" s="5">
        <f t="shared" si="236"/>
        <v>-1.9490555195087396</v>
      </c>
      <c r="AD525" s="5">
        <f t="shared" si="237"/>
        <v>-18.164927564520042</v>
      </c>
      <c r="AE525">
        <f t="shared" si="254"/>
        <v>0</v>
      </c>
    </row>
    <row r="526" spans="1:31" x14ac:dyDescent="0.2">
      <c r="A526">
        <f t="shared" si="224"/>
        <v>4.9399999999999391</v>
      </c>
      <c r="B526" s="5">
        <f t="shared" si="238"/>
        <v>0</v>
      </c>
      <c r="C526" s="5">
        <f t="shared" si="239"/>
        <v>366.00746221096938</v>
      </c>
      <c r="D526" s="5">
        <f t="shared" si="240"/>
        <v>43.285288059119445</v>
      </c>
      <c r="E526" s="2">
        <f t="shared" si="241"/>
        <v>366.00746221096938</v>
      </c>
      <c r="F526" s="2">
        <f t="shared" si="242"/>
        <v>0</v>
      </c>
      <c r="G526" s="3">
        <f t="shared" si="243"/>
        <v>0</v>
      </c>
      <c r="H526" s="3">
        <f t="shared" si="244"/>
        <v>53.937131496925822</v>
      </c>
      <c r="I526" s="3">
        <f t="shared" si="245"/>
        <v>-49.432130182328052</v>
      </c>
      <c r="J526" s="2">
        <f t="shared" si="225"/>
        <v>73.162487987214433</v>
      </c>
      <c r="K526" s="2">
        <f t="shared" si="246"/>
        <v>49.872179950384748</v>
      </c>
      <c r="L526" s="6">
        <f t="shared" si="226"/>
        <v>2836.3011384621686</v>
      </c>
      <c r="M526" s="2">
        <f t="shared" si="227"/>
        <v>35.946177622871232</v>
      </c>
      <c r="N526" s="2">
        <f t="shared" si="247"/>
        <v>73.162487987214433</v>
      </c>
      <c r="O526" s="2">
        <f t="shared" si="228"/>
        <v>49.872179950384748</v>
      </c>
      <c r="P526" s="5">
        <f t="shared" si="229"/>
        <v>0.38361999324309537</v>
      </c>
      <c r="Q526" s="4">
        <f t="shared" si="248"/>
        <v>0.49131978165030465</v>
      </c>
      <c r="R526" s="4">
        <f t="shared" si="230"/>
        <v>0.31821798905168774</v>
      </c>
      <c r="S526" s="4">
        <f t="shared" si="249"/>
        <v>0</v>
      </c>
      <c r="T526" s="4">
        <f t="shared" si="250"/>
        <v>0</v>
      </c>
      <c r="U526" s="5">
        <f t="shared" si="251"/>
        <v>0</v>
      </c>
      <c r="V526" s="5">
        <f t="shared" si="252"/>
        <v>-8.0476843544412695</v>
      </c>
      <c r="W526" s="5">
        <f t="shared" si="253"/>
        <v>7.3755160801923481</v>
      </c>
      <c r="X526" s="5">
        <f t="shared" si="231"/>
        <v>0.99975366177728864</v>
      </c>
      <c r="Y526" s="5">
        <f t="shared" si="232"/>
        <v>0</v>
      </c>
      <c r="Z526" s="5">
        <f t="shared" si="233"/>
        <v>6.1180906537629713</v>
      </c>
      <c r="AA526" s="5">
        <f t="shared" si="234"/>
        <v>6.6756633567067727</v>
      </c>
      <c r="AB526" s="5">
        <f t="shared" si="235"/>
        <v>0</v>
      </c>
      <c r="AC526" s="5">
        <f t="shared" si="236"/>
        <v>-1.9295937006782982</v>
      </c>
      <c r="AD526" s="5">
        <f t="shared" si="237"/>
        <v>-18.122820563100881</v>
      </c>
      <c r="AE526">
        <f t="shared" si="254"/>
        <v>0</v>
      </c>
    </row>
    <row r="527" spans="1:31" x14ac:dyDescent="0.2">
      <c r="A527">
        <f t="shared" si="224"/>
        <v>4.9499999999999389</v>
      </c>
      <c r="B527" s="5">
        <f t="shared" si="238"/>
        <v>0</v>
      </c>
      <c r="C527" s="5">
        <f t="shared" si="239"/>
        <v>366.54673704625355</v>
      </c>
      <c r="D527" s="5">
        <f t="shared" si="240"/>
        <v>42.790060616268008</v>
      </c>
      <c r="E527" s="2">
        <f t="shared" si="241"/>
        <v>366.54673704625355</v>
      </c>
      <c r="F527" s="2">
        <f t="shared" si="242"/>
        <v>0</v>
      </c>
      <c r="G527" s="3">
        <f t="shared" si="243"/>
        <v>0</v>
      </c>
      <c r="H527" s="3">
        <f t="shared" si="244"/>
        <v>53.917835559919041</v>
      </c>
      <c r="I527" s="3">
        <f t="shared" si="245"/>
        <v>-49.61335838795906</v>
      </c>
      <c r="J527" s="2">
        <f t="shared" si="225"/>
        <v>73.270855884168142</v>
      </c>
      <c r="K527" s="2">
        <f t="shared" si="246"/>
        <v>49.94605036412279</v>
      </c>
      <c r="L527" s="6">
        <f t="shared" si="226"/>
        <v>2836.2986868202643</v>
      </c>
      <c r="M527" s="2">
        <f t="shared" si="227"/>
        <v>35.946146551715159</v>
      </c>
      <c r="N527" s="2">
        <f t="shared" si="247"/>
        <v>73.270855884168142</v>
      </c>
      <c r="O527" s="2">
        <f t="shared" si="228"/>
        <v>49.94605036412279</v>
      </c>
      <c r="P527" s="5">
        <f t="shared" si="229"/>
        <v>0.38361992165515174</v>
      </c>
      <c r="Q527" s="4">
        <f t="shared" si="248"/>
        <v>0.49059269361533625</v>
      </c>
      <c r="R527" s="4">
        <f t="shared" si="230"/>
        <v>0.3180590667994781</v>
      </c>
      <c r="S527" s="4">
        <f t="shared" si="249"/>
        <v>0</v>
      </c>
      <c r="T527" s="4">
        <f t="shared" si="250"/>
        <v>0</v>
      </c>
      <c r="U527" s="5">
        <f t="shared" si="251"/>
        <v>0</v>
      </c>
      <c r="V527" s="5">
        <f t="shared" si="252"/>
        <v>-8.0567197264041095</v>
      </c>
      <c r="W527" s="5">
        <f t="shared" si="253"/>
        <v>7.4135194609808766</v>
      </c>
      <c r="X527" s="5">
        <f t="shared" si="231"/>
        <v>0.9997527976102446</v>
      </c>
      <c r="Y527" s="5">
        <f t="shared" si="232"/>
        <v>0</v>
      </c>
      <c r="Z527" s="5">
        <f t="shared" si="233"/>
        <v>6.1465449220829891</v>
      </c>
      <c r="AA527" s="5">
        <f t="shared" si="234"/>
        <v>6.6798219096362841</v>
      </c>
      <c r="AB527" s="5">
        <f t="shared" si="235"/>
        <v>0</v>
      </c>
      <c r="AC527" s="5">
        <f t="shared" si="236"/>
        <v>-1.9101748043211204</v>
      </c>
      <c r="AD527" s="5">
        <f t="shared" si="237"/>
        <v>-18.080658629382839</v>
      </c>
      <c r="AE527">
        <f t="shared" si="254"/>
        <v>0</v>
      </c>
    </row>
    <row r="528" spans="1:31" x14ac:dyDescent="0.2">
      <c r="A528">
        <f t="shared" si="224"/>
        <v>4.9599999999999387</v>
      </c>
      <c r="B528" s="5">
        <f t="shared" si="238"/>
        <v>0</v>
      </c>
      <c r="C528" s="5">
        <f t="shared" si="239"/>
        <v>367.0858198931125</v>
      </c>
      <c r="D528" s="5">
        <f t="shared" si="240"/>
        <v>42.293022999456952</v>
      </c>
      <c r="E528" s="2">
        <f t="shared" si="241"/>
        <v>367.0858198931125</v>
      </c>
      <c r="F528" s="2">
        <f t="shared" si="242"/>
        <v>0</v>
      </c>
      <c r="G528" s="3">
        <f t="shared" si="243"/>
        <v>0</v>
      </c>
      <c r="H528" s="3">
        <f t="shared" si="244"/>
        <v>53.898733811875829</v>
      </c>
      <c r="I528" s="3">
        <f t="shared" si="245"/>
        <v>-49.794164974252887</v>
      </c>
      <c r="J528" s="2">
        <f t="shared" si="225"/>
        <v>73.379372932770139</v>
      </c>
      <c r="K528" s="2">
        <f t="shared" si="246"/>
        <v>50.020022449059397</v>
      </c>
      <c r="L528" s="6">
        <f t="shared" si="226"/>
        <v>2836.2962295597986</v>
      </c>
      <c r="M528" s="2">
        <f t="shared" si="227"/>
        <v>35.946115409351613</v>
      </c>
      <c r="N528" s="2">
        <f t="shared" si="247"/>
        <v>73.379372932770139</v>
      </c>
      <c r="O528" s="2">
        <f t="shared" si="228"/>
        <v>50.020022449059397</v>
      </c>
      <c r="P528" s="5">
        <f t="shared" si="229"/>
        <v>0.38361984990314613</v>
      </c>
      <c r="Q528" s="4">
        <f t="shared" si="248"/>
        <v>0.48986675645600414</v>
      </c>
      <c r="R528" s="4">
        <f t="shared" si="230"/>
        <v>0.31790008443958812</v>
      </c>
      <c r="S528" s="4">
        <f t="shared" si="249"/>
        <v>0</v>
      </c>
      <c r="T528" s="4">
        <f t="shared" si="250"/>
        <v>0</v>
      </c>
      <c r="U528" s="5">
        <f t="shared" si="251"/>
        <v>0</v>
      </c>
      <c r="V528" s="5">
        <f t="shared" si="252"/>
        <v>-8.0657920170608701</v>
      </c>
      <c r="W528" s="5">
        <f t="shared" si="253"/>
        <v>7.4515549798879981</v>
      </c>
      <c r="X528" s="5">
        <f t="shared" si="231"/>
        <v>0.99975193146274155</v>
      </c>
      <c r="Y528" s="5">
        <f t="shared" si="232"/>
        <v>0</v>
      </c>
      <c r="Z528" s="5">
        <f t="shared" si="233"/>
        <v>6.1749931811680234</v>
      </c>
      <c r="AA528" s="5">
        <f t="shared" si="234"/>
        <v>6.6840023109940159</v>
      </c>
      <c r="AB528" s="5">
        <f t="shared" si="235"/>
        <v>0</v>
      </c>
      <c r="AC528" s="5">
        <f t="shared" si="236"/>
        <v>-1.8907988358928467</v>
      </c>
      <c r="AD528" s="5">
        <f t="shared" si="237"/>
        <v>-18.038442709117987</v>
      </c>
      <c r="AE528">
        <f t="shared" si="254"/>
        <v>0</v>
      </c>
    </row>
    <row r="529" spans="1:31" x14ac:dyDescent="0.2">
      <c r="A529">
        <f t="shared" si="224"/>
        <v>4.9699999999999385</v>
      </c>
      <c r="B529" s="5">
        <f t="shared" si="238"/>
        <v>0</v>
      </c>
      <c r="C529" s="5">
        <f t="shared" si="239"/>
        <v>367.62471269128946</v>
      </c>
      <c r="D529" s="5">
        <f t="shared" si="240"/>
        <v>41.794179427578968</v>
      </c>
      <c r="E529" s="2">
        <f t="shared" si="241"/>
        <v>367.62471269128946</v>
      </c>
      <c r="F529" s="2">
        <f t="shared" si="242"/>
        <v>0</v>
      </c>
      <c r="G529" s="3">
        <f t="shared" si="243"/>
        <v>0</v>
      </c>
      <c r="H529" s="3">
        <f t="shared" si="244"/>
        <v>53.879825823516903</v>
      </c>
      <c r="I529" s="3">
        <f t="shared" si="245"/>
        <v>-49.974549401344063</v>
      </c>
      <c r="J529" s="2">
        <f t="shared" si="225"/>
        <v>73.488034526988798</v>
      </c>
      <c r="K529" s="2">
        <f t="shared" si="246"/>
        <v>50.094093065432034</v>
      </c>
      <c r="L529" s="6">
        <f t="shared" si="226"/>
        <v>2836.2937667163933</v>
      </c>
      <c r="M529" s="2">
        <f t="shared" si="227"/>
        <v>35.946084196232064</v>
      </c>
      <c r="N529" s="2">
        <f t="shared" si="247"/>
        <v>73.488034526988798</v>
      </c>
      <c r="O529" s="2">
        <f t="shared" si="228"/>
        <v>50.094093065432034</v>
      </c>
      <c r="P529" s="5">
        <f t="shared" si="229"/>
        <v>0.38361977798811869</v>
      </c>
      <c r="Q529" s="4">
        <f t="shared" si="248"/>
        <v>0.4891420001582803</v>
      </c>
      <c r="R529" s="4">
        <f t="shared" si="230"/>
        <v>0.31774104912398465</v>
      </c>
      <c r="S529" s="4">
        <f t="shared" si="249"/>
        <v>0</v>
      </c>
      <c r="T529" s="4">
        <f t="shared" si="250"/>
        <v>0</v>
      </c>
      <c r="U529" s="5">
        <f t="shared" si="251"/>
        <v>0</v>
      </c>
      <c r="V529" s="5">
        <f t="shared" si="252"/>
        <v>-8.0749007674470867</v>
      </c>
      <c r="W529" s="5">
        <f t="shared" si="253"/>
        <v>7.4896219715989281</v>
      </c>
      <c r="X529" s="5">
        <f t="shared" si="231"/>
        <v>0.9997510633473361</v>
      </c>
      <c r="Y529" s="5">
        <f t="shared" si="232"/>
        <v>0</v>
      </c>
      <c r="Z529" s="5">
        <f t="shared" si="233"/>
        <v>6.203434961769867</v>
      </c>
      <c r="AA529" s="5">
        <f t="shared" si="234"/>
        <v>6.6882042810112114</v>
      </c>
      <c r="AB529" s="5">
        <f t="shared" si="235"/>
        <v>0</v>
      </c>
      <c r="AC529" s="5">
        <f t="shared" si="236"/>
        <v>-1.8714658056772198</v>
      </c>
      <c r="AD529" s="5">
        <f t="shared" si="237"/>
        <v>-17.996173747389861</v>
      </c>
      <c r="AE529">
        <f t="shared" si="254"/>
        <v>0</v>
      </c>
    </row>
    <row r="530" spans="1:31" x14ac:dyDescent="0.2">
      <c r="A530">
        <f t="shared" si="224"/>
        <v>4.9799999999999383</v>
      </c>
      <c r="B530" s="5">
        <f t="shared" si="238"/>
        <v>0</v>
      </c>
      <c r="C530" s="5">
        <f t="shared" si="239"/>
        <v>368.16341737623435</v>
      </c>
      <c r="D530" s="5">
        <f t="shared" si="240"/>
        <v>41.293534124878157</v>
      </c>
      <c r="E530" s="2">
        <f t="shared" si="241"/>
        <v>368.16341737623435</v>
      </c>
      <c r="F530" s="2">
        <f t="shared" si="242"/>
        <v>0</v>
      </c>
      <c r="G530" s="3">
        <f t="shared" si="243"/>
        <v>0</v>
      </c>
      <c r="H530" s="3">
        <f t="shared" si="244"/>
        <v>53.86111116546013</v>
      </c>
      <c r="I530" s="3">
        <f t="shared" si="245"/>
        <v>-50.154511138817959</v>
      </c>
      <c r="J530" s="2">
        <f t="shared" si="225"/>
        <v>73.596836097429275</v>
      </c>
      <c r="K530" s="2">
        <f t="shared" si="246"/>
        <v>50.168259098452125</v>
      </c>
      <c r="L530" s="6">
        <f t="shared" si="226"/>
        <v>2836.2912983256756</v>
      </c>
      <c r="M530" s="2">
        <f t="shared" si="227"/>
        <v>35.946052912808035</v>
      </c>
      <c r="N530" s="2">
        <f t="shared" si="247"/>
        <v>73.596836097429275</v>
      </c>
      <c r="O530" s="2">
        <f t="shared" si="228"/>
        <v>50.168259098452125</v>
      </c>
      <c r="P530" s="5">
        <f t="shared" si="229"/>
        <v>0.38361970591110972</v>
      </c>
      <c r="Q530" s="4">
        <f t="shared" si="248"/>
        <v>0.48841845409253437</v>
      </c>
      <c r="R530" s="4">
        <f t="shared" si="230"/>
        <v>0.31758196792359866</v>
      </c>
      <c r="S530" s="4">
        <f t="shared" si="249"/>
        <v>0</v>
      </c>
      <c r="T530" s="4">
        <f t="shared" si="250"/>
        <v>0</v>
      </c>
      <c r="U530" s="5">
        <f t="shared" si="251"/>
        <v>0</v>
      </c>
      <c r="V530" s="5">
        <f t="shared" si="252"/>
        <v>-8.0840455232839954</v>
      </c>
      <c r="W530" s="5">
        <f t="shared" si="253"/>
        <v>7.5277197679550483</v>
      </c>
      <c r="X530" s="5">
        <f t="shared" si="231"/>
        <v>0.99975019327658599</v>
      </c>
      <c r="Y530" s="5">
        <f t="shared" si="232"/>
        <v>0</v>
      </c>
      <c r="Z530" s="5">
        <f t="shared" si="233"/>
        <v>6.2318697946097998</v>
      </c>
      <c r="AA530" s="5">
        <f t="shared" si="234"/>
        <v>6.6924275434989786</v>
      </c>
      <c r="AB530" s="5">
        <f t="shared" si="235"/>
        <v>0</v>
      </c>
      <c r="AC530" s="5">
        <f t="shared" si="236"/>
        <v>-1.8521757286741956</v>
      </c>
      <c r="AD530" s="5">
        <f t="shared" si="237"/>
        <v>-17.953852688545972</v>
      </c>
      <c r="AE530">
        <f t="shared" si="254"/>
        <v>0</v>
      </c>
    </row>
    <row r="531" spans="1:31" x14ac:dyDescent="0.2">
      <c r="A531">
        <f t="shared" si="224"/>
        <v>4.989999999999938</v>
      </c>
      <c r="B531" s="5">
        <f t="shared" si="238"/>
        <v>0</v>
      </c>
      <c r="C531" s="5">
        <f t="shared" si="239"/>
        <v>368.70193587910251</v>
      </c>
      <c r="D531" s="5">
        <f t="shared" si="240"/>
        <v>40.79109132085555</v>
      </c>
      <c r="E531" s="2">
        <f t="shared" si="241"/>
        <v>368.70193587910251</v>
      </c>
      <c r="F531" s="2">
        <f t="shared" si="242"/>
        <v>0</v>
      </c>
      <c r="G531" s="3">
        <f t="shared" si="243"/>
        <v>0</v>
      </c>
      <c r="H531" s="3">
        <f t="shared" si="244"/>
        <v>53.842589408173389</v>
      </c>
      <c r="I531" s="3">
        <f t="shared" si="245"/>
        <v>-50.334049665703418</v>
      </c>
      <c r="J531" s="2">
        <f t="shared" si="225"/>
        <v>73.705773111247154</v>
      </c>
      <c r="K531" s="2">
        <f t="shared" si="246"/>
        <v>50.242517458246184</v>
      </c>
      <c r="L531" s="6">
        <f t="shared" si="226"/>
        <v>2836.2888244232722</v>
      </c>
      <c r="M531" s="2">
        <f t="shared" si="227"/>
        <v>35.946021559531054</v>
      </c>
      <c r="N531" s="2">
        <f t="shared" si="247"/>
        <v>73.705773111247154</v>
      </c>
      <c r="O531" s="2">
        <f t="shared" si="228"/>
        <v>50.242517458246184</v>
      </c>
      <c r="P531" s="5">
        <f t="shared" si="229"/>
        <v>0.38361963367315954</v>
      </c>
      <c r="Q531" s="4">
        <f t="shared" si="248"/>
        <v>0.48769614702061731</v>
      </c>
      <c r="R531" s="4">
        <f t="shared" si="230"/>
        <v>0.31742284782873087</v>
      </c>
      <c r="S531" s="4">
        <f t="shared" si="249"/>
        <v>0</v>
      </c>
      <c r="T531" s="4">
        <f t="shared" si="250"/>
        <v>0</v>
      </c>
      <c r="U531" s="5">
        <f t="shared" si="251"/>
        <v>0</v>
      </c>
      <c r="V531" s="5">
        <f t="shared" si="252"/>
        <v>-8.0932258349355131</v>
      </c>
      <c r="W531" s="5">
        <f t="shared" si="253"/>
        <v>7.5658476980596241</v>
      </c>
      <c r="X531" s="5">
        <f t="shared" si="231"/>
        <v>0.99974932126304961</v>
      </c>
      <c r="Y531" s="5">
        <f t="shared" si="232"/>
        <v>0</v>
      </c>
      <c r="Z531" s="5">
        <f t="shared" si="233"/>
        <v>6.2602972104463559</v>
      </c>
      <c r="AA531" s="5">
        <f t="shared" si="234"/>
        <v>6.6966718258091866</v>
      </c>
      <c r="AB531" s="5">
        <f t="shared" si="235"/>
        <v>0</v>
      </c>
      <c r="AC531" s="5">
        <f t="shared" si="236"/>
        <v>-1.8329286244891572</v>
      </c>
      <c r="AD531" s="5">
        <f t="shared" si="237"/>
        <v>-17.911480476131189</v>
      </c>
      <c r="AE531">
        <f t="shared" si="254"/>
        <v>0</v>
      </c>
    </row>
    <row r="532" spans="1:31" s="71" customFormat="1" x14ac:dyDescent="0.2">
      <c r="A532" s="71">
        <f t="shared" si="224"/>
        <v>4.9999999999999378</v>
      </c>
      <c r="B532" s="92">
        <f t="shared" si="238"/>
        <v>0</v>
      </c>
      <c r="C532" s="92">
        <f t="shared" si="239"/>
        <v>369.24027012675305</v>
      </c>
      <c r="D532" s="92">
        <f t="shared" si="240"/>
        <v>40.28685525017471</v>
      </c>
      <c r="E532" s="93">
        <f t="shared" si="241"/>
        <v>369.24027012675305</v>
      </c>
      <c r="F532" s="93">
        <f t="shared" si="242"/>
        <v>0</v>
      </c>
      <c r="G532" s="94">
        <f t="shared" si="243"/>
        <v>0</v>
      </c>
      <c r="H532" s="94">
        <f t="shared" si="244"/>
        <v>53.824260121928496</v>
      </c>
      <c r="I532" s="94">
        <f t="shared" si="245"/>
        <v>-50.51316447046473</v>
      </c>
      <c r="J532" s="93">
        <f t="shared" si="225"/>
        <v>73.814841072058428</v>
      </c>
      <c r="K532" s="93">
        <f t="shared" si="246"/>
        <v>50.316865079794425</v>
      </c>
      <c r="L532" s="95">
        <f t="shared" si="226"/>
        <v>2836.2863450448076</v>
      </c>
      <c r="M532" s="93">
        <f t="shared" si="227"/>
        <v>35.9459901368526</v>
      </c>
      <c r="N532" s="93">
        <f t="shared" si="247"/>
        <v>73.814841072058428</v>
      </c>
      <c r="O532" s="93">
        <f t="shared" si="228"/>
        <v>50.316865079794425</v>
      </c>
      <c r="P532" s="92">
        <f t="shared" si="229"/>
        <v>0.38361956127530839</v>
      </c>
      <c r="Q532" s="96">
        <f t="shared" si="248"/>
        <v>0.48697510710294611</v>
      </c>
      <c r="R532" s="96">
        <f t="shared" si="230"/>
        <v>0.31726369574946434</v>
      </c>
      <c r="S532" s="96">
        <f t="shared" si="249"/>
        <v>0</v>
      </c>
      <c r="T532" s="96">
        <f t="shared" si="250"/>
        <v>0</v>
      </c>
      <c r="U532" s="92">
        <f t="shared" si="251"/>
        <v>0</v>
      </c>
      <c r="V532" s="92">
        <f t="shared" si="252"/>
        <v>-8.1024412573652178</v>
      </c>
      <c r="W532" s="92">
        <f t="shared" si="253"/>
        <v>7.6040050883825128</v>
      </c>
      <c r="X532" s="5">
        <f t="shared" si="231"/>
        <v>0.99974844731928347</v>
      </c>
      <c r="Y532" s="5">
        <f t="shared" si="232"/>
        <v>0</v>
      </c>
      <c r="Z532" s="5">
        <f t="shared" si="233"/>
        <v>6.2887167401420179</v>
      </c>
      <c r="AA532" s="5">
        <f t="shared" si="234"/>
        <v>6.7009368587953775</v>
      </c>
      <c r="AB532" s="92">
        <f t="shared" si="235"/>
        <v>0</v>
      </c>
      <c r="AC532" s="92">
        <f t="shared" si="236"/>
        <v>-1.8137245172231999</v>
      </c>
      <c r="AD532" s="92">
        <f t="shared" si="237"/>
        <v>-17.869058052822108</v>
      </c>
      <c r="AE532" s="71">
        <f t="shared" si="254"/>
        <v>0</v>
      </c>
    </row>
    <row r="533" spans="1:31" x14ac:dyDescent="0.2">
      <c r="A533">
        <f t="shared" si="224"/>
        <v>5.0099999999999376</v>
      </c>
      <c r="B533" s="5">
        <f t="shared" si="238"/>
        <v>0</v>
      </c>
      <c r="C533" s="5">
        <f t="shared" si="239"/>
        <v>369.77842204174647</v>
      </c>
      <c r="D533" s="5">
        <f t="shared" si="240"/>
        <v>39.780830152567425</v>
      </c>
      <c r="E533" s="2">
        <f t="shared" si="241"/>
        <v>369.77842204174647</v>
      </c>
      <c r="F533" s="2">
        <f t="shared" si="242"/>
        <v>0</v>
      </c>
      <c r="G533" s="3">
        <f t="shared" si="243"/>
        <v>0</v>
      </c>
      <c r="H533" s="3">
        <f t="shared" si="244"/>
        <v>53.806122876756262</v>
      </c>
      <c r="I533" s="3">
        <f t="shared" si="245"/>
        <v>-50.691855050992949</v>
      </c>
      <c r="J533" s="2">
        <f t="shared" si="225"/>
        <v>73.924035519846129</v>
      </c>
      <c r="K533" s="2">
        <f t="shared" si="246"/>
        <v>50.391298922867158</v>
      </c>
      <c r="L533" s="6">
        <f t="shared" si="226"/>
        <v>2836.2838602259021</v>
      </c>
      <c r="M533" s="2">
        <f t="shared" si="227"/>
        <v>35.94595864522411</v>
      </c>
      <c r="N533" s="2">
        <f t="shared" si="247"/>
        <v>73.924035519846129</v>
      </c>
      <c r="O533" s="2">
        <f t="shared" si="228"/>
        <v>50.391298922867158</v>
      </c>
      <c r="P533" s="5">
        <f t="shared" si="229"/>
        <v>0.38361948871859636</v>
      </c>
      <c r="Q533" s="4">
        <f t="shared" si="248"/>
        <v>0.48625536190558516</v>
      </c>
      <c r="R533" s="4">
        <f t="shared" si="230"/>
        <v>0.31710451851608495</v>
      </c>
      <c r="S533" s="4">
        <f t="shared" si="249"/>
        <v>0</v>
      </c>
      <c r="T533" s="4">
        <f t="shared" si="250"/>
        <v>0</v>
      </c>
      <c r="U533" s="5">
        <f t="shared" si="251"/>
        <v>0</v>
      </c>
      <c r="V533" s="5">
        <f t="shared" si="252"/>
        <v>-8.1116913500933823</v>
      </c>
      <c r="W533" s="5">
        <f t="shared" si="253"/>
        <v>7.6421912628638804</v>
      </c>
      <c r="X533" s="5">
        <f t="shared" si="231"/>
        <v>0.99974757145784343</v>
      </c>
      <c r="Y533" s="5">
        <f t="shared" si="232"/>
        <v>0</v>
      </c>
      <c r="Z533" s="5">
        <f t="shared" si="233"/>
        <v>6.3171279147289221</v>
      </c>
      <c r="AA533" s="5">
        <f t="shared" si="234"/>
        <v>6.7052223767737917</v>
      </c>
      <c r="AB533" s="5">
        <f t="shared" si="235"/>
        <v>0</v>
      </c>
      <c r="AC533" s="5">
        <f t="shared" si="236"/>
        <v>-1.7945634353644602</v>
      </c>
      <c r="AD533" s="5">
        <f t="shared" si="237"/>
        <v>-17.826586360362327</v>
      </c>
      <c r="AE533">
        <f t="shared" si="254"/>
        <v>0</v>
      </c>
    </row>
    <row r="534" spans="1:31" x14ac:dyDescent="0.2">
      <c r="A534">
        <f t="shared" si="224"/>
        <v>5.0199999999999374</v>
      </c>
      <c r="B534" s="5">
        <f t="shared" si="238"/>
        <v>0</v>
      </c>
      <c r="C534" s="5">
        <f t="shared" si="239"/>
        <v>370.31639354234227</v>
      </c>
      <c r="D534" s="5">
        <f t="shared" si="240"/>
        <v>39.27302027273948</v>
      </c>
      <c r="E534" s="2">
        <f t="shared" si="241"/>
        <v>370.31639354234227</v>
      </c>
      <c r="F534" s="2">
        <f t="shared" si="242"/>
        <v>0</v>
      </c>
      <c r="G534" s="3">
        <f t="shared" si="243"/>
        <v>0</v>
      </c>
      <c r="H534" s="3">
        <f t="shared" si="244"/>
        <v>53.788177242402618</v>
      </c>
      <c r="I534" s="3">
        <f t="shared" si="245"/>
        <v>-50.870120914596569</v>
      </c>
      <c r="J534" s="2">
        <f t="shared" si="225"/>
        <v>74.033352030863725</v>
      </c>
      <c r="K534" s="2">
        <f t="shared" si="246"/>
        <v>50.465815971958911</v>
      </c>
      <c r="L534" s="6">
        <f t="shared" si="226"/>
        <v>2836.2813700021684</v>
      </c>
      <c r="M534" s="2">
        <f t="shared" si="227"/>
        <v>35.945927085096926</v>
      </c>
      <c r="N534" s="2">
        <f t="shared" si="247"/>
        <v>74.033352030863725</v>
      </c>
      <c r="O534" s="2">
        <f t="shared" si="228"/>
        <v>50.465815971958911</v>
      </c>
      <c r="P534" s="5">
        <f t="shared" si="229"/>
        <v>0.38361941600406335</v>
      </c>
      <c r="Q534" s="4">
        <f t="shared" si="248"/>
        <v>0.4855369384073201</v>
      </c>
      <c r="R534" s="4">
        <f t="shared" si="230"/>
        <v>0.31694532287950772</v>
      </c>
      <c r="S534" s="4">
        <f t="shared" si="249"/>
        <v>0</v>
      </c>
      <c r="T534" s="4">
        <f t="shared" si="250"/>
        <v>0</v>
      </c>
      <c r="U534" s="5">
        <f t="shared" si="251"/>
        <v>0</v>
      </c>
      <c r="V534" s="5">
        <f t="shared" si="252"/>
        <v>-8.1209756771540693</v>
      </c>
      <c r="W534" s="5">
        <f t="shared" si="253"/>
        <v>7.6804055430169136</v>
      </c>
      <c r="X534" s="5">
        <f t="shared" si="231"/>
        <v>0.99974669369128222</v>
      </c>
      <c r="Y534" s="5">
        <f t="shared" si="232"/>
        <v>0</v>
      </c>
      <c r="Z534" s="5">
        <f t="shared" si="233"/>
        <v>6.3455302654735073</v>
      </c>
      <c r="AA534" s="5">
        <f t="shared" si="234"/>
        <v>6.7095281174844441</v>
      </c>
      <c r="AB534" s="5">
        <f t="shared" si="235"/>
        <v>0</v>
      </c>
      <c r="AC534" s="5">
        <f t="shared" si="236"/>
        <v>-1.775445411680562</v>
      </c>
      <c r="AD534" s="5">
        <f t="shared" si="237"/>
        <v>-17.784066339498644</v>
      </c>
      <c r="AE534">
        <f t="shared" si="254"/>
        <v>0</v>
      </c>
    </row>
    <row r="535" spans="1:31" x14ac:dyDescent="0.2">
      <c r="A535">
        <f t="shared" si="224"/>
        <v>5.0299999999999372</v>
      </c>
      <c r="B535" s="5">
        <f t="shared" si="238"/>
        <v>0</v>
      </c>
      <c r="C535" s="5">
        <f t="shared" si="239"/>
        <v>370.85418654249571</v>
      </c>
      <c r="D535" s="5">
        <f t="shared" si="240"/>
        <v>38.763429860276538</v>
      </c>
      <c r="E535" s="2">
        <f t="shared" si="241"/>
        <v>370.85418654249571</v>
      </c>
      <c r="F535" s="2">
        <f t="shared" si="242"/>
        <v>0</v>
      </c>
      <c r="G535" s="3">
        <f t="shared" si="243"/>
        <v>0</v>
      </c>
      <c r="H535" s="3">
        <f t="shared" si="244"/>
        <v>53.770422788285813</v>
      </c>
      <c r="I535" s="3">
        <f t="shared" si="245"/>
        <v>-51.047961577991558</v>
      </c>
      <c r="J535" s="2">
        <f t="shared" si="225"/>
        <v>74.142786217535061</v>
      </c>
      <c r="K535" s="2">
        <f t="shared" si="246"/>
        <v>50.540413236220218</v>
      </c>
      <c r="L535" s="6">
        <f t="shared" si="226"/>
        <v>2836.2788744092104</v>
      </c>
      <c r="M535" s="2">
        <f t="shared" si="227"/>
        <v>35.945895456922287</v>
      </c>
      <c r="N535" s="2">
        <f t="shared" si="247"/>
        <v>74.142786217535061</v>
      </c>
      <c r="O535" s="2">
        <f t="shared" si="228"/>
        <v>50.540413236220218</v>
      </c>
      <c r="P535" s="5">
        <f t="shared" si="229"/>
        <v>0.38361934313274892</v>
      </c>
      <c r="Q535" s="4">
        <f t="shared" si="248"/>
        <v>0.48481986300672553</v>
      </c>
      <c r="R535" s="4">
        <f t="shared" si="230"/>
        <v>0.31678611551171038</v>
      </c>
      <c r="S535" s="4">
        <f t="shared" si="249"/>
        <v>0</v>
      </c>
      <c r="T535" s="4">
        <f t="shared" si="250"/>
        <v>0</v>
      </c>
      <c r="U535" s="5">
        <f t="shared" si="251"/>
        <v>0</v>
      </c>
      <c r="V535" s="5">
        <f t="shared" si="252"/>
        <v>-8.1302938070522615</v>
      </c>
      <c r="W535" s="5">
        <f t="shared" si="253"/>
        <v>7.7186472480295283</v>
      </c>
      <c r="X535" s="5">
        <f t="shared" si="231"/>
        <v>0.99974581403215013</v>
      </c>
      <c r="Y535" s="5">
        <f t="shared" si="232"/>
        <v>0</v>
      </c>
      <c r="Z535" s="5">
        <f t="shared" si="233"/>
        <v>6.3739233239401489</v>
      </c>
      <c r="AA535" s="5">
        <f t="shared" si="234"/>
        <v>6.7138538220523047</v>
      </c>
      <c r="AB535" s="5">
        <f t="shared" si="235"/>
        <v>0</v>
      </c>
      <c r="AC535" s="5">
        <f t="shared" si="236"/>
        <v>-1.7563704831121125</v>
      </c>
      <c r="AD535" s="5">
        <f t="shared" si="237"/>
        <v>-17.741498929918166</v>
      </c>
      <c r="AE535">
        <f t="shared" si="254"/>
        <v>0</v>
      </c>
    </row>
    <row r="536" spans="1:31" x14ac:dyDescent="0.2">
      <c r="A536">
        <f t="shared" si="224"/>
        <v>5.039999999999937</v>
      </c>
      <c r="B536" s="5">
        <f t="shared" si="238"/>
        <v>0</v>
      </c>
      <c r="C536" s="5">
        <f t="shared" si="239"/>
        <v>371.3918029518544</v>
      </c>
      <c r="D536" s="5">
        <f t="shared" si="240"/>
        <v>38.252063169550127</v>
      </c>
      <c r="E536" s="2">
        <f t="shared" si="241"/>
        <v>371.3918029518544</v>
      </c>
      <c r="F536" s="2">
        <f t="shared" si="242"/>
        <v>0</v>
      </c>
      <c r="G536" s="3">
        <f t="shared" si="243"/>
        <v>0</v>
      </c>
      <c r="H536" s="3">
        <f t="shared" si="244"/>
        <v>53.752859083454695</v>
      </c>
      <c r="I536" s="3">
        <f t="shared" si="245"/>
        <v>-51.225376567290738</v>
      </c>
      <c r="J536" s="2">
        <f t="shared" si="225"/>
        <v>74.252333728351445</v>
      </c>
      <c r="K536" s="2">
        <f t="shared" si="246"/>
        <v>50.615087749387484</v>
      </c>
      <c r="L536" s="6">
        <f t="shared" si="226"/>
        <v>2836.276373482619</v>
      </c>
      <c r="M536" s="2">
        <f t="shared" si="227"/>
        <v>35.945863761151251</v>
      </c>
      <c r="N536" s="2">
        <f t="shared" si="247"/>
        <v>74.252333728351445</v>
      </c>
      <c r="O536" s="2">
        <f t="shared" si="228"/>
        <v>50.615087749387484</v>
      </c>
      <c r="P536" s="5">
        <f t="shared" si="229"/>
        <v>0.38361927010569247</v>
      </c>
      <c r="Q536" s="4">
        <f t="shared" si="248"/>
        <v>0.48410416152921804</v>
      </c>
      <c r="R536" s="4">
        <f t="shared" si="230"/>
        <v>0.31662690300617269</v>
      </c>
      <c r="S536" s="4">
        <f t="shared" si="249"/>
        <v>0</v>
      </c>
      <c r="T536" s="4">
        <f t="shared" si="250"/>
        <v>0</v>
      </c>
      <c r="U536" s="5">
        <f t="shared" si="251"/>
        <v>0</v>
      </c>
      <c r="V536" s="5">
        <f t="shared" si="252"/>
        <v>-8.1396453127211039</v>
      </c>
      <c r="W536" s="5">
        <f t="shared" si="253"/>
        <v>7.7569156948650946</v>
      </c>
      <c r="X536" s="5">
        <f t="shared" si="231"/>
        <v>0.99974493249299212</v>
      </c>
      <c r="Y536" s="5">
        <f t="shared" si="232"/>
        <v>0</v>
      </c>
      <c r="Z536" s="5">
        <f t="shared" si="233"/>
        <v>6.4023066220537705</v>
      </c>
      <c r="AA536" s="5">
        <f t="shared" si="234"/>
        <v>6.7181992349485729</v>
      </c>
      <c r="AB536" s="5">
        <f t="shared" si="235"/>
        <v>0</v>
      </c>
      <c r="AC536" s="5">
        <f t="shared" si="236"/>
        <v>-1.7373386906673334</v>
      </c>
      <c r="AD536" s="5">
        <f t="shared" si="237"/>
        <v>-17.698885070186332</v>
      </c>
      <c r="AE536">
        <f t="shared" si="254"/>
        <v>0</v>
      </c>
    </row>
    <row r="537" spans="1:31" x14ac:dyDescent="0.2">
      <c r="A537">
        <f t="shared" si="224"/>
        <v>5.0499999999999368</v>
      </c>
      <c r="B537" s="5">
        <f t="shared" si="238"/>
        <v>0</v>
      </c>
      <c r="C537" s="5">
        <f t="shared" si="239"/>
        <v>371.92924467575443</v>
      </c>
      <c r="D537" s="5">
        <f t="shared" si="240"/>
        <v>37.738924459623711</v>
      </c>
      <c r="E537" s="2">
        <f t="shared" si="241"/>
        <v>371.92924467575443</v>
      </c>
      <c r="F537" s="2">
        <f t="shared" si="242"/>
        <v>0</v>
      </c>
      <c r="G537" s="3">
        <f t="shared" si="243"/>
        <v>0</v>
      </c>
      <c r="H537" s="3">
        <f t="shared" si="244"/>
        <v>53.735485696548018</v>
      </c>
      <c r="I537" s="3">
        <f t="shared" si="245"/>
        <v>-51.402365417992598</v>
      </c>
      <c r="J537" s="2">
        <f t="shared" si="225"/>
        <v>74.361990247765405</v>
      </c>
      <c r="K537" s="2">
        <f t="shared" si="246"/>
        <v>50.689836569710565</v>
      </c>
      <c r="L537" s="6">
        <f t="shared" si="226"/>
        <v>2836.2738672579699</v>
      </c>
      <c r="M537" s="2">
        <f t="shared" si="227"/>
        <v>35.945831998234688</v>
      </c>
      <c r="N537" s="2">
        <f t="shared" si="247"/>
        <v>74.361990247765405</v>
      </c>
      <c r="O537" s="2">
        <f t="shared" si="228"/>
        <v>50.689836569710565</v>
      </c>
      <c r="P537" s="5">
        <f t="shared" si="229"/>
        <v>0.38361919692393276</v>
      </c>
      <c r="Q537" s="4">
        <f t="shared" si="248"/>
        <v>0.483389859234098</v>
      </c>
      <c r="R537" s="4">
        <f t="shared" si="230"/>
        <v>0.31646769187832191</v>
      </c>
      <c r="S537" s="4">
        <f t="shared" si="249"/>
        <v>0</v>
      </c>
      <c r="T537" s="4">
        <f t="shared" si="250"/>
        <v>0</v>
      </c>
      <c r="U537" s="5">
        <f t="shared" si="251"/>
        <v>0</v>
      </c>
      <c r="V537" s="5">
        <f t="shared" si="252"/>
        <v>-8.1490297714791726</v>
      </c>
      <c r="W537" s="5">
        <f t="shared" si="253"/>
        <v>7.7952101983621231</v>
      </c>
      <c r="X537" s="5">
        <f t="shared" si="231"/>
        <v>0.99974404908634795</v>
      </c>
      <c r="Y537" s="5">
        <f t="shared" si="232"/>
        <v>0</v>
      </c>
      <c r="Z537" s="5">
        <f t="shared" si="233"/>
        <v>6.4306796921614442</v>
      </c>
      <c r="AA537" s="5">
        <f t="shared" si="234"/>
        <v>6.7225641039520481</v>
      </c>
      <c r="AB537" s="5">
        <f t="shared" si="235"/>
        <v>0</v>
      </c>
      <c r="AC537" s="5">
        <f t="shared" si="236"/>
        <v>-1.7183500793177284</v>
      </c>
      <c r="AD537" s="5">
        <f t="shared" si="237"/>
        <v>-17.656225697685827</v>
      </c>
      <c r="AE537">
        <f t="shared" si="254"/>
        <v>0</v>
      </c>
    </row>
    <row r="538" spans="1:31" x14ac:dyDescent="0.2">
      <c r="A538">
        <f t="shared" si="224"/>
        <v>5.0599999999999365</v>
      </c>
      <c r="B538" s="5">
        <f t="shared" si="238"/>
        <v>0</v>
      </c>
      <c r="C538" s="5">
        <f t="shared" si="239"/>
        <v>372.46651361521594</v>
      </c>
      <c r="D538" s="5">
        <f t="shared" si="240"/>
        <v>37.224017994158906</v>
      </c>
      <c r="E538" s="2">
        <f t="shared" si="241"/>
        <v>372.46651361521594</v>
      </c>
      <c r="F538" s="2">
        <f t="shared" si="242"/>
        <v>0</v>
      </c>
      <c r="G538" s="3">
        <f t="shared" si="243"/>
        <v>0</v>
      </c>
      <c r="H538" s="3">
        <f t="shared" si="244"/>
        <v>53.718302195754838</v>
      </c>
      <c r="I538" s="3">
        <f t="shared" si="245"/>
        <v>-51.578927674969457</v>
      </c>
      <c r="J538" s="2">
        <f t="shared" si="225"/>
        <v>74.471751496081851</v>
      </c>
      <c r="K538" s="2">
        <f t="shared" si="246"/>
        <v>50.764656779878557</v>
      </c>
      <c r="L538" s="6">
        <f t="shared" si="226"/>
        <v>2836.2713557708234</v>
      </c>
      <c r="M538" s="2">
        <f t="shared" si="227"/>
        <v>35.945800168623286</v>
      </c>
      <c r="N538" s="2">
        <f t="shared" si="247"/>
        <v>74.471751496081851</v>
      </c>
      <c r="O538" s="2">
        <f t="shared" si="228"/>
        <v>50.764656779878557</v>
      </c>
      <c r="P538" s="5">
        <f t="shared" si="229"/>
        <v>0.38361912358850803</v>
      </c>
      <c r="Q538" s="4">
        <f t="shared" si="248"/>
        <v>0.48267698082157351</v>
      </c>
      <c r="R538" s="4">
        <f t="shared" si="230"/>
        <v>0.31630848856598404</v>
      </c>
      <c r="S538" s="4">
        <f t="shared" si="249"/>
        <v>0</v>
      </c>
      <c r="T538" s="4">
        <f t="shared" si="250"/>
        <v>0</v>
      </c>
      <c r="U538" s="5">
        <f t="shared" si="251"/>
        <v>0</v>
      </c>
      <c r="V538" s="5">
        <f t="shared" si="252"/>
        <v>-8.1584467649878931</v>
      </c>
      <c r="W538" s="5">
        <f t="shared" si="253"/>
        <v>7.8335300713330005</v>
      </c>
      <c r="X538" s="5">
        <f t="shared" si="231"/>
        <v>0.99974316382475259</v>
      </c>
      <c r="Y538" s="5">
        <f t="shared" si="232"/>
        <v>0</v>
      </c>
      <c r="Z538" s="5">
        <f t="shared" si="233"/>
        <v>6.4590420670930113</v>
      </c>
      <c r="AA538" s="5">
        <f t="shared" si="234"/>
        <v>6.7269481801106652</v>
      </c>
      <c r="AB538" s="5">
        <f t="shared" si="235"/>
        <v>0</v>
      </c>
      <c r="AC538" s="5">
        <f t="shared" si="236"/>
        <v>-1.6994046978948818</v>
      </c>
      <c r="AD538" s="5">
        <f t="shared" si="237"/>
        <v>-17.613521748556334</v>
      </c>
      <c r="AE538">
        <f t="shared" si="254"/>
        <v>0</v>
      </c>
    </row>
    <row r="539" spans="1:31" x14ac:dyDescent="0.2">
      <c r="A539">
        <f t="shared" ref="A539:A600" si="255">A538+dt</f>
        <v>5.0699999999999363</v>
      </c>
      <c r="B539" s="5">
        <f t="shared" si="238"/>
        <v>0</v>
      </c>
      <c r="C539" s="5">
        <f t="shared" si="239"/>
        <v>373.00361166693858</v>
      </c>
      <c r="D539" s="5">
        <f t="shared" si="240"/>
        <v>36.707348041321787</v>
      </c>
      <c r="E539" s="2">
        <f t="shared" si="241"/>
        <v>373.00361166693858</v>
      </c>
      <c r="F539" s="2">
        <f t="shared" si="242"/>
        <v>0</v>
      </c>
      <c r="G539" s="3">
        <f t="shared" si="243"/>
        <v>0</v>
      </c>
      <c r="H539" s="3">
        <f t="shared" si="244"/>
        <v>53.701308148775887</v>
      </c>
      <c r="I539" s="3">
        <f t="shared" si="245"/>
        <v>-51.755062892455022</v>
      </c>
      <c r="J539" s="2">
        <f t="shared" si="225"/>
        <v>74.581613229346004</v>
      </c>
      <c r="K539" s="2">
        <f t="shared" si="246"/>
        <v>50.839545486943422</v>
      </c>
      <c r="L539" s="6">
        <f t="shared" si="226"/>
        <v>2836.2688390567191</v>
      </c>
      <c r="M539" s="2">
        <f t="shared" si="227"/>
        <v>35.945768272767445</v>
      </c>
      <c r="N539" s="2">
        <f t="shared" si="247"/>
        <v>74.581613229346004</v>
      </c>
      <c r="O539" s="2">
        <f t="shared" si="228"/>
        <v>50.839545486943422</v>
      </c>
      <c r="P539" s="5">
        <f t="shared" si="229"/>
        <v>0.38361905010045622</v>
      </c>
      <c r="Q539" s="4">
        <f t="shared" si="248"/>
        <v>0.48196555043976552</v>
      </c>
      <c r="R539" s="4">
        <f t="shared" si="230"/>
        <v>0.31614929942983988</v>
      </c>
      <c r="S539" s="4">
        <f t="shared" si="249"/>
        <v>0</v>
      </c>
      <c r="T539" s="4">
        <f t="shared" si="250"/>
        <v>0</v>
      </c>
      <c r="U539" s="5">
        <f t="shared" si="251"/>
        <v>0</v>
      </c>
      <c r="V539" s="5">
        <f t="shared" si="252"/>
        <v>-8.1678958792090128</v>
      </c>
      <c r="W539" s="5">
        <f t="shared" si="253"/>
        <v>7.8718746246616851</v>
      </c>
      <c r="X539" s="5">
        <f t="shared" si="231"/>
        <v>0.99974227672073257</v>
      </c>
      <c r="Y539" s="5">
        <f t="shared" si="232"/>
        <v>0</v>
      </c>
      <c r="Z539" s="5">
        <f t="shared" si="233"/>
        <v>6.4873932802206422</v>
      </c>
      <c r="AA539" s="5">
        <f t="shared" si="234"/>
        <v>6.7313512177030814</v>
      </c>
      <c r="AB539" s="5">
        <f t="shared" si="235"/>
        <v>0</v>
      </c>
      <c r="AC539" s="5">
        <f t="shared" si="236"/>
        <v>-1.6805025989883706</v>
      </c>
      <c r="AD539" s="5">
        <f t="shared" si="237"/>
        <v>-17.570774157635235</v>
      </c>
      <c r="AE539">
        <f t="shared" si="254"/>
        <v>0</v>
      </c>
    </row>
    <row r="540" spans="1:31" x14ac:dyDescent="0.2">
      <c r="A540">
        <f t="shared" si="255"/>
        <v>5.0799999999999361</v>
      </c>
      <c r="B540" s="5">
        <f t="shared" si="238"/>
        <v>0</v>
      </c>
      <c r="C540" s="5">
        <f t="shared" si="239"/>
        <v>373.54054072329643</v>
      </c>
      <c r="D540" s="5">
        <f t="shared" si="240"/>
        <v>36.188918873689353</v>
      </c>
      <c r="E540" s="2">
        <f t="shared" si="241"/>
        <v>373.54054072329643</v>
      </c>
      <c r="F540" s="2">
        <f t="shared" si="242"/>
        <v>0</v>
      </c>
      <c r="G540" s="3">
        <f t="shared" si="243"/>
        <v>0</v>
      </c>
      <c r="H540" s="3">
        <f t="shared" si="244"/>
        <v>53.684503122786005</v>
      </c>
      <c r="I540" s="3">
        <f t="shared" si="245"/>
        <v>-51.930770634031376</v>
      </c>
      <c r="J540" s="2">
        <f t="shared" si="225"/>
        <v>74.691571239228836</v>
      </c>
      <c r="K540" s="2">
        <f t="shared" si="246"/>
        <v>50.914499822241872</v>
      </c>
      <c r="L540" s="6">
        <f t="shared" si="226"/>
        <v>2836.266317151174</v>
      </c>
      <c r="M540" s="2">
        <f t="shared" si="227"/>
        <v>35.945736311117308</v>
      </c>
      <c r="N540" s="2">
        <f t="shared" si="247"/>
        <v>74.691571239228836</v>
      </c>
      <c r="O540" s="2">
        <f t="shared" si="228"/>
        <v>50.914499822241872</v>
      </c>
      <c r="P540" s="5">
        <f t="shared" si="229"/>
        <v>0.38361897646081428</v>
      </c>
      <c r="Q540" s="4">
        <f t="shared" si="248"/>
        <v>0.48125559169169296</v>
      </c>
      <c r="R540" s="4">
        <f t="shared" si="230"/>
        <v>0.31599013075388771</v>
      </c>
      <c r="S540" s="4">
        <f t="shared" si="249"/>
        <v>0</v>
      </c>
      <c r="T540" s="4">
        <f t="shared" si="250"/>
        <v>0</v>
      </c>
      <c r="U540" s="5">
        <f t="shared" si="251"/>
        <v>0</v>
      </c>
      <c r="V540" s="5">
        <f t="shared" si="252"/>
        <v>-8.1773767043621728</v>
      </c>
      <c r="W540" s="5">
        <f t="shared" si="253"/>
        <v>7.9102431674003988</v>
      </c>
      <c r="X540" s="5">
        <f t="shared" si="231"/>
        <v>0.99974138778680766</v>
      </c>
      <c r="Y540" s="5">
        <f t="shared" si="232"/>
        <v>0</v>
      </c>
      <c r="Z540" s="5">
        <f t="shared" si="233"/>
        <v>6.5157328655174682</v>
      </c>
      <c r="AA540" s="5">
        <f t="shared" si="234"/>
        <v>6.7357729742004686</v>
      </c>
      <c r="AB540" s="5">
        <f t="shared" si="235"/>
        <v>0</v>
      </c>
      <c r="AC540" s="5">
        <f t="shared" si="236"/>
        <v>-1.6616438388447046</v>
      </c>
      <c r="AD540" s="5">
        <f t="shared" si="237"/>
        <v>-17.527983858399132</v>
      </c>
      <c r="AE540">
        <f t="shared" si="254"/>
        <v>0</v>
      </c>
    </row>
    <row r="541" spans="1:31" x14ac:dyDescent="0.2">
      <c r="A541">
        <f t="shared" si="255"/>
        <v>5.0899999999999359</v>
      </c>
      <c r="B541" s="5">
        <f t="shared" si="238"/>
        <v>0</v>
      </c>
      <c r="C541" s="5">
        <f t="shared" si="239"/>
        <v>374.07730267233234</v>
      </c>
      <c r="D541" s="5">
        <f t="shared" si="240"/>
        <v>35.668734768156121</v>
      </c>
      <c r="E541" s="2">
        <f t="shared" si="241"/>
        <v>374.07730267233234</v>
      </c>
      <c r="F541" s="2">
        <f t="shared" si="242"/>
        <v>0</v>
      </c>
      <c r="G541" s="3">
        <f t="shared" si="243"/>
        <v>0</v>
      </c>
      <c r="H541" s="3">
        <f t="shared" si="244"/>
        <v>53.667886684397558</v>
      </c>
      <c r="I541" s="3">
        <f t="shared" si="245"/>
        <v>-52.106050472615365</v>
      </c>
      <c r="J541" s="2">
        <f t="shared" si="225"/>
        <v>74.801621352909706</v>
      </c>
      <c r="K541" s="2">
        <f t="shared" si="246"/>
        <v>50.989516941315408</v>
      </c>
      <c r="L541" s="6">
        <f t="shared" si="226"/>
        <v>2836.263790089683</v>
      </c>
      <c r="M541" s="2">
        <f t="shared" si="227"/>
        <v>35.945704284122719</v>
      </c>
      <c r="N541" s="2">
        <f t="shared" si="247"/>
        <v>74.801621352909706</v>
      </c>
      <c r="O541" s="2">
        <f t="shared" si="228"/>
        <v>50.989516941315408</v>
      </c>
      <c r="P541" s="5">
        <f t="shared" si="229"/>
        <v>0.38361890267061877</v>
      </c>
      <c r="Q541" s="4">
        <f t="shared" si="248"/>
        <v>0.48054712764223351</v>
      </c>
      <c r="R541" s="4">
        <f t="shared" si="230"/>
        <v>0.31583098874590898</v>
      </c>
      <c r="S541" s="4">
        <f t="shared" si="249"/>
        <v>0</v>
      </c>
      <c r="T541" s="4">
        <f t="shared" si="250"/>
        <v>0</v>
      </c>
      <c r="U541" s="5">
        <f t="shared" si="251"/>
        <v>0</v>
      </c>
      <c r="V541" s="5">
        <f t="shared" si="252"/>
        <v>-8.1868888348826481</v>
      </c>
      <c r="W541" s="5">
        <f t="shared" si="253"/>
        <v>7.9486350068653735</v>
      </c>
      <c r="X541" s="5">
        <f t="shared" si="231"/>
        <v>0.99974049703548906</v>
      </c>
      <c r="Y541" s="5">
        <f t="shared" si="232"/>
        <v>0</v>
      </c>
      <c r="Z541" s="5">
        <f t="shared" si="233"/>
        <v>6.5440603576151899</v>
      </c>
      <c r="AA541" s="5">
        <f t="shared" si="234"/>
        <v>6.740213210228406</v>
      </c>
      <c r="AB541" s="5">
        <f t="shared" si="235"/>
        <v>0</v>
      </c>
      <c r="AC541" s="5">
        <f t="shared" si="236"/>
        <v>-1.6428284772674582</v>
      </c>
      <c r="AD541" s="5">
        <f t="shared" si="237"/>
        <v>-17.485151782906222</v>
      </c>
      <c r="AE541">
        <f t="shared" si="254"/>
        <v>0</v>
      </c>
    </row>
    <row r="542" spans="1:31" x14ac:dyDescent="0.2">
      <c r="A542">
        <f t="shared" si="255"/>
        <v>5.0999999999999357</v>
      </c>
      <c r="B542" s="5">
        <f t="shared" si="238"/>
        <v>0</v>
      </c>
      <c r="C542" s="5">
        <f t="shared" si="239"/>
        <v>374.61389939775245</v>
      </c>
      <c r="D542" s="5">
        <f t="shared" si="240"/>
        <v>35.146800005840824</v>
      </c>
      <c r="E542" s="2">
        <f t="shared" si="241"/>
        <v>374.61389939775245</v>
      </c>
      <c r="F542" s="2">
        <f t="shared" si="242"/>
        <v>0</v>
      </c>
      <c r="G542" s="3">
        <f t="shared" si="243"/>
        <v>0</v>
      </c>
      <c r="H542" s="3">
        <f t="shared" si="244"/>
        <v>53.651458399624886</v>
      </c>
      <c r="I542" s="3">
        <f t="shared" si="245"/>
        <v>-52.280901990444427</v>
      </c>
      <c r="J542" s="2">
        <f t="shared" si="225"/>
        <v>74.91175943295643</v>
      </c>
      <c r="K542" s="2">
        <f t="shared" si="246"/>
        <v>51.064594023828512</v>
      </c>
      <c r="L542" s="6">
        <f t="shared" si="226"/>
        <v>2836.2612579077136</v>
      </c>
      <c r="M542" s="2">
        <f t="shared" si="227"/>
        <v>35.945672192233175</v>
      </c>
      <c r="N542" s="2">
        <f t="shared" si="247"/>
        <v>74.91175943295643</v>
      </c>
      <c r="O542" s="2">
        <f t="shared" si="228"/>
        <v>51.064594023828512</v>
      </c>
      <c r="P542" s="5">
        <f t="shared" si="229"/>
        <v>0.38361882873090525</v>
      </c>
      <c r="Q542" s="4">
        <f t="shared" si="248"/>
        <v>0.47984018082505958</v>
      </c>
      <c r="R542" s="4">
        <f t="shared" si="230"/>
        <v>0.31567187953794024</v>
      </c>
      <c r="S542" s="4">
        <f t="shared" si="249"/>
        <v>0</v>
      </c>
      <c r="T542" s="4">
        <f t="shared" si="250"/>
        <v>0</v>
      </c>
      <c r="U542" s="5">
        <f t="shared" si="251"/>
        <v>0</v>
      </c>
      <c r="V542" s="5">
        <f t="shared" si="252"/>
        <v>-8.1964318693791416</v>
      </c>
      <c r="W542" s="5">
        <f t="shared" si="253"/>
        <v>7.987049448731522</v>
      </c>
      <c r="X542" s="5">
        <f t="shared" si="231"/>
        <v>0.99973960447927845</v>
      </c>
      <c r="Y542" s="5">
        <f t="shared" si="232"/>
        <v>0</v>
      </c>
      <c r="Z542" s="5">
        <f t="shared" si="233"/>
        <v>6.5723752918607161</v>
      </c>
      <c r="AA542" s="5">
        <f t="shared" si="234"/>
        <v>6.7446716895289383</v>
      </c>
      <c r="AB542" s="5">
        <f t="shared" si="235"/>
        <v>0</v>
      </c>
      <c r="AC542" s="5">
        <f t="shared" si="236"/>
        <v>-1.6240565775184255</v>
      </c>
      <c r="AD542" s="5">
        <f t="shared" si="237"/>
        <v>-17.442278861739538</v>
      </c>
      <c r="AE542">
        <f t="shared" si="254"/>
        <v>0</v>
      </c>
    </row>
    <row r="543" spans="1:31" x14ac:dyDescent="0.2">
      <c r="A543">
        <f t="shared" si="255"/>
        <v>5.1099999999999355</v>
      </c>
      <c r="B543" s="5">
        <f t="shared" si="238"/>
        <v>0</v>
      </c>
      <c r="C543" s="5">
        <f t="shared" si="239"/>
        <v>375.15033277891979</v>
      </c>
      <c r="D543" s="5">
        <f t="shared" si="240"/>
        <v>34.623118871993292</v>
      </c>
      <c r="E543" s="2">
        <f t="shared" si="241"/>
        <v>375.15033277891979</v>
      </c>
      <c r="F543" s="2">
        <f t="shared" si="242"/>
        <v>0</v>
      </c>
      <c r="G543" s="3">
        <f t="shared" si="243"/>
        <v>0</v>
      </c>
      <c r="H543" s="3">
        <f t="shared" si="244"/>
        <v>53.635217833849701</v>
      </c>
      <c r="I543" s="3">
        <f t="shared" si="245"/>
        <v>-52.455324779061826</v>
      </c>
      <c r="J543" s="2">
        <f t="shared" si="225"/>
        <v>75.02198137720282</v>
      </c>
      <c r="K543" s="2">
        <f t="shared" si="246"/>
        <v>51.139728273485218</v>
      </c>
      <c r="L543" s="6">
        <f t="shared" si="226"/>
        <v>2836.2587206407047</v>
      </c>
      <c r="M543" s="2">
        <f t="shared" si="227"/>
        <v>35.945640035897824</v>
      </c>
      <c r="N543" s="2">
        <f t="shared" si="247"/>
        <v>75.02198137720282</v>
      </c>
      <c r="O543" s="2">
        <f t="shared" si="228"/>
        <v>51.139728273485218</v>
      </c>
      <c r="P543" s="5">
        <f t="shared" si="229"/>
        <v>0.38361875464270861</v>
      </c>
      <c r="Q543" s="4">
        <f t="shared" si="248"/>
        <v>0.47913477324954717</v>
      </c>
      <c r="R543" s="4">
        <f t="shared" si="230"/>
        <v>0.31551280918674846</v>
      </c>
      <c r="S543" s="4">
        <f t="shared" si="249"/>
        <v>0</v>
      </c>
      <c r="T543" s="4">
        <f t="shared" si="250"/>
        <v>0</v>
      </c>
      <c r="U543" s="5">
        <f t="shared" si="251"/>
        <v>0</v>
      </c>
      <c r="V543" s="5">
        <f t="shared" si="252"/>
        <v>-8.2060054105917555</v>
      </c>
      <c r="W543" s="5">
        <f t="shared" si="253"/>
        <v>8.0254857971261711</v>
      </c>
      <c r="X543" s="5">
        <f t="shared" si="231"/>
        <v>0.99973871013066773</v>
      </c>
      <c r="Y543" s="5">
        <f t="shared" si="232"/>
        <v>0</v>
      </c>
      <c r="Z543" s="5">
        <f t="shared" si="233"/>
        <v>6.6006772043718094</v>
      </c>
      <c r="AA543" s="5">
        <f t="shared" si="234"/>
        <v>6.7491481789227796</v>
      </c>
      <c r="AB543" s="5">
        <f t="shared" si="235"/>
        <v>0</v>
      </c>
      <c r="AC543" s="5">
        <f t="shared" si="236"/>
        <v>-1.6053282062199461</v>
      </c>
      <c r="AD543" s="5">
        <f t="shared" si="237"/>
        <v>-17.39936602395105</v>
      </c>
      <c r="AE543">
        <f t="shared" si="254"/>
        <v>0</v>
      </c>
    </row>
    <row r="544" spans="1:31" x14ac:dyDescent="0.2">
      <c r="A544">
        <f t="shared" si="255"/>
        <v>5.1199999999999353</v>
      </c>
      <c r="B544" s="5">
        <f t="shared" si="238"/>
        <v>0</v>
      </c>
      <c r="C544" s="5">
        <f t="shared" si="239"/>
        <v>375.68660469084801</v>
      </c>
      <c r="D544" s="5">
        <f t="shared" si="240"/>
        <v>34.097695655901475</v>
      </c>
      <c r="E544" s="2">
        <f t="shared" si="241"/>
        <v>375.68660469084801</v>
      </c>
      <c r="F544" s="2">
        <f t="shared" si="242"/>
        <v>0</v>
      </c>
      <c r="G544" s="3">
        <f t="shared" si="243"/>
        <v>0</v>
      </c>
      <c r="H544" s="3">
        <f t="shared" si="244"/>
        <v>53.619164551787499</v>
      </c>
      <c r="I544" s="3">
        <f t="shared" si="245"/>
        <v>-52.629318439301336</v>
      </c>
      <c r="J544" s="2">
        <f t="shared" ref="J544:J607" si="256">SQRT(G544^2+H544^2+I544^2)</f>
        <v>75.132283118623832</v>
      </c>
      <c r="K544" s="2">
        <f t="shared" si="246"/>
        <v>51.214916917943988</v>
      </c>
      <c r="L544" s="6">
        <f t="shared" ref="L544:L607" si="257">SQRT(spin^2-flag*((30/PI())*(wx*G544+wy*H544+wz*I544)/J544)^2)*EXP(-A544/(tau*146.7/N544))</f>
        <v>2836.2561783240644</v>
      </c>
      <c r="M544" s="2">
        <f t="shared" ref="M544:M607" si="258">(L544*PI()/30)*(circ/(2*PI()))/12</f>
        <v>35.945607815565403</v>
      </c>
      <c r="N544" s="2">
        <f t="shared" si="247"/>
        <v>75.132283118623832</v>
      </c>
      <c r="O544" s="2">
        <f t="shared" ref="O544:O607" si="259">J544/1.467</f>
        <v>51.214916917943988</v>
      </c>
      <c r="P544" s="5">
        <f t="shared" ref="P544:P607" si="260">cd0+(cdspin*L544/1000)</f>
        <v>0.38361868040706271</v>
      </c>
      <c r="Q544" s="4">
        <f t="shared" si="248"/>
        <v>0.47843092640765478</v>
      </c>
      <c r="R544" s="4">
        <f t="shared" ref="R544:R607" si="261">cl2_*Q544/(cl0+cl1_*Q544)</f>
        <v>0.31535378367431122</v>
      </c>
      <c r="S544" s="4">
        <f t="shared" si="249"/>
        <v>0</v>
      </c>
      <c r="T544" s="4">
        <f t="shared" si="250"/>
        <v>0</v>
      </c>
      <c r="U544" s="5">
        <f t="shared" si="251"/>
        <v>0</v>
      </c>
      <c r="V544" s="5">
        <f t="shared" si="252"/>
        <v>-8.2156090653500708</v>
      </c>
      <c r="W544" s="5">
        <f t="shared" si="253"/>
        <v>8.0639433547217649</v>
      </c>
      <c r="X544" s="5">
        <f t="shared" ref="X544:X607" si="262">M544/romega</f>
        <v>0.99973781400213746</v>
      </c>
      <c r="Y544" s="5">
        <f t="shared" ref="Y544:Y607" si="263">const*($R544/omega)*N544*(wy*I544-wz*(H544-T544))</f>
        <v>0</v>
      </c>
      <c r="Z544" s="5">
        <f t="shared" ref="Z544:Z607" si="264">const*($R544/omega)*N544*(wz*(G544-S544)-wx*I544)</f>
        <v>6.6289656320918002</v>
      </c>
      <c r="AA544" s="5">
        <f t="shared" ref="AA544:AA607" si="265">const*($R544/omega)*N544*(wx*(H544-T544)-wy*(G544-S544))</f>
        <v>6.7536424482717052</v>
      </c>
      <c r="AB544" s="5">
        <f t="shared" ref="AB544:AB607" si="266">U544+Y544</f>
        <v>0</v>
      </c>
      <c r="AC544" s="5">
        <f t="shared" ref="AC544:AC607" si="267">V544+Z544</f>
        <v>-1.5866434332582706</v>
      </c>
      <c r="AD544" s="5">
        <f t="shared" ref="AD544:AD607" si="268">W544+AA544-32.174</f>
        <v>-17.356414197006529</v>
      </c>
      <c r="AE544">
        <f t="shared" si="254"/>
        <v>0</v>
      </c>
    </row>
    <row r="545" spans="1:31" x14ac:dyDescent="0.2">
      <c r="A545">
        <f t="shared" si="255"/>
        <v>5.1299999999999351</v>
      </c>
      <c r="B545" s="5">
        <f t="shared" ref="B545:B608" si="269">B544+G544*dt+0.5*AB544*dt*dt</f>
        <v>0</v>
      </c>
      <c r="C545" s="5">
        <f t="shared" ref="C545:C608" si="270">C544+H544*dt+0.5*AC544*dt*dt</f>
        <v>376.22271700419424</v>
      </c>
      <c r="D545" s="5">
        <f t="shared" ref="D545:D608" si="271">D544+I544*dt+0.5*AD544*dt*dt</f>
        <v>33.570534650798614</v>
      </c>
      <c r="E545" s="2">
        <f t="shared" ref="E545:E608" si="272">SQRT(B545^2+C545^2)</f>
        <v>376.22271700419424</v>
      </c>
      <c r="F545" s="2">
        <f t="shared" ref="F545:F608" si="273">ATAN2(C545,B545)*180/PI()</f>
        <v>0</v>
      </c>
      <c r="G545" s="3">
        <f t="shared" ref="G545:G608" si="274">G544+AB544*dt</f>
        <v>0</v>
      </c>
      <c r="H545" s="3">
        <f t="shared" ref="H545:H608" si="275">H544+AC544*dt</f>
        <v>53.603298117454919</v>
      </c>
      <c r="I545" s="3">
        <f t="shared" ref="I545:I608" si="276">I544+AD544*dt</f>
        <v>-52.802882581271405</v>
      </c>
      <c r="J545" s="2">
        <f t="shared" si="256"/>
        <v>75.242660625208359</v>
      </c>
      <c r="K545" s="2">
        <f t="shared" ref="K545:K608" si="277">J545/1.467</f>
        <v>51.290157208730982</v>
      </c>
      <c r="L545" s="6">
        <f t="shared" si="257"/>
        <v>2836.2536309931693</v>
      </c>
      <c r="M545" s="2">
        <f t="shared" si="258"/>
        <v>35.945575531684263</v>
      </c>
      <c r="N545" s="2">
        <f t="shared" ref="N545:N608" si="278">IF(D545&gt;=hwind,SQRT((G545-vxw)^2+(H545-vyw)^2+I545^2),J545)</f>
        <v>75.242660625208359</v>
      </c>
      <c r="O545" s="2">
        <f t="shared" si="259"/>
        <v>51.290157208730982</v>
      </c>
      <c r="P545" s="5">
        <f t="shared" si="260"/>
        <v>0.38361860602500053</v>
      </c>
      <c r="Q545" s="4">
        <f t="shared" ref="Q545:Q608" si="279">(M545/N545)</f>
        <v>0.47772866128077224</v>
      </c>
      <c r="R545" s="4">
        <f t="shared" si="261"/>
        <v>0.31519480890830071</v>
      </c>
      <c r="S545" s="4">
        <f t="shared" si="249"/>
        <v>0</v>
      </c>
      <c r="T545" s="4">
        <f t="shared" si="250"/>
        <v>0</v>
      </c>
      <c r="U545" s="5">
        <f t="shared" si="251"/>
        <v>0</v>
      </c>
      <c r="V545" s="5">
        <f t="shared" si="252"/>
        <v>-8.2252424445313963</v>
      </c>
      <c r="W545" s="5">
        <f t="shared" si="253"/>
        <v>8.1024214228276001</v>
      </c>
      <c r="X545" s="5">
        <f t="shared" si="262"/>
        <v>0.99973691610615745</v>
      </c>
      <c r="Y545" s="5">
        <f t="shared" si="263"/>
        <v>0</v>
      </c>
      <c r="Z545" s="5">
        <f t="shared" si="264"/>
        <v>6.6572401128433096</v>
      </c>
      <c r="AA545" s="5">
        <f t="shared" si="265"/>
        <v>6.7581542704410964</v>
      </c>
      <c r="AB545" s="5">
        <f t="shared" si="266"/>
        <v>0</v>
      </c>
      <c r="AC545" s="5">
        <f t="shared" si="267"/>
        <v>-1.5680023316880867</v>
      </c>
      <c r="AD545" s="5">
        <f t="shared" si="268"/>
        <v>-17.313424306731303</v>
      </c>
      <c r="AE545">
        <f t="shared" si="254"/>
        <v>0</v>
      </c>
    </row>
    <row r="546" spans="1:31" x14ac:dyDescent="0.2">
      <c r="A546">
        <f t="shared" si="255"/>
        <v>5.1399999999999348</v>
      </c>
      <c r="B546" s="5">
        <f t="shared" si="269"/>
        <v>0</v>
      </c>
      <c r="C546" s="5">
        <f t="shared" si="270"/>
        <v>376.75867158525222</v>
      </c>
      <c r="D546" s="5">
        <f t="shared" si="271"/>
        <v>33.041640153770565</v>
      </c>
      <c r="E546" s="2">
        <f t="shared" si="272"/>
        <v>376.75867158525222</v>
      </c>
      <c r="F546" s="2">
        <f t="shared" si="273"/>
        <v>0</v>
      </c>
      <c r="G546" s="3">
        <f t="shared" si="274"/>
        <v>0</v>
      </c>
      <c r="H546" s="3">
        <f t="shared" si="275"/>
        <v>53.587618094138037</v>
      </c>
      <c r="I546" s="3">
        <f t="shared" si="276"/>
        <v>-52.976016824338714</v>
      </c>
      <c r="J546" s="2">
        <f t="shared" si="256"/>
        <v>75.353109899829676</v>
      </c>
      <c r="K546" s="2">
        <f t="shared" si="277"/>
        <v>51.365446421151788</v>
      </c>
      <c r="L546" s="6">
        <f t="shared" si="257"/>
        <v>2836.2510786833586</v>
      </c>
      <c r="M546" s="2">
        <f t="shared" si="258"/>
        <v>35.945543184702288</v>
      </c>
      <c r="N546" s="2">
        <f t="shared" si="278"/>
        <v>75.353109899829676</v>
      </c>
      <c r="O546" s="2">
        <f t="shared" si="259"/>
        <v>51.365446421151788</v>
      </c>
      <c r="P546" s="5">
        <f t="shared" si="260"/>
        <v>0.38361853149755409</v>
      </c>
      <c r="Q546" s="4">
        <f t="shared" si="279"/>
        <v>0.47702799834653592</v>
      </c>
      <c r="R546" s="4">
        <f t="shared" si="261"/>
        <v>0.3150358907225711</v>
      </c>
      <c r="S546" s="4">
        <f t="shared" ref="S546:S609" si="280">IF(D546&gt;=hwind,vxw,0)</f>
        <v>0</v>
      </c>
      <c r="T546" s="4">
        <f t="shared" ref="T546:T609" si="281">IF(D546&gt;=hwind,vyw,0)</f>
        <v>0</v>
      </c>
      <c r="U546" s="5">
        <f t="shared" ref="U546:U609" si="282">-const*$P546*$N546*(G546-S546)</f>
        <v>0</v>
      </c>
      <c r="V546" s="5">
        <f t="shared" ref="V546:V609" si="283">-const*$P546*$N546*(H546-T546)</f>
        <v>-8.2349051630191479</v>
      </c>
      <c r="W546" s="5">
        <f t="shared" ref="W546:W609" si="284">-const*$P546*$N546*I546</f>
        <v>8.1409193014805386</v>
      </c>
      <c r="X546" s="5">
        <f t="shared" si="262"/>
        <v>0.9997360164551844</v>
      </c>
      <c r="Y546" s="5">
        <f t="shared" si="263"/>
        <v>0</v>
      </c>
      <c r="Z546" s="5">
        <f t="shared" si="264"/>
        <v>6.685500185381021</v>
      </c>
      <c r="AA546" s="5">
        <f t="shared" si="265"/>
        <v>6.7626834212626603</v>
      </c>
      <c r="AB546" s="5">
        <f t="shared" si="266"/>
        <v>0</v>
      </c>
      <c r="AC546" s="5">
        <f t="shared" si="267"/>
        <v>-1.5494049776381269</v>
      </c>
      <c r="AD546" s="5">
        <f t="shared" si="268"/>
        <v>-17.270397277256802</v>
      </c>
      <c r="AE546">
        <f t="shared" si="254"/>
        <v>0</v>
      </c>
    </row>
    <row r="547" spans="1:31" x14ac:dyDescent="0.2">
      <c r="A547">
        <f t="shared" si="255"/>
        <v>5.1499999999999346</v>
      </c>
      <c r="B547" s="5">
        <f t="shared" si="269"/>
        <v>0</v>
      </c>
      <c r="C547" s="5">
        <f t="shared" si="270"/>
        <v>377.29447029594473</v>
      </c>
      <c r="D547" s="5">
        <f t="shared" si="271"/>
        <v>32.511016465663317</v>
      </c>
      <c r="E547" s="2">
        <f t="shared" si="272"/>
        <v>377.29447029594473</v>
      </c>
      <c r="F547" s="2">
        <f t="shared" si="273"/>
        <v>0</v>
      </c>
      <c r="G547" s="3">
        <f t="shared" si="274"/>
        <v>0</v>
      </c>
      <c r="H547" s="3">
        <f t="shared" si="275"/>
        <v>53.572124044361658</v>
      </c>
      <c r="I547" s="3">
        <f t="shared" si="276"/>
        <v>-53.148720797111281</v>
      </c>
      <c r="J547" s="2">
        <f t="shared" si="256"/>
        <v>75.463626980113816</v>
      </c>
      <c r="K547" s="2">
        <f t="shared" si="277"/>
        <v>51.440781854201646</v>
      </c>
      <c r="L547" s="6">
        <f t="shared" si="257"/>
        <v>2836.2485214299363</v>
      </c>
      <c r="M547" s="2">
        <f t="shared" si="258"/>
        <v>35.945510775066893</v>
      </c>
      <c r="N547" s="2">
        <f t="shared" si="278"/>
        <v>75.463626980113816</v>
      </c>
      <c r="O547" s="2">
        <f t="shared" si="259"/>
        <v>51.440781854201646</v>
      </c>
      <c r="P547" s="5">
        <f t="shared" si="260"/>
        <v>0.38361845682575413</v>
      </c>
      <c r="Q547" s="4">
        <f t="shared" si="279"/>
        <v>0.47632895758560956</v>
      </c>
      <c r="R547" s="4">
        <f t="shared" si="261"/>
        <v>0.31487703487764973</v>
      </c>
      <c r="S547" s="4">
        <f t="shared" si="280"/>
        <v>0</v>
      </c>
      <c r="T547" s="4">
        <f t="shared" si="281"/>
        <v>0</v>
      </c>
      <c r="U547" s="5">
        <f t="shared" si="282"/>
        <v>0</v>
      </c>
      <c r="V547" s="5">
        <f t="shared" si="283"/>
        <v>-8.24459683966138</v>
      </c>
      <c r="W547" s="5">
        <f t="shared" si="284"/>
        <v>8.1794362895347472</v>
      </c>
      <c r="X547" s="5">
        <f t="shared" si="262"/>
        <v>0.99973511506166202</v>
      </c>
      <c r="Y547" s="5">
        <f t="shared" si="263"/>
        <v>0</v>
      </c>
      <c r="Z547" s="5">
        <f t="shared" si="264"/>
        <v>6.7137453894435231</v>
      </c>
      <c r="AA547" s="5">
        <f t="shared" si="265"/>
        <v>6.7672296794973512</v>
      </c>
      <c r="AB547" s="5">
        <f t="shared" si="266"/>
        <v>0</v>
      </c>
      <c r="AC547" s="5">
        <f t="shared" si="267"/>
        <v>-1.530851450217857</v>
      </c>
      <c r="AD547" s="5">
        <f t="shared" si="268"/>
        <v>-17.227334030967903</v>
      </c>
      <c r="AE547">
        <f t="shared" si="254"/>
        <v>0</v>
      </c>
    </row>
    <row r="548" spans="1:31" x14ac:dyDescent="0.2">
      <c r="A548">
        <f t="shared" si="255"/>
        <v>5.1599999999999344</v>
      </c>
      <c r="B548" s="5">
        <f t="shared" si="269"/>
        <v>0</v>
      </c>
      <c r="C548" s="5">
        <f t="shared" si="270"/>
        <v>377.83011499381581</v>
      </c>
      <c r="D548" s="5">
        <f t="shared" si="271"/>
        <v>31.978667890990653</v>
      </c>
      <c r="E548" s="2">
        <f t="shared" si="272"/>
        <v>377.83011499381581</v>
      </c>
      <c r="F548" s="2">
        <f t="shared" si="273"/>
        <v>0</v>
      </c>
      <c r="G548" s="3">
        <f t="shared" si="274"/>
        <v>0</v>
      </c>
      <c r="H548" s="3">
        <f t="shared" si="275"/>
        <v>53.556815529859477</v>
      </c>
      <c r="I548" s="3">
        <f t="shared" si="276"/>
        <v>-53.320994137420961</v>
      </c>
      <c r="J548" s="2">
        <f t="shared" si="256"/>
        <v>75.574207938305761</v>
      </c>
      <c r="K548" s="2">
        <f t="shared" si="277"/>
        <v>51.51616083047427</v>
      </c>
      <c r="L548" s="6">
        <f t="shared" si="257"/>
        <v>2836.2459592681676</v>
      </c>
      <c r="M548" s="2">
        <f t="shared" si="258"/>
        <v>35.945478303225045</v>
      </c>
      <c r="N548" s="2">
        <f t="shared" si="278"/>
        <v>75.574207938305761</v>
      </c>
      <c r="O548" s="2">
        <f t="shared" si="259"/>
        <v>51.51616083047427</v>
      </c>
      <c r="P548" s="5">
        <f t="shared" si="260"/>
        <v>0.38361838201063048</v>
      </c>
      <c r="Q548" s="4">
        <f t="shared" si="279"/>
        <v>0.47563155848842997</v>
      </c>
      <c r="R548" s="4">
        <f t="shared" si="261"/>
        <v>0.31471824706123214</v>
      </c>
      <c r="S548" s="4">
        <f t="shared" si="280"/>
        <v>0</v>
      </c>
      <c r="T548" s="4">
        <f t="shared" si="281"/>
        <v>0</v>
      </c>
      <c r="U548" s="5">
        <f t="shared" si="282"/>
        <v>0</v>
      </c>
      <c r="V548" s="5">
        <f t="shared" si="283"/>
        <v>-8.2543170972295119</v>
      </c>
      <c r="W548" s="5">
        <f t="shared" si="284"/>
        <v>8.2179716847504505</v>
      </c>
      <c r="X548" s="5">
        <f t="shared" si="262"/>
        <v>0.99973421193802159</v>
      </c>
      <c r="Y548" s="5">
        <f t="shared" si="263"/>
        <v>0</v>
      </c>
      <c r="Z548" s="5">
        <f t="shared" si="264"/>
        <v>6.7419752658042125</v>
      </c>
      <c r="AA548" s="5">
        <f t="shared" si="265"/>
        <v>6.7717928267984888</v>
      </c>
      <c r="AB548" s="5">
        <f t="shared" si="266"/>
        <v>0</v>
      </c>
      <c r="AC548" s="5">
        <f t="shared" si="267"/>
        <v>-1.5123418314252994</v>
      </c>
      <c r="AD548" s="5">
        <f t="shared" si="268"/>
        <v>-17.184235488451058</v>
      </c>
      <c r="AE548">
        <f t="shared" si="254"/>
        <v>0</v>
      </c>
    </row>
    <row r="549" spans="1:31" x14ac:dyDescent="0.2">
      <c r="A549">
        <f t="shared" si="255"/>
        <v>5.1699999999999342</v>
      </c>
      <c r="B549" s="5">
        <f t="shared" si="269"/>
        <v>0</v>
      </c>
      <c r="C549" s="5">
        <f t="shared" si="270"/>
        <v>378.36560753202286</v>
      </c>
      <c r="D549" s="5">
        <f t="shared" si="271"/>
        <v>31.444598737842021</v>
      </c>
      <c r="E549" s="2">
        <f t="shared" si="272"/>
        <v>378.36560753202286</v>
      </c>
      <c r="F549" s="2">
        <f t="shared" si="273"/>
        <v>0</v>
      </c>
      <c r="G549" s="3">
        <f t="shared" si="274"/>
        <v>0</v>
      </c>
      <c r="H549" s="3">
        <f t="shared" si="275"/>
        <v>53.541692111545224</v>
      </c>
      <c r="I549" s="3">
        <f t="shared" si="276"/>
        <v>-53.492836492305472</v>
      </c>
      <c r="J549" s="2">
        <f t="shared" si="256"/>
        <v>75.684848881133604</v>
      </c>
      <c r="K549" s="2">
        <f t="shared" si="277"/>
        <v>51.591580696069258</v>
      </c>
      <c r="L549" s="6">
        <f t="shared" si="257"/>
        <v>2836.2433922332748</v>
      </c>
      <c r="M549" s="2">
        <f t="shared" si="258"/>
        <v>35.945445769623099</v>
      </c>
      <c r="N549" s="2">
        <f t="shared" si="278"/>
        <v>75.684848881133604</v>
      </c>
      <c r="O549" s="2">
        <f t="shared" si="259"/>
        <v>51.591580696069258</v>
      </c>
      <c r="P549" s="5">
        <f t="shared" si="260"/>
        <v>0.38361830705321165</v>
      </c>
      <c r="Q549" s="4">
        <f t="shared" si="279"/>
        <v>0.47493582006191237</v>
      </c>
      <c r="R549" s="4">
        <f t="shared" si="261"/>
        <v>0.31455953288867883</v>
      </c>
      <c r="S549" s="4">
        <f t="shared" si="280"/>
        <v>0</v>
      </c>
      <c r="T549" s="4">
        <f t="shared" si="281"/>
        <v>0</v>
      </c>
      <c r="U549" s="5">
        <f t="shared" si="282"/>
        <v>0</v>
      </c>
      <c r="V549" s="5">
        <f t="shared" si="283"/>
        <v>-8.2640655623771941</v>
      </c>
      <c r="W549" s="5">
        <f t="shared" si="284"/>
        <v>8.2565247838816855</v>
      </c>
      <c r="X549" s="5">
        <f t="shared" si="262"/>
        <v>0.99973330709667751</v>
      </c>
      <c r="Y549" s="5">
        <f t="shared" si="263"/>
        <v>0</v>
      </c>
      <c r="Z549" s="5">
        <f t="shared" si="264"/>
        <v>6.7701893563212314</v>
      </c>
      <c r="AA549" s="5">
        <f t="shared" si="265"/>
        <v>6.7763726476750374</v>
      </c>
      <c r="AB549" s="5">
        <f t="shared" si="266"/>
        <v>0</v>
      </c>
      <c r="AC549" s="5">
        <f t="shared" si="267"/>
        <v>-1.4938762060559627</v>
      </c>
      <c r="AD549" s="5">
        <f t="shared" si="268"/>
        <v>-17.141102568443277</v>
      </c>
      <c r="AE549">
        <f t="shared" si="254"/>
        <v>0</v>
      </c>
    </row>
    <row r="550" spans="1:31" x14ac:dyDescent="0.2">
      <c r="A550">
        <f t="shared" si="255"/>
        <v>5.179999999999934</v>
      </c>
      <c r="B550" s="5">
        <f t="shared" si="269"/>
        <v>0</v>
      </c>
      <c r="C550" s="5">
        <f t="shared" si="270"/>
        <v>378.900949759328</v>
      </c>
      <c r="D550" s="5">
        <f t="shared" si="271"/>
        <v>30.908813317790546</v>
      </c>
      <c r="E550" s="2">
        <f t="shared" si="272"/>
        <v>378.900949759328</v>
      </c>
      <c r="F550" s="2">
        <f t="shared" si="273"/>
        <v>0</v>
      </c>
      <c r="G550" s="3">
        <f t="shared" si="274"/>
        <v>0</v>
      </c>
      <c r="H550" s="3">
        <f t="shared" si="275"/>
        <v>53.526753349484665</v>
      </c>
      <c r="I550" s="3">
        <f t="shared" si="276"/>
        <v>-53.664247517989907</v>
      </c>
      <c r="J550" s="2">
        <f t="shared" si="256"/>
        <v>75.795545949670768</v>
      </c>
      <c r="K550" s="2">
        <f t="shared" si="277"/>
        <v>51.667038820498135</v>
      </c>
      <c r="L550" s="6">
        <f t="shared" si="257"/>
        <v>2836.2408203604391</v>
      </c>
      <c r="M550" s="2">
        <f t="shared" si="258"/>
        <v>35.94541317470695</v>
      </c>
      <c r="N550" s="2">
        <f t="shared" si="278"/>
        <v>75.795545949670768</v>
      </c>
      <c r="O550" s="2">
        <f t="shared" si="259"/>
        <v>51.667038820498135</v>
      </c>
      <c r="P550" s="5">
        <f t="shared" si="260"/>
        <v>0.38361823195452482</v>
      </c>
      <c r="Q550" s="4">
        <f t="shared" si="279"/>
        <v>0.47424176083612057</v>
      </c>
      <c r="R550" s="4">
        <f t="shared" si="261"/>
        <v>0.31440089790351611</v>
      </c>
      <c r="S550" s="4">
        <f t="shared" si="280"/>
        <v>0</v>
      </c>
      <c r="T550" s="4">
        <f t="shared" si="281"/>
        <v>0</v>
      </c>
      <c r="U550" s="5">
        <f t="shared" si="282"/>
        <v>0</v>
      </c>
      <c r="V550" s="5">
        <f t="shared" si="283"/>
        <v>-8.2738418655993726</v>
      </c>
      <c r="W550" s="5">
        <f t="shared" si="284"/>
        <v>8.2950948827630864</v>
      </c>
      <c r="X550" s="5">
        <f t="shared" si="262"/>
        <v>0.9997324005500311</v>
      </c>
      <c r="Y550" s="5">
        <f t="shared" si="263"/>
        <v>0</v>
      </c>
      <c r="Z550" s="5">
        <f t="shared" si="264"/>
        <v>6.7983872039865236</v>
      </c>
      <c r="AA550" s="5">
        <f t="shared" si="265"/>
        <v>6.7809689294551339</v>
      </c>
      <c r="AB550" s="5">
        <f t="shared" si="266"/>
        <v>0</v>
      </c>
      <c r="AC550" s="5">
        <f t="shared" si="267"/>
        <v>-1.475454661612849</v>
      </c>
      <c r="AD550" s="5">
        <f t="shared" si="268"/>
        <v>-17.09793618778178</v>
      </c>
      <c r="AE550">
        <f t="shared" si="254"/>
        <v>0</v>
      </c>
    </row>
    <row r="551" spans="1:31" x14ac:dyDescent="0.2">
      <c r="A551">
        <f t="shared" si="255"/>
        <v>5.1899999999999338</v>
      </c>
      <c r="B551" s="5">
        <f t="shared" si="269"/>
        <v>0</v>
      </c>
      <c r="C551" s="5">
        <f t="shared" si="270"/>
        <v>379.43614352008979</v>
      </c>
      <c r="D551" s="5">
        <f t="shared" si="271"/>
        <v>30.371315945801257</v>
      </c>
      <c r="E551" s="2">
        <f t="shared" si="272"/>
        <v>379.43614352008979</v>
      </c>
      <c r="F551" s="2">
        <f t="shared" si="273"/>
        <v>0</v>
      </c>
      <c r="G551" s="3">
        <f t="shared" si="274"/>
        <v>0</v>
      </c>
      <c r="H551" s="3">
        <f t="shared" si="275"/>
        <v>53.511998802868533</v>
      </c>
      <c r="I551" s="3">
        <f t="shared" si="276"/>
        <v>-53.835226879867726</v>
      </c>
      <c r="J551" s="2">
        <f t="shared" si="256"/>
        <v>75.906295319196261</v>
      </c>
      <c r="K551" s="2">
        <f t="shared" si="277"/>
        <v>51.742532596589129</v>
      </c>
      <c r="L551" s="6">
        <f t="shared" si="257"/>
        <v>2836.2382436847965</v>
      </c>
      <c r="M551" s="2">
        <f t="shared" si="258"/>
        <v>35.945380518921894</v>
      </c>
      <c r="N551" s="2">
        <f t="shared" si="278"/>
        <v>75.906295319196261</v>
      </c>
      <c r="O551" s="2">
        <f t="shared" si="259"/>
        <v>51.742532596589129</v>
      </c>
      <c r="P551" s="5">
        <f t="shared" si="260"/>
        <v>0.38361815671559607</v>
      </c>
      <c r="Q551" s="4">
        <f t="shared" si="279"/>
        <v>0.47354939887089331</v>
      </c>
      <c r="R551" s="4">
        <f t="shared" si="261"/>
        <v>0.31424234757793945</v>
      </c>
      <c r="S551" s="4">
        <f t="shared" si="280"/>
        <v>0</v>
      </c>
      <c r="T551" s="4">
        <f t="shared" si="281"/>
        <v>0</v>
      </c>
      <c r="U551" s="5">
        <f t="shared" si="282"/>
        <v>0</v>
      </c>
      <c r="V551" s="5">
        <f t="shared" si="283"/>
        <v>-8.2836456411915105</v>
      </c>
      <c r="W551" s="5">
        <f t="shared" si="284"/>
        <v>8.3336812763956569</v>
      </c>
      <c r="X551" s="5">
        <f t="shared" si="262"/>
        <v>0.99973149231046721</v>
      </c>
      <c r="Y551" s="5">
        <f t="shared" si="263"/>
        <v>0</v>
      </c>
      <c r="Z551" s="5">
        <f t="shared" si="264"/>
        <v>6.8265683529739531</v>
      </c>
      <c r="AA551" s="5">
        <f t="shared" si="265"/>
        <v>6.7855814622497963</v>
      </c>
      <c r="AB551" s="5">
        <f t="shared" si="266"/>
        <v>0</v>
      </c>
      <c r="AC551" s="5">
        <f t="shared" si="267"/>
        <v>-1.4570772882175573</v>
      </c>
      <c r="AD551" s="5">
        <f t="shared" si="268"/>
        <v>-17.054737261354546</v>
      </c>
      <c r="AE551">
        <f t="shared" si="254"/>
        <v>0</v>
      </c>
    </row>
    <row r="552" spans="1:31" x14ac:dyDescent="0.2">
      <c r="A552">
        <f t="shared" si="255"/>
        <v>5.1999999999999336</v>
      </c>
      <c r="B552" s="5">
        <f t="shared" si="269"/>
        <v>0</v>
      </c>
      <c r="C552" s="5">
        <f t="shared" si="270"/>
        <v>379.97119065425403</v>
      </c>
      <c r="D552" s="5">
        <f t="shared" si="271"/>
        <v>29.832110940139515</v>
      </c>
      <c r="E552" s="2">
        <f t="shared" si="272"/>
        <v>379.97119065425403</v>
      </c>
      <c r="F552" s="2">
        <f t="shared" si="273"/>
        <v>0</v>
      </c>
      <c r="G552" s="3">
        <f t="shared" si="274"/>
        <v>0</v>
      </c>
      <c r="H552" s="3">
        <f t="shared" si="275"/>
        <v>53.497428029986359</v>
      </c>
      <c r="I552" s="3">
        <f t="shared" si="276"/>
        <v>-54.005774252481274</v>
      </c>
      <c r="J552" s="2">
        <f t="shared" si="256"/>
        <v>76.017093199053193</v>
      </c>
      <c r="K552" s="2">
        <f t="shared" si="277"/>
        <v>51.818059440390719</v>
      </c>
      <c r="L552" s="6">
        <f t="shared" si="257"/>
        <v>2836.235662241435</v>
      </c>
      <c r="M552" s="2">
        <f t="shared" si="258"/>
        <v>35.945347802712625</v>
      </c>
      <c r="N552" s="2">
        <f t="shared" si="278"/>
        <v>76.017093199053193</v>
      </c>
      <c r="O552" s="2">
        <f t="shared" si="259"/>
        <v>51.818059440390719</v>
      </c>
      <c r="P552" s="5">
        <f t="shared" si="260"/>
        <v>0.3836180813374499</v>
      </c>
      <c r="Q552" s="4">
        <f t="shared" si="279"/>
        <v>0.47285875176243036</v>
      </c>
      <c r="R552" s="4">
        <f t="shared" si="261"/>
        <v>0.31408388731331893</v>
      </c>
      <c r="S552" s="4">
        <f t="shared" si="280"/>
        <v>0</v>
      </c>
      <c r="T552" s="4">
        <f t="shared" si="281"/>
        <v>0</v>
      </c>
      <c r="U552" s="5">
        <f t="shared" si="282"/>
        <v>0</v>
      </c>
      <c r="V552" s="5">
        <f t="shared" si="283"/>
        <v>-8.2934765272090321</v>
      </c>
      <c r="W552" s="5">
        <f t="shared" si="284"/>
        <v>8.3722832590316116</v>
      </c>
      <c r="X552" s="5">
        <f t="shared" si="262"/>
        <v>0.99973058239035384</v>
      </c>
      <c r="Y552" s="5">
        <f t="shared" si="263"/>
        <v>0</v>
      </c>
      <c r="Z552" s="5">
        <f t="shared" si="264"/>
        <v>6.8547323486865119</v>
      </c>
      <c r="AA552" s="5">
        <f t="shared" si="265"/>
        <v>6.79021003891686</v>
      </c>
      <c r="AB552" s="5">
        <f t="shared" si="266"/>
        <v>0</v>
      </c>
      <c r="AC552" s="5">
        <f t="shared" si="267"/>
        <v>-1.4387441785225201</v>
      </c>
      <c r="AD552" s="5">
        <f t="shared" si="268"/>
        <v>-17.011506702051527</v>
      </c>
      <c r="AE552">
        <f t="shared" si="254"/>
        <v>0</v>
      </c>
    </row>
    <row r="553" spans="1:31" x14ac:dyDescent="0.2">
      <c r="A553">
        <f t="shared" si="255"/>
        <v>5.2099999999999334</v>
      </c>
      <c r="B553" s="5">
        <f t="shared" si="269"/>
        <v>0</v>
      </c>
      <c r="C553" s="5">
        <f t="shared" si="270"/>
        <v>380.50609299734498</v>
      </c>
      <c r="D553" s="5">
        <f t="shared" si="271"/>
        <v>29.291202622279599</v>
      </c>
      <c r="E553" s="2">
        <f t="shared" si="272"/>
        <v>380.50609299734498</v>
      </c>
      <c r="F553" s="2">
        <f t="shared" si="273"/>
        <v>0</v>
      </c>
      <c r="G553" s="3">
        <f t="shared" si="274"/>
        <v>0</v>
      </c>
      <c r="H553" s="3">
        <f t="shared" si="275"/>
        <v>53.483040588201135</v>
      </c>
      <c r="I553" s="3">
        <f t="shared" si="276"/>
        <v>-54.175889319501792</v>
      </c>
      <c r="J553" s="2">
        <f t="shared" si="256"/>
        <v>76.127935832505514</v>
      </c>
      <c r="K553" s="2">
        <f t="shared" si="277"/>
        <v>51.893616791073967</v>
      </c>
      <c r="L553" s="6">
        <f t="shared" si="257"/>
        <v>2836.2330760653949</v>
      </c>
      <c r="M553" s="2">
        <f t="shared" si="258"/>
        <v>35.945315026523232</v>
      </c>
      <c r="N553" s="2">
        <f t="shared" si="278"/>
        <v>76.127935832505514</v>
      </c>
      <c r="O553" s="2">
        <f t="shared" si="259"/>
        <v>51.893616791073967</v>
      </c>
      <c r="P553" s="5">
        <f t="shared" si="260"/>
        <v>0.38361800582110955</v>
      </c>
      <c r="Q553" s="4">
        <f t="shared" si="279"/>
        <v>0.47216983664983475</v>
      </c>
      <c r="R553" s="4">
        <f t="shared" si="261"/>
        <v>0.31392552244070715</v>
      </c>
      <c r="S553" s="4">
        <f t="shared" si="280"/>
        <v>0</v>
      </c>
      <c r="T553" s="4">
        <f t="shared" si="281"/>
        <v>0</v>
      </c>
      <c r="U553" s="5">
        <f t="shared" si="282"/>
        <v>0</v>
      </c>
      <c r="V553" s="5">
        <f t="shared" si="283"/>
        <v>-8.3033341654269286</v>
      </c>
      <c r="W553" s="5">
        <f t="shared" si="284"/>
        <v>8.4109001242581964</v>
      </c>
      <c r="X553" s="5">
        <f t="shared" si="262"/>
        <v>0.99972967080204234</v>
      </c>
      <c r="Y553" s="5">
        <f t="shared" si="263"/>
        <v>0</v>
      </c>
      <c r="Z553" s="5">
        <f t="shared" si="264"/>
        <v>6.8828787378026375</v>
      </c>
      <c r="AA553" s="5">
        <f t="shared" si="265"/>
        <v>6.7948544550251295</v>
      </c>
      <c r="AB553" s="5">
        <f t="shared" si="266"/>
        <v>0</v>
      </c>
      <c r="AC553" s="5">
        <f t="shared" si="267"/>
        <v>-1.4204554276242911</v>
      </c>
      <c r="AD553" s="5">
        <f t="shared" si="268"/>
        <v>-16.968245420716674</v>
      </c>
      <c r="AE553">
        <f t="shared" si="254"/>
        <v>0</v>
      </c>
    </row>
    <row r="554" spans="1:31" x14ac:dyDescent="0.2">
      <c r="A554">
        <f t="shared" si="255"/>
        <v>5.2199999999999331</v>
      </c>
      <c r="B554" s="5">
        <f t="shared" si="269"/>
        <v>0</v>
      </c>
      <c r="C554" s="5">
        <f t="shared" si="270"/>
        <v>381.04085238045559</v>
      </c>
      <c r="D554" s="5">
        <f t="shared" si="271"/>
        <v>28.748595316813546</v>
      </c>
      <c r="E554" s="2">
        <f t="shared" si="272"/>
        <v>381.04085238045559</v>
      </c>
      <c r="F554" s="2">
        <f t="shared" si="273"/>
        <v>0</v>
      </c>
      <c r="G554" s="3">
        <f t="shared" si="274"/>
        <v>0</v>
      </c>
      <c r="H554" s="3">
        <f t="shared" si="275"/>
        <v>53.468836033924894</v>
      </c>
      <c r="I554" s="3">
        <f t="shared" si="276"/>
        <v>-54.345571773708961</v>
      </c>
      <c r="J554" s="2">
        <f t="shared" si="256"/>
        <v>76.238819496593052</v>
      </c>
      <c r="K554" s="2">
        <f t="shared" si="277"/>
        <v>51.969202110833706</v>
      </c>
      <c r="L554" s="6">
        <f t="shared" si="257"/>
        <v>2836.230485191666</v>
      </c>
      <c r="M554" s="2">
        <f t="shared" si="258"/>
        <v>35.945282190797151</v>
      </c>
      <c r="N554" s="2">
        <f t="shared" si="278"/>
        <v>76.238819496593052</v>
      </c>
      <c r="O554" s="2">
        <f t="shared" si="259"/>
        <v>51.969202110833706</v>
      </c>
      <c r="P554" s="5">
        <f t="shared" si="260"/>
        <v>0.38361793016759665</v>
      </c>
      <c r="Q554" s="4">
        <f t="shared" si="279"/>
        <v>0.47148267022161156</v>
      </c>
      <c r="R554" s="4">
        <f t="shared" si="261"/>
        <v>0.31376725822134921</v>
      </c>
      <c r="S554" s="4">
        <f t="shared" si="280"/>
        <v>0</v>
      </c>
      <c r="T554" s="4">
        <f t="shared" si="281"/>
        <v>0</v>
      </c>
      <c r="U554" s="5">
        <f t="shared" si="282"/>
        <v>0</v>
      </c>
      <c r="V554" s="5">
        <f t="shared" si="283"/>
        <v>-8.3132182012995965</v>
      </c>
      <c r="W554" s="5">
        <f t="shared" si="284"/>
        <v>8.4495311650805611</v>
      </c>
      <c r="X554" s="5">
        <f t="shared" si="262"/>
        <v>0.99972875755786572</v>
      </c>
      <c r="Y554" s="5">
        <f t="shared" si="263"/>
        <v>0</v>
      </c>
      <c r="Z554" s="5">
        <f t="shared" si="264"/>
        <v>6.91100706832162</v>
      </c>
      <c r="AA554" s="5">
        <f t="shared" si="265"/>
        <v>6.7995145088187474</v>
      </c>
      <c r="AB554" s="5">
        <f t="shared" si="266"/>
        <v>0</v>
      </c>
      <c r="AC554" s="5">
        <f t="shared" si="267"/>
        <v>-1.4022111329779765</v>
      </c>
      <c r="AD554" s="5">
        <f t="shared" si="268"/>
        <v>-16.924954326100689</v>
      </c>
      <c r="AE554">
        <f t="shared" si="254"/>
        <v>0</v>
      </c>
    </row>
    <row r="555" spans="1:31" x14ac:dyDescent="0.2">
      <c r="A555">
        <f t="shared" si="255"/>
        <v>5.2299999999999329</v>
      </c>
      <c r="B555" s="5">
        <f t="shared" si="269"/>
        <v>0</v>
      </c>
      <c r="C555" s="5">
        <f t="shared" si="270"/>
        <v>381.57547063023821</v>
      </c>
      <c r="D555" s="5">
        <f t="shared" si="271"/>
        <v>28.204293351360153</v>
      </c>
      <c r="E555" s="2">
        <f t="shared" si="272"/>
        <v>381.57547063023821</v>
      </c>
      <c r="F555" s="2">
        <f t="shared" si="273"/>
        <v>0</v>
      </c>
      <c r="G555" s="3">
        <f t="shared" si="274"/>
        <v>0</v>
      </c>
      <c r="H555" s="3">
        <f t="shared" si="275"/>
        <v>53.454813922595115</v>
      </c>
      <c r="I555" s="3">
        <f t="shared" si="276"/>
        <v>-54.514821316969972</v>
      </c>
      <c r="J555" s="2">
        <f t="shared" si="256"/>
        <v>76.349740501984897</v>
      </c>
      <c r="K555" s="2">
        <f t="shared" si="277"/>
        <v>52.044812884788612</v>
      </c>
      <c r="L555" s="6">
        <f t="shared" si="257"/>
        <v>2836.2278896551861</v>
      </c>
      <c r="M555" s="2">
        <f t="shared" si="258"/>
        <v>35.945249295977185</v>
      </c>
      <c r="N555" s="2">
        <f t="shared" si="278"/>
        <v>76.349740501984897</v>
      </c>
      <c r="O555" s="2">
        <f t="shared" si="259"/>
        <v>52.044812884788612</v>
      </c>
      <c r="P555" s="5">
        <f t="shared" si="260"/>
        <v>0.38361785437793144</v>
      </c>
      <c r="Q555" s="4">
        <f t="shared" si="279"/>
        <v>0.47079726872212097</v>
      </c>
      <c r="R555" s="4">
        <f t="shared" si="261"/>
        <v>0.31360909984719515</v>
      </c>
      <c r="S555" s="4">
        <f t="shared" si="280"/>
        <v>0</v>
      </c>
      <c r="T555" s="4">
        <f t="shared" si="281"/>
        <v>0</v>
      </c>
      <c r="U555" s="5">
        <f t="shared" si="282"/>
        <v>0</v>
      </c>
      <c r="V555" s="5">
        <f t="shared" si="283"/>
        <v>-8.3231282839208429</v>
      </c>
      <c r="W555" s="5">
        <f t="shared" si="284"/>
        <v>8.4881756740036529</v>
      </c>
      <c r="X555" s="5">
        <f t="shared" si="262"/>
        <v>0.99972784267013937</v>
      </c>
      <c r="Y555" s="5">
        <f t="shared" si="263"/>
        <v>0</v>
      </c>
      <c r="Z555" s="5">
        <f t="shared" si="264"/>
        <v>6.9391168896081501</v>
      </c>
      <c r="AA555" s="5">
        <f t="shared" si="265"/>
        <v>6.804190001181821</v>
      </c>
      <c r="AB555" s="5">
        <f t="shared" si="266"/>
        <v>0</v>
      </c>
      <c r="AC555" s="5">
        <f t="shared" si="267"/>
        <v>-1.3840113943126928</v>
      </c>
      <c r="AD555" s="5">
        <f t="shared" si="268"/>
        <v>-16.881634324814527</v>
      </c>
      <c r="AE555">
        <f t="shared" si="254"/>
        <v>0</v>
      </c>
    </row>
    <row r="556" spans="1:31" x14ac:dyDescent="0.2">
      <c r="A556">
        <f t="shared" si="255"/>
        <v>5.2399999999999327</v>
      </c>
      <c r="B556" s="5">
        <f t="shared" si="269"/>
        <v>0</v>
      </c>
      <c r="C556" s="5">
        <f t="shared" si="270"/>
        <v>382.10994956889442</v>
      </c>
      <c r="D556" s="5">
        <f t="shared" si="271"/>
        <v>27.658301056474212</v>
      </c>
      <c r="E556" s="2">
        <f t="shared" si="272"/>
        <v>382.10994956889442</v>
      </c>
      <c r="F556" s="2">
        <f t="shared" si="273"/>
        <v>0</v>
      </c>
      <c r="G556" s="3">
        <f t="shared" si="274"/>
        <v>0</v>
      </c>
      <c r="H556" s="3">
        <f t="shared" si="275"/>
        <v>53.440973808651989</v>
      </c>
      <c r="I556" s="3">
        <f t="shared" si="276"/>
        <v>-54.683637660218118</v>
      </c>
      <c r="J556" s="2">
        <f t="shared" si="256"/>
        <v>76.460695192831281</v>
      </c>
      <c r="K556" s="2">
        <f t="shared" si="277"/>
        <v>52.120446620880216</v>
      </c>
      <c r="L556" s="6">
        <f t="shared" si="257"/>
        <v>2836.2252894908383</v>
      </c>
      <c r="M556" s="2">
        <f t="shared" si="258"/>
        <v>35.945216342505418</v>
      </c>
      <c r="N556" s="2">
        <f t="shared" si="278"/>
        <v>76.460695192831281</v>
      </c>
      <c r="O556" s="2">
        <f t="shared" si="259"/>
        <v>52.120446620880216</v>
      </c>
      <c r="P556" s="5">
        <f t="shared" si="260"/>
        <v>0.3836177784531325</v>
      </c>
      <c r="Q556" s="4">
        <f t="shared" si="279"/>
        <v>0.47011364795798416</v>
      </c>
      <c r="R556" s="4">
        <f t="shared" si="261"/>
        <v>0.31345105244141308</v>
      </c>
      <c r="S556" s="4">
        <f t="shared" si="280"/>
        <v>0</v>
      </c>
      <c r="T556" s="4">
        <f t="shared" si="281"/>
        <v>0</v>
      </c>
      <c r="U556" s="5">
        <f t="shared" si="282"/>
        <v>0</v>
      </c>
      <c r="V556" s="5">
        <f t="shared" si="283"/>
        <v>-8.3330640659841233</v>
      </c>
      <c r="W556" s="5">
        <f t="shared" si="284"/>
        <v>8.5268329431131296</v>
      </c>
      <c r="X556" s="5">
        <f t="shared" si="262"/>
        <v>0.99972692615115888</v>
      </c>
      <c r="Y556" s="5">
        <f t="shared" si="263"/>
        <v>0</v>
      </c>
      <c r="Z556" s="5">
        <f t="shared" si="264"/>
        <v>6.9672077524359519</v>
      </c>
      <c r="AA556" s="5">
        <f t="shared" si="265"/>
        <v>6.8088807356032364</v>
      </c>
      <c r="AB556" s="5">
        <f t="shared" si="266"/>
        <v>0</v>
      </c>
      <c r="AC556" s="5">
        <f t="shared" si="267"/>
        <v>-1.3658563135481714</v>
      </c>
      <c r="AD556" s="5">
        <f t="shared" si="268"/>
        <v>-16.838286321283633</v>
      </c>
      <c r="AE556">
        <f t="shared" si="254"/>
        <v>0</v>
      </c>
    </row>
    <row r="557" spans="1:31" x14ac:dyDescent="0.2">
      <c r="A557">
        <f t="shared" si="255"/>
        <v>5.2499999999999325</v>
      </c>
      <c r="B557" s="5">
        <f t="shared" si="269"/>
        <v>0</v>
      </c>
      <c r="C557" s="5">
        <f t="shared" si="270"/>
        <v>382.64429101416528</v>
      </c>
      <c r="D557" s="5">
        <f t="shared" si="271"/>
        <v>27.110622765555966</v>
      </c>
      <c r="E557" s="2">
        <f t="shared" si="272"/>
        <v>382.64429101416528</v>
      </c>
      <c r="F557" s="2">
        <f t="shared" si="273"/>
        <v>0</v>
      </c>
      <c r="G557" s="3">
        <f t="shared" si="274"/>
        <v>0</v>
      </c>
      <c r="H557" s="3">
        <f t="shared" si="275"/>
        <v>53.42731524551651</v>
      </c>
      <c r="I557" s="3">
        <f t="shared" si="276"/>
        <v>-54.852020523430951</v>
      </c>
      <c r="J557" s="2">
        <f t="shared" si="256"/>
        <v>76.571679946614012</v>
      </c>
      <c r="K557" s="2">
        <f t="shared" si="277"/>
        <v>52.196100849770964</v>
      </c>
      <c r="L557" s="6">
        <f t="shared" si="257"/>
        <v>2836.2226847334509</v>
      </c>
      <c r="M557" s="2">
        <f t="shared" si="258"/>
        <v>35.945183330823241</v>
      </c>
      <c r="N557" s="2">
        <f t="shared" si="278"/>
        <v>76.571679946614012</v>
      </c>
      <c r="O557" s="2">
        <f t="shared" si="259"/>
        <v>52.196100849770964</v>
      </c>
      <c r="P557" s="5">
        <f t="shared" si="260"/>
        <v>0.38361770239421678</v>
      </c>
      <c r="Q557" s="4">
        <f t="shared" si="279"/>
        <v>0.46943182330444261</v>
      </c>
      <c r="R557" s="4">
        <f t="shared" si="261"/>
        <v>0.31329312105890528</v>
      </c>
      <c r="S557" s="4">
        <f t="shared" si="280"/>
        <v>0</v>
      </c>
      <c r="T557" s="4">
        <f t="shared" si="281"/>
        <v>0</v>
      </c>
      <c r="U557" s="5">
        <f t="shared" si="282"/>
        <v>0</v>
      </c>
      <c r="V557" s="5">
        <f t="shared" si="283"/>
        <v>-8.3430252037430161</v>
      </c>
      <c r="W557" s="5">
        <f t="shared" si="284"/>
        <v>8.5655022641553558</v>
      </c>
      <c r="X557" s="5">
        <f t="shared" si="262"/>
        <v>0.99972600801320044</v>
      </c>
      <c r="Y557" s="5">
        <f t="shared" si="263"/>
        <v>0</v>
      </c>
      <c r="Z557" s="5">
        <f t="shared" si="264"/>
        <v>6.9952792090305946</v>
      </c>
      <c r="AA557" s="5">
        <f t="shared" si="265"/>
        <v>6.813586518141773</v>
      </c>
      <c r="AB557" s="5">
        <f t="shared" si="266"/>
        <v>0</v>
      </c>
      <c r="AC557" s="5">
        <f t="shared" si="267"/>
        <v>-1.3477459947124215</v>
      </c>
      <c r="AD557" s="5">
        <f t="shared" si="268"/>
        <v>-16.794911217702872</v>
      </c>
      <c r="AE557">
        <f t="shared" si="254"/>
        <v>0</v>
      </c>
    </row>
    <row r="558" spans="1:31" x14ac:dyDescent="0.2">
      <c r="A558">
        <f t="shared" si="255"/>
        <v>5.2599999999999323</v>
      </c>
      <c r="B558" s="5">
        <f t="shared" si="269"/>
        <v>0</v>
      </c>
      <c r="C558" s="5">
        <f t="shared" si="270"/>
        <v>383.17849677932071</v>
      </c>
      <c r="D558" s="5">
        <f t="shared" si="271"/>
        <v>26.56126281476077</v>
      </c>
      <c r="E558" s="2">
        <f t="shared" si="272"/>
        <v>383.17849677932071</v>
      </c>
      <c r="F558" s="2">
        <f t="shared" si="273"/>
        <v>0</v>
      </c>
      <c r="G558" s="3">
        <f t="shared" si="274"/>
        <v>0</v>
      </c>
      <c r="H558" s="3">
        <f t="shared" si="275"/>
        <v>53.413837785569385</v>
      </c>
      <c r="I558" s="3">
        <f t="shared" si="276"/>
        <v>-55.019969635607978</v>
      </c>
      <c r="J558" s="2">
        <f t="shared" si="256"/>
        <v>76.682691173995352</v>
      </c>
      <c r="K558" s="2">
        <f t="shared" si="277"/>
        <v>52.271773124741202</v>
      </c>
      <c r="L558" s="6">
        <f t="shared" si="257"/>
        <v>2836.2200754177939</v>
      </c>
      <c r="M558" s="2">
        <f t="shared" si="258"/>
        <v>35.945150261371346</v>
      </c>
      <c r="N558" s="2">
        <f t="shared" si="278"/>
        <v>76.682691173995352</v>
      </c>
      <c r="O558" s="2">
        <f t="shared" si="259"/>
        <v>52.271773124741202</v>
      </c>
      <c r="P558" s="5">
        <f t="shared" si="260"/>
        <v>0.38361762620219958</v>
      </c>
      <c r="Q558" s="4">
        <f t="shared" si="279"/>
        <v>0.46875180971166897</v>
      </c>
      <c r="R558" s="4">
        <f t="shared" si="261"/>
        <v>0.31313531068682415</v>
      </c>
      <c r="S558" s="4">
        <f t="shared" si="280"/>
        <v>0</v>
      </c>
      <c r="T558" s="4">
        <f t="shared" si="281"/>
        <v>0</v>
      </c>
      <c r="U558" s="5">
        <f t="shared" si="282"/>
        <v>0</v>
      </c>
      <c r="V558" s="5">
        <f t="shared" si="283"/>
        <v>-8.3530113569718587</v>
      </c>
      <c r="W558" s="5">
        <f t="shared" si="284"/>
        <v>8.6041829286163729</v>
      </c>
      <c r="X558" s="5">
        <f t="shared" si="262"/>
        <v>0.99972508826852069</v>
      </c>
      <c r="Y558" s="5">
        <f t="shared" si="263"/>
        <v>0</v>
      </c>
      <c r="Z558" s="5">
        <f t="shared" si="264"/>
        <v>7.0233308131113921</v>
      </c>
      <c r="AA558" s="5">
        <f t="shared" si="265"/>
        <v>6.8183071573913931</v>
      </c>
      <c r="AB558" s="5">
        <f t="shared" si="266"/>
        <v>0</v>
      </c>
      <c r="AC558" s="5">
        <f t="shared" si="267"/>
        <v>-1.3296805438604666</v>
      </c>
      <c r="AD558" s="5">
        <f t="shared" si="268"/>
        <v>-16.751509913992233</v>
      </c>
      <c r="AE558">
        <f t="shared" si="254"/>
        <v>0</v>
      </c>
    </row>
    <row r="559" spans="1:31" x14ac:dyDescent="0.2">
      <c r="A559">
        <f t="shared" si="255"/>
        <v>5.2699999999999321</v>
      </c>
      <c r="B559" s="5">
        <f t="shared" si="269"/>
        <v>0</v>
      </c>
      <c r="C559" s="5">
        <f t="shared" si="270"/>
        <v>383.71256867314924</v>
      </c>
      <c r="D559" s="5">
        <f t="shared" si="271"/>
        <v>26.010225542908991</v>
      </c>
      <c r="E559" s="2">
        <f t="shared" si="272"/>
        <v>383.71256867314924</v>
      </c>
      <c r="F559" s="2">
        <f t="shared" si="273"/>
        <v>0</v>
      </c>
      <c r="G559" s="3">
        <f t="shared" si="274"/>
        <v>0</v>
      </c>
      <c r="H559" s="3">
        <f t="shared" si="275"/>
        <v>53.400540980130778</v>
      </c>
      <c r="I559" s="3">
        <f t="shared" si="276"/>
        <v>-55.187484734747898</v>
      </c>
      <c r="J559" s="2">
        <f t="shared" si="256"/>
        <v>76.793725318665579</v>
      </c>
      <c r="K559" s="2">
        <f t="shared" si="277"/>
        <v>52.347461021585261</v>
      </c>
      <c r="L559" s="6">
        <f t="shared" si="257"/>
        <v>2836.2174615785789</v>
      </c>
      <c r="M559" s="2">
        <f t="shared" si="258"/>
        <v>35.945117134589623</v>
      </c>
      <c r="N559" s="2">
        <f t="shared" si="278"/>
        <v>76.793725318665579</v>
      </c>
      <c r="O559" s="2">
        <f t="shared" si="259"/>
        <v>52.347461021585261</v>
      </c>
      <c r="P559" s="5">
        <f t="shared" si="260"/>
        <v>0.38361754987809449</v>
      </c>
      <c r="Q559" s="4">
        <f t="shared" si="279"/>
        <v>0.46807362171102745</v>
      </c>
      <c r="R559" s="4">
        <f t="shared" si="261"/>
        <v>0.31297762624509073</v>
      </c>
      <c r="S559" s="4">
        <f t="shared" si="280"/>
        <v>0</v>
      </c>
      <c r="T559" s="4">
        <f t="shared" si="281"/>
        <v>0</v>
      </c>
      <c r="U559" s="5">
        <f t="shared" si="282"/>
        <v>0</v>
      </c>
      <c r="V559" s="5">
        <f t="shared" si="283"/>
        <v>-8.36302218892666</v>
      </c>
      <c r="W559" s="5">
        <f t="shared" si="284"/>
        <v>8.6428742277999611</v>
      </c>
      <c r="X559" s="5">
        <f t="shared" si="262"/>
        <v>0.99972416692935417</v>
      </c>
      <c r="Y559" s="5">
        <f t="shared" si="263"/>
        <v>0</v>
      </c>
      <c r="Z559" s="5">
        <f t="shared" si="264"/>
        <v>7.0513621199324774</v>
      </c>
      <c r="AA559" s="5">
        <f t="shared" si="265"/>
        <v>6.8230424644468295</v>
      </c>
      <c r="AB559" s="5">
        <f t="shared" si="266"/>
        <v>0</v>
      </c>
      <c r="AC559" s="5">
        <f t="shared" si="267"/>
        <v>-1.3116600689941826</v>
      </c>
      <c r="AD559" s="5">
        <f t="shared" si="268"/>
        <v>-16.70808330775321</v>
      </c>
      <c r="AE559">
        <f t="shared" si="254"/>
        <v>0</v>
      </c>
    </row>
    <row r="560" spans="1:31" x14ac:dyDescent="0.2">
      <c r="A560">
        <f t="shared" si="255"/>
        <v>5.2799999999999319</v>
      </c>
      <c r="B560" s="5">
        <f t="shared" si="269"/>
        <v>0</v>
      </c>
      <c r="C560" s="5">
        <f t="shared" si="270"/>
        <v>384.24650849994708</v>
      </c>
      <c r="D560" s="5">
        <f t="shared" si="271"/>
        <v>25.457515291396128</v>
      </c>
      <c r="E560" s="2">
        <f t="shared" si="272"/>
        <v>384.24650849994708</v>
      </c>
      <c r="F560" s="2">
        <f t="shared" si="273"/>
        <v>0</v>
      </c>
      <c r="G560" s="3">
        <f t="shared" si="274"/>
        <v>0</v>
      </c>
      <c r="H560" s="3">
        <f t="shared" si="275"/>
        <v>53.387424379440837</v>
      </c>
      <c r="I560" s="3">
        <f t="shared" si="276"/>
        <v>-55.354565567825432</v>
      </c>
      <c r="J560" s="2">
        <f t="shared" si="256"/>
        <v>76.904778857189356</v>
      </c>
      <c r="K560" s="2">
        <f t="shared" si="277"/>
        <v>52.423162138506719</v>
      </c>
      <c r="L560" s="6">
        <f t="shared" si="257"/>
        <v>2836.2148432504569</v>
      </c>
      <c r="M560" s="2">
        <f t="shared" si="258"/>
        <v>35.945083950917251</v>
      </c>
      <c r="N560" s="2">
        <f t="shared" si="278"/>
        <v>76.904778857189356</v>
      </c>
      <c r="O560" s="2">
        <f t="shared" si="259"/>
        <v>52.423162138506719</v>
      </c>
      <c r="P560" s="5">
        <f t="shared" si="260"/>
        <v>0.38361747342291336</v>
      </c>
      <c r="Q560" s="4">
        <f t="shared" si="279"/>
        <v>0.46739727342128579</v>
      </c>
      <c r="R560" s="4">
        <f t="shared" si="261"/>
        <v>0.31282007258691402</v>
      </c>
      <c r="S560" s="4">
        <f t="shared" si="280"/>
        <v>0</v>
      </c>
      <c r="T560" s="4">
        <f t="shared" si="281"/>
        <v>0</v>
      </c>
      <c r="U560" s="5">
        <f t="shared" si="282"/>
        <v>0</v>
      </c>
      <c r="V560" s="5">
        <f t="shared" si="283"/>
        <v>-8.3730573663062291</v>
      </c>
      <c r="W560" s="5">
        <f t="shared" si="284"/>
        <v>8.6815754529047453</v>
      </c>
      <c r="X560" s="5">
        <f t="shared" si="262"/>
        <v>0.99972324400791557</v>
      </c>
      <c r="Y560" s="5">
        <f t="shared" si="263"/>
        <v>0</v>
      </c>
      <c r="Z560" s="5">
        <f t="shared" si="264"/>
        <v>7.0793726863230555</v>
      </c>
      <c r="AA560" s="5">
        <f t="shared" si="265"/>
        <v>6.8277922528694237</v>
      </c>
      <c r="AB560" s="5">
        <f t="shared" si="266"/>
        <v>0</v>
      </c>
      <c r="AC560" s="5">
        <f t="shared" si="267"/>
        <v>-1.2936846799831736</v>
      </c>
      <c r="AD560" s="5">
        <f t="shared" si="268"/>
        <v>-16.664632294225832</v>
      </c>
      <c r="AE560">
        <f t="shared" si="254"/>
        <v>0</v>
      </c>
    </row>
    <row r="561" spans="1:31" x14ac:dyDescent="0.2">
      <c r="A561">
        <f t="shared" si="255"/>
        <v>5.2899999999999316</v>
      </c>
      <c r="B561" s="5">
        <f t="shared" si="269"/>
        <v>0</v>
      </c>
      <c r="C561" s="5">
        <f t="shared" si="270"/>
        <v>384.78031805950747</v>
      </c>
      <c r="D561" s="5">
        <f t="shared" si="271"/>
        <v>24.903136404103165</v>
      </c>
      <c r="E561" s="2">
        <f t="shared" si="272"/>
        <v>384.78031805950747</v>
      </c>
      <c r="F561" s="2">
        <f t="shared" si="273"/>
        <v>0</v>
      </c>
      <c r="G561" s="3">
        <f t="shared" si="274"/>
        <v>0</v>
      </c>
      <c r="H561" s="3">
        <f t="shared" si="275"/>
        <v>53.374487532641005</v>
      </c>
      <c r="I561" s="3">
        <f t="shared" si="276"/>
        <v>-55.521211890767688</v>
      </c>
      <c r="J561" s="2">
        <f t="shared" si="256"/>
        <v>77.015848298850628</v>
      </c>
      <c r="K561" s="2">
        <f t="shared" si="277"/>
        <v>52.498874096012692</v>
      </c>
      <c r="L561" s="6">
        <f t="shared" si="257"/>
        <v>2836.2122204680154</v>
      </c>
      <c r="M561" s="2">
        <f t="shared" si="258"/>
        <v>35.94505071079255</v>
      </c>
      <c r="N561" s="2">
        <f t="shared" si="278"/>
        <v>77.015848298850628</v>
      </c>
      <c r="O561" s="2">
        <f t="shared" si="259"/>
        <v>52.498874096012692</v>
      </c>
      <c r="P561" s="5">
        <f t="shared" si="260"/>
        <v>0.38361739683766605</v>
      </c>
      <c r="Q561" s="4">
        <f t="shared" si="279"/>
        <v>0.46672277855477429</v>
      </c>
      <c r="R561" s="4">
        <f t="shared" si="261"/>
        <v>0.31266265449931019</v>
      </c>
      <c r="S561" s="4">
        <f t="shared" si="280"/>
        <v>0</v>
      </c>
      <c r="T561" s="4">
        <f t="shared" si="281"/>
        <v>0</v>
      </c>
      <c r="U561" s="5">
        <f t="shared" si="282"/>
        <v>0</v>
      </c>
      <c r="V561" s="5">
        <f t="shared" si="283"/>
        <v>-8.3831165592135051</v>
      </c>
      <c r="W561" s="5">
        <f t="shared" si="284"/>
        <v>8.7202858951003037</v>
      </c>
      <c r="X561" s="5">
        <f t="shared" si="262"/>
        <v>0.99972231951639556</v>
      </c>
      <c r="Y561" s="5">
        <f t="shared" si="263"/>
        <v>0</v>
      </c>
      <c r="Z561" s="5">
        <f t="shared" si="264"/>
        <v>7.1073620707267375</v>
      </c>
      <c r="AA561" s="5">
        <f t="shared" si="265"/>
        <v>6.8325563386531574</v>
      </c>
      <c r="AB561" s="5">
        <f t="shared" si="266"/>
        <v>0</v>
      </c>
      <c r="AC561" s="5">
        <f t="shared" si="267"/>
        <v>-1.2757544884867675</v>
      </c>
      <c r="AD561" s="5">
        <f t="shared" si="268"/>
        <v>-16.62115776624654</v>
      </c>
      <c r="AE561">
        <f t="shared" si="254"/>
        <v>0</v>
      </c>
    </row>
    <row r="562" spans="1:31" x14ac:dyDescent="0.2">
      <c r="A562">
        <f t="shared" si="255"/>
        <v>5.2999999999999314</v>
      </c>
      <c r="B562" s="5">
        <f t="shared" si="269"/>
        <v>0</v>
      </c>
      <c r="C562" s="5">
        <f t="shared" si="270"/>
        <v>385.31399914710948</v>
      </c>
      <c r="D562" s="5">
        <f t="shared" si="271"/>
        <v>24.347093227307177</v>
      </c>
      <c r="E562" s="2">
        <f t="shared" si="272"/>
        <v>385.31399914710948</v>
      </c>
      <c r="F562" s="2">
        <f t="shared" si="273"/>
        <v>0</v>
      </c>
      <c r="G562" s="3">
        <f t="shared" si="274"/>
        <v>0</v>
      </c>
      <c r="H562" s="3">
        <f t="shared" si="275"/>
        <v>53.361729987756135</v>
      </c>
      <c r="I562" s="3">
        <f t="shared" si="276"/>
        <v>-55.687423468430154</v>
      </c>
      <c r="J562" s="2">
        <f t="shared" si="256"/>
        <v>77.126930185496548</v>
      </c>
      <c r="K562" s="2">
        <f t="shared" si="277"/>
        <v>52.57459453680746</v>
      </c>
      <c r="L562" s="6">
        <f t="shared" si="257"/>
        <v>2836.2095932657803</v>
      </c>
      <c r="M562" s="2">
        <f t="shared" si="258"/>
        <v>35.945017414653123</v>
      </c>
      <c r="N562" s="2">
        <f t="shared" si="278"/>
        <v>77.126930185496548</v>
      </c>
      <c r="O562" s="2">
        <f t="shared" si="259"/>
        <v>52.57459453680746</v>
      </c>
      <c r="P562" s="5">
        <f t="shared" si="260"/>
        <v>0.38361732012336081</v>
      </c>
      <c r="Q562" s="4">
        <f t="shared" si="279"/>
        <v>0.46605015042349579</v>
      </c>
      <c r="R562" s="4">
        <f t="shared" si="261"/>
        <v>0.31250537670362444</v>
      </c>
      <c r="S562" s="4">
        <f t="shared" si="280"/>
        <v>0</v>
      </c>
      <c r="T562" s="4">
        <f t="shared" si="281"/>
        <v>0</v>
      </c>
      <c r="U562" s="5">
        <f t="shared" si="282"/>
        <v>0</v>
      </c>
      <c r="V562" s="5">
        <f t="shared" si="283"/>
        <v>-8.3931994411171793</v>
      </c>
      <c r="W562" s="5">
        <f t="shared" si="284"/>
        <v>8.7590048456024139</v>
      </c>
      <c r="X562" s="5">
        <f t="shared" si="262"/>
        <v>0.99972139346696509</v>
      </c>
      <c r="Y562" s="5">
        <f t="shared" si="263"/>
        <v>0</v>
      </c>
      <c r="Z562" s="5">
        <f t="shared" si="264"/>
        <v>7.1353298332401538</v>
      </c>
      <c r="AA562" s="5">
        <f t="shared" si="265"/>
        <v>6.8373345401910299</v>
      </c>
      <c r="AB562" s="5">
        <f t="shared" si="266"/>
        <v>0</v>
      </c>
      <c r="AC562" s="5">
        <f t="shared" si="267"/>
        <v>-1.2578696078770255</v>
      </c>
      <c r="AD562" s="5">
        <f t="shared" si="268"/>
        <v>-16.577660614206557</v>
      </c>
      <c r="AE562">
        <f t="shared" si="254"/>
        <v>0</v>
      </c>
    </row>
    <row r="563" spans="1:31" x14ac:dyDescent="0.2">
      <c r="A563">
        <f t="shared" si="255"/>
        <v>5.3099999999999312</v>
      </c>
      <c r="B563" s="5">
        <f t="shared" si="269"/>
        <v>0</v>
      </c>
      <c r="C563" s="5">
        <f t="shared" si="270"/>
        <v>385.84755355350666</v>
      </c>
      <c r="D563" s="5">
        <f t="shared" si="271"/>
        <v>23.789390109592166</v>
      </c>
      <c r="E563" s="2">
        <f t="shared" si="272"/>
        <v>385.84755355350666</v>
      </c>
      <c r="F563" s="2">
        <f t="shared" si="273"/>
        <v>0</v>
      </c>
      <c r="G563" s="3">
        <f t="shared" si="274"/>
        <v>0</v>
      </c>
      <c r="H563" s="3">
        <f t="shared" si="275"/>
        <v>53.349151291677366</v>
      </c>
      <c r="I563" s="3">
        <f t="shared" si="276"/>
        <v>-55.853200074572221</v>
      </c>
      <c r="J563" s="2">
        <f t="shared" si="256"/>
        <v>77.238021091380077</v>
      </c>
      <c r="K563" s="2">
        <f t="shared" si="277"/>
        <v>52.650321125685117</v>
      </c>
      <c r="L563" s="6">
        <f t="shared" si="257"/>
        <v>2836.2069616782101</v>
      </c>
      <c r="M563" s="2">
        <f t="shared" si="258"/>
        <v>35.944984062935639</v>
      </c>
      <c r="N563" s="2">
        <f t="shared" si="278"/>
        <v>77.238021091380077</v>
      </c>
      <c r="O563" s="2">
        <f t="shared" si="259"/>
        <v>52.650321125685117</v>
      </c>
      <c r="P563" s="5">
        <f t="shared" si="260"/>
        <v>0.38361724328100377</v>
      </c>
      <c r="Q563" s="4">
        <f t="shared" si="279"/>
        <v>0.46537940194517974</v>
      </c>
      <c r="R563" s="4">
        <f t="shared" si="261"/>
        <v>0.31234824385605142</v>
      </c>
      <c r="S563" s="4">
        <f t="shared" si="280"/>
        <v>0</v>
      </c>
      <c r="T563" s="4">
        <f t="shared" si="281"/>
        <v>0</v>
      </c>
      <c r="U563" s="5">
        <f t="shared" si="282"/>
        <v>0</v>
      </c>
      <c r="V563" s="5">
        <f t="shared" si="283"/>
        <v>-8.4033056888134983</v>
      </c>
      <c r="W563" s="5">
        <f t="shared" si="284"/>
        <v>8.797731595747269</v>
      </c>
      <c r="X563" s="5">
        <f t="shared" si="262"/>
        <v>0.99972046587176899</v>
      </c>
      <c r="Y563" s="5">
        <f t="shared" si="263"/>
        <v>0</v>
      </c>
      <c r="Z563" s="5">
        <f t="shared" si="264"/>
        <v>7.1632755356506461</v>
      </c>
      <c r="AA563" s="5">
        <f t="shared" si="265"/>
        <v>6.8421266782416215</v>
      </c>
      <c r="AB563" s="5">
        <f t="shared" si="266"/>
        <v>0</v>
      </c>
      <c r="AC563" s="5">
        <f t="shared" si="267"/>
        <v>-1.2400301531628521</v>
      </c>
      <c r="AD563" s="5">
        <f t="shared" si="268"/>
        <v>-16.534141726011107</v>
      </c>
      <c r="AE563">
        <f t="shared" si="254"/>
        <v>0</v>
      </c>
    </row>
    <row r="564" spans="1:31" x14ac:dyDescent="0.2">
      <c r="A564">
        <f t="shared" si="255"/>
        <v>5.319999999999931</v>
      </c>
      <c r="B564" s="5">
        <f t="shared" si="269"/>
        <v>0</v>
      </c>
      <c r="C564" s="5">
        <f t="shared" si="270"/>
        <v>386.38098306491577</v>
      </c>
      <c r="D564" s="5">
        <f t="shared" si="271"/>
        <v>23.230031401760144</v>
      </c>
      <c r="E564" s="2">
        <f t="shared" si="272"/>
        <v>386.38098306491577</v>
      </c>
      <c r="F564" s="2">
        <f t="shared" si="273"/>
        <v>0</v>
      </c>
      <c r="G564" s="3">
        <f t="shared" si="274"/>
        <v>0</v>
      </c>
      <c r="H564" s="3">
        <f t="shared" si="275"/>
        <v>53.336750990145738</v>
      </c>
      <c r="I564" s="3">
        <f t="shared" si="276"/>
        <v>-56.01854149183233</v>
      </c>
      <c r="J564" s="2">
        <f t="shared" si="256"/>
        <v>77.349117623001703</v>
      </c>
      <c r="K564" s="2">
        <f t="shared" si="277"/>
        <v>52.726051549421747</v>
      </c>
      <c r="L564" s="6">
        <f t="shared" si="257"/>
        <v>2836.2043257396967</v>
      </c>
      <c r="M564" s="2">
        <f t="shared" si="258"/>
        <v>35.944950656076017</v>
      </c>
      <c r="N564" s="2">
        <f t="shared" si="278"/>
        <v>77.349117623001703</v>
      </c>
      <c r="O564" s="2">
        <f t="shared" si="259"/>
        <v>52.726051549421747</v>
      </c>
      <c r="P564" s="5">
        <f t="shared" si="260"/>
        <v>0.38361716631159914</v>
      </c>
      <c r="Q564" s="4">
        <f t="shared" si="279"/>
        <v>0.46471054564928721</v>
      </c>
      <c r="R564" s="4">
        <f t="shared" si="261"/>
        <v>0.31219126054815799</v>
      </c>
      <c r="S564" s="4">
        <f t="shared" si="280"/>
        <v>0</v>
      </c>
      <c r="T564" s="4">
        <f t="shared" si="281"/>
        <v>0</v>
      </c>
      <c r="U564" s="5">
        <f t="shared" si="282"/>
        <v>0</v>
      </c>
      <c r="V564" s="5">
        <f t="shared" si="283"/>
        <v>-8.4134349823883667</v>
      </c>
      <c r="W564" s="5">
        <f t="shared" si="284"/>
        <v>8.8364654370648328</v>
      </c>
      <c r="X564" s="5">
        <f t="shared" si="262"/>
        <v>0.99971953674293135</v>
      </c>
      <c r="Y564" s="5">
        <f t="shared" si="263"/>
        <v>0</v>
      </c>
      <c r="Z564" s="5">
        <f t="shared" si="264"/>
        <v>7.1911987414732339</v>
      </c>
      <c r="AA564" s="5">
        <f t="shared" si="265"/>
        <v>6.8469325758959778</v>
      </c>
      <c r="AB564" s="5">
        <f t="shared" si="266"/>
        <v>0</v>
      </c>
      <c r="AC564" s="5">
        <f t="shared" si="267"/>
        <v>-1.2222362409151328</v>
      </c>
      <c r="AD564" s="5">
        <f t="shared" si="268"/>
        <v>-16.490601987039188</v>
      </c>
      <c r="AE564">
        <f t="shared" si="254"/>
        <v>0</v>
      </c>
    </row>
    <row r="565" spans="1:31" x14ac:dyDescent="0.2">
      <c r="A565">
        <f t="shared" si="255"/>
        <v>5.3299999999999308</v>
      </c>
      <c r="B565" s="5">
        <f t="shared" si="269"/>
        <v>0</v>
      </c>
      <c r="C565" s="5">
        <f t="shared" si="270"/>
        <v>386.91428946300516</v>
      </c>
      <c r="D565" s="5">
        <f t="shared" si="271"/>
        <v>22.66902145674247</v>
      </c>
      <c r="E565" s="2">
        <f t="shared" si="272"/>
        <v>386.91428946300516</v>
      </c>
      <c r="F565" s="2">
        <f t="shared" si="273"/>
        <v>0</v>
      </c>
      <c r="G565" s="3">
        <f t="shared" si="274"/>
        <v>0</v>
      </c>
      <c r="H565" s="3">
        <f t="shared" si="275"/>
        <v>53.324528627736584</v>
      </c>
      <c r="I565" s="3">
        <f t="shared" si="276"/>
        <v>-56.183447511702724</v>
      </c>
      <c r="J565" s="2">
        <f t="shared" si="256"/>
        <v>77.460216418949884</v>
      </c>
      <c r="K565" s="2">
        <f t="shared" si="277"/>
        <v>52.801783516666582</v>
      </c>
      <c r="L565" s="6">
        <f t="shared" si="257"/>
        <v>2836.2016854845656</v>
      </c>
      <c r="M565" s="2">
        <f t="shared" si="258"/>
        <v>35.944917194509252</v>
      </c>
      <c r="N565" s="2">
        <f t="shared" si="278"/>
        <v>77.460216418949884</v>
      </c>
      <c r="O565" s="2">
        <f t="shared" si="259"/>
        <v>52.801783516666582</v>
      </c>
      <c r="P565" s="5">
        <f t="shared" si="260"/>
        <v>0.38361708921614934</v>
      </c>
      <c r="Q565" s="4">
        <f t="shared" si="279"/>
        <v>0.46404359368295905</v>
      </c>
      <c r="R565" s="4">
        <f t="shared" si="261"/>
        <v>0.31203443130740532</v>
      </c>
      <c r="S565" s="4">
        <f t="shared" si="280"/>
        <v>0</v>
      </c>
      <c r="T565" s="4">
        <f t="shared" si="281"/>
        <v>0</v>
      </c>
      <c r="U565" s="5">
        <f t="shared" si="282"/>
        <v>0</v>
      </c>
      <c r="V565" s="5">
        <f t="shared" si="283"/>
        <v>-8.4235870051796553</v>
      </c>
      <c r="W565" s="5">
        <f t="shared" si="284"/>
        <v>8.8752056613512096</v>
      </c>
      <c r="X565" s="5">
        <f t="shared" si="262"/>
        <v>0.99971860609255025</v>
      </c>
      <c r="Y565" s="5">
        <f t="shared" si="263"/>
        <v>0</v>
      </c>
      <c r="Z565" s="5">
        <f t="shared" si="264"/>
        <v>7.2190990159867061</v>
      </c>
      <c r="AA565" s="5">
        <f t="shared" si="265"/>
        <v>6.851752058544716</v>
      </c>
      <c r="AB565" s="5">
        <f t="shared" si="266"/>
        <v>0</v>
      </c>
      <c r="AC565" s="5">
        <f t="shared" si="267"/>
        <v>-1.2044879891929492</v>
      </c>
      <c r="AD565" s="5">
        <f t="shared" si="268"/>
        <v>-16.447042280104075</v>
      </c>
      <c r="AE565">
        <f t="shared" si="254"/>
        <v>0</v>
      </c>
    </row>
    <row r="566" spans="1:31" x14ac:dyDescent="0.2">
      <c r="A566">
        <f t="shared" si="255"/>
        <v>5.3399999999999306</v>
      </c>
      <c r="B566" s="5">
        <f t="shared" si="269"/>
        <v>0</v>
      </c>
      <c r="C566" s="5">
        <f t="shared" si="270"/>
        <v>387.44747452488303</v>
      </c>
      <c r="D566" s="5">
        <f t="shared" si="271"/>
        <v>22.106364629511436</v>
      </c>
      <c r="E566" s="2">
        <f t="shared" si="272"/>
        <v>387.44747452488303</v>
      </c>
      <c r="F566" s="2">
        <f t="shared" si="273"/>
        <v>0</v>
      </c>
      <c r="G566" s="3">
        <f t="shared" si="274"/>
        <v>0</v>
      </c>
      <c r="H566" s="3">
        <f t="shared" si="275"/>
        <v>53.312483747844652</v>
      </c>
      <c r="I566" s="3">
        <f t="shared" si="276"/>
        <v>-56.347917934503762</v>
      </c>
      <c r="J566" s="2">
        <f t="shared" si="256"/>
        <v>77.571314149740758</v>
      </c>
      <c r="K566" s="2">
        <f t="shared" si="277"/>
        <v>52.877514757832827</v>
      </c>
      <c r="L566" s="6">
        <f t="shared" si="257"/>
        <v>2836.1990409470704</v>
      </c>
      <c r="M566" s="2">
        <f t="shared" si="258"/>
        <v>35.944883678669463</v>
      </c>
      <c r="N566" s="2">
        <f t="shared" si="278"/>
        <v>77.571314149740758</v>
      </c>
      <c r="O566" s="2">
        <f t="shared" si="259"/>
        <v>52.877514757832827</v>
      </c>
      <c r="P566" s="5">
        <f t="shared" si="260"/>
        <v>0.38361701199565446</v>
      </c>
      <c r="Q566" s="4">
        <f t="shared" si="279"/>
        <v>0.46337855781691162</v>
      </c>
      <c r="R566" s="4">
        <f t="shared" si="261"/>
        <v>0.31187776059767097</v>
      </c>
      <c r="S566" s="4">
        <f t="shared" si="280"/>
        <v>0</v>
      </c>
      <c r="T566" s="4">
        <f t="shared" si="281"/>
        <v>0</v>
      </c>
      <c r="U566" s="5">
        <f t="shared" si="282"/>
        <v>0</v>
      </c>
      <c r="V566" s="5">
        <f t="shared" si="283"/>
        <v>-8.433761443739785</v>
      </c>
      <c r="W566" s="5">
        <f t="shared" si="284"/>
        <v>8.9139515607401059</v>
      </c>
      <c r="X566" s="5">
        <f t="shared" si="262"/>
        <v>0.99971767393269984</v>
      </c>
      <c r="Y566" s="5">
        <f t="shared" si="263"/>
        <v>0</v>
      </c>
      <c r="Z566" s="5">
        <f t="shared" si="264"/>
        <v>7.2469759262689584</v>
      </c>
      <c r="AA566" s="5">
        <f t="shared" si="265"/>
        <v>6.8565849538454255</v>
      </c>
      <c r="AB566" s="5">
        <f t="shared" si="266"/>
        <v>0</v>
      </c>
      <c r="AC566" s="5">
        <f t="shared" si="267"/>
        <v>-1.1867855174708266</v>
      </c>
      <c r="AD566" s="5">
        <f t="shared" si="268"/>
        <v>-16.40346348541447</v>
      </c>
      <c r="AE566">
        <f t="shared" si="254"/>
        <v>0</v>
      </c>
    </row>
    <row r="567" spans="1:31" x14ac:dyDescent="0.2">
      <c r="A567">
        <f t="shared" si="255"/>
        <v>5.3499999999999304</v>
      </c>
      <c r="B567" s="5">
        <f t="shared" si="269"/>
        <v>0</v>
      </c>
      <c r="C567" s="5">
        <f t="shared" si="270"/>
        <v>387.98054002308561</v>
      </c>
      <c r="D567" s="5">
        <f t="shared" si="271"/>
        <v>21.542065276992126</v>
      </c>
      <c r="E567" s="2">
        <f t="shared" si="272"/>
        <v>387.98054002308561</v>
      </c>
      <c r="F567" s="2">
        <f t="shared" si="273"/>
        <v>0</v>
      </c>
      <c r="G567" s="3">
        <f t="shared" si="274"/>
        <v>0</v>
      </c>
      <c r="H567" s="3">
        <f t="shared" si="275"/>
        <v>53.300615892669946</v>
      </c>
      <c r="I567" s="3">
        <f t="shared" si="276"/>
        <v>-56.511952569357909</v>
      </c>
      <c r="J567" s="2">
        <f t="shared" si="256"/>
        <v>77.682407517656785</v>
      </c>
      <c r="K567" s="2">
        <f t="shared" si="277"/>
        <v>52.953243024987579</v>
      </c>
      <c r="L567" s="6">
        <f t="shared" si="257"/>
        <v>2836.1963921613938</v>
      </c>
      <c r="M567" s="2">
        <f t="shared" si="258"/>
        <v>35.944850108989883</v>
      </c>
      <c r="N567" s="2">
        <f t="shared" si="278"/>
        <v>77.682407517656785</v>
      </c>
      <c r="O567" s="2">
        <f t="shared" si="259"/>
        <v>52.953243024987579</v>
      </c>
      <c r="P567" s="5">
        <f t="shared" si="260"/>
        <v>0.38361693465111268</v>
      </c>
      <c r="Q567" s="4">
        <f t="shared" si="279"/>
        <v>0.46271544945127785</v>
      </c>
      <c r="R567" s="4">
        <f t="shared" si="261"/>
        <v>0.3117212528197722</v>
      </c>
      <c r="S567" s="4">
        <f t="shared" si="280"/>
        <v>0</v>
      </c>
      <c r="T567" s="4">
        <f t="shared" si="281"/>
        <v>0</v>
      </c>
      <c r="U567" s="5">
        <f t="shared" si="282"/>
        <v>0</v>
      </c>
      <c r="V567" s="5">
        <f t="shared" si="283"/>
        <v>-8.4439579877985498</v>
      </c>
      <c r="W567" s="5">
        <f t="shared" si="284"/>
        <v>8.952702427773378</v>
      </c>
      <c r="X567" s="5">
        <f t="shared" si="262"/>
        <v>0.99971674027542923</v>
      </c>
      <c r="Y567" s="5">
        <f t="shared" si="263"/>
        <v>0</v>
      </c>
      <c r="Z567" s="5">
        <f t="shared" si="264"/>
        <v>7.2748290412315324</v>
      </c>
      <c r="AA567" s="5">
        <f t="shared" si="265"/>
        <v>6.8614310916903412</v>
      </c>
      <c r="AB567" s="5">
        <f t="shared" si="266"/>
        <v>0</v>
      </c>
      <c r="AC567" s="5">
        <f t="shared" si="267"/>
        <v>-1.1691289465670174</v>
      </c>
      <c r="AD567" s="5">
        <f t="shared" si="268"/>
        <v>-16.359866480536279</v>
      </c>
      <c r="AE567">
        <f t="shared" si="254"/>
        <v>0</v>
      </c>
    </row>
    <row r="568" spans="1:31" x14ac:dyDescent="0.2">
      <c r="A568">
        <f t="shared" si="255"/>
        <v>5.3599999999999302</v>
      </c>
      <c r="B568" s="5">
        <f t="shared" si="269"/>
        <v>0</v>
      </c>
      <c r="C568" s="5">
        <f t="shared" si="270"/>
        <v>388.51348772556497</v>
      </c>
      <c r="D568" s="5">
        <f t="shared" si="271"/>
        <v>20.97612775797452</v>
      </c>
      <c r="E568" s="2">
        <f t="shared" si="272"/>
        <v>388.51348772556497</v>
      </c>
      <c r="F568" s="2">
        <f t="shared" si="273"/>
        <v>0</v>
      </c>
      <c r="G568" s="3">
        <f t="shared" si="274"/>
        <v>0</v>
      </c>
      <c r="H568" s="3">
        <f t="shared" si="275"/>
        <v>53.288924603204272</v>
      </c>
      <c r="I568" s="3">
        <f t="shared" si="276"/>
        <v>-56.675551234163272</v>
      </c>
      <c r="J568" s="2">
        <f t="shared" si="256"/>
        <v>77.793493256584483</v>
      </c>
      <c r="K568" s="2">
        <f t="shared" si="277"/>
        <v>53.028966091741296</v>
      </c>
      <c r="L568" s="6">
        <f t="shared" si="257"/>
        <v>2836.193739161647</v>
      </c>
      <c r="M568" s="2">
        <f t="shared" si="258"/>
        <v>35.944816485902813</v>
      </c>
      <c r="N568" s="2">
        <f t="shared" si="278"/>
        <v>77.793493256584483</v>
      </c>
      <c r="O568" s="2">
        <f t="shared" si="259"/>
        <v>53.028966091741296</v>
      </c>
      <c r="P568" s="5">
        <f t="shared" si="260"/>
        <v>0.38361685718352012</v>
      </c>
      <c r="Q568" s="4">
        <f t="shared" si="279"/>
        <v>0.46205427962139267</v>
      </c>
      <c r="R568" s="4">
        <f t="shared" si="261"/>
        <v>0.31156491231198807</v>
      </c>
      <c r="S568" s="4">
        <f t="shared" si="280"/>
        <v>0</v>
      </c>
      <c r="T568" s="4">
        <f t="shared" si="281"/>
        <v>0</v>
      </c>
      <c r="U568" s="5">
        <f t="shared" si="282"/>
        <v>0</v>
      </c>
      <c r="V568" s="5">
        <f t="shared" si="283"/>
        <v>-8.4541763302262094</v>
      </c>
      <c r="W568" s="5">
        <f t="shared" si="284"/>
        <v>8.9914575554706335</v>
      </c>
      <c r="X568" s="5">
        <f t="shared" si="262"/>
        <v>0.99971580513276204</v>
      </c>
      <c r="Y568" s="5">
        <f t="shared" si="263"/>
        <v>0</v>
      </c>
      <c r="Z568" s="5">
        <f t="shared" si="264"/>
        <v>7.3026579316533669</v>
      </c>
      <c r="AA568" s="5">
        <f t="shared" si="265"/>
        <v>6.8662903041742798</v>
      </c>
      <c r="AB568" s="5">
        <f t="shared" si="266"/>
        <v>0</v>
      </c>
      <c r="AC568" s="5">
        <f t="shared" si="267"/>
        <v>-1.1515183985728425</v>
      </c>
      <c r="AD568" s="5">
        <f t="shared" si="268"/>
        <v>-16.316252140355086</v>
      </c>
      <c r="AE568">
        <f t="shared" si="254"/>
        <v>0</v>
      </c>
    </row>
    <row r="569" spans="1:31" x14ac:dyDescent="0.2">
      <c r="A569">
        <f t="shared" si="255"/>
        <v>5.3699999999999299</v>
      </c>
      <c r="B569" s="5">
        <f t="shared" si="269"/>
        <v>0</v>
      </c>
      <c r="C569" s="5">
        <f t="shared" si="270"/>
        <v>389.04631939567707</v>
      </c>
      <c r="D569" s="5">
        <f t="shared" si="271"/>
        <v>20.408556433025868</v>
      </c>
      <c r="E569" s="2">
        <f t="shared" si="272"/>
        <v>389.04631939567707</v>
      </c>
      <c r="F569" s="2">
        <f t="shared" si="273"/>
        <v>0</v>
      </c>
      <c r="G569" s="3">
        <f t="shared" si="274"/>
        <v>0</v>
      </c>
      <c r="H569" s="3">
        <f t="shared" si="275"/>
        <v>53.277409419218543</v>
      </c>
      <c r="I569" s="3">
        <f t="shared" si="276"/>
        <v>-56.838713755566822</v>
      </c>
      <c r="J569" s="2">
        <f t="shared" si="256"/>
        <v>77.904568131851534</v>
      </c>
      <c r="K569" s="2">
        <f t="shared" si="277"/>
        <v>53.104681753136695</v>
      </c>
      <c r="L569" s="6">
        <f t="shared" si="257"/>
        <v>2836.1910819818659</v>
      </c>
      <c r="M569" s="2">
        <f t="shared" si="258"/>
        <v>35.944782809839616</v>
      </c>
      <c r="N569" s="2">
        <f t="shared" si="278"/>
        <v>77.904568131851534</v>
      </c>
      <c r="O569" s="2">
        <f t="shared" si="259"/>
        <v>53.104681753136695</v>
      </c>
      <c r="P569" s="5">
        <f t="shared" si="260"/>
        <v>0.38361677959387047</v>
      </c>
      <c r="Q569" s="4">
        <f t="shared" si="279"/>
        <v>0.46139505900352301</v>
      </c>
      <c r="R569" s="4">
        <f t="shared" si="261"/>
        <v>0.31140874335058177</v>
      </c>
      <c r="S569" s="4">
        <f t="shared" si="280"/>
        <v>0</v>
      </c>
      <c r="T569" s="4">
        <f t="shared" si="281"/>
        <v>0</v>
      </c>
      <c r="U569" s="5">
        <f t="shared" si="282"/>
        <v>0</v>
      </c>
      <c r="V569" s="5">
        <f t="shared" si="283"/>
        <v>-8.4644161669968412</v>
      </c>
      <c r="W569" s="5">
        <f t="shared" si="284"/>
        <v>9.0302162373979442</v>
      </c>
      <c r="X569" s="5">
        <f t="shared" si="262"/>
        <v>0.99971486851669544</v>
      </c>
      <c r="Y569" s="5">
        <f t="shared" si="263"/>
        <v>0</v>
      </c>
      <c r="Z569" s="5">
        <f t="shared" si="264"/>
        <v>7.3304621702138002</v>
      </c>
      <c r="AA569" s="5">
        <f t="shared" si="265"/>
        <v>6.8711624255628649</v>
      </c>
      <c r="AB569" s="5">
        <f t="shared" si="266"/>
        <v>0</v>
      </c>
      <c r="AC569" s="5">
        <f t="shared" si="267"/>
        <v>-1.133953996783041</v>
      </c>
      <c r="AD569" s="5">
        <f t="shared" si="268"/>
        <v>-16.27262133703919</v>
      </c>
      <c r="AE569">
        <f t="shared" si="254"/>
        <v>0</v>
      </c>
    </row>
    <row r="570" spans="1:31" x14ac:dyDescent="0.2">
      <c r="A570">
        <f t="shared" si="255"/>
        <v>5.3799999999999297</v>
      </c>
      <c r="B570" s="5">
        <f t="shared" si="269"/>
        <v>0</v>
      </c>
      <c r="C570" s="5">
        <f t="shared" si="270"/>
        <v>389.5790367921694</v>
      </c>
      <c r="D570" s="5">
        <f t="shared" si="271"/>
        <v>19.83935566440335</v>
      </c>
      <c r="E570" s="2">
        <f t="shared" si="272"/>
        <v>389.5790367921694</v>
      </c>
      <c r="F570" s="2">
        <f t="shared" si="273"/>
        <v>0</v>
      </c>
      <c r="G570" s="3">
        <f t="shared" si="274"/>
        <v>0</v>
      </c>
      <c r="H570" s="3">
        <f t="shared" si="275"/>
        <v>53.266069879250715</v>
      </c>
      <c r="I570" s="3">
        <f t="shared" si="276"/>
        <v>-57.001439968937213</v>
      </c>
      <c r="J570" s="2">
        <f t="shared" si="256"/>
        <v>78.015628940062854</v>
      </c>
      <c r="K570" s="2">
        <f t="shared" si="277"/>
        <v>53.180387825537046</v>
      </c>
      <c r="L570" s="6">
        <f t="shared" si="257"/>
        <v>2836.1884206560121</v>
      </c>
      <c r="M570" s="2">
        <f t="shared" si="258"/>
        <v>35.944749081230711</v>
      </c>
      <c r="N570" s="2">
        <f t="shared" si="278"/>
        <v>78.015628940062854</v>
      </c>
      <c r="O570" s="2">
        <f t="shared" si="259"/>
        <v>53.180387825537046</v>
      </c>
      <c r="P570" s="5">
        <f t="shared" si="260"/>
        <v>0.38361670188315555</v>
      </c>
      <c r="Q570" s="4">
        <f t="shared" si="279"/>
        <v>0.46073779792054254</v>
      </c>
      <c r="R570" s="4">
        <f t="shared" si="261"/>
        <v>0.31125275015032317</v>
      </c>
      <c r="S570" s="4">
        <f t="shared" si="280"/>
        <v>0</v>
      </c>
      <c r="T570" s="4">
        <f t="shared" si="281"/>
        <v>0</v>
      </c>
      <c r="U570" s="5">
        <f t="shared" si="282"/>
        <v>0</v>
      </c>
      <c r="V570" s="5">
        <f t="shared" si="283"/>
        <v>-8.4746771971519443</v>
      </c>
      <c r="W570" s="5">
        <f t="shared" si="284"/>
        <v>9.0689777677356371</v>
      </c>
      <c r="X570" s="5">
        <f t="shared" si="262"/>
        <v>0.99971393043920043</v>
      </c>
      <c r="Y570" s="5">
        <f t="shared" si="263"/>
        <v>0</v>
      </c>
      <c r="Z570" s="5">
        <f t="shared" si="264"/>
        <v>7.3582413315247832</v>
      </c>
      <c r="AA570" s="5">
        <f t="shared" si="265"/>
        <v>6.8760472922610214</v>
      </c>
      <c r="AB570" s="5">
        <f t="shared" si="266"/>
        <v>0</v>
      </c>
      <c r="AC570" s="5">
        <f t="shared" si="267"/>
        <v>-1.1164358656271611</v>
      </c>
      <c r="AD570" s="5">
        <f t="shared" si="268"/>
        <v>-16.22897494000334</v>
      </c>
      <c r="AE570">
        <f t="shared" si="254"/>
        <v>0</v>
      </c>
    </row>
    <row r="571" spans="1:31" x14ac:dyDescent="0.2">
      <c r="A571">
        <f t="shared" si="255"/>
        <v>5.3899999999999295</v>
      </c>
      <c r="B571" s="5">
        <f t="shared" si="269"/>
        <v>0</v>
      </c>
      <c r="C571" s="5">
        <f t="shared" si="270"/>
        <v>390.11164166916859</v>
      </c>
      <c r="D571" s="5">
        <f t="shared" si="271"/>
        <v>19.268529815966975</v>
      </c>
      <c r="E571" s="2">
        <f t="shared" si="272"/>
        <v>390.11164166916859</v>
      </c>
      <c r="F571" s="2">
        <f t="shared" si="273"/>
        <v>0</v>
      </c>
      <c r="G571" s="3">
        <f t="shared" si="274"/>
        <v>0</v>
      </c>
      <c r="H571" s="3">
        <f t="shared" si="275"/>
        <v>53.254905520594441</v>
      </c>
      <c r="I571" s="3">
        <f t="shared" si="276"/>
        <v>-57.163729718337244</v>
      </c>
      <c r="J571" s="2">
        <f t="shared" si="256"/>
        <v>78.12667250893611</v>
      </c>
      <c r="K571" s="2">
        <f t="shared" si="277"/>
        <v>53.256082146514046</v>
      </c>
      <c r="L571" s="6">
        <f t="shared" si="257"/>
        <v>2836.1857552179708</v>
      </c>
      <c r="M571" s="2">
        <f t="shared" si="258"/>
        <v>35.944715300505528</v>
      </c>
      <c r="N571" s="2">
        <f t="shared" si="278"/>
        <v>78.12667250893611</v>
      </c>
      <c r="O571" s="2">
        <f t="shared" si="259"/>
        <v>53.256082146514046</v>
      </c>
      <c r="P571" s="5">
        <f t="shared" si="260"/>
        <v>0.38361662405236474</v>
      </c>
      <c r="Q571" s="4">
        <f t="shared" si="279"/>
        <v>0.4600825063475496</v>
      </c>
      <c r="R571" s="4">
        <f t="shared" si="261"/>
        <v>0.31109693686500994</v>
      </c>
      <c r="S571" s="4">
        <f t="shared" si="280"/>
        <v>0</v>
      </c>
      <c r="T571" s="4">
        <f t="shared" si="281"/>
        <v>0</v>
      </c>
      <c r="U571" s="5">
        <f t="shared" si="282"/>
        <v>0</v>
      </c>
      <c r="V571" s="5">
        <f t="shared" si="283"/>
        <v>-8.4849591227643266</v>
      </c>
      <c r="W571" s="5">
        <f t="shared" si="284"/>
        <v>9.1077414413451727</v>
      </c>
      <c r="X571" s="5">
        <f t="shared" si="262"/>
        <v>0.99971299091222066</v>
      </c>
      <c r="Y571" s="5">
        <f t="shared" si="263"/>
        <v>0</v>
      </c>
      <c r="Z571" s="5">
        <f t="shared" si="264"/>
        <v>7.3859949921623516</v>
      </c>
      <c r="AA571" s="5">
        <f t="shared" si="265"/>
        <v>6.8809447427817529</v>
      </c>
      <c r="AB571" s="5">
        <f t="shared" si="266"/>
        <v>0</v>
      </c>
      <c r="AC571" s="5">
        <f t="shared" si="267"/>
        <v>-1.0989641306019751</v>
      </c>
      <c r="AD571" s="5">
        <f t="shared" si="268"/>
        <v>-16.185313815873073</v>
      </c>
      <c r="AE571">
        <f t="shared" si="254"/>
        <v>0</v>
      </c>
    </row>
    <row r="572" spans="1:31" x14ac:dyDescent="0.2">
      <c r="A572">
        <f t="shared" si="255"/>
        <v>5.3999999999999293</v>
      </c>
      <c r="B572" s="5">
        <f t="shared" si="269"/>
        <v>0</v>
      </c>
      <c r="C572" s="5">
        <f t="shared" si="270"/>
        <v>390.64413577616801</v>
      </c>
      <c r="D572" s="5">
        <f t="shared" si="271"/>
        <v>18.696083253092809</v>
      </c>
      <c r="E572" s="2">
        <f t="shared" si="272"/>
        <v>390.64413577616801</v>
      </c>
      <c r="F572" s="2">
        <f t="shared" si="273"/>
        <v>0</v>
      </c>
      <c r="G572" s="3">
        <f t="shared" si="274"/>
        <v>0</v>
      </c>
      <c r="H572" s="3">
        <f t="shared" si="275"/>
        <v>53.243915879288423</v>
      </c>
      <c r="I572" s="3">
        <f t="shared" si="276"/>
        <v>-57.325582856495977</v>
      </c>
      <c r="J572" s="2">
        <f t="shared" si="256"/>
        <v>78.237695697136473</v>
      </c>
      <c r="K572" s="2">
        <f t="shared" si="277"/>
        <v>53.331762574735151</v>
      </c>
      <c r="L572" s="6">
        <f t="shared" si="257"/>
        <v>2836.183085701548</v>
      </c>
      <c r="M572" s="2">
        <f t="shared" si="258"/>
        <v>35.944681468092533</v>
      </c>
      <c r="N572" s="2">
        <f t="shared" si="278"/>
        <v>78.237695697136473</v>
      </c>
      <c r="O572" s="2">
        <f t="shared" si="259"/>
        <v>53.331762574735151</v>
      </c>
      <c r="P572" s="5">
        <f t="shared" si="260"/>
        <v>0.38361654610248519</v>
      </c>
      <c r="Q572" s="4">
        <f t="shared" si="279"/>
        <v>0.45942919391742926</v>
      </c>
      <c r="R572" s="4">
        <f t="shared" si="261"/>
        <v>0.31094130758798944</v>
      </c>
      <c r="S572" s="4">
        <f t="shared" si="280"/>
        <v>0</v>
      </c>
      <c r="T572" s="4">
        <f t="shared" si="281"/>
        <v>0</v>
      </c>
      <c r="U572" s="5">
        <f t="shared" si="282"/>
        <v>0</v>
      </c>
      <c r="V572" s="5">
        <f t="shared" si="283"/>
        <v>-8.4952616489022397</v>
      </c>
      <c r="W572" s="5">
        <f t="shared" si="284"/>
        <v>9.1465065538351311</v>
      </c>
      <c r="X572" s="5">
        <f t="shared" si="262"/>
        <v>0.9997120499476726</v>
      </c>
      <c r="Y572" s="5">
        <f t="shared" si="263"/>
        <v>0</v>
      </c>
      <c r="Z572" s="5">
        <f t="shared" si="264"/>
        <v>7.4137227306973728</v>
      </c>
      <c r="AA572" s="5">
        <f t="shared" si="265"/>
        <v>6.8858546177152213</v>
      </c>
      <c r="AB572" s="5">
        <f t="shared" si="266"/>
        <v>0</v>
      </c>
      <c r="AC572" s="5">
        <f t="shared" si="267"/>
        <v>-1.0815389182048669</v>
      </c>
      <c r="AD572" s="5">
        <f t="shared" si="268"/>
        <v>-16.141638828449647</v>
      </c>
      <c r="AE572">
        <f t="shared" si="254"/>
        <v>0</v>
      </c>
    </row>
    <row r="573" spans="1:31" x14ac:dyDescent="0.2">
      <c r="A573">
        <f t="shared" si="255"/>
        <v>5.4099999999999291</v>
      </c>
      <c r="B573" s="5">
        <f t="shared" si="269"/>
        <v>0</v>
      </c>
      <c r="C573" s="5">
        <f t="shared" si="270"/>
        <v>391.17652085801501</v>
      </c>
      <c r="D573" s="5">
        <f t="shared" si="271"/>
        <v>18.122020342586428</v>
      </c>
      <c r="E573" s="2">
        <f t="shared" si="272"/>
        <v>391.17652085801501</v>
      </c>
      <c r="F573" s="2">
        <f t="shared" si="273"/>
        <v>0</v>
      </c>
      <c r="G573" s="3">
        <f t="shared" si="274"/>
        <v>0</v>
      </c>
      <c r="H573" s="3">
        <f t="shared" si="275"/>
        <v>53.233100490106374</v>
      </c>
      <c r="I573" s="3">
        <f t="shared" si="276"/>
        <v>-57.486999244780471</v>
      </c>
      <c r="J573" s="2">
        <f t="shared" si="256"/>
        <v>78.348695394110763</v>
      </c>
      <c r="K573" s="2">
        <f t="shared" si="277"/>
        <v>53.407426989850549</v>
      </c>
      <c r="L573" s="6">
        <f t="shared" si="257"/>
        <v>2836.1804121404721</v>
      </c>
      <c r="M573" s="2">
        <f t="shared" si="258"/>
        <v>35.944647584419172</v>
      </c>
      <c r="N573" s="2">
        <f t="shared" si="278"/>
        <v>78.348695394110763</v>
      </c>
      <c r="O573" s="2">
        <f t="shared" si="259"/>
        <v>53.407426989850549</v>
      </c>
      <c r="P573" s="5">
        <f t="shared" si="260"/>
        <v>0.38361646803450178</v>
      </c>
      <c r="Q573" s="4">
        <f t="shared" si="279"/>
        <v>0.45877786992635777</v>
      </c>
      <c r="R573" s="4">
        <f t="shared" si="261"/>
        <v>0.31078586635267835</v>
      </c>
      <c r="S573" s="4">
        <f t="shared" si="280"/>
        <v>0</v>
      </c>
      <c r="T573" s="4">
        <f t="shared" si="281"/>
        <v>0</v>
      </c>
      <c r="U573" s="5">
        <f t="shared" si="282"/>
        <v>0</v>
      </c>
      <c r="V573" s="5">
        <f t="shared" si="283"/>
        <v>-8.5055844835938075</v>
      </c>
      <c r="W573" s="5">
        <f t="shared" si="284"/>
        <v>9.1852724016263032</v>
      </c>
      <c r="X573" s="5">
        <f t="shared" si="262"/>
        <v>0.99971110755744486</v>
      </c>
      <c r="Y573" s="5">
        <f t="shared" si="263"/>
        <v>0</v>
      </c>
      <c r="Z573" s="5">
        <f t="shared" si="264"/>
        <v>7.4414241277254938</v>
      </c>
      <c r="AA573" s="5">
        <f t="shared" si="265"/>
        <v>6.8907767596980634</v>
      </c>
      <c r="AB573" s="5">
        <f t="shared" si="266"/>
        <v>0</v>
      </c>
      <c r="AC573" s="5">
        <f t="shared" si="267"/>
        <v>-1.0641603558683137</v>
      </c>
      <c r="AD573" s="5">
        <f t="shared" si="268"/>
        <v>-16.097950838675633</v>
      </c>
      <c r="AE573">
        <f t="shared" si="254"/>
        <v>0</v>
      </c>
    </row>
    <row r="574" spans="1:31" x14ac:dyDescent="0.2">
      <c r="A574">
        <f t="shared" si="255"/>
        <v>5.4199999999999289</v>
      </c>
      <c r="B574" s="5">
        <f t="shared" si="269"/>
        <v>0</v>
      </c>
      <c r="C574" s="5">
        <f t="shared" si="270"/>
        <v>391.70879865489826</v>
      </c>
      <c r="D574" s="5">
        <f t="shared" si="271"/>
        <v>17.54634545259669</v>
      </c>
      <c r="E574" s="2">
        <f t="shared" si="272"/>
        <v>391.70879865489826</v>
      </c>
      <c r="F574" s="2">
        <f t="shared" si="273"/>
        <v>0</v>
      </c>
      <c r="G574" s="3">
        <f t="shared" si="274"/>
        <v>0</v>
      </c>
      <c r="H574" s="3">
        <f t="shared" si="275"/>
        <v>53.222458886547692</v>
      </c>
      <c r="I574" s="3">
        <f t="shared" si="276"/>
        <v>-57.64797875316723</v>
      </c>
      <c r="J574" s="2">
        <f t="shared" si="256"/>
        <v>78.459668519920982</v>
      </c>
      <c r="K574" s="2">
        <f t="shared" si="277"/>
        <v>53.483073292379672</v>
      </c>
      <c r="L574" s="6">
        <f t="shared" si="257"/>
        <v>2836.17773456839</v>
      </c>
      <c r="M574" s="2">
        <f t="shared" si="258"/>
        <v>35.944613649911879</v>
      </c>
      <c r="N574" s="2">
        <f t="shared" si="278"/>
        <v>78.459668519920982</v>
      </c>
      <c r="O574" s="2">
        <f t="shared" si="259"/>
        <v>53.483073292379672</v>
      </c>
      <c r="P574" s="5">
        <f t="shared" si="260"/>
        <v>0.383616389849397</v>
      </c>
      <c r="Q574" s="4">
        <f t="shared" si="279"/>
        <v>0.4581285433392509</v>
      </c>
      <c r="R574" s="4">
        <f t="shared" si="261"/>
        <v>0.31063061713308338</v>
      </c>
      <c r="S574" s="4">
        <f t="shared" si="280"/>
        <v>0</v>
      </c>
      <c r="T574" s="4">
        <f t="shared" si="281"/>
        <v>0</v>
      </c>
      <c r="U574" s="5">
        <f t="shared" si="282"/>
        <v>0</v>
      </c>
      <c r="V574" s="5">
        <f t="shared" si="283"/>
        <v>-8.5159273377917142</v>
      </c>
      <c r="W574" s="5">
        <f t="shared" si="284"/>
        <v>9.2240382820158899</v>
      </c>
      <c r="X574" s="5">
        <f t="shared" si="262"/>
        <v>0.9997101637533975</v>
      </c>
      <c r="Y574" s="5">
        <f t="shared" si="263"/>
        <v>0</v>
      </c>
      <c r="Z574" s="5">
        <f t="shared" si="264"/>
        <v>7.4690987658964509</v>
      </c>
      <c r="AA574" s="5">
        <f t="shared" si="265"/>
        <v>6.8957110133830604</v>
      </c>
      <c r="AB574" s="5">
        <f t="shared" si="266"/>
        <v>0</v>
      </c>
      <c r="AC574" s="5">
        <f t="shared" si="267"/>
        <v>-1.0468285718952632</v>
      </c>
      <c r="AD574" s="5">
        <f t="shared" si="268"/>
        <v>-16.054250704601049</v>
      </c>
      <c r="AE574">
        <f t="shared" si="254"/>
        <v>0</v>
      </c>
    </row>
    <row r="575" spans="1:31" x14ac:dyDescent="0.2">
      <c r="A575">
        <f t="shared" si="255"/>
        <v>5.4299999999999287</v>
      </c>
      <c r="B575" s="5">
        <f t="shared" si="269"/>
        <v>0</v>
      </c>
      <c r="C575" s="5">
        <f t="shared" si="270"/>
        <v>392.24097090233511</v>
      </c>
      <c r="D575" s="5">
        <f t="shared" si="271"/>
        <v>16.969062952529789</v>
      </c>
      <c r="E575" s="2">
        <f t="shared" si="272"/>
        <v>392.24097090233511</v>
      </c>
      <c r="F575" s="2">
        <f t="shared" si="273"/>
        <v>0</v>
      </c>
      <c r="G575" s="3">
        <f t="shared" si="274"/>
        <v>0</v>
      </c>
      <c r="H575" s="3">
        <f t="shared" si="275"/>
        <v>53.211990600828742</v>
      </c>
      <c r="I575" s="3">
        <f t="shared" si="276"/>
        <v>-57.80852126021324</v>
      </c>
      <c r="J575" s="2">
        <f t="shared" si="256"/>
        <v>78.570612025077239</v>
      </c>
      <c r="K575" s="2">
        <f t="shared" si="277"/>
        <v>53.558699403597295</v>
      </c>
      <c r="L575" s="6">
        <f t="shared" si="257"/>
        <v>2836.1750530188669</v>
      </c>
      <c r="M575" s="2">
        <f t="shared" si="258"/>
        <v>35.944579664996049</v>
      </c>
      <c r="N575" s="2">
        <f t="shared" si="278"/>
        <v>78.570612025077239</v>
      </c>
      <c r="O575" s="2">
        <f t="shared" si="259"/>
        <v>53.558699403597295</v>
      </c>
      <c r="P575" s="5">
        <f t="shared" si="260"/>
        <v>0.3836163115481509</v>
      </c>
      <c r="Q575" s="4">
        <f t="shared" si="279"/>
        <v>0.45748122279515507</v>
      </c>
      <c r="R575" s="4">
        <f t="shared" si="261"/>
        <v>0.31047556384431951</v>
      </c>
      <c r="S575" s="4">
        <f t="shared" si="280"/>
        <v>0</v>
      </c>
      <c r="T575" s="4">
        <f t="shared" si="281"/>
        <v>0</v>
      </c>
      <c r="U575" s="5">
        <f t="shared" si="282"/>
        <v>0</v>
      </c>
      <c r="V575" s="5">
        <f t="shared" si="283"/>
        <v>-8.5262899253381654</v>
      </c>
      <c r="W575" s="5">
        <f t="shared" si="284"/>
        <v>9.2628034932408045</v>
      </c>
      <c r="X575" s="5">
        <f t="shared" si="262"/>
        <v>0.99970921854736194</v>
      </c>
      <c r="Y575" s="5">
        <f t="shared" si="263"/>
        <v>0</v>
      </c>
      <c r="Z575" s="5">
        <f t="shared" si="264"/>
        <v>7.4967462299425591</v>
      </c>
      <c r="AA575" s="5">
        <f t="shared" si="265"/>
        <v>6.9006572254090255</v>
      </c>
      <c r="AB575" s="5">
        <f t="shared" si="266"/>
        <v>0</v>
      </c>
      <c r="AC575" s="5">
        <f t="shared" si="267"/>
        <v>-1.0295436953956063</v>
      </c>
      <c r="AD575" s="5">
        <f t="shared" si="268"/>
        <v>-16.010539281350169</v>
      </c>
      <c r="AE575">
        <f t="shared" si="254"/>
        <v>0</v>
      </c>
    </row>
    <row r="576" spans="1:31" x14ac:dyDescent="0.2">
      <c r="A576">
        <f t="shared" si="255"/>
        <v>5.4399999999999284</v>
      </c>
      <c r="B576" s="5">
        <f t="shared" si="269"/>
        <v>0</v>
      </c>
      <c r="C576" s="5">
        <f t="shared" si="270"/>
        <v>392.7730393311586</v>
      </c>
      <c r="D576" s="5">
        <f t="shared" si="271"/>
        <v>16.390177212963589</v>
      </c>
      <c r="E576" s="2">
        <f t="shared" si="272"/>
        <v>392.7730393311586</v>
      </c>
      <c r="F576" s="2">
        <f t="shared" si="273"/>
        <v>0</v>
      </c>
      <c r="G576" s="3">
        <f t="shared" si="274"/>
        <v>0</v>
      </c>
      <c r="H576" s="3">
        <f t="shared" si="275"/>
        <v>53.201695163874788</v>
      </c>
      <c r="I576" s="3">
        <f t="shared" si="276"/>
        <v>-57.968626653026739</v>
      </c>
      <c r="J576" s="2">
        <f t="shared" si="256"/>
        <v>78.68152289037026</v>
      </c>
      <c r="K576" s="2">
        <f t="shared" si="277"/>
        <v>53.634303265419398</v>
      </c>
      <c r="L576" s="6">
        <f t="shared" si="257"/>
        <v>2836.1723675253875</v>
      </c>
      <c r="M576" s="2">
        <f t="shared" si="258"/>
        <v>35.944545630096052</v>
      </c>
      <c r="N576" s="2">
        <f t="shared" si="278"/>
        <v>78.68152289037026</v>
      </c>
      <c r="O576" s="2">
        <f t="shared" si="259"/>
        <v>53.634303265419398</v>
      </c>
      <c r="P576" s="5">
        <f t="shared" si="260"/>
        <v>0.38361623313174131</v>
      </c>
      <c r="Q576" s="4">
        <f t="shared" si="279"/>
        <v>0.45683591661258077</v>
      </c>
      <c r="R576" s="4">
        <f t="shared" si="261"/>
        <v>0.3103207103431288</v>
      </c>
      <c r="S576" s="4">
        <f t="shared" si="280"/>
        <v>0</v>
      </c>
      <c r="T576" s="4">
        <f t="shared" si="281"/>
        <v>0</v>
      </c>
      <c r="U576" s="5">
        <f t="shared" si="282"/>
        <v>0</v>
      </c>
      <c r="V576" s="5">
        <f t="shared" si="283"/>
        <v>-8.5366719629301322</v>
      </c>
      <c r="W576" s="5">
        <f t="shared" si="284"/>
        <v>9.3015673345400991</v>
      </c>
      <c r="X576" s="5">
        <f t="shared" si="262"/>
        <v>0.99970827195114076</v>
      </c>
      <c r="Y576" s="5">
        <f t="shared" si="263"/>
        <v>0</v>
      </c>
      <c r="Z576" s="5">
        <f t="shared" si="264"/>
        <v>7.5243661067065872</v>
      </c>
      <c r="AA576" s="5">
        <f t="shared" si="265"/>
        <v>6.905615244371047</v>
      </c>
      <c r="AB576" s="5">
        <f t="shared" si="266"/>
        <v>0</v>
      </c>
      <c r="AC576" s="5">
        <f t="shared" si="267"/>
        <v>-1.012305856223545</v>
      </c>
      <c r="AD576" s="5">
        <f t="shared" si="268"/>
        <v>-15.966817421088855</v>
      </c>
      <c r="AE576">
        <f t="shared" si="254"/>
        <v>0</v>
      </c>
    </row>
    <row r="577" spans="1:31" x14ac:dyDescent="0.2">
      <c r="A577">
        <f t="shared" si="255"/>
        <v>5.4499999999999282</v>
      </c>
      <c r="B577" s="5">
        <f t="shared" si="269"/>
        <v>0</v>
      </c>
      <c r="C577" s="5">
        <f t="shared" si="270"/>
        <v>393.30500566750453</v>
      </c>
      <c r="D577" s="5">
        <f t="shared" si="271"/>
        <v>15.809692605562269</v>
      </c>
      <c r="E577" s="2">
        <f t="shared" si="272"/>
        <v>393.30500566750453</v>
      </c>
      <c r="F577" s="2">
        <f t="shared" si="273"/>
        <v>0</v>
      </c>
      <c r="G577" s="3">
        <f t="shared" si="274"/>
        <v>0</v>
      </c>
      <c r="H577" s="3">
        <f t="shared" si="275"/>
        <v>53.191572105312552</v>
      </c>
      <c r="I577" s="3">
        <f t="shared" si="276"/>
        <v>-58.128294827237625</v>
      </c>
      <c r="J577" s="2">
        <f t="shared" si="256"/>
        <v>78.792398126703347</v>
      </c>
      <c r="K577" s="2">
        <f t="shared" si="277"/>
        <v>53.709882840288579</v>
      </c>
      <c r="L577" s="6">
        <f t="shared" si="257"/>
        <v>2836.1696781213486</v>
      </c>
      <c r="M577" s="2">
        <f t="shared" si="258"/>
        <v>35.944511545635145</v>
      </c>
      <c r="N577" s="2">
        <f t="shared" si="278"/>
        <v>78.792398126703347</v>
      </c>
      <c r="O577" s="2">
        <f t="shared" si="259"/>
        <v>53.709882840288579</v>
      </c>
      <c r="P577" s="5">
        <f t="shared" si="260"/>
        <v>0.3836161546011434</v>
      </c>
      <c r="Q577" s="4">
        <f t="shared" si="279"/>
        <v>0.45619263279477812</v>
      </c>
      <c r="R577" s="4">
        <f t="shared" si="261"/>
        <v>0.31016606042839623</v>
      </c>
      <c r="S577" s="4">
        <f t="shared" si="280"/>
        <v>0</v>
      </c>
      <c r="T577" s="4">
        <f t="shared" si="281"/>
        <v>0</v>
      </c>
      <c r="U577" s="5">
        <f t="shared" si="282"/>
        <v>0</v>
      </c>
      <c r="V577" s="5">
        <f t="shared" si="283"/>
        <v>-8.5470731700848805</v>
      </c>
      <c r="W577" s="5">
        <f t="shared" si="284"/>
        <v>9.3403291062165366</v>
      </c>
      <c r="X577" s="5">
        <f t="shared" si="262"/>
        <v>0.99970732397650608</v>
      </c>
      <c r="Y577" s="5">
        <f t="shared" si="263"/>
        <v>0</v>
      </c>
      <c r="Z577" s="5">
        <f t="shared" si="264"/>
        <v>7.5519579851688317</v>
      </c>
      <c r="AA577" s="5">
        <f t="shared" si="265"/>
        <v>6.9105849207909484</v>
      </c>
      <c r="AB577" s="5">
        <f t="shared" si="266"/>
        <v>0</v>
      </c>
      <c r="AC577" s="5">
        <f t="shared" si="267"/>
        <v>-0.99511518491604889</v>
      </c>
      <c r="AD577" s="5">
        <f t="shared" si="268"/>
        <v>-15.923085972992514</v>
      </c>
      <c r="AE577">
        <f t="shared" si="254"/>
        <v>0</v>
      </c>
    </row>
    <row r="578" spans="1:31" x14ac:dyDescent="0.2">
      <c r="A578">
        <f t="shared" si="255"/>
        <v>5.459999999999928</v>
      </c>
      <c r="B578" s="5">
        <f t="shared" si="269"/>
        <v>0</v>
      </c>
      <c r="C578" s="5">
        <f t="shared" si="270"/>
        <v>393.83687163279842</v>
      </c>
      <c r="D578" s="5">
        <f t="shared" si="271"/>
        <v>15.227613502991243</v>
      </c>
      <c r="E578" s="2">
        <f t="shared" si="272"/>
        <v>393.83687163279842</v>
      </c>
      <c r="F578" s="2">
        <f t="shared" si="273"/>
        <v>0</v>
      </c>
      <c r="G578" s="3">
        <f t="shared" si="274"/>
        <v>0</v>
      </c>
      <c r="H578" s="3">
        <f t="shared" si="275"/>
        <v>53.181620953463394</v>
      </c>
      <c r="I578" s="3">
        <f t="shared" si="276"/>
        <v>-58.287525686967548</v>
      </c>
      <c r="J578" s="2">
        <f t="shared" si="256"/>
        <v>78.903234774923888</v>
      </c>
      <c r="K578" s="2">
        <f t="shared" si="277"/>
        <v>53.785436111059227</v>
      </c>
      <c r="L578" s="6">
        <f t="shared" si="257"/>
        <v>2836.1669848400661</v>
      </c>
      <c r="M578" s="2">
        <f t="shared" si="258"/>
        <v>35.94447741203556</v>
      </c>
      <c r="N578" s="2">
        <f t="shared" si="278"/>
        <v>78.903234774923888</v>
      </c>
      <c r="O578" s="2">
        <f t="shared" si="259"/>
        <v>53.785436111059227</v>
      </c>
      <c r="P578" s="5">
        <f t="shared" si="260"/>
        <v>0.38361607595732994</v>
      </c>
      <c r="Q578" s="4">
        <f t="shared" si="279"/>
        <v>0.45555137903495713</v>
      </c>
      <c r="R578" s="4">
        <f t="shared" si="261"/>
        <v>0.3100116178416667</v>
      </c>
      <c r="S578" s="4">
        <f t="shared" si="280"/>
        <v>0</v>
      </c>
      <c r="T578" s="4">
        <f t="shared" si="281"/>
        <v>0</v>
      </c>
      <c r="U578" s="5">
        <f t="shared" si="282"/>
        <v>0</v>
      </c>
      <c r="V578" s="5">
        <f t="shared" si="283"/>
        <v>-8.5574932691057697</v>
      </c>
      <c r="W578" s="5">
        <f t="shared" si="284"/>
        <v>9.3790881096972463</v>
      </c>
      <c r="X578" s="5">
        <f t="shared" si="262"/>
        <v>0.99970637463520107</v>
      </c>
      <c r="Y578" s="5">
        <f t="shared" si="263"/>
        <v>0</v>
      </c>
      <c r="Z578" s="5">
        <f t="shared" si="264"/>
        <v>7.5795214564735858</v>
      </c>
      <c r="AA578" s="5">
        <f t="shared" si="265"/>
        <v>6.9155661070881216</v>
      </c>
      <c r="AB578" s="5">
        <f t="shared" si="266"/>
        <v>0</v>
      </c>
      <c r="AC578" s="5">
        <f t="shared" si="267"/>
        <v>-0.97797181263218391</v>
      </c>
      <c r="AD578" s="5">
        <f t="shared" si="268"/>
        <v>-15.879345783214632</v>
      </c>
      <c r="AE578">
        <f t="shared" si="254"/>
        <v>0</v>
      </c>
    </row>
    <row r="579" spans="1:31" x14ac:dyDescent="0.2">
      <c r="A579">
        <f t="shared" si="255"/>
        <v>5.4699999999999278</v>
      </c>
      <c r="B579" s="5">
        <f t="shared" si="269"/>
        <v>0</v>
      </c>
      <c r="C579" s="5">
        <f t="shared" si="270"/>
        <v>394.36863894374238</v>
      </c>
      <c r="D579" s="5">
        <f t="shared" si="271"/>
        <v>14.643944278832407</v>
      </c>
      <c r="E579" s="2">
        <f t="shared" si="272"/>
        <v>394.36863894374238</v>
      </c>
      <c r="F579" s="2">
        <f t="shared" si="273"/>
        <v>0</v>
      </c>
      <c r="G579" s="3">
        <f t="shared" si="274"/>
        <v>0</v>
      </c>
      <c r="H579" s="3">
        <f t="shared" si="275"/>
        <v>53.17184123533707</v>
      </c>
      <c r="I579" s="3">
        <f t="shared" si="276"/>
        <v>-58.446319144799695</v>
      </c>
      <c r="J579" s="2">
        <f t="shared" si="256"/>
        <v>79.014029905654553</v>
      </c>
      <c r="K579" s="2">
        <f t="shared" si="277"/>
        <v>53.860961080882447</v>
      </c>
      <c r="L579" s="6">
        <f t="shared" si="257"/>
        <v>2836.1642877147669</v>
      </c>
      <c r="M579" s="2">
        <f t="shared" si="258"/>
        <v>35.944443229718402</v>
      </c>
      <c r="N579" s="2">
        <f t="shared" si="278"/>
        <v>79.014029905654553</v>
      </c>
      <c r="O579" s="2">
        <f t="shared" si="259"/>
        <v>53.860961080882447</v>
      </c>
      <c r="P579" s="5">
        <f t="shared" si="260"/>
        <v>0.38361599720127121</v>
      </c>
      <c r="Q579" s="4">
        <f t="shared" si="279"/>
        <v>0.45491216272144697</v>
      </c>
      <c r="R579" s="4">
        <f t="shared" si="261"/>
        <v>0.30985738626765896</v>
      </c>
      <c r="S579" s="4">
        <f t="shared" si="280"/>
        <v>0</v>
      </c>
      <c r="T579" s="4">
        <f t="shared" si="281"/>
        <v>0</v>
      </c>
      <c r="U579" s="5">
        <f t="shared" si="282"/>
        <v>0</v>
      </c>
      <c r="V579" s="5">
        <f t="shared" si="283"/>
        <v>-8.5679319850483431</v>
      </c>
      <c r="W579" s="5">
        <f t="shared" si="284"/>
        <v>9.4178436475935605</v>
      </c>
      <c r="X579" s="5">
        <f t="shared" si="262"/>
        <v>0.9997054239389378</v>
      </c>
      <c r="Y579" s="5">
        <f t="shared" si="263"/>
        <v>0</v>
      </c>
      <c r="Z579" s="5">
        <f t="shared" si="264"/>
        <v>7.6070561139548483</v>
      </c>
      <c r="AA579" s="5">
        <f t="shared" si="265"/>
        <v>6.9205586575505738</v>
      </c>
      <c r="AB579" s="5">
        <f t="shared" si="266"/>
        <v>0</v>
      </c>
      <c r="AC579" s="5">
        <f t="shared" si="267"/>
        <v>-0.96087587109349482</v>
      </c>
      <c r="AD579" s="5">
        <f t="shared" si="268"/>
        <v>-15.835597694855863</v>
      </c>
      <c r="AE579">
        <f t="shared" si="254"/>
        <v>0</v>
      </c>
    </row>
    <row r="580" spans="1:31" x14ac:dyDescent="0.2">
      <c r="A580">
        <f t="shared" si="255"/>
        <v>5.4799999999999276</v>
      </c>
      <c r="B580" s="5">
        <f t="shared" si="269"/>
        <v>0</v>
      </c>
      <c r="C580" s="5">
        <f t="shared" si="270"/>
        <v>394.90030931230223</v>
      </c>
      <c r="D580" s="5">
        <f t="shared" si="271"/>
        <v>14.058689307499668</v>
      </c>
      <c r="E580" s="2">
        <f t="shared" si="272"/>
        <v>394.90030931230223</v>
      </c>
      <c r="F580" s="2">
        <f t="shared" si="273"/>
        <v>0</v>
      </c>
      <c r="G580" s="3">
        <f t="shared" si="274"/>
        <v>0</v>
      </c>
      <c r="H580" s="3">
        <f t="shared" si="275"/>
        <v>53.162232476626137</v>
      </c>
      <c r="I580" s="3">
        <f t="shared" si="276"/>
        <v>-58.604675121748251</v>
      </c>
      <c r="J580" s="2">
        <f t="shared" si="256"/>
        <v>79.124780619123996</v>
      </c>
      <c r="K580" s="2">
        <f t="shared" si="277"/>
        <v>53.936455773090657</v>
      </c>
      <c r="L580" s="6">
        <f t="shared" si="257"/>
        <v>2836.1615867785922</v>
      </c>
      <c r="M580" s="2">
        <f t="shared" si="258"/>
        <v>35.944408999103679</v>
      </c>
      <c r="N580" s="2">
        <f t="shared" si="278"/>
        <v>79.124780619123996</v>
      </c>
      <c r="O580" s="2">
        <f t="shared" si="259"/>
        <v>53.936455773090657</v>
      </c>
      <c r="P580" s="5">
        <f t="shared" si="260"/>
        <v>0.38361591833393488</v>
      </c>
      <c r="Q580" s="4">
        <f t="shared" si="279"/>
        <v>0.4542749909428011</v>
      </c>
      <c r="R580" s="4">
        <f t="shared" si="261"/>
        <v>0.30970336933477921</v>
      </c>
      <c r="S580" s="4">
        <f t="shared" si="280"/>
        <v>0</v>
      </c>
      <c r="T580" s="4">
        <f t="shared" si="281"/>
        <v>0</v>
      </c>
      <c r="U580" s="5">
        <f t="shared" si="282"/>
        <v>0</v>
      </c>
      <c r="V580" s="5">
        <f t="shared" si="283"/>
        <v>-8.5783890456866914</v>
      </c>
      <c r="W580" s="5">
        <f t="shared" si="284"/>
        <v>9.4565950237599541</v>
      </c>
      <c r="X580" s="5">
        <f t="shared" si="262"/>
        <v>0.9997044718993976</v>
      </c>
      <c r="Y580" s="5">
        <f t="shared" si="263"/>
        <v>0</v>
      </c>
      <c r="Z580" s="5">
        <f t="shared" si="264"/>
        <v>7.6345615531614026</v>
      </c>
      <c r="AA580" s="5">
        <f t="shared" si="265"/>
        <v>6.9255624283063302</v>
      </c>
      <c r="AB580" s="5">
        <f t="shared" si="266"/>
        <v>0</v>
      </c>
      <c r="AC580" s="5">
        <f t="shared" si="267"/>
        <v>-0.94382749252528875</v>
      </c>
      <c r="AD580" s="5">
        <f t="shared" si="268"/>
        <v>-15.791842547933715</v>
      </c>
      <c r="AE580">
        <f t="shared" si="254"/>
        <v>0</v>
      </c>
    </row>
    <row r="581" spans="1:31" x14ac:dyDescent="0.2">
      <c r="A581">
        <f t="shared" si="255"/>
        <v>5.4899999999999274</v>
      </c>
      <c r="B581" s="5">
        <f t="shared" si="269"/>
        <v>0</v>
      </c>
      <c r="C581" s="5">
        <f t="shared" si="270"/>
        <v>395.43188444569387</v>
      </c>
      <c r="D581" s="5">
        <f t="shared" si="271"/>
        <v>13.471852964154788</v>
      </c>
      <c r="E581" s="2">
        <f t="shared" si="272"/>
        <v>395.43188444569387</v>
      </c>
      <c r="F581" s="2">
        <f t="shared" si="273"/>
        <v>0</v>
      </c>
      <c r="G581" s="3">
        <f t="shared" si="274"/>
        <v>0</v>
      </c>
      <c r="H581" s="3">
        <f t="shared" si="275"/>
        <v>53.152794201700885</v>
      </c>
      <c r="I581" s="3">
        <f t="shared" si="276"/>
        <v>-58.762593547227588</v>
      </c>
      <c r="J581" s="2">
        <f t="shared" si="256"/>
        <v>79.23548404499742</v>
      </c>
      <c r="K581" s="2">
        <f t="shared" si="277"/>
        <v>54.011918231082085</v>
      </c>
      <c r="L581" s="6">
        <f t="shared" si="257"/>
        <v>2836.1588820645939</v>
      </c>
      <c r="M581" s="2">
        <f t="shared" si="258"/>
        <v>35.944374720610298</v>
      </c>
      <c r="N581" s="2">
        <f t="shared" si="278"/>
        <v>79.23548404499742</v>
      </c>
      <c r="O581" s="2">
        <f t="shared" si="259"/>
        <v>54.011918231082085</v>
      </c>
      <c r="P581" s="5">
        <f t="shared" si="260"/>
        <v>0.38361583935628618</v>
      </c>
      <c r="Q581" s="4">
        <f t="shared" si="279"/>
        <v>0.45363987049284227</v>
      </c>
      <c r="R581" s="4">
        <f t="shared" si="261"/>
        <v>0.30954957061563265</v>
      </c>
      <c r="S581" s="4">
        <f t="shared" si="280"/>
        <v>0</v>
      </c>
      <c r="T581" s="4">
        <f t="shared" si="281"/>
        <v>0</v>
      </c>
      <c r="U581" s="5">
        <f t="shared" si="282"/>
        <v>0</v>
      </c>
      <c r="V581" s="5">
        <f t="shared" si="283"/>
        <v>-8.5888641814801137</v>
      </c>
      <c r="W581" s="5">
        <f t="shared" si="284"/>
        <v>9.4953415433521453</v>
      </c>
      <c r="X581" s="5">
        <f t="shared" si="262"/>
        <v>0.99970351852823147</v>
      </c>
      <c r="Y581" s="5">
        <f t="shared" si="263"/>
        <v>0</v>
      </c>
      <c r="Z581" s="5">
        <f t="shared" si="264"/>
        <v>7.6620373718811887</v>
      </c>
      <c r="AA581" s="5">
        <f t="shared" si="265"/>
        <v>6.9305772772950789</v>
      </c>
      <c r="AB581" s="5">
        <f t="shared" si="266"/>
        <v>0</v>
      </c>
      <c r="AC581" s="5">
        <f t="shared" si="267"/>
        <v>-0.92682680959892494</v>
      </c>
      <c r="AD581" s="5">
        <f t="shared" si="268"/>
        <v>-15.748081179352774</v>
      </c>
      <c r="AE581">
        <f t="shared" ref="AE581:AE644" si="285">IF(($D581-height)*($D582-height)&lt;0,1,0)</f>
        <v>0</v>
      </c>
    </row>
    <row r="582" spans="1:31" x14ac:dyDescent="0.2">
      <c r="A582">
        <f t="shared" si="255"/>
        <v>5.4999999999999272</v>
      </c>
      <c r="B582" s="5">
        <f t="shared" si="269"/>
        <v>0</v>
      </c>
      <c r="C582" s="5">
        <f t="shared" si="270"/>
        <v>395.96336604637042</v>
      </c>
      <c r="D582" s="5">
        <f t="shared" si="271"/>
        <v>12.883439624623543</v>
      </c>
      <c r="E582" s="2">
        <f t="shared" si="272"/>
        <v>395.96336604637042</v>
      </c>
      <c r="F582" s="2">
        <f t="shared" si="273"/>
        <v>0</v>
      </c>
      <c r="G582" s="3">
        <f t="shared" si="274"/>
        <v>0</v>
      </c>
      <c r="H582" s="3">
        <f t="shared" si="275"/>
        <v>53.143525933604899</v>
      </c>
      <c r="I582" s="3">
        <f t="shared" si="276"/>
        <v>-58.920074359021115</v>
      </c>
      <c r="J582" s="2">
        <f t="shared" si="256"/>
        <v>79.346137342206617</v>
      </c>
      <c r="K582" s="2">
        <f t="shared" si="277"/>
        <v>54.087346518204917</v>
      </c>
      <c r="L582" s="6">
        <f t="shared" si="257"/>
        <v>2836.1561736057351</v>
      </c>
      <c r="M582" s="2">
        <f t="shared" si="258"/>
        <v>35.944340394656017</v>
      </c>
      <c r="N582" s="2">
        <f t="shared" si="278"/>
        <v>79.346137342206617</v>
      </c>
      <c r="O582" s="2">
        <f t="shared" si="259"/>
        <v>54.087346518204917</v>
      </c>
      <c r="P582" s="5">
        <f t="shared" si="260"/>
        <v>0.38361576026928745</v>
      </c>
      <c r="Q582" s="4">
        <f t="shared" si="279"/>
        <v>0.45300680787565106</v>
      </c>
      <c r="R582" s="4">
        <f t="shared" si="261"/>
        <v>0.3093959936275345</v>
      </c>
      <c r="S582" s="4">
        <f t="shared" si="280"/>
        <v>0</v>
      </c>
      <c r="T582" s="4">
        <f t="shared" si="281"/>
        <v>0</v>
      </c>
      <c r="U582" s="5">
        <f t="shared" si="282"/>
        <v>0</v>
      </c>
      <c r="V582" s="5">
        <f t="shared" si="283"/>
        <v>-8.5993571255400614</v>
      </c>
      <c r="W582" s="5">
        <f t="shared" si="284"/>
        <v>9.5340825128843516</v>
      </c>
      <c r="X582" s="5">
        <f t="shared" si="262"/>
        <v>0.99970256383705836</v>
      </c>
      <c r="Y582" s="5">
        <f t="shared" si="263"/>
        <v>0</v>
      </c>
      <c r="Z582" s="5">
        <f t="shared" si="264"/>
        <v>7.6894831701650457</v>
      </c>
      <c r="AA582" s="5">
        <f t="shared" si="265"/>
        <v>6.9356030642401532</v>
      </c>
      <c r="AB582" s="5">
        <f t="shared" si="266"/>
        <v>0</v>
      </c>
      <c r="AC582" s="5">
        <f t="shared" si="267"/>
        <v>-0.9098739553750157</v>
      </c>
      <c r="AD582" s="5">
        <f t="shared" si="268"/>
        <v>-15.704314422875495</v>
      </c>
      <c r="AE582">
        <f t="shared" si="285"/>
        <v>0</v>
      </c>
    </row>
    <row r="583" spans="1:31" x14ac:dyDescent="0.2">
      <c r="A583">
        <f t="shared" si="255"/>
        <v>5.509999999999927</v>
      </c>
      <c r="B583" s="5">
        <f t="shared" si="269"/>
        <v>0</v>
      </c>
      <c r="C583" s="5">
        <f t="shared" si="270"/>
        <v>396.49475581200869</v>
      </c>
      <c r="D583" s="5">
        <f t="shared" si="271"/>
        <v>12.293453665312187</v>
      </c>
      <c r="E583" s="2">
        <f t="shared" si="272"/>
        <v>396.49475581200869</v>
      </c>
      <c r="F583" s="2">
        <f t="shared" si="273"/>
        <v>0</v>
      </c>
      <c r="G583" s="3">
        <f t="shared" si="274"/>
        <v>0</v>
      </c>
      <c r="H583" s="3">
        <f t="shared" si="275"/>
        <v>53.134427194051149</v>
      </c>
      <c r="I583" s="3">
        <f t="shared" si="276"/>
        <v>-59.077117503249866</v>
      </c>
      <c r="J583" s="2">
        <f t="shared" si="256"/>
        <v>79.456737698779918</v>
      </c>
      <c r="K583" s="2">
        <f t="shared" si="277"/>
        <v>54.162738717641389</v>
      </c>
      <c r="L583" s="6">
        <f t="shared" si="257"/>
        <v>2836.1534614348889</v>
      </c>
      <c r="M583" s="2">
        <f t="shared" si="258"/>
        <v>35.944306021657439</v>
      </c>
      <c r="N583" s="2">
        <f t="shared" si="278"/>
        <v>79.456737698779918</v>
      </c>
      <c r="O583" s="2">
        <f t="shared" si="259"/>
        <v>54.162738717641389</v>
      </c>
      <c r="P583" s="5">
        <f t="shared" si="260"/>
        <v>0.38361568107389876</v>
      </c>
      <c r="Q583" s="4">
        <f t="shared" si="279"/>
        <v>0.45237580931049698</v>
      </c>
      <c r="R583" s="4">
        <f t="shared" si="261"/>
        <v>0.30924264183301803</v>
      </c>
      <c r="S583" s="4">
        <f t="shared" si="280"/>
        <v>0</v>
      </c>
      <c r="T583" s="4">
        <f t="shared" si="281"/>
        <v>0</v>
      </c>
      <c r="U583" s="5">
        <f t="shared" si="282"/>
        <v>0</v>
      </c>
      <c r="V583" s="5">
        <f t="shared" si="283"/>
        <v>-8.6098676135973644</v>
      </c>
      <c r="W583" s="5">
        <f t="shared" si="284"/>
        <v>9.5728172402856782</v>
      </c>
      <c r="X583" s="5">
        <f t="shared" si="262"/>
        <v>0.99970160783746487</v>
      </c>
      <c r="Y583" s="5">
        <f t="shared" si="263"/>
        <v>0</v>
      </c>
      <c r="Z583" s="5">
        <f t="shared" si="264"/>
        <v>7.7168985503497556</v>
      </c>
      <c r="AA583" s="5">
        <f t="shared" si="265"/>
        <v>6.9406396506207644</v>
      </c>
      <c r="AB583" s="5">
        <f t="shared" si="266"/>
        <v>0</v>
      </c>
      <c r="AC583" s="5">
        <f t="shared" si="267"/>
        <v>-0.89296906324760883</v>
      </c>
      <c r="AD583" s="5">
        <f t="shared" si="268"/>
        <v>-15.660543109093556</v>
      </c>
      <c r="AE583">
        <f t="shared" si="285"/>
        <v>0</v>
      </c>
    </row>
    <row r="584" spans="1:31" x14ac:dyDescent="0.2">
      <c r="A584">
        <f t="shared" si="255"/>
        <v>5.5199999999999267</v>
      </c>
      <c r="B584" s="5">
        <f t="shared" si="269"/>
        <v>0</v>
      </c>
      <c r="C584" s="5">
        <f t="shared" si="270"/>
        <v>397.026055435496</v>
      </c>
      <c r="D584" s="5">
        <f t="shared" si="271"/>
        <v>11.701899463124233</v>
      </c>
      <c r="E584" s="2">
        <f t="shared" si="272"/>
        <v>397.026055435496</v>
      </c>
      <c r="F584" s="2">
        <f t="shared" si="273"/>
        <v>0</v>
      </c>
      <c r="G584" s="3">
        <f t="shared" si="274"/>
        <v>0</v>
      </c>
      <c r="H584" s="3">
        <f t="shared" si="275"/>
        <v>53.125497503418671</v>
      </c>
      <c r="I584" s="3">
        <f t="shared" si="276"/>
        <v>-59.233722934340804</v>
      </c>
      <c r="J584" s="2">
        <f t="shared" si="256"/>
        <v>79.567282331671947</v>
      </c>
      <c r="K584" s="2">
        <f t="shared" si="277"/>
        <v>54.238092932291714</v>
      </c>
      <c r="L584" s="6">
        <f t="shared" si="257"/>
        <v>2836.1507455848359</v>
      </c>
      <c r="M584" s="2">
        <f t="shared" si="258"/>
        <v>35.944271602030035</v>
      </c>
      <c r="N584" s="2">
        <f t="shared" si="278"/>
        <v>79.567282331671947</v>
      </c>
      <c r="O584" s="2">
        <f t="shared" si="259"/>
        <v>54.238092932291714</v>
      </c>
      <c r="P584" s="5">
        <f t="shared" si="260"/>
        <v>0.38361560177107723</v>
      </c>
      <c r="Q584" s="4">
        <f t="shared" si="279"/>
        <v>0.45174688073671121</v>
      </c>
      <c r="R584" s="4">
        <f t="shared" si="261"/>
        <v>0.30908951864034268</v>
      </c>
      <c r="S584" s="4">
        <f t="shared" si="280"/>
        <v>0</v>
      </c>
      <c r="T584" s="4">
        <f t="shared" si="281"/>
        <v>0</v>
      </c>
      <c r="U584" s="5">
        <f t="shared" si="282"/>
        <v>0</v>
      </c>
      <c r="V584" s="5">
        <f t="shared" si="283"/>
        <v>-8.6203953839697576</v>
      </c>
      <c r="W584" s="5">
        <f t="shared" si="284"/>
        <v>9.6115450349556983</v>
      </c>
      <c r="X584" s="5">
        <f t="shared" si="262"/>
        <v>0.99970065054100632</v>
      </c>
      <c r="Y584" s="5">
        <f t="shared" si="263"/>
        <v>0</v>
      </c>
      <c r="Z584" s="5">
        <f t="shared" si="264"/>
        <v>7.7442831170805064</v>
      </c>
      <c r="AA584" s="5">
        <f t="shared" si="265"/>
        <v>6.9456868996445822</v>
      </c>
      <c r="AB584" s="5">
        <f t="shared" si="266"/>
        <v>0</v>
      </c>
      <c r="AC584" s="5">
        <f t="shared" si="267"/>
        <v>-0.87611226688925115</v>
      </c>
      <c r="AD584" s="5">
        <f t="shared" si="268"/>
        <v>-15.616768065399718</v>
      </c>
      <c r="AE584">
        <f t="shared" si="285"/>
        <v>0</v>
      </c>
    </row>
    <row r="585" spans="1:31" x14ac:dyDescent="0.2">
      <c r="A585">
        <f t="shared" si="255"/>
        <v>5.5299999999999265</v>
      </c>
      <c r="B585" s="5">
        <f t="shared" si="269"/>
        <v>0</v>
      </c>
      <c r="C585" s="5">
        <f t="shared" si="270"/>
        <v>397.55726660491683</v>
      </c>
      <c r="D585" s="5">
        <f t="shared" si="271"/>
        <v>11.108781395377555</v>
      </c>
      <c r="E585" s="2">
        <f t="shared" si="272"/>
        <v>397.55726660491683</v>
      </c>
      <c r="F585" s="2">
        <f t="shared" si="273"/>
        <v>0</v>
      </c>
      <c r="G585" s="3">
        <f t="shared" si="274"/>
        <v>0</v>
      </c>
      <c r="H585" s="3">
        <f t="shared" si="275"/>
        <v>53.116736380749778</v>
      </c>
      <c r="I585" s="3">
        <f t="shared" si="276"/>
        <v>-59.389890614994805</v>
      </c>
      <c r="J585" s="2">
        <f t="shared" si="256"/>
        <v>79.67776848659301</v>
      </c>
      <c r="K585" s="2">
        <f t="shared" si="277"/>
        <v>54.313407284657806</v>
      </c>
      <c r="L585" s="6">
        <f t="shared" si="257"/>
        <v>2836.1480260882654</v>
      </c>
      <c r="M585" s="2">
        <f t="shared" si="258"/>
        <v>35.944237136188086</v>
      </c>
      <c r="N585" s="2">
        <f t="shared" si="278"/>
        <v>79.67776848659301</v>
      </c>
      <c r="O585" s="2">
        <f t="shared" si="259"/>
        <v>54.313407284657806</v>
      </c>
      <c r="P585" s="5">
        <f t="shared" si="260"/>
        <v>0.38361552236177737</v>
      </c>
      <c r="Q585" s="4">
        <f t="shared" si="279"/>
        <v>0.45112002781850308</v>
      </c>
      <c r="R585" s="4">
        <f t="shared" si="261"/>
        <v>0.3089366274039988</v>
      </c>
      <c r="S585" s="4">
        <f t="shared" si="280"/>
        <v>0</v>
      </c>
      <c r="T585" s="4">
        <f t="shared" si="281"/>
        <v>0</v>
      </c>
      <c r="U585" s="5">
        <f t="shared" si="282"/>
        <v>0</v>
      </c>
      <c r="V585" s="5">
        <f t="shared" si="283"/>
        <v>-8.6309401775296877</v>
      </c>
      <c r="W585" s="5">
        <f t="shared" si="284"/>
        <v>9.6502652078191637</v>
      </c>
      <c r="X585" s="5">
        <f t="shared" si="262"/>
        <v>0.99969969195920505</v>
      </c>
      <c r="Y585" s="5">
        <f t="shared" si="263"/>
        <v>0</v>
      </c>
      <c r="Z585" s="5">
        <f t="shared" si="264"/>
        <v>7.7716364773326347</v>
      </c>
      <c r="AA585" s="5">
        <f t="shared" si="265"/>
        <v>6.950744676220558</v>
      </c>
      <c r="AB585" s="5">
        <f t="shared" si="266"/>
        <v>0</v>
      </c>
      <c r="AC585" s="5">
        <f t="shared" si="267"/>
        <v>-0.85930370019705293</v>
      </c>
      <c r="AD585" s="5">
        <f t="shared" si="268"/>
        <v>-15.572990115960277</v>
      </c>
      <c r="AE585">
        <f t="shared" si="285"/>
        <v>0</v>
      </c>
    </row>
    <row r="586" spans="1:31" x14ac:dyDescent="0.2">
      <c r="A586">
        <f t="shared" si="255"/>
        <v>5.5399999999999263</v>
      </c>
      <c r="B586" s="5">
        <f t="shared" si="269"/>
        <v>0</v>
      </c>
      <c r="C586" s="5">
        <f t="shared" si="270"/>
        <v>398.0883910035393</v>
      </c>
      <c r="D586" s="5">
        <f t="shared" si="271"/>
        <v>10.514103839721809</v>
      </c>
      <c r="E586" s="2">
        <f t="shared" si="272"/>
        <v>398.0883910035393</v>
      </c>
      <c r="F586" s="2">
        <f t="shared" si="273"/>
        <v>0</v>
      </c>
      <c r="G586" s="3">
        <f t="shared" si="274"/>
        <v>0</v>
      </c>
      <c r="H586" s="3">
        <f t="shared" si="275"/>
        <v>53.108143343747805</v>
      </c>
      <c r="I586" s="3">
        <f t="shared" si="276"/>
        <v>-59.545620516154408</v>
      </c>
      <c r="J586" s="2">
        <f t="shared" si="256"/>
        <v>79.788193437838487</v>
      </c>
      <c r="K586" s="2">
        <f t="shared" si="277"/>
        <v>54.388679916726979</v>
      </c>
      <c r="L586" s="6">
        <f t="shared" si="257"/>
        <v>2836.1453029777736</v>
      </c>
      <c r="M586" s="2">
        <f t="shared" si="258"/>
        <v>35.944202624544694</v>
      </c>
      <c r="N586" s="2">
        <f t="shared" si="278"/>
        <v>79.788193437838487</v>
      </c>
      <c r="O586" s="2">
        <f t="shared" si="259"/>
        <v>54.388679916726979</v>
      </c>
      <c r="P586" s="5">
        <f t="shared" si="260"/>
        <v>0.38361544284695098</v>
      </c>
      <c r="Q586" s="4">
        <f t="shared" si="279"/>
        <v>0.45049525594971845</v>
      </c>
      <c r="R586" s="4">
        <f t="shared" si="261"/>
        <v>0.30878397142521175</v>
      </c>
      <c r="S586" s="4">
        <f t="shared" si="280"/>
        <v>0</v>
      </c>
      <c r="T586" s="4">
        <f t="shared" si="281"/>
        <v>0</v>
      </c>
      <c r="U586" s="5">
        <f t="shared" si="282"/>
        <v>0</v>
      </c>
      <c r="V586" s="5">
        <f t="shared" si="283"/>
        <v>-8.6415017376724137</v>
      </c>
      <c r="W586" s="5">
        <f t="shared" si="284"/>
        <v>9.6889770713799166</v>
      </c>
      <c r="X586" s="5">
        <f t="shared" si="262"/>
        <v>0.99969873210355042</v>
      </c>
      <c r="Y586" s="5">
        <f t="shared" si="263"/>
        <v>0</v>
      </c>
      <c r="Z586" s="5">
        <f t="shared" si="264"/>
        <v>7.7989582404328051</v>
      </c>
      <c r="AA586" s="5">
        <f t="shared" si="265"/>
        <v>6.9558128469320684</v>
      </c>
      <c r="AB586" s="5">
        <f t="shared" si="266"/>
        <v>0</v>
      </c>
      <c r="AC586" s="5">
        <f t="shared" si="267"/>
        <v>-0.84254349723960864</v>
      </c>
      <c r="AD586" s="5">
        <f t="shared" si="268"/>
        <v>-15.529210081688014</v>
      </c>
      <c r="AE586">
        <f t="shared" si="285"/>
        <v>0</v>
      </c>
    </row>
    <row r="587" spans="1:31" x14ac:dyDescent="0.2">
      <c r="A587">
        <f t="shared" si="255"/>
        <v>5.5499999999999261</v>
      </c>
      <c r="B587" s="5">
        <f t="shared" si="269"/>
        <v>0</v>
      </c>
      <c r="C587" s="5">
        <f t="shared" si="270"/>
        <v>398.61943030980188</v>
      </c>
      <c r="D587" s="5">
        <f t="shared" si="271"/>
        <v>9.9178711740561809</v>
      </c>
      <c r="E587" s="2">
        <f t="shared" si="272"/>
        <v>398.61943030980188</v>
      </c>
      <c r="F587" s="2">
        <f t="shared" si="273"/>
        <v>0</v>
      </c>
      <c r="G587" s="3">
        <f t="shared" si="274"/>
        <v>0</v>
      </c>
      <c r="H587" s="3">
        <f t="shared" si="275"/>
        <v>53.099717908775411</v>
      </c>
      <c r="I587" s="3">
        <f t="shared" si="276"/>
        <v>-59.700912616971287</v>
      </c>
      <c r="J587" s="2">
        <f t="shared" si="256"/>
        <v>79.898554488118023</v>
      </c>
      <c r="K587" s="2">
        <f t="shared" si="277"/>
        <v>54.463908989855497</v>
      </c>
      <c r="L587" s="6">
        <f t="shared" si="257"/>
        <v>2836.1425762858607</v>
      </c>
      <c r="M587" s="2">
        <f t="shared" si="258"/>
        <v>35.944168067511775</v>
      </c>
      <c r="N587" s="2">
        <f t="shared" si="278"/>
        <v>79.898554488118023</v>
      </c>
      <c r="O587" s="2">
        <f t="shared" si="259"/>
        <v>54.463908989855497</v>
      </c>
      <c r="P587" s="5">
        <f t="shared" si="260"/>
        <v>0.38361536322754713</v>
      </c>
      <c r="Q587" s="4">
        <f t="shared" si="279"/>
        <v>0.44987257025854144</v>
      </c>
      <c r="R587" s="4">
        <f t="shared" si="261"/>
        <v>0.30863155395244363</v>
      </c>
      <c r="S587" s="4">
        <f t="shared" si="280"/>
        <v>0</v>
      </c>
      <c r="T587" s="4">
        <f t="shared" si="281"/>
        <v>0</v>
      </c>
      <c r="U587" s="5">
        <f t="shared" si="282"/>
        <v>0</v>
      </c>
      <c r="V587" s="5">
        <f t="shared" si="283"/>
        <v>-8.6520798102844036</v>
      </c>
      <c r="W587" s="5">
        <f t="shared" si="284"/>
        <v>9.7276799397739619</v>
      </c>
      <c r="X587" s="5">
        <f t="shared" si="262"/>
        <v>0.99969777098549872</v>
      </c>
      <c r="Y587" s="5">
        <f t="shared" si="263"/>
        <v>0</v>
      </c>
      <c r="Z587" s="5">
        <f t="shared" si="264"/>
        <v>7.8262480180795322</v>
      </c>
      <c r="AA587" s="5">
        <f t="shared" si="265"/>
        <v>6.9608912800103591</v>
      </c>
      <c r="AB587" s="5">
        <f t="shared" si="266"/>
        <v>0</v>
      </c>
      <c r="AC587" s="5">
        <f t="shared" si="267"/>
        <v>-0.82583179220487146</v>
      </c>
      <c r="AD587" s="5">
        <f t="shared" si="268"/>
        <v>-15.485428780215678</v>
      </c>
      <c r="AE587">
        <f t="shared" si="285"/>
        <v>0</v>
      </c>
    </row>
    <row r="588" spans="1:31" x14ac:dyDescent="0.2">
      <c r="A588">
        <f t="shared" si="255"/>
        <v>5.5599999999999259</v>
      </c>
      <c r="B588" s="5">
        <f t="shared" si="269"/>
        <v>0</v>
      </c>
      <c r="C588" s="5">
        <f t="shared" si="270"/>
        <v>399.15038619730007</v>
      </c>
      <c r="D588" s="5">
        <f t="shared" si="271"/>
        <v>9.3200877764474566</v>
      </c>
      <c r="E588" s="2">
        <f t="shared" si="272"/>
        <v>399.15038619730007</v>
      </c>
      <c r="F588" s="2">
        <f t="shared" si="273"/>
        <v>0</v>
      </c>
      <c r="G588" s="3">
        <f t="shared" si="274"/>
        <v>0</v>
      </c>
      <c r="H588" s="3">
        <f t="shared" si="275"/>
        <v>53.091459590853361</v>
      </c>
      <c r="I588" s="3">
        <f t="shared" si="276"/>
        <v>-59.855766904773446</v>
      </c>
      <c r="J588" s="2">
        <f t="shared" si="256"/>
        <v>80.008848968384669</v>
      </c>
      <c r="K588" s="2">
        <f t="shared" si="277"/>
        <v>54.539092684652125</v>
      </c>
      <c r="L588" s="6">
        <f t="shared" si="257"/>
        <v>2836.1398460449345</v>
      </c>
      <c r="M588" s="2">
        <f t="shared" si="258"/>
        <v>35.94413346550003</v>
      </c>
      <c r="N588" s="2">
        <f t="shared" si="278"/>
        <v>80.008848968384669</v>
      </c>
      <c r="O588" s="2">
        <f t="shared" si="259"/>
        <v>54.539092684652125</v>
      </c>
      <c r="P588" s="5">
        <f t="shared" si="260"/>
        <v>0.38361528350451213</v>
      </c>
      <c r="Q588" s="4">
        <f t="shared" si="279"/>
        <v>0.44925197561213859</v>
      </c>
      <c r="R588" s="4">
        <f t="shared" si="261"/>
        <v>0.30847937818189347</v>
      </c>
      <c r="S588" s="4">
        <f t="shared" si="280"/>
        <v>0</v>
      </c>
      <c r="T588" s="4">
        <f t="shared" si="281"/>
        <v>0</v>
      </c>
      <c r="U588" s="5">
        <f t="shared" si="282"/>
        <v>0</v>
      </c>
      <c r="V588" s="5">
        <f t="shared" si="283"/>
        <v>-8.6626741437120156</v>
      </c>
      <c r="W588" s="5">
        <f t="shared" si="284"/>
        <v>9.7663731288217175</v>
      </c>
      <c r="X588" s="5">
        <f t="shared" si="262"/>
        <v>0.99969680861647281</v>
      </c>
      <c r="Y588" s="5">
        <f t="shared" si="263"/>
        <v>0</v>
      </c>
      <c r="Z588" s="5">
        <f t="shared" si="264"/>
        <v>7.8535054243631066</v>
      </c>
      <c r="AA588" s="5">
        <f t="shared" si="265"/>
        <v>6.9659798453082695</v>
      </c>
      <c r="AB588" s="5">
        <f t="shared" si="266"/>
        <v>0</v>
      </c>
      <c r="AC588" s="5">
        <f t="shared" si="267"/>
        <v>-0.80916871934890899</v>
      </c>
      <c r="AD588" s="5">
        <f t="shared" si="268"/>
        <v>-15.441647025870012</v>
      </c>
      <c r="AE588">
        <f t="shared" si="285"/>
        <v>0</v>
      </c>
    </row>
    <row r="589" spans="1:31" x14ac:dyDescent="0.2">
      <c r="A589">
        <f t="shared" si="255"/>
        <v>5.5699999999999257</v>
      </c>
      <c r="B589" s="5">
        <f t="shared" si="269"/>
        <v>0</v>
      </c>
      <c r="C589" s="5">
        <f t="shared" si="270"/>
        <v>399.68126033477262</v>
      </c>
      <c r="D589" s="5">
        <f t="shared" si="271"/>
        <v>8.7207580250484291</v>
      </c>
      <c r="E589" s="2">
        <f t="shared" si="272"/>
        <v>399.68126033477262</v>
      </c>
      <c r="F589" s="2">
        <f t="shared" si="273"/>
        <v>0</v>
      </c>
      <c r="G589" s="3">
        <f t="shared" si="274"/>
        <v>0</v>
      </c>
      <c r="H589" s="3">
        <f t="shared" si="275"/>
        <v>53.08336790365987</v>
      </c>
      <c r="I589" s="3">
        <f t="shared" si="276"/>
        <v>-60.010183375032149</v>
      </c>
      <c r="J589" s="2">
        <f t="shared" si="256"/>
        <v>80.119074237663853</v>
      </c>
      <c r="K589" s="2">
        <f t="shared" si="277"/>
        <v>54.614229200861516</v>
      </c>
      <c r="L589" s="6">
        <f t="shared" si="257"/>
        <v>2836.1371122873047</v>
      </c>
      <c r="M589" s="2">
        <f t="shared" si="258"/>
        <v>35.94409881891896</v>
      </c>
      <c r="N589" s="2">
        <f t="shared" si="278"/>
        <v>80.119074237663853</v>
      </c>
      <c r="O589" s="2">
        <f t="shared" si="259"/>
        <v>54.614229200861516</v>
      </c>
      <c r="P589" s="5">
        <f t="shared" si="260"/>
        <v>0.38361520367878932</v>
      </c>
      <c r="Q589" s="4">
        <f t="shared" si="279"/>
        <v>0.44863347662124753</v>
      </c>
      <c r="R589" s="4">
        <f t="shared" si="261"/>
        <v>0.30832744725799488</v>
      </c>
      <c r="S589" s="4">
        <f t="shared" si="280"/>
        <v>0</v>
      </c>
      <c r="T589" s="4">
        <f t="shared" si="281"/>
        <v>0</v>
      </c>
      <c r="U589" s="5">
        <f t="shared" si="282"/>
        <v>0</v>
      </c>
      <c r="V589" s="5">
        <f t="shared" si="283"/>
        <v>-8.6732844887304754</v>
      </c>
      <c r="W589" s="5">
        <f t="shared" si="284"/>
        <v>9.8050559560794657</v>
      </c>
      <c r="X589" s="5">
        <f t="shared" si="262"/>
        <v>0.99969584500786168</v>
      </c>
      <c r="Y589" s="5">
        <f t="shared" si="263"/>
        <v>0</v>
      </c>
      <c r="Z589" s="5">
        <f t="shared" si="264"/>
        <v>7.8807300757848866</v>
      </c>
      <c r="AA589" s="5">
        <f t="shared" si="265"/>
        <v>6.971078414274257</v>
      </c>
      <c r="AB589" s="5">
        <f t="shared" si="266"/>
        <v>0</v>
      </c>
      <c r="AC589" s="5">
        <f t="shared" si="267"/>
        <v>-0.79255441294558882</v>
      </c>
      <c r="AD589" s="5">
        <f t="shared" si="268"/>
        <v>-15.397865629646276</v>
      </c>
      <c r="AE589">
        <f t="shared" si="285"/>
        <v>0</v>
      </c>
    </row>
    <row r="590" spans="1:31" x14ac:dyDescent="0.2">
      <c r="A590">
        <f t="shared" si="255"/>
        <v>5.5799999999999255</v>
      </c>
      <c r="B590" s="5">
        <f t="shared" si="269"/>
        <v>0</v>
      </c>
      <c r="C590" s="5">
        <f t="shared" si="270"/>
        <v>400.2120543860886</v>
      </c>
      <c r="D590" s="5">
        <f t="shared" si="271"/>
        <v>8.1198862980166258</v>
      </c>
      <c r="E590" s="2">
        <f t="shared" si="272"/>
        <v>400.2120543860886</v>
      </c>
      <c r="F590" s="2">
        <f t="shared" si="273"/>
        <v>0</v>
      </c>
      <c r="G590" s="3">
        <f t="shared" si="274"/>
        <v>0</v>
      </c>
      <c r="H590" s="3">
        <f t="shared" si="275"/>
        <v>53.075442359530413</v>
      </c>
      <c r="I590" s="3">
        <f t="shared" si="276"/>
        <v>-60.164162031328608</v>
      </c>
      <c r="J590" s="2">
        <f t="shared" si="256"/>
        <v>80.229227682882495</v>
      </c>
      <c r="K590" s="2">
        <f t="shared" si="277"/>
        <v>54.689316757247781</v>
      </c>
      <c r="L590" s="6">
        <f t="shared" si="257"/>
        <v>2836.1343750451852</v>
      </c>
      <c r="M590" s="2">
        <f t="shared" si="258"/>
        <v>35.944064128176819</v>
      </c>
      <c r="N590" s="2">
        <f t="shared" si="278"/>
        <v>80.229227682882495</v>
      </c>
      <c r="O590" s="2">
        <f t="shared" si="259"/>
        <v>54.689316757247781</v>
      </c>
      <c r="P590" s="5">
        <f t="shared" si="260"/>
        <v>0.3836151237513194</v>
      </c>
      <c r="Q590" s="4">
        <f t="shared" si="279"/>
        <v>0.44801707764470672</v>
      </c>
      <c r="R590" s="4">
        <f t="shared" si="261"/>
        <v>0.30817576427391186</v>
      </c>
      <c r="S590" s="4">
        <f t="shared" si="280"/>
        <v>0</v>
      </c>
      <c r="T590" s="4">
        <f t="shared" si="281"/>
        <v>0</v>
      </c>
      <c r="U590" s="5">
        <f t="shared" si="282"/>
        <v>0</v>
      </c>
      <c r="V590" s="5">
        <f t="shared" si="283"/>
        <v>-8.6839105985131564</v>
      </c>
      <c r="W590" s="5">
        <f t="shared" si="284"/>
        <v>9.8437277408899924</v>
      </c>
      <c r="X590" s="5">
        <f t="shared" si="262"/>
        <v>0.99969488017102015</v>
      </c>
      <c r="Y590" s="5">
        <f t="shared" si="263"/>
        <v>0</v>
      </c>
      <c r="Z590" s="5">
        <f t="shared" si="264"/>
        <v>7.9079215912760201</v>
      </c>
      <c r="AA590" s="5">
        <f t="shared" si="265"/>
        <v>6.9761868599267158</v>
      </c>
      <c r="AB590" s="5">
        <f t="shared" si="266"/>
        <v>0</v>
      </c>
      <c r="AC590" s="5">
        <f t="shared" si="267"/>
        <v>-0.77598900723713626</v>
      </c>
      <c r="AD590" s="5">
        <f t="shared" si="268"/>
        <v>-15.35408539918329</v>
      </c>
      <c r="AE590">
        <f t="shared" si="285"/>
        <v>0</v>
      </c>
    </row>
    <row r="591" spans="1:31" x14ac:dyDescent="0.2">
      <c r="A591">
        <f t="shared" si="255"/>
        <v>5.5899999999999253</v>
      </c>
      <c r="B591" s="5">
        <f t="shared" si="269"/>
        <v>0</v>
      </c>
      <c r="C591" s="5">
        <f t="shared" si="270"/>
        <v>400.74277001023353</v>
      </c>
      <c r="D591" s="5">
        <f t="shared" si="271"/>
        <v>7.5174769734333804</v>
      </c>
      <c r="E591" s="2">
        <f t="shared" si="272"/>
        <v>400.74277001023353</v>
      </c>
      <c r="F591" s="2">
        <f t="shared" si="273"/>
        <v>0</v>
      </c>
      <c r="G591" s="3">
        <f t="shared" si="274"/>
        <v>0</v>
      </c>
      <c r="H591" s="3">
        <f t="shared" si="275"/>
        <v>53.067682469458042</v>
      </c>
      <c r="I591" s="3">
        <f t="shared" si="276"/>
        <v>-60.317702885320443</v>
      </c>
      <c r="J591" s="2">
        <f t="shared" si="256"/>
        <v>80.339306718697912</v>
      </c>
      <c r="K591" s="2">
        <f t="shared" si="277"/>
        <v>54.764353591477786</v>
      </c>
      <c r="L591" s="6">
        <f t="shared" si="257"/>
        <v>2836.131634350691</v>
      </c>
      <c r="M591" s="2">
        <f t="shared" si="258"/>
        <v>35.94402939368063</v>
      </c>
      <c r="N591" s="2">
        <f t="shared" si="278"/>
        <v>80.339306718697912</v>
      </c>
      <c r="O591" s="2">
        <f t="shared" si="259"/>
        <v>54.764353591477786</v>
      </c>
      <c r="P591" s="5">
        <f t="shared" si="260"/>
        <v>0.38361504372304017</v>
      </c>
      <c r="Q591" s="4">
        <f t="shared" si="279"/>
        <v>0.44740278279393131</v>
      </c>
      <c r="R591" s="4">
        <f t="shared" si="261"/>
        <v>0.30802433227203291</v>
      </c>
      <c r="S591" s="4">
        <f t="shared" si="280"/>
        <v>0</v>
      </c>
      <c r="T591" s="4">
        <f t="shared" si="281"/>
        <v>0</v>
      </c>
      <c r="U591" s="5">
        <f t="shared" si="282"/>
        <v>0</v>
      </c>
      <c r="V591" s="5">
        <f t="shared" si="283"/>
        <v>-8.6945522286011414</v>
      </c>
      <c r="W591" s="5">
        <f t="shared" si="284"/>
        <v>9.8823878044324207</v>
      </c>
      <c r="X591" s="5">
        <f t="shared" si="262"/>
        <v>0.99969391411726827</v>
      </c>
      <c r="Y591" s="5">
        <f t="shared" si="263"/>
        <v>0</v>
      </c>
      <c r="Z591" s="5">
        <f t="shared" si="264"/>
        <v>7.9350795922155655</v>
      </c>
      <c r="AA591" s="5">
        <f t="shared" si="265"/>
        <v>6.9813050568285933</v>
      </c>
      <c r="AB591" s="5">
        <f t="shared" si="266"/>
        <v>0</v>
      </c>
      <c r="AC591" s="5">
        <f t="shared" si="267"/>
        <v>-0.75947263638557594</v>
      </c>
      <c r="AD591" s="5">
        <f t="shared" si="268"/>
        <v>-15.310307138738985</v>
      </c>
      <c r="AE591">
        <f t="shared" si="285"/>
        <v>0</v>
      </c>
    </row>
    <row r="592" spans="1:31" x14ac:dyDescent="0.2">
      <c r="A592">
        <f t="shared" si="255"/>
        <v>5.599999999999925</v>
      </c>
      <c r="B592" s="5">
        <f t="shared" si="269"/>
        <v>0</v>
      </c>
      <c r="C592" s="5">
        <f t="shared" si="270"/>
        <v>401.27340886129628</v>
      </c>
      <c r="D592" s="5">
        <f t="shared" si="271"/>
        <v>6.9135344292232386</v>
      </c>
      <c r="E592" s="2">
        <f t="shared" si="272"/>
        <v>401.27340886129628</v>
      </c>
      <c r="F592" s="2">
        <f t="shared" si="273"/>
        <v>0</v>
      </c>
      <c r="G592" s="3">
        <f t="shared" si="274"/>
        <v>0</v>
      </c>
      <c r="H592" s="3">
        <f t="shared" si="275"/>
        <v>53.060087743094186</v>
      </c>
      <c r="I592" s="3">
        <f t="shared" si="276"/>
        <v>-60.470805956707835</v>
      </c>
      <c r="J592" s="2">
        <f t="shared" si="256"/>
        <v>80.449308787326856</v>
      </c>
      <c r="K592" s="2">
        <f t="shared" si="277"/>
        <v>54.83933796000467</v>
      </c>
      <c r="L592" s="6">
        <f t="shared" si="257"/>
        <v>2836.1288902358401</v>
      </c>
      <c r="M592" s="2">
        <f t="shared" si="258"/>
        <v>35.943994615836168</v>
      </c>
      <c r="N592" s="2">
        <f t="shared" si="278"/>
        <v>80.449308787326856</v>
      </c>
      <c r="O592" s="2">
        <f t="shared" si="259"/>
        <v>54.83933796000467</v>
      </c>
      <c r="P592" s="5">
        <f t="shared" si="260"/>
        <v>0.38361496359488656</v>
      </c>
      <c r="Q592" s="4">
        <f t="shared" si="279"/>
        <v>0.4467905959373315</v>
      </c>
      <c r="R592" s="4">
        <f t="shared" si="261"/>
        <v>0.30787315424446277</v>
      </c>
      <c r="S592" s="4">
        <f t="shared" si="280"/>
        <v>0</v>
      </c>
      <c r="T592" s="4">
        <f t="shared" si="281"/>
        <v>0</v>
      </c>
      <c r="U592" s="5">
        <f t="shared" si="282"/>
        <v>0</v>
      </c>
      <c r="V592" s="5">
        <f t="shared" si="283"/>
        <v>-8.7052091368730782</v>
      </c>
      <c r="W592" s="5">
        <f t="shared" si="284"/>
        <v>9.9210354697712475</v>
      </c>
      <c r="X592" s="5">
        <f t="shared" si="262"/>
        <v>0.99969294685789201</v>
      </c>
      <c r="Y592" s="5">
        <f t="shared" si="263"/>
        <v>0</v>
      </c>
      <c r="Z592" s="5">
        <f t="shared" si="264"/>
        <v>7.9622037024480248</v>
      </c>
      <c r="AA592" s="5">
        <f t="shared" si="265"/>
        <v>6.9864328810622993</v>
      </c>
      <c r="AB592" s="5">
        <f t="shared" si="266"/>
        <v>0</v>
      </c>
      <c r="AC592" s="5">
        <f t="shared" si="267"/>
        <v>-0.7430054344250534</v>
      </c>
      <c r="AD592" s="5">
        <f t="shared" si="268"/>
        <v>-15.266531649166453</v>
      </c>
      <c r="AE592">
        <f t="shared" si="285"/>
        <v>0</v>
      </c>
    </row>
    <row r="593" spans="1:31" x14ac:dyDescent="0.2">
      <c r="A593">
        <f t="shared" si="255"/>
        <v>5.6099999999999248</v>
      </c>
      <c r="B593" s="5">
        <f t="shared" si="269"/>
        <v>0</v>
      </c>
      <c r="C593" s="5">
        <f t="shared" si="270"/>
        <v>401.80397258845551</v>
      </c>
      <c r="D593" s="5">
        <f t="shared" si="271"/>
        <v>6.3080630430737017</v>
      </c>
      <c r="E593" s="2">
        <f t="shared" si="272"/>
        <v>401.80397258845551</v>
      </c>
      <c r="F593" s="2">
        <f t="shared" si="273"/>
        <v>0</v>
      </c>
      <c r="G593" s="3">
        <f t="shared" si="274"/>
        <v>0</v>
      </c>
      <c r="H593" s="3">
        <f t="shared" si="275"/>
        <v>53.052657688749939</v>
      </c>
      <c r="I593" s="3">
        <f t="shared" si="276"/>
        <v>-60.623471273199499</v>
      </c>
      <c r="J593" s="2">
        <f t="shared" si="256"/>
        <v>80.559231358374589</v>
      </c>
      <c r="K593" s="2">
        <f t="shared" si="277"/>
        <v>54.914268137951318</v>
      </c>
      <c r="L593" s="6">
        <f t="shared" si="257"/>
        <v>2836.1261427325494</v>
      </c>
      <c r="M593" s="2">
        <f t="shared" si="258"/>
        <v>35.943959795047931</v>
      </c>
      <c r="N593" s="2">
        <f t="shared" si="278"/>
        <v>80.559231358374589</v>
      </c>
      <c r="O593" s="2">
        <f t="shared" si="259"/>
        <v>54.914268137951318</v>
      </c>
      <c r="P593" s="5">
        <f t="shared" si="260"/>
        <v>0.38361488336779048</v>
      </c>
      <c r="Q593" s="4">
        <f t="shared" si="279"/>
        <v>0.44618052070467468</v>
      </c>
      <c r="R593" s="4">
        <f t="shared" si="261"/>
        <v>0.30772223313351132</v>
      </c>
      <c r="S593" s="4">
        <f t="shared" si="280"/>
        <v>0</v>
      </c>
      <c r="T593" s="4">
        <f t="shared" si="281"/>
        <v>0</v>
      </c>
      <c r="U593" s="5">
        <f t="shared" si="282"/>
        <v>0</v>
      </c>
      <c r="V593" s="5">
        <f t="shared" si="283"/>
        <v>-8.7158810835153435</v>
      </c>
      <c r="W593" s="5">
        <f t="shared" si="284"/>
        <v>9.9596700619045944</v>
      </c>
      <c r="X593" s="5">
        <f t="shared" si="262"/>
        <v>0.99969197840414115</v>
      </c>
      <c r="Y593" s="5">
        <f t="shared" si="263"/>
        <v>0</v>
      </c>
      <c r="Z593" s="5">
        <f t="shared" si="264"/>
        <v>7.9892935483002949</v>
      </c>
      <c r="AA593" s="5">
        <f t="shared" si="265"/>
        <v>6.9915702102048973</v>
      </c>
      <c r="AB593" s="5">
        <f t="shared" si="266"/>
        <v>0</v>
      </c>
      <c r="AC593" s="5">
        <f t="shared" si="267"/>
        <v>-0.7265875352150486</v>
      </c>
      <c r="AD593" s="5">
        <f t="shared" si="268"/>
        <v>-15.222759727890509</v>
      </c>
      <c r="AE593">
        <f t="shared" si="285"/>
        <v>0</v>
      </c>
    </row>
    <row r="594" spans="1:31" x14ac:dyDescent="0.2">
      <c r="A594">
        <f t="shared" si="255"/>
        <v>5.6199999999999246</v>
      </c>
      <c r="B594" s="5">
        <f t="shared" si="269"/>
        <v>0</v>
      </c>
      <c r="C594" s="5">
        <f t="shared" si="270"/>
        <v>402.33446283596624</v>
      </c>
      <c r="D594" s="5">
        <f t="shared" si="271"/>
        <v>5.7010671923553122</v>
      </c>
      <c r="E594" s="2">
        <f t="shared" si="272"/>
        <v>402.33446283596624</v>
      </c>
      <c r="F594" s="2">
        <f t="shared" si="273"/>
        <v>0</v>
      </c>
      <c r="G594" s="3">
        <f t="shared" si="274"/>
        <v>0</v>
      </c>
      <c r="H594" s="3">
        <f t="shared" si="275"/>
        <v>53.045391813397785</v>
      </c>
      <c r="I594" s="3">
        <f t="shared" si="276"/>
        <v>-60.775698870478401</v>
      </c>
      <c r="J594" s="2">
        <f t="shared" si="256"/>
        <v>80.669071928663953</v>
      </c>
      <c r="K594" s="2">
        <f t="shared" si="277"/>
        <v>54.989142418993829</v>
      </c>
      <c r="L594" s="6">
        <f t="shared" si="257"/>
        <v>2836.1233918726375</v>
      </c>
      <c r="M594" s="2">
        <f t="shared" si="258"/>
        <v>35.943924931719188</v>
      </c>
      <c r="N594" s="2">
        <f t="shared" si="278"/>
        <v>80.669071928663953</v>
      </c>
      <c r="O594" s="2">
        <f t="shared" si="259"/>
        <v>54.989142418993829</v>
      </c>
      <c r="P594" s="5">
        <f t="shared" si="260"/>
        <v>0.38361480304268103</v>
      </c>
      <c r="Q594" s="4">
        <f t="shared" si="279"/>
        <v>0.44557256049139343</v>
      </c>
      <c r="R594" s="4">
        <f t="shared" si="261"/>
        <v>0.30757157183218126</v>
      </c>
      <c r="S594" s="4">
        <f t="shared" si="280"/>
        <v>0</v>
      </c>
      <c r="T594" s="4">
        <f t="shared" si="281"/>
        <v>0</v>
      </c>
      <c r="U594" s="5">
        <f t="shared" si="282"/>
        <v>0</v>
      </c>
      <c r="V594" s="5">
        <f t="shared" si="283"/>
        <v>-8.7265678309924795</v>
      </c>
      <c r="W594" s="5">
        <f t="shared" si="284"/>
        <v>9.998290907811672</v>
      </c>
      <c r="X594" s="5">
        <f t="shared" si="262"/>
        <v>0.99969100876723183</v>
      </c>
      <c r="Y594" s="5">
        <f t="shared" si="263"/>
        <v>0</v>
      </c>
      <c r="Z594" s="5">
        <f t="shared" si="264"/>
        <v>8.0163487585980775</v>
      </c>
      <c r="AA594" s="5">
        <f t="shared" si="265"/>
        <v>6.9967169233036044</v>
      </c>
      <c r="AB594" s="5">
        <f t="shared" si="266"/>
        <v>0</v>
      </c>
      <c r="AC594" s="5">
        <f t="shared" si="267"/>
        <v>-0.71021907239440196</v>
      </c>
      <c r="AD594" s="5">
        <f t="shared" si="268"/>
        <v>-15.178992168884722</v>
      </c>
      <c r="AE594">
        <f t="shared" si="285"/>
        <v>0</v>
      </c>
    </row>
    <row r="595" spans="1:31" x14ac:dyDescent="0.2">
      <c r="A595">
        <f t="shared" si="255"/>
        <v>5.6299999999999244</v>
      </c>
      <c r="B595" s="5">
        <f t="shared" si="269"/>
        <v>0</v>
      </c>
      <c r="C595" s="5">
        <f t="shared" si="270"/>
        <v>402.86488124314656</v>
      </c>
      <c r="D595" s="5">
        <f t="shared" si="271"/>
        <v>5.0925512540420836</v>
      </c>
      <c r="E595" s="2">
        <f t="shared" si="272"/>
        <v>402.86488124314656</v>
      </c>
      <c r="F595" s="2">
        <f t="shared" si="273"/>
        <v>0</v>
      </c>
      <c r="G595" s="3">
        <f t="shared" si="274"/>
        <v>0</v>
      </c>
      <c r="H595" s="3">
        <f t="shared" si="275"/>
        <v>53.038289622673844</v>
      </c>
      <c r="I595" s="3">
        <f t="shared" si="276"/>
        <v>-60.927488792167246</v>
      </c>
      <c r="J595" s="2">
        <f t="shared" si="256"/>
        <v>80.778828022064644</v>
      </c>
      <c r="K595" s="2">
        <f t="shared" si="277"/>
        <v>55.063959115245154</v>
      </c>
      <c r="L595" s="6">
        <f t="shared" si="257"/>
        <v>2836.1206376878213</v>
      </c>
      <c r="M595" s="2">
        <f t="shared" si="258"/>
        <v>35.9438900262519</v>
      </c>
      <c r="N595" s="2">
        <f t="shared" si="278"/>
        <v>80.778828022064644</v>
      </c>
      <c r="O595" s="2">
        <f t="shared" si="259"/>
        <v>55.063959115245154</v>
      </c>
      <c r="P595" s="5">
        <f t="shared" si="260"/>
        <v>0.38361472262048441</v>
      </c>
      <c r="Q595" s="4">
        <f t="shared" si="279"/>
        <v>0.4449667184628362</v>
      </c>
      <c r="R595" s="4">
        <f t="shared" si="261"/>
        <v>0.30742117318465251</v>
      </c>
      <c r="S595" s="4">
        <f t="shared" si="280"/>
        <v>0</v>
      </c>
      <c r="T595" s="4">
        <f t="shared" si="281"/>
        <v>0</v>
      </c>
      <c r="U595" s="5">
        <f t="shared" si="282"/>
        <v>0</v>
      </c>
      <c r="V595" s="5">
        <f t="shared" si="283"/>
        <v>-8.7372691440179544</v>
      </c>
      <c r="W595" s="5">
        <f t="shared" si="284"/>
        <v>10.03689733649947</v>
      </c>
      <c r="X595" s="5">
        <f t="shared" si="262"/>
        <v>0.99969003795834355</v>
      </c>
      <c r="Y595" s="5">
        <f t="shared" si="263"/>
        <v>0</v>
      </c>
      <c r="Z595" s="5">
        <f t="shared" si="264"/>
        <v>8.0433689646816937</v>
      </c>
      <c r="AA595" s="5">
        <f t="shared" si="265"/>
        <v>7.0018729008515743</v>
      </c>
      <c r="AB595" s="5">
        <f t="shared" si="266"/>
        <v>0</v>
      </c>
      <c r="AC595" s="5">
        <f t="shared" si="267"/>
        <v>-0.69390017933626069</v>
      </c>
      <c r="AD595" s="5">
        <f t="shared" si="268"/>
        <v>-15.135229762648954</v>
      </c>
      <c r="AE595">
        <f t="shared" si="285"/>
        <v>0</v>
      </c>
    </row>
    <row r="596" spans="1:31" x14ac:dyDescent="0.2">
      <c r="A596">
        <f t="shared" si="255"/>
        <v>5.6399999999999242</v>
      </c>
      <c r="B596" s="5">
        <f t="shared" si="269"/>
        <v>0</v>
      </c>
      <c r="C596" s="5">
        <f t="shared" si="270"/>
        <v>403.3952294443643</v>
      </c>
      <c r="D596" s="5">
        <f t="shared" si="271"/>
        <v>4.4825196046322793</v>
      </c>
      <c r="E596" s="2">
        <f t="shared" si="272"/>
        <v>403.3952294443643</v>
      </c>
      <c r="F596" s="2">
        <f t="shared" si="273"/>
        <v>0</v>
      </c>
      <c r="G596" s="3">
        <f t="shared" si="274"/>
        <v>0</v>
      </c>
      <c r="H596" s="3">
        <f t="shared" si="275"/>
        <v>53.031350620880481</v>
      </c>
      <c r="I596" s="3">
        <f t="shared" si="276"/>
        <v>-61.078841089793734</v>
      </c>
      <c r="J596" s="2">
        <f t="shared" si="256"/>
        <v>80.888497189322507</v>
      </c>
      <c r="K596" s="2">
        <f t="shared" si="277"/>
        <v>55.138716557138721</v>
      </c>
      <c r="L596" s="6">
        <f t="shared" si="257"/>
        <v>2836.1178802097156</v>
      </c>
      <c r="M596" s="2">
        <f t="shared" si="258"/>
        <v>35.943855079046742</v>
      </c>
      <c r="N596" s="2">
        <f t="shared" si="278"/>
        <v>80.888497189322507</v>
      </c>
      <c r="O596" s="2">
        <f t="shared" si="259"/>
        <v>55.138716557138721</v>
      </c>
      <c r="P596" s="5">
        <f t="shared" si="260"/>
        <v>0.3836146421021237</v>
      </c>
      <c r="Q596" s="4">
        <f t="shared" si="279"/>
        <v>0.44436299755846403</v>
      </c>
      <c r="R596" s="4">
        <f t="shared" si="261"/>
        <v>0.30727103998676497</v>
      </c>
      <c r="S596" s="4">
        <f t="shared" si="280"/>
        <v>0</v>
      </c>
      <c r="T596" s="4">
        <f t="shared" si="281"/>
        <v>0</v>
      </c>
      <c r="U596" s="5">
        <f t="shared" si="282"/>
        <v>0</v>
      </c>
      <c r="V596" s="5">
        <f t="shared" si="283"/>
        <v>-8.7479847895251854</v>
      </c>
      <c r="W596" s="5">
        <f t="shared" si="284"/>
        <v>10.075488679048661</v>
      </c>
      <c r="X596" s="5">
        <f t="shared" si="262"/>
        <v>0.99968906598861995</v>
      </c>
      <c r="Y596" s="5">
        <f t="shared" si="263"/>
        <v>0</v>
      </c>
      <c r="Z596" s="5">
        <f t="shared" si="264"/>
        <v>8.0703538004213726</v>
      </c>
      <c r="AA596" s="5">
        <f t="shared" si="265"/>
        <v>7.0070380247639781</v>
      </c>
      <c r="AB596" s="5">
        <f t="shared" si="266"/>
        <v>0</v>
      </c>
      <c r="AC596" s="5">
        <f t="shared" si="267"/>
        <v>-0.67763098910381281</v>
      </c>
      <c r="AD596" s="5">
        <f t="shared" si="268"/>
        <v>-15.09147329618736</v>
      </c>
      <c r="AE596">
        <f t="shared" si="285"/>
        <v>0</v>
      </c>
    </row>
    <row r="597" spans="1:31" x14ac:dyDescent="0.2">
      <c r="A597">
        <f t="shared" si="255"/>
        <v>5.649999999999924</v>
      </c>
      <c r="B597" s="5">
        <f t="shared" si="269"/>
        <v>0</v>
      </c>
      <c r="C597" s="5">
        <f t="shared" si="270"/>
        <v>403.92550906902369</v>
      </c>
      <c r="D597" s="5">
        <f t="shared" si="271"/>
        <v>3.8709766200695324</v>
      </c>
      <c r="E597" s="2">
        <f t="shared" si="272"/>
        <v>403.92550906902369</v>
      </c>
      <c r="F597" s="2">
        <f t="shared" si="273"/>
        <v>0</v>
      </c>
      <c r="G597" s="3">
        <f t="shared" si="274"/>
        <v>0</v>
      </c>
      <c r="H597" s="3">
        <f t="shared" si="275"/>
        <v>53.024574310989443</v>
      </c>
      <c r="I597" s="3">
        <f t="shared" si="276"/>
        <v>-61.229755822755607</v>
      </c>
      <c r="J597" s="2">
        <f t="shared" si="256"/>
        <v>80.998077007888995</v>
      </c>
      <c r="K597" s="2">
        <f t="shared" si="277"/>
        <v>55.213413093312198</v>
      </c>
      <c r="L597" s="6">
        <f t="shared" si="257"/>
        <v>2836.1151194698327</v>
      </c>
      <c r="M597" s="2">
        <f t="shared" si="258"/>
        <v>35.943820090503088</v>
      </c>
      <c r="N597" s="2">
        <f t="shared" si="278"/>
        <v>80.998077007888995</v>
      </c>
      <c r="O597" s="2">
        <f t="shared" si="259"/>
        <v>55.213413093312198</v>
      </c>
      <c r="P597" s="5">
        <f t="shared" si="260"/>
        <v>0.38361456148851913</v>
      </c>
      <c r="Q597" s="4">
        <f t="shared" si="279"/>
        <v>0.44376140049599272</v>
      </c>
      <c r="R597" s="4">
        <f t="shared" si="261"/>
        <v>0.30712117498649844</v>
      </c>
      <c r="S597" s="4">
        <f t="shared" si="280"/>
        <v>0</v>
      </c>
      <c r="T597" s="4">
        <f t="shared" si="281"/>
        <v>0</v>
      </c>
      <c r="U597" s="5">
        <f t="shared" si="282"/>
        <v>0</v>
      </c>
      <c r="V597" s="5">
        <f t="shared" si="283"/>
        <v>-8.7587145366388857</v>
      </c>
      <c r="W597" s="5">
        <f t="shared" si="284"/>
        <v>10.114064268658749</v>
      </c>
      <c r="X597" s="5">
        <f t="shared" si="262"/>
        <v>0.99968809286916893</v>
      </c>
      <c r="Y597" s="5">
        <f t="shared" si="263"/>
        <v>0</v>
      </c>
      <c r="Z597" s="5">
        <f t="shared" si="264"/>
        <v>8.0973029022319825</v>
      </c>
      <c r="AA597" s="5">
        <f t="shared" si="265"/>
        <v>7.0122121783543525</v>
      </c>
      <c r="AB597" s="5">
        <f t="shared" si="266"/>
        <v>0</v>
      </c>
      <c r="AC597" s="5">
        <f t="shared" si="267"/>
        <v>-0.6614116344069032</v>
      </c>
      <c r="AD597" s="5">
        <f t="shared" si="268"/>
        <v>-15.047723552986898</v>
      </c>
      <c r="AE597">
        <f t="shared" si="285"/>
        <v>0</v>
      </c>
    </row>
    <row r="598" spans="1:31" x14ac:dyDescent="0.2">
      <c r="A598">
        <f t="shared" si="255"/>
        <v>5.6599999999999238</v>
      </c>
      <c r="B598" s="5">
        <f t="shared" si="269"/>
        <v>0</v>
      </c>
      <c r="C598" s="5">
        <f t="shared" si="270"/>
        <v>404.45572174155188</v>
      </c>
      <c r="D598" s="5">
        <f t="shared" si="271"/>
        <v>3.257926675664327</v>
      </c>
      <c r="E598" s="2">
        <f t="shared" si="272"/>
        <v>404.45572174155188</v>
      </c>
      <c r="F598" s="2">
        <f t="shared" si="273"/>
        <v>0</v>
      </c>
      <c r="G598" s="3">
        <f t="shared" si="274"/>
        <v>0</v>
      </c>
      <c r="H598" s="3">
        <f t="shared" si="275"/>
        <v>53.017960194645376</v>
      </c>
      <c r="I598" s="3">
        <f t="shared" si="276"/>
        <v>-61.380233058285476</v>
      </c>
      <c r="J598" s="2">
        <f t="shared" si="256"/>
        <v>81.107565081750806</v>
      </c>
      <c r="K598" s="2">
        <f t="shared" si="277"/>
        <v>55.288047090491347</v>
      </c>
      <c r="L598" s="6">
        <f t="shared" si="257"/>
        <v>2836.1123554995825</v>
      </c>
      <c r="M598" s="2">
        <f t="shared" si="258"/>
        <v>35.943785061019007</v>
      </c>
      <c r="N598" s="2">
        <f t="shared" si="278"/>
        <v>81.107565081750806</v>
      </c>
      <c r="O598" s="2">
        <f t="shared" si="259"/>
        <v>55.288047090491347</v>
      </c>
      <c r="P598" s="5">
        <f t="shared" si="260"/>
        <v>0.3836144807805878</v>
      </c>
      <c r="Q598" s="4">
        <f t="shared" si="279"/>
        <v>0.4431619297754798</v>
      </c>
      <c r="R598" s="4">
        <f t="shared" si="261"/>
        <v>0.30697158088445031</v>
      </c>
      <c r="S598" s="4">
        <f t="shared" si="280"/>
        <v>0</v>
      </c>
      <c r="T598" s="4">
        <f t="shared" si="281"/>
        <v>0</v>
      </c>
      <c r="U598" s="5">
        <f t="shared" si="282"/>
        <v>0</v>
      </c>
      <c r="V598" s="5">
        <f t="shared" si="283"/>
        <v>-8.769458156646678</v>
      </c>
      <c r="W598" s="5">
        <f t="shared" si="284"/>
        <v>10.152623440692444</v>
      </c>
      <c r="X598" s="5">
        <f t="shared" si="262"/>
        <v>0.99968711861106141</v>
      </c>
      <c r="Y598" s="5">
        <f t="shared" si="263"/>
        <v>0</v>
      </c>
      <c r="Z598" s="5">
        <f t="shared" si="264"/>
        <v>8.1242159090872281</v>
      </c>
      <c r="AA598" s="5">
        <f t="shared" si="265"/>
        <v>7.0173952463112848</v>
      </c>
      <c r="AB598" s="5">
        <f t="shared" si="266"/>
        <v>0</v>
      </c>
      <c r="AC598" s="5">
        <f t="shared" si="267"/>
        <v>-0.64524224755944992</v>
      </c>
      <c r="AD598" s="5">
        <f t="shared" si="268"/>
        <v>-15.00398131299627</v>
      </c>
      <c r="AE598">
        <f t="shared" si="285"/>
        <v>0</v>
      </c>
    </row>
    <row r="599" spans="1:31" x14ac:dyDescent="0.2">
      <c r="A599">
        <f t="shared" si="255"/>
        <v>5.6699999999999235</v>
      </c>
      <c r="B599" s="5">
        <f t="shared" si="269"/>
        <v>0</v>
      </c>
      <c r="C599" s="5">
        <f t="shared" si="270"/>
        <v>404.98586908138594</v>
      </c>
      <c r="D599" s="5">
        <f t="shared" si="271"/>
        <v>2.6433741460158227</v>
      </c>
      <c r="E599" s="2">
        <f t="shared" si="272"/>
        <v>404.98586908138594</v>
      </c>
      <c r="F599" s="2">
        <f t="shared" si="273"/>
        <v>0</v>
      </c>
      <c r="G599" s="3">
        <f t="shared" si="274"/>
        <v>0</v>
      </c>
      <c r="H599" s="3">
        <f t="shared" si="275"/>
        <v>53.011507772169779</v>
      </c>
      <c r="I599" s="3">
        <f t="shared" si="276"/>
        <v>-61.530272871415441</v>
      </c>
      <c r="J599" s="2">
        <f t="shared" si="256"/>
        <v>81.216959041259727</v>
      </c>
      <c r="K599" s="2">
        <f t="shared" si="277"/>
        <v>55.362616933374042</v>
      </c>
      <c r="L599" s="6">
        <f t="shared" si="257"/>
        <v>2836.1095883302705</v>
      </c>
      <c r="M599" s="2">
        <f t="shared" si="258"/>
        <v>35.943749990991272</v>
      </c>
      <c r="N599" s="2">
        <f t="shared" si="278"/>
        <v>81.216959041259727</v>
      </c>
      <c r="O599" s="2">
        <f t="shared" si="259"/>
        <v>55.362616933374042</v>
      </c>
      <c r="P599" s="5">
        <f t="shared" si="260"/>
        <v>0.3836143999792439</v>
      </c>
      <c r="Q599" s="4">
        <f t="shared" si="279"/>
        <v>0.44256458768335782</v>
      </c>
      <c r="R599" s="4">
        <f t="shared" si="261"/>
        <v>0.30682226033431059</v>
      </c>
      <c r="S599" s="4">
        <f t="shared" si="280"/>
        <v>0</v>
      </c>
      <c r="T599" s="4">
        <f t="shared" si="281"/>
        <v>0</v>
      </c>
      <c r="U599" s="5">
        <f t="shared" si="282"/>
        <v>0</v>
      </c>
      <c r="V599" s="5">
        <f t="shared" si="283"/>
        <v>-8.7802154229710254</v>
      </c>
      <c r="W599" s="5">
        <f t="shared" si="284"/>
        <v>10.191165532719292</v>
      </c>
      <c r="X599" s="5">
        <f t="shared" si="262"/>
        <v>0.999686143225333</v>
      </c>
      <c r="Y599" s="5">
        <f t="shared" si="263"/>
        <v>0</v>
      </c>
      <c r="Z599" s="5">
        <f t="shared" si="264"/>
        <v>8.1510924625333061</v>
      </c>
      <c r="AA599" s="5">
        <f t="shared" si="265"/>
        <v>7.0225871146753267</v>
      </c>
      <c r="AB599" s="5">
        <f t="shared" si="266"/>
        <v>0</v>
      </c>
      <c r="AC599" s="5">
        <f t="shared" si="267"/>
        <v>-0.62912296043771931</v>
      </c>
      <c r="AD599" s="5">
        <f t="shared" si="268"/>
        <v>-14.960247352605379</v>
      </c>
      <c r="AE599">
        <f t="shared" si="285"/>
        <v>0</v>
      </c>
    </row>
    <row r="600" spans="1:31" x14ac:dyDescent="0.2">
      <c r="A600">
        <f t="shared" si="255"/>
        <v>5.6799999999999233</v>
      </c>
      <c r="B600" s="5">
        <f t="shared" si="269"/>
        <v>0</v>
      </c>
      <c r="C600" s="5">
        <f t="shared" si="270"/>
        <v>405.51595270295962</v>
      </c>
      <c r="D600" s="5">
        <f t="shared" si="271"/>
        <v>2.0273234049340378</v>
      </c>
      <c r="E600" s="2">
        <f t="shared" si="272"/>
        <v>405.51595270295962</v>
      </c>
      <c r="F600" s="2">
        <f t="shared" si="273"/>
        <v>0</v>
      </c>
      <c r="G600" s="3">
        <f t="shared" si="274"/>
        <v>0</v>
      </c>
      <c r="H600" s="3">
        <f t="shared" si="275"/>
        <v>53.0052165425654</v>
      </c>
      <c r="I600" s="3">
        <f t="shared" si="276"/>
        <v>-61.679875344941493</v>
      </c>
      <c r="J600" s="2">
        <f t="shared" si="256"/>
        <v>81.326256542962611</v>
      </c>
      <c r="K600" s="2">
        <f t="shared" si="277"/>
        <v>55.43712102451439</v>
      </c>
      <c r="L600" s="6">
        <f t="shared" si="257"/>
        <v>2836.1068179930985</v>
      </c>
      <c r="M600" s="2">
        <f t="shared" si="258"/>
        <v>35.943714880815314</v>
      </c>
      <c r="N600" s="2">
        <f t="shared" si="278"/>
        <v>81.326256542962611</v>
      </c>
      <c r="O600" s="2">
        <f t="shared" si="259"/>
        <v>55.43712102451439</v>
      </c>
      <c r="P600" s="5">
        <f t="shared" si="260"/>
        <v>0.3836143190853985</v>
      </c>
      <c r="Q600" s="4">
        <f t="shared" si="279"/>
        <v>0.44196937629641364</v>
      </c>
      <c r="R600" s="4">
        <f t="shared" si="261"/>
        <v>0.30667321594333424</v>
      </c>
      <c r="S600" s="4">
        <f t="shared" si="280"/>
        <v>0</v>
      </c>
      <c r="T600" s="4">
        <f t="shared" si="281"/>
        <v>0</v>
      </c>
      <c r="U600" s="5">
        <f t="shared" si="282"/>
        <v>0</v>
      </c>
      <c r="V600" s="5">
        <f t="shared" si="283"/>
        <v>-8.7909861111414482</v>
      </c>
      <c r="W600" s="5">
        <f t="shared" si="284"/>
        <v>10.229689884558546</v>
      </c>
      <c r="X600" s="5">
        <f t="shared" si="262"/>
        <v>0.99968516672298136</v>
      </c>
      <c r="Y600" s="5">
        <f t="shared" si="263"/>
        <v>0</v>
      </c>
      <c r="Z600" s="5">
        <f t="shared" si="264"/>
        <v>8.177932206702069</v>
      </c>
      <c r="AA600" s="5">
        <f t="shared" si="265"/>
        <v>7.0277876708162488</v>
      </c>
      <c r="AB600" s="5">
        <f t="shared" si="266"/>
        <v>0</v>
      </c>
      <c r="AC600" s="5">
        <f t="shared" si="267"/>
        <v>-0.61305390443937924</v>
      </c>
      <c r="AD600" s="5">
        <f t="shared" si="268"/>
        <v>-14.916522444625205</v>
      </c>
      <c r="AE600">
        <f t="shared" si="285"/>
        <v>0</v>
      </c>
    </row>
    <row r="601" spans="1:31" x14ac:dyDescent="0.2">
      <c r="A601">
        <f t="shared" ref="A601:A664" si="286">A600+dt</f>
        <v>5.6899999999999231</v>
      </c>
      <c r="B601" s="5">
        <f t="shared" si="269"/>
        <v>0</v>
      </c>
      <c r="C601" s="5">
        <f t="shared" si="270"/>
        <v>406.04597421569008</v>
      </c>
      <c r="D601" s="5">
        <f t="shared" si="271"/>
        <v>1.4097788253623915</v>
      </c>
      <c r="E601" s="2">
        <f t="shared" si="272"/>
        <v>406.04597421569008</v>
      </c>
      <c r="F601" s="2">
        <f t="shared" si="273"/>
        <v>0</v>
      </c>
      <c r="G601" s="3">
        <f t="shared" si="274"/>
        <v>0</v>
      </c>
      <c r="H601" s="3">
        <f t="shared" si="275"/>
        <v>52.999086003521008</v>
      </c>
      <c r="I601" s="3">
        <f t="shared" si="276"/>
        <v>-61.829040569387743</v>
      </c>
      <c r="J601" s="2">
        <f t="shared" si="256"/>
        <v>81.435455269431699</v>
      </c>
      <c r="K601" s="2">
        <f t="shared" si="277"/>
        <v>55.511557784207021</v>
      </c>
      <c r="L601" s="6">
        <f t="shared" si="257"/>
        <v>2836.104044519162</v>
      </c>
      <c r="M601" s="2">
        <f t="shared" si="258"/>
        <v>35.943679730885215</v>
      </c>
      <c r="N601" s="2">
        <f t="shared" si="278"/>
        <v>81.435455269431699</v>
      </c>
      <c r="O601" s="2">
        <f t="shared" si="259"/>
        <v>55.511557784207021</v>
      </c>
      <c r="P601" s="5">
        <f t="shared" si="260"/>
        <v>0.38361423809995954</v>
      </c>
      <c r="Q601" s="4">
        <f t="shared" si="279"/>
        <v>0.44137629748571366</v>
      </c>
      <c r="R601" s="4">
        <f t="shared" si="261"/>
        <v>0.3065244502728115</v>
      </c>
      <c r="S601" s="4">
        <f t="shared" si="280"/>
        <v>0</v>
      </c>
      <c r="T601" s="4">
        <f t="shared" si="281"/>
        <v>0</v>
      </c>
      <c r="U601" s="5">
        <f t="shared" si="282"/>
        <v>0</v>
      </c>
      <c r="V601" s="5">
        <f t="shared" si="283"/>
        <v>-8.8017699987670266</v>
      </c>
      <c r="W601" s="5">
        <f t="shared" si="284"/>
        <v>10.268195838321287</v>
      </c>
      <c r="X601" s="5">
        <f t="shared" si="262"/>
        <v>0.99968418911496704</v>
      </c>
      <c r="Y601" s="5">
        <f t="shared" si="263"/>
        <v>0</v>
      </c>
      <c r="Z601" s="5">
        <f t="shared" si="264"/>
        <v>8.2047347883236341</v>
      </c>
      <c r="AA601" s="5">
        <f t="shared" si="265"/>
        <v>7.0329968034105468</v>
      </c>
      <c r="AB601" s="5">
        <f t="shared" si="266"/>
        <v>0</v>
      </c>
      <c r="AC601" s="5">
        <f t="shared" si="267"/>
        <v>-0.59703521044339247</v>
      </c>
      <c r="AD601" s="5">
        <f t="shared" si="268"/>
        <v>-14.872807358268165</v>
      </c>
      <c r="AE601">
        <f t="shared" si="285"/>
        <v>0</v>
      </c>
    </row>
    <row r="602" spans="1:31" x14ac:dyDescent="0.2">
      <c r="A602">
        <f t="shared" si="286"/>
        <v>5.6999999999999229</v>
      </c>
      <c r="B602" s="5">
        <f t="shared" si="269"/>
        <v>0</v>
      </c>
      <c r="C602" s="5">
        <f t="shared" si="270"/>
        <v>406.57593522396473</v>
      </c>
      <c r="D602" s="5">
        <f t="shared" si="271"/>
        <v>0.79074477930060061</v>
      </c>
      <c r="E602" s="2">
        <f t="shared" si="272"/>
        <v>406.57593522396473</v>
      </c>
      <c r="F602" s="2">
        <f t="shared" si="273"/>
        <v>0</v>
      </c>
      <c r="G602" s="3">
        <f t="shared" si="274"/>
        <v>0</v>
      </c>
      <c r="H602" s="3">
        <f t="shared" si="275"/>
        <v>52.993115651416574</v>
      </c>
      <c r="I602" s="3">
        <f t="shared" si="276"/>
        <v>-61.977768642970425</v>
      </c>
      <c r="J602" s="2">
        <f t="shared" si="256"/>
        <v>81.544552929095019</v>
      </c>
      <c r="K602" s="2">
        <f t="shared" si="277"/>
        <v>55.585925650371514</v>
      </c>
      <c r="L602" s="6">
        <f t="shared" si="257"/>
        <v>2836.1012679394512</v>
      </c>
      <c r="M602" s="2">
        <f t="shared" si="258"/>
        <v>35.943644541593734</v>
      </c>
      <c r="N602" s="2">
        <f t="shared" si="278"/>
        <v>81.544552929095019</v>
      </c>
      <c r="O602" s="2">
        <f t="shared" si="259"/>
        <v>55.585925650371514</v>
      </c>
      <c r="P602" s="5">
        <f t="shared" si="260"/>
        <v>0.383614157023832</v>
      </c>
      <c r="Q602" s="4">
        <f t="shared" si="279"/>
        <v>0.44078535292047788</v>
      </c>
      <c r="R602" s="4">
        <f t="shared" si="261"/>
        <v>0.30637596583853499</v>
      </c>
      <c r="S602" s="4">
        <f t="shared" si="280"/>
        <v>0</v>
      </c>
      <c r="T602" s="4">
        <f t="shared" si="281"/>
        <v>0</v>
      </c>
      <c r="U602" s="5">
        <f t="shared" si="282"/>
        <v>0</v>
      </c>
      <c r="V602" s="5">
        <f t="shared" si="283"/>
        <v>-8.812566865509206</v>
      </c>
      <c r="W602" s="5">
        <f t="shared" si="284"/>
        <v>10.306682738451828</v>
      </c>
      <c r="X602" s="5">
        <f t="shared" si="262"/>
        <v>0.99968321041221364</v>
      </c>
      <c r="Y602" s="5">
        <f t="shared" si="263"/>
        <v>0</v>
      </c>
      <c r="Z602" s="5">
        <f t="shared" si="264"/>
        <v>8.2314998567385071</v>
      </c>
      <c r="AA602" s="5">
        <f t="shared" si="265"/>
        <v>7.0382144024192499</v>
      </c>
      <c r="AB602" s="5">
        <f t="shared" si="266"/>
        <v>0</v>
      </c>
      <c r="AC602" s="5">
        <f t="shared" si="267"/>
        <v>-0.58106700877069883</v>
      </c>
      <c r="AD602" s="5">
        <f t="shared" si="268"/>
        <v>-14.829102859128923</v>
      </c>
      <c r="AE602">
        <f t="shared" si="285"/>
        <v>0</v>
      </c>
    </row>
    <row r="603" spans="1:31" x14ac:dyDescent="0.2">
      <c r="A603">
        <f t="shared" si="286"/>
        <v>5.7099999999999227</v>
      </c>
      <c r="B603" s="5">
        <f t="shared" si="269"/>
        <v>0</v>
      </c>
      <c r="C603" s="5">
        <f t="shared" si="270"/>
        <v>407.10583732712848</v>
      </c>
      <c r="D603" s="5">
        <f t="shared" si="271"/>
        <v>0.17022563772793994</v>
      </c>
      <c r="E603" s="2">
        <f t="shared" si="272"/>
        <v>407.10583732712848</v>
      </c>
      <c r="F603" s="2">
        <f t="shared" si="273"/>
        <v>0</v>
      </c>
      <c r="G603" s="3">
        <f t="shared" si="274"/>
        <v>0</v>
      </c>
      <c r="H603" s="3">
        <f t="shared" si="275"/>
        <v>52.987304981328869</v>
      </c>
      <c r="I603" s="3">
        <f t="shared" si="276"/>
        <v>-62.126059671561713</v>
      </c>
      <c r="J603" s="2">
        <f t="shared" si="256"/>
        <v>81.653547256067242</v>
      </c>
      <c r="K603" s="2">
        <f t="shared" si="277"/>
        <v>55.660223078437106</v>
      </c>
      <c r="L603" s="6">
        <f t="shared" si="257"/>
        <v>2836.0984882848502</v>
      </c>
      <c r="M603" s="2">
        <f t="shared" si="258"/>
        <v>35.943609313332303</v>
      </c>
      <c r="N603" s="2">
        <f t="shared" si="278"/>
        <v>81.653547256067242</v>
      </c>
      <c r="O603" s="2">
        <f t="shared" si="259"/>
        <v>55.660223078437106</v>
      </c>
      <c r="P603" s="5">
        <f t="shared" si="260"/>
        <v>0.38361407585791762</v>
      </c>
      <c r="Q603" s="4">
        <f t="shared" si="279"/>
        <v>0.44019654407189912</v>
      </c>
      <c r="R603" s="4">
        <f t="shared" si="261"/>
        <v>0.3062277651112647</v>
      </c>
      <c r="S603" s="4">
        <f t="shared" si="280"/>
        <v>0</v>
      </c>
      <c r="T603" s="4">
        <f t="shared" si="281"/>
        <v>0</v>
      </c>
      <c r="U603" s="5">
        <f t="shared" si="282"/>
        <v>0</v>
      </c>
      <c r="V603" s="5">
        <f t="shared" si="283"/>
        <v>-8.8233764930548908</v>
      </c>
      <c r="W603" s="5">
        <f t="shared" si="284"/>
        <v>10.345149931768351</v>
      </c>
      <c r="X603" s="5">
        <f t="shared" si="262"/>
        <v>0.9996822306256079</v>
      </c>
      <c r="Y603" s="5">
        <f t="shared" si="263"/>
        <v>0</v>
      </c>
      <c r="Z603" s="5">
        <f t="shared" si="264"/>
        <v>8.2582270639092066</v>
      </c>
      <c r="AA603" s="5">
        <f t="shared" si="265"/>
        <v>7.0434403590660137</v>
      </c>
      <c r="AB603" s="5">
        <f t="shared" si="266"/>
        <v>0</v>
      </c>
      <c r="AC603" s="5">
        <f t="shared" si="267"/>
        <v>-0.56514942914568422</v>
      </c>
      <c r="AD603" s="5">
        <f t="shared" si="268"/>
        <v>-14.785409709165634</v>
      </c>
      <c r="AE603">
        <f t="shared" si="285"/>
        <v>1</v>
      </c>
    </row>
    <row r="604" spans="1:31" x14ac:dyDescent="0.2">
      <c r="A604">
        <f t="shared" si="286"/>
        <v>5.7199999999999225</v>
      </c>
      <c r="B604" s="5">
        <f t="shared" si="269"/>
        <v>0</v>
      </c>
      <c r="C604" s="5">
        <f t="shared" si="270"/>
        <v>407.63568211947029</v>
      </c>
      <c r="D604" s="5">
        <f t="shared" si="271"/>
        <v>-0.4517742294731355</v>
      </c>
      <c r="E604" s="2">
        <f t="shared" si="272"/>
        <v>407.63568211947029</v>
      </c>
      <c r="F604" s="2">
        <f t="shared" si="273"/>
        <v>0</v>
      </c>
      <c r="G604" s="3">
        <f t="shared" si="274"/>
        <v>0</v>
      </c>
      <c r="H604" s="3">
        <f t="shared" si="275"/>
        <v>52.981653487037413</v>
      </c>
      <c r="I604" s="3">
        <f t="shared" si="276"/>
        <v>-62.273913768653372</v>
      </c>
      <c r="J604" s="2">
        <f t="shared" si="256"/>
        <v>81.762436009980647</v>
      </c>
      <c r="K604" s="2">
        <f t="shared" si="277"/>
        <v>55.73444854122743</v>
      </c>
      <c r="L604" s="6">
        <f t="shared" si="257"/>
        <v>2836.0957055861359</v>
      </c>
      <c r="M604" s="2">
        <f t="shared" si="258"/>
        <v>35.943574046490959</v>
      </c>
      <c r="N604" s="2">
        <f t="shared" si="278"/>
        <v>81.762436009980647</v>
      </c>
      <c r="O604" s="2">
        <f t="shared" si="259"/>
        <v>55.73444854122743</v>
      </c>
      <c r="P604" s="5">
        <f t="shared" si="260"/>
        <v>0.38361399460311518</v>
      </c>
      <c r="Q604" s="4">
        <f t="shared" si="279"/>
        <v>0.43960987221691106</v>
      </c>
      <c r="R604" s="4">
        <f t="shared" si="261"/>
        <v>0.30607985051718956</v>
      </c>
      <c r="S604" s="4">
        <f t="shared" si="280"/>
        <v>0</v>
      </c>
      <c r="T604" s="4">
        <f t="shared" si="281"/>
        <v>0</v>
      </c>
      <c r="U604" s="5">
        <f t="shared" si="282"/>
        <v>0</v>
      </c>
      <c r="V604" s="5">
        <f t="shared" si="283"/>
        <v>-8.8341986650898328</v>
      </c>
      <c r="W604" s="5">
        <f t="shared" si="284"/>
        <v>10.383596767502834</v>
      </c>
      <c r="X604" s="5">
        <f t="shared" si="262"/>
        <v>0.99968124976599759</v>
      </c>
      <c r="Y604" s="5">
        <f t="shared" si="263"/>
        <v>0</v>
      </c>
      <c r="Z604" s="5">
        <f t="shared" si="264"/>
        <v>8.2849160644313748</v>
      </c>
      <c r="AA604" s="5">
        <f t="shared" si="265"/>
        <v>7.0486745658154701</v>
      </c>
      <c r="AB604" s="5">
        <f t="shared" si="266"/>
        <v>0</v>
      </c>
      <c r="AC604" s="5">
        <f t="shared" si="267"/>
        <v>-0.54928260065845791</v>
      </c>
      <c r="AD604" s="5">
        <f t="shared" si="268"/>
        <v>-14.741728666681695</v>
      </c>
      <c r="AE604">
        <f t="shared" si="285"/>
        <v>0</v>
      </c>
    </row>
    <row r="605" spans="1:31" x14ac:dyDescent="0.2">
      <c r="A605">
        <f t="shared" si="286"/>
        <v>5.7299999999999223</v>
      </c>
      <c r="B605" s="5">
        <f t="shared" si="269"/>
        <v>0</v>
      </c>
      <c r="C605" s="5">
        <f t="shared" si="270"/>
        <v>408.16547119021061</v>
      </c>
      <c r="D605" s="5">
        <f t="shared" si="271"/>
        <v>-1.0752504535930034</v>
      </c>
      <c r="E605" s="2">
        <f t="shared" si="272"/>
        <v>408.16547119021061</v>
      </c>
      <c r="F605" s="2">
        <f t="shared" si="273"/>
        <v>0</v>
      </c>
      <c r="G605" s="3">
        <f t="shared" si="274"/>
        <v>0</v>
      </c>
      <c r="H605" s="3">
        <f t="shared" si="275"/>
        <v>52.976160661030825</v>
      </c>
      <c r="I605" s="3">
        <f t="shared" si="276"/>
        <v>-62.421331055320188</v>
      </c>
      <c r="J605" s="2">
        <f t="shared" si="256"/>
        <v>81.871216975816537</v>
      </c>
      <c r="K605" s="2">
        <f t="shared" si="277"/>
        <v>55.808600528845624</v>
      </c>
      <c r="L605" s="6">
        <f t="shared" si="257"/>
        <v>2836.0929198739764</v>
      </c>
      <c r="M605" s="2">
        <f t="shared" si="258"/>
        <v>35.943538741458376</v>
      </c>
      <c r="N605" s="2">
        <f t="shared" si="278"/>
        <v>81.871216975816537</v>
      </c>
      <c r="O605" s="2">
        <f t="shared" si="259"/>
        <v>55.808600528845624</v>
      </c>
      <c r="P605" s="5">
        <f t="shared" si="260"/>
        <v>0.38361391326032013</v>
      </c>
      <c r="Q605" s="4">
        <f t="shared" si="279"/>
        <v>0.43902533844190356</v>
      </c>
      <c r="R605" s="4">
        <f t="shared" si="261"/>
        <v>0.30593222443838719</v>
      </c>
      <c r="S605" s="4">
        <f t="shared" si="280"/>
        <v>0</v>
      </c>
      <c r="T605" s="4">
        <f t="shared" si="281"/>
        <v>0</v>
      </c>
      <c r="U605" s="5">
        <f t="shared" si="282"/>
        <v>0</v>
      </c>
      <c r="V605" s="5">
        <f t="shared" si="283"/>
        <v>-8.8450331672722964</v>
      </c>
      <c r="W605" s="5">
        <f t="shared" si="284"/>
        <v>10.422022597340259</v>
      </c>
      <c r="X605" s="5">
        <f t="shared" si="262"/>
        <v>0.99968026784419295</v>
      </c>
      <c r="Y605" s="5">
        <f t="shared" si="263"/>
        <v>0</v>
      </c>
      <c r="Z605" s="5">
        <f t="shared" si="264"/>
        <v>8.3115665155444329</v>
      </c>
      <c r="AA605" s="5">
        <f t="shared" si="265"/>
        <v>7.0539169163519118</v>
      </c>
      <c r="AB605" s="5">
        <f t="shared" si="266"/>
        <v>0</v>
      </c>
      <c r="AC605" s="5">
        <f t="shared" si="267"/>
        <v>-0.53346665172786345</v>
      </c>
      <c r="AD605" s="5">
        <f t="shared" si="268"/>
        <v>-14.698060486307828</v>
      </c>
      <c r="AE605">
        <f t="shared" si="285"/>
        <v>0</v>
      </c>
    </row>
    <row r="606" spans="1:31" x14ac:dyDescent="0.2">
      <c r="A606">
        <f t="shared" si="286"/>
        <v>5.7399999999999221</v>
      </c>
      <c r="B606" s="5">
        <f t="shared" si="269"/>
        <v>0</v>
      </c>
      <c r="C606" s="5">
        <f t="shared" si="270"/>
        <v>408.69520612348833</v>
      </c>
      <c r="D606" s="5">
        <f t="shared" si="271"/>
        <v>-1.7001986671705205</v>
      </c>
      <c r="E606" s="2">
        <f t="shared" si="272"/>
        <v>408.69520612348833</v>
      </c>
      <c r="F606" s="2">
        <f t="shared" si="273"/>
        <v>0</v>
      </c>
      <c r="G606" s="3">
        <f t="shared" si="274"/>
        <v>0</v>
      </c>
      <c r="H606" s="3">
        <f t="shared" si="275"/>
        <v>52.970825994513547</v>
      </c>
      <c r="I606" s="3">
        <f t="shared" si="276"/>
        <v>-62.568311660183269</v>
      </c>
      <c r="J606" s="2">
        <f t="shared" si="256"/>
        <v>81.979887963736928</v>
      </c>
      <c r="K606" s="2">
        <f t="shared" si="277"/>
        <v>55.882677548559592</v>
      </c>
      <c r="L606" s="6">
        <f t="shared" si="257"/>
        <v>2836.0901311789335</v>
      </c>
      <c r="M606" s="2">
        <f t="shared" si="258"/>
        <v>35.9435033986219</v>
      </c>
      <c r="N606" s="2">
        <f t="shared" si="278"/>
        <v>81.979887963736928</v>
      </c>
      <c r="O606" s="2">
        <f t="shared" si="259"/>
        <v>55.882677548559592</v>
      </c>
      <c r="P606" s="5">
        <f t="shared" si="260"/>
        <v>0.38361383183042486</v>
      </c>
      <c r="Q606" s="4">
        <f t="shared" si="279"/>
        <v>0.43844294364638786</v>
      </c>
      <c r="R606" s="4">
        <f t="shared" si="261"/>
        <v>0.30578488921328006</v>
      </c>
      <c r="S606" s="4">
        <f t="shared" si="280"/>
        <v>0</v>
      </c>
      <c r="T606" s="4">
        <f t="shared" si="281"/>
        <v>0</v>
      </c>
      <c r="U606" s="5">
        <f t="shared" si="282"/>
        <v>0</v>
      </c>
      <c r="V606" s="5">
        <f t="shared" si="283"/>
        <v>-8.8558797872070532</v>
      </c>
      <c r="W606" s="5">
        <f t="shared" si="284"/>
        <v>10.460426775457098</v>
      </c>
      <c r="X606" s="5">
        <f t="shared" si="262"/>
        <v>0.9996792848709668</v>
      </c>
      <c r="Y606" s="5">
        <f t="shared" si="263"/>
        <v>0</v>
      </c>
      <c r="Z606" s="5">
        <f t="shared" si="264"/>
        <v>8.3381780771417127</v>
      </c>
      <c r="AA606" s="5">
        <f t="shared" si="265"/>
        <v>7.0591673055581943</v>
      </c>
      <c r="AB606" s="5">
        <f t="shared" si="266"/>
        <v>0</v>
      </c>
      <c r="AC606" s="5">
        <f t="shared" si="267"/>
        <v>-0.51770171006534049</v>
      </c>
      <c r="AD606" s="5">
        <f t="shared" si="268"/>
        <v>-14.654405918984708</v>
      </c>
      <c r="AE606">
        <f t="shared" si="285"/>
        <v>0</v>
      </c>
    </row>
    <row r="607" spans="1:31" x14ac:dyDescent="0.2">
      <c r="A607">
        <f t="shared" si="286"/>
        <v>5.7499999999999218</v>
      </c>
      <c r="B607" s="5">
        <f t="shared" si="269"/>
        <v>0</v>
      </c>
      <c r="C607" s="5">
        <f t="shared" si="270"/>
        <v>409.22488849834798</v>
      </c>
      <c r="D607" s="5">
        <f t="shared" si="271"/>
        <v>-2.3266145040683024</v>
      </c>
      <c r="E607" s="2">
        <f t="shared" si="272"/>
        <v>409.22488849834798</v>
      </c>
      <c r="F607" s="2">
        <f t="shared" si="273"/>
        <v>0</v>
      </c>
      <c r="G607" s="3">
        <f t="shared" si="274"/>
        <v>0</v>
      </c>
      <c r="H607" s="3">
        <f t="shared" si="275"/>
        <v>52.96564897741289</v>
      </c>
      <c r="I607" s="3">
        <f t="shared" si="276"/>
        <v>-62.714855719373119</v>
      </c>
      <c r="J607" s="2">
        <f t="shared" si="256"/>
        <v>82.088446808916459</v>
      </c>
      <c r="K607" s="2">
        <f t="shared" si="277"/>
        <v>55.956678124687429</v>
      </c>
      <c r="L607" s="6">
        <f t="shared" si="257"/>
        <v>2836.0873395314579</v>
      </c>
      <c r="M607" s="2">
        <f t="shared" si="258"/>
        <v>35.943468018367433</v>
      </c>
      <c r="N607" s="2">
        <f t="shared" si="278"/>
        <v>82.088446808916459</v>
      </c>
      <c r="O607" s="2">
        <f t="shared" si="259"/>
        <v>55.956678124687429</v>
      </c>
      <c r="P607" s="5">
        <f t="shared" si="260"/>
        <v>0.38361375031431855</v>
      </c>
      <c r="Q607" s="4">
        <f t="shared" si="279"/>
        <v>0.43786268854660859</v>
      </c>
      <c r="R607" s="4">
        <f t="shared" si="261"/>
        <v>0.30563784713708964</v>
      </c>
      <c r="S607" s="4">
        <f t="shared" si="280"/>
        <v>0</v>
      </c>
      <c r="T607" s="4">
        <f t="shared" si="281"/>
        <v>0</v>
      </c>
      <c r="U607" s="5">
        <f t="shared" si="282"/>
        <v>0</v>
      </c>
      <c r="V607" s="5">
        <f t="shared" si="283"/>
        <v>-8.8667383144196066</v>
      </c>
      <c r="W607" s="5">
        <f t="shared" si="284"/>
        <v>10.49880865855908</v>
      </c>
      <c r="X607" s="5">
        <f t="shared" si="262"/>
        <v>0.99967830085705223</v>
      </c>
      <c r="Y607" s="5">
        <f t="shared" si="263"/>
        <v>0</v>
      </c>
      <c r="Z607" s="5">
        <f t="shared" si="264"/>
        <v>8.3647504117801734</v>
      </c>
      <c r="AA607" s="5">
        <f t="shared" si="265"/>
        <v>7.0644256294949699</v>
      </c>
      <c r="AB607" s="5">
        <f t="shared" si="266"/>
        <v>0</v>
      </c>
      <c r="AC607" s="5">
        <f t="shared" si="267"/>
        <v>-0.50198790263943316</v>
      </c>
      <c r="AD607" s="5">
        <f t="shared" si="268"/>
        <v>-14.610765711945952</v>
      </c>
      <c r="AE607">
        <f t="shared" si="285"/>
        <v>0</v>
      </c>
    </row>
    <row r="608" spans="1:31" x14ac:dyDescent="0.2">
      <c r="A608">
        <f t="shared" si="286"/>
        <v>5.7599999999999216</v>
      </c>
      <c r="B608" s="5">
        <f t="shared" si="269"/>
        <v>0</v>
      </c>
      <c r="C608" s="5">
        <f t="shared" si="270"/>
        <v>409.75451988872697</v>
      </c>
      <c r="D608" s="5">
        <f t="shared" si="271"/>
        <v>-2.9544935995476309</v>
      </c>
      <c r="E608" s="2">
        <f t="shared" si="272"/>
        <v>409.75451988872697</v>
      </c>
      <c r="F608" s="2">
        <f t="shared" si="273"/>
        <v>0</v>
      </c>
      <c r="G608" s="3">
        <f t="shared" si="274"/>
        <v>0</v>
      </c>
      <c r="H608" s="3">
        <f t="shared" si="275"/>
        <v>52.960629098386498</v>
      </c>
      <c r="I608" s="3">
        <f t="shared" si="276"/>
        <v>-62.860963376492577</v>
      </c>
      <c r="J608" s="2">
        <f t="shared" ref="J608:J671" si="287">SQRT(G608^2+H608^2+I608^2)</f>
        <v>82.196891371374889</v>
      </c>
      <c r="K608" s="2">
        <f t="shared" si="277"/>
        <v>56.030600798483221</v>
      </c>
      <c r="L608" s="6">
        <f t="shared" ref="L608:L671" si="288">SQRT(spin^2-flag*((30/PI())*(wx*G608+wy*H608+wz*I608)/J608)^2)*EXP(-A608/(tau*146.7/N608))</f>
        <v>2836.0845449618942</v>
      </c>
      <c r="M608" s="2">
        <f t="shared" ref="M608:M671" si="289">(L608*PI()/30)*(circ/(2*PI()))/12</f>
        <v>35.943432601079557</v>
      </c>
      <c r="N608" s="2">
        <f t="shared" si="278"/>
        <v>82.196891371374889</v>
      </c>
      <c r="O608" s="2">
        <f t="shared" ref="O608:O671" si="290">J608/1.467</f>
        <v>56.030600798483221</v>
      </c>
      <c r="P608" s="5">
        <f t="shared" ref="P608:P671" si="291">cd0+(cdspin*L608/1000)</f>
        <v>0.38361366871288732</v>
      </c>
      <c r="Q608" s="4">
        <f t="shared" si="279"/>
        <v>0.43728457367910722</v>
      </c>
      <c r="R608" s="4">
        <f t="shared" ref="R608:R671" si="292">cl2_*Q608/(cl0+cl1_*Q608)</f>
        <v>0.30549110046228733</v>
      </c>
      <c r="S608" s="4">
        <f t="shared" si="280"/>
        <v>0</v>
      </c>
      <c r="T608" s="4">
        <f t="shared" si="281"/>
        <v>0</v>
      </c>
      <c r="U608" s="5">
        <f t="shared" si="282"/>
        <v>0</v>
      </c>
      <c r="V608" s="5">
        <f t="shared" si="283"/>
        <v>-8.8776085403307761</v>
      </c>
      <c r="W608" s="5">
        <f t="shared" si="284"/>
        <v>10.537167605918269</v>
      </c>
      <c r="X608" s="5">
        <f t="shared" ref="X608:X671" si="293">M608/romega</f>
        <v>0.99967731581314534</v>
      </c>
      <c r="Y608" s="5">
        <f t="shared" ref="Y608:Y671" si="294">const*($R608/omega)*N608*(wy*I608-wz*(H608-T608))</f>
        <v>0</v>
      </c>
      <c r="Z608" s="5">
        <f t="shared" ref="Z608:Z671" si="295">const*($R608/omega)*N608*(wz*(G608-S608)-wx*I608)</f>
        <v>8.3912831846895966</v>
      </c>
      <c r="AA608" s="5">
        <f t="shared" ref="AA608:AA671" si="296">const*($R608/omega)*N608*(wx*(H608-T608)-wy*(G608-S608))</f>
        <v>7.0696917853801686</v>
      </c>
      <c r="AB608" s="5">
        <f t="shared" ref="AB608:AB671" si="297">U608+Y608</f>
        <v>0</v>
      </c>
      <c r="AC608" s="5">
        <f t="shared" ref="AC608:AC671" si="298">V608+Z608</f>
        <v>-0.48632535564117951</v>
      </c>
      <c r="AD608" s="5">
        <f t="shared" ref="AD608:AD671" si="299">W608+AA608-32.174</f>
        <v>-14.567140608701564</v>
      </c>
      <c r="AE608">
        <f t="shared" si="285"/>
        <v>0</v>
      </c>
    </row>
    <row r="609" spans="1:31" x14ac:dyDescent="0.2">
      <c r="A609">
        <f t="shared" si="286"/>
        <v>5.7699999999999214</v>
      </c>
      <c r="B609" s="5">
        <f t="shared" ref="B609:B672" si="300">B608+G608*dt+0.5*AB608*dt*dt</f>
        <v>0</v>
      </c>
      <c r="C609" s="5">
        <f t="shared" ref="C609:C672" si="301">C608+H608*dt+0.5*AC608*dt*dt</f>
        <v>410.28410186344303</v>
      </c>
      <c r="D609" s="5">
        <f t="shared" ref="D609:D672" si="302">D608+I608*dt+0.5*AD608*dt*dt</f>
        <v>-3.5838315903429918</v>
      </c>
      <c r="E609" s="2">
        <f t="shared" ref="E609:E672" si="303">SQRT(B609^2+C609^2)</f>
        <v>410.28410186344303</v>
      </c>
      <c r="F609" s="2">
        <f t="shared" ref="F609:F672" si="304">ATAN2(C609,B609)*180/PI()</f>
        <v>0</v>
      </c>
      <c r="G609" s="3">
        <f t="shared" ref="G609:G672" si="305">G608+AB608*dt</f>
        <v>0</v>
      </c>
      <c r="H609" s="3">
        <f t="shared" ref="H609:H672" si="306">H608+AC608*dt</f>
        <v>52.955765844830083</v>
      </c>
      <c r="I609" s="3">
        <f t="shared" ref="I609:I672" si="307">I608+AD608*dt</f>
        <v>-63.006634782579596</v>
      </c>
      <c r="J609" s="2">
        <f t="shared" si="287"/>
        <v>82.305219535809755</v>
      </c>
      <c r="K609" s="2">
        <f t="shared" ref="K609:K672" si="308">J609/1.467</f>
        <v>56.104444128023005</v>
      </c>
      <c r="L609" s="6">
        <f t="shared" si="288"/>
        <v>2836.0817475004728</v>
      </c>
      <c r="M609" s="2">
        <f t="shared" si="289"/>
        <v>35.943397147141411</v>
      </c>
      <c r="N609" s="2">
        <f t="shared" ref="N609:N672" si="309">IF(D609&gt;=hwind,SQRT((G609-vxw)^2+(H609-vyw)^2+I609^2),J609)</f>
        <v>82.305219535809755</v>
      </c>
      <c r="O609" s="2">
        <f t="shared" si="290"/>
        <v>56.104444128023005</v>
      </c>
      <c r="P609" s="5">
        <f t="shared" si="291"/>
        <v>0.38361358702701381</v>
      </c>
      <c r="Q609" s="4">
        <f t="shared" ref="Q609:Q672" si="310">(M609/N609)</f>
        <v>0.43670859940423318</v>
      </c>
      <c r="R609" s="4">
        <f t="shared" si="292"/>
        <v>0.30534465139904221</v>
      </c>
      <c r="S609" s="4">
        <f t="shared" si="280"/>
        <v>0</v>
      </c>
      <c r="T609" s="4">
        <f t="shared" si="281"/>
        <v>0</v>
      </c>
      <c r="U609" s="5">
        <f t="shared" si="282"/>
        <v>0</v>
      </c>
      <c r="V609" s="5">
        <f t="shared" si="283"/>
        <v>-8.8884902582314833</v>
      </c>
      <c r="W609" s="5">
        <f t="shared" si="284"/>
        <v>10.575502979409412</v>
      </c>
      <c r="X609" s="5">
        <f t="shared" si="293"/>
        <v>0.99967632974990217</v>
      </c>
      <c r="Y609" s="5">
        <f t="shared" si="294"/>
        <v>0</v>
      </c>
      <c r="Z609" s="5">
        <f t="shared" si="295"/>
        <v>8.4177760637813446</v>
      </c>
      <c r="AA609" s="5">
        <f t="shared" si="296"/>
        <v>7.0749656715687514</v>
      </c>
      <c r="AB609" s="5">
        <f t="shared" si="297"/>
        <v>0</v>
      </c>
      <c r="AC609" s="5">
        <f t="shared" si="298"/>
        <v>-0.47071419445013873</v>
      </c>
      <c r="AD609" s="5">
        <f t="shared" si="299"/>
        <v>-14.523531349021837</v>
      </c>
      <c r="AE609">
        <f t="shared" si="285"/>
        <v>0</v>
      </c>
    </row>
    <row r="610" spans="1:31" x14ac:dyDescent="0.2">
      <c r="A610">
        <f t="shared" si="286"/>
        <v>5.7799999999999212</v>
      </c>
      <c r="B610" s="5">
        <f t="shared" si="300"/>
        <v>0</v>
      </c>
      <c r="C610" s="5">
        <f t="shared" si="301"/>
        <v>410.81363598618162</v>
      </c>
      <c r="D610" s="5">
        <f t="shared" si="302"/>
        <v>-4.2146241147362389</v>
      </c>
      <c r="E610" s="2">
        <f t="shared" si="303"/>
        <v>410.81363598618162</v>
      </c>
      <c r="F610" s="2">
        <f t="shared" si="304"/>
        <v>0</v>
      </c>
      <c r="G610" s="3">
        <f t="shared" si="305"/>
        <v>0</v>
      </c>
      <c r="H610" s="3">
        <f t="shared" si="306"/>
        <v>52.951058702885582</v>
      </c>
      <c r="I610" s="3">
        <f t="shared" si="307"/>
        <v>-63.151870096069814</v>
      </c>
      <c r="J610" s="2">
        <f t="shared" si="287"/>
        <v>82.413429211429559</v>
      </c>
      <c r="K610" s="2">
        <f t="shared" si="308"/>
        <v>56.178206688091038</v>
      </c>
      <c r="L610" s="6">
        <f t="shared" si="288"/>
        <v>2836.0789471773173</v>
      </c>
      <c r="M610" s="2">
        <f t="shared" si="289"/>
        <v>35.943361656934748</v>
      </c>
      <c r="N610" s="2">
        <f t="shared" si="309"/>
        <v>82.413429211429559</v>
      </c>
      <c r="O610" s="2">
        <f t="shared" si="290"/>
        <v>56.178206688091038</v>
      </c>
      <c r="P610" s="5">
        <f t="shared" si="291"/>
        <v>0.38361350525757765</v>
      </c>
      <c r="Q610" s="4">
        <f t="shared" si="310"/>
        <v>0.43613476590960637</v>
      </c>
      <c r="R610" s="4">
        <f t="shared" si="292"/>
        <v>0.3051985021156669</v>
      </c>
      <c r="S610" s="4">
        <f t="shared" ref="S610:S673" si="311">IF(D610&gt;=hwind,vxw,0)</f>
        <v>0</v>
      </c>
      <c r="T610" s="4">
        <f t="shared" ref="T610:T673" si="312">IF(D610&gt;=hwind,vyw,0)</f>
        <v>0</v>
      </c>
      <c r="U610" s="5">
        <f t="shared" ref="U610:U673" si="313">-const*$P610*$N610*(G610-S610)</f>
        <v>0</v>
      </c>
      <c r="V610" s="5">
        <f t="shared" ref="V610:V673" si="314">-const*$P610*$N610*(H610-T610)</f>
        <v>-8.8993832632579277</v>
      </c>
      <c r="W610" s="5">
        <f t="shared" ref="W610:W673" si="315">-const*$P610*$N610*I610</f>
        <v>10.613814143545641</v>
      </c>
      <c r="X610" s="5">
        <f t="shared" si="293"/>
        <v>0.99967534267794023</v>
      </c>
      <c r="Y610" s="5">
        <f t="shared" si="294"/>
        <v>0</v>
      </c>
      <c r="Z610" s="5">
        <f t="shared" si="295"/>
        <v>8.4442287196566888</v>
      </c>
      <c r="AA610" s="5">
        <f t="shared" si="296"/>
        <v>7.0802471875327795</v>
      </c>
      <c r="AB610" s="5">
        <f t="shared" si="297"/>
        <v>0</v>
      </c>
      <c r="AC610" s="5">
        <f t="shared" si="298"/>
        <v>-0.45515454360123897</v>
      </c>
      <c r="AD610" s="5">
        <f t="shared" si="299"/>
        <v>-14.47993866892158</v>
      </c>
      <c r="AE610">
        <f t="shared" si="285"/>
        <v>0</v>
      </c>
    </row>
    <row r="611" spans="1:31" x14ac:dyDescent="0.2">
      <c r="A611">
        <f t="shared" si="286"/>
        <v>5.789999999999921</v>
      </c>
      <c r="B611" s="5">
        <f t="shared" si="300"/>
        <v>0</v>
      </c>
      <c r="C611" s="5">
        <f t="shared" si="301"/>
        <v>411.34312381548335</v>
      </c>
      <c r="D611" s="5">
        <f t="shared" si="302"/>
        <v>-4.8468668126303829</v>
      </c>
      <c r="E611" s="2">
        <f t="shared" si="303"/>
        <v>411.34312381548335</v>
      </c>
      <c r="F611" s="2">
        <f t="shared" si="304"/>
        <v>0</v>
      </c>
      <c r="G611" s="3">
        <f t="shared" si="305"/>
        <v>0</v>
      </c>
      <c r="H611" s="3">
        <f t="shared" si="306"/>
        <v>52.946507157449567</v>
      </c>
      <c r="I611" s="3">
        <f t="shared" si="307"/>
        <v>-63.296669482759029</v>
      </c>
      <c r="J611" s="2">
        <f t="shared" si="287"/>
        <v>82.521518331787235</v>
      </c>
      <c r="K611" s="2">
        <f t="shared" si="308"/>
        <v>56.251887070066275</v>
      </c>
      <c r="L611" s="6">
        <f t="shared" si="288"/>
        <v>2836.0761440224387</v>
      </c>
      <c r="M611" s="2">
        <f t="shared" si="289"/>
        <v>35.943326130839935</v>
      </c>
      <c r="N611" s="2">
        <f t="shared" si="309"/>
        <v>82.521518331787235</v>
      </c>
      <c r="O611" s="2">
        <f t="shared" si="290"/>
        <v>56.251887070066275</v>
      </c>
      <c r="P611" s="5">
        <f t="shared" si="291"/>
        <v>0.38361342340545523</v>
      </c>
      <c r="Q611" s="4">
        <f t="shared" si="310"/>
        <v>0.43556307321353044</v>
      </c>
      <c r="R611" s="4">
        <f t="shared" si="292"/>
        <v>0.30505265473905985</v>
      </c>
      <c r="S611" s="4">
        <f t="shared" si="311"/>
        <v>0</v>
      </c>
      <c r="T611" s="4">
        <f t="shared" si="312"/>
        <v>0</v>
      </c>
      <c r="U611" s="5">
        <f t="shared" si="313"/>
        <v>0</v>
      </c>
      <c r="V611" s="5">
        <f t="shared" si="314"/>
        <v>-8.9102873523669519</v>
      </c>
      <c r="W611" s="5">
        <f t="shared" si="315"/>
        <v>10.652100465513435</v>
      </c>
      <c r="X611" s="5">
        <f t="shared" si="293"/>
        <v>0.9996743546078386</v>
      </c>
      <c r="Y611" s="5">
        <f t="shared" si="294"/>
        <v>0</v>
      </c>
      <c r="Z611" s="5">
        <f t="shared" si="295"/>
        <v>8.4706408256146535</v>
      </c>
      <c r="AA611" s="5">
        <f t="shared" si="296"/>
        <v>7.0855362338416912</v>
      </c>
      <c r="AB611" s="5">
        <f t="shared" si="297"/>
        <v>0</v>
      </c>
      <c r="AC611" s="5">
        <f t="shared" si="298"/>
        <v>-0.43964652675229843</v>
      </c>
      <c r="AD611" s="5">
        <f t="shared" si="299"/>
        <v>-14.436363300644874</v>
      </c>
      <c r="AE611">
        <f t="shared" si="285"/>
        <v>0</v>
      </c>
    </row>
    <row r="612" spans="1:31" x14ac:dyDescent="0.2">
      <c r="A612">
        <f t="shared" si="286"/>
        <v>5.7999999999999208</v>
      </c>
      <c r="B612" s="5">
        <f t="shared" si="300"/>
        <v>0</v>
      </c>
      <c r="C612" s="5">
        <f t="shared" si="301"/>
        <v>411.87256690473151</v>
      </c>
      <c r="D612" s="5">
        <f t="shared" si="302"/>
        <v>-5.4805553256230057</v>
      </c>
      <c r="E612" s="2">
        <f t="shared" si="303"/>
        <v>411.87256690473151</v>
      </c>
      <c r="F612" s="2">
        <f t="shared" si="304"/>
        <v>0</v>
      </c>
      <c r="G612" s="3">
        <f t="shared" si="305"/>
        <v>0</v>
      </c>
      <c r="H612" s="3">
        <f t="shared" si="306"/>
        <v>52.942110692182041</v>
      </c>
      <c r="I612" s="3">
        <f t="shared" si="307"/>
        <v>-63.441033115765478</v>
      </c>
      <c r="J612" s="2">
        <f t="shared" si="287"/>
        <v>82.629484854614134</v>
      </c>
      <c r="K612" s="2">
        <f t="shared" si="308"/>
        <v>56.32548388180922</v>
      </c>
      <c r="L612" s="6">
        <f t="shared" si="288"/>
        <v>2836.0733380657375</v>
      </c>
      <c r="M612" s="2">
        <f t="shared" si="289"/>
        <v>35.943290569235913</v>
      </c>
      <c r="N612" s="2">
        <f t="shared" si="309"/>
        <v>82.629484854614134</v>
      </c>
      <c r="O612" s="2">
        <f t="shared" si="290"/>
        <v>56.32548388180922</v>
      </c>
      <c r="P612" s="5">
        <f t="shared" si="291"/>
        <v>0.38361334147151954</v>
      </c>
      <c r="Q612" s="4">
        <f t="shared" si="310"/>
        <v>0.4349935211683556</v>
      </c>
      <c r="R612" s="4">
        <f t="shared" si="292"/>
        <v>0.30490711135514481</v>
      </c>
      <c r="S612" s="4">
        <f t="shared" si="311"/>
        <v>0</v>
      </c>
      <c r="T612" s="4">
        <f t="shared" si="312"/>
        <v>0</v>
      </c>
      <c r="U612" s="5">
        <f t="shared" si="313"/>
        <v>0</v>
      </c>
      <c r="V612" s="5">
        <f t="shared" si="314"/>
        <v>-8.9212023243117571</v>
      </c>
      <c r="W612" s="5">
        <f t="shared" si="315"/>
        <v>10.69036131520693</v>
      </c>
      <c r="X612" s="5">
        <f t="shared" si="293"/>
        <v>0.99967336555013642</v>
      </c>
      <c r="Y612" s="5">
        <f t="shared" si="294"/>
        <v>0</v>
      </c>
      <c r="Z612" s="5">
        <f t="shared" si="295"/>
        <v>8.497012057659445</v>
      </c>
      <c r="AA612" s="5">
        <f t="shared" si="296"/>
        <v>7.090832712142916</v>
      </c>
      <c r="AB612" s="5">
        <f t="shared" si="297"/>
        <v>0</v>
      </c>
      <c r="AC612" s="5">
        <f t="shared" si="298"/>
        <v>-0.42419026665231208</v>
      </c>
      <c r="AD612" s="5">
        <f t="shared" si="299"/>
        <v>-14.392805972650152</v>
      </c>
      <c r="AE612">
        <f t="shared" si="285"/>
        <v>0</v>
      </c>
    </row>
    <row r="613" spans="1:31" x14ac:dyDescent="0.2">
      <c r="A613">
        <f t="shared" si="286"/>
        <v>5.8099999999999206</v>
      </c>
      <c r="B613" s="5">
        <f t="shared" si="300"/>
        <v>0</v>
      </c>
      <c r="C613" s="5">
        <f t="shared" si="301"/>
        <v>412.40196680214001</v>
      </c>
      <c r="D613" s="5">
        <f t="shared" si="302"/>
        <v>-6.1156852970792936</v>
      </c>
      <c r="E613" s="2">
        <f t="shared" si="303"/>
        <v>412.40196680214001</v>
      </c>
      <c r="F613" s="2">
        <f t="shared" si="304"/>
        <v>0</v>
      </c>
      <c r="G613" s="3">
        <f t="shared" si="305"/>
        <v>0</v>
      </c>
      <c r="H613" s="3">
        <f t="shared" si="306"/>
        <v>52.93786878951552</v>
      </c>
      <c r="I613" s="3">
        <f t="shared" si="307"/>
        <v>-63.584961175491976</v>
      </c>
      <c r="J613" s="2">
        <f t="shared" si="287"/>
        <v>82.737326761654458</v>
      </c>
      <c r="K613" s="2">
        <f t="shared" si="308"/>
        <v>56.398995747549051</v>
      </c>
      <c r="L613" s="6">
        <f t="shared" si="288"/>
        <v>2836.0705293370006</v>
      </c>
      <c r="M613" s="2">
        <f t="shared" si="289"/>
        <v>35.943254972500178</v>
      </c>
      <c r="N613" s="2">
        <f t="shared" si="309"/>
        <v>82.737326761654458</v>
      </c>
      <c r="O613" s="2">
        <f t="shared" si="290"/>
        <v>56.398995747549051</v>
      </c>
      <c r="P613" s="5">
        <f t="shared" si="291"/>
        <v>0.38361325945664043</v>
      </c>
      <c r="Q613" s="4">
        <f t="shared" si="310"/>
        <v>0.43442610946379384</v>
      </c>
      <c r="R613" s="4">
        <f t="shared" si="292"/>
        <v>0.30476187400930727</v>
      </c>
      <c r="S613" s="4">
        <f t="shared" si="311"/>
        <v>0</v>
      </c>
      <c r="T613" s="4">
        <f t="shared" si="312"/>
        <v>0</v>
      </c>
      <c r="U613" s="5">
        <f t="shared" si="313"/>
        <v>0</v>
      </c>
      <c r="V613" s="5">
        <f t="shared" si="314"/>
        <v>-8.9321279796178761</v>
      </c>
      <c r="W613" s="5">
        <f t="shared" si="315"/>
        <v>10.728596065261547</v>
      </c>
      <c r="X613" s="5">
        <f t="shared" si="293"/>
        <v>0.99967237551533294</v>
      </c>
      <c r="Y613" s="5">
        <f t="shared" si="294"/>
        <v>0</v>
      </c>
      <c r="Z613" s="5">
        <f t="shared" si="295"/>
        <v>8.5233420945074432</v>
      </c>
      <c r="AA613" s="5">
        <f t="shared" si="296"/>
        <v>7.0961365251427049</v>
      </c>
      <c r="AB613" s="5">
        <f t="shared" si="297"/>
        <v>0</v>
      </c>
      <c r="AC613" s="5">
        <f t="shared" si="298"/>
        <v>-0.4087858851104329</v>
      </c>
      <c r="AD613" s="5">
        <f t="shared" si="299"/>
        <v>-14.349267409595747</v>
      </c>
      <c r="AE613">
        <f t="shared" si="285"/>
        <v>0</v>
      </c>
    </row>
    <row r="614" spans="1:31" x14ac:dyDescent="0.2">
      <c r="A614">
        <f t="shared" si="286"/>
        <v>5.8199999999999203</v>
      </c>
      <c r="B614" s="5">
        <f t="shared" si="300"/>
        <v>0</v>
      </c>
      <c r="C614" s="5">
        <f t="shared" si="301"/>
        <v>412.9313250507409</v>
      </c>
      <c r="D614" s="5">
        <f t="shared" si="302"/>
        <v>-6.7522523722046932</v>
      </c>
      <c r="E614" s="2">
        <f t="shared" si="303"/>
        <v>412.9313250507409</v>
      </c>
      <c r="F614" s="2">
        <f t="shared" si="304"/>
        <v>0</v>
      </c>
      <c r="G614" s="3">
        <f t="shared" si="305"/>
        <v>0</v>
      </c>
      <c r="H614" s="3">
        <f t="shared" si="306"/>
        <v>52.933780930664412</v>
      </c>
      <c r="I614" s="3">
        <f t="shared" si="307"/>
        <v>-63.728453849587936</v>
      </c>
      <c r="J614" s="2">
        <f t="shared" si="287"/>
        <v>82.845042058499985</v>
      </c>
      <c r="K614" s="2">
        <f t="shared" si="308"/>
        <v>56.472421307770951</v>
      </c>
      <c r="L614" s="6">
        <f t="shared" si="288"/>
        <v>2836.0677178659043</v>
      </c>
      <c r="M614" s="2">
        <f t="shared" si="289"/>
        <v>35.943219341008856</v>
      </c>
      <c r="N614" s="2">
        <f t="shared" si="309"/>
        <v>82.845042058499985</v>
      </c>
      <c r="O614" s="2">
        <f t="shared" si="290"/>
        <v>56.472421307770951</v>
      </c>
      <c r="P614" s="5">
        <f t="shared" si="291"/>
        <v>0.38361317736168443</v>
      </c>
      <c r="Q614" s="4">
        <f t="shared" si="310"/>
        <v>0.43386083763018679</v>
      </c>
      <c r="R614" s="4">
        <f t="shared" si="292"/>
        <v>0.30461694470682876</v>
      </c>
      <c r="S614" s="4">
        <f t="shared" si="311"/>
        <v>0</v>
      </c>
      <c r="T614" s="4">
        <f t="shared" si="312"/>
        <v>0</v>
      </c>
      <c r="U614" s="5">
        <f t="shared" si="313"/>
        <v>0</v>
      </c>
      <c r="V614" s="5">
        <f t="shared" si="314"/>
        <v>-8.9430641205594288</v>
      </c>
      <c r="W614" s="5">
        <f t="shared" si="315"/>
        <v>10.766804091086938</v>
      </c>
      <c r="X614" s="5">
        <f t="shared" si="293"/>
        <v>0.99967138451388915</v>
      </c>
      <c r="Y614" s="5">
        <f t="shared" si="294"/>
        <v>0</v>
      </c>
      <c r="Z614" s="5">
        <f t="shared" si="295"/>
        <v>8.5496306175937704</v>
      </c>
      <c r="AA614" s="5">
        <f t="shared" si="296"/>
        <v>7.1014475765872671</v>
      </c>
      <c r="AB614" s="5">
        <f t="shared" si="297"/>
        <v>0</v>
      </c>
      <c r="AC614" s="5">
        <f t="shared" si="298"/>
        <v>-0.39343350296565838</v>
      </c>
      <c r="AD614" s="5">
        <f t="shared" si="299"/>
        <v>-14.305748332325795</v>
      </c>
      <c r="AE614">
        <f t="shared" si="285"/>
        <v>0</v>
      </c>
    </row>
    <row r="615" spans="1:31" x14ac:dyDescent="0.2">
      <c r="A615">
        <f t="shared" si="286"/>
        <v>5.8299999999999201</v>
      </c>
      <c r="B615" s="5">
        <f t="shared" si="300"/>
        <v>0</v>
      </c>
      <c r="C615" s="5">
        <f t="shared" si="301"/>
        <v>413.46064318837239</v>
      </c>
      <c r="D615" s="5">
        <f t="shared" si="302"/>
        <v>-7.3902521981171887</v>
      </c>
      <c r="E615" s="2">
        <f t="shared" si="303"/>
        <v>413.46064318837239</v>
      </c>
      <c r="F615" s="2">
        <f t="shared" si="304"/>
        <v>0</v>
      </c>
      <c r="G615" s="3">
        <f t="shared" si="305"/>
        <v>0</v>
      </c>
      <c r="H615" s="3">
        <f t="shared" si="306"/>
        <v>52.929846595634757</v>
      </c>
      <c r="I615" s="3">
        <f t="shared" si="307"/>
        <v>-63.871511332911197</v>
      </c>
      <c r="J615" s="2">
        <f t="shared" si="287"/>
        <v>82.95262877442542</v>
      </c>
      <c r="K615" s="2">
        <f t="shared" si="308"/>
        <v>56.5457592191039</v>
      </c>
      <c r="L615" s="6">
        <f t="shared" si="288"/>
        <v>2836.0649036820114</v>
      </c>
      <c r="M615" s="2">
        <f t="shared" si="289"/>
        <v>35.943183675136595</v>
      </c>
      <c r="N615" s="2">
        <f t="shared" si="309"/>
        <v>82.95262877442542</v>
      </c>
      <c r="O615" s="2">
        <f t="shared" si="290"/>
        <v>56.5457592191039</v>
      </c>
      <c r="P615" s="5">
        <f t="shared" si="291"/>
        <v>0.38361309518751474</v>
      </c>
      <c r="Q615" s="4">
        <f t="shared" si="310"/>
        <v>0.43329770504172377</v>
      </c>
      <c r="R615" s="4">
        <f t="shared" si="292"/>
        <v>0.30447232541331715</v>
      </c>
      <c r="S615" s="4">
        <f t="shared" si="311"/>
        <v>0</v>
      </c>
      <c r="T615" s="4">
        <f t="shared" si="312"/>
        <v>0</v>
      </c>
      <c r="U615" s="5">
        <f t="shared" si="313"/>
        <v>0</v>
      </c>
      <c r="V615" s="5">
        <f t="shared" si="314"/>
        <v>-8.9540105511356654</v>
      </c>
      <c r="W615" s="5">
        <f t="shared" si="315"/>
        <v>10.804984770899271</v>
      </c>
      <c r="X615" s="5">
        <f t="shared" si="293"/>
        <v>0.99967039255622492</v>
      </c>
      <c r="Y615" s="5">
        <f t="shared" si="294"/>
        <v>0</v>
      </c>
      <c r="Z615" s="5">
        <f t="shared" si="295"/>
        <v>8.5758773110784325</v>
      </c>
      <c r="AA615" s="5">
        <f t="shared" si="296"/>
        <v>7.1067657712441505</v>
      </c>
      <c r="AB615" s="5">
        <f t="shared" si="297"/>
        <v>0</v>
      </c>
      <c r="AC615" s="5">
        <f t="shared" si="298"/>
        <v>-0.37813324005723281</v>
      </c>
      <c r="AD615" s="5">
        <f t="shared" si="299"/>
        <v>-14.262249457856576</v>
      </c>
      <c r="AE615">
        <f t="shared" si="285"/>
        <v>0</v>
      </c>
    </row>
    <row r="616" spans="1:31" x14ac:dyDescent="0.2">
      <c r="A616">
        <f t="shared" si="286"/>
        <v>5.8399999999999199</v>
      </c>
      <c r="B616" s="5">
        <f t="shared" si="300"/>
        <v>0</v>
      </c>
      <c r="C616" s="5">
        <f t="shared" si="301"/>
        <v>413.98992274766675</v>
      </c>
      <c r="D616" s="5">
        <f t="shared" si="302"/>
        <v>-8.0296804239191939</v>
      </c>
      <c r="E616" s="2">
        <f t="shared" si="303"/>
        <v>413.98992274766675</v>
      </c>
      <c r="F616" s="2">
        <f t="shared" si="304"/>
        <v>0</v>
      </c>
      <c r="G616" s="3">
        <f t="shared" si="305"/>
        <v>0</v>
      </c>
      <c r="H616" s="3">
        <f t="shared" si="306"/>
        <v>52.926065263234186</v>
      </c>
      <c r="I616" s="3">
        <f t="shared" si="307"/>
        <v>-64.014133827489758</v>
      </c>
      <c r="J616" s="2">
        <f t="shared" si="287"/>
        <v>83.060084962224138</v>
      </c>
      <c r="K616" s="2">
        <f t="shared" si="308"/>
        <v>56.619008154208679</v>
      </c>
      <c r="L616" s="6">
        <f t="shared" si="288"/>
        <v>2836.0620868147716</v>
      </c>
      <c r="M616" s="2">
        <f t="shared" si="289"/>
        <v>35.94314797525665</v>
      </c>
      <c r="N616" s="2">
        <f t="shared" si="309"/>
        <v>83.060084962224138</v>
      </c>
      <c r="O616" s="2">
        <f t="shared" si="290"/>
        <v>56.619008154208679</v>
      </c>
      <c r="P616" s="5">
        <f t="shared" si="291"/>
        <v>0.38361301293499134</v>
      </c>
      <c r="Q616" s="4">
        <f t="shared" si="310"/>
        <v>0.43273671091961502</v>
      </c>
      <c r="R616" s="4">
        <f t="shared" si="292"/>
        <v>0.30432801805513482</v>
      </c>
      <c r="S616" s="4">
        <f t="shared" si="311"/>
        <v>0</v>
      </c>
      <c r="T616" s="4">
        <f t="shared" si="312"/>
        <v>0</v>
      </c>
      <c r="U616" s="5">
        <f t="shared" si="313"/>
        <v>0</v>
      </c>
      <c r="V616" s="5">
        <f t="shared" si="314"/>
        <v>-8.9649670770477954</v>
      </c>
      <c r="W616" s="5">
        <f t="shared" si="315"/>
        <v>10.843137485752868</v>
      </c>
      <c r="X616" s="5">
        <f t="shared" si="293"/>
        <v>0.99966939965272139</v>
      </c>
      <c r="Y616" s="5">
        <f t="shared" si="294"/>
        <v>0</v>
      </c>
      <c r="Z616" s="5">
        <f t="shared" si="295"/>
        <v>8.6020818618520583</v>
      </c>
      <c r="AA616" s="5">
        <f t="shared" si="296"/>
        <v>7.1120910148838945</v>
      </c>
      <c r="AB616" s="5">
        <f t="shared" si="297"/>
        <v>0</v>
      </c>
      <c r="AC616" s="5">
        <f t="shared" si="298"/>
        <v>-0.36288521519573713</v>
      </c>
      <c r="AD616" s="5">
        <f t="shared" si="299"/>
        <v>-14.218771499363235</v>
      </c>
      <c r="AE616">
        <f t="shared" si="285"/>
        <v>0</v>
      </c>
    </row>
    <row r="617" spans="1:31" x14ac:dyDescent="0.2">
      <c r="A617">
        <f t="shared" si="286"/>
        <v>5.8499999999999197</v>
      </c>
      <c r="B617" s="5">
        <f t="shared" si="300"/>
        <v>0</v>
      </c>
      <c r="C617" s="5">
        <f t="shared" si="301"/>
        <v>414.51916525603832</v>
      </c>
      <c r="D617" s="5">
        <f t="shared" si="302"/>
        <v>-8.6705327007690602</v>
      </c>
      <c r="E617" s="2">
        <f t="shared" si="303"/>
        <v>414.51916525603832</v>
      </c>
      <c r="F617" s="2">
        <f t="shared" si="304"/>
        <v>0</v>
      </c>
      <c r="G617" s="3">
        <f t="shared" si="305"/>
        <v>0</v>
      </c>
      <c r="H617" s="3">
        <f t="shared" si="306"/>
        <v>52.922436411082231</v>
      </c>
      <c r="I617" s="3">
        <f t="shared" si="307"/>
        <v>-64.156321542483397</v>
      </c>
      <c r="J617" s="2">
        <f t="shared" si="287"/>
        <v>83.167408698044468</v>
      </c>
      <c r="K617" s="2">
        <f t="shared" si="308"/>
        <v>56.692166801666303</v>
      </c>
      <c r="L617" s="6">
        <f t="shared" si="288"/>
        <v>2836.0592672935209</v>
      </c>
      <c r="M617" s="2">
        <f t="shared" si="289"/>
        <v>35.943112241740799</v>
      </c>
      <c r="N617" s="2">
        <f t="shared" si="309"/>
        <v>83.167408698044468</v>
      </c>
      <c r="O617" s="2">
        <f t="shared" si="290"/>
        <v>56.692166801666303</v>
      </c>
      <c r="P617" s="5">
        <f t="shared" si="291"/>
        <v>0.38361293060497081</v>
      </c>
      <c r="Q617" s="4">
        <f t="shared" si="310"/>
        <v>0.43217785433521555</v>
      </c>
      <c r="R617" s="4">
        <f t="shared" si="292"/>
        <v>0.30418402451982302</v>
      </c>
      <c r="S617" s="4">
        <f t="shared" si="311"/>
        <v>0</v>
      </c>
      <c r="T617" s="4">
        <f t="shared" si="312"/>
        <v>0</v>
      </c>
      <c r="U617" s="5">
        <f t="shared" si="313"/>
        <v>0</v>
      </c>
      <c r="V617" s="5">
        <f t="shared" si="314"/>
        <v>-8.9759335056760854</v>
      </c>
      <c r="W617" s="5">
        <f t="shared" si="315"/>
        <v>10.881261619571175</v>
      </c>
      <c r="X617" s="5">
        <f t="shared" si="293"/>
        <v>0.99966840581371874</v>
      </c>
      <c r="Y617" s="5">
        <f t="shared" si="294"/>
        <v>0</v>
      </c>
      <c r="Z617" s="5">
        <f t="shared" si="295"/>
        <v>8.6282439595412281</v>
      </c>
      <c r="AA617" s="5">
        <f t="shared" si="296"/>
        <v>7.1174232142619438</v>
      </c>
      <c r="AB617" s="5">
        <f t="shared" si="297"/>
        <v>0</v>
      </c>
      <c r="AC617" s="5">
        <f t="shared" si="298"/>
        <v>-0.34768954613485725</v>
      </c>
      <c r="AD617" s="5">
        <f t="shared" si="299"/>
        <v>-14.175315166166882</v>
      </c>
      <c r="AE617">
        <f t="shared" si="285"/>
        <v>0</v>
      </c>
    </row>
    <row r="618" spans="1:31" x14ac:dyDescent="0.2">
      <c r="A618">
        <f t="shared" si="286"/>
        <v>5.8599999999999195</v>
      </c>
      <c r="B618" s="5">
        <f t="shared" si="300"/>
        <v>0</v>
      </c>
      <c r="C618" s="5">
        <f t="shared" si="301"/>
        <v>415.04837223567182</v>
      </c>
      <c r="D618" s="5">
        <f t="shared" si="302"/>
        <v>-9.3128046819522012</v>
      </c>
      <c r="E618" s="2">
        <f t="shared" si="303"/>
        <v>415.04837223567182</v>
      </c>
      <c r="F618" s="2">
        <f t="shared" si="304"/>
        <v>0</v>
      </c>
      <c r="G618" s="3">
        <f t="shared" si="305"/>
        <v>0</v>
      </c>
      <c r="H618" s="3">
        <f t="shared" si="306"/>
        <v>52.918959515620884</v>
      </c>
      <c r="I618" s="3">
        <f t="shared" si="307"/>
        <v>-64.298074694145072</v>
      </c>
      <c r="J618" s="2">
        <f t="shared" si="287"/>
        <v>83.274598081226316</v>
      </c>
      <c r="K618" s="2">
        <f t="shared" si="308"/>
        <v>56.765233865866605</v>
      </c>
      <c r="L618" s="6">
        <f t="shared" si="288"/>
        <v>2836.0564451474806</v>
      </c>
      <c r="M618" s="2">
        <f t="shared" si="289"/>
        <v>35.943076474959391</v>
      </c>
      <c r="N618" s="2">
        <f t="shared" si="309"/>
        <v>83.274598081226316</v>
      </c>
      <c r="O618" s="2">
        <f t="shared" si="290"/>
        <v>56.765233865866605</v>
      </c>
      <c r="P618" s="5">
        <f t="shared" si="291"/>
        <v>0.38361284819830643</v>
      </c>
      <c r="Q618" s="4">
        <f t="shared" si="310"/>
        <v>0.43162113421310538</v>
      </c>
      <c r="R618" s="4">
        <f t="shared" si="292"/>
        <v>0.30404034665652435</v>
      </c>
      <c r="S618" s="4">
        <f t="shared" si="311"/>
        <v>0</v>
      </c>
      <c r="T618" s="4">
        <f t="shared" si="312"/>
        <v>0</v>
      </c>
      <c r="U618" s="5">
        <f t="shared" si="313"/>
        <v>0</v>
      </c>
      <c r="V618" s="5">
        <f t="shared" si="314"/>
        <v>-8.9869096460572244</v>
      </c>
      <c r="W618" s="5">
        <f t="shared" si="315"/>
        <v>10.919356559177061</v>
      </c>
      <c r="X618" s="5">
        <f t="shared" si="293"/>
        <v>0.99966741104951717</v>
      </c>
      <c r="Y618" s="5">
        <f t="shared" si="294"/>
        <v>0</v>
      </c>
      <c r="Z618" s="5">
        <f t="shared" si="295"/>
        <v>8.6543632965133934</v>
      </c>
      <c r="AA618" s="5">
        <f t="shared" si="296"/>
        <v>7.1227622771008221</v>
      </c>
      <c r="AB618" s="5">
        <f t="shared" si="297"/>
        <v>0</v>
      </c>
      <c r="AC618" s="5">
        <f t="shared" si="298"/>
        <v>-0.332546349543831</v>
      </c>
      <c r="AD618" s="5">
        <f t="shared" si="299"/>
        <v>-14.131881163722117</v>
      </c>
      <c r="AE618">
        <f t="shared" si="285"/>
        <v>0</v>
      </c>
    </row>
    <row r="619" spans="1:31" x14ac:dyDescent="0.2">
      <c r="A619">
        <f t="shared" si="286"/>
        <v>5.8699999999999193</v>
      </c>
      <c r="B619" s="5">
        <f t="shared" si="300"/>
        <v>0</v>
      </c>
      <c r="C619" s="5">
        <f t="shared" si="301"/>
        <v>415.57754520351057</v>
      </c>
      <c r="D619" s="5">
        <f t="shared" si="302"/>
        <v>-9.9564920229518385</v>
      </c>
      <c r="E619" s="2">
        <f t="shared" si="303"/>
        <v>415.57754520351057</v>
      </c>
      <c r="F619" s="2">
        <f t="shared" si="304"/>
        <v>0</v>
      </c>
      <c r="G619" s="3">
        <f t="shared" si="305"/>
        <v>0</v>
      </c>
      <c r="H619" s="3">
        <f t="shared" si="306"/>
        <v>52.915634052125448</v>
      </c>
      <c r="I619" s="3">
        <f t="shared" si="307"/>
        <v>-64.439393505782292</v>
      </c>
      <c r="J619" s="2">
        <f t="shared" si="287"/>
        <v>83.381651234138531</v>
      </c>
      <c r="K619" s="2">
        <f t="shared" si="308"/>
        <v>56.83820806689743</v>
      </c>
      <c r="L619" s="6">
        <f t="shared" si="288"/>
        <v>2836.0536204057585</v>
      </c>
      <c r="M619" s="2">
        <f t="shared" si="289"/>
        <v>35.943040675281317</v>
      </c>
      <c r="N619" s="2">
        <f t="shared" si="309"/>
        <v>83.381651234138531</v>
      </c>
      <c r="O619" s="2">
        <f t="shared" si="290"/>
        <v>56.83820806689743</v>
      </c>
      <c r="P619" s="5">
        <f t="shared" si="291"/>
        <v>0.38361276571584813</v>
      </c>
      <c r="Q619" s="4">
        <f t="shared" si="310"/>
        <v>0.43106654933412181</v>
      </c>
      <c r="R619" s="4">
        <f t="shared" si="292"/>
        <v>0.30389698627640122</v>
      </c>
      <c r="S619" s="4">
        <f t="shared" si="311"/>
        <v>0</v>
      </c>
      <c r="T619" s="4">
        <f t="shared" si="312"/>
        <v>0</v>
      </c>
      <c r="U619" s="5">
        <f t="shared" si="313"/>
        <v>0</v>
      </c>
      <c r="V619" s="5">
        <f t="shared" si="314"/>
        <v>-8.9978953088620077</v>
      </c>
      <c r="W619" s="5">
        <f t="shared" si="315"/>
        <v>10.95742169432253</v>
      </c>
      <c r="X619" s="5">
        <f t="shared" si="293"/>
        <v>0.99966641537037648</v>
      </c>
      <c r="Y619" s="5">
        <f t="shared" si="294"/>
        <v>0</v>
      </c>
      <c r="Z619" s="5">
        <f t="shared" si="295"/>
        <v>8.6804395678814235</v>
      </c>
      <c r="AA619" s="5">
        <f t="shared" si="296"/>
        <v>7.1281081120725727</v>
      </c>
      <c r="AB619" s="5">
        <f t="shared" si="297"/>
        <v>0</v>
      </c>
      <c r="AC619" s="5">
        <f t="shared" si="298"/>
        <v>-0.31745574098058427</v>
      </c>
      <c r="AD619" s="5">
        <f t="shared" si="299"/>
        <v>-14.088470193604898</v>
      </c>
      <c r="AE619">
        <f t="shared" si="285"/>
        <v>0</v>
      </c>
    </row>
    <row r="620" spans="1:31" x14ac:dyDescent="0.2">
      <c r="A620">
        <f t="shared" si="286"/>
        <v>5.8799999999999191</v>
      </c>
      <c r="B620" s="5">
        <f t="shared" si="300"/>
        <v>0</v>
      </c>
      <c r="C620" s="5">
        <f t="shared" si="301"/>
        <v>416.10668567124475</v>
      </c>
      <c r="D620" s="5">
        <f t="shared" si="302"/>
        <v>-10.60159038151934</v>
      </c>
      <c r="E620" s="2">
        <f t="shared" si="303"/>
        <v>416.10668567124475</v>
      </c>
      <c r="F620" s="2">
        <f t="shared" si="304"/>
        <v>0</v>
      </c>
      <c r="G620" s="3">
        <f t="shared" si="305"/>
        <v>0</v>
      </c>
      <c r="H620" s="3">
        <f t="shared" si="306"/>
        <v>52.912459494715641</v>
      </c>
      <c r="I620" s="3">
        <f t="shared" si="307"/>
        <v>-64.580278207718337</v>
      </c>
      <c r="J620" s="2">
        <f t="shared" si="287"/>
        <v>83.488566302016608</v>
      </c>
      <c r="K620" s="2">
        <f t="shared" si="308"/>
        <v>56.911088140433947</v>
      </c>
      <c r="L620" s="6">
        <f t="shared" si="288"/>
        <v>2836.0507930973472</v>
      </c>
      <c r="M620" s="2">
        <f t="shared" si="289"/>
        <v>35.943004843074014</v>
      </c>
      <c r="N620" s="2">
        <f t="shared" si="309"/>
        <v>83.488566302016608</v>
      </c>
      <c r="O620" s="2">
        <f t="shared" si="290"/>
        <v>56.911088140433947</v>
      </c>
      <c r="P620" s="5">
        <f t="shared" si="291"/>
        <v>0.38361268315844255</v>
      </c>
      <c r="Q620" s="4">
        <f t="shared" si="310"/>
        <v>0.43051409833834742</v>
      </c>
      <c r="R620" s="4">
        <f t="shared" si="292"/>
        <v>0.30375394515305193</v>
      </c>
      <c r="S620" s="4">
        <f t="shared" si="311"/>
        <v>0</v>
      </c>
      <c r="T620" s="4">
        <f t="shared" si="312"/>
        <v>0</v>
      </c>
      <c r="U620" s="5">
        <f t="shared" si="313"/>
        <v>0</v>
      </c>
      <c r="V620" s="5">
        <f t="shared" si="314"/>
        <v>-9.0088903063732442</v>
      </c>
      <c r="W620" s="5">
        <f t="shared" si="315"/>
        <v>10.995456417717739</v>
      </c>
      <c r="X620" s="5">
        <f t="shared" si="293"/>
        <v>0.99966541878651616</v>
      </c>
      <c r="Y620" s="5">
        <f t="shared" si="294"/>
        <v>0</v>
      </c>
      <c r="Z620" s="5">
        <f t="shared" si="295"/>
        <v>8.706472471507757</v>
      </c>
      <c r="AA620" s="5">
        <f t="shared" si="296"/>
        <v>7.1334606287814424</v>
      </c>
      <c r="AB620" s="5">
        <f t="shared" si="297"/>
        <v>0</v>
      </c>
      <c r="AC620" s="5">
        <f t="shared" si="298"/>
        <v>-0.30241783486548712</v>
      </c>
      <c r="AD620" s="5">
        <f t="shared" si="299"/>
        <v>-14.045082953500817</v>
      </c>
      <c r="AE620">
        <f t="shared" si="285"/>
        <v>0</v>
      </c>
    </row>
    <row r="621" spans="1:31" x14ac:dyDescent="0.2">
      <c r="A621">
        <f t="shared" si="286"/>
        <v>5.8899999999999189</v>
      </c>
      <c r="B621" s="5">
        <f t="shared" si="300"/>
        <v>0</v>
      </c>
      <c r="C621" s="5">
        <f t="shared" si="301"/>
        <v>416.63579514530016</v>
      </c>
      <c r="D621" s="5">
        <f t="shared" si="302"/>
        <v>-11.248095417744199</v>
      </c>
      <c r="E621" s="2">
        <f t="shared" si="303"/>
        <v>416.63579514530016</v>
      </c>
      <c r="F621" s="2">
        <f t="shared" si="304"/>
        <v>0</v>
      </c>
      <c r="G621" s="3">
        <f t="shared" si="305"/>
        <v>0</v>
      </c>
      <c r="H621" s="3">
        <f t="shared" si="306"/>
        <v>52.909435316366988</v>
      </c>
      <c r="I621" s="3">
        <f t="shared" si="307"/>
        <v>-64.720729037253349</v>
      </c>
      <c r="J621" s="2">
        <f t="shared" si="287"/>
        <v>83.595341452801009</v>
      </c>
      <c r="K621" s="2">
        <f t="shared" si="308"/>
        <v>56.983872837628496</v>
      </c>
      <c r="L621" s="6">
        <f t="shared" si="288"/>
        <v>2836.0479632511242</v>
      </c>
      <c r="M621" s="2">
        <f t="shared" si="289"/>
        <v>35.942968978703483</v>
      </c>
      <c r="N621" s="2">
        <f t="shared" si="309"/>
        <v>83.595341452801009</v>
      </c>
      <c r="O621" s="2">
        <f t="shared" si="290"/>
        <v>56.983872837628496</v>
      </c>
      <c r="P621" s="5">
        <f t="shared" si="291"/>
        <v>0.38361260052693286</v>
      </c>
      <c r="Q621" s="4">
        <f t="shared" si="310"/>
        <v>0.42996377972805266</v>
      </c>
      <c r="R621" s="4">
        <f t="shared" si="292"/>
        <v>0.30361122502292326</v>
      </c>
      <c r="S621" s="4">
        <f t="shared" si="311"/>
        <v>0</v>
      </c>
      <c r="T621" s="4">
        <f t="shared" si="312"/>
        <v>0</v>
      </c>
      <c r="U621" s="5">
        <f t="shared" si="313"/>
        <v>0</v>
      </c>
      <c r="V621" s="5">
        <f t="shared" si="314"/>
        <v>-9.0198944524639764</v>
      </c>
      <c r="W621" s="5">
        <f t="shared" si="315"/>
        <v>11.033460125059419</v>
      </c>
      <c r="X621" s="5">
        <f t="shared" si="293"/>
        <v>0.9996644213081155</v>
      </c>
      <c r="Y621" s="5">
        <f t="shared" si="294"/>
        <v>0</v>
      </c>
      <c r="Z621" s="5">
        <f t="shared" si="295"/>
        <v>8.7324617080081453</v>
      </c>
      <c r="AA621" s="5">
        <f t="shared" si="296"/>
        <v>7.1388197377468297</v>
      </c>
      <c r="AB621" s="5">
        <f t="shared" si="297"/>
        <v>0</v>
      </c>
      <c r="AC621" s="5">
        <f t="shared" si="298"/>
        <v>-0.28743274445583111</v>
      </c>
      <c r="AD621" s="5">
        <f t="shared" si="299"/>
        <v>-14.00172013719375</v>
      </c>
      <c r="AE621">
        <f t="shared" si="285"/>
        <v>0</v>
      </c>
    </row>
    <row r="622" spans="1:31" x14ac:dyDescent="0.2">
      <c r="A622">
        <f t="shared" si="286"/>
        <v>5.8999999999999186</v>
      </c>
      <c r="B622" s="5">
        <f t="shared" si="300"/>
        <v>0</v>
      </c>
      <c r="C622" s="5">
        <f t="shared" si="301"/>
        <v>417.16487512682659</v>
      </c>
      <c r="D622" s="5">
        <f t="shared" si="302"/>
        <v>-11.896002794123593</v>
      </c>
      <c r="E622" s="2">
        <f t="shared" si="303"/>
        <v>417.16487512682659</v>
      </c>
      <c r="F622" s="2">
        <f t="shared" si="304"/>
        <v>0</v>
      </c>
      <c r="G622" s="3">
        <f t="shared" si="305"/>
        <v>0</v>
      </c>
      <c r="H622" s="3">
        <f t="shared" si="306"/>
        <v>52.906560988922429</v>
      </c>
      <c r="I622" s="3">
        <f t="shared" si="307"/>
        <v>-64.860746238625282</v>
      </c>
      <c r="J622" s="2">
        <f t="shared" si="287"/>
        <v>83.701974876975939</v>
      </c>
      <c r="K622" s="2">
        <f t="shared" si="308"/>
        <v>57.056560925000639</v>
      </c>
      <c r="L622" s="6">
        <f t="shared" si="288"/>
        <v>2836.0451308958509</v>
      </c>
      <c r="M622" s="2">
        <f t="shared" si="289"/>
        <v>35.942933082534218</v>
      </c>
      <c r="N622" s="2">
        <f t="shared" si="309"/>
        <v>83.701974876975939</v>
      </c>
      <c r="O622" s="2">
        <f t="shared" si="290"/>
        <v>57.056560925000639</v>
      </c>
      <c r="P622" s="5">
        <f t="shared" si="291"/>
        <v>0.38361251782215888</v>
      </c>
      <c r="Q622" s="4">
        <f t="shared" si="310"/>
        <v>0.42941559187059408</v>
      </c>
      <c r="R622" s="4">
        <f t="shared" si="292"/>
        <v>0.30346882758572069</v>
      </c>
      <c r="S622" s="4">
        <f t="shared" si="311"/>
        <v>0</v>
      </c>
      <c r="T622" s="4">
        <f t="shared" si="312"/>
        <v>0</v>
      </c>
      <c r="U622" s="5">
        <f t="shared" si="313"/>
        <v>0</v>
      </c>
      <c r="V622" s="5">
        <f t="shared" si="314"/>
        <v>-9.0309075625759494</v>
      </c>
      <c r="W622" s="5">
        <f t="shared" si="315"/>
        <v>11.071432215058644</v>
      </c>
      <c r="X622" s="5">
        <f t="shared" si="293"/>
        <v>0.99966342294531196</v>
      </c>
      <c r="Y622" s="5">
        <f t="shared" si="294"/>
        <v>0</v>
      </c>
      <c r="Z622" s="5">
        <f t="shared" si="295"/>
        <v>8.7584069807550691</v>
      </c>
      <c r="AA622" s="5">
        <f t="shared" si="296"/>
        <v>7.1441853503864845</v>
      </c>
      <c r="AB622" s="5">
        <f t="shared" si="297"/>
        <v>0</v>
      </c>
      <c r="AC622" s="5">
        <f t="shared" si="298"/>
        <v>-0.27250058182088033</v>
      </c>
      <c r="AD622" s="5">
        <f t="shared" si="299"/>
        <v>-13.958382434554871</v>
      </c>
      <c r="AE622">
        <f t="shared" si="285"/>
        <v>0</v>
      </c>
    </row>
    <row r="623" spans="1:31" x14ac:dyDescent="0.2">
      <c r="A623">
        <f t="shared" si="286"/>
        <v>5.9099999999999184</v>
      </c>
      <c r="B623" s="5">
        <f t="shared" si="300"/>
        <v>0</v>
      </c>
      <c r="C623" s="5">
        <f t="shared" si="301"/>
        <v>417.69392711168672</v>
      </c>
      <c r="D623" s="5">
        <f t="shared" si="302"/>
        <v>-12.545308175631572</v>
      </c>
      <c r="E623" s="2">
        <f t="shared" si="303"/>
        <v>417.69392711168672</v>
      </c>
      <c r="F623" s="2">
        <f t="shared" si="304"/>
        <v>0</v>
      </c>
      <c r="G623" s="3">
        <f t="shared" si="305"/>
        <v>0</v>
      </c>
      <c r="H623" s="3">
        <f t="shared" si="306"/>
        <v>52.903835983104223</v>
      </c>
      <c r="I623" s="3">
        <f t="shared" si="307"/>
        <v>-65.000330062970832</v>
      </c>
      <c r="J623" s="2">
        <f t="shared" si="287"/>
        <v>83.808464787408809</v>
      </c>
      <c r="K623" s="2">
        <f t="shared" si="308"/>
        <v>57.129151184327746</v>
      </c>
      <c r="L623" s="6">
        <f t="shared" si="288"/>
        <v>2836.0422960601732</v>
      </c>
      <c r="M623" s="2">
        <f t="shared" si="289"/>
        <v>35.942897154929277</v>
      </c>
      <c r="N623" s="2">
        <f t="shared" si="309"/>
        <v>83.808464787408809</v>
      </c>
      <c r="O623" s="2">
        <f t="shared" si="290"/>
        <v>57.129151184327746</v>
      </c>
      <c r="P623" s="5">
        <f t="shared" si="291"/>
        <v>0.38361243504495707</v>
      </c>
      <c r="Q623" s="4">
        <f t="shared" si="310"/>
        <v>0.42886953300126857</v>
      </c>
      <c r="R623" s="4">
        <f t="shared" si="292"/>
        <v>0.30332675450481483</v>
      </c>
      <c r="S623" s="4">
        <f t="shared" si="311"/>
        <v>0</v>
      </c>
      <c r="T623" s="4">
        <f t="shared" si="312"/>
        <v>0</v>
      </c>
      <c r="U623" s="5">
        <f t="shared" si="313"/>
        <v>0</v>
      </c>
      <c r="V623" s="5">
        <f t="shared" si="314"/>
        <v>-9.0419294536983656</v>
      </c>
      <c r="W623" s="5">
        <f t="shared" si="315"/>
        <v>11.109372089468007</v>
      </c>
      <c r="X623" s="5">
        <f t="shared" si="293"/>
        <v>0.99966242370820324</v>
      </c>
      <c r="Y623" s="5">
        <f t="shared" si="294"/>
        <v>0</v>
      </c>
      <c r="Z623" s="5">
        <f t="shared" si="295"/>
        <v>8.7843079958807575</v>
      </c>
      <c r="AA623" s="5">
        <f t="shared" si="296"/>
        <v>7.1495573789999671</v>
      </c>
      <c r="AB623" s="5">
        <f t="shared" si="297"/>
        <v>0</v>
      </c>
      <c r="AC623" s="5">
        <f t="shared" si="298"/>
        <v>-0.25762145781760815</v>
      </c>
      <c r="AD623" s="5">
        <f t="shared" si="299"/>
        <v>-13.915070531532024</v>
      </c>
      <c r="AE623">
        <f t="shared" si="285"/>
        <v>0</v>
      </c>
    </row>
    <row r="624" spans="1:31" x14ac:dyDescent="0.2">
      <c r="A624">
        <f t="shared" si="286"/>
        <v>5.9199999999999182</v>
      </c>
      <c r="B624" s="5">
        <f t="shared" si="300"/>
        <v>0</v>
      </c>
      <c r="C624" s="5">
        <f t="shared" si="301"/>
        <v>418.22295259044483</v>
      </c>
      <c r="D624" s="5">
        <f t="shared" si="302"/>
        <v>-13.196007229787856</v>
      </c>
      <c r="E624" s="2">
        <f t="shared" si="303"/>
        <v>418.22295259044483</v>
      </c>
      <c r="F624" s="2">
        <f t="shared" si="304"/>
        <v>0</v>
      </c>
      <c r="G624" s="3">
        <f t="shared" si="305"/>
        <v>0</v>
      </c>
      <c r="H624" s="3">
        <f t="shared" si="306"/>
        <v>52.901259768526046</v>
      </c>
      <c r="I624" s="3">
        <f t="shared" si="307"/>
        <v>-65.139480768286148</v>
      </c>
      <c r="J624" s="2">
        <f t="shared" si="287"/>
        <v>83.914809419190078</v>
      </c>
      <c r="K624" s="2">
        <f t="shared" si="308"/>
        <v>57.20164241253584</v>
      </c>
      <c r="L624" s="6">
        <f t="shared" si="288"/>
        <v>2836.0394587726205</v>
      </c>
      <c r="M624" s="2">
        <f t="shared" si="289"/>
        <v>35.942861196250227</v>
      </c>
      <c r="N624" s="2">
        <f t="shared" si="309"/>
        <v>83.914809419190078</v>
      </c>
      <c r="O624" s="2">
        <f t="shared" si="290"/>
        <v>57.20164241253584</v>
      </c>
      <c r="P624" s="5">
        <f t="shared" si="291"/>
        <v>0.38361235219616052</v>
      </c>
      <c r="Q624" s="4">
        <f t="shared" si="310"/>
        <v>0.42832560122612429</v>
      </c>
      <c r="R624" s="4">
        <f t="shared" si="292"/>
        <v>0.30318500740764542</v>
      </c>
      <c r="S624" s="4">
        <f t="shared" si="311"/>
        <v>0</v>
      </c>
      <c r="T624" s="4">
        <f t="shared" si="312"/>
        <v>0</v>
      </c>
      <c r="U624" s="5">
        <f t="shared" si="313"/>
        <v>0</v>
      </c>
      <c r="V624" s="5">
        <f t="shared" si="314"/>
        <v>-9.0529599443468936</v>
      </c>
      <c r="W624" s="5">
        <f t="shared" si="315"/>
        <v>11.147279153108151</v>
      </c>
      <c r="X624" s="5">
        <f t="shared" si="293"/>
        <v>0.99966142360684529</v>
      </c>
      <c r="Y624" s="5">
        <f t="shared" si="294"/>
        <v>0</v>
      </c>
      <c r="Z624" s="5">
        <f t="shared" si="295"/>
        <v>8.8101644622798272</v>
      </c>
      <c r="AA624" s="5">
        <f t="shared" si="296"/>
        <v>7.1549357367523294</v>
      </c>
      <c r="AB624" s="5">
        <f t="shared" si="297"/>
        <v>0</v>
      </c>
      <c r="AC624" s="5">
        <f t="shared" si="298"/>
        <v>-0.24279548206706636</v>
      </c>
      <c r="AD624" s="5">
        <f t="shared" si="299"/>
        <v>-13.87178511013952</v>
      </c>
      <c r="AE624">
        <f t="shared" si="285"/>
        <v>0</v>
      </c>
    </row>
    <row r="625" spans="1:31" x14ac:dyDescent="0.2">
      <c r="A625">
        <f t="shared" si="286"/>
        <v>5.929999999999918</v>
      </c>
      <c r="B625" s="5">
        <f t="shared" si="300"/>
        <v>0</v>
      </c>
      <c r="C625" s="5">
        <f t="shared" si="301"/>
        <v>418.75195304835597</v>
      </c>
      <c r="D625" s="5">
        <f t="shared" si="302"/>
        <v>-13.848095626726224</v>
      </c>
      <c r="E625" s="2">
        <f t="shared" si="303"/>
        <v>418.75195304835597</v>
      </c>
      <c r="F625" s="2">
        <f t="shared" si="304"/>
        <v>0</v>
      </c>
      <c r="G625" s="3">
        <f t="shared" si="305"/>
        <v>0</v>
      </c>
      <c r="H625" s="3">
        <f t="shared" si="306"/>
        <v>52.898831813705378</v>
      </c>
      <c r="I625" s="3">
        <f t="shared" si="307"/>
        <v>-65.278198619387538</v>
      </c>
      <c r="J625" s="2">
        <f t="shared" si="287"/>
        <v>84.021007029473864</v>
      </c>
      <c r="K625" s="2">
        <f t="shared" si="308"/>
        <v>57.274033421590907</v>
      </c>
      <c r="L625" s="6">
        <f t="shared" si="288"/>
        <v>2836.0366190616069</v>
      </c>
      <c r="M625" s="2">
        <f t="shared" si="289"/>
        <v>35.942825206857165</v>
      </c>
      <c r="N625" s="2">
        <f t="shared" si="309"/>
        <v>84.021007029473864</v>
      </c>
      <c r="O625" s="2">
        <f t="shared" si="290"/>
        <v>57.274033421590907</v>
      </c>
      <c r="P625" s="5">
        <f t="shared" si="291"/>
        <v>0.38361226927659897</v>
      </c>
      <c r="Q625" s="4">
        <f t="shared" si="310"/>
        <v>0.42778379452472787</v>
      </c>
      <c r="R625" s="4">
        <f t="shared" si="292"/>
        <v>0.30304358788612168</v>
      </c>
      <c r="S625" s="4">
        <f t="shared" si="311"/>
        <v>0</v>
      </c>
      <c r="T625" s="4">
        <f t="shared" si="312"/>
        <v>0</v>
      </c>
      <c r="U625" s="5">
        <f t="shared" si="313"/>
        <v>0</v>
      </c>
      <c r="V625" s="5">
        <f t="shared" si="314"/>
        <v>-9.0639988545429695</v>
      </c>
      <c r="W625" s="5">
        <f t="shared" si="315"/>
        <v>11.185152813893716</v>
      </c>
      <c r="X625" s="5">
        <f t="shared" si="293"/>
        <v>0.99966042265125343</v>
      </c>
      <c r="Y625" s="5">
        <f t="shared" si="294"/>
        <v>0</v>
      </c>
      <c r="Z625" s="5">
        <f t="shared" si="295"/>
        <v>8.8359760916116059</v>
      </c>
      <c r="AA625" s="5">
        <f t="shared" si="296"/>
        <v>7.1603203376580788</v>
      </c>
      <c r="AB625" s="5">
        <f t="shared" si="297"/>
        <v>0</v>
      </c>
      <c r="AC625" s="5">
        <f t="shared" si="298"/>
        <v>-0.22802276293136359</v>
      </c>
      <c r="AD625" s="5">
        <f t="shared" si="299"/>
        <v>-13.828526848448206</v>
      </c>
      <c r="AE625">
        <f t="shared" si="285"/>
        <v>0</v>
      </c>
    </row>
    <row r="626" spans="1:31" x14ac:dyDescent="0.2">
      <c r="A626">
        <f t="shared" si="286"/>
        <v>5.9399999999999178</v>
      </c>
      <c r="B626" s="5">
        <f t="shared" si="300"/>
        <v>0</v>
      </c>
      <c r="C626" s="5">
        <f t="shared" si="301"/>
        <v>419.28092996535491</v>
      </c>
      <c r="D626" s="5">
        <f t="shared" si="302"/>
        <v>-14.501569039262522</v>
      </c>
      <c r="E626" s="2">
        <f t="shared" si="303"/>
        <v>419.28092996535491</v>
      </c>
      <c r="F626" s="2">
        <f t="shared" si="304"/>
        <v>0</v>
      </c>
      <c r="G626" s="3">
        <f t="shared" si="305"/>
        <v>0</v>
      </c>
      <c r="H626" s="3">
        <f t="shared" si="306"/>
        <v>52.896551586076065</v>
      </c>
      <c r="I626" s="3">
        <f t="shared" si="307"/>
        <v>-65.416483887872019</v>
      </c>
      <c r="J626" s="2">
        <f t="shared" si="287"/>
        <v>84.12705589731894</v>
      </c>
      <c r="K626" s="2">
        <f t="shared" si="308"/>
        <v>57.346323038390551</v>
      </c>
      <c r="L626" s="6">
        <f t="shared" si="288"/>
        <v>2836.0337769554271</v>
      </c>
      <c r="M626" s="2">
        <f t="shared" si="289"/>
        <v>35.942789187108708</v>
      </c>
      <c r="N626" s="2">
        <f t="shared" si="309"/>
        <v>84.12705589731894</v>
      </c>
      <c r="O626" s="2">
        <f t="shared" si="290"/>
        <v>57.346323038390551</v>
      </c>
      <c r="P626" s="5">
        <f t="shared" si="291"/>
        <v>0.38361218628709848</v>
      </c>
      <c r="Q626" s="4">
        <f t="shared" si="310"/>
        <v>0.42724411075289009</v>
      </c>
      <c r="R626" s="4">
        <f t="shared" si="292"/>
        <v>0.30290249749702081</v>
      </c>
      <c r="S626" s="4">
        <f t="shared" si="311"/>
        <v>0</v>
      </c>
      <c r="T626" s="4">
        <f t="shared" si="312"/>
        <v>0</v>
      </c>
      <c r="U626" s="5">
        <f t="shared" si="313"/>
        <v>0</v>
      </c>
      <c r="V626" s="5">
        <f t="shared" si="314"/>
        <v>-9.0750460057933324</v>
      </c>
      <c r="W626" s="5">
        <f t="shared" si="315"/>
        <v>11.222992482858658</v>
      </c>
      <c r="X626" s="5">
        <f t="shared" si="293"/>
        <v>0.99965942085140158</v>
      </c>
      <c r="Y626" s="5">
        <f t="shared" si="294"/>
        <v>0</v>
      </c>
      <c r="Z626" s="5">
        <f t="shared" si="295"/>
        <v>8.8617425983020901</v>
      </c>
      <c r="AA626" s="5">
        <f t="shared" si="296"/>
        <v>7.1657110965653699</v>
      </c>
      <c r="AB626" s="5">
        <f t="shared" si="297"/>
        <v>0</v>
      </c>
      <c r="AC626" s="5">
        <f t="shared" si="298"/>
        <v>-0.21330340749124233</v>
      </c>
      <c r="AD626" s="5">
        <f t="shared" si="299"/>
        <v>-13.785296420575971</v>
      </c>
      <c r="AE626">
        <f t="shared" si="285"/>
        <v>0</v>
      </c>
    </row>
    <row r="627" spans="1:31" x14ac:dyDescent="0.2">
      <c r="A627">
        <f t="shared" si="286"/>
        <v>5.9499999999999176</v>
      </c>
      <c r="B627" s="5">
        <f t="shared" si="300"/>
        <v>0</v>
      </c>
      <c r="C627" s="5">
        <f t="shared" si="301"/>
        <v>419.80988481604533</v>
      </c>
      <c r="D627" s="5">
        <f t="shared" si="302"/>
        <v>-15.156423142962272</v>
      </c>
      <c r="E627" s="2">
        <f t="shared" si="303"/>
        <v>419.80988481604533</v>
      </c>
      <c r="F627" s="2">
        <f t="shared" si="304"/>
        <v>0</v>
      </c>
      <c r="G627" s="3">
        <f t="shared" si="305"/>
        <v>0</v>
      </c>
      <c r="H627" s="3">
        <f t="shared" si="306"/>
        <v>52.894418552001149</v>
      </c>
      <c r="I627" s="3">
        <f t="shared" si="307"/>
        <v>-65.554336852077782</v>
      </c>
      <c r="J627" s="2">
        <f t="shared" si="287"/>
        <v>84.23295432353045</v>
      </c>
      <c r="K627" s="2">
        <f t="shared" si="308"/>
        <v>57.418510104656065</v>
      </c>
      <c r="L627" s="6">
        <f t="shared" si="288"/>
        <v>2836.0309324822615</v>
      </c>
      <c r="M627" s="2">
        <f t="shared" si="289"/>
        <v>35.94275313736199</v>
      </c>
      <c r="N627" s="2">
        <f t="shared" si="309"/>
        <v>84.23295432353045</v>
      </c>
      <c r="O627" s="2">
        <f t="shared" si="290"/>
        <v>57.418510104656065</v>
      </c>
      <c r="P627" s="5">
        <f t="shared" si="291"/>
        <v>0.38361210322848205</v>
      </c>
      <c r="Q627" s="4">
        <f t="shared" si="310"/>
        <v>0.42670654764534827</v>
      </c>
      <c r="R627" s="4">
        <f t="shared" si="292"/>
        <v>0.30276173776238152</v>
      </c>
      <c r="S627" s="4">
        <f t="shared" si="311"/>
        <v>0</v>
      </c>
      <c r="T627" s="4">
        <f t="shared" si="312"/>
        <v>0</v>
      </c>
      <c r="U627" s="5">
        <f t="shared" si="313"/>
        <v>0</v>
      </c>
      <c r="V627" s="5">
        <f t="shared" si="314"/>
        <v>-9.0861012210698497</v>
      </c>
      <c r="W627" s="5">
        <f t="shared" si="315"/>
        <v>11.260797574180984</v>
      </c>
      <c r="X627" s="5">
        <f t="shared" si="293"/>
        <v>0.99965841821722257</v>
      </c>
      <c r="Y627" s="5">
        <f t="shared" si="294"/>
        <v>0</v>
      </c>
      <c r="Z627" s="5">
        <f t="shared" si="295"/>
        <v>8.8874636995455241</v>
      </c>
      <c r="AA627" s="5">
        <f t="shared" si="296"/>
        <v>7.1711079291404278</v>
      </c>
      <c r="AB627" s="5">
        <f t="shared" si="297"/>
        <v>0</v>
      </c>
      <c r="AC627" s="5">
        <f t="shared" si="298"/>
        <v>-0.19863752152432568</v>
      </c>
      <c r="AD627" s="5">
        <f t="shared" si="299"/>
        <v>-13.74209449667859</v>
      </c>
      <c r="AE627">
        <f t="shared" si="285"/>
        <v>0</v>
      </c>
    </row>
    <row r="628" spans="1:31" x14ac:dyDescent="0.2">
      <c r="A628">
        <f t="shared" si="286"/>
        <v>5.9599999999999174</v>
      </c>
      <c r="B628" s="5">
        <f t="shared" si="300"/>
        <v>0</v>
      </c>
      <c r="C628" s="5">
        <f t="shared" si="301"/>
        <v>420.33881906968924</v>
      </c>
      <c r="D628" s="5">
        <f t="shared" si="302"/>
        <v>-15.812653616207884</v>
      </c>
      <c r="E628" s="2">
        <f t="shared" si="303"/>
        <v>420.33881906968924</v>
      </c>
      <c r="F628" s="2">
        <f t="shared" si="304"/>
        <v>0</v>
      </c>
      <c r="G628" s="3">
        <f t="shared" si="305"/>
        <v>0</v>
      </c>
      <c r="H628" s="3">
        <f t="shared" si="306"/>
        <v>52.892432176785903</v>
      </c>
      <c r="I628" s="3">
        <f t="shared" si="307"/>
        <v>-65.691757797044573</v>
      </c>
      <c r="J628" s="2">
        <f t="shared" si="287"/>
        <v>84.338700630502146</v>
      </c>
      <c r="K628" s="2">
        <f t="shared" si="308"/>
        <v>57.490593476824905</v>
      </c>
      <c r="L628" s="6">
        <f t="shared" si="288"/>
        <v>2836.0280856701702</v>
      </c>
      <c r="M628" s="2">
        <f t="shared" si="289"/>
        <v>35.942717057972644</v>
      </c>
      <c r="N628" s="2">
        <f t="shared" si="309"/>
        <v>84.338700630502146</v>
      </c>
      <c r="O628" s="2">
        <f t="shared" si="290"/>
        <v>57.490593476824905</v>
      </c>
      <c r="P628" s="5">
        <f t="shared" si="291"/>
        <v>0.38361202010156897</v>
      </c>
      <c r="Q628" s="4">
        <f t="shared" si="310"/>
        <v>0.42617110281840781</v>
      </c>
      <c r="R628" s="4">
        <f t="shared" si="292"/>
        <v>0.3026213101698963</v>
      </c>
      <c r="S628" s="4">
        <f t="shared" si="311"/>
        <v>0</v>
      </c>
      <c r="T628" s="4">
        <f t="shared" si="312"/>
        <v>0</v>
      </c>
      <c r="U628" s="5">
        <f t="shared" si="313"/>
        <v>0</v>
      </c>
      <c r="V628" s="5">
        <f t="shared" si="314"/>
        <v>-9.0971643247895919</v>
      </c>
      <c r="W628" s="5">
        <f t="shared" si="315"/>
        <v>11.298567505206886</v>
      </c>
      <c r="X628" s="5">
        <f t="shared" si="293"/>
        <v>0.99965741475860759</v>
      </c>
      <c r="Y628" s="5">
        <f t="shared" si="294"/>
        <v>0</v>
      </c>
      <c r="Z628" s="5">
        <f t="shared" si="295"/>
        <v>8.913139115305686</v>
      </c>
      <c r="AA628" s="5">
        <f t="shared" si="296"/>
        <v>7.1765107518522377</v>
      </c>
      <c r="AB628" s="5">
        <f t="shared" si="297"/>
        <v>0</v>
      </c>
      <c r="AC628" s="5">
        <f t="shared" si="298"/>
        <v>-0.18402520948390588</v>
      </c>
      <c r="AD628" s="5">
        <f t="shared" si="299"/>
        <v>-13.698921742940875</v>
      </c>
      <c r="AE628">
        <f t="shared" si="285"/>
        <v>0</v>
      </c>
    </row>
    <row r="629" spans="1:31" x14ac:dyDescent="0.2">
      <c r="A629">
        <f t="shared" si="286"/>
        <v>5.9699999999999172</v>
      </c>
      <c r="B629" s="5">
        <f t="shared" si="300"/>
        <v>0</v>
      </c>
      <c r="C629" s="5">
        <f t="shared" si="301"/>
        <v>420.86773419019664</v>
      </c>
      <c r="D629" s="5">
        <f t="shared" si="302"/>
        <v>-16.470256140265477</v>
      </c>
      <c r="E629" s="2">
        <f t="shared" si="303"/>
        <v>420.86773419019664</v>
      </c>
      <c r="F629" s="2">
        <f t="shared" si="304"/>
        <v>0</v>
      </c>
      <c r="G629" s="3">
        <f t="shared" si="305"/>
        <v>0</v>
      </c>
      <c r="H629" s="3">
        <f t="shared" si="306"/>
        <v>52.890591924691066</v>
      </c>
      <c r="I629" s="3">
        <f t="shared" si="307"/>
        <v>-65.828747014473976</v>
      </c>
      <c r="J629" s="2">
        <f t="shared" si="287"/>
        <v>84.444293162059282</v>
      </c>
      <c r="K629" s="2">
        <f t="shared" si="308"/>
        <v>57.562572025943609</v>
      </c>
      <c r="L629" s="6">
        <f t="shared" si="288"/>
        <v>2836.0252365470983</v>
      </c>
      <c r="M629" s="2">
        <f t="shared" si="289"/>
        <v>35.942680949294825</v>
      </c>
      <c r="N629" s="2">
        <f t="shared" si="309"/>
        <v>84.444293162059282</v>
      </c>
      <c r="O629" s="2">
        <f t="shared" si="290"/>
        <v>57.562572025943609</v>
      </c>
      <c r="P629" s="5">
        <f t="shared" si="291"/>
        <v>0.38361193690717527</v>
      </c>
      <c r="Q629" s="4">
        <f t="shared" si="310"/>
        <v>0.42563777377254225</v>
      </c>
      <c r="R629" s="4">
        <f t="shared" si="292"/>
        <v>0.30248121617329976</v>
      </c>
      <c r="S629" s="4">
        <f t="shared" si="311"/>
        <v>0</v>
      </c>
      <c r="T629" s="4">
        <f t="shared" si="312"/>
        <v>0</v>
      </c>
      <c r="U629" s="5">
        <f t="shared" si="313"/>
        <v>0</v>
      </c>
      <c r="V629" s="5">
        <f t="shared" si="314"/>
        <v>-9.1082351427951878</v>
      </c>
      <c r="W629" s="5">
        <f t="shared" si="315"/>
        <v>11.33630169647431</v>
      </c>
      <c r="X629" s="5">
        <f t="shared" si="293"/>
        <v>0.99965641048540643</v>
      </c>
      <c r="Y629" s="5">
        <f t="shared" si="294"/>
        <v>0</v>
      </c>
      <c r="Z629" s="5">
        <f t="shared" si="295"/>
        <v>8.9387685683168119</v>
      </c>
      <c r="AA629" s="5">
        <f t="shared" si="296"/>
        <v>7.1819194819574568</v>
      </c>
      <c r="AB629" s="5">
        <f t="shared" si="297"/>
        <v>0</v>
      </c>
      <c r="AC629" s="5">
        <f t="shared" si="298"/>
        <v>-0.16946657447837588</v>
      </c>
      <c r="AD629" s="5">
        <f t="shared" si="299"/>
        <v>-13.655778821568234</v>
      </c>
      <c r="AE629">
        <f t="shared" si="285"/>
        <v>0</v>
      </c>
    </row>
    <row r="630" spans="1:31" x14ac:dyDescent="0.2">
      <c r="A630">
        <f t="shared" si="286"/>
        <v>5.9799999999999169</v>
      </c>
      <c r="B630" s="5">
        <f t="shared" si="300"/>
        <v>0</v>
      </c>
      <c r="C630" s="5">
        <f t="shared" si="301"/>
        <v>421.39663163611488</v>
      </c>
      <c r="D630" s="5">
        <f t="shared" si="302"/>
        <v>-17.129226399351293</v>
      </c>
      <c r="E630" s="2">
        <f t="shared" si="303"/>
        <v>421.39663163611488</v>
      </c>
      <c r="F630" s="2">
        <f t="shared" si="304"/>
        <v>0</v>
      </c>
      <c r="G630" s="3">
        <f t="shared" si="305"/>
        <v>0</v>
      </c>
      <c r="H630" s="3">
        <f t="shared" si="306"/>
        <v>52.88889725894628</v>
      </c>
      <c r="I630" s="3">
        <f t="shared" si="307"/>
        <v>-65.965304802689658</v>
      </c>
      <c r="J630" s="2">
        <f t="shared" si="287"/>
        <v>84.549730283302068</v>
      </c>
      <c r="K630" s="2">
        <f t="shared" si="308"/>
        <v>57.634444637561053</v>
      </c>
      <c r="L630" s="6">
        <f t="shared" si="288"/>
        <v>2836.0223851408709</v>
      </c>
      <c r="M630" s="2">
        <f t="shared" si="289"/>
        <v>35.94264481168117</v>
      </c>
      <c r="N630" s="2">
        <f t="shared" si="309"/>
        <v>84.549730283302068</v>
      </c>
      <c r="O630" s="2">
        <f t="shared" si="290"/>
        <v>57.634444637561053</v>
      </c>
      <c r="P630" s="5">
        <f t="shared" si="291"/>
        <v>0.38361185364611344</v>
      </c>
      <c r="Q630" s="4">
        <f t="shared" si="310"/>
        <v>0.4251065578949525</v>
      </c>
      <c r="R630" s="4">
        <f t="shared" si="292"/>
        <v>0.3023414571927539</v>
      </c>
      <c r="S630" s="4">
        <f t="shared" si="311"/>
        <v>0</v>
      </c>
      <c r="T630" s="4">
        <f t="shared" si="312"/>
        <v>0</v>
      </c>
      <c r="U630" s="5">
        <f t="shared" si="313"/>
        <v>0</v>
      </c>
      <c r="V630" s="5">
        <f t="shared" si="314"/>
        <v>-9.1193135023354053</v>
      </c>
      <c r="W630" s="5">
        <f t="shared" si="315"/>
        <v>11.373999571735888</v>
      </c>
      <c r="X630" s="5">
        <f t="shared" si="293"/>
        <v>0.99965540540742681</v>
      </c>
      <c r="Y630" s="5">
        <f t="shared" si="294"/>
        <v>0</v>
      </c>
      <c r="Z630" s="5">
        <f t="shared" si="295"/>
        <v>8.964351784084208</v>
      </c>
      <c r="AA630" s="5">
        <f t="shared" si="296"/>
        <v>7.1873340374855657</v>
      </c>
      <c r="AB630" s="5">
        <f t="shared" si="297"/>
        <v>0</v>
      </c>
      <c r="AC630" s="5">
        <f t="shared" si="298"/>
        <v>-0.15496171825119731</v>
      </c>
      <c r="AD630" s="5">
        <f t="shared" si="299"/>
        <v>-13.612666390778546</v>
      </c>
      <c r="AE630">
        <f t="shared" si="285"/>
        <v>0</v>
      </c>
    </row>
    <row r="631" spans="1:31" x14ac:dyDescent="0.2">
      <c r="A631">
        <f t="shared" si="286"/>
        <v>5.9899999999999167</v>
      </c>
      <c r="B631" s="5">
        <f t="shared" si="300"/>
        <v>0</v>
      </c>
      <c r="C631" s="5">
        <f t="shared" si="301"/>
        <v>421.92551286061843</v>
      </c>
      <c r="D631" s="5">
        <f t="shared" si="302"/>
        <v>-17.789560080697729</v>
      </c>
      <c r="E631" s="2">
        <f t="shared" si="303"/>
        <v>421.92551286061843</v>
      </c>
      <c r="F631" s="2">
        <f t="shared" si="304"/>
        <v>0</v>
      </c>
      <c r="G631" s="3">
        <f t="shared" si="305"/>
        <v>0</v>
      </c>
      <c r="H631" s="3">
        <f t="shared" si="306"/>
        <v>52.887347641763768</v>
      </c>
      <c r="I631" s="3">
        <f t="shared" si="307"/>
        <v>-66.101431466597447</v>
      </c>
      <c r="J631" s="2">
        <f t="shared" si="287"/>
        <v>84.655010380449738</v>
      </c>
      <c r="K631" s="2">
        <f t="shared" si="308"/>
        <v>57.706210211622178</v>
      </c>
      <c r="L631" s="6">
        <f t="shared" si="288"/>
        <v>2836.0195314791958</v>
      </c>
      <c r="M631" s="2">
        <f t="shared" si="289"/>
        <v>35.942608645482863</v>
      </c>
      <c r="N631" s="2">
        <f t="shared" si="309"/>
        <v>84.655010380449738</v>
      </c>
      <c r="O631" s="2">
        <f t="shared" si="290"/>
        <v>57.706210211622178</v>
      </c>
      <c r="P631" s="5">
        <f t="shared" si="291"/>
        <v>0.38361177031919252</v>
      </c>
      <c r="Q631" s="4">
        <f t="shared" si="310"/>
        <v>0.42457745246208678</v>
      </c>
      <c r="R631" s="4">
        <f t="shared" si="292"/>
        <v>0.30220203461523093</v>
      </c>
      <c r="S631" s="4">
        <f t="shared" si="311"/>
        <v>0</v>
      </c>
      <c r="T631" s="4">
        <f t="shared" si="312"/>
        <v>0</v>
      </c>
      <c r="U631" s="5">
        <f t="shared" si="313"/>
        <v>0</v>
      </c>
      <c r="V631" s="5">
        <f t="shared" si="314"/>
        <v>-9.1303992320460203</v>
      </c>
      <c r="W631" s="5">
        <f t="shared" si="315"/>
        <v>11.411660557981358</v>
      </c>
      <c r="X631" s="5">
        <f t="shared" si="293"/>
        <v>0.99965439953443613</v>
      </c>
      <c r="Y631" s="5">
        <f t="shared" si="294"/>
        <v>0</v>
      </c>
      <c r="Z631" s="5">
        <f t="shared" si="295"/>
        <v>8.9898884908845282</v>
      </c>
      <c r="AA631" s="5">
        <f t="shared" si="296"/>
        <v>7.1927543372242608</v>
      </c>
      <c r="AB631" s="5">
        <f t="shared" si="297"/>
        <v>0</v>
      </c>
      <c r="AC631" s="5">
        <f t="shared" si="298"/>
        <v>-0.14051074116149209</v>
      </c>
      <c r="AD631" s="5">
        <f t="shared" si="299"/>
        <v>-13.569585104794381</v>
      </c>
      <c r="AE631">
        <f t="shared" si="285"/>
        <v>0</v>
      </c>
    </row>
    <row r="632" spans="1:31" x14ac:dyDescent="0.2">
      <c r="A632">
        <f t="shared" si="286"/>
        <v>5.9999999999999165</v>
      </c>
      <c r="B632" s="5">
        <f t="shared" si="300"/>
        <v>0</v>
      </c>
      <c r="C632" s="5">
        <f t="shared" si="301"/>
        <v>422.454379311499</v>
      </c>
      <c r="D632" s="5">
        <f t="shared" si="302"/>
        <v>-18.451252874618941</v>
      </c>
      <c r="E632" s="2">
        <f t="shared" si="303"/>
        <v>422.454379311499</v>
      </c>
      <c r="F632" s="2">
        <f t="shared" si="304"/>
        <v>0</v>
      </c>
      <c r="G632" s="3">
        <f t="shared" si="305"/>
        <v>0</v>
      </c>
      <c r="H632" s="3">
        <f t="shared" si="306"/>
        <v>52.885942534352154</v>
      </c>
      <c r="I632" s="3">
        <f t="shared" si="307"/>
        <v>-66.237127317645388</v>
      </c>
      <c r="J632" s="2">
        <f t="shared" si="287"/>
        <v>84.76013186068532</v>
      </c>
      <c r="K632" s="2">
        <f t="shared" si="308"/>
        <v>57.777867662362176</v>
      </c>
      <c r="L632" s="6">
        <f t="shared" si="288"/>
        <v>2836.0166755896621</v>
      </c>
      <c r="M632" s="2">
        <f t="shared" si="289"/>
        <v>35.942572451049536</v>
      </c>
      <c r="N632" s="2">
        <f t="shared" si="309"/>
        <v>84.76013186068532</v>
      </c>
      <c r="O632" s="2">
        <f t="shared" si="290"/>
        <v>57.777867662362176</v>
      </c>
      <c r="P632" s="5">
        <f t="shared" si="291"/>
        <v>0.38361168692721814</v>
      </c>
      <c r="Q632" s="4">
        <f t="shared" si="310"/>
        <v>0.42405045464211866</v>
      </c>
      <c r="R632" s="4">
        <f t="shared" si="292"/>
        <v>0.30206294979489196</v>
      </c>
      <c r="S632" s="4">
        <f t="shared" si="311"/>
        <v>0</v>
      </c>
      <c r="T632" s="4">
        <f t="shared" si="312"/>
        <v>0</v>
      </c>
      <c r="U632" s="5">
        <f t="shared" si="313"/>
        <v>0</v>
      </c>
      <c r="V632" s="5">
        <f t="shared" si="314"/>
        <v>-9.1414921619309375</v>
      </c>
      <c r="W632" s="5">
        <f t="shared" si="315"/>
        <v>11.44928408545937</v>
      </c>
      <c r="X632" s="5">
        <f t="shared" si="293"/>
        <v>0.9996533928761584</v>
      </c>
      <c r="Y632" s="5">
        <f t="shared" si="294"/>
        <v>0</v>
      </c>
      <c r="Z632" s="5">
        <f t="shared" si="295"/>
        <v>9.0153784197657263</v>
      </c>
      <c r="AA632" s="5">
        <f t="shared" si="296"/>
        <v>7.1981803007050704</v>
      </c>
      <c r="AB632" s="5">
        <f t="shared" si="297"/>
        <v>0</v>
      </c>
      <c r="AC632" s="5">
        <f t="shared" si="298"/>
        <v>-0.12611374216521121</v>
      </c>
      <c r="AD632" s="5">
        <f t="shared" si="299"/>
        <v>-13.526535613835559</v>
      </c>
      <c r="AE632">
        <f t="shared" si="285"/>
        <v>0</v>
      </c>
    </row>
    <row r="633" spans="1:31" x14ac:dyDescent="0.2">
      <c r="A633">
        <f t="shared" si="286"/>
        <v>6.0099999999999163</v>
      </c>
      <c r="B633" s="5">
        <f t="shared" si="300"/>
        <v>0</v>
      </c>
      <c r="C633" s="5">
        <f t="shared" si="301"/>
        <v>422.98323243115539</v>
      </c>
      <c r="D633" s="5">
        <f t="shared" si="302"/>
        <v>-19.114300474576087</v>
      </c>
      <c r="E633" s="2">
        <f t="shared" si="303"/>
        <v>422.98323243115539</v>
      </c>
      <c r="F633" s="2">
        <f t="shared" si="304"/>
        <v>0</v>
      </c>
      <c r="G633" s="3">
        <f t="shared" si="305"/>
        <v>0</v>
      </c>
      <c r="H633" s="3">
        <f t="shared" si="306"/>
        <v>52.884681396930503</v>
      </c>
      <c r="I633" s="3">
        <f t="shared" si="307"/>
        <v>-66.37239267378375</v>
      </c>
      <c r="J633" s="2">
        <f t="shared" si="287"/>
        <v>84.865093152000895</v>
      </c>
      <c r="K633" s="2">
        <f t="shared" si="308"/>
        <v>57.849415918201018</v>
      </c>
      <c r="L633" s="6">
        <f t="shared" si="288"/>
        <v>2836.0138174997401</v>
      </c>
      <c r="M633" s="2">
        <f t="shared" si="289"/>
        <v>35.942536228729345</v>
      </c>
      <c r="N633" s="2">
        <f t="shared" si="309"/>
        <v>84.865093152000895</v>
      </c>
      <c r="O633" s="2">
        <f t="shared" si="290"/>
        <v>57.849415918201018</v>
      </c>
      <c r="P633" s="5">
        <f t="shared" si="291"/>
        <v>0.38361160347099243</v>
      </c>
      <c r="Q633" s="4">
        <f t="shared" si="310"/>
        <v>0.42352556149738835</v>
      </c>
      <c r="R633" s="4">
        <f t="shared" si="292"/>
        <v>0.30192420405346398</v>
      </c>
      <c r="S633" s="4">
        <f t="shared" si="311"/>
        <v>0</v>
      </c>
      <c r="T633" s="4">
        <f t="shared" si="312"/>
        <v>0</v>
      </c>
      <c r="U633" s="5">
        <f t="shared" si="313"/>
        <v>0</v>
      </c>
      <c r="V633" s="5">
        <f t="shared" si="314"/>
        <v>-9.1525921233435419</v>
      </c>
      <c r="W633" s="5">
        <f t="shared" si="315"/>
        <v>11.486869587698731</v>
      </c>
      <c r="X633" s="5">
        <f t="shared" si="293"/>
        <v>0.99965238544227686</v>
      </c>
      <c r="Y633" s="5">
        <f t="shared" si="294"/>
        <v>0</v>
      </c>
      <c r="Z633" s="5">
        <f t="shared" si="295"/>
        <v>9.0408213045467321</v>
      </c>
      <c r="AA633" s="5">
        <f t="shared" si="296"/>
        <v>7.2036118481892117</v>
      </c>
      <c r="AB633" s="5">
        <f t="shared" si="297"/>
        <v>0</v>
      </c>
      <c r="AC633" s="5">
        <f t="shared" si="298"/>
        <v>-0.11177081879680983</v>
      </c>
      <c r="AD633" s="5">
        <f t="shared" si="299"/>
        <v>-13.483518564112057</v>
      </c>
      <c r="AE633">
        <f t="shared" si="285"/>
        <v>0</v>
      </c>
    </row>
    <row r="634" spans="1:31" x14ac:dyDescent="0.2">
      <c r="A634">
        <f t="shared" si="286"/>
        <v>6.0199999999999161</v>
      </c>
      <c r="B634" s="5">
        <f t="shared" si="300"/>
        <v>0</v>
      </c>
      <c r="C634" s="5">
        <f t="shared" si="301"/>
        <v>423.51207365658377</v>
      </c>
      <c r="D634" s="5">
        <f t="shared" si="302"/>
        <v>-19.778698577242132</v>
      </c>
      <c r="E634" s="2">
        <f t="shared" si="303"/>
        <v>423.51207365658377</v>
      </c>
      <c r="F634" s="2">
        <f t="shared" si="304"/>
        <v>0</v>
      </c>
      <c r="G634" s="3">
        <f t="shared" si="305"/>
        <v>0</v>
      </c>
      <c r="H634" s="3">
        <f t="shared" si="306"/>
        <v>52.883563688742534</v>
      </c>
      <c r="I634" s="3">
        <f t="shared" si="307"/>
        <v>-66.507227859424873</v>
      </c>
      <c r="J634" s="2">
        <f t="shared" si="287"/>
        <v>84.969892703043627</v>
      </c>
      <c r="K634" s="2">
        <f t="shared" si="308"/>
        <v>57.920853921638461</v>
      </c>
      <c r="L634" s="6">
        <f t="shared" si="288"/>
        <v>2836.0109572367815</v>
      </c>
      <c r="M634" s="2">
        <f t="shared" si="289"/>
        <v>35.942499978868931</v>
      </c>
      <c r="N634" s="2">
        <f t="shared" si="309"/>
        <v>84.969892703043627</v>
      </c>
      <c r="O634" s="2">
        <f t="shared" si="290"/>
        <v>57.920853921638461</v>
      </c>
      <c r="P634" s="5">
        <f t="shared" si="291"/>
        <v>0.38361151995131404</v>
      </c>
      <c r="Q634" s="4">
        <f t="shared" si="310"/>
        <v>0.42300276998680342</v>
      </c>
      <c r="R634" s="4">
        <f t="shared" si="292"/>
        <v>0.30178579868061262</v>
      </c>
      <c r="S634" s="4">
        <f t="shared" si="311"/>
        <v>0</v>
      </c>
      <c r="T634" s="4">
        <f t="shared" si="312"/>
        <v>0</v>
      </c>
      <c r="U634" s="5">
        <f t="shared" si="313"/>
        <v>0</v>
      </c>
      <c r="V634" s="5">
        <f t="shared" si="314"/>
        <v>-9.1636989489683405</v>
      </c>
      <c r="W634" s="5">
        <f t="shared" si="315"/>
        <v>11.5244165015291</v>
      </c>
      <c r="X634" s="5">
        <f t="shared" si="293"/>
        <v>0.99965137724243236</v>
      </c>
      <c r="Y634" s="5">
        <f t="shared" si="294"/>
        <v>0</v>
      </c>
      <c r="Z634" s="5">
        <f t="shared" si="295"/>
        <v>9.0662168818167643</v>
      </c>
      <c r="AA634" s="5">
        <f t="shared" si="296"/>
        <v>7.2090489006536629</v>
      </c>
      <c r="AB634" s="5">
        <f t="shared" si="297"/>
        <v>0</v>
      </c>
      <c r="AC634" s="5">
        <f t="shared" si="298"/>
        <v>-9.7482067151576146E-2</v>
      </c>
      <c r="AD634" s="5">
        <f t="shared" si="299"/>
        <v>-13.440534597817237</v>
      </c>
      <c r="AE634">
        <f t="shared" si="285"/>
        <v>0</v>
      </c>
    </row>
    <row r="635" spans="1:31" x14ac:dyDescent="0.2">
      <c r="A635">
        <f t="shared" si="286"/>
        <v>6.0299999999999159</v>
      </c>
      <c r="B635" s="5">
        <f t="shared" si="300"/>
        <v>0</v>
      </c>
      <c r="C635" s="5">
        <f t="shared" si="301"/>
        <v>424.04090441936785</v>
      </c>
      <c r="D635" s="5">
        <f t="shared" si="302"/>
        <v>-20.444442882566271</v>
      </c>
      <c r="E635" s="2">
        <f t="shared" si="303"/>
        <v>424.04090441936785</v>
      </c>
      <c r="F635" s="2">
        <f t="shared" si="304"/>
        <v>0</v>
      </c>
      <c r="G635" s="3">
        <f t="shared" si="305"/>
        <v>0</v>
      </c>
      <c r="H635" s="3">
        <f t="shared" si="306"/>
        <v>52.882588868071018</v>
      </c>
      <c r="I635" s="3">
        <f t="shared" si="307"/>
        <v>-66.641633205403039</v>
      </c>
      <c r="J635" s="2">
        <f t="shared" si="287"/>
        <v>85.074528982962377</v>
      </c>
      <c r="K635" s="2">
        <f t="shared" si="308"/>
        <v>57.992180629149537</v>
      </c>
      <c r="L635" s="6">
        <f t="shared" si="288"/>
        <v>2836.0080948280183</v>
      </c>
      <c r="M635" s="2">
        <f t="shared" si="289"/>
        <v>35.942463701813431</v>
      </c>
      <c r="N635" s="2">
        <f t="shared" si="309"/>
        <v>85.074528982962377</v>
      </c>
      <c r="O635" s="2">
        <f t="shared" si="290"/>
        <v>57.992180629149537</v>
      </c>
      <c r="P635" s="5">
        <f t="shared" si="291"/>
        <v>0.38361143636897815</v>
      </c>
      <c r="Q635" s="4">
        <f t="shared" si="310"/>
        <v>0.42248207696820184</v>
      </c>
      <c r="R635" s="4">
        <f t="shared" si="292"/>
        <v>0.30164773493431246</v>
      </c>
      <c r="S635" s="4">
        <f t="shared" si="311"/>
        <v>0</v>
      </c>
      <c r="T635" s="4">
        <f t="shared" si="312"/>
        <v>0</v>
      </c>
      <c r="U635" s="5">
        <f t="shared" si="313"/>
        <v>0</v>
      </c>
      <c r="V635" s="5">
        <f t="shared" si="314"/>
        <v>-9.1748124728028237</v>
      </c>
      <c r="W635" s="5">
        <f t="shared" si="315"/>
        <v>11.561924267101135</v>
      </c>
      <c r="X635" s="5">
        <f t="shared" si="293"/>
        <v>0.99965036828622422</v>
      </c>
      <c r="Y635" s="5">
        <f t="shared" si="294"/>
        <v>0</v>
      </c>
      <c r="Z635" s="5">
        <f t="shared" si="295"/>
        <v>9.0915648909344018</v>
      </c>
      <c r="AA635" s="5">
        <f t="shared" si="296"/>
        <v>7.2144913797774795</v>
      </c>
      <c r="AB635" s="5">
        <f t="shared" si="297"/>
        <v>0</v>
      </c>
      <c r="AC635" s="5">
        <f t="shared" si="298"/>
        <v>-8.324758186842196E-2</v>
      </c>
      <c r="AD635" s="5">
        <f t="shared" si="299"/>
        <v>-13.397584353121385</v>
      </c>
      <c r="AE635">
        <f t="shared" si="285"/>
        <v>0</v>
      </c>
    </row>
    <row r="636" spans="1:31" x14ac:dyDescent="0.2">
      <c r="A636">
        <f t="shared" si="286"/>
        <v>6.0399999999999157</v>
      </c>
      <c r="B636" s="5">
        <f t="shared" si="300"/>
        <v>0</v>
      </c>
      <c r="C636" s="5">
        <f t="shared" si="301"/>
        <v>424.56972614566951</v>
      </c>
      <c r="D636" s="5">
        <f t="shared" si="302"/>
        <v>-21.111529093837959</v>
      </c>
      <c r="E636" s="2">
        <f t="shared" si="303"/>
        <v>424.56972614566951</v>
      </c>
      <c r="F636" s="2">
        <f t="shared" si="304"/>
        <v>0</v>
      </c>
      <c r="G636" s="3">
        <f t="shared" si="305"/>
        <v>0</v>
      </c>
      <c r="H636" s="3">
        <f t="shared" si="306"/>
        <v>52.881756392252335</v>
      </c>
      <c r="I636" s="3">
        <f t="shared" si="307"/>
        <v>-66.775609048934257</v>
      </c>
      <c r="J636" s="2">
        <f t="shared" si="287"/>
        <v>85.179000481254945</v>
      </c>
      <c r="K636" s="2">
        <f t="shared" si="308"/>
        <v>58.063395011080395</v>
      </c>
      <c r="L636" s="6">
        <f t="shared" si="288"/>
        <v>2836.0052303005632</v>
      </c>
      <c r="M636" s="2">
        <f t="shared" si="289"/>
        <v>35.942427397906442</v>
      </c>
      <c r="N636" s="2">
        <f t="shared" si="309"/>
        <v>85.179000481254945</v>
      </c>
      <c r="O636" s="2">
        <f t="shared" si="290"/>
        <v>58.063395011080395</v>
      </c>
      <c r="P636" s="5">
        <f t="shared" si="291"/>
        <v>0.38361135272477642</v>
      </c>
      <c r="Q636" s="4">
        <f t="shared" si="310"/>
        <v>0.42196347920067662</v>
      </c>
      <c r="R636" s="4">
        <f t="shared" si="292"/>
        <v>0.30151001404121403</v>
      </c>
      <c r="S636" s="4">
        <f t="shared" si="311"/>
        <v>0</v>
      </c>
      <c r="T636" s="4">
        <f t="shared" si="312"/>
        <v>0</v>
      </c>
      <c r="U636" s="5">
        <f t="shared" si="313"/>
        <v>0</v>
      </c>
      <c r="V636" s="5">
        <f t="shared" si="314"/>
        <v>-9.1859325301395938</v>
      </c>
      <c r="W636" s="5">
        <f t="shared" si="315"/>
        <v>11.599392327906061</v>
      </c>
      <c r="X636" s="5">
        <f t="shared" si="293"/>
        <v>0.99964935858320847</v>
      </c>
      <c r="Y636" s="5">
        <f t="shared" si="294"/>
        <v>0</v>
      </c>
      <c r="Z636" s="5">
        <f t="shared" si="295"/>
        <v>9.1168650740263235</v>
      </c>
      <c r="AA636" s="5">
        <f t="shared" si="296"/>
        <v>7.21993920792832</v>
      </c>
      <c r="AB636" s="5">
        <f t="shared" si="297"/>
        <v>0</v>
      </c>
      <c r="AC636" s="5">
        <f t="shared" si="298"/>
        <v>-6.9067456113270254E-2</v>
      </c>
      <c r="AD636" s="5">
        <f t="shared" si="299"/>
        <v>-13.35466846416562</v>
      </c>
      <c r="AE636">
        <f t="shared" si="285"/>
        <v>0</v>
      </c>
    </row>
    <row r="637" spans="1:31" x14ac:dyDescent="0.2">
      <c r="A637">
        <f t="shared" si="286"/>
        <v>6.0499999999999154</v>
      </c>
      <c r="B637" s="5">
        <f t="shared" si="300"/>
        <v>0</v>
      </c>
      <c r="C637" s="5">
        <f t="shared" si="301"/>
        <v>425.09854025621922</v>
      </c>
      <c r="D637" s="5">
        <f t="shared" si="302"/>
        <v>-21.779952917750506</v>
      </c>
      <c r="E637" s="2">
        <f t="shared" si="303"/>
        <v>425.09854025621922</v>
      </c>
      <c r="F637" s="2">
        <f t="shared" si="304"/>
        <v>0</v>
      </c>
      <c r="G637" s="3">
        <f t="shared" si="305"/>
        <v>0</v>
      </c>
      <c r="H637" s="3">
        <f t="shared" si="306"/>
        <v>52.8810657176912</v>
      </c>
      <c r="I637" s="3">
        <f t="shared" si="307"/>
        <v>-66.909155733575915</v>
      </c>
      <c r="J637" s="2">
        <f t="shared" si="287"/>
        <v>85.283305707616009</v>
      </c>
      <c r="K637" s="2">
        <f t="shared" si="308"/>
        <v>58.134496051544652</v>
      </c>
      <c r="L637" s="6">
        <f t="shared" si="288"/>
        <v>2836.0023636814108</v>
      </c>
      <c r="M637" s="2">
        <f t="shared" si="289"/>
        <v>35.942391067490099</v>
      </c>
      <c r="N637" s="2">
        <f t="shared" si="309"/>
        <v>85.283305707616009</v>
      </c>
      <c r="O637" s="2">
        <f t="shared" si="290"/>
        <v>58.134496051544652</v>
      </c>
      <c r="P637" s="5">
        <f t="shared" si="291"/>
        <v>0.38361126901949721</v>
      </c>
      <c r="Q637" s="4">
        <f t="shared" si="310"/>
        <v>0.42144697334686398</v>
      </c>
      <c r="R637" s="4">
        <f t="shared" si="292"/>
        <v>0.30137263719700835</v>
      </c>
      <c r="S637" s="4">
        <f t="shared" si="311"/>
        <v>0</v>
      </c>
      <c r="T637" s="4">
        <f t="shared" si="312"/>
        <v>0</v>
      </c>
      <c r="U637" s="5">
        <f t="shared" si="313"/>
        <v>0</v>
      </c>
      <c r="V637" s="5">
        <f t="shared" si="314"/>
        <v>-9.1970589575487285</v>
      </c>
      <c r="W637" s="5">
        <f t="shared" si="315"/>
        <v>11.636820130794714</v>
      </c>
      <c r="X637" s="5">
        <f t="shared" si="293"/>
        <v>0.99964834814290093</v>
      </c>
      <c r="Y637" s="5">
        <f t="shared" si="294"/>
        <v>0</v>
      </c>
      <c r="Z637" s="5">
        <f t="shared" si="295"/>
        <v>9.14211717598576</v>
      </c>
      <c r="AA637" s="5">
        <f t="shared" si="296"/>
        <v>7.2253923081492006</v>
      </c>
      <c r="AB637" s="5">
        <f t="shared" si="297"/>
        <v>0</v>
      </c>
      <c r="AC637" s="5">
        <f t="shared" si="298"/>
        <v>-5.4941781562968472E-2</v>
      </c>
      <c r="AD637" s="5">
        <f t="shared" si="299"/>
        <v>-13.311787561056086</v>
      </c>
      <c r="AE637">
        <f t="shared" si="285"/>
        <v>0</v>
      </c>
    </row>
    <row r="638" spans="1:31" x14ac:dyDescent="0.2">
      <c r="A638">
        <f t="shared" si="286"/>
        <v>6.0599999999999152</v>
      </c>
      <c r="B638" s="5">
        <f t="shared" si="300"/>
        <v>0</v>
      </c>
      <c r="C638" s="5">
        <f t="shared" si="301"/>
        <v>425.62734816630706</v>
      </c>
      <c r="D638" s="5">
        <f t="shared" si="302"/>
        <v>-22.449710064464316</v>
      </c>
      <c r="E638" s="2">
        <f t="shared" si="303"/>
        <v>425.62734816630706</v>
      </c>
      <c r="F638" s="2">
        <f t="shared" si="304"/>
        <v>0</v>
      </c>
      <c r="G638" s="3">
        <f t="shared" si="305"/>
        <v>0</v>
      </c>
      <c r="H638" s="3">
        <f t="shared" si="306"/>
        <v>52.880516299875573</v>
      </c>
      <c r="I638" s="3">
        <f t="shared" si="307"/>
        <v>-67.042273609186481</v>
      </c>
      <c r="J638" s="2">
        <f t="shared" si="287"/>
        <v>85.387443191785692</v>
      </c>
      <c r="K638" s="2">
        <f t="shared" si="308"/>
        <v>58.205482748320172</v>
      </c>
      <c r="L638" s="6">
        <f t="shared" si="288"/>
        <v>2835.9994949974343</v>
      </c>
      <c r="M638" s="2">
        <f t="shared" si="289"/>
        <v>35.942354710904979</v>
      </c>
      <c r="N638" s="2">
        <f t="shared" si="309"/>
        <v>85.387443191785692</v>
      </c>
      <c r="O638" s="2">
        <f t="shared" si="290"/>
        <v>58.205482748320172</v>
      </c>
      <c r="P638" s="5">
        <f t="shared" si="291"/>
        <v>0.38361118525392512</v>
      </c>
      <c r="Q638" s="4">
        <f t="shared" si="310"/>
        <v>0.42093255597519341</v>
      </c>
      <c r="R638" s="4">
        <f t="shared" si="292"/>
        <v>0.3012356055667873</v>
      </c>
      <c r="S638" s="4">
        <f t="shared" si="311"/>
        <v>0</v>
      </c>
      <c r="T638" s="4">
        <f t="shared" si="312"/>
        <v>0</v>
      </c>
      <c r="U638" s="5">
        <f t="shared" si="313"/>
        <v>0</v>
      </c>
      <c r="V638" s="5">
        <f t="shared" si="314"/>
        <v>-9.2081915928603966</v>
      </c>
      <c r="W638" s="5">
        <f t="shared" si="315"/>
        <v>11.674207125996045</v>
      </c>
      <c r="X638" s="5">
        <f t="shared" si="293"/>
        <v>0.99964733697477381</v>
      </c>
      <c r="Y638" s="5">
        <f t="shared" si="294"/>
        <v>0</v>
      </c>
      <c r="Z638" s="5">
        <f t="shared" si="295"/>
        <v>9.1673209444706618</v>
      </c>
      <c r="AA638" s="5">
        <f t="shared" si="296"/>
        <v>7.2308506041454637</v>
      </c>
      <c r="AB638" s="5">
        <f t="shared" si="297"/>
        <v>0</v>
      </c>
      <c r="AC638" s="5">
        <f t="shared" si="298"/>
        <v>-4.0870648389734754E-2</v>
      </c>
      <c r="AD638" s="5">
        <f t="shared" si="299"/>
        <v>-13.268942269858492</v>
      </c>
      <c r="AE638">
        <f t="shared" si="285"/>
        <v>0</v>
      </c>
    </row>
    <row r="639" spans="1:31" x14ac:dyDescent="0.2">
      <c r="A639">
        <f t="shared" si="286"/>
        <v>6.069999999999915</v>
      </c>
      <c r="B639" s="5">
        <f t="shared" si="300"/>
        <v>0</v>
      </c>
      <c r="C639" s="5">
        <f t="shared" si="301"/>
        <v>426.15615128577338</v>
      </c>
      <c r="D639" s="5">
        <f t="shared" si="302"/>
        <v>-23.120796247669674</v>
      </c>
      <c r="E639" s="2">
        <f t="shared" si="303"/>
        <v>426.15615128577338</v>
      </c>
      <c r="F639" s="2">
        <f t="shared" si="304"/>
        <v>0</v>
      </c>
      <c r="G639" s="3">
        <f t="shared" si="305"/>
        <v>0</v>
      </c>
      <c r="H639" s="3">
        <f t="shared" si="306"/>
        <v>52.880107593391678</v>
      </c>
      <c r="I639" s="3">
        <f t="shared" si="307"/>
        <v>-67.174963031885071</v>
      </c>
      <c r="J639" s="2">
        <f t="shared" si="287"/>
        <v>85.491411483398764</v>
      </c>
      <c r="K639" s="2">
        <f t="shared" si="308"/>
        <v>58.276354112746255</v>
      </c>
      <c r="L639" s="6">
        <f t="shared" si="288"/>
        <v>2835.9966242753871</v>
      </c>
      <c r="M639" s="2">
        <f t="shared" si="289"/>
        <v>35.942318328490146</v>
      </c>
      <c r="N639" s="2">
        <f t="shared" si="309"/>
        <v>85.491411483398764</v>
      </c>
      <c r="O639" s="2">
        <f t="shared" si="290"/>
        <v>58.276354112746255</v>
      </c>
      <c r="P639" s="5">
        <f t="shared" si="291"/>
        <v>0.38361110142884131</v>
      </c>
      <c r="Q639" s="4">
        <f t="shared" si="310"/>
        <v>0.42042022356210179</v>
      </c>
      <c r="R639" s="4">
        <f t="shared" si="292"/>
        <v>0.30109892028540231</v>
      </c>
      <c r="S639" s="4">
        <f t="shared" si="311"/>
        <v>0</v>
      </c>
      <c r="T639" s="4">
        <f t="shared" si="312"/>
        <v>0</v>
      </c>
      <c r="U639" s="5">
        <f t="shared" si="313"/>
        <v>0</v>
      </c>
      <c r="V639" s="5">
        <f t="shared" si="314"/>
        <v>-9.2193302751477191</v>
      </c>
      <c r="W639" s="5">
        <f t="shared" si="315"/>
        <v>11.711552767135075</v>
      </c>
      <c r="X639" s="5">
        <f t="shared" si="293"/>
        <v>0.99964632508825735</v>
      </c>
      <c r="Y639" s="5">
        <f t="shared" si="294"/>
        <v>0</v>
      </c>
      <c r="Z639" s="5">
        <f t="shared" si="295"/>
        <v>9.1924761299016051</v>
      </c>
      <c r="AA639" s="5">
        <f t="shared" si="296"/>
        <v>7.2363140202719745</v>
      </c>
      <c r="AB639" s="5">
        <f t="shared" si="297"/>
        <v>0</v>
      </c>
      <c r="AC639" s="5">
        <f t="shared" si="298"/>
        <v>-2.6854145246113958E-2</v>
      </c>
      <c r="AD639" s="5">
        <f t="shared" si="299"/>
        <v>-13.226133212592948</v>
      </c>
      <c r="AE639">
        <f t="shared" si="285"/>
        <v>0</v>
      </c>
    </row>
    <row r="640" spans="1:31" x14ac:dyDescent="0.2">
      <c r="A640">
        <f t="shared" si="286"/>
        <v>6.0799999999999148</v>
      </c>
      <c r="B640" s="5">
        <f t="shared" si="300"/>
        <v>0</v>
      </c>
      <c r="C640" s="5">
        <f t="shared" si="301"/>
        <v>426.68495101900004</v>
      </c>
      <c r="D640" s="5">
        <f t="shared" si="302"/>
        <v>-23.793207184649152</v>
      </c>
      <c r="E640" s="2">
        <f t="shared" si="303"/>
        <v>426.68495101900004</v>
      </c>
      <c r="F640" s="2">
        <f t="shared" si="304"/>
        <v>0</v>
      </c>
      <c r="G640" s="3">
        <f t="shared" si="305"/>
        <v>0</v>
      </c>
      <c r="H640" s="3">
        <f t="shared" si="306"/>
        <v>52.879839051939214</v>
      </c>
      <c r="I640" s="3">
        <f t="shared" si="307"/>
        <v>-67.307224364011006</v>
      </c>
      <c r="J640" s="2">
        <f t="shared" si="287"/>
        <v>85.595209151834624</v>
      </c>
      <c r="K640" s="2">
        <f t="shared" si="308"/>
        <v>58.347109169621419</v>
      </c>
      <c r="L640" s="6">
        <f t="shared" si="288"/>
        <v>2835.9937515419037</v>
      </c>
      <c r="M640" s="2">
        <f t="shared" si="289"/>
        <v>35.942281920583156</v>
      </c>
      <c r="N640" s="2">
        <f t="shared" si="309"/>
        <v>85.595209151834624</v>
      </c>
      <c r="O640" s="2">
        <f t="shared" si="290"/>
        <v>58.347109169621419</v>
      </c>
      <c r="P640" s="5">
        <f t="shared" si="291"/>
        <v>0.38361101754502358</v>
      </c>
      <c r="Q640" s="4">
        <f t="shared" si="310"/>
        <v>0.41990997249421147</v>
      </c>
      <c r="R640" s="4">
        <f t="shared" si="292"/>
        <v>0.30096258245781887</v>
      </c>
      <c r="S640" s="4">
        <f t="shared" si="311"/>
        <v>0</v>
      </c>
      <c r="T640" s="4">
        <f t="shared" si="312"/>
        <v>0</v>
      </c>
      <c r="U640" s="5">
        <f t="shared" si="313"/>
        <v>0</v>
      </c>
      <c r="V640" s="5">
        <f t="shared" si="314"/>
        <v>-9.2304748447098692</v>
      </c>
      <c r="W640" s="5">
        <f t="shared" si="315"/>
        <v>11.748856511250356</v>
      </c>
      <c r="X640" s="5">
        <f t="shared" si="293"/>
        <v>0.99964531249273991</v>
      </c>
      <c r="Y640" s="5">
        <f t="shared" si="294"/>
        <v>0</v>
      </c>
      <c r="Z640" s="5">
        <f t="shared" si="295"/>
        <v>9.2175824854593973</v>
      </c>
      <c r="AA640" s="5">
        <f t="shared" si="296"/>
        <v>7.2417824815205316</v>
      </c>
      <c r="AB640" s="5">
        <f t="shared" si="297"/>
        <v>0</v>
      </c>
      <c r="AC640" s="5">
        <f t="shared" si="298"/>
        <v>-1.2892359250471941E-2</v>
      </c>
      <c r="AD640" s="5">
        <f t="shared" si="299"/>
        <v>-13.183361007229113</v>
      </c>
      <c r="AE640">
        <f t="shared" si="285"/>
        <v>0</v>
      </c>
    </row>
    <row r="641" spans="1:31" x14ac:dyDescent="0.2">
      <c r="A641">
        <f t="shared" si="286"/>
        <v>6.0899999999999146</v>
      </c>
      <c r="B641" s="5">
        <f t="shared" si="300"/>
        <v>0</v>
      </c>
      <c r="C641" s="5">
        <f t="shared" si="301"/>
        <v>427.21374876490148</v>
      </c>
      <c r="D641" s="5">
        <f t="shared" si="302"/>
        <v>-24.466938596339624</v>
      </c>
      <c r="E641" s="2">
        <f t="shared" si="303"/>
        <v>427.21374876490148</v>
      </c>
      <c r="F641" s="2">
        <f t="shared" si="304"/>
        <v>0</v>
      </c>
      <c r="G641" s="3">
        <f t="shared" si="305"/>
        <v>0</v>
      </c>
      <c r="H641" s="3">
        <f t="shared" si="306"/>
        <v>52.879710128346709</v>
      </c>
      <c r="I641" s="3">
        <f t="shared" si="307"/>
        <v>-67.439057974083298</v>
      </c>
      <c r="J641" s="2">
        <f t="shared" si="287"/>
        <v>85.698834786067778</v>
      </c>
      <c r="K641" s="2">
        <f t="shared" si="308"/>
        <v>58.417746957101414</v>
      </c>
      <c r="L641" s="6">
        <f t="shared" si="288"/>
        <v>2835.9908768234982</v>
      </c>
      <c r="M641" s="2">
        <f t="shared" si="289"/>
        <v>35.942245487520033</v>
      </c>
      <c r="N641" s="2">
        <f t="shared" si="309"/>
        <v>85.698834786067778</v>
      </c>
      <c r="O641" s="2">
        <f t="shared" si="290"/>
        <v>58.417746957101414</v>
      </c>
      <c r="P641" s="5">
        <f t="shared" si="291"/>
        <v>0.38361093360324616</v>
      </c>
      <c r="Q641" s="4">
        <f t="shared" si="310"/>
        <v>0.4194017990704727</v>
      </c>
      <c r="R641" s="4">
        <f t="shared" si="292"/>
        <v>0.30082659315946886</v>
      </c>
      <c r="S641" s="4">
        <f t="shared" si="311"/>
        <v>0</v>
      </c>
      <c r="T641" s="4">
        <f t="shared" si="312"/>
        <v>0</v>
      </c>
      <c r="U641" s="5">
        <f t="shared" si="313"/>
        <v>0</v>
      </c>
      <c r="V641" s="5">
        <f t="shared" si="314"/>
        <v>-9.2416251430554102</v>
      </c>
      <c r="W641" s="5">
        <f t="shared" si="315"/>
        <v>11.786117818810848</v>
      </c>
      <c r="X641" s="5">
        <f t="shared" si="293"/>
        <v>0.99964429919756714</v>
      </c>
      <c r="Y641" s="5">
        <f t="shared" si="294"/>
        <v>0</v>
      </c>
      <c r="Z641" s="5">
        <f t="shared" si="295"/>
        <v>9.2426397670824212</v>
      </c>
      <c r="AA641" s="5">
        <f t="shared" si="296"/>
        <v>7.2472559135074714</v>
      </c>
      <c r="AB641" s="5">
        <f t="shared" si="297"/>
        <v>0</v>
      </c>
      <c r="AC641" s="5">
        <f t="shared" si="298"/>
        <v>1.0146240270110241E-3</v>
      </c>
      <c r="AD641" s="5">
        <f t="shared" si="299"/>
        <v>-13.140626267681682</v>
      </c>
      <c r="AE641">
        <f t="shared" si="285"/>
        <v>0</v>
      </c>
    </row>
    <row r="642" spans="1:31" x14ac:dyDescent="0.2">
      <c r="A642">
        <f t="shared" si="286"/>
        <v>6.0999999999999144</v>
      </c>
      <c r="B642" s="5">
        <f t="shared" si="300"/>
        <v>0</v>
      </c>
      <c r="C642" s="5">
        <f t="shared" si="301"/>
        <v>427.74254591691619</v>
      </c>
      <c r="D642" s="5">
        <f t="shared" si="302"/>
        <v>-25.141986207393842</v>
      </c>
      <c r="E642" s="2">
        <f t="shared" si="303"/>
        <v>427.74254591691619</v>
      </c>
      <c r="F642" s="2">
        <f t="shared" si="304"/>
        <v>0</v>
      </c>
      <c r="G642" s="3">
        <f t="shared" si="305"/>
        <v>0</v>
      </c>
      <c r="H642" s="3">
        <f t="shared" si="306"/>
        <v>52.87972027458698</v>
      </c>
      <c r="I642" s="3">
        <f t="shared" si="307"/>
        <v>-67.570464236760117</v>
      </c>
      <c r="J642" s="2">
        <f t="shared" si="287"/>
        <v>85.802286994519221</v>
      </c>
      <c r="K642" s="2">
        <f t="shared" si="308"/>
        <v>58.488266526597968</v>
      </c>
      <c r="L642" s="6">
        <f t="shared" si="288"/>
        <v>2835.9880001465631</v>
      </c>
      <c r="M642" s="2">
        <f t="shared" si="289"/>
        <v>35.942209029635258</v>
      </c>
      <c r="N642" s="2">
        <f t="shared" si="309"/>
        <v>85.802286994519221</v>
      </c>
      <c r="O642" s="2">
        <f t="shared" si="290"/>
        <v>58.488266526597968</v>
      </c>
      <c r="P642" s="5">
        <f t="shared" si="291"/>
        <v>0.38361084960427966</v>
      </c>
      <c r="Q642" s="4">
        <f t="shared" si="310"/>
        <v>0.41889569950427002</v>
      </c>
      <c r="R642" s="4">
        <f t="shared" si="292"/>
        <v>0.30069095343659902</v>
      </c>
      <c r="S642" s="4">
        <f t="shared" si="311"/>
        <v>0</v>
      </c>
      <c r="T642" s="4">
        <f t="shared" si="312"/>
        <v>0</v>
      </c>
      <c r="U642" s="5">
        <f t="shared" si="313"/>
        <v>0</v>
      </c>
      <c r="V642" s="5">
        <f t="shared" si="314"/>
        <v>-9.252781012885869</v>
      </c>
      <c r="W642" s="5">
        <f t="shared" si="315"/>
        <v>11.823336153732347</v>
      </c>
      <c r="X642" s="5">
        <f t="shared" si="293"/>
        <v>0.99964328521204171</v>
      </c>
      <c r="Y642" s="5">
        <f t="shared" si="294"/>
        <v>0</v>
      </c>
      <c r="Z642" s="5">
        <f t="shared" si="295"/>
        <v>9.2676477334637113</v>
      </c>
      <c r="AA642" s="5">
        <f t="shared" si="296"/>
        <v>7.2527342424615115</v>
      </c>
      <c r="AB642" s="5">
        <f t="shared" si="297"/>
        <v>0</v>
      </c>
      <c r="AC642" s="5">
        <f t="shared" si="298"/>
        <v>1.4866720577842329E-2</v>
      </c>
      <c r="AD642" s="5">
        <f t="shared" si="299"/>
        <v>-13.09792960380614</v>
      </c>
      <c r="AE642">
        <f t="shared" si="285"/>
        <v>0</v>
      </c>
    </row>
    <row r="643" spans="1:31" x14ac:dyDescent="0.2">
      <c r="A643">
        <f t="shared" si="286"/>
        <v>6.1099999999999142</v>
      </c>
      <c r="B643" s="5">
        <f t="shared" si="300"/>
        <v>0</v>
      </c>
      <c r="C643" s="5">
        <f t="shared" si="301"/>
        <v>428.27134386299809</v>
      </c>
      <c r="D643" s="5">
        <f t="shared" si="302"/>
        <v>-25.818345746241633</v>
      </c>
      <c r="E643" s="2">
        <f t="shared" si="303"/>
        <v>428.27134386299809</v>
      </c>
      <c r="F643" s="2">
        <f t="shared" si="304"/>
        <v>0</v>
      </c>
      <c r="G643" s="3">
        <f t="shared" si="305"/>
        <v>0</v>
      </c>
      <c r="H643" s="3">
        <f t="shared" si="306"/>
        <v>52.879868941792758</v>
      </c>
      <c r="I643" s="3">
        <f t="shared" si="307"/>
        <v>-67.70144353279818</v>
      </c>
      <c r="J643" s="2">
        <f t="shared" si="287"/>
        <v>85.905564404908247</v>
      </c>
      <c r="K643" s="2">
        <f t="shared" si="308"/>
        <v>58.558666942677739</v>
      </c>
      <c r="L643" s="6">
        <f t="shared" si="288"/>
        <v>2835.9851215373715</v>
      </c>
      <c r="M643" s="2">
        <f t="shared" si="289"/>
        <v>35.942172547261826</v>
      </c>
      <c r="N643" s="2">
        <f t="shared" si="309"/>
        <v>85.905564404908247</v>
      </c>
      <c r="O643" s="2">
        <f t="shared" si="290"/>
        <v>58.558666942677739</v>
      </c>
      <c r="P643" s="5">
        <f t="shared" si="291"/>
        <v>0.38361076554889129</v>
      </c>
      <c r="Q643" s="4">
        <f t="shared" si="310"/>
        <v>0.4183916699254962</v>
      </c>
      <c r="R643" s="4">
        <f t="shared" si="292"/>
        <v>0.30055566430661756</v>
      </c>
      <c r="S643" s="4">
        <f t="shared" si="311"/>
        <v>0</v>
      </c>
      <c r="T643" s="4">
        <f t="shared" si="312"/>
        <v>0</v>
      </c>
      <c r="U643" s="5">
        <f t="shared" si="313"/>
        <v>0</v>
      </c>
      <c r="V643" s="5">
        <f t="shared" si="314"/>
        <v>-9.2639422980795612</v>
      </c>
      <c r="W643" s="5">
        <f t="shared" si="315"/>
        <v>11.860510983393352</v>
      </c>
      <c r="X643" s="5">
        <f t="shared" si="293"/>
        <v>0.99964227054542509</v>
      </c>
      <c r="Y643" s="5">
        <f t="shared" si="294"/>
        <v>0</v>
      </c>
      <c r="Z643" s="5">
        <f t="shared" si="295"/>
        <v>9.2926061460477847</v>
      </c>
      <c r="AA643" s="5">
        <f t="shared" si="296"/>
        <v>7.2582173952117932</v>
      </c>
      <c r="AB643" s="5">
        <f t="shared" si="297"/>
        <v>0</v>
      </c>
      <c r="AC643" s="5">
        <f t="shared" si="298"/>
        <v>2.8663847968223521E-2</v>
      </c>
      <c r="AD643" s="5">
        <f t="shared" si="299"/>
        <v>-13.055271621394855</v>
      </c>
      <c r="AE643">
        <f t="shared" si="285"/>
        <v>0</v>
      </c>
    </row>
    <row r="644" spans="1:31" x14ac:dyDescent="0.2">
      <c r="A644">
        <f t="shared" si="286"/>
        <v>6.119999999999914</v>
      </c>
      <c r="B644" s="5">
        <f t="shared" si="300"/>
        <v>0</v>
      </c>
      <c r="C644" s="5">
        <f t="shared" si="301"/>
        <v>428.80014398560843</v>
      </c>
      <c r="D644" s="5">
        <f t="shared" si="302"/>
        <v>-26.496012945150685</v>
      </c>
      <c r="E644" s="2">
        <f t="shared" si="303"/>
        <v>428.80014398560843</v>
      </c>
      <c r="F644" s="2">
        <f t="shared" si="304"/>
        <v>0</v>
      </c>
      <c r="G644" s="3">
        <f t="shared" si="305"/>
        <v>0</v>
      </c>
      <c r="H644" s="3">
        <f t="shared" si="306"/>
        <v>52.880155580272437</v>
      </c>
      <c r="I644" s="3">
        <f t="shared" si="307"/>
        <v>-67.831996249012136</v>
      </c>
      <c r="J644" s="2">
        <f t="shared" si="287"/>
        <v>86.008665664105109</v>
      </c>
      <c r="K644" s="2">
        <f t="shared" si="308"/>
        <v>58.628947282961896</v>
      </c>
      <c r="L644" s="6">
        <f t="shared" si="288"/>
        <v>2835.9822410220763</v>
      </c>
      <c r="M644" s="2">
        <f t="shared" si="289"/>
        <v>35.942136040731178</v>
      </c>
      <c r="N644" s="2">
        <f t="shared" si="309"/>
        <v>86.008665664105109</v>
      </c>
      <c r="O644" s="2">
        <f t="shared" si="290"/>
        <v>58.628947282961896</v>
      </c>
      <c r="P644" s="5">
        <f t="shared" si="291"/>
        <v>0.38361068143784466</v>
      </c>
      <c r="Q644" s="4">
        <f t="shared" si="310"/>
        <v>0.41788970638258932</v>
      </c>
      <c r="R644" s="4">
        <f t="shared" si="292"/>
        <v>0.30042072675843678</v>
      </c>
      <c r="S644" s="4">
        <f t="shared" si="311"/>
        <v>0</v>
      </c>
      <c r="T644" s="4">
        <f t="shared" si="312"/>
        <v>0</v>
      </c>
      <c r="U644" s="5">
        <f t="shared" si="313"/>
        <v>0</v>
      </c>
      <c r="V644" s="5">
        <f t="shared" si="314"/>
        <v>-9.2751088436756195</v>
      </c>
      <c r="W644" s="5">
        <f t="shared" si="315"/>
        <v>11.897641778650428</v>
      </c>
      <c r="X644" s="5">
        <f t="shared" si="293"/>
        <v>0.99964125520693548</v>
      </c>
      <c r="Y644" s="5">
        <f t="shared" si="294"/>
        <v>0</v>
      </c>
      <c r="Z644" s="5">
        <f t="shared" si="295"/>
        <v>9.3175147690271896</v>
      </c>
      <c r="AA644" s="5">
        <f t="shared" si="296"/>
        <v>7.2637052991761175</v>
      </c>
      <c r="AB644" s="5">
        <f t="shared" si="297"/>
        <v>0</v>
      </c>
      <c r="AC644" s="5">
        <f t="shared" si="298"/>
        <v>4.2405925351570062E-2</v>
      </c>
      <c r="AD644" s="5">
        <f t="shared" si="299"/>
        <v>-13.012652922173455</v>
      </c>
      <c r="AE644">
        <f t="shared" si="285"/>
        <v>0</v>
      </c>
    </row>
    <row r="645" spans="1:31" x14ac:dyDescent="0.2">
      <c r="A645">
        <f t="shared" si="286"/>
        <v>6.1299999999999137</v>
      </c>
      <c r="B645" s="5">
        <f t="shared" si="300"/>
        <v>0</v>
      </c>
      <c r="C645" s="5">
        <f t="shared" si="301"/>
        <v>429.32894766170739</v>
      </c>
      <c r="D645" s="5">
        <f t="shared" si="302"/>
        <v>-27.174983540286917</v>
      </c>
      <c r="E645" s="2">
        <f t="shared" si="303"/>
        <v>429.32894766170739</v>
      </c>
      <c r="F645" s="2">
        <f t="shared" si="304"/>
        <v>0</v>
      </c>
      <c r="G645" s="3">
        <f t="shared" si="305"/>
        <v>0</v>
      </c>
      <c r="H645" s="3">
        <f t="shared" si="306"/>
        <v>52.880579639525955</v>
      </c>
      <c r="I645" s="3">
        <f t="shared" si="307"/>
        <v>-67.962122778233876</v>
      </c>
      <c r="J645" s="2">
        <f t="shared" si="287"/>
        <v>86.111589437984378</v>
      </c>
      <c r="K645" s="2">
        <f t="shared" si="308"/>
        <v>58.699106638026159</v>
      </c>
      <c r="L645" s="6">
        <f t="shared" si="288"/>
        <v>2835.9793586267087</v>
      </c>
      <c r="M645" s="2">
        <f t="shared" si="289"/>
        <v>35.942099510373218</v>
      </c>
      <c r="N645" s="2">
        <f t="shared" si="309"/>
        <v>86.111589437984378</v>
      </c>
      <c r="O645" s="2">
        <f t="shared" si="290"/>
        <v>58.699106638026159</v>
      </c>
      <c r="P645" s="5">
        <f t="shared" si="291"/>
        <v>0.38361059727189989</v>
      </c>
      <c r="Q645" s="4">
        <f t="shared" si="310"/>
        <v>0.4173898048445373</v>
      </c>
      <c r="R645" s="4">
        <f t="shared" si="292"/>
        <v>0.30028614175281287</v>
      </c>
      <c r="S645" s="4">
        <f t="shared" si="311"/>
        <v>0</v>
      </c>
      <c r="T645" s="4">
        <f t="shared" si="312"/>
        <v>0</v>
      </c>
      <c r="U645" s="5">
        <f t="shared" si="313"/>
        <v>0</v>
      </c>
      <c r="V645" s="5">
        <f t="shared" si="314"/>
        <v>-9.2862804958582981</v>
      </c>
      <c r="W645" s="5">
        <f t="shared" si="315"/>
        <v>11.9347280138531</v>
      </c>
      <c r="X645" s="5">
        <f t="shared" si="293"/>
        <v>0.9996402392057484</v>
      </c>
      <c r="Y645" s="5">
        <f t="shared" si="294"/>
        <v>0</v>
      </c>
      <c r="Z645" s="5">
        <f t="shared" si="295"/>
        <v>9.3423733693388264</v>
      </c>
      <c r="AA645" s="5">
        <f t="shared" si="296"/>
        <v>7.2691978823494097</v>
      </c>
      <c r="AB645" s="5">
        <f t="shared" si="297"/>
        <v>0</v>
      </c>
      <c r="AC645" s="5">
        <f t="shared" si="298"/>
        <v>5.6092873480528382E-2</v>
      </c>
      <c r="AD645" s="5">
        <f t="shared" si="299"/>
        <v>-12.97007410379749</v>
      </c>
      <c r="AE645">
        <f t="shared" ref="AE645:AE708" si="316">IF(($D645-height)*($D646-height)&lt;0,1,0)</f>
        <v>0</v>
      </c>
    </row>
    <row r="646" spans="1:31" x14ac:dyDescent="0.2">
      <c r="A646">
        <f t="shared" si="286"/>
        <v>6.1399999999999135</v>
      </c>
      <c r="B646" s="5">
        <f t="shared" si="300"/>
        <v>0</v>
      </c>
      <c r="C646" s="5">
        <f t="shared" si="301"/>
        <v>429.85775626274631</v>
      </c>
      <c r="D646" s="5">
        <f t="shared" si="302"/>
        <v>-27.855253271774444</v>
      </c>
      <c r="E646" s="2">
        <f t="shared" si="303"/>
        <v>429.85775626274631</v>
      </c>
      <c r="F646" s="2">
        <f t="shared" si="304"/>
        <v>0</v>
      </c>
      <c r="G646" s="3">
        <f t="shared" si="305"/>
        <v>0</v>
      </c>
      <c r="H646" s="3">
        <f t="shared" si="306"/>
        <v>52.881140568260761</v>
      </c>
      <c r="I646" s="3">
        <f t="shared" si="307"/>
        <v>-68.091823519271856</v>
      </c>
      <c r="J646" s="2">
        <f t="shared" si="287"/>
        <v>86.214334411278827</v>
      </c>
      <c r="K646" s="2">
        <f t="shared" si="308"/>
        <v>58.769144111301173</v>
      </c>
      <c r="L646" s="6">
        <f t="shared" si="288"/>
        <v>2835.9764743771802</v>
      </c>
      <c r="M646" s="2">
        <f t="shared" si="289"/>
        <v>35.942062956516345</v>
      </c>
      <c r="N646" s="2">
        <f t="shared" si="309"/>
        <v>86.214334411278827</v>
      </c>
      <c r="O646" s="2">
        <f t="shared" si="290"/>
        <v>58.769144111301173</v>
      </c>
      <c r="P646" s="5">
        <f t="shared" si="291"/>
        <v>0.38361051305181365</v>
      </c>
      <c r="Q646" s="4">
        <f t="shared" si="310"/>
        <v>0.41689196120284949</v>
      </c>
      <c r="R646" s="4">
        <f t="shared" si="292"/>
        <v>0.30015191022268339</v>
      </c>
      <c r="S646" s="4">
        <f t="shared" si="311"/>
        <v>0</v>
      </c>
      <c r="T646" s="4">
        <f t="shared" si="312"/>
        <v>0</v>
      </c>
      <c r="U646" s="5">
        <f t="shared" si="313"/>
        <v>0</v>
      </c>
      <c r="V646" s="5">
        <f t="shared" si="314"/>
        <v>-9.2974571019414558</v>
      </c>
      <c r="W646" s="5">
        <f t="shared" si="315"/>
        <v>11.971769166858197</v>
      </c>
      <c r="X646" s="5">
        <f t="shared" si="293"/>
        <v>0.99963922255099735</v>
      </c>
      <c r="Y646" s="5">
        <f t="shared" si="294"/>
        <v>0</v>
      </c>
      <c r="Z646" s="5">
        <f t="shared" si="295"/>
        <v>9.3671817166599993</v>
      </c>
      <c r="AA646" s="5">
        <f t="shared" si="296"/>
        <v>7.2746950732923565</v>
      </c>
      <c r="AB646" s="5">
        <f t="shared" si="297"/>
        <v>0</v>
      </c>
      <c r="AC646" s="5">
        <f t="shared" si="298"/>
        <v>6.9724614718543521E-2</v>
      </c>
      <c r="AD646" s="5">
        <f t="shared" si="299"/>
        <v>-12.927535759849448</v>
      </c>
      <c r="AE646">
        <f t="shared" si="316"/>
        <v>0</v>
      </c>
    </row>
    <row r="647" spans="1:31" x14ac:dyDescent="0.2">
      <c r="A647">
        <f t="shared" si="286"/>
        <v>6.1499999999999133</v>
      </c>
      <c r="B647" s="5">
        <f t="shared" si="300"/>
        <v>0</v>
      </c>
      <c r="C647" s="5">
        <f t="shared" si="301"/>
        <v>430.38657115465969</v>
      </c>
      <c r="D647" s="5">
        <f t="shared" si="302"/>
        <v>-28.536817883755152</v>
      </c>
      <c r="E647" s="2">
        <f t="shared" si="303"/>
        <v>430.38657115465969</v>
      </c>
      <c r="F647" s="2">
        <f t="shared" si="304"/>
        <v>0</v>
      </c>
      <c r="G647" s="3">
        <f t="shared" si="305"/>
        <v>0</v>
      </c>
      <c r="H647" s="3">
        <f t="shared" si="306"/>
        <v>52.881837814407945</v>
      </c>
      <c r="I647" s="3">
        <f t="shared" si="307"/>
        <v>-68.221098876870343</v>
      </c>
      <c r="J647" s="2">
        <f t="shared" si="287"/>
        <v>86.316899287434254</v>
      </c>
      <c r="K647" s="2">
        <f t="shared" si="308"/>
        <v>58.839058818973584</v>
      </c>
      <c r="L647" s="6">
        <f t="shared" si="288"/>
        <v>2835.9735882992809</v>
      </c>
      <c r="M647" s="2">
        <f t="shared" si="289"/>
        <v>35.942026379487416</v>
      </c>
      <c r="N647" s="2">
        <f t="shared" si="309"/>
        <v>86.316899287434254</v>
      </c>
      <c r="O647" s="2">
        <f t="shared" si="290"/>
        <v>58.839058818973584</v>
      </c>
      <c r="P647" s="5">
        <f t="shared" si="291"/>
        <v>0.38361042877833901</v>
      </c>
      <c r="Q647" s="4">
        <f t="shared" si="310"/>
        <v>0.4163961712734941</v>
      </c>
      <c r="R647" s="4">
        <f t="shared" si="292"/>
        <v>0.30001803307350089</v>
      </c>
      <c r="S647" s="4">
        <f t="shared" si="311"/>
        <v>0</v>
      </c>
      <c r="T647" s="4">
        <f t="shared" si="312"/>
        <v>0</v>
      </c>
      <c r="U647" s="5">
        <f t="shared" si="313"/>
        <v>0</v>
      </c>
      <c r="V647" s="5">
        <f t="shared" si="314"/>
        <v>-9.3086385103533118</v>
      </c>
      <c r="W647" s="5">
        <f t="shared" si="315"/>
        <v>12.008764719043759</v>
      </c>
      <c r="X647" s="5">
        <f t="shared" si="293"/>
        <v>0.99963820525177316</v>
      </c>
      <c r="Y647" s="5">
        <f t="shared" si="294"/>
        <v>0</v>
      </c>
      <c r="Z647" s="5">
        <f t="shared" si="295"/>
        <v>9.3919395834042572</v>
      </c>
      <c r="AA647" s="5">
        <f t="shared" si="296"/>
        <v>7.2801968011202831</v>
      </c>
      <c r="AB647" s="5">
        <f t="shared" si="297"/>
        <v>0</v>
      </c>
      <c r="AC647" s="5">
        <f t="shared" si="298"/>
        <v>8.3301073050945362E-2</v>
      </c>
      <c r="AD647" s="5">
        <f t="shared" si="299"/>
        <v>-12.885038479835956</v>
      </c>
      <c r="AE647">
        <f t="shared" si="316"/>
        <v>0</v>
      </c>
    </row>
    <row r="648" spans="1:31" x14ac:dyDescent="0.2">
      <c r="A648">
        <f t="shared" si="286"/>
        <v>6.1599999999999131</v>
      </c>
      <c r="B648" s="5">
        <f t="shared" si="300"/>
        <v>0</v>
      </c>
      <c r="C648" s="5">
        <f t="shared" si="301"/>
        <v>430.91539369785744</v>
      </c>
      <c r="D648" s="5">
        <f t="shared" si="302"/>
        <v>-29.219673124447844</v>
      </c>
      <c r="E648" s="2">
        <f t="shared" si="303"/>
        <v>430.91539369785744</v>
      </c>
      <c r="F648" s="2">
        <f t="shared" si="304"/>
        <v>0</v>
      </c>
      <c r="G648" s="3">
        <f t="shared" si="305"/>
        <v>0</v>
      </c>
      <c r="H648" s="3">
        <f t="shared" si="306"/>
        <v>52.882670825138455</v>
      </c>
      <c r="I648" s="3">
        <f t="shared" si="307"/>
        <v>-68.349949261668698</v>
      </c>
      <c r="J648" s="2">
        <f t="shared" si="287"/>
        <v>86.419282788464727</v>
      </c>
      <c r="K648" s="2">
        <f t="shared" si="308"/>
        <v>58.908849889887335</v>
      </c>
      <c r="L648" s="6">
        <f t="shared" si="288"/>
        <v>2835.9707004186794</v>
      </c>
      <c r="M648" s="2">
        <f t="shared" si="289"/>
        <v>35.941989779611738</v>
      </c>
      <c r="N648" s="2">
        <f t="shared" si="309"/>
        <v>86.419282788464727</v>
      </c>
      <c r="O648" s="2">
        <f t="shared" si="290"/>
        <v>58.908849889887335</v>
      </c>
      <c r="P648" s="5">
        <f t="shared" si="291"/>
        <v>0.38361034445222542</v>
      </c>
      <c r="Q648" s="4">
        <f t="shared" si="310"/>
        <v>0.41590243079880418</v>
      </c>
      <c r="R648" s="4">
        <f t="shared" si="292"/>
        <v>0.29988451118356413</v>
      </c>
      <c r="S648" s="4">
        <f t="shared" si="311"/>
        <v>0</v>
      </c>
      <c r="T648" s="4">
        <f t="shared" si="312"/>
        <v>0</v>
      </c>
      <c r="U648" s="5">
        <f t="shared" si="313"/>
        <v>0</v>
      </c>
      <c r="V648" s="5">
        <f t="shared" si="314"/>
        <v>-9.3198245706213925</v>
      </c>
      <c r="W648" s="5">
        <f t="shared" si="315"/>
        <v>12.045714155322406</v>
      </c>
      <c r="X648" s="5">
        <f t="shared" si="293"/>
        <v>0.99963718731712337</v>
      </c>
      <c r="Y648" s="5">
        <f t="shared" si="294"/>
        <v>0</v>
      </c>
      <c r="Z648" s="5">
        <f t="shared" si="295"/>
        <v>9.4166467447169566</v>
      </c>
      <c r="AA648" s="5">
        <f t="shared" si="296"/>
        <v>7.2857029954921844</v>
      </c>
      <c r="AB648" s="5">
        <f t="shared" si="297"/>
        <v>0</v>
      </c>
      <c r="AC648" s="5">
        <f t="shared" si="298"/>
        <v>9.6822174095564151E-2</v>
      </c>
      <c r="AD648" s="5">
        <f t="shared" si="299"/>
        <v>-12.842582849185408</v>
      </c>
      <c r="AE648">
        <f t="shared" si="316"/>
        <v>0</v>
      </c>
    </row>
    <row r="649" spans="1:31" x14ac:dyDescent="0.2">
      <c r="A649">
        <f t="shared" si="286"/>
        <v>6.1699999999999129</v>
      </c>
      <c r="B649" s="5">
        <f t="shared" si="300"/>
        <v>0</v>
      </c>
      <c r="C649" s="5">
        <f t="shared" si="301"/>
        <v>431.4442252472175</v>
      </c>
      <c r="D649" s="5">
        <f t="shared" si="302"/>
        <v>-29.90381474620699</v>
      </c>
      <c r="E649" s="2">
        <f t="shared" si="303"/>
        <v>431.4442252472175</v>
      </c>
      <c r="F649" s="2">
        <f t="shared" si="304"/>
        <v>0</v>
      </c>
      <c r="G649" s="3">
        <f t="shared" si="305"/>
        <v>0</v>
      </c>
      <c r="H649" s="3">
        <f t="shared" si="306"/>
        <v>52.883639046879409</v>
      </c>
      <c r="I649" s="3">
        <f t="shared" si="307"/>
        <v>-68.478375090160554</v>
      </c>
      <c r="J649" s="2">
        <f t="shared" si="287"/>
        <v>86.521483654808819</v>
      </c>
      <c r="K649" s="2">
        <f t="shared" si="308"/>
        <v>58.978516465445679</v>
      </c>
      <c r="L649" s="6">
        <f t="shared" si="288"/>
        <v>2835.9678107609234</v>
      </c>
      <c r="M649" s="2">
        <f t="shared" si="289"/>
        <v>35.941953157213092</v>
      </c>
      <c r="N649" s="2">
        <f t="shared" si="309"/>
        <v>86.521483654808819</v>
      </c>
      <c r="O649" s="2">
        <f t="shared" si="290"/>
        <v>58.978516465445679</v>
      </c>
      <c r="P649" s="5">
        <f t="shared" si="291"/>
        <v>0.38361026007421895</v>
      </c>
      <c r="Q649" s="4">
        <f t="shared" si="310"/>
        <v>0.41541073544935053</v>
      </c>
      <c r="R649" s="4">
        <f t="shared" si="292"/>
        <v>0.29975134540434634</v>
      </c>
      <c r="S649" s="4">
        <f t="shared" si="311"/>
        <v>0</v>
      </c>
      <c r="T649" s="4">
        <f t="shared" si="312"/>
        <v>0</v>
      </c>
      <c r="U649" s="5">
        <f t="shared" si="313"/>
        <v>0</v>
      </c>
      <c r="V649" s="5">
        <f t="shared" si="314"/>
        <v>-9.3310151333577469</v>
      </c>
      <c r="W649" s="5">
        <f t="shared" si="315"/>
        <v>12.082616964154271</v>
      </c>
      <c r="X649" s="5">
        <f t="shared" si="293"/>
        <v>0.99963616875605321</v>
      </c>
      <c r="Y649" s="5">
        <f t="shared" si="294"/>
        <v>0</v>
      </c>
      <c r="Z649" s="5">
        <f t="shared" si="295"/>
        <v>9.4413029784706435</v>
      </c>
      <c r="AA649" s="5">
        <f t="shared" si="296"/>
        <v>7.2912135865999916</v>
      </c>
      <c r="AB649" s="5">
        <f t="shared" si="297"/>
        <v>0</v>
      </c>
      <c r="AC649" s="5">
        <f t="shared" si="298"/>
        <v>0.11028784511289658</v>
      </c>
      <c r="AD649" s="5">
        <f t="shared" si="299"/>
        <v>-12.800169449245736</v>
      </c>
      <c r="AE649">
        <f t="shared" si="316"/>
        <v>0</v>
      </c>
    </row>
    <row r="650" spans="1:31" x14ac:dyDescent="0.2">
      <c r="A650">
        <f t="shared" si="286"/>
        <v>6.1799999999999127</v>
      </c>
      <c r="B650" s="5">
        <f t="shared" si="300"/>
        <v>0</v>
      </c>
      <c r="C650" s="5">
        <f t="shared" si="301"/>
        <v>431.9730671520785</v>
      </c>
      <c r="D650" s="5">
        <f t="shared" si="302"/>
        <v>-30.589238505581058</v>
      </c>
      <c r="E650" s="2">
        <f t="shared" si="303"/>
        <v>431.9730671520785</v>
      </c>
      <c r="F650" s="2">
        <f t="shared" si="304"/>
        <v>0</v>
      </c>
      <c r="G650" s="3">
        <f t="shared" si="305"/>
        <v>0</v>
      </c>
      <c r="H650" s="3">
        <f t="shared" si="306"/>
        <v>52.884741925330538</v>
      </c>
      <c r="I650" s="3">
        <f t="shared" si="307"/>
        <v>-68.606376784653008</v>
      </c>
      <c r="J650" s="2">
        <f t="shared" si="287"/>
        <v>86.623500645186283</v>
      </c>
      <c r="K650" s="2">
        <f t="shared" si="308"/>
        <v>59.048057699513485</v>
      </c>
      <c r="L650" s="6">
        <f t="shared" si="288"/>
        <v>2835.964919351441</v>
      </c>
      <c r="M650" s="2">
        <f t="shared" si="289"/>
        <v>35.941916512613751</v>
      </c>
      <c r="N650" s="2">
        <f t="shared" si="309"/>
        <v>86.623500645186283</v>
      </c>
      <c r="O650" s="2">
        <f t="shared" si="290"/>
        <v>59.048057699513485</v>
      </c>
      <c r="P650" s="5">
        <f t="shared" si="291"/>
        <v>0.38361017564506206</v>
      </c>
      <c r="Q650" s="4">
        <f t="shared" si="310"/>
        <v>0.41492108082578472</v>
      </c>
      <c r="R650" s="4">
        <f t="shared" si="292"/>
        <v>0.2996185365608201</v>
      </c>
      <c r="S650" s="4">
        <f t="shared" si="311"/>
        <v>0</v>
      </c>
      <c r="T650" s="4">
        <f t="shared" si="312"/>
        <v>0</v>
      </c>
      <c r="U650" s="5">
        <f t="shared" si="313"/>
        <v>0</v>
      </c>
      <c r="V650" s="5">
        <f t="shared" si="314"/>
        <v>-9.3422100502443275</v>
      </c>
      <c r="W650" s="5">
        <f t="shared" si="315"/>
        <v>12.119472637559412</v>
      </c>
      <c r="X650" s="5">
        <f t="shared" si="293"/>
        <v>0.99963514957752575</v>
      </c>
      <c r="Y650" s="5">
        <f t="shared" si="294"/>
        <v>0</v>
      </c>
      <c r="Z650" s="5">
        <f t="shared" si="295"/>
        <v>9.4659080652601411</v>
      </c>
      <c r="AA650" s="5">
        <f t="shared" si="296"/>
        <v>7.2967285051579989</v>
      </c>
      <c r="AB650" s="5">
        <f t="shared" si="297"/>
        <v>0</v>
      </c>
      <c r="AC650" s="5">
        <f t="shared" si="298"/>
        <v>0.12369801501581357</v>
      </c>
      <c r="AD650" s="5">
        <f t="shared" si="299"/>
        <v>-12.757798857282587</v>
      </c>
      <c r="AE650">
        <f t="shared" si="316"/>
        <v>0</v>
      </c>
    </row>
    <row r="651" spans="1:31" x14ac:dyDescent="0.2">
      <c r="A651">
        <f t="shared" si="286"/>
        <v>6.1899999999999125</v>
      </c>
      <c r="B651" s="5">
        <f t="shared" si="300"/>
        <v>0</v>
      </c>
      <c r="C651" s="5">
        <f t="shared" si="301"/>
        <v>432.50192075623255</v>
      </c>
      <c r="D651" s="5">
        <f t="shared" si="302"/>
        <v>-31.275940163370453</v>
      </c>
      <c r="E651" s="2">
        <f t="shared" si="303"/>
        <v>432.50192075623255</v>
      </c>
      <c r="F651" s="2">
        <f t="shared" si="304"/>
        <v>0</v>
      </c>
      <c r="G651" s="3">
        <f t="shared" si="305"/>
        <v>0</v>
      </c>
      <c r="H651" s="3">
        <f t="shared" si="306"/>
        <v>52.885978905480698</v>
      </c>
      <c r="I651" s="3">
        <f t="shared" si="307"/>
        <v>-68.733954773225832</v>
      </c>
      <c r="J651" s="2">
        <f t="shared" si="287"/>
        <v>86.725332536455596</v>
      </c>
      <c r="K651" s="2">
        <f t="shared" si="308"/>
        <v>59.117472758320105</v>
      </c>
      <c r="L651" s="6">
        <f t="shared" si="288"/>
        <v>2835.9620262155372</v>
      </c>
      <c r="M651" s="2">
        <f t="shared" si="289"/>
        <v>35.941879846134412</v>
      </c>
      <c r="N651" s="2">
        <f t="shared" si="309"/>
        <v>86.725332536455596</v>
      </c>
      <c r="O651" s="2">
        <f t="shared" si="290"/>
        <v>59.117472758320105</v>
      </c>
      <c r="P651" s="5">
        <f t="shared" si="291"/>
        <v>0.38361009116549372</v>
      </c>
      <c r="Q651" s="4">
        <f t="shared" si="310"/>
        <v>0.41443346246064833</v>
      </c>
      <c r="R651" s="4">
        <f t="shared" si="292"/>
        <v>0.29948608545178007</v>
      </c>
      <c r="S651" s="4">
        <f t="shared" si="311"/>
        <v>0</v>
      </c>
      <c r="T651" s="4">
        <f t="shared" si="312"/>
        <v>0</v>
      </c>
      <c r="U651" s="5">
        <f t="shared" si="313"/>
        <v>0</v>
      </c>
      <c r="V651" s="5">
        <f t="shared" si="314"/>
        <v>-9.353409174018628</v>
      </c>
      <c r="W651" s="5">
        <f t="shared" si="315"/>
        <v>12.156280671129775</v>
      </c>
      <c r="X651" s="5">
        <f t="shared" si="293"/>
        <v>0.99963412979046051</v>
      </c>
      <c r="Y651" s="5">
        <f t="shared" si="294"/>
        <v>0</v>
      </c>
      <c r="Z651" s="5">
        <f t="shared" si="295"/>
        <v>9.4904617883974858</v>
      </c>
      <c r="AA651" s="5">
        <f t="shared" si="296"/>
        <v>7.3022476823925118</v>
      </c>
      <c r="AB651" s="5">
        <f t="shared" si="297"/>
        <v>0</v>
      </c>
      <c r="AC651" s="5">
        <f t="shared" si="298"/>
        <v>0.13705261437885774</v>
      </c>
      <c r="AD651" s="5">
        <f t="shared" si="299"/>
        <v>-12.715471646477713</v>
      </c>
      <c r="AE651">
        <f t="shared" si="316"/>
        <v>0</v>
      </c>
    </row>
    <row r="652" spans="1:31" x14ac:dyDescent="0.2">
      <c r="A652">
        <f t="shared" si="286"/>
        <v>6.1999999999999122</v>
      </c>
      <c r="B652" s="5">
        <f t="shared" si="300"/>
        <v>0</v>
      </c>
      <c r="C652" s="5">
        <f t="shared" si="301"/>
        <v>433.03078739791812</v>
      </c>
      <c r="D652" s="5">
        <f t="shared" si="302"/>
        <v>-31.963915484685035</v>
      </c>
      <c r="E652" s="2">
        <f t="shared" si="303"/>
        <v>433.03078739791812</v>
      </c>
      <c r="F652" s="2">
        <f t="shared" si="304"/>
        <v>0</v>
      </c>
      <c r="G652" s="3">
        <f t="shared" si="305"/>
        <v>0</v>
      </c>
      <c r="H652" s="3">
        <f t="shared" si="306"/>
        <v>52.887349431624486</v>
      </c>
      <c r="I652" s="3">
        <f t="shared" si="307"/>
        <v>-68.861109489690605</v>
      </c>
      <c r="J652" s="2">
        <f t="shared" si="287"/>
        <v>86.826978123472131</v>
      </c>
      <c r="K652" s="2">
        <f t="shared" si="308"/>
        <v>59.186760820362728</v>
      </c>
      <c r="L652" s="6">
        <f t="shared" si="288"/>
        <v>2835.9591313783972</v>
      </c>
      <c r="M652" s="2">
        <f t="shared" si="289"/>
        <v>35.941843158094272</v>
      </c>
      <c r="N652" s="2">
        <f t="shared" si="309"/>
        <v>86.826978123472131</v>
      </c>
      <c r="O652" s="2">
        <f t="shared" si="290"/>
        <v>59.186760820362728</v>
      </c>
      <c r="P652" s="5">
        <f t="shared" si="291"/>
        <v>0.38361000663624922</v>
      </c>
      <c r="Q652" s="4">
        <f t="shared" si="310"/>
        <v>0.41394787582015402</v>
      </c>
      <c r="R652" s="4">
        <f t="shared" si="292"/>
        <v>0.29935399285016201</v>
      </c>
      <c r="S652" s="4">
        <f t="shared" si="311"/>
        <v>0</v>
      </c>
      <c r="T652" s="4">
        <f t="shared" si="312"/>
        <v>0</v>
      </c>
      <c r="U652" s="5">
        <f t="shared" si="313"/>
        <v>0</v>
      </c>
      <c r="V652" s="5">
        <f t="shared" si="314"/>
        <v>-9.3646123584595422</v>
      </c>
      <c r="W652" s="5">
        <f t="shared" si="315"/>
        <v>12.193040564040702</v>
      </c>
      <c r="X652" s="5">
        <f t="shared" si="293"/>
        <v>0.99963310940373518</v>
      </c>
      <c r="Y652" s="5">
        <f t="shared" si="294"/>
        <v>0</v>
      </c>
      <c r="Z652" s="5">
        <f t="shared" si="295"/>
        <v>9.5149639339065804</v>
      </c>
      <c r="AA652" s="5">
        <f t="shared" si="296"/>
        <v>7.3077710500316631</v>
      </c>
      <c r="AB652" s="5">
        <f t="shared" si="297"/>
        <v>0</v>
      </c>
      <c r="AC652" s="5">
        <f t="shared" si="298"/>
        <v>0.15035157544703814</v>
      </c>
      <c r="AD652" s="5">
        <f t="shared" si="299"/>
        <v>-12.673188385927634</v>
      </c>
      <c r="AE652">
        <f t="shared" si="316"/>
        <v>0</v>
      </c>
    </row>
    <row r="653" spans="1:31" x14ac:dyDescent="0.2">
      <c r="A653">
        <f t="shared" si="286"/>
        <v>6.209999999999912</v>
      </c>
      <c r="B653" s="5">
        <f t="shared" si="300"/>
        <v>0</v>
      </c>
      <c r="C653" s="5">
        <f t="shared" si="301"/>
        <v>433.55966840981313</v>
      </c>
      <c r="D653" s="5">
        <f t="shared" si="302"/>
        <v>-32.653160239001231</v>
      </c>
      <c r="E653" s="2">
        <f t="shared" si="303"/>
        <v>433.55966840981313</v>
      </c>
      <c r="F653" s="2">
        <f t="shared" si="304"/>
        <v>0</v>
      </c>
      <c r="G653" s="3">
        <f t="shared" si="305"/>
        <v>0</v>
      </c>
      <c r="H653" s="3">
        <f t="shared" si="306"/>
        <v>52.888852947378957</v>
      </c>
      <c r="I653" s="3">
        <f t="shared" si="307"/>
        <v>-68.987841373549884</v>
      </c>
      <c r="J653" s="2">
        <f t="shared" si="287"/>
        <v>86.928436218947112</v>
      </c>
      <c r="K653" s="2">
        <f t="shared" si="308"/>
        <v>59.25592107631023</v>
      </c>
      <c r="L653" s="6">
        <f t="shared" si="288"/>
        <v>2835.9562348650834</v>
      </c>
      <c r="M653" s="2">
        <f t="shared" si="289"/>
        <v>35.941806448810944</v>
      </c>
      <c r="N653" s="2">
        <f t="shared" si="309"/>
        <v>86.928436218947112</v>
      </c>
      <c r="O653" s="2">
        <f t="shared" si="290"/>
        <v>59.25592107631023</v>
      </c>
      <c r="P653" s="5">
        <f t="shared" si="291"/>
        <v>0.38360992205806044</v>
      </c>
      <c r="Q653" s="4">
        <f t="shared" si="310"/>
        <v>0.41346431630593383</v>
      </c>
      <c r="R653" s="4">
        <f t="shared" si="292"/>
        <v>0.29922225950335912</v>
      </c>
      <c r="S653" s="4">
        <f t="shared" si="311"/>
        <v>0</v>
      </c>
      <c r="T653" s="4">
        <f t="shared" si="312"/>
        <v>0</v>
      </c>
      <c r="U653" s="5">
        <f t="shared" si="313"/>
        <v>0</v>
      </c>
      <c r="V653" s="5">
        <f t="shared" si="314"/>
        <v>-9.3758194583734102</v>
      </c>
      <c r="W653" s="5">
        <f t="shared" si="315"/>
        <v>12.229751819061939</v>
      </c>
      <c r="X653" s="5">
        <f t="shared" si="293"/>
        <v>0.99963208842618334</v>
      </c>
      <c r="Y653" s="5">
        <f t="shared" si="294"/>
        <v>0</v>
      </c>
      <c r="Z653" s="5">
        <f t="shared" si="295"/>
        <v>9.5394142905176658</v>
      </c>
      <c r="AA653" s="5">
        <f t="shared" si="296"/>
        <v>7.3132985402954169</v>
      </c>
      <c r="AB653" s="5">
        <f t="shared" si="297"/>
        <v>0</v>
      </c>
      <c r="AC653" s="5">
        <f t="shared" si="298"/>
        <v>0.16359483214425552</v>
      </c>
      <c r="AD653" s="5">
        <f t="shared" si="299"/>
        <v>-12.630949640642644</v>
      </c>
      <c r="AE653">
        <f t="shared" si="316"/>
        <v>0</v>
      </c>
    </row>
    <row r="654" spans="1:31" x14ac:dyDescent="0.2">
      <c r="A654">
        <f t="shared" si="286"/>
        <v>6.2199999999999118</v>
      </c>
      <c r="B654" s="5">
        <f t="shared" si="300"/>
        <v>0</v>
      </c>
      <c r="C654" s="5">
        <f t="shared" si="301"/>
        <v>434.08856511902854</v>
      </c>
      <c r="D654" s="5">
        <f t="shared" si="302"/>
        <v>-33.34367020021876</v>
      </c>
      <c r="E654" s="2">
        <f t="shared" si="303"/>
        <v>434.08856511902854</v>
      </c>
      <c r="F654" s="2">
        <f t="shared" si="304"/>
        <v>0</v>
      </c>
      <c r="G654" s="3">
        <f t="shared" si="305"/>
        <v>0</v>
      </c>
      <c r="H654" s="3">
        <f t="shared" si="306"/>
        <v>52.8904888957004</v>
      </c>
      <c r="I654" s="3">
        <f t="shared" si="307"/>
        <v>-69.114150869956305</v>
      </c>
      <c r="J654" s="2">
        <f t="shared" si="287"/>
        <v>87.02970565330719</v>
      </c>
      <c r="K654" s="2">
        <f t="shared" si="308"/>
        <v>59.324952728907419</v>
      </c>
      <c r="L654" s="6">
        <f t="shared" si="288"/>
        <v>2835.9533367005383</v>
      </c>
      <c r="M654" s="2">
        <f t="shared" si="289"/>
        <v>35.941769718600568</v>
      </c>
      <c r="N654" s="2">
        <f t="shared" si="309"/>
        <v>87.02970565330719</v>
      </c>
      <c r="O654" s="2">
        <f t="shared" si="290"/>
        <v>59.324952728907419</v>
      </c>
      <c r="P654" s="5">
        <f t="shared" si="291"/>
        <v>0.38360983743165572</v>
      </c>
      <c r="Q654" s="4">
        <f t="shared" si="310"/>
        <v>0.41298277925676008</v>
      </c>
      <c r="R654" s="4">
        <f t="shared" si="292"/>
        <v>0.29909088613353629</v>
      </c>
      <c r="S654" s="4">
        <f t="shared" si="311"/>
        <v>0</v>
      </c>
      <c r="T654" s="4">
        <f t="shared" si="312"/>
        <v>0</v>
      </c>
      <c r="U654" s="5">
        <f t="shared" si="313"/>
        <v>0</v>
      </c>
      <c r="V654" s="5">
        <f t="shared" si="314"/>
        <v>-9.3870303295803161</v>
      </c>
      <c r="W654" s="5">
        <f t="shared" si="315"/>
        <v>12.266413942568231</v>
      </c>
      <c r="X654" s="5">
        <f t="shared" si="293"/>
        <v>0.99963106686659764</v>
      </c>
      <c r="Y654" s="5">
        <f t="shared" si="294"/>
        <v>0</v>
      </c>
      <c r="Z654" s="5">
        <f t="shared" si="295"/>
        <v>9.5638126496615943</v>
      </c>
      <c r="AA654" s="5">
        <f t="shared" si="296"/>
        <v>7.3188300858857875</v>
      </c>
      <c r="AB654" s="5">
        <f t="shared" si="297"/>
        <v>0</v>
      </c>
      <c r="AC654" s="5">
        <f t="shared" si="298"/>
        <v>0.17678232008127814</v>
      </c>
      <c r="AD654" s="5">
        <f t="shared" si="299"/>
        <v>-12.588755971545979</v>
      </c>
      <c r="AE654">
        <f t="shared" si="316"/>
        <v>0</v>
      </c>
    </row>
    <row r="655" spans="1:31" x14ac:dyDescent="0.2">
      <c r="A655">
        <f t="shared" si="286"/>
        <v>6.2299999999999116</v>
      </c>
      <c r="B655" s="5">
        <f t="shared" si="300"/>
        <v>0</v>
      </c>
      <c r="C655" s="5">
        <f t="shared" si="301"/>
        <v>434.61747884710155</v>
      </c>
      <c r="D655" s="5">
        <f t="shared" si="302"/>
        <v>-34.035441146716906</v>
      </c>
      <c r="E655" s="2">
        <f t="shared" si="303"/>
        <v>434.61747884710155</v>
      </c>
      <c r="F655" s="2">
        <f t="shared" si="304"/>
        <v>0</v>
      </c>
      <c r="G655" s="3">
        <f t="shared" si="305"/>
        <v>0</v>
      </c>
      <c r="H655" s="3">
        <f t="shared" si="306"/>
        <v>52.892256718901216</v>
      </c>
      <c r="I655" s="3">
        <f t="shared" si="307"/>
        <v>-69.24003842967177</v>
      </c>
      <c r="J655" s="2">
        <f t="shared" si="287"/>
        <v>87.130785274554796</v>
      </c>
      <c r="K655" s="2">
        <f t="shared" si="308"/>
        <v>59.393854992879888</v>
      </c>
      <c r="L655" s="6">
        <f t="shared" si="288"/>
        <v>2835.9504369095825</v>
      </c>
      <c r="M655" s="2">
        <f t="shared" si="289"/>
        <v>35.941732967777689</v>
      </c>
      <c r="N655" s="2">
        <f t="shared" si="309"/>
        <v>87.130785274554796</v>
      </c>
      <c r="O655" s="2">
        <f t="shared" si="290"/>
        <v>59.393854992879888</v>
      </c>
      <c r="P655" s="5">
        <f t="shared" si="291"/>
        <v>0.38360975275775983</v>
      </c>
      <c r="Q655" s="4">
        <f t="shared" si="310"/>
        <v>0.4125032599502339</v>
      </c>
      <c r="R655" s="4">
        <f t="shared" si="292"/>
        <v>0.29895987343793984</v>
      </c>
      <c r="S655" s="4">
        <f t="shared" si="311"/>
        <v>0</v>
      </c>
      <c r="T655" s="4">
        <f t="shared" si="312"/>
        <v>0</v>
      </c>
      <c r="U655" s="5">
        <f t="shared" si="313"/>
        <v>0</v>
      </c>
      <c r="V655" s="5">
        <f t="shared" si="314"/>
        <v>-9.3982448289005625</v>
      </c>
      <c r="W655" s="5">
        <f t="shared" si="315"/>
        <v>12.303026444549429</v>
      </c>
      <c r="X655" s="5">
        <f t="shared" si="293"/>
        <v>0.9996300447337263</v>
      </c>
      <c r="Y655" s="5">
        <f t="shared" si="294"/>
        <v>0</v>
      </c>
      <c r="Z655" s="5">
        <f t="shared" si="295"/>
        <v>9.5881588054638485</v>
      </c>
      <c r="AA655" s="5">
        <f t="shared" si="296"/>
        <v>7.3243656199771872</v>
      </c>
      <c r="AB655" s="5">
        <f t="shared" si="297"/>
        <v>0</v>
      </c>
      <c r="AC655" s="5">
        <f t="shared" si="298"/>
        <v>0.18991397656328601</v>
      </c>
      <c r="AD655" s="5">
        <f t="shared" si="299"/>
        <v>-12.546607935473382</v>
      </c>
      <c r="AE655">
        <f t="shared" si="316"/>
        <v>0</v>
      </c>
    </row>
    <row r="656" spans="1:31" x14ac:dyDescent="0.2">
      <c r="A656">
        <f t="shared" si="286"/>
        <v>6.2399999999999114</v>
      </c>
      <c r="B656" s="5">
        <f t="shared" si="300"/>
        <v>0</v>
      </c>
      <c r="C656" s="5">
        <f t="shared" si="301"/>
        <v>435.14641090998936</v>
      </c>
      <c r="D656" s="5">
        <f t="shared" si="302"/>
        <v>-34.728468861410398</v>
      </c>
      <c r="E656" s="2">
        <f t="shared" si="303"/>
        <v>435.14641090998936</v>
      </c>
      <c r="F656" s="2">
        <f t="shared" si="304"/>
        <v>0</v>
      </c>
      <c r="G656" s="3">
        <f t="shared" si="305"/>
        <v>0</v>
      </c>
      <c r="H656" s="3">
        <f t="shared" si="306"/>
        <v>52.894155858666849</v>
      </c>
      <c r="I656" s="3">
        <f t="shared" si="307"/>
        <v>-69.365504509026508</v>
      </c>
      <c r="J656" s="2">
        <f t="shared" si="287"/>
        <v>87.231673948129171</v>
      </c>
      <c r="K656" s="2">
        <f t="shared" si="308"/>
        <v>59.462627094839242</v>
      </c>
      <c r="L656" s="6">
        <f t="shared" si="288"/>
        <v>2835.9475355169161</v>
      </c>
      <c r="M656" s="2">
        <f t="shared" si="289"/>
        <v>35.941696196655364</v>
      </c>
      <c r="N656" s="2">
        <f t="shared" si="309"/>
        <v>87.231673948129171</v>
      </c>
      <c r="O656" s="2">
        <f t="shared" si="290"/>
        <v>59.462627094839242</v>
      </c>
      <c r="P656" s="5">
        <f t="shared" si="291"/>
        <v>0.38360966803709395</v>
      </c>
      <c r="Q656" s="4">
        <f t="shared" si="310"/>
        <v>0.41202575360444743</v>
      </c>
      <c r="R656" s="4">
        <f t="shared" si="292"/>
        <v>0.29882922208920631</v>
      </c>
      <c r="S656" s="4">
        <f t="shared" si="311"/>
        <v>0</v>
      </c>
      <c r="T656" s="4">
        <f t="shared" si="312"/>
        <v>0</v>
      </c>
      <c r="U656" s="5">
        <f t="shared" si="313"/>
        <v>0</v>
      </c>
      <c r="V656" s="5">
        <f t="shared" si="314"/>
        <v>-9.4094628141413761</v>
      </c>
      <c r="W656" s="5">
        <f t="shared" si="315"/>
        <v>12.339588838620166</v>
      </c>
      <c r="X656" s="5">
        <f t="shared" si="293"/>
        <v>0.99962902203627624</v>
      </c>
      <c r="Y656" s="5">
        <f t="shared" si="294"/>
        <v>0</v>
      </c>
      <c r="Z656" s="5">
        <f t="shared" si="295"/>
        <v>9.6124525547384092</v>
      </c>
      <c r="AA656" s="5">
        <f t="shared" si="296"/>
        <v>7.3299050762070106</v>
      </c>
      <c r="AB656" s="5">
        <f t="shared" si="297"/>
        <v>0</v>
      </c>
      <c r="AC656" s="5">
        <f t="shared" si="298"/>
        <v>0.20298974059703312</v>
      </c>
      <c r="AD656" s="5">
        <f t="shared" si="299"/>
        <v>-12.504506085172821</v>
      </c>
      <c r="AE656">
        <f t="shared" si="316"/>
        <v>0</v>
      </c>
    </row>
    <row r="657" spans="1:31" x14ac:dyDescent="0.2">
      <c r="A657">
        <f t="shared" si="286"/>
        <v>6.2499999999999112</v>
      </c>
      <c r="B657" s="5">
        <f t="shared" si="300"/>
        <v>0</v>
      </c>
      <c r="C657" s="5">
        <f t="shared" si="301"/>
        <v>435.67536261806305</v>
      </c>
      <c r="D657" s="5">
        <f t="shared" si="302"/>
        <v>-35.422749131804927</v>
      </c>
      <c r="E657" s="2">
        <f t="shared" si="303"/>
        <v>435.67536261806305</v>
      </c>
      <c r="F657" s="2">
        <f t="shared" si="304"/>
        <v>0</v>
      </c>
      <c r="G657" s="3">
        <f t="shared" si="305"/>
        <v>0</v>
      </c>
      <c r="H657" s="3">
        <f t="shared" si="306"/>
        <v>52.896185756072818</v>
      </c>
      <c r="I657" s="3">
        <f t="shared" si="307"/>
        <v>-69.49054956987824</v>
      </c>
      <c r="J657" s="2">
        <f t="shared" si="287"/>
        <v>87.332370556768154</v>
      </c>
      <c r="K657" s="2">
        <f t="shared" si="308"/>
        <v>59.531268273188921</v>
      </c>
      <c r="L657" s="6">
        <f t="shared" si="288"/>
        <v>2835.9446325471154</v>
      </c>
      <c r="M657" s="2">
        <f t="shared" si="289"/>
        <v>35.941659405545046</v>
      </c>
      <c r="N657" s="2">
        <f t="shared" si="309"/>
        <v>87.332370556768154</v>
      </c>
      <c r="O657" s="2">
        <f t="shared" si="290"/>
        <v>59.531268273188921</v>
      </c>
      <c r="P657" s="5">
        <f t="shared" si="291"/>
        <v>0.38360958327037575</v>
      </c>
      <c r="Q657" s="4">
        <f t="shared" si="310"/>
        <v>0.41155025537961432</v>
      </c>
      <c r="R657" s="4">
        <f t="shared" si="292"/>
        <v>0.2986989327356665</v>
      </c>
      <c r="S657" s="4">
        <f t="shared" si="311"/>
        <v>0</v>
      </c>
      <c r="T657" s="4">
        <f t="shared" si="312"/>
        <v>0</v>
      </c>
      <c r="U657" s="5">
        <f t="shared" si="313"/>
        <v>0</v>
      </c>
      <c r="V657" s="5">
        <f t="shared" si="314"/>
        <v>-9.4206841440838165</v>
      </c>
      <c r="W657" s="5">
        <f t="shared" si="315"/>
        <v>12.376100642029082</v>
      </c>
      <c r="X657" s="5">
        <f t="shared" si="293"/>
        <v>0.99962799878290987</v>
      </c>
      <c r="Y657" s="5">
        <f t="shared" si="294"/>
        <v>0</v>
      </c>
      <c r="Z657" s="5">
        <f t="shared" si="295"/>
        <v>9.6366936969813786</v>
      </c>
      <c r="AA657" s="5">
        <f t="shared" si="296"/>
        <v>7.3354483886663582</v>
      </c>
      <c r="AB657" s="5">
        <f t="shared" si="297"/>
        <v>0</v>
      </c>
      <c r="AC657" s="5">
        <f t="shared" si="298"/>
        <v>0.21600955289756207</v>
      </c>
      <c r="AD657" s="5">
        <f t="shared" si="299"/>
        <v>-12.462450969304559</v>
      </c>
      <c r="AE657">
        <f t="shared" si="316"/>
        <v>0</v>
      </c>
    </row>
    <row r="658" spans="1:31" x14ac:dyDescent="0.2">
      <c r="A658">
        <f t="shared" si="286"/>
        <v>6.259999999999911</v>
      </c>
      <c r="B658" s="5">
        <f t="shared" si="300"/>
        <v>0</v>
      </c>
      <c r="C658" s="5">
        <f t="shared" si="301"/>
        <v>436.2043352761014</v>
      </c>
      <c r="D658" s="5">
        <f t="shared" si="302"/>
        <v>-36.118277750052179</v>
      </c>
      <c r="E658" s="2">
        <f t="shared" si="303"/>
        <v>436.2043352761014</v>
      </c>
      <c r="F658" s="2">
        <f t="shared" si="304"/>
        <v>0</v>
      </c>
      <c r="G658" s="3">
        <f t="shared" si="305"/>
        <v>0</v>
      </c>
      <c r="H658" s="3">
        <f t="shared" si="306"/>
        <v>52.898345851601796</v>
      </c>
      <c r="I658" s="3">
        <f t="shared" si="307"/>
        <v>-69.61517407957129</v>
      </c>
      <c r="J658" s="2">
        <f t="shared" si="287"/>
        <v>87.43287400037066</v>
      </c>
      <c r="K658" s="2">
        <f t="shared" si="308"/>
        <v>59.599777778030443</v>
      </c>
      <c r="L658" s="6">
        <f t="shared" si="288"/>
        <v>2835.941728024638</v>
      </c>
      <c r="M658" s="2">
        <f t="shared" si="289"/>
        <v>35.941622594756687</v>
      </c>
      <c r="N658" s="2">
        <f t="shared" si="309"/>
        <v>87.43287400037066</v>
      </c>
      <c r="O658" s="2">
        <f t="shared" si="290"/>
        <v>59.599777778030443</v>
      </c>
      <c r="P658" s="5">
        <f t="shared" si="291"/>
        <v>0.38360949845831943</v>
      </c>
      <c r="Q658" s="4">
        <f t="shared" si="310"/>
        <v>0.411076760379675</v>
      </c>
      <c r="R658" s="4">
        <f t="shared" si="292"/>
        <v>0.29856900600164848</v>
      </c>
      <c r="S658" s="4">
        <f t="shared" si="311"/>
        <v>0</v>
      </c>
      <c r="T658" s="4">
        <f t="shared" si="312"/>
        <v>0</v>
      </c>
      <c r="U658" s="5">
        <f t="shared" si="313"/>
        <v>0</v>
      </c>
      <c r="V658" s="5">
        <f t="shared" si="314"/>
        <v>-9.4319086784698882</v>
      </c>
      <c r="W658" s="5">
        <f t="shared" si="315"/>
        <v>12.412561375667631</v>
      </c>
      <c r="X658" s="5">
        <f t="shared" si="293"/>
        <v>0.99962697498224762</v>
      </c>
      <c r="Y658" s="5">
        <f t="shared" si="294"/>
        <v>0</v>
      </c>
      <c r="Z658" s="5">
        <f t="shared" si="295"/>
        <v>9.6608820343644606</v>
      </c>
      <c r="AA658" s="5">
        <f t="shared" si="296"/>
        <v>7.3409954918909639</v>
      </c>
      <c r="AB658" s="5">
        <f t="shared" si="297"/>
        <v>0</v>
      </c>
      <c r="AC658" s="5">
        <f t="shared" si="298"/>
        <v>0.22897335589457235</v>
      </c>
      <c r="AD658" s="5">
        <f t="shared" si="299"/>
        <v>-12.420443132441406</v>
      </c>
      <c r="AE658">
        <f t="shared" si="316"/>
        <v>0</v>
      </c>
    </row>
    <row r="659" spans="1:31" x14ac:dyDescent="0.2">
      <c r="A659">
        <f t="shared" si="286"/>
        <v>6.2699999999999108</v>
      </c>
      <c r="B659" s="5">
        <f t="shared" si="300"/>
        <v>0</v>
      </c>
      <c r="C659" s="5">
        <f t="shared" si="301"/>
        <v>436.7333301832852</v>
      </c>
      <c r="D659" s="5">
        <f t="shared" si="302"/>
        <v>-36.815050513004515</v>
      </c>
      <c r="E659" s="2">
        <f t="shared" si="303"/>
        <v>436.7333301832852</v>
      </c>
      <c r="F659" s="2">
        <f t="shared" si="304"/>
        <v>0</v>
      </c>
      <c r="G659" s="3">
        <f t="shared" si="305"/>
        <v>0</v>
      </c>
      <c r="H659" s="3">
        <f t="shared" si="306"/>
        <v>52.900635585160742</v>
      </c>
      <c r="I659" s="3">
        <f t="shared" si="307"/>
        <v>-69.739378510895705</v>
      </c>
      <c r="J659" s="2">
        <f t="shared" si="287"/>
        <v>87.53318319585982</v>
      </c>
      <c r="K659" s="2">
        <f t="shared" si="308"/>
        <v>59.668154871070087</v>
      </c>
      <c r="L659" s="6">
        <f t="shared" si="288"/>
        <v>2835.9388219738189</v>
      </c>
      <c r="M659" s="2">
        <f t="shared" si="289"/>
        <v>35.941585764598742</v>
      </c>
      <c r="N659" s="2">
        <f t="shared" si="309"/>
        <v>87.53318319585982</v>
      </c>
      <c r="O659" s="2">
        <f t="shared" si="290"/>
        <v>59.668154871070087</v>
      </c>
      <c r="P659" s="5">
        <f t="shared" si="291"/>
        <v>0.38360941360163553</v>
      </c>
      <c r="Q659" s="4">
        <f t="shared" si="310"/>
        <v>0.41060526365387245</v>
      </c>
      <c r="R659" s="4">
        <f t="shared" si="292"/>
        <v>0.2984394424877766</v>
      </c>
      <c r="S659" s="4">
        <f t="shared" si="311"/>
        <v>0</v>
      </c>
      <c r="T659" s="4">
        <f t="shared" si="312"/>
        <v>0</v>
      </c>
      <c r="U659" s="5">
        <f t="shared" si="313"/>
        <v>0</v>
      </c>
      <c r="V659" s="5">
        <f t="shared" si="314"/>
        <v>-9.4431362779898596</v>
      </c>
      <c r="W659" s="5">
        <f t="shared" si="315"/>
        <v>12.448970564078422</v>
      </c>
      <c r="X659" s="5">
        <f t="shared" si="293"/>
        <v>0.99962595064286852</v>
      </c>
      <c r="Y659" s="5">
        <f t="shared" si="294"/>
        <v>0</v>
      </c>
      <c r="Z659" s="5">
        <f t="shared" si="295"/>
        <v>9.6850173717281969</v>
      </c>
      <c r="AA659" s="5">
        <f t="shared" si="296"/>
        <v>7.3465463208522692</v>
      </c>
      <c r="AB659" s="5">
        <f t="shared" si="297"/>
        <v>0</v>
      </c>
      <c r="AC659" s="5">
        <f t="shared" si="298"/>
        <v>0.24188109373833733</v>
      </c>
      <c r="AD659" s="5">
        <f t="shared" si="299"/>
        <v>-12.378483115069308</v>
      </c>
      <c r="AE659">
        <f t="shared" si="316"/>
        <v>0</v>
      </c>
    </row>
    <row r="660" spans="1:31" x14ac:dyDescent="0.2">
      <c r="A660">
        <f t="shared" si="286"/>
        <v>6.2799999999999105</v>
      </c>
      <c r="B660" s="5">
        <f t="shared" si="300"/>
        <v>0</v>
      </c>
      <c r="C660" s="5">
        <f t="shared" si="301"/>
        <v>437.26234863319149</v>
      </c>
      <c r="D660" s="5">
        <f t="shared" si="302"/>
        <v>-37.513063222269224</v>
      </c>
      <c r="E660" s="2">
        <f t="shared" si="303"/>
        <v>437.26234863319149</v>
      </c>
      <c r="F660" s="2">
        <f t="shared" si="304"/>
        <v>0</v>
      </c>
      <c r="G660" s="3">
        <f t="shared" si="305"/>
        <v>0</v>
      </c>
      <c r="H660" s="3">
        <f t="shared" si="306"/>
        <v>52.903054396098128</v>
      </c>
      <c r="I660" s="3">
        <f t="shared" si="307"/>
        <v>-69.863163342046391</v>
      </c>
      <c r="J660" s="2">
        <f t="shared" si="287"/>
        <v>87.63329707704699</v>
      </c>
      <c r="K660" s="2">
        <f t="shared" si="308"/>
        <v>59.736398825526237</v>
      </c>
      <c r="L660" s="6">
        <f t="shared" si="288"/>
        <v>2835.935914418872</v>
      </c>
      <c r="M660" s="2">
        <f t="shared" si="289"/>
        <v>35.941548915378064</v>
      </c>
      <c r="N660" s="2">
        <f t="shared" si="309"/>
        <v>87.63329707704699</v>
      </c>
      <c r="O660" s="2">
        <f t="shared" si="290"/>
        <v>59.736398825526237</v>
      </c>
      <c r="P660" s="5">
        <f t="shared" si="291"/>
        <v>0.38360932870103109</v>
      </c>
      <c r="Q660" s="4">
        <f t="shared" si="310"/>
        <v>0.41013576019829928</v>
      </c>
      <c r="R660" s="4">
        <f t="shared" si="292"/>
        <v>0.29831024277126789</v>
      </c>
      <c r="S660" s="4">
        <f t="shared" si="311"/>
        <v>0</v>
      </c>
      <c r="T660" s="4">
        <f t="shared" si="312"/>
        <v>0</v>
      </c>
      <c r="U660" s="5">
        <f t="shared" si="313"/>
        <v>0</v>
      </c>
      <c r="V660" s="5">
        <f t="shared" si="314"/>
        <v>-9.4543668042697853</v>
      </c>
      <c r="W660" s="5">
        <f t="shared" si="315"/>
        <v>12.485327735463178</v>
      </c>
      <c r="X660" s="5">
        <f t="shared" si="293"/>
        <v>0.99962492577330675</v>
      </c>
      <c r="Y660" s="5">
        <f t="shared" si="294"/>
        <v>0</v>
      </c>
      <c r="Z660" s="5">
        <f t="shared" si="295"/>
        <v>9.7090995165750602</v>
      </c>
      <c r="AA660" s="5">
        <f t="shared" si="296"/>
        <v>7.3521008109486958</v>
      </c>
      <c r="AB660" s="5">
        <f t="shared" si="297"/>
        <v>0</v>
      </c>
      <c r="AC660" s="5">
        <f t="shared" si="298"/>
        <v>0.25473271230527494</v>
      </c>
      <c r="AD660" s="5">
        <f t="shared" si="299"/>
        <v>-12.336571453588125</v>
      </c>
      <c r="AE660">
        <f t="shared" si="316"/>
        <v>0</v>
      </c>
    </row>
    <row r="661" spans="1:31" x14ac:dyDescent="0.2">
      <c r="A661">
        <f t="shared" si="286"/>
        <v>6.2899999999999103</v>
      </c>
      <c r="B661" s="5">
        <f t="shared" si="300"/>
        <v>0</v>
      </c>
      <c r="C661" s="5">
        <f t="shared" si="301"/>
        <v>437.79139191378806</v>
      </c>
      <c r="D661" s="5">
        <f t="shared" si="302"/>
        <v>-38.212311684262367</v>
      </c>
      <c r="E661" s="2">
        <f t="shared" si="303"/>
        <v>437.79139191378806</v>
      </c>
      <c r="F661" s="2">
        <f t="shared" si="304"/>
        <v>0</v>
      </c>
      <c r="G661" s="3">
        <f t="shared" si="305"/>
        <v>0</v>
      </c>
      <c r="H661" s="3">
        <f t="shared" si="306"/>
        <v>52.905601723221181</v>
      </c>
      <c r="I661" s="3">
        <f t="shared" si="307"/>
        <v>-69.98652905658227</v>
      </c>
      <c r="J661" s="2">
        <f t="shared" si="287"/>
        <v>87.733214594496303</v>
      </c>
      <c r="K661" s="2">
        <f t="shared" si="308"/>
        <v>59.804508926037016</v>
      </c>
      <c r="L661" s="6">
        <f t="shared" si="288"/>
        <v>2835.9330053838894</v>
      </c>
      <c r="M661" s="2">
        <f t="shared" si="289"/>
        <v>35.941512047399989</v>
      </c>
      <c r="N661" s="2">
        <f t="shared" si="309"/>
        <v>87.733214594496303</v>
      </c>
      <c r="O661" s="2">
        <f t="shared" si="290"/>
        <v>59.804508926037016</v>
      </c>
      <c r="P661" s="5">
        <f t="shared" si="291"/>
        <v>0.38360924375720962</v>
      </c>
      <c r="Q661" s="4">
        <f t="shared" si="310"/>
        <v>0.40966824495741982</v>
      </c>
      <c r="R661" s="4">
        <f t="shared" si="292"/>
        <v>0.29818140740622567</v>
      </c>
      <c r="S661" s="4">
        <f t="shared" si="311"/>
        <v>0</v>
      </c>
      <c r="T661" s="4">
        <f t="shared" si="312"/>
        <v>0</v>
      </c>
      <c r="U661" s="5">
        <f t="shared" si="313"/>
        <v>0</v>
      </c>
      <c r="V661" s="5">
        <f t="shared" si="314"/>
        <v>-9.4656001198592215</v>
      </c>
      <c r="W661" s="5">
        <f t="shared" si="315"/>
        <v>12.521632421690214</v>
      </c>
      <c r="X661" s="5">
        <f t="shared" si="293"/>
        <v>0.99962390038205462</v>
      </c>
      <c r="Y661" s="5">
        <f t="shared" si="294"/>
        <v>0</v>
      </c>
      <c r="Z661" s="5">
        <f t="shared" si="295"/>
        <v>9.7331282790623366</v>
      </c>
      <c r="AA661" s="5">
        <f t="shared" si="296"/>
        <v>7.3576588979970721</v>
      </c>
      <c r="AB661" s="5">
        <f t="shared" si="297"/>
        <v>0</v>
      </c>
      <c r="AC661" s="5">
        <f t="shared" si="298"/>
        <v>0.26752815920311512</v>
      </c>
      <c r="AD661" s="5">
        <f t="shared" si="299"/>
        <v>-12.294708680312713</v>
      </c>
      <c r="AE661">
        <f t="shared" si="316"/>
        <v>0</v>
      </c>
    </row>
    <row r="662" spans="1:31" x14ac:dyDescent="0.2">
      <c r="A662">
        <f t="shared" si="286"/>
        <v>6.2999999999999101</v>
      </c>
      <c r="B662" s="5">
        <f t="shared" si="300"/>
        <v>0</v>
      </c>
      <c r="C662" s="5">
        <f t="shared" si="301"/>
        <v>438.32046130742822</v>
      </c>
      <c r="D662" s="5">
        <f t="shared" si="302"/>
        <v>-38.912791710262205</v>
      </c>
      <c r="E662" s="2">
        <f t="shared" si="303"/>
        <v>438.32046130742822</v>
      </c>
      <c r="F662" s="2">
        <f t="shared" si="304"/>
        <v>0</v>
      </c>
      <c r="G662" s="3">
        <f t="shared" si="305"/>
        <v>0</v>
      </c>
      <c r="H662" s="3">
        <f t="shared" si="306"/>
        <v>52.908277004813215</v>
      </c>
      <c r="I662" s="3">
        <f t="shared" si="307"/>
        <v>-70.109476143385393</v>
      </c>
      <c r="J662" s="2">
        <f t="shared" si="287"/>
        <v>87.832934715390067</v>
      </c>
      <c r="K662" s="2">
        <f t="shared" si="308"/>
        <v>59.872484468568551</v>
      </c>
      <c r="L662" s="6">
        <f t="shared" si="288"/>
        <v>2835.9300948928421</v>
      </c>
      <c r="M662" s="2">
        <f t="shared" si="289"/>
        <v>35.941475160968309</v>
      </c>
      <c r="N662" s="2">
        <f t="shared" si="309"/>
        <v>87.832934715390067</v>
      </c>
      <c r="O662" s="2">
        <f t="shared" si="290"/>
        <v>59.872484468568551</v>
      </c>
      <c r="P662" s="5">
        <f t="shared" si="291"/>
        <v>0.38360915877087098</v>
      </c>
      <c r="Q662" s="4">
        <f t="shared" si="310"/>
        <v>0.40920271282556442</v>
      </c>
      <c r="R662" s="4">
        <f t="shared" si="292"/>
        <v>0.29805293692393109</v>
      </c>
      <c r="S662" s="4">
        <f t="shared" si="311"/>
        <v>0</v>
      </c>
      <c r="T662" s="4">
        <f t="shared" si="312"/>
        <v>0</v>
      </c>
      <c r="U662" s="5">
        <f t="shared" si="313"/>
        <v>0</v>
      </c>
      <c r="V662" s="5">
        <f t="shared" si="314"/>
        <v>-9.4768360882191391</v>
      </c>
      <c r="W662" s="5">
        <f t="shared" si="315"/>
        <v>12.55788415830154</v>
      </c>
      <c r="X662" s="5">
        <f t="shared" si="293"/>
        <v>0.99962287447756126</v>
      </c>
      <c r="Y662" s="5">
        <f t="shared" si="294"/>
        <v>0</v>
      </c>
      <c r="Z662" s="5">
        <f t="shared" si="295"/>
        <v>9.7571034719948315</v>
      </c>
      <c r="AA662" s="5">
        <f t="shared" si="296"/>
        <v>7.3632205182242272</v>
      </c>
      <c r="AB662" s="5">
        <f t="shared" si="297"/>
        <v>0</v>
      </c>
      <c r="AC662" s="5">
        <f t="shared" si="298"/>
        <v>0.28026738377569238</v>
      </c>
      <c r="AD662" s="5">
        <f t="shared" si="299"/>
        <v>-12.252895323474231</v>
      </c>
      <c r="AE662">
        <f t="shared" si="316"/>
        <v>0</v>
      </c>
    </row>
    <row r="663" spans="1:31" x14ac:dyDescent="0.2">
      <c r="A663">
        <f t="shared" si="286"/>
        <v>6.3099999999999099</v>
      </c>
      <c r="B663" s="5">
        <f t="shared" si="300"/>
        <v>0</v>
      </c>
      <c r="C663" s="5">
        <f t="shared" si="301"/>
        <v>438.84955809084556</v>
      </c>
      <c r="D663" s="5">
        <f t="shared" si="302"/>
        <v>-39.614499116462227</v>
      </c>
      <c r="E663" s="2">
        <f t="shared" si="303"/>
        <v>438.84955809084556</v>
      </c>
      <c r="F663" s="2">
        <f t="shared" si="304"/>
        <v>0</v>
      </c>
      <c r="G663" s="3">
        <f t="shared" si="305"/>
        <v>0</v>
      </c>
      <c r="H663" s="3">
        <f t="shared" si="306"/>
        <v>52.911079678650971</v>
      </c>
      <c r="I663" s="3">
        <f t="shared" si="307"/>
        <v>-70.232005096620142</v>
      </c>
      <c r="J663" s="2">
        <f t="shared" si="287"/>
        <v>87.932456423394825</v>
      </c>
      <c r="K663" s="2">
        <f t="shared" si="308"/>
        <v>59.940324760323669</v>
      </c>
      <c r="L663" s="6">
        <f t="shared" si="288"/>
        <v>2835.9271829695808</v>
      </c>
      <c r="M663" s="2">
        <f t="shared" si="289"/>
        <v>35.941438256385318</v>
      </c>
      <c r="N663" s="2">
        <f t="shared" si="309"/>
        <v>87.932456423394825</v>
      </c>
      <c r="O663" s="2">
        <f t="shared" si="290"/>
        <v>59.940324760323669</v>
      </c>
      <c r="P663" s="5">
        <f t="shared" si="291"/>
        <v>0.3836090737427118</v>
      </c>
      <c r="Q663" s="4">
        <f t="shared" si="310"/>
        <v>0.40873915864839794</v>
      </c>
      <c r="R663" s="4">
        <f t="shared" si="292"/>
        <v>0.29792483183313079</v>
      </c>
      <c r="S663" s="4">
        <f t="shared" si="311"/>
        <v>0</v>
      </c>
      <c r="T663" s="4">
        <f t="shared" si="312"/>
        <v>0</v>
      </c>
      <c r="U663" s="5">
        <f t="shared" si="313"/>
        <v>0</v>
      </c>
      <c r="V663" s="5">
        <f t="shared" si="314"/>
        <v>-9.4880745737100582</v>
      </c>
      <c r="W663" s="5">
        <f t="shared" si="315"/>
        <v>12.594082484519555</v>
      </c>
      <c r="X663" s="5">
        <f t="shared" si="293"/>
        <v>0.99962184806823429</v>
      </c>
      <c r="Y663" s="5">
        <f t="shared" si="294"/>
        <v>0</v>
      </c>
      <c r="Z663" s="5">
        <f t="shared" si="295"/>
        <v>9.7810249108174325</v>
      </c>
      <c r="AA663" s="5">
        <f t="shared" si="296"/>
        <v>7.3687856082587722</v>
      </c>
      <c r="AB663" s="5">
        <f t="shared" si="297"/>
        <v>0</v>
      </c>
      <c r="AC663" s="5">
        <f t="shared" si="298"/>
        <v>0.29295033710737428</v>
      </c>
      <c r="AD663" s="5">
        <f t="shared" si="299"/>
        <v>-12.21113190722167</v>
      </c>
      <c r="AE663">
        <f t="shared" si="316"/>
        <v>0</v>
      </c>
    </row>
    <row r="664" spans="1:31" x14ac:dyDescent="0.2">
      <c r="A664">
        <f t="shared" si="286"/>
        <v>6.3199999999999097</v>
      </c>
      <c r="B664" s="5">
        <f t="shared" si="300"/>
        <v>0</v>
      </c>
      <c r="C664" s="5">
        <f t="shared" si="301"/>
        <v>439.37868353514892</v>
      </c>
      <c r="D664" s="5">
        <f t="shared" si="302"/>
        <v>-40.317429724023789</v>
      </c>
      <c r="E664" s="2">
        <f t="shared" si="303"/>
        <v>439.37868353514892</v>
      </c>
      <c r="F664" s="2">
        <f t="shared" si="304"/>
        <v>0</v>
      </c>
      <c r="G664" s="3">
        <f t="shared" si="305"/>
        <v>0</v>
      </c>
      <c r="H664" s="3">
        <f t="shared" si="306"/>
        <v>52.914009182022042</v>
      </c>
      <c r="I664" s="3">
        <f t="shared" si="307"/>
        <v>-70.35411641569236</v>
      </c>
      <c r="J664" s="2">
        <f t="shared" si="287"/>
        <v>88.031778718528159</v>
      </c>
      <c r="K664" s="2">
        <f t="shared" si="308"/>
        <v>60.008029119651091</v>
      </c>
      <c r="L664" s="6">
        <f t="shared" si="288"/>
        <v>2835.9242696378333</v>
      </c>
      <c r="M664" s="2">
        <f t="shared" si="289"/>
        <v>35.941401333951703</v>
      </c>
      <c r="N664" s="2">
        <f t="shared" si="309"/>
        <v>88.031778718528159</v>
      </c>
      <c r="O664" s="2">
        <f t="shared" si="290"/>
        <v>60.008029119651091</v>
      </c>
      <c r="P664" s="5">
        <f t="shared" si="291"/>
        <v>0.38360898867342474</v>
      </c>
      <c r="Q664" s="4">
        <f t="shared" si="310"/>
        <v>0.40827757722436059</v>
      </c>
      <c r="R664" s="4">
        <f t="shared" si="292"/>
        <v>0.29779709262032267</v>
      </c>
      <c r="S664" s="4">
        <f t="shared" si="311"/>
        <v>0</v>
      </c>
      <c r="T664" s="4">
        <f t="shared" si="312"/>
        <v>0</v>
      </c>
      <c r="U664" s="5">
        <f t="shared" si="313"/>
        <v>0</v>
      </c>
      <c r="V664" s="5">
        <f t="shared" si="314"/>
        <v>-9.49931544158032</v>
      </c>
      <c r="W664" s="5">
        <f t="shared" si="315"/>
        <v>12.630226943253275</v>
      </c>
      <c r="X664" s="5">
        <f t="shared" si="293"/>
        <v>0.99962082116243656</v>
      </c>
      <c r="Y664" s="5">
        <f t="shared" si="294"/>
        <v>0</v>
      </c>
      <c r="Z664" s="5">
        <f t="shared" si="295"/>
        <v>9.8048924136074547</v>
      </c>
      <c r="AA664" s="5">
        <f t="shared" si="296"/>
        <v>7.3743541051230102</v>
      </c>
      <c r="AB664" s="5">
        <f t="shared" si="297"/>
        <v>0</v>
      </c>
      <c r="AC664" s="5">
        <f t="shared" si="298"/>
        <v>0.30557697202713463</v>
      </c>
      <c r="AD664" s="5">
        <f t="shared" si="299"/>
        <v>-12.169418951623715</v>
      </c>
      <c r="AE664">
        <f t="shared" si="316"/>
        <v>0</v>
      </c>
    </row>
    <row r="665" spans="1:31" x14ac:dyDescent="0.2">
      <c r="A665">
        <f t="shared" ref="A665:A728" si="317">A664+dt</f>
        <v>6.3299999999999095</v>
      </c>
      <c r="B665" s="5">
        <f t="shared" si="300"/>
        <v>0</v>
      </c>
      <c r="C665" s="5">
        <f t="shared" si="301"/>
        <v>439.90783890581775</v>
      </c>
      <c r="D665" s="5">
        <f t="shared" si="302"/>
        <v>-41.021579359128296</v>
      </c>
      <c r="E665" s="2">
        <f t="shared" si="303"/>
        <v>439.90783890581775</v>
      </c>
      <c r="F665" s="2">
        <f t="shared" si="304"/>
        <v>0</v>
      </c>
      <c r="G665" s="3">
        <f t="shared" si="305"/>
        <v>0</v>
      </c>
      <c r="H665" s="3">
        <f t="shared" si="306"/>
        <v>52.917064951742312</v>
      </c>
      <c r="I665" s="3">
        <f t="shared" si="307"/>
        <v>-70.475810605208594</v>
      </c>
      <c r="J665" s="2">
        <f t="shared" si="287"/>
        <v>88.130900617026185</v>
      </c>
      <c r="K665" s="2">
        <f t="shared" si="308"/>
        <v>60.075596875955135</v>
      </c>
      <c r="L665" s="6">
        <f t="shared" si="288"/>
        <v>2835.9213549212063</v>
      </c>
      <c r="M665" s="2">
        <f t="shared" si="289"/>
        <v>35.94136439396668</v>
      </c>
      <c r="N665" s="2">
        <f t="shared" si="309"/>
        <v>88.130900617026185</v>
      </c>
      <c r="O665" s="2">
        <f t="shared" si="290"/>
        <v>60.075596875955135</v>
      </c>
      <c r="P665" s="5">
        <f t="shared" si="291"/>
        <v>0.38360890356369926</v>
      </c>
      <c r="Q665" s="4">
        <f t="shared" si="310"/>
        <v>0.40781796330608583</v>
      </c>
      <c r="R665" s="4">
        <f t="shared" si="292"/>
        <v>0.29766971975003831</v>
      </c>
      <c r="S665" s="4">
        <f t="shared" si="311"/>
        <v>0</v>
      </c>
      <c r="T665" s="4">
        <f t="shared" si="312"/>
        <v>0</v>
      </c>
      <c r="U665" s="5">
        <f t="shared" si="313"/>
        <v>0</v>
      </c>
      <c r="V665" s="5">
        <f t="shared" si="314"/>
        <v>-9.5105585579546261</v>
      </c>
      <c r="W665" s="5">
        <f t="shared" si="315"/>
        <v>12.666317081104237</v>
      </c>
      <c r="X665" s="5">
        <f t="shared" si="293"/>
        <v>0.99961979376848997</v>
      </c>
      <c r="Y665" s="5">
        <f t="shared" si="294"/>
        <v>0</v>
      </c>
      <c r="Z665" s="5">
        <f t="shared" si="295"/>
        <v>9.8287058010668407</v>
      </c>
      <c r="AA665" s="5">
        <f t="shared" si="296"/>
        <v>7.3799259462250362</v>
      </c>
      <c r="AB665" s="5">
        <f t="shared" si="297"/>
        <v>0</v>
      </c>
      <c r="AC665" s="5">
        <f t="shared" si="298"/>
        <v>0.31814724311221454</v>
      </c>
      <c r="AD665" s="5">
        <f t="shared" si="299"/>
        <v>-12.127756972670724</v>
      </c>
      <c r="AE665">
        <f t="shared" si="316"/>
        <v>0</v>
      </c>
    </row>
    <row r="666" spans="1:31" x14ac:dyDescent="0.2">
      <c r="A666">
        <f t="shared" si="317"/>
        <v>6.3399999999999093</v>
      </c>
      <c r="B666" s="5">
        <f t="shared" si="300"/>
        <v>0</v>
      </c>
      <c r="C666" s="5">
        <f t="shared" si="301"/>
        <v>440.43702546269736</v>
      </c>
      <c r="D666" s="5">
        <f t="shared" si="302"/>
        <v>-41.726943853029013</v>
      </c>
      <c r="E666" s="2">
        <f t="shared" si="303"/>
        <v>440.43702546269736</v>
      </c>
      <c r="F666" s="2">
        <f t="shared" si="304"/>
        <v>0</v>
      </c>
      <c r="G666" s="3">
        <f t="shared" si="305"/>
        <v>0</v>
      </c>
      <c r="H666" s="3">
        <f t="shared" si="306"/>
        <v>52.920246424173435</v>
      </c>
      <c r="I666" s="3">
        <f t="shared" si="307"/>
        <v>-70.597088174935294</v>
      </c>
      <c r="J666" s="2">
        <f t="shared" si="287"/>
        <v>88.229821151211851</v>
      </c>
      <c r="K666" s="2">
        <f t="shared" si="308"/>
        <v>60.143027369605896</v>
      </c>
      <c r="L666" s="6">
        <f t="shared" si="288"/>
        <v>2835.9184388431872</v>
      </c>
      <c r="M666" s="2">
        <f t="shared" si="289"/>
        <v>35.941327436727896</v>
      </c>
      <c r="N666" s="2">
        <f t="shared" si="309"/>
        <v>88.229821151211851</v>
      </c>
      <c r="O666" s="2">
        <f t="shared" si="290"/>
        <v>60.143027369605896</v>
      </c>
      <c r="P666" s="5">
        <f t="shared" si="291"/>
        <v>0.38360881841422106</v>
      </c>
      <c r="Q666" s="4">
        <f t="shared" si="310"/>
        <v>0.40736031160179037</v>
      </c>
      <c r="R666" s="4">
        <f t="shared" si="292"/>
        <v>0.29754271366512336</v>
      </c>
      <c r="S666" s="4">
        <f t="shared" si="311"/>
        <v>0</v>
      </c>
      <c r="T666" s="4">
        <f t="shared" si="312"/>
        <v>0</v>
      </c>
      <c r="U666" s="5">
        <f t="shared" si="313"/>
        <v>0</v>
      </c>
      <c r="V666" s="5">
        <f t="shared" si="314"/>
        <v>-9.5218037898226928</v>
      </c>
      <c r="W666" s="5">
        <f t="shared" si="315"/>
        <v>12.702352448371936</v>
      </c>
      <c r="X666" s="5">
        <f t="shared" si="293"/>
        <v>0.9996187658946728</v>
      </c>
      <c r="Y666" s="5">
        <f t="shared" si="294"/>
        <v>0</v>
      </c>
      <c r="Z666" s="5">
        <f t="shared" si="295"/>
        <v>9.8524648965142188</v>
      </c>
      <c r="AA666" s="5">
        <f t="shared" si="296"/>
        <v>7.385501069350993</v>
      </c>
      <c r="AB666" s="5">
        <f t="shared" si="297"/>
        <v>0</v>
      </c>
      <c r="AC666" s="5">
        <f t="shared" si="298"/>
        <v>0.33066110669152593</v>
      </c>
      <c r="AD666" s="5">
        <f t="shared" si="299"/>
        <v>-12.086146482277069</v>
      </c>
      <c r="AE666">
        <f t="shared" si="316"/>
        <v>0</v>
      </c>
    </row>
    <row r="667" spans="1:31" x14ac:dyDescent="0.2">
      <c r="A667">
        <f t="shared" si="317"/>
        <v>6.3499999999999091</v>
      </c>
      <c r="B667" s="5">
        <f t="shared" si="300"/>
        <v>0</v>
      </c>
      <c r="C667" s="5">
        <f t="shared" si="301"/>
        <v>440.96624445999441</v>
      </c>
      <c r="D667" s="5">
        <f t="shared" si="302"/>
        <v>-42.433519042102482</v>
      </c>
      <c r="E667" s="2">
        <f t="shared" si="303"/>
        <v>440.96624445999441</v>
      </c>
      <c r="F667" s="2">
        <f t="shared" si="304"/>
        <v>0</v>
      </c>
      <c r="G667" s="3">
        <f t="shared" si="305"/>
        <v>0</v>
      </c>
      <c r="H667" s="3">
        <f t="shared" si="306"/>
        <v>52.923553035240353</v>
      </c>
      <c r="I667" s="3">
        <f t="shared" si="307"/>
        <v>-70.717949639758061</v>
      </c>
      <c r="J667" s="2">
        <f t="shared" si="287"/>
        <v>88.328539369363838</v>
      </c>
      <c r="K667" s="2">
        <f t="shared" si="308"/>
        <v>60.210319951849918</v>
      </c>
      <c r="L667" s="6">
        <f t="shared" si="288"/>
        <v>2835.91552142714</v>
      </c>
      <c r="M667" s="2">
        <f t="shared" si="289"/>
        <v>35.941290462531455</v>
      </c>
      <c r="N667" s="2">
        <f t="shared" si="309"/>
        <v>88.328539369363838</v>
      </c>
      <c r="O667" s="2">
        <f t="shared" si="290"/>
        <v>60.210319951849918</v>
      </c>
      <c r="P667" s="5">
        <f t="shared" si="291"/>
        <v>0.38360873322567252</v>
      </c>
      <c r="Q667" s="4">
        <f t="shared" si="310"/>
        <v>0.40690461677664119</v>
      </c>
      <c r="R667" s="4">
        <f t="shared" si="292"/>
        <v>0.29741607478701437</v>
      </c>
      <c r="S667" s="4">
        <f t="shared" si="311"/>
        <v>0</v>
      </c>
      <c r="T667" s="4">
        <f t="shared" si="312"/>
        <v>0</v>
      </c>
      <c r="U667" s="5">
        <f t="shared" si="313"/>
        <v>0</v>
      </c>
      <c r="V667" s="5">
        <f t="shared" si="314"/>
        <v>-9.5330510050281507</v>
      </c>
      <c r="W667" s="5">
        <f t="shared" si="315"/>
        <v>12.738332599058918</v>
      </c>
      <c r="X667" s="5">
        <f t="shared" si="293"/>
        <v>0.99961773754922056</v>
      </c>
      <c r="Y667" s="5">
        <f t="shared" si="294"/>
        <v>0</v>
      </c>
      <c r="Z667" s="5">
        <f t="shared" si="295"/>
        <v>9.8761695258767475</v>
      </c>
      <c r="AA667" s="5">
        <f t="shared" si="296"/>
        <v>7.391079412657457</v>
      </c>
      <c r="AB667" s="5">
        <f t="shared" si="297"/>
        <v>0</v>
      </c>
      <c r="AC667" s="5">
        <f t="shared" si="298"/>
        <v>0.34311852084859673</v>
      </c>
      <c r="AD667" s="5">
        <f t="shared" si="299"/>
        <v>-12.044587988283624</v>
      </c>
      <c r="AE667">
        <f t="shared" si="316"/>
        <v>0</v>
      </c>
    </row>
    <row r="668" spans="1:31" x14ac:dyDescent="0.2">
      <c r="A668">
        <f t="shared" si="317"/>
        <v>6.3599999999999088</v>
      </c>
      <c r="B668" s="5">
        <f t="shared" si="300"/>
        <v>0</v>
      </c>
      <c r="C668" s="5">
        <f t="shared" si="301"/>
        <v>441.4954971462729</v>
      </c>
      <c r="D668" s="5">
        <f t="shared" si="302"/>
        <v>-43.141300767899473</v>
      </c>
      <c r="E668" s="2">
        <f t="shared" si="303"/>
        <v>441.4954971462729</v>
      </c>
      <c r="F668" s="2">
        <f t="shared" si="304"/>
        <v>0</v>
      </c>
      <c r="G668" s="3">
        <f t="shared" si="305"/>
        <v>0</v>
      </c>
      <c r="H668" s="3">
        <f t="shared" si="306"/>
        <v>52.926984220448837</v>
      </c>
      <c r="I668" s="3">
        <f t="shared" si="307"/>
        <v>-70.838395519640898</v>
      </c>
      <c r="J668" s="2">
        <f t="shared" si="287"/>
        <v>88.427054335586234</v>
      </c>
      <c r="K668" s="2">
        <f t="shared" si="308"/>
        <v>60.277473984721354</v>
      </c>
      <c r="L668" s="6">
        <f t="shared" si="288"/>
        <v>2835.912602696309</v>
      </c>
      <c r="M668" s="2">
        <f t="shared" si="289"/>
        <v>35.94125347167197</v>
      </c>
      <c r="N668" s="2">
        <f t="shared" si="309"/>
        <v>88.427054335586234</v>
      </c>
      <c r="O668" s="2">
        <f t="shared" si="290"/>
        <v>60.277473984721354</v>
      </c>
      <c r="P668" s="5">
        <f t="shared" si="291"/>
        <v>0.38360864799873223</v>
      </c>
      <c r="Q668" s="4">
        <f t="shared" si="310"/>
        <v>0.40645087345409758</v>
      </c>
      <c r="R668" s="4">
        <f t="shared" si="292"/>
        <v>0.29728980351601419</v>
      </c>
      <c r="S668" s="4">
        <f t="shared" si="311"/>
        <v>0</v>
      </c>
      <c r="T668" s="4">
        <f t="shared" si="312"/>
        <v>0</v>
      </c>
      <c r="U668" s="5">
        <f t="shared" si="313"/>
        <v>0</v>
      </c>
      <c r="V668" s="5">
        <f t="shared" si="314"/>
        <v>-9.544300072257581</v>
      </c>
      <c r="W668" s="5">
        <f t="shared" si="315"/>
        <v>12.774257090875414</v>
      </c>
      <c r="X668" s="5">
        <f t="shared" si="293"/>
        <v>0.99961670874032726</v>
      </c>
      <c r="Y668" s="5">
        <f t="shared" si="294"/>
        <v>0</v>
      </c>
      <c r="Z668" s="5">
        <f t="shared" si="295"/>
        <v>9.8998195176818715</v>
      </c>
      <c r="AA668" s="5">
        <f t="shared" si="296"/>
        <v>7.3966609146640359</v>
      </c>
      <c r="AB668" s="5">
        <f t="shared" si="297"/>
        <v>0</v>
      </c>
      <c r="AC668" s="5">
        <f t="shared" si="298"/>
        <v>0.35551944542429048</v>
      </c>
      <c r="AD668" s="5">
        <f t="shared" si="299"/>
        <v>-12.003081994460551</v>
      </c>
      <c r="AE668">
        <f t="shared" si="316"/>
        <v>0</v>
      </c>
    </row>
    <row r="669" spans="1:31" x14ac:dyDescent="0.2">
      <c r="A669">
        <f t="shared" si="317"/>
        <v>6.3699999999999086</v>
      </c>
      <c r="B669" s="5">
        <f t="shared" si="300"/>
        <v>0</v>
      </c>
      <c r="C669" s="5">
        <f t="shared" si="301"/>
        <v>442.02478476444963</v>
      </c>
      <c r="D669" s="5">
        <f t="shared" si="302"/>
        <v>-43.850284877195605</v>
      </c>
      <c r="E669" s="2">
        <f t="shared" si="303"/>
        <v>442.02478476444963</v>
      </c>
      <c r="F669" s="2">
        <f t="shared" si="304"/>
        <v>0</v>
      </c>
      <c r="G669" s="3">
        <f t="shared" si="305"/>
        <v>0</v>
      </c>
      <c r="H669" s="3">
        <f t="shared" si="306"/>
        <v>52.93053941490308</v>
      </c>
      <c r="I669" s="3">
        <f t="shared" si="307"/>
        <v>-70.9584263395855</v>
      </c>
      <c r="J669" s="2">
        <f t="shared" si="287"/>
        <v>88.525365129679017</v>
      </c>
      <c r="K669" s="2">
        <f t="shared" si="308"/>
        <v>60.344488840953652</v>
      </c>
      <c r="L669" s="6">
        <f t="shared" si="288"/>
        <v>2835.9096826738173</v>
      </c>
      <c r="M669" s="2">
        <f t="shared" si="289"/>
        <v>35.941216464442476</v>
      </c>
      <c r="N669" s="2">
        <f t="shared" si="309"/>
        <v>88.525365129679017</v>
      </c>
      <c r="O669" s="2">
        <f t="shared" si="290"/>
        <v>60.344488840953652</v>
      </c>
      <c r="P669" s="5">
        <f t="shared" si="291"/>
        <v>0.38360856273407551</v>
      </c>
      <c r="Q669" s="4">
        <f t="shared" si="310"/>
        <v>0.40599907621722786</v>
      </c>
      <c r="R669" s="4">
        <f t="shared" si="292"/>
        <v>0.29716390023156297</v>
      </c>
      <c r="S669" s="4">
        <f t="shared" si="311"/>
        <v>0</v>
      </c>
      <c r="T669" s="4">
        <f t="shared" si="312"/>
        <v>0</v>
      </c>
      <c r="U669" s="5">
        <f t="shared" si="313"/>
        <v>0</v>
      </c>
      <c r="V669" s="5">
        <f t="shared" si="314"/>
        <v>-9.5555508610298006</v>
      </c>
      <c r="W669" s="5">
        <f t="shared" si="315"/>
        <v>12.810125485243695</v>
      </c>
      <c r="X669" s="5">
        <f t="shared" si="293"/>
        <v>0.9996156794761426</v>
      </c>
      <c r="Y669" s="5">
        <f t="shared" si="294"/>
        <v>0</v>
      </c>
      <c r="Z669" s="5">
        <f t="shared" si="295"/>
        <v>9.9234147030488433</v>
      </c>
      <c r="AA669" s="5">
        <f t="shared" si="296"/>
        <v>7.4022455142460499</v>
      </c>
      <c r="AB669" s="5">
        <f t="shared" si="297"/>
        <v>0</v>
      </c>
      <c r="AC669" s="5">
        <f t="shared" si="298"/>
        <v>0.36786384201904276</v>
      </c>
      <c r="AD669" s="5">
        <f t="shared" si="299"/>
        <v>-11.961629000510253</v>
      </c>
      <c r="AE669">
        <f t="shared" si="316"/>
        <v>0</v>
      </c>
    </row>
    <row r="670" spans="1:31" x14ac:dyDescent="0.2">
      <c r="A670">
        <f t="shared" si="317"/>
        <v>6.3799999999999084</v>
      </c>
      <c r="B670" s="5">
        <f t="shared" si="300"/>
        <v>0</v>
      </c>
      <c r="C670" s="5">
        <f t="shared" si="301"/>
        <v>442.55410855179076</v>
      </c>
      <c r="D670" s="5">
        <f t="shared" si="302"/>
        <v>-44.560467222041488</v>
      </c>
      <c r="E670" s="2">
        <f t="shared" si="303"/>
        <v>442.55410855179076</v>
      </c>
      <c r="F670" s="2">
        <f t="shared" si="304"/>
        <v>0</v>
      </c>
      <c r="G670" s="3">
        <f t="shared" si="305"/>
        <v>0</v>
      </c>
      <c r="H670" s="3">
        <f t="shared" si="306"/>
        <v>52.934218053323271</v>
      </c>
      <c r="I670" s="3">
        <f t="shared" si="307"/>
        <v>-71.078042629590598</v>
      </c>
      <c r="J670" s="2">
        <f t="shared" si="287"/>
        <v>88.623470847009116</v>
      </c>
      <c r="K670" s="2">
        <f t="shared" si="308"/>
        <v>60.41136390389169</v>
      </c>
      <c r="L670" s="6">
        <f t="shared" si="288"/>
        <v>2835.906761382666</v>
      </c>
      <c r="M670" s="2">
        <f t="shared" si="289"/>
        <v>35.941179441134487</v>
      </c>
      <c r="N670" s="2">
        <f t="shared" si="309"/>
        <v>88.623470847009116</v>
      </c>
      <c r="O670" s="2">
        <f t="shared" si="290"/>
        <v>60.41136390389169</v>
      </c>
      <c r="P670" s="5">
        <f t="shared" si="291"/>
        <v>0.38360847743237386</v>
      </c>
      <c r="Q670" s="4">
        <f t="shared" si="310"/>
        <v>0.40554921961000401</v>
      </c>
      <c r="R670" s="4">
        <f t="shared" si="292"/>
        <v>0.29703836529250804</v>
      </c>
      <c r="S670" s="4">
        <f t="shared" si="311"/>
        <v>0</v>
      </c>
      <c r="T670" s="4">
        <f t="shared" si="312"/>
        <v>0</v>
      </c>
      <c r="U670" s="5">
        <f t="shared" si="313"/>
        <v>0</v>
      </c>
      <c r="V670" s="5">
        <f t="shared" si="314"/>
        <v>-9.5668032416852409</v>
      </c>
      <c r="W670" s="5">
        <f t="shared" si="315"/>
        <v>12.845937347301923</v>
      </c>
      <c r="X670" s="5">
        <f t="shared" si="293"/>
        <v>0.99961464976477465</v>
      </c>
      <c r="Y670" s="5">
        <f t="shared" si="294"/>
        <v>0</v>
      </c>
      <c r="Z670" s="5">
        <f t="shared" si="295"/>
        <v>9.9469549156801804</v>
      </c>
      <c r="AA670" s="5">
        <f t="shared" si="296"/>
        <v>7.4078331506274235</v>
      </c>
      <c r="AB670" s="5">
        <f t="shared" si="297"/>
        <v>0</v>
      </c>
      <c r="AC670" s="5">
        <f t="shared" si="298"/>
        <v>0.38015167399493954</v>
      </c>
      <c r="AD670" s="5">
        <f t="shared" si="299"/>
        <v>-11.920229502070654</v>
      </c>
      <c r="AE670">
        <f t="shared" si="316"/>
        <v>0</v>
      </c>
    </row>
    <row r="671" spans="1:31" x14ac:dyDescent="0.2">
      <c r="A671">
        <f t="shared" si="317"/>
        <v>6.3899999999999082</v>
      </c>
      <c r="B671" s="5">
        <f t="shared" si="300"/>
        <v>0</v>
      </c>
      <c r="C671" s="5">
        <f t="shared" si="301"/>
        <v>443.08346973990768</v>
      </c>
      <c r="D671" s="5">
        <f t="shared" si="302"/>
        <v>-45.271843659812497</v>
      </c>
      <c r="E671" s="2">
        <f t="shared" si="303"/>
        <v>443.08346973990768</v>
      </c>
      <c r="F671" s="2">
        <f t="shared" si="304"/>
        <v>0</v>
      </c>
      <c r="G671" s="3">
        <f t="shared" si="305"/>
        <v>0</v>
      </c>
      <c r="H671" s="3">
        <f t="shared" si="306"/>
        <v>52.938019570063219</v>
      </c>
      <c r="I671" s="3">
        <f t="shared" si="307"/>
        <v>-71.197244924611311</v>
      </c>
      <c r="J671" s="2">
        <f t="shared" si="287"/>
        <v>88.721370598382265</v>
      </c>
      <c r="K671" s="2">
        <f t="shared" si="308"/>
        <v>60.478098567404402</v>
      </c>
      <c r="L671" s="6">
        <f t="shared" si="288"/>
        <v>2835.903838845737</v>
      </c>
      <c r="M671" s="2">
        <f t="shared" si="289"/>
        <v>35.941142402037983</v>
      </c>
      <c r="N671" s="2">
        <f t="shared" si="309"/>
        <v>88.721370598382265</v>
      </c>
      <c r="O671" s="2">
        <f t="shared" si="290"/>
        <v>60.478098567404402</v>
      </c>
      <c r="P671" s="5">
        <f t="shared" si="291"/>
        <v>0.38360839209429554</v>
      </c>
      <c r="Q671" s="4">
        <f t="shared" si="310"/>
        <v>0.40510129813857193</v>
      </c>
      <c r="R671" s="4">
        <f t="shared" si="292"/>
        <v>0.29691319903737062</v>
      </c>
      <c r="S671" s="4">
        <f t="shared" si="311"/>
        <v>0</v>
      </c>
      <c r="T671" s="4">
        <f t="shared" si="312"/>
        <v>0</v>
      </c>
      <c r="U671" s="5">
        <f t="shared" si="313"/>
        <v>0</v>
      </c>
      <c r="V671" s="5">
        <f t="shared" si="314"/>
        <v>-9.5780570853755993</v>
      </c>
      <c r="W671" s="5">
        <f t="shared" si="315"/>
        <v>12.881692245907734</v>
      </c>
      <c r="X671" s="5">
        <f t="shared" si="293"/>
        <v>0.99961361961428841</v>
      </c>
      <c r="Y671" s="5">
        <f t="shared" si="294"/>
        <v>0</v>
      </c>
      <c r="Z671" s="5">
        <f t="shared" si="295"/>
        <v>9.9704399918529152</v>
      </c>
      <c r="AA671" s="5">
        <f t="shared" si="296"/>
        <v>7.4134237633736939</v>
      </c>
      <c r="AB671" s="5">
        <f t="shared" si="297"/>
        <v>0</v>
      </c>
      <c r="AC671" s="5">
        <f t="shared" si="298"/>
        <v>0.39238290647731588</v>
      </c>
      <c r="AD671" s="5">
        <f t="shared" si="299"/>
        <v>-11.87888399071857</v>
      </c>
      <c r="AE671">
        <f t="shared" si="316"/>
        <v>0</v>
      </c>
    </row>
    <row r="672" spans="1:31" x14ac:dyDescent="0.2">
      <c r="A672">
        <f t="shared" si="317"/>
        <v>6.399999999999908</v>
      </c>
      <c r="B672" s="5">
        <f t="shared" si="300"/>
        <v>0</v>
      </c>
      <c r="C672" s="5">
        <f t="shared" si="301"/>
        <v>443.61286955475367</v>
      </c>
      <c r="D672" s="5">
        <f t="shared" si="302"/>
        <v>-45.984410053258145</v>
      </c>
      <c r="E672" s="2">
        <f t="shared" si="303"/>
        <v>443.61286955475367</v>
      </c>
      <c r="F672" s="2">
        <f t="shared" si="304"/>
        <v>0</v>
      </c>
      <c r="G672" s="3">
        <f t="shared" si="305"/>
        <v>0</v>
      </c>
      <c r="H672" s="3">
        <f t="shared" si="306"/>
        <v>52.941943399127993</v>
      </c>
      <c r="I672" s="3">
        <f t="shared" si="307"/>
        <v>-71.316033764518494</v>
      </c>
      <c r="J672" s="2">
        <f t="shared" ref="J672:J735" si="318">SQRT(G672^2+H672^2+I672^2)</f>
        <v>88.819063509915551</v>
      </c>
      <c r="K672" s="2">
        <f t="shared" si="308"/>
        <v>60.544692235797918</v>
      </c>
      <c r="L672" s="6">
        <f t="shared" ref="L672:L735" si="319">SQRT(spin^2-flag*((30/PI())*(wx*G672+wy*H672+wz*I672)/J672)^2)*EXP(-A672/(tau*146.7/N672))</f>
        <v>2835.9009150857901</v>
      </c>
      <c r="M672" s="2">
        <f t="shared" ref="M672:M735" si="320">(L672*PI()/30)*(circ/(2*PI()))/12</f>
        <v>35.941105347441443</v>
      </c>
      <c r="N672" s="2">
        <f t="shared" si="309"/>
        <v>88.819063509915551</v>
      </c>
      <c r="O672" s="2">
        <f t="shared" ref="O672:O735" si="321">J672/1.467</f>
        <v>60.544692235797918</v>
      </c>
      <c r="P672" s="5">
        <f t="shared" ref="P672:P735" si="322">cd0+(cdspin*L672/1000)</f>
        <v>0.38360830672050505</v>
      </c>
      <c r="Q672" s="4">
        <f t="shared" si="310"/>
        <v>0.40465530627249929</v>
      </c>
      <c r="R672" s="4">
        <f t="shared" ref="R672:R735" si="323">cl2_*Q672/(cl0+cl1_*Q672)</f>
        <v>0.29678840178460969</v>
      </c>
      <c r="S672" s="4">
        <f t="shared" si="311"/>
        <v>0</v>
      </c>
      <c r="T672" s="4">
        <f t="shared" si="312"/>
        <v>0</v>
      </c>
      <c r="U672" s="5">
        <f t="shared" si="313"/>
        <v>0</v>
      </c>
      <c r="V672" s="5">
        <f t="shared" si="314"/>
        <v>-9.5893122640535875</v>
      </c>
      <c r="W672" s="5">
        <f t="shared" si="315"/>
        <v>12.917389753641364</v>
      </c>
      <c r="X672" s="5">
        <f t="shared" ref="X672:X735" si="324">M672/romega</f>
        <v>0.99961258903270711</v>
      </c>
      <c r="Y672" s="5">
        <f t="shared" ref="Y672:Y735" si="325">const*($R672/omega)*N672*(wy*I672-wz*(H672-T672))</f>
        <v>0</v>
      </c>
      <c r="Z672" s="5">
        <f t="shared" ref="Z672:Z735" si="326">const*($R672/omega)*N672*(wz*(G672-S672)-wx*I672)</f>
        <v>9.9938697704097166</v>
      </c>
      <c r="AA672" s="5">
        <f t="shared" ref="AA672:AA735" si="327">const*($R672/omega)*N672*(wx*(H672-T672)-wy*(G672-S672))</f>
        <v>7.4190172923851723</v>
      </c>
      <c r="AB672" s="5">
        <f t="shared" ref="AB672:AB735" si="328">U672+Y672</f>
        <v>0</v>
      </c>
      <c r="AC672" s="5">
        <f t="shared" ref="AC672:AC735" si="329">V672+Z672</f>
        <v>0.40455750635612908</v>
      </c>
      <c r="AD672" s="5">
        <f t="shared" ref="AD672:AD735" si="330">W672+AA672-32.174</f>
        <v>-11.837592953973463</v>
      </c>
      <c r="AE672">
        <f t="shared" si="316"/>
        <v>0</v>
      </c>
    </row>
    <row r="673" spans="1:31" x14ac:dyDescent="0.2">
      <c r="A673">
        <f t="shared" si="317"/>
        <v>6.4099999999999078</v>
      </c>
      <c r="B673" s="5">
        <f t="shared" ref="B673:B736" si="331">B672+G672*dt+0.5*AB672*dt*dt</f>
        <v>0</v>
      </c>
      <c r="C673" s="5">
        <f t="shared" ref="C673:C736" si="332">C672+H672*dt+0.5*AC672*dt*dt</f>
        <v>444.14230921662028</v>
      </c>
      <c r="D673" s="5">
        <f t="shared" ref="D673:D736" si="333">D672+I672*dt+0.5*AD672*dt*dt</f>
        <v>-46.69816227055103</v>
      </c>
      <c r="E673" s="2">
        <f t="shared" ref="E673:E736" si="334">SQRT(B673^2+C673^2)</f>
        <v>444.14230921662028</v>
      </c>
      <c r="F673" s="2">
        <f t="shared" ref="F673:F736" si="335">ATAN2(C673,B673)*180/PI()</f>
        <v>0</v>
      </c>
      <c r="G673" s="3">
        <f t="shared" ref="G673:G736" si="336">G672+AB672*dt</f>
        <v>0</v>
      </c>
      <c r="H673" s="3">
        <f t="shared" ref="H673:H736" si="337">H672+AC672*dt</f>
        <v>52.945988974191557</v>
      </c>
      <c r="I673" s="3">
        <f t="shared" ref="I673:I736" si="338">I672+AD672*dt</f>
        <v>-71.434409694058232</v>
      </c>
      <c r="J673" s="2">
        <f t="shared" si="318"/>
        <v>88.916548722910832</v>
      </c>
      <c r="K673" s="2">
        <f t="shared" ref="K673:K736" si="339">J673/1.467</f>
        <v>60.611144323729263</v>
      </c>
      <c r="L673" s="6">
        <f t="shared" si="319"/>
        <v>2835.8979901254656</v>
      </c>
      <c r="M673" s="2">
        <f t="shared" si="320"/>
        <v>35.941068277631764</v>
      </c>
      <c r="N673" s="2">
        <f t="shared" ref="N673:N736" si="340">IF(D673&gt;=hwind,SQRT((G673-vxw)^2+(H673-vyw)^2+I673^2),J673)</f>
        <v>88.916548722910832</v>
      </c>
      <c r="O673" s="2">
        <f t="shared" si="321"/>
        <v>60.611144323729263</v>
      </c>
      <c r="P673" s="5">
        <f t="shared" si="322"/>
        <v>0.38360822131166361</v>
      </c>
      <c r="Q673" s="4">
        <f t="shared" ref="Q673:Q736" si="341">(M673/N673)</f>
        <v>0.4042112384459986</v>
      </c>
      <c r="R673" s="4">
        <f t="shared" si="323"/>
        <v>0.29666397383288334</v>
      </c>
      <c r="S673" s="4">
        <f t="shared" si="311"/>
        <v>0</v>
      </c>
      <c r="T673" s="4">
        <f t="shared" si="312"/>
        <v>0</v>
      </c>
      <c r="U673" s="5">
        <f t="shared" si="313"/>
        <v>0</v>
      </c>
      <c r="V673" s="5">
        <f t="shared" si="314"/>
        <v>-9.6005686504629253</v>
      </c>
      <c r="W673" s="5">
        <f t="shared" si="315"/>
        <v>12.953029446808481</v>
      </c>
      <c r="X673" s="5">
        <f t="shared" si="324"/>
        <v>0.99961155802801005</v>
      </c>
      <c r="Y673" s="5">
        <f t="shared" si="325"/>
        <v>0</v>
      </c>
      <c r="Z673" s="5">
        <f t="shared" si="326"/>
        <v>10.017244092749902</v>
      </c>
      <c r="AA673" s="5">
        <f t="shared" si="327"/>
        <v>7.4246136778902656</v>
      </c>
      <c r="AB673" s="5">
        <f t="shared" si="328"/>
        <v>0</v>
      </c>
      <c r="AC673" s="5">
        <f t="shared" si="329"/>
        <v>0.41667544228697651</v>
      </c>
      <c r="AD673" s="5">
        <f t="shared" si="330"/>
        <v>-11.796356875301253</v>
      </c>
      <c r="AE673">
        <f t="shared" si="316"/>
        <v>0</v>
      </c>
    </row>
    <row r="674" spans="1:31" x14ac:dyDescent="0.2">
      <c r="A674">
        <f t="shared" si="317"/>
        <v>6.4199999999999076</v>
      </c>
      <c r="B674" s="5">
        <f t="shared" si="331"/>
        <v>0</v>
      </c>
      <c r="C674" s="5">
        <f t="shared" si="332"/>
        <v>444.67178994013432</v>
      </c>
      <c r="D674" s="5">
        <f t="shared" si="333"/>
        <v>-47.413096185335384</v>
      </c>
      <c r="E674" s="2">
        <f t="shared" si="334"/>
        <v>444.67178994013432</v>
      </c>
      <c r="F674" s="2">
        <f t="shared" si="335"/>
        <v>0</v>
      </c>
      <c r="G674" s="3">
        <f t="shared" si="336"/>
        <v>0</v>
      </c>
      <c r="H674" s="3">
        <f t="shared" si="337"/>
        <v>52.950155728614426</v>
      </c>
      <c r="I674" s="3">
        <f t="shared" si="338"/>
        <v>-71.552373262811244</v>
      </c>
      <c r="J674" s="2">
        <f t="shared" si="318"/>
        <v>89.013825393728496</v>
      </c>
      <c r="K674" s="2">
        <f t="shared" si="339"/>
        <v>60.677454256120306</v>
      </c>
      <c r="L674" s="6">
        <f t="shared" si="319"/>
        <v>2835.8950639872819</v>
      </c>
      <c r="M674" s="2">
        <f t="shared" si="320"/>
        <v>35.941031192894371</v>
      </c>
      <c r="N674" s="2">
        <f t="shared" si="340"/>
        <v>89.013825393728496</v>
      </c>
      <c r="O674" s="2">
        <f t="shared" si="321"/>
        <v>60.677454256120306</v>
      </c>
      <c r="P674" s="5">
        <f t="shared" si="322"/>
        <v>0.38360813586842868</v>
      </c>
      <c r="Q674" s="4">
        <f t="shared" si="341"/>
        <v>0.40376908905913184</v>
      </c>
      <c r="R674" s="4">
        <f t="shared" si="323"/>
        <v>0.2965399154613082</v>
      </c>
      <c r="S674" s="4">
        <f t="shared" ref="S674:S737" si="342">IF(D674&gt;=hwind,vxw,0)</f>
        <v>0</v>
      </c>
      <c r="T674" s="4">
        <f t="shared" ref="T674:T737" si="343">IF(D674&gt;=hwind,vyw,0)</f>
        <v>0</v>
      </c>
      <c r="U674" s="5">
        <f t="shared" ref="U674:U737" si="344">-const*$P674*$N674*(G674-S674)</f>
        <v>0</v>
      </c>
      <c r="V674" s="5">
        <f t="shared" ref="V674:V737" si="345">-const*$P674*$N674*(H674-T674)</f>
        <v>-9.6118261181284357</v>
      </c>
      <c r="W674" s="5">
        <f t="shared" ref="W674:W737" si="346">-const*$P674*$N674*I674</f>
        <v>12.988610905442574</v>
      </c>
      <c r="X674" s="5">
        <f t="shared" si="324"/>
        <v>0.99961052660813576</v>
      </c>
      <c r="Y674" s="5">
        <f t="shared" si="325"/>
        <v>0</v>
      </c>
      <c r="Z674" s="5">
        <f t="shared" si="326"/>
        <v>10.04056280282026</v>
      </c>
      <c r="AA674" s="5">
        <f t="shared" si="327"/>
        <v>7.4302128604389219</v>
      </c>
      <c r="AB674" s="5">
        <f t="shared" si="328"/>
        <v>0</v>
      </c>
      <c r="AC674" s="5">
        <f t="shared" si="329"/>
        <v>0.42873668469182391</v>
      </c>
      <c r="AD674" s="5">
        <f t="shared" si="330"/>
        <v>-11.755176234118505</v>
      </c>
      <c r="AE674">
        <f t="shared" si="316"/>
        <v>0</v>
      </c>
    </row>
    <row r="675" spans="1:31" x14ac:dyDescent="0.2">
      <c r="A675">
        <f t="shared" si="317"/>
        <v>6.4299999999999073</v>
      </c>
      <c r="B675" s="5">
        <f t="shared" si="331"/>
        <v>0</v>
      </c>
      <c r="C675" s="5">
        <f t="shared" si="332"/>
        <v>445.2013129342547</v>
      </c>
      <c r="D675" s="5">
        <f t="shared" si="333"/>
        <v>-48.129207676775202</v>
      </c>
      <c r="E675" s="2">
        <f t="shared" si="334"/>
        <v>445.2013129342547</v>
      </c>
      <c r="F675" s="2">
        <f t="shared" si="335"/>
        <v>0</v>
      </c>
      <c r="G675" s="3">
        <f t="shared" si="336"/>
        <v>0</v>
      </c>
      <c r="H675" s="3">
        <f t="shared" si="337"/>
        <v>52.954443095461343</v>
      </c>
      <c r="I675" s="3">
        <f t="shared" si="338"/>
        <v>-71.669925025152423</v>
      </c>
      <c r="J675" s="2">
        <f t="shared" si="318"/>
        <v>89.11089269366245</v>
      </c>
      <c r="K675" s="2">
        <f t="shared" si="339"/>
        <v>60.743621468072561</v>
      </c>
      <c r="L675" s="6">
        <f t="shared" si="319"/>
        <v>2835.8921366936374</v>
      </c>
      <c r="M675" s="2">
        <f t="shared" si="320"/>
        <v>35.940994093513112</v>
      </c>
      <c r="N675" s="2">
        <f t="shared" si="340"/>
        <v>89.11089269366245</v>
      </c>
      <c r="O675" s="2">
        <f t="shared" si="321"/>
        <v>60.743621468072561</v>
      </c>
      <c r="P675" s="5">
        <f t="shared" si="322"/>
        <v>0.38360805039145424</v>
      </c>
      <c r="Q675" s="4">
        <f t="shared" si="341"/>
        <v>0.40332885247898798</v>
      </c>
      <c r="R675" s="4">
        <f t="shared" si="323"/>
        <v>0.29641622692971481</v>
      </c>
      <c r="S675" s="4">
        <f t="shared" si="342"/>
        <v>0</v>
      </c>
      <c r="T675" s="4">
        <f t="shared" si="343"/>
        <v>0</v>
      </c>
      <c r="U675" s="5">
        <f t="shared" si="344"/>
        <v>0</v>
      </c>
      <c r="V675" s="5">
        <f t="shared" si="345"/>
        <v>-9.6230845413463797</v>
      </c>
      <c r="W675" s="5">
        <f t="shared" si="346"/>
        <v>13.024133713307059</v>
      </c>
      <c r="X675" s="5">
        <f t="shared" si="324"/>
        <v>0.99960949478097871</v>
      </c>
      <c r="Y675" s="5">
        <f t="shared" si="325"/>
        <v>0</v>
      </c>
      <c r="Z675" s="5">
        <f t="shared" si="326"/>
        <v>10.063825747105794</v>
      </c>
      <c r="AA675" s="5">
        <f t="shared" si="327"/>
        <v>7.4358147808962238</v>
      </c>
      <c r="AB675" s="5">
        <f t="shared" si="328"/>
        <v>0</v>
      </c>
      <c r="AC675" s="5">
        <f t="shared" si="329"/>
        <v>0.440741205759414</v>
      </c>
      <c r="AD675" s="5">
        <f t="shared" si="330"/>
        <v>-11.714051505796718</v>
      </c>
      <c r="AE675">
        <f t="shared" si="316"/>
        <v>0</v>
      </c>
    </row>
    <row r="676" spans="1:31" x14ac:dyDescent="0.2">
      <c r="A676">
        <f t="shared" si="317"/>
        <v>6.4399999999999071</v>
      </c>
      <c r="B676" s="5">
        <f t="shared" si="331"/>
        <v>0</v>
      </c>
      <c r="C676" s="5">
        <f t="shared" si="332"/>
        <v>445.73087940226958</v>
      </c>
      <c r="D676" s="5">
        <f t="shared" si="333"/>
        <v>-48.846492629602018</v>
      </c>
      <c r="E676" s="2">
        <f t="shared" si="334"/>
        <v>445.73087940226958</v>
      </c>
      <c r="F676" s="2">
        <f t="shared" si="335"/>
        <v>0</v>
      </c>
      <c r="G676" s="3">
        <f t="shared" si="336"/>
        <v>0</v>
      </c>
      <c r="H676" s="3">
        <f t="shared" si="337"/>
        <v>52.958850507518939</v>
      </c>
      <c r="I676" s="3">
        <f t="shared" si="338"/>
        <v>-71.787065540210392</v>
      </c>
      <c r="J676" s="2">
        <f t="shared" si="318"/>
        <v>89.207749808815379</v>
      </c>
      <c r="K676" s="2">
        <f t="shared" si="339"/>
        <v>60.809645404782124</v>
      </c>
      <c r="L676" s="6">
        <f t="shared" si="319"/>
        <v>2835.8892082668117</v>
      </c>
      <c r="M676" s="2">
        <f t="shared" si="320"/>
        <v>35.940956979770355</v>
      </c>
      <c r="N676" s="2">
        <f t="shared" si="340"/>
        <v>89.207749808815379</v>
      </c>
      <c r="O676" s="2">
        <f t="shared" si="321"/>
        <v>60.809645404782124</v>
      </c>
      <c r="P676" s="5">
        <f t="shared" si="322"/>
        <v>0.38360796488139093</v>
      </c>
      <c r="Q676" s="4">
        <f t="shared" si="341"/>
        <v>0.40289052304084372</v>
      </c>
      <c r="R676" s="4">
        <f t="shared" si="323"/>
        <v>0.29629290847890249</v>
      </c>
      <c r="S676" s="4">
        <f t="shared" si="342"/>
        <v>0</v>
      </c>
      <c r="T676" s="4">
        <f t="shared" si="343"/>
        <v>0</v>
      </c>
      <c r="U676" s="5">
        <f t="shared" si="344"/>
        <v>0</v>
      </c>
      <c r="V676" s="5">
        <f t="shared" si="345"/>
        <v>-9.6343437951749245</v>
      </c>
      <c r="W676" s="5">
        <f t="shared" si="346"/>
        <v>13.059597457897002</v>
      </c>
      <c r="X676" s="5">
        <f t="shared" si="324"/>
        <v>0.99960846255439229</v>
      </c>
      <c r="Y676" s="5">
        <f t="shared" si="325"/>
        <v>0</v>
      </c>
      <c r="Z676" s="5">
        <f t="shared" si="326"/>
        <v>10.087032774620301</v>
      </c>
      <c r="AA676" s="5">
        <f t="shared" si="327"/>
        <v>7.441419380436133</v>
      </c>
      <c r="AB676" s="5">
        <f t="shared" si="328"/>
        <v>0</v>
      </c>
      <c r="AC676" s="5">
        <f t="shared" si="329"/>
        <v>0.45268897944537656</v>
      </c>
      <c r="AD676" s="5">
        <f t="shared" si="330"/>
        <v>-11.672983161666863</v>
      </c>
      <c r="AE676">
        <f t="shared" si="316"/>
        <v>0</v>
      </c>
    </row>
    <row r="677" spans="1:31" x14ac:dyDescent="0.2">
      <c r="A677">
        <f t="shared" si="317"/>
        <v>6.4499999999999069</v>
      </c>
      <c r="B677" s="5">
        <f t="shared" si="331"/>
        <v>0</v>
      </c>
      <c r="C677" s="5">
        <f t="shared" si="332"/>
        <v>446.26049054179373</v>
      </c>
      <c r="D677" s="5">
        <f t="shared" si="333"/>
        <v>-49.564946934162201</v>
      </c>
      <c r="E677" s="2">
        <f t="shared" si="334"/>
        <v>446.26049054179373</v>
      </c>
      <c r="F677" s="2">
        <f t="shared" si="335"/>
        <v>0</v>
      </c>
      <c r="G677" s="3">
        <f t="shared" si="336"/>
        <v>0</v>
      </c>
      <c r="H677" s="3">
        <f t="shared" si="337"/>
        <v>52.963377397313394</v>
      </c>
      <c r="I677" s="3">
        <f t="shared" si="338"/>
        <v>-71.903795371827059</v>
      </c>
      <c r="J677" s="2">
        <f t="shared" si="318"/>
        <v>89.304395939975024</v>
      </c>
      <c r="K677" s="2">
        <f t="shared" si="339"/>
        <v>60.875525521455366</v>
      </c>
      <c r="L677" s="6">
        <f t="shared" si="319"/>
        <v>2835.8862787289613</v>
      </c>
      <c r="M677" s="2">
        <f t="shared" si="320"/>
        <v>35.940919851946909</v>
      </c>
      <c r="N677" s="2">
        <f t="shared" si="340"/>
        <v>89.304395939975024</v>
      </c>
      <c r="O677" s="2">
        <f t="shared" si="321"/>
        <v>60.875525521455366</v>
      </c>
      <c r="P677" s="5">
        <f t="shared" si="322"/>
        <v>0.38360787933888568</v>
      </c>
      <c r="Q677" s="4">
        <f t="shared" si="341"/>
        <v>0.40245409504929863</v>
      </c>
      <c r="R677" s="4">
        <f t="shared" si="323"/>
        <v>0.29616996033088944</v>
      </c>
      <c r="S677" s="4">
        <f t="shared" si="342"/>
        <v>0</v>
      </c>
      <c r="T677" s="4">
        <f t="shared" si="343"/>
        <v>0</v>
      </c>
      <c r="U677" s="5">
        <f t="shared" si="344"/>
        <v>0</v>
      </c>
      <c r="V677" s="5">
        <f t="shared" si="345"/>
        <v>-9.64560375542478</v>
      </c>
      <c r="W677" s="5">
        <f t="shared" si="346"/>
        <v>13.09500173044046</v>
      </c>
      <c r="X677" s="5">
        <f t="shared" si="324"/>
        <v>0.99960742993618645</v>
      </c>
      <c r="Y677" s="5">
        <f t="shared" si="325"/>
        <v>0</v>
      </c>
      <c r="Z677" s="5">
        <f t="shared" si="326"/>
        <v>10.11018373689682</v>
      </c>
      <c r="AA677" s="5">
        <f t="shared" si="327"/>
        <v>7.4470266005353478</v>
      </c>
      <c r="AB677" s="5">
        <f t="shared" si="328"/>
        <v>0</v>
      </c>
      <c r="AC677" s="5">
        <f t="shared" si="329"/>
        <v>0.46457998147204016</v>
      </c>
      <c r="AD677" s="5">
        <f t="shared" si="330"/>
        <v>-11.631971669024193</v>
      </c>
      <c r="AE677">
        <f t="shared" si="316"/>
        <v>0</v>
      </c>
    </row>
    <row r="678" spans="1:31" x14ac:dyDescent="0.2">
      <c r="A678">
        <f t="shared" si="317"/>
        <v>6.4599999999999067</v>
      </c>
      <c r="B678" s="5">
        <f t="shared" si="331"/>
        <v>0</v>
      </c>
      <c r="C678" s="5">
        <f t="shared" si="332"/>
        <v>446.79014754476594</v>
      </c>
      <c r="D678" s="5">
        <f t="shared" si="333"/>
        <v>-50.284566486463923</v>
      </c>
      <c r="E678" s="2">
        <f t="shared" si="334"/>
        <v>446.79014754476594</v>
      </c>
      <c r="F678" s="2">
        <f t="shared" si="335"/>
        <v>0</v>
      </c>
      <c r="G678" s="3">
        <f t="shared" si="336"/>
        <v>0</v>
      </c>
      <c r="H678" s="3">
        <f t="shared" si="337"/>
        <v>52.968023197128112</v>
      </c>
      <c r="I678" s="3">
        <f t="shared" si="338"/>
        <v>-72.020115088517301</v>
      </c>
      <c r="J678" s="2">
        <f t="shared" si="318"/>
        <v>89.400830302490917</v>
      </c>
      <c r="K678" s="2">
        <f t="shared" si="339"/>
        <v>60.94126128322489</v>
      </c>
      <c r="L678" s="6">
        <f t="shared" si="319"/>
        <v>2835.8833481021247</v>
      </c>
      <c r="M678" s="2">
        <f t="shared" si="320"/>
        <v>35.940882710322064</v>
      </c>
      <c r="N678" s="2">
        <f t="shared" si="340"/>
        <v>89.400830302490917</v>
      </c>
      <c r="O678" s="2">
        <f t="shared" si="321"/>
        <v>60.94126128322489</v>
      </c>
      <c r="P678" s="5">
        <f t="shared" si="322"/>
        <v>0.38360779376458204</v>
      </c>
      <c r="Q678" s="4">
        <f t="shared" si="341"/>
        <v>0.40201956277939255</v>
      </c>
      <c r="R678" s="4">
        <f t="shared" si="323"/>
        <v>0.29604738268916253</v>
      </c>
      <c r="S678" s="4">
        <f t="shared" si="342"/>
        <v>0</v>
      </c>
      <c r="T678" s="4">
        <f t="shared" si="343"/>
        <v>0</v>
      </c>
      <c r="U678" s="5">
        <f t="shared" si="344"/>
        <v>0</v>
      </c>
      <c r="V678" s="5">
        <f t="shared" si="345"/>
        <v>-9.6568642986500048</v>
      </c>
      <c r="W678" s="5">
        <f t="shared" si="346"/>
        <v>13.130346125899525</v>
      </c>
      <c r="X678" s="5">
        <f t="shared" si="324"/>
        <v>0.999606396934129</v>
      </c>
      <c r="Y678" s="5">
        <f t="shared" si="325"/>
        <v>0</v>
      </c>
      <c r="Z678" s="5">
        <f t="shared" si="326"/>
        <v>10.133278487977998</v>
      </c>
      <c r="AA678" s="5">
        <f t="shared" si="327"/>
        <v>7.4526363829673228</v>
      </c>
      <c r="AB678" s="5">
        <f t="shared" si="328"/>
        <v>0</v>
      </c>
      <c r="AC678" s="5">
        <f t="shared" si="329"/>
        <v>0.4764141893279934</v>
      </c>
      <c r="AD678" s="5">
        <f t="shared" si="330"/>
        <v>-11.591017491133151</v>
      </c>
      <c r="AE678">
        <f t="shared" si="316"/>
        <v>0</v>
      </c>
    </row>
    <row r="679" spans="1:31" x14ac:dyDescent="0.2">
      <c r="A679">
        <f t="shared" si="317"/>
        <v>6.4699999999999065</v>
      </c>
      <c r="B679" s="5">
        <f t="shared" si="331"/>
        <v>0</v>
      </c>
      <c r="C679" s="5">
        <f t="shared" si="332"/>
        <v>447.3198515974467</v>
      </c>
      <c r="D679" s="5">
        <f t="shared" si="333"/>
        <v>-51.005347188223652</v>
      </c>
      <c r="E679" s="2">
        <f t="shared" si="334"/>
        <v>447.3198515974467</v>
      </c>
      <c r="F679" s="2">
        <f t="shared" si="335"/>
        <v>0</v>
      </c>
      <c r="G679" s="3">
        <f t="shared" si="336"/>
        <v>0</v>
      </c>
      <c r="H679" s="3">
        <f t="shared" si="337"/>
        <v>52.972787339021394</v>
      </c>
      <c r="I679" s="3">
        <f t="shared" si="338"/>
        <v>-72.136025263428635</v>
      </c>
      <c r="J679" s="2">
        <f t="shared" si="318"/>
        <v>89.49705212615217</v>
      </c>
      <c r="K679" s="2">
        <f t="shared" si="339"/>
        <v>61.006852165066235</v>
      </c>
      <c r="L679" s="6">
        <f t="shared" si="319"/>
        <v>2835.8804164082194</v>
      </c>
      <c r="M679" s="2">
        <f t="shared" si="320"/>
        <v>35.940845555173617</v>
      </c>
      <c r="N679" s="2">
        <f t="shared" si="340"/>
        <v>89.49705212615217</v>
      </c>
      <c r="O679" s="2">
        <f t="shared" si="321"/>
        <v>61.006852165066235</v>
      </c>
      <c r="P679" s="5">
        <f t="shared" si="322"/>
        <v>0.38360770815912004</v>
      </c>
      <c r="Q679" s="4">
        <f t="shared" si="341"/>
        <v>0.40158692047769973</v>
      </c>
      <c r="R679" s="4">
        <f t="shared" si="323"/>
        <v>0.29592517573892263</v>
      </c>
      <c r="S679" s="4">
        <f t="shared" si="342"/>
        <v>0</v>
      </c>
      <c r="T679" s="4">
        <f t="shared" si="343"/>
        <v>0</v>
      </c>
      <c r="U679" s="5">
        <f t="shared" si="344"/>
        <v>0</v>
      </c>
      <c r="V679" s="5">
        <f t="shared" si="345"/>
        <v>-9.6681253021389963</v>
      </c>
      <c r="W679" s="5">
        <f t="shared" si="346"/>
        <v>13.165630242971016</v>
      </c>
      <c r="X679" s="5">
        <f t="shared" si="324"/>
        <v>0.99960536355594609</v>
      </c>
      <c r="Y679" s="5">
        <f t="shared" si="325"/>
        <v>0</v>
      </c>
      <c r="Z679" s="5">
        <f t="shared" si="326"/>
        <v>10.156316884406293</v>
      </c>
      <c r="AA679" s="5">
        <f t="shared" si="327"/>
        <v>7.4582486697964097</v>
      </c>
      <c r="AB679" s="5">
        <f t="shared" si="328"/>
        <v>0</v>
      </c>
      <c r="AC679" s="5">
        <f t="shared" si="329"/>
        <v>0.4881915822672962</v>
      </c>
      <c r="AD679" s="5">
        <f t="shared" si="330"/>
        <v>-11.550121087232576</v>
      </c>
      <c r="AE679">
        <f t="shared" si="316"/>
        <v>0</v>
      </c>
    </row>
    <row r="680" spans="1:31" x14ac:dyDescent="0.2">
      <c r="A680">
        <f t="shared" si="317"/>
        <v>6.4799999999999063</v>
      </c>
      <c r="B680" s="5">
        <f t="shared" si="331"/>
        <v>0</v>
      </c>
      <c r="C680" s="5">
        <f t="shared" si="332"/>
        <v>447.849603880416</v>
      </c>
      <c r="D680" s="5">
        <f t="shared" si="333"/>
        <v>-51.727284946912299</v>
      </c>
      <c r="E680" s="2">
        <f t="shared" si="334"/>
        <v>447.849603880416</v>
      </c>
      <c r="F680" s="2">
        <f t="shared" si="335"/>
        <v>0</v>
      </c>
      <c r="G680" s="3">
        <f t="shared" si="336"/>
        <v>0</v>
      </c>
      <c r="H680" s="3">
        <f t="shared" si="337"/>
        <v>52.977669254844066</v>
      </c>
      <c r="I680" s="3">
        <f t="shared" si="338"/>
        <v>-72.25152647430096</v>
      </c>
      <c r="J680" s="2">
        <f t="shared" si="318"/>
        <v>89.593060655065585</v>
      </c>
      <c r="K680" s="2">
        <f t="shared" si="339"/>
        <v>61.072297651714777</v>
      </c>
      <c r="L680" s="6">
        <f t="shared" si="319"/>
        <v>2835.8774836690436</v>
      </c>
      <c r="M680" s="2">
        <f t="shared" si="320"/>
        <v>35.94080838677781</v>
      </c>
      <c r="N680" s="2">
        <f t="shared" si="340"/>
        <v>89.593060655065585</v>
      </c>
      <c r="O680" s="2">
        <f t="shared" si="321"/>
        <v>61.072297651714777</v>
      </c>
      <c r="P680" s="5">
        <f t="shared" si="322"/>
        <v>0.38360762252313607</v>
      </c>
      <c r="Q680" s="4">
        <f t="shared" si="341"/>
        <v>0.40115616236340418</v>
      </c>
      <c r="R680" s="4">
        <f t="shared" si="323"/>
        <v>0.2958033396473288</v>
      </c>
      <c r="S680" s="4">
        <f t="shared" si="342"/>
        <v>0</v>
      </c>
      <c r="T680" s="4">
        <f t="shared" si="343"/>
        <v>0</v>
      </c>
      <c r="U680" s="5">
        <f t="shared" si="344"/>
        <v>0</v>
      </c>
      <c r="V680" s="5">
        <f t="shared" si="345"/>
        <v>-9.6793866439055911</v>
      </c>
      <c r="W680" s="5">
        <f t="shared" si="346"/>
        <v>13.200853684086793</v>
      </c>
      <c r="X680" s="5">
        <f t="shared" si="324"/>
        <v>0.99960432980932079</v>
      </c>
      <c r="Y680" s="5">
        <f t="shared" si="325"/>
        <v>0</v>
      </c>
      <c r="Z680" s="5">
        <f t="shared" si="326"/>
        <v>10.179298785214073</v>
      </c>
      <c r="AA680" s="5">
        <f t="shared" si="327"/>
        <v>7.4638634033721232</v>
      </c>
      <c r="AB680" s="5">
        <f t="shared" si="328"/>
        <v>0</v>
      </c>
      <c r="AC680" s="5">
        <f t="shared" si="329"/>
        <v>0.49991214130848149</v>
      </c>
      <c r="AD680" s="5">
        <f t="shared" si="330"/>
        <v>-11.509282912541082</v>
      </c>
      <c r="AE680">
        <f t="shared" si="316"/>
        <v>0</v>
      </c>
    </row>
    <row r="681" spans="1:31" x14ac:dyDescent="0.2">
      <c r="A681">
        <f t="shared" si="317"/>
        <v>6.4899999999999061</v>
      </c>
      <c r="B681" s="5">
        <f t="shared" si="331"/>
        <v>0</v>
      </c>
      <c r="C681" s="5">
        <f t="shared" si="332"/>
        <v>448.37940556857154</v>
      </c>
      <c r="D681" s="5">
        <f t="shared" si="333"/>
        <v>-52.450375675800935</v>
      </c>
      <c r="E681" s="2">
        <f t="shared" si="334"/>
        <v>448.37940556857154</v>
      </c>
      <c r="F681" s="2">
        <f t="shared" si="335"/>
        <v>0</v>
      </c>
      <c r="G681" s="3">
        <f t="shared" si="336"/>
        <v>0</v>
      </c>
      <c r="H681" s="3">
        <f t="shared" si="337"/>
        <v>52.982668376257152</v>
      </c>
      <c r="I681" s="3">
        <f t="shared" si="338"/>
        <v>-72.366619303426376</v>
      </c>
      <c r="J681" s="2">
        <f t="shared" si="318"/>
        <v>89.688855147534824</v>
      </c>
      <c r="K681" s="2">
        <f t="shared" si="339"/>
        <v>61.137597237583378</v>
      </c>
      <c r="L681" s="6">
        <f t="shared" si="319"/>
        <v>2835.8745499062752</v>
      </c>
      <c r="M681" s="2">
        <f t="shared" si="320"/>
        <v>35.940771205409391</v>
      </c>
      <c r="N681" s="2">
        <f t="shared" si="340"/>
        <v>89.688855147534824</v>
      </c>
      <c r="O681" s="2">
        <f t="shared" si="321"/>
        <v>61.137597237583378</v>
      </c>
      <c r="P681" s="5">
        <f t="shared" si="322"/>
        <v>0.38360753685726323</v>
      </c>
      <c r="Q681" s="4">
        <f t="shared" si="341"/>
        <v>0.40072728262935414</v>
      </c>
      <c r="R681" s="4">
        <f t="shared" si="323"/>
        <v>0.29568187456373951</v>
      </c>
      <c r="S681" s="4">
        <f t="shared" si="342"/>
        <v>0</v>
      </c>
      <c r="T681" s="4">
        <f t="shared" si="343"/>
        <v>0</v>
      </c>
      <c r="U681" s="5">
        <f t="shared" si="344"/>
        <v>0</v>
      </c>
      <c r="V681" s="5">
        <f t="shared" si="345"/>
        <v>-9.6906482026803964</v>
      </c>
      <c r="W681" s="5">
        <f t="shared" si="346"/>
        <v>13.236016055413812</v>
      </c>
      <c r="X681" s="5">
        <f t="shared" si="324"/>
        <v>0.99960329570189443</v>
      </c>
      <c r="Y681" s="5">
        <f t="shared" si="325"/>
        <v>0</v>
      </c>
      <c r="Z681" s="5">
        <f t="shared" si="326"/>
        <v>10.202224051913614</v>
      </c>
      <c r="AA681" s="5">
        <f t="shared" si="327"/>
        <v>7.4694805263235544</v>
      </c>
      <c r="AB681" s="5">
        <f t="shared" si="328"/>
        <v>0</v>
      </c>
      <c r="AC681" s="5">
        <f t="shared" si="329"/>
        <v>0.51157584923321764</v>
      </c>
      <c r="AD681" s="5">
        <f t="shared" si="330"/>
        <v>-11.468503418262635</v>
      </c>
      <c r="AE681">
        <f t="shared" si="316"/>
        <v>0</v>
      </c>
    </row>
    <row r="682" spans="1:31" x14ac:dyDescent="0.2">
      <c r="A682">
        <f t="shared" si="317"/>
        <v>6.4999999999999059</v>
      </c>
      <c r="B682" s="5">
        <f t="shared" si="331"/>
        <v>0</v>
      </c>
      <c r="C682" s="5">
        <f t="shared" si="332"/>
        <v>448.90925783112658</v>
      </c>
      <c r="D682" s="5">
        <f t="shared" si="333"/>
        <v>-53.174615294006109</v>
      </c>
      <c r="E682" s="2">
        <f t="shared" si="334"/>
        <v>448.90925783112658</v>
      </c>
      <c r="F682" s="2">
        <f t="shared" si="335"/>
        <v>0</v>
      </c>
      <c r="G682" s="3">
        <f t="shared" si="336"/>
        <v>0</v>
      </c>
      <c r="H682" s="3">
        <f t="shared" si="337"/>
        <v>52.987784134749482</v>
      </c>
      <c r="I682" s="3">
        <f t="shared" si="338"/>
        <v>-72.481304337609004</v>
      </c>
      <c r="J682" s="2">
        <f t="shared" si="318"/>
        <v>89.784434875939979</v>
      </c>
      <c r="K682" s="2">
        <f t="shared" si="339"/>
        <v>61.202750426680282</v>
      </c>
      <c r="L682" s="6">
        <f t="shared" si="319"/>
        <v>2835.8716151414728</v>
      </c>
      <c r="M682" s="2">
        <f t="shared" si="320"/>
        <v>35.940734011341583</v>
      </c>
      <c r="N682" s="2">
        <f t="shared" si="340"/>
        <v>89.784434875939979</v>
      </c>
      <c r="O682" s="2">
        <f t="shared" si="321"/>
        <v>61.202750426680282</v>
      </c>
      <c r="P682" s="5">
        <f t="shared" si="322"/>
        <v>0.38360745116213102</v>
      </c>
      <c r="Q682" s="4">
        <f t="shared" si="341"/>
        <v>0.40030027544309704</v>
      </c>
      <c r="R682" s="4">
        <f t="shared" si="323"/>
        <v>0.29556078061995145</v>
      </c>
      <c r="S682" s="4">
        <f t="shared" si="342"/>
        <v>0</v>
      </c>
      <c r="T682" s="4">
        <f t="shared" si="343"/>
        <v>0</v>
      </c>
      <c r="U682" s="5">
        <f t="shared" si="344"/>
        <v>0</v>
      </c>
      <c r="V682" s="5">
        <f t="shared" si="345"/>
        <v>-9.7019098579022067</v>
      </c>
      <c r="W682" s="5">
        <f t="shared" si="346"/>
        <v>13.271116966853768</v>
      </c>
      <c r="X682" s="5">
        <f t="shared" si="324"/>
        <v>0.99960226124126617</v>
      </c>
      <c r="Y682" s="5">
        <f t="shared" si="325"/>
        <v>0</v>
      </c>
      <c r="Z682" s="5">
        <f t="shared" si="326"/>
        <v>10.225092548486964</v>
      </c>
      <c r="AA682" s="5">
        <f t="shared" si="327"/>
        <v>7.4750999815538863</v>
      </c>
      <c r="AB682" s="5">
        <f t="shared" si="328"/>
        <v>0</v>
      </c>
      <c r="AC682" s="5">
        <f t="shared" si="329"/>
        <v>0.52318269058475764</v>
      </c>
      <c r="AD682" s="5">
        <f t="shared" si="330"/>
        <v>-11.427783051592346</v>
      </c>
      <c r="AE682">
        <f t="shared" si="316"/>
        <v>0</v>
      </c>
    </row>
    <row r="683" spans="1:31" x14ac:dyDescent="0.2">
      <c r="A683">
        <f t="shared" si="317"/>
        <v>6.5099999999999056</v>
      </c>
      <c r="B683" s="5">
        <f t="shared" si="331"/>
        <v>0</v>
      </c>
      <c r="C683" s="5">
        <f t="shared" si="332"/>
        <v>449.4391618316086</v>
      </c>
      <c r="D683" s="5">
        <f t="shared" si="333"/>
        <v>-53.89999972653478</v>
      </c>
      <c r="E683" s="2">
        <f t="shared" si="334"/>
        <v>449.4391618316086</v>
      </c>
      <c r="F683" s="2">
        <f t="shared" si="335"/>
        <v>0</v>
      </c>
      <c r="G683" s="3">
        <f t="shared" si="336"/>
        <v>0</v>
      </c>
      <c r="H683" s="3">
        <f t="shared" si="337"/>
        <v>52.993015961655331</v>
      </c>
      <c r="I683" s="3">
        <f t="shared" si="338"/>
        <v>-72.59558216812492</v>
      </c>
      <c r="J683" s="2">
        <f t="shared" si="318"/>
        <v>89.879799126618181</v>
      </c>
      <c r="K683" s="2">
        <f t="shared" si="339"/>
        <v>61.267756732527729</v>
      </c>
      <c r="L683" s="6">
        <f t="shared" si="319"/>
        <v>2835.868679396076</v>
      </c>
      <c r="M683" s="2">
        <f t="shared" si="320"/>
        <v>35.940696804846105</v>
      </c>
      <c r="N683" s="2">
        <f t="shared" si="340"/>
        <v>89.879799126618181</v>
      </c>
      <c r="O683" s="2">
        <f t="shared" si="321"/>
        <v>61.267756732527729</v>
      </c>
      <c r="P683" s="5">
        <f t="shared" si="322"/>
        <v>0.38360736543836543</v>
      </c>
      <c r="Q683" s="4">
        <f t="shared" si="341"/>
        <v>0.39987513494789462</v>
      </c>
      <c r="R683" s="4">
        <f t="shared" si="323"/>
        <v>0.29544005793043582</v>
      </c>
      <c r="S683" s="4">
        <f t="shared" si="342"/>
        <v>0</v>
      </c>
      <c r="T683" s="4">
        <f t="shared" si="343"/>
        <v>0</v>
      </c>
      <c r="U683" s="5">
        <f t="shared" si="344"/>
        <v>0</v>
      </c>
      <c r="V683" s="5">
        <f t="shared" si="345"/>
        <v>-9.7131714897096391</v>
      </c>
      <c r="W683" s="5">
        <f t="shared" si="346"/>
        <v>13.306156032042496</v>
      </c>
      <c r="X683" s="5">
        <f t="shared" si="324"/>
        <v>0.99960122643499316</v>
      </c>
      <c r="Y683" s="5">
        <f t="shared" si="325"/>
        <v>0</v>
      </c>
      <c r="Z683" s="5">
        <f t="shared" si="326"/>
        <v>10.247904141375718</v>
      </c>
      <c r="AA683" s="5">
        <f t="shared" si="327"/>
        <v>7.48072171223507</v>
      </c>
      <c r="AB683" s="5">
        <f t="shared" si="328"/>
        <v>0</v>
      </c>
      <c r="AC683" s="5">
        <f t="shared" si="329"/>
        <v>0.53473265166607931</v>
      </c>
      <c r="AD683" s="5">
        <f t="shared" si="330"/>
        <v>-11.387122255722431</v>
      </c>
      <c r="AE683">
        <f t="shared" si="316"/>
        <v>0</v>
      </c>
    </row>
    <row r="684" spans="1:31" x14ac:dyDescent="0.2">
      <c r="A684">
        <f t="shared" si="317"/>
        <v>6.5199999999999054</v>
      </c>
      <c r="B684" s="5">
        <f t="shared" si="331"/>
        <v>0</v>
      </c>
      <c r="C684" s="5">
        <f t="shared" si="332"/>
        <v>449.96911872785773</v>
      </c>
      <c r="D684" s="5">
        <f t="shared" si="333"/>
        <v>-54.626524904328811</v>
      </c>
      <c r="E684" s="2">
        <f t="shared" si="334"/>
        <v>449.96911872785773</v>
      </c>
      <c r="F684" s="2">
        <f t="shared" si="335"/>
        <v>0</v>
      </c>
      <c r="G684" s="3">
        <f t="shared" si="336"/>
        <v>0</v>
      </c>
      <c r="H684" s="3">
        <f t="shared" si="337"/>
        <v>52.998363288171994</v>
      </c>
      <c r="I684" s="3">
        <f t="shared" si="338"/>
        <v>-72.709453390682143</v>
      </c>
      <c r="J684" s="2">
        <f t="shared" si="318"/>
        <v>89.974947199744634</v>
      </c>
      <c r="K684" s="2">
        <f t="shared" si="339"/>
        <v>61.332615678080863</v>
      </c>
      <c r="L684" s="6">
        <f t="shared" si="319"/>
        <v>2835.8657426914042</v>
      </c>
      <c r="M684" s="2">
        <f t="shared" si="320"/>
        <v>35.940659586193142</v>
      </c>
      <c r="N684" s="2">
        <f t="shared" si="340"/>
        <v>89.974947199744634</v>
      </c>
      <c r="O684" s="2">
        <f t="shared" si="321"/>
        <v>61.332615678080863</v>
      </c>
      <c r="P684" s="5">
        <f t="shared" si="322"/>
        <v>0.38360727968658903</v>
      </c>
      <c r="Q684" s="4">
        <f t="shared" si="341"/>
        <v>0.3994518552637189</v>
      </c>
      <c r="R684" s="4">
        <f t="shared" si="323"/>
        <v>0.29531970659257234</v>
      </c>
      <c r="S684" s="4">
        <f t="shared" si="342"/>
        <v>0</v>
      </c>
      <c r="T684" s="4">
        <f t="shared" si="343"/>
        <v>0</v>
      </c>
      <c r="U684" s="5">
        <f t="shared" si="344"/>
        <v>0</v>
      </c>
      <c r="V684" s="5">
        <f t="shared" si="345"/>
        <v>-9.724432978932871</v>
      </c>
      <c r="W684" s="5">
        <f t="shared" si="346"/>
        <v>13.341132868348991</v>
      </c>
      <c r="X684" s="5">
        <f t="shared" si="324"/>
        <v>0.99960019129058986</v>
      </c>
      <c r="Y684" s="5">
        <f t="shared" si="325"/>
        <v>0</v>
      </c>
      <c r="Z684" s="5">
        <f t="shared" si="326"/>
        <v>10.270658699470681</v>
      </c>
      <c r="AA684" s="5">
        <f t="shared" si="327"/>
        <v>7.4863456618025941</v>
      </c>
      <c r="AB684" s="5">
        <f t="shared" si="328"/>
        <v>0</v>
      </c>
      <c r="AC684" s="5">
        <f t="shared" si="329"/>
        <v>0.54622572053781049</v>
      </c>
      <c r="AD684" s="5">
        <f t="shared" si="330"/>
        <v>-11.346521469848415</v>
      </c>
      <c r="AE684">
        <f t="shared" si="316"/>
        <v>0</v>
      </c>
    </row>
    <row r="685" spans="1:31" x14ac:dyDescent="0.2">
      <c r="A685">
        <f t="shared" si="317"/>
        <v>6.5299999999999052</v>
      </c>
      <c r="B685" s="5">
        <f t="shared" si="331"/>
        <v>0</v>
      </c>
      <c r="C685" s="5">
        <f t="shared" si="332"/>
        <v>450.4991296720255</v>
      </c>
      <c r="D685" s="5">
        <f t="shared" si="333"/>
        <v>-55.354186764309127</v>
      </c>
      <c r="E685" s="2">
        <f t="shared" si="334"/>
        <v>450.4991296720255</v>
      </c>
      <c r="F685" s="2">
        <f t="shared" si="335"/>
        <v>0</v>
      </c>
      <c r="G685" s="3">
        <f t="shared" si="336"/>
        <v>0</v>
      </c>
      <c r="H685" s="3">
        <f t="shared" si="337"/>
        <v>53.003825545377374</v>
      </c>
      <c r="I685" s="3">
        <f t="shared" si="338"/>
        <v>-72.822918605380622</v>
      </c>
      <c r="J685" s="2">
        <f t="shared" si="318"/>
        <v>90.069878409214539</v>
      </c>
      <c r="K685" s="2">
        <f t="shared" si="339"/>
        <v>61.39732679564726</v>
      </c>
      <c r="L685" s="6">
        <f t="shared" si="319"/>
        <v>2835.8628050486577</v>
      </c>
      <c r="M685" s="2">
        <f t="shared" si="320"/>
        <v>35.940622355651385</v>
      </c>
      <c r="N685" s="2">
        <f t="shared" si="340"/>
        <v>90.069878409214539</v>
      </c>
      <c r="O685" s="2">
        <f t="shared" si="321"/>
        <v>61.39732679564726</v>
      </c>
      <c r="P685" s="5">
        <f t="shared" si="322"/>
        <v>0.38360719390742082</v>
      </c>
      <c r="Q685" s="4">
        <f t="shared" si="341"/>
        <v>0.39903043048822973</v>
      </c>
      <c r="R685" s="4">
        <f t="shared" si="323"/>
        <v>0.29519972668688099</v>
      </c>
      <c r="S685" s="4">
        <f t="shared" si="342"/>
        <v>0</v>
      </c>
      <c r="T685" s="4">
        <f t="shared" si="343"/>
        <v>0</v>
      </c>
      <c r="U685" s="5">
        <f t="shared" si="344"/>
        <v>0</v>
      </c>
      <c r="V685" s="5">
        <f t="shared" si="345"/>
        <v>-9.7356942070855741</v>
      </c>
      <c r="W685" s="5">
        <f t="shared" si="346"/>
        <v>13.376047096874139</v>
      </c>
      <c r="X685" s="5">
        <f t="shared" si="324"/>
        <v>0.99959915581552927</v>
      </c>
      <c r="Y685" s="5">
        <f t="shared" si="325"/>
        <v>0</v>
      </c>
      <c r="Z685" s="5">
        <f t="shared" si="326"/>
        <v>10.293356094101416</v>
      </c>
      <c r="AA685" s="5">
        <f t="shared" si="327"/>
        <v>7.4919717739503922</v>
      </c>
      <c r="AB685" s="5">
        <f t="shared" si="328"/>
        <v>0</v>
      </c>
      <c r="AC685" s="5">
        <f t="shared" si="329"/>
        <v>0.55766188701584163</v>
      </c>
      <c r="AD685" s="5">
        <f t="shared" si="330"/>
        <v>-11.305981129175468</v>
      </c>
      <c r="AE685">
        <f t="shared" si="316"/>
        <v>0</v>
      </c>
    </row>
    <row r="686" spans="1:31" x14ac:dyDescent="0.2">
      <c r="A686">
        <f t="shared" si="317"/>
        <v>6.539999999999905</v>
      </c>
      <c r="B686" s="5">
        <f t="shared" si="331"/>
        <v>0</v>
      </c>
      <c r="C686" s="5">
        <f t="shared" si="332"/>
        <v>451.02919581057358</v>
      </c>
      <c r="D686" s="5">
        <f t="shared" si="333"/>
        <v>-56.082981249419397</v>
      </c>
      <c r="E686" s="2">
        <f t="shared" si="334"/>
        <v>451.02919581057358</v>
      </c>
      <c r="F686" s="2">
        <f t="shared" si="335"/>
        <v>0</v>
      </c>
      <c r="G686" s="3">
        <f t="shared" si="336"/>
        <v>0</v>
      </c>
      <c r="H686" s="3">
        <f t="shared" si="337"/>
        <v>53.009402164247533</v>
      </c>
      <c r="I686" s="3">
        <f t="shared" si="338"/>
        <v>-72.93597841667237</v>
      </c>
      <c r="J686" s="2">
        <f t="shared" si="318"/>
        <v>90.164592082525544</v>
      </c>
      <c r="K686" s="2">
        <f t="shared" si="339"/>
        <v>61.461889626806773</v>
      </c>
      <c r="L686" s="6">
        <f t="shared" si="319"/>
        <v>2835.8598664889187</v>
      </c>
      <c r="M686" s="2">
        <f t="shared" si="320"/>
        <v>35.940585113488027</v>
      </c>
      <c r="N686" s="2">
        <f t="shared" si="340"/>
        <v>90.164592082525544</v>
      </c>
      <c r="O686" s="2">
        <f t="shared" si="321"/>
        <v>61.461889626806773</v>
      </c>
      <c r="P686" s="5">
        <f t="shared" si="322"/>
        <v>0.38360710810147647</v>
      </c>
      <c r="Q686" s="4">
        <f t="shared" si="341"/>
        <v>0.39861085469773377</v>
      </c>
      <c r="R686" s="4">
        <f t="shared" si="323"/>
        <v>0.29508011827725111</v>
      </c>
      <c r="S686" s="4">
        <f t="shared" si="342"/>
        <v>0</v>
      </c>
      <c r="T686" s="4">
        <f t="shared" si="343"/>
        <v>0</v>
      </c>
      <c r="U686" s="5">
        <f t="shared" si="344"/>
        <v>0</v>
      </c>
      <c r="V686" s="5">
        <f t="shared" si="345"/>
        <v>-9.7469550563569527</v>
      </c>
      <c r="W686" s="5">
        <f t="shared" si="346"/>
        <v>13.410898342449126</v>
      </c>
      <c r="X686" s="5">
        <f t="shared" si="324"/>
        <v>0.99959812001724269</v>
      </c>
      <c r="Y686" s="5">
        <f t="shared" si="325"/>
        <v>0</v>
      </c>
      <c r="Z686" s="5">
        <f t="shared" si="326"/>
        <v>10.315996199025717</v>
      </c>
      <c r="AA686" s="5">
        <f t="shared" si="327"/>
        <v>7.4975999926258678</v>
      </c>
      <c r="AB686" s="5">
        <f t="shared" si="328"/>
        <v>0</v>
      </c>
      <c r="AC686" s="5">
        <f t="shared" si="329"/>
        <v>0.56904114266876427</v>
      </c>
      <c r="AD686" s="5">
        <f t="shared" si="330"/>
        <v>-11.265501664925004</v>
      </c>
      <c r="AE686">
        <f t="shared" si="316"/>
        <v>0</v>
      </c>
    </row>
    <row r="687" spans="1:31" x14ac:dyDescent="0.2">
      <c r="A687">
        <f t="shared" si="317"/>
        <v>6.5499999999999048</v>
      </c>
      <c r="B687" s="5">
        <f t="shared" si="331"/>
        <v>0</v>
      </c>
      <c r="C687" s="5">
        <f t="shared" si="332"/>
        <v>451.55931828427316</v>
      </c>
      <c r="D687" s="5">
        <f t="shared" si="333"/>
        <v>-56.812904308669367</v>
      </c>
      <c r="E687" s="2">
        <f t="shared" si="334"/>
        <v>451.55931828427316</v>
      </c>
      <c r="F687" s="2">
        <f t="shared" si="335"/>
        <v>0</v>
      </c>
      <c r="G687" s="3">
        <f t="shared" si="336"/>
        <v>0</v>
      </c>
      <c r="H687" s="3">
        <f t="shared" si="337"/>
        <v>53.015092575674217</v>
      </c>
      <c r="I687" s="3">
        <f t="shared" si="338"/>
        <v>-73.048633433321626</v>
      </c>
      <c r="J687" s="2">
        <f t="shared" si="318"/>
        <v>90.259087560661172</v>
      </c>
      <c r="K687" s="2">
        <f t="shared" si="339"/>
        <v>61.526303722332081</v>
      </c>
      <c r="L687" s="6">
        <f t="shared" si="319"/>
        <v>2835.8569270331491</v>
      </c>
      <c r="M687" s="2">
        <f t="shared" si="320"/>
        <v>35.940547859968731</v>
      </c>
      <c r="N687" s="2">
        <f t="shared" si="340"/>
        <v>90.259087560661172</v>
      </c>
      <c r="O687" s="2">
        <f t="shared" si="321"/>
        <v>61.526303722332081</v>
      </c>
      <c r="P687" s="5">
        <f t="shared" si="322"/>
        <v>0.38360702226936794</v>
      </c>
      <c r="Q687" s="4">
        <f t="shared" si="341"/>
        <v>0.39819312194812373</v>
      </c>
      <c r="R687" s="4">
        <f t="shared" si="323"/>
        <v>0.29496088141116839</v>
      </c>
      <c r="S687" s="4">
        <f t="shared" si="342"/>
        <v>0</v>
      </c>
      <c r="T687" s="4">
        <f t="shared" si="343"/>
        <v>0</v>
      </c>
      <c r="U687" s="5">
        <f t="shared" si="344"/>
        <v>0</v>
      </c>
      <c r="V687" s="5">
        <f t="shared" si="345"/>
        <v>-9.7582154096039808</v>
      </c>
      <c r="W687" s="5">
        <f t="shared" si="346"/>
        <v>13.445686233633563</v>
      </c>
      <c r="X687" s="5">
        <f t="shared" si="324"/>
        <v>0.99959708390311897</v>
      </c>
      <c r="Y687" s="5">
        <f t="shared" si="325"/>
        <v>0</v>
      </c>
      <c r="Z687" s="5">
        <f t="shared" si="326"/>
        <v>10.338578890418974</v>
      </c>
      <c r="AA687" s="5">
        <f t="shared" si="327"/>
        <v>7.5032302620250428</v>
      </c>
      <c r="AB687" s="5">
        <f t="shared" si="328"/>
        <v>0</v>
      </c>
      <c r="AC687" s="5">
        <f t="shared" si="329"/>
        <v>0.58036348081499334</v>
      </c>
      <c r="AD687" s="5">
        <f t="shared" si="330"/>
        <v>-11.225083504341395</v>
      </c>
      <c r="AE687">
        <f t="shared" si="316"/>
        <v>0</v>
      </c>
    </row>
    <row r="688" spans="1:31" x14ac:dyDescent="0.2">
      <c r="A688">
        <f t="shared" si="317"/>
        <v>6.5599999999999046</v>
      </c>
      <c r="B688" s="5">
        <f t="shared" si="331"/>
        <v>0</v>
      </c>
      <c r="C688" s="5">
        <f t="shared" si="332"/>
        <v>452.08949822820392</v>
      </c>
      <c r="D688" s="5">
        <f t="shared" si="333"/>
        <v>-57.543951897177799</v>
      </c>
      <c r="E688" s="2">
        <f t="shared" si="334"/>
        <v>452.08949822820392</v>
      </c>
      <c r="F688" s="2">
        <f t="shared" si="335"/>
        <v>0</v>
      </c>
      <c r="G688" s="3">
        <f t="shared" si="336"/>
        <v>0</v>
      </c>
      <c r="H688" s="3">
        <f t="shared" si="337"/>
        <v>53.02089621048237</v>
      </c>
      <c r="I688" s="3">
        <f t="shared" si="338"/>
        <v>-73.160884268365038</v>
      </c>
      <c r="J688" s="2">
        <f t="shared" si="318"/>
        <v>90.353364197974642</v>
      </c>
      <c r="K688" s="2">
        <f t="shared" si="339"/>
        <v>61.590568642109503</v>
      </c>
      <c r="L688" s="6">
        <f t="shared" si="319"/>
        <v>2835.8539867021941</v>
      </c>
      <c r="M688" s="2">
        <f t="shared" si="320"/>
        <v>35.940510595357665</v>
      </c>
      <c r="N688" s="2">
        <f t="shared" si="340"/>
        <v>90.353364197974642</v>
      </c>
      <c r="O688" s="2">
        <f t="shared" si="321"/>
        <v>61.590568642109503</v>
      </c>
      <c r="P688" s="5">
        <f t="shared" si="322"/>
        <v>0.38360693641170407</v>
      </c>
      <c r="Q688" s="4">
        <f t="shared" si="341"/>
        <v>0.39777722627580153</v>
      </c>
      <c r="R688" s="4">
        <f t="shared" si="323"/>
        <v>0.29484201611993904</v>
      </c>
      <c r="S688" s="4">
        <f t="shared" si="342"/>
        <v>0</v>
      </c>
      <c r="T688" s="4">
        <f t="shared" si="343"/>
        <v>0</v>
      </c>
      <c r="U688" s="5">
        <f t="shared" si="344"/>
        <v>0</v>
      </c>
      <c r="V688" s="5">
        <f t="shared" si="345"/>
        <v>-9.7694751503437551</v>
      </c>
      <c r="W688" s="5">
        <f t="shared" si="346"/>
        <v>13.480410402713279</v>
      </c>
      <c r="X688" s="5">
        <f t="shared" si="324"/>
        <v>0.99959604748050523</v>
      </c>
      <c r="Y688" s="5">
        <f t="shared" si="325"/>
        <v>0</v>
      </c>
      <c r="Z688" s="5">
        <f t="shared" si="326"/>
        <v>10.361104046863408</v>
      </c>
      <c r="AA688" s="5">
        <f t="shared" si="327"/>
        <v>7.5088625265878077</v>
      </c>
      <c r="AB688" s="5">
        <f t="shared" si="328"/>
        <v>0</v>
      </c>
      <c r="AC688" s="5">
        <f t="shared" si="329"/>
        <v>0.59162889651965322</v>
      </c>
      <c r="AD688" s="5">
        <f t="shared" si="330"/>
        <v>-11.184727070698912</v>
      </c>
      <c r="AE688">
        <f t="shared" si="316"/>
        <v>0</v>
      </c>
    </row>
    <row r="689" spans="1:31" x14ac:dyDescent="0.2">
      <c r="A689">
        <f t="shared" si="317"/>
        <v>6.5699999999999044</v>
      </c>
      <c r="B689" s="5">
        <f t="shared" si="331"/>
        <v>0</v>
      </c>
      <c r="C689" s="5">
        <f t="shared" si="332"/>
        <v>452.61973677175359</v>
      </c>
      <c r="D689" s="5">
        <f t="shared" si="333"/>
        <v>-58.276119976214986</v>
      </c>
      <c r="E689" s="2">
        <f t="shared" si="334"/>
        <v>452.61973677175359</v>
      </c>
      <c r="F689" s="2">
        <f t="shared" si="335"/>
        <v>0</v>
      </c>
      <c r="G689" s="3">
        <f t="shared" si="336"/>
        <v>0</v>
      </c>
      <c r="H689" s="3">
        <f t="shared" si="337"/>
        <v>53.026812499447566</v>
      </c>
      <c r="I689" s="3">
        <f t="shared" si="338"/>
        <v>-73.272731539072026</v>
      </c>
      <c r="J689" s="2">
        <f t="shared" si="318"/>
        <v>90.447421362073612</v>
      </c>
      <c r="K689" s="2">
        <f t="shared" si="339"/>
        <v>61.654683955060399</v>
      </c>
      <c r="L689" s="6">
        <f t="shared" si="319"/>
        <v>2835.8510455167784</v>
      </c>
      <c r="M689" s="2">
        <f t="shared" si="320"/>
        <v>35.940473319917508</v>
      </c>
      <c r="N689" s="2">
        <f t="shared" si="340"/>
        <v>90.447421362073612</v>
      </c>
      <c r="O689" s="2">
        <f t="shared" si="321"/>
        <v>61.654683955060399</v>
      </c>
      <c r="P689" s="5">
        <f t="shared" si="322"/>
        <v>0.38360685052908994</v>
      </c>
      <c r="Q689" s="4">
        <f t="shared" si="341"/>
        <v>0.39736316169858277</v>
      </c>
      <c r="R689" s="4">
        <f t="shared" si="323"/>
        <v>0.29472352241891259</v>
      </c>
      <c r="S689" s="4">
        <f t="shared" si="342"/>
        <v>0</v>
      </c>
      <c r="T689" s="4">
        <f t="shared" si="343"/>
        <v>0</v>
      </c>
      <c r="U689" s="5">
        <f t="shared" si="344"/>
        <v>0</v>
      </c>
      <c r="V689" s="5">
        <f t="shared" si="345"/>
        <v>-9.7807341627459667</v>
      </c>
      <c r="W689" s="5">
        <f t="shared" si="346"/>
        <v>13.515070485697811</v>
      </c>
      <c r="X689" s="5">
        <f t="shared" si="324"/>
        <v>0.99959501075670709</v>
      </c>
      <c r="Y689" s="5">
        <f t="shared" si="325"/>
        <v>0</v>
      </c>
      <c r="Z689" s="5">
        <f t="shared" si="326"/>
        <v>10.383571549337296</v>
      </c>
      <c r="AA689" s="5">
        <f t="shared" si="327"/>
        <v>7.5144967309933079</v>
      </c>
      <c r="AB689" s="5">
        <f t="shared" si="328"/>
        <v>0</v>
      </c>
      <c r="AC689" s="5">
        <f t="shared" si="329"/>
        <v>0.60283738659132879</v>
      </c>
      <c r="AD689" s="5">
        <f t="shared" si="330"/>
        <v>-11.144432783308879</v>
      </c>
      <c r="AE689">
        <f t="shared" si="316"/>
        <v>0</v>
      </c>
    </row>
    <row r="690" spans="1:31" x14ac:dyDescent="0.2">
      <c r="A690">
        <f t="shared" si="317"/>
        <v>6.5799999999999041</v>
      </c>
      <c r="B690" s="5">
        <f t="shared" si="331"/>
        <v>0</v>
      </c>
      <c r="C690" s="5">
        <f t="shared" si="332"/>
        <v>453.15003503861737</v>
      </c>
      <c r="D690" s="5">
        <f t="shared" si="333"/>
        <v>-59.009404513244867</v>
      </c>
      <c r="E690" s="2">
        <f t="shared" si="334"/>
        <v>453.15003503861737</v>
      </c>
      <c r="F690" s="2">
        <f t="shared" si="335"/>
        <v>0</v>
      </c>
      <c r="G690" s="3">
        <f t="shared" si="336"/>
        <v>0</v>
      </c>
      <c r="H690" s="3">
        <f t="shared" si="337"/>
        <v>53.032840873313482</v>
      </c>
      <c r="I690" s="3">
        <f t="shared" si="338"/>
        <v>-73.38417586690511</v>
      </c>
      <c r="J690" s="2">
        <f t="shared" si="318"/>
        <v>90.541258433705494</v>
      </c>
      <c r="K690" s="2">
        <f t="shared" si="339"/>
        <v>61.718649239063048</v>
      </c>
      <c r="L690" s="6">
        <f t="shared" si="319"/>
        <v>2835.8481034975093</v>
      </c>
      <c r="M690" s="2">
        <f t="shared" si="320"/>
        <v>35.940436033909407</v>
      </c>
      <c r="N690" s="2">
        <f t="shared" si="340"/>
        <v>90.541258433705494</v>
      </c>
      <c r="O690" s="2">
        <f t="shared" si="321"/>
        <v>61.718649239063048</v>
      </c>
      <c r="P690" s="5">
        <f t="shared" si="322"/>
        <v>0.38360676462212728</v>
      </c>
      <c r="Q690" s="4">
        <f t="shared" si="341"/>
        <v>0.3969509222165834</v>
      </c>
      <c r="R690" s="4">
        <f t="shared" si="323"/>
        <v>0.29460540030770099</v>
      </c>
      <c r="S690" s="4">
        <f t="shared" si="342"/>
        <v>0</v>
      </c>
      <c r="T690" s="4">
        <f t="shared" si="343"/>
        <v>0</v>
      </c>
      <c r="U690" s="5">
        <f t="shared" si="344"/>
        <v>0</v>
      </c>
      <c r="V690" s="5">
        <f t="shared" si="345"/>
        <v>-9.7919923316255861</v>
      </c>
      <c r="W690" s="5">
        <f t="shared" si="346"/>
        <v>13.549666122317646</v>
      </c>
      <c r="X690" s="5">
        <f t="shared" si="324"/>
        <v>0.99959397373898795</v>
      </c>
      <c r="Y690" s="5">
        <f t="shared" si="325"/>
        <v>0</v>
      </c>
      <c r="Z690" s="5">
        <f t="shared" si="326"/>
        <v>10.405981281203999</v>
      </c>
      <c r="AA690" s="5">
        <f t="shared" si="327"/>
        <v>7.5201328201554194</v>
      </c>
      <c r="AB690" s="5">
        <f t="shared" si="328"/>
        <v>0</v>
      </c>
      <c r="AC690" s="5">
        <f t="shared" si="329"/>
        <v>0.61398894957841321</v>
      </c>
      <c r="AD690" s="5">
        <f t="shared" si="330"/>
        <v>-11.104201057526936</v>
      </c>
      <c r="AE690">
        <f t="shared" si="316"/>
        <v>0</v>
      </c>
    </row>
    <row r="691" spans="1:31" x14ac:dyDescent="0.2">
      <c r="A691">
        <f t="shared" si="317"/>
        <v>6.5899999999999039</v>
      </c>
      <c r="B691" s="5">
        <f t="shared" si="331"/>
        <v>0</v>
      </c>
      <c r="C691" s="5">
        <f t="shared" si="332"/>
        <v>453.68039414679799</v>
      </c>
      <c r="D691" s="5">
        <f t="shared" si="333"/>
        <v>-59.743801481966791</v>
      </c>
      <c r="E691" s="2">
        <f t="shared" si="334"/>
        <v>453.68039414679799</v>
      </c>
      <c r="F691" s="2">
        <f t="shared" si="335"/>
        <v>0</v>
      </c>
      <c r="G691" s="3">
        <f t="shared" si="336"/>
        <v>0</v>
      </c>
      <c r="H691" s="3">
        <f t="shared" si="337"/>
        <v>53.038980762809267</v>
      </c>
      <c r="I691" s="3">
        <f t="shared" si="338"/>
        <v>-73.495217877480385</v>
      </c>
      <c r="J691" s="2">
        <f t="shared" si="318"/>
        <v>90.634874806643623</v>
      </c>
      <c r="K691" s="2">
        <f t="shared" si="339"/>
        <v>61.782464080874995</v>
      </c>
      <c r="L691" s="6">
        <f t="shared" si="319"/>
        <v>2835.8451606648769</v>
      </c>
      <c r="M691" s="2">
        <f t="shared" si="320"/>
        <v>35.94039873759305</v>
      </c>
      <c r="N691" s="2">
        <f t="shared" si="340"/>
        <v>90.634874806643623</v>
      </c>
      <c r="O691" s="2">
        <f t="shared" si="321"/>
        <v>61.782464080874995</v>
      </c>
      <c r="P691" s="5">
        <f t="shared" si="322"/>
        <v>0.3836066786914144</v>
      </c>
      <c r="Q691" s="4">
        <f t="shared" si="341"/>
        <v>0.39654050181308997</v>
      </c>
      <c r="R691" s="4">
        <f t="shared" si="323"/>
        <v>0.29448764977039721</v>
      </c>
      <c r="S691" s="4">
        <f t="shared" si="342"/>
        <v>0</v>
      </c>
      <c r="T691" s="4">
        <f t="shared" si="343"/>
        <v>0</v>
      </c>
      <c r="U691" s="5">
        <f t="shared" si="344"/>
        <v>0</v>
      </c>
      <c r="V691" s="5">
        <f t="shared" si="345"/>
        <v>-9.8032495424356334</v>
      </c>
      <c r="W691" s="5">
        <f t="shared" si="346"/>
        <v>13.584196956021128</v>
      </c>
      <c r="X691" s="5">
        <f t="shared" si="324"/>
        <v>0.99959293643457015</v>
      </c>
      <c r="Y691" s="5">
        <f t="shared" si="325"/>
        <v>0</v>
      </c>
      <c r="Z691" s="5">
        <f t="shared" si="326"/>
        <v>10.428333128201031</v>
      </c>
      <c r="AA691" s="5">
        <f t="shared" si="327"/>
        <v>7.5257707392183741</v>
      </c>
      <c r="AB691" s="5">
        <f t="shared" si="328"/>
        <v>0</v>
      </c>
      <c r="AC691" s="5">
        <f t="shared" si="329"/>
        <v>0.62508358576539713</v>
      </c>
      <c r="AD691" s="5">
        <f t="shared" si="330"/>
        <v>-11.064032304760499</v>
      </c>
      <c r="AE691">
        <f t="shared" si="316"/>
        <v>0</v>
      </c>
    </row>
    <row r="692" spans="1:31" x14ac:dyDescent="0.2">
      <c r="A692">
        <f t="shared" si="317"/>
        <v>6.5999999999999037</v>
      </c>
      <c r="B692" s="5">
        <f t="shared" si="331"/>
        <v>0</v>
      </c>
      <c r="C692" s="5">
        <f t="shared" si="332"/>
        <v>454.21081520860537</v>
      </c>
      <c r="D692" s="5">
        <f t="shared" si="333"/>
        <v>-60.479306862356836</v>
      </c>
      <c r="E692" s="2">
        <f t="shared" si="334"/>
        <v>454.21081520860537</v>
      </c>
      <c r="F692" s="2">
        <f t="shared" si="335"/>
        <v>0</v>
      </c>
      <c r="G692" s="3">
        <f t="shared" si="336"/>
        <v>0</v>
      </c>
      <c r="H692" s="3">
        <f t="shared" si="337"/>
        <v>53.045231598666923</v>
      </c>
      <c r="I692" s="3">
        <f t="shared" si="338"/>
        <v>-73.60585820052799</v>
      </c>
      <c r="J692" s="2">
        <f t="shared" si="318"/>
        <v>90.728269887573873</v>
      </c>
      <c r="K692" s="2">
        <f t="shared" si="339"/>
        <v>61.846128076055805</v>
      </c>
      <c r="L692" s="6">
        <f t="shared" si="319"/>
        <v>2835.8422170392514</v>
      </c>
      <c r="M692" s="2">
        <f t="shared" si="320"/>
        <v>35.940361431226627</v>
      </c>
      <c r="N692" s="2">
        <f t="shared" si="340"/>
        <v>90.728269887573873</v>
      </c>
      <c r="O692" s="2">
        <f t="shared" si="321"/>
        <v>61.846128076055805</v>
      </c>
      <c r="P692" s="5">
        <f t="shared" si="322"/>
        <v>0.38360659273754616</v>
      </c>
      <c r="Q692" s="4">
        <f t="shared" si="341"/>
        <v>0.39613189445541286</v>
      </c>
      <c r="R692" s="4">
        <f t="shared" si="323"/>
        <v>0.29437027077578964</v>
      </c>
      <c r="S692" s="4">
        <f t="shared" si="342"/>
        <v>0</v>
      </c>
      <c r="T692" s="4">
        <f t="shared" si="343"/>
        <v>0</v>
      </c>
      <c r="U692" s="5">
        <f t="shared" si="344"/>
        <v>0</v>
      </c>
      <c r="V692" s="5">
        <f t="shared" si="345"/>
        <v>-9.8145056812600941</v>
      </c>
      <c r="W692" s="5">
        <f t="shared" si="346"/>
        <v>13.618662633971073</v>
      </c>
      <c r="X692" s="5">
        <f t="shared" si="324"/>
        <v>0.99959189885063482</v>
      </c>
      <c r="Y692" s="5">
        <f t="shared" si="325"/>
        <v>0</v>
      </c>
      <c r="Z692" s="5">
        <f t="shared" si="326"/>
        <v>10.450626978428916</v>
      </c>
      <c r="AA692" s="5">
        <f t="shared" si="327"/>
        <v>7.5314104335524483</v>
      </c>
      <c r="AB692" s="5">
        <f t="shared" si="328"/>
        <v>0</v>
      </c>
      <c r="AC692" s="5">
        <f t="shared" si="329"/>
        <v>0.63612129716882215</v>
      </c>
      <c r="AD692" s="5">
        <f t="shared" si="330"/>
        <v>-11.023926932476478</v>
      </c>
      <c r="AE692">
        <f t="shared" si="316"/>
        <v>0</v>
      </c>
    </row>
    <row r="693" spans="1:31" x14ac:dyDescent="0.2">
      <c r="A693">
        <f t="shared" si="317"/>
        <v>6.6099999999999035</v>
      </c>
      <c r="B693" s="5">
        <f t="shared" si="331"/>
        <v>0</v>
      </c>
      <c r="C693" s="5">
        <f t="shared" si="332"/>
        <v>454.74129933065689</v>
      </c>
      <c r="D693" s="5">
        <f t="shared" si="333"/>
        <v>-61.215916640708734</v>
      </c>
      <c r="E693" s="2">
        <f t="shared" si="334"/>
        <v>454.74129933065689</v>
      </c>
      <c r="F693" s="2">
        <f t="shared" si="335"/>
        <v>0</v>
      </c>
      <c r="G693" s="3">
        <f t="shared" si="336"/>
        <v>0</v>
      </c>
      <c r="H693" s="3">
        <f t="shared" si="337"/>
        <v>53.051592811638614</v>
      </c>
      <c r="I693" s="3">
        <f t="shared" si="338"/>
        <v>-73.716097469852755</v>
      </c>
      <c r="J693" s="2">
        <f t="shared" si="318"/>
        <v>90.821443095982232</v>
      </c>
      <c r="K693" s="2">
        <f t="shared" si="339"/>
        <v>61.90964082889041</v>
      </c>
      <c r="L693" s="6">
        <f t="shared" si="319"/>
        <v>2835.8392726408865</v>
      </c>
      <c r="M693" s="2">
        <f t="shared" si="320"/>
        <v>35.940324115066794</v>
      </c>
      <c r="N693" s="2">
        <f t="shared" si="340"/>
        <v>90.821443095982232</v>
      </c>
      <c r="O693" s="2">
        <f t="shared" si="321"/>
        <v>61.90964082889041</v>
      </c>
      <c r="P693" s="5">
        <f t="shared" si="322"/>
        <v>0.38360650676111391</v>
      </c>
      <c r="Q693" s="4">
        <f t="shared" si="341"/>
        <v>0.3957250940957216</v>
      </c>
      <c r="R693" s="4">
        <f t="shared" si="323"/>
        <v>0.29425326327757589</v>
      </c>
      <c r="S693" s="4">
        <f t="shared" si="342"/>
        <v>0</v>
      </c>
      <c r="T693" s="4">
        <f t="shared" si="343"/>
        <v>0</v>
      </c>
      <c r="U693" s="5">
        <f t="shared" si="344"/>
        <v>0</v>
      </c>
      <c r="V693" s="5">
        <f t="shared" si="345"/>
        <v>-9.825760634806997</v>
      </c>
      <c r="W693" s="5">
        <f t="shared" si="346"/>
        <v>13.653062807041152</v>
      </c>
      <c r="X693" s="5">
        <f t="shared" si="324"/>
        <v>0.99959086099432015</v>
      </c>
      <c r="Y693" s="5">
        <f t="shared" si="325"/>
        <v>0</v>
      </c>
      <c r="Z693" s="5">
        <f t="shared" si="326"/>
        <v>10.472862722340061</v>
      </c>
      <c r="AA693" s="5">
        <f t="shared" si="327"/>
        <v>7.5370518487497975</v>
      </c>
      <c r="AB693" s="5">
        <f t="shared" si="328"/>
        <v>0</v>
      </c>
      <c r="AC693" s="5">
        <f t="shared" si="329"/>
        <v>0.64710208753306375</v>
      </c>
      <c r="AD693" s="5">
        <f t="shared" si="330"/>
        <v>-10.98388534420905</v>
      </c>
      <c r="AE693">
        <f t="shared" si="316"/>
        <v>0</v>
      </c>
    </row>
    <row r="694" spans="1:31" x14ac:dyDescent="0.2">
      <c r="A694">
        <f t="shared" si="317"/>
        <v>6.6199999999999033</v>
      </c>
      <c r="B694" s="5">
        <f t="shared" si="331"/>
        <v>0</v>
      </c>
      <c r="C694" s="5">
        <f t="shared" si="332"/>
        <v>455.27184761387764</v>
      </c>
      <c r="D694" s="5">
        <f t="shared" si="333"/>
        <v>-61.953626809674468</v>
      </c>
      <c r="E694" s="2">
        <f t="shared" si="334"/>
        <v>455.27184761387764</v>
      </c>
      <c r="F694" s="2">
        <f t="shared" si="335"/>
        <v>0</v>
      </c>
      <c r="G694" s="3">
        <f t="shared" si="336"/>
        <v>0</v>
      </c>
      <c r="H694" s="3">
        <f t="shared" si="337"/>
        <v>53.058063832513945</v>
      </c>
      <c r="I694" s="3">
        <f t="shared" si="338"/>
        <v>-73.82593632329484</v>
      </c>
      <c r="J694" s="2">
        <f t="shared" si="318"/>
        <v>90.914393864042822</v>
      </c>
      <c r="K694" s="2">
        <f t="shared" si="339"/>
        <v>61.973001952312757</v>
      </c>
      <c r="L694" s="6">
        <f t="shared" si="319"/>
        <v>2835.8363274899184</v>
      </c>
      <c r="M694" s="2">
        <f t="shared" si="320"/>
        <v>35.940286789368756</v>
      </c>
      <c r="N694" s="2">
        <f t="shared" si="340"/>
        <v>90.914393864042822</v>
      </c>
      <c r="O694" s="2">
        <f t="shared" si="321"/>
        <v>61.973001952312757</v>
      </c>
      <c r="P694" s="5">
        <f t="shared" si="322"/>
        <v>0.38360642076270562</v>
      </c>
      <c r="Q694" s="4">
        <f t="shared" si="341"/>
        <v>0.39532009467186635</v>
      </c>
      <c r="R694" s="4">
        <f t="shared" si="323"/>
        <v>0.29413662721457312</v>
      </c>
      <c r="S694" s="4">
        <f t="shared" si="342"/>
        <v>0</v>
      </c>
      <c r="T694" s="4">
        <f t="shared" si="343"/>
        <v>0</v>
      </c>
      <c r="U694" s="5">
        <f t="shared" si="344"/>
        <v>0</v>
      </c>
      <c r="V694" s="5">
        <f t="shared" si="345"/>
        <v>-9.8370142904015871</v>
      </c>
      <c r="W694" s="5">
        <f t="shared" si="346"/>
        <v>13.68739712981192</v>
      </c>
      <c r="X694" s="5">
        <f t="shared" si="324"/>
        <v>0.99958982287272391</v>
      </c>
      <c r="Y694" s="5">
        <f t="shared" si="325"/>
        <v>0</v>
      </c>
      <c r="Z694" s="5">
        <f t="shared" si="326"/>
        <v>10.49504025272747</v>
      </c>
      <c r="AA694" s="5">
        <f t="shared" si="327"/>
        <v>7.5426949306203586</v>
      </c>
      <c r="AB694" s="5">
        <f t="shared" si="328"/>
        <v>0</v>
      </c>
      <c r="AC694" s="5">
        <f t="shared" si="329"/>
        <v>0.65802596232588328</v>
      </c>
      <c r="AD694" s="5">
        <f t="shared" si="330"/>
        <v>-10.943907939567723</v>
      </c>
      <c r="AE694">
        <f t="shared" si="316"/>
        <v>0</v>
      </c>
    </row>
    <row r="695" spans="1:31" x14ac:dyDescent="0.2">
      <c r="A695">
        <f t="shared" si="317"/>
        <v>6.6299999999999031</v>
      </c>
      <c r="B695" s="5">
        <f t="shared" si="331"/>
        <v>0</v>
      </c>
      <c r="C695" s="5">
        <f t="shared" si="332"/>
        <v>455.80246115350093</v>
      </c>
      <c r="D695" s="5">
        <f t="shared" si="333"/>
        <v>-62.692433368304393</v>
      </c>
      <c r="E695" s="2">
        <f t="shared" si="334"/>
        <v>455.80246115350093</v>
      </c>
      <c r="F695" s="2">
        <f t="shared" si="335"/>
        <v>0</v>
      </c>
      <c r="G695" s="3">
        <f t="shared" si="336"/>
        <v>0</v>
      </c>
      <c r="H695" s="3">
        <f t="shared" si="337"/>
        <v>53.0646440921372</v>
      </c>
      <c r="I695" s="3">
        <f t="shared" si="338"/>
        <v>-73.935375402690511</v>
      </c>
      <c r="J695" s="2">
        <f t="shared" si="318"/>
        <v>91.007121636506909</v>
      </c>
      <c r="K695" s="2">
        <f t="shared" si="339"/>
        <v>62.036211067830202</v>
      </c>
      <c r="L695" s="6">
        <f t="shared" si="319"/>
        <v>2835.833381606365</v>
      </c>
      <c r="M695" s="2">
        <f t="shared" si="320"/>
        <v>35.940249454386219</v>
      </c>
      <c r="N695" s="2">
        <f t="shared" si="340"/>
        <v>91.007121636506909</v>
      </c>
      <c r="O695" s="2">
        <f t="shared" si="321"/>
        <v>62.036211067830202</v>
      </c>
      <c r="P695" s="5">
        <f t="shared" si="322"/>
        <v>0.38360633474290584</v>
      </c>
      <c r="Q695" s="4">
        <f t="shared" si="341"/>
        <v>0.39491689010818054</v>
      </c>
      <c r="R695" s="4">
        <f t="shared" si="323"/>
        <v>0.29402036251092717</v>
      </c>
      <c r="S695" s="4">
        <f t="shared" si="342"/>
        <v>0</v>
      </c>
      <c r="T695" s="4">
        <f t="shared" si="343"/>
        <v>0</v>
      </c>
      <c r="U695" s="5">
        <f t="shared" si="344"/>
        <v>0</v>
      </c>
      <c r="V695" s="5">
        <f t="shared" si="345"/>
        <v>-9.8482665359796862</v>
      </c>
      <c r="W695" s="5">
        <f t="shared" si="346"/>
        <v>13.721665260566654</v>
      </c>
      <c r="X695" s="5">
        <f t="shared" si="324"/>
        <v>0.99958878449290234</v>
      </c>
      <c r="Y695" s="5">
        <f t="shared" si="325"/>
        <v>0</v>
      </c>
      <c r="Z695" s="5">
        <f t="shared" si="326"/>
        <v>10.51715946471349</v>
      </c>
      <c r="AA695" s="5">
        <f t="shared" si="327"/>
        <v>7.5483396251879276</v>
      </c>
      <c r="AB695" s="5">
        <f t="shared" si="328"/>
        <v>0</v>
      </c>
      <c r="AC695" s="5">
        <f t="shared" si="329"/>
        <v>0.66889292873380413</v>
      </c>
      <c r="AD695" s="5">
        <f t="shared" si="330"/>
        <v>-10.903995114245419</v>
      </c>
      <c r="AE695">
        <f t="shared" si="316"/>
        <v>0</v>
      </c>
    </row>
    <row r="696" spans="1:31" x14ac:dyDescent="0.2">
      <c r="A696">
        <f t="shared" si="317"/>
        <v>6.6399999999999029</v>
      </c>
      <c r="B696" s="5">
        <f t="shared" si="331"/>
        <v>0</v>
      </c>
      <c r="C696" s="5">
        <f t="shared" si="332"/>
        <v>456.33314103906872</v>
      </c>
      <c r="D696" s="5">
        <f t="shared" si="333"/>
        <v>-63.432332322087014</v>
      </c>
      <c r="E696" s="2">
        <f t="shared" si="334"/>
        <v>456.33314103906872</v>
      </c>
      <c r="F696" s="2">
        <f t="shared" si="335"/>
        <v>0</v>
      </c>
      <c r="G696" s="3">
        <f t="shared" si="336"/>
        <v>0</v>
      </c>
      <c r="H696" s="3">
        <f t="shared" si="337"/>
        <v>53.071333021424536</v>
      </c>
      <c r="I696" s="3">
        <f t="shared" si="338"/>
        <v>-74.04441535383296</v>
      </c>
      <c r="J696" s="2">
        <f t="shared" si="318"/>
        <v>91.099625870592249</v>
      </c>
      <c r="K696" s="2">
        <f t="shared" si="339"/>
        <v>62.099267805448022</v>
      </c>
      <c r="L696" s="6">
        <f t="shared" si="319"/>
        <v>2835.830435010128</v>
      </c>
      <c r="M696" s="2">
        <f t="shared" si="320"/>
        <v>35.940212110371412</v>
      </c>
      <c r="N696" s="2">
        <f t="shared" si="340"/>
        <v>91.099625870592249</v>
      </c>
      <c r="O696" s="2">
        <f t="shared" si="321"/>
        <v>62.099267805448022</v>
      </c>
      <c r="P696" s="5">
        <f t="shared" si="322"/>
        <v>0.38360624870229576</v>
      </c>
      <c r="Q696" s="4">
        <f t="shared" si="341"/>
        <v>0.39451547431626965</v>
      </c>
      <c r="R696" s="4">
        <f t="shared" si="323"/>
        <v>0.29390446907631845</v>
      </c>
      <c r="S696" s="4">
        <f t="shared" si="342"/>
        <v>0</v>
      </c>
      <c r="T696" s="4">
        <f t="shared" si="343"/>
        <v>0</v>
      </c>
      <c r="U696" s="5">
        <f t="shared" si="344"/>
        <v>0</v>
      </c>
      <c r="V696" s="5">
        <f t="shared" si="345"/>
        <v>-9.8595172600811356</v>
      </c>
      <c r="W696" s="5">
        <f t="shared" si="346"/>
        <v>13.755866861286858</v>
      </c>
      <c r="X696" s="5">
        <f t="shared" si="324"/>
        <v>0.99958774586187071</v>
      </c>
      <c r="Y696" s="5">
        <f t="shared" si="325"/>
        <v>0</v>
      </c>
      <c r="Z696" s="5">
        <f t="shared" si="326"/>
        <v>10.539220255738346</v>
      </c>
      <c r="AA696" s="5">
        <f t="shared" si="327"/>
        <v>7.5539858786862402</v>
      </c>
      <c r="AB696" s="5">
        <f t="shared" si="328"/>
        <v>0</v>
      </c>
      <c r="AC696" s="5">
        <f t="shared" si="329"/>
        <v>0.67970299565721071</v>
      </c>
      <c r="AD696" s="5">
        <f t="shared" si="330"/>
        <v>-10.8641472600269</v>
      </c>
      <c r="AE696">
        <f t="shared" si="316"/>
        <v>0</v>
      </c>
    </row>
    <row r="697" spans="1:31" x14ac:dyDescent="0.2">
      <c r="A697">
        <f t="shared" si="317"/>
        <v>6.6499999999999027</v>
      </c>
      <c r="B697" s="5">
        <f t="shared" si="331"/>
        <v>0</v>
      </c>
      <c r="C697" s="5">
        <f t="shared" si="332"/>
        <v>456.86388835443279</v>
      </c>
      <c r="D697" s="5">
        <f t="shared" si="333"/>
        <v>-64.173319682988335</v>
      </c>
      <c r="E697" s="2">
        <f t="shared" si="334"/>
        <v>456.86388835443279</v>
      </c>
      <c r="F697" s="2">
        <f t="shared" si="335"/>
        <v>0</v>
      </c>
      <c r="G697" s="3">
        <f t="shared" si="336"/>
        <v>0</v>
      </c>
      <c r="H697" s="3">
        <f t="shared" si="337"/>
        <v>53.078130051381109</v>
      </c>
      <c r="I697" s="3">
        <f t="shared" si="338"/>
        <v>-74.153056826433229</v>
      </c>
      <c r="J697" s="2">
        <f t="shared" si="318"/>
        <v>91.191906035873387</v>
      </c>
      <c r="K697" s="2">
        <f t="shared" si="339"/>
        <v>62.162171803594674</v>
      </c>
      <c r="L697" s="6">
        <f t="shared" si="319"/>
        <v>2835.8274877209915</v>
      </c>
      <c r="M697" s="2">
        <f t="shared" si="320"/>
        <v>35.940174757575058</v>
      </c>
      <c r="N697" s="2">
        <f t="shared" si="340"/>
        <v>91.191906035873387</v>
      </c>
      <c r="O697" s="2">
        <f t="shared" si="321"/>
        <v>62.162171803594674</v>
      </c>
      <c r="P697" s="5">
        <f t="shared" si="322"/>
        <v>0.38360616264145297</v>
      </c>
      <c r="Q697" s="4">
        <f t="shared" si="341"/>
        <v>0.39411584119578319</v>
      </c>
      <c r="R697" s="4">
        <f t="shared" si="323"/>
        <v>0.29378894680616702</v>
      </c>
      <c r="S697" s="4">
        <f t="shared" si="342"/>
        <v>0</v>
      </c>
      <c r="T697" s="4">
        <f t="shared" si="343"/>
        <v>0</v>
      </c>
      <c r="U697" s="5">
        <f t="shared" si="344"/>
        <v>0</v>
      </c>
      <c r="V697" s="5">
        <f t="shared" si="345"/>
        <v>-9.8707663518433826</v>
      </c>
      <c r="W697" s="5">
        <f t="shared" si="346"/>
        <v>13.790001597647501</v>
      </c>
      <c r="X697" s="5">
        <f t="shared" si="324"/>
        <v>0.99958670698660212</v>
      </c>
      <c r="Y697" s="5">
        <f t="shared" si="325"/>
        <v>0</v>
      </c>
      <c r="Z697" s="5">
        <f t="shared" si="326"/>
        <v>10.561222525548724</v>
      </c>
      <c r="AA697" s="5">
        <f t="shared" si="327"/>
        <v>7.559633637555252</v>
      </c>
      <c r="AB697" s="5">
        <f t="shared" si="328"/>
        <v>0</v>
      </c>
      <c r="AC697" s="5">
        <f t="shared" si="329"/>
        <v>0.69045617370534096</v>
      </c>
      <c r="AD697" s="5">
        <f t="shared" si="330"/>
        <v>-10.824364764797245</v>
      </c>
      <c r="AE697">
        <f t="shared" si="316"/>
        <v>0</v>
      </c>
    </row>
    <row r="698" spans="1:31" x14ac:dyDescent="0.2">
      <c r="A698">
        <f t="shared" si="317"/>
        <v>6.6599999999999024</v>
      </c>
      <c r="B698" s="5">
        <f t="shared" si="331"/>
        <v>0</v>
      </c>
      <c r="C698" s="5">
        <f t="shared" si="332"/>
        <v>457.39470417775527</v>
      </c>
      <c r="D698" s="5">
        <f t="shared" si="333"/>
        <v>-64.915391469490913</v>
      </c>
      <c r="E698" s="2">
        <f t="shared" si="334"/>
        <v>457.39470417775527</v>
      </c>
      <c r="F698" s="2">
        <f t="shared" si="335"/>
        <v>0</v>
      </c>
      <c r="G698" s="3">
        <f t="shared" si="336"/>
        <v>0</v>
      </c>
      <c r="H698" s="3">
        <f t="shared" si="337"/>
        <v>53.085034613118161</v>
      </c>
      <c r="I698" s="3">
        <f t="shared" si="338"/>
        <v>-74.261300474081196</v>
      </c>
      <c r="J698" s="2">
        <f t="shared" si="318"/>
        <v>91.283961614172526</v>
      </c>
      <c r="K698" s="2">
        <f t="shared" si="339"/>
        <v>62.224922709047391</v>
      </c>
      <c r="L698" s="6">
        <f t="shared" si="319"/>
        <v>2835.8245397586234</v>
      </c>
      <c r="M698" s="2">
        <f t="shared" si="320"/>
        <v>35.940137396246449</v>
      </c>
      <c r="N698" s="2">
        <f t="shared" si="340"/>
        <v>91.283961614172526</v>
      </c>
      <c r="O698" s="2">
        <f t="shared" si="321"/>
        <v>62.224922709047391</v>
      </c>
      <c r="P698" s="5">
        <f t="shared" si="322"/>
        <v>0.3836060765609518</v>
      </c>
      <c r="Q698" s="4">
        <f t="shared" si="341"/>
        <v>0.39371798463517244</v>
      </c>
      <c r="R698" s="4">
        <f t="shared" si="323"/>
        <v>0.29367379558183387</v>
      </c>
      <c r="S698" s="4">
        <f t="shared" si="342"/>
        <v>0</v>
      </c>
      <c r="T698" s="4">
        <f t="shared" si="343"/>
        <v>0</v>
      </c>
      <c r="U698" s="5">
        <f t="shared" si="344"/>
        <v>0</v>
      </c>
      <c r="V698" s="5">
        <f t="shared" si="345"/>
        <v>-9.8820137009952127</v>
      </c>
      <c r="W698" s="5">
        <f t="shared" si="346"/>
        <v>13.824069139012039</v>
      </c>
      <c r="X698" s="5">
        <f t="shared" si="324"/>
        <v>0.99958566787403003</v>
      </c>
      <c r="Y698" s="5">
        <f t="shared" si="325"/>
        <v>0</v>
      </c>
      <c r="Z698" s="5">
        <f t="shared" si="326"/>
        <v>10.583166176186204</v>
      </c>
      <c r="AA698" s="5">
        <f t="shared" si="327"/>
        <v>7.5652828484374455</v>
      </c>
      <c r="AB698" s="5">
        <f t="shared" si="328"/>
        <v>0</v>
      </c>
      <c r="AC698" s="5">
        <f t="shared" si="329"/>
        <v>0.701152475190991</v>
      </c>
      <c r="AD698" s="5">
        <f t="shared" si="330"/>
        <v>-10.784648012550516</v>
      </c>
      <c r="AE698">
        <f t="shared" si="316"/>
        <v>0</v>
      </c>
    </row>
    <row r="699" spans="1:31" x14ac:dyDescent="0.2">
      <c r="A699">
        <f t="shared" si="317"/>
        <v>6.6699999999999022</v>
      </c>
      <c r="B699" s="5">
        <f t="shared" si="331"/>
        <v>0</v>
      </c>
      <c r="C699" s="5">
        <f t="shared" si="332"/>
        <v>457.92558958151017</v>
      </c>
      <c r="D699" s="5">
        <f t="shared" si="333"/>
        <v>-65.658543706632358</v>
      </c>
      <c r="E699" s="2">
        <f t="shared" si="334"/>
        <v>457.92558958151017</v>
      </c>
      <c r="F699" s="2">
        <f t="shared" si="335"/>
        <v>0</v>
      </c>
      <c r="G699" s="3">
        <f t="shared" si="336"/>
        <v>0</v>
      </c>
      <c r="H699" s="3">
        <f t="shared" si="337"/>
        <v>53.092046137870071</v>
      </c>
      <c r="I699" s="3">
        <f t="shared" si="338"/>
        <v>-74.369146954206698</v>
      </c>
      <c r="J699" s="2">
        <f t="shared" si="318"/>
        <v>91.375792099451132</v>
      </c>
      <c r="K699" s="2">
        <f t="shared" si="339"/>
        <v>62.287520176858301</v>
      </c>
      <c r="L699" s="6">
        <f t="shared" si="319"/>
        <v>2835.8215911425746</v>
      </c>
      <c r="M699" s="2">
        <f t="shared" si="320"/>
        <v>35.940100026633324</v>
      </c>
      <c r="N699" s="2">
        <f t="shared" si="340"/>
        <v>91.375792099451132</v>
      </c>
      <c r="O699" s="2">
        <f t="shared" si="321"/>
        <v>62.287520176858301</v>
      </c>
      <c r="P699" s="5">
        <f t="shared" si="322"/>
        <v>0.38360599046136318</v>
      </c>
      <c r="Q699" s="4">
        <f t="shared" si="341"/>
        <v>0.3933218985124311</v>
      </c>
      <c r="R699" s="4">
        <f t="shared" si="323"/>
        <v>0.29355901527082118</v>
      </c>
      <c r="S699" s="4">
        <f t="shared" si="342"/>
        <v>0</v>
      </c>
      <c r="T699" s="4">
        <f t="shared" si="343"/>
        <v>0</v>
      </c>
      <c r="U699" s="5">
        <f t="shared" si="344"/>
        <v>0</v>
      </c>
      <c r="V699" s="5">
        <f t="shared" si="345"/>
        <v>-9.8932591978506004</v>
      </c>
      <c r="W699" s="5">
        <f t="shared" si="346"/>
        <v>13.858069158427147</v>
      </c>
      <c r="X699" s="5">
        <f t="shared" si="324"/>
        <v>0.99958462853104479</v>
      </c>
      <c r="Y699" s="5">
        <f t="shared" si="325"/>
        <v>0</v>
      </c>
      <c r="Z699" s="5">
        <f t="shared" si="326"/>
        <v>10.605051111975678</v>
      </c>
      <c r="AA699" s="5">
        <f t="shared" si="327"/>
        <v>7.5709334581742755</v>
      </c>
      <c r="AB699" s="5">
        <f t="shared" si="328"/>
        <v>0</v>
      </c>
      <c r="AC699" s="5">
        <f t="shared" si="329"/>
        <v>0.7117919141250777</v>
      </c>
      <c r="AD699" s="5">
        <f t="shared" si="330"/>
        <v>-10.744997383398577</v>
      </c>
      <c r="AE699">
        <f t="shared" si="316"/>
        <v>0</v>
      </c>
    </row>
    <row r="700" spans="1:31" x14ac:dyDescent="0.2">
      <c r="A700">
        <f t="shared" si="317"/>
        <v>6.679999999999902</v>
      </c>
      <c r="B700" s="5">
        <f t="shared" si="331"/>
        <v>0</v>
      </c>
      <c r="C700" s="5">
        <f t="shared" si="332"/>
        <v>458.45654563248456</v>
      </c>
      <c r="D700" s="5">
        <f t="shared" si="333"/>
        <v>-66.402772426043597</v>
      </c>
      <c r="E700" s="2">
        <f t="shared" si="334"/>
        <v>458.45654563248456</v>
      </c>
      <c r="F700" s="2">
        <f t="shared" si="335"/>
        <v>0</v>
      </c>
      <c r="G700" s="3">
        <f t="shared" si="336"/>
        <v>0</v>
      </c>
      <c r="H700" s="3">
        <f t="shared" si="337"/>
        <v>53.099164057011322</v>
      </c>
      <c r="I700" s="3">
        <f t="shared" si="338"/>
        <v>-74.476596928040678</v>
      </c>
      <c r="J700" s="2">
        <f t="shared" si="318"/>
        <v>91.467396997702096</v>
      </c>
      <c r="K700" s="2">
        <f t="shared" si="339"/>
        <v>62.349963870280909</v>
      </c>
      <c r="L700" s="6">
        <f t="shared" si="319"/>
        <v>2835.8186418922796</v>
      </c>
      <c r="M700" s="2">
        <f t="shared" si="320"/>
        <v>35.940062648982014</v>
      </c>
      <c r="N700" s="2">
        <f t="shared" si="340"/>
        <v>91.467396997702096</v>
      </c>
      <c r="O700" s="2">
        <f t="shared" si="321"/>
        <v>62.349963870280909</v>
      </c>
      <c r="P700" s="5">
        <f t="shared" si="322"/>
        <v>0.38360590434325459</v>
      </c>
      <c r="Q700" s="4">
        <f t="shared" si="341"/>
        <v>0.39292757669582445</v>
      </c>
      <c r="R700" s="4">
        <f t="shared" si="323"/>
        <v>0.29344460572697056</v>
      </c>
      <c r="S700" s="4">
        <f t="shared" si="342"/>
        <v>0</v>
      </c>
      <c r="T700" s="4">
        <f t="shared" si="343"/>
        <v>0</v>
      </c>
      <c r="U700" s="5">
        <f t="shared" si="344"/>
        <v>0</v>
      </c>
      <c r="V700" s="5">
        <f t="shared" si="345"/>
        <v>-9.904502733302655</v>
      </c>
      <c r="W700" s="5">
        <f t="shared" si="346"/>
        <v>13.89200133261717</v>
      </c>
      <c r="X700" s="5">
        <f t="shared" si="324"/>
        <v>0.99958358896449728</v>
      </c>
      <c r="Y700" s="5">
        <f t="shared" si="325"/>
        <v>0</v>
      </c>
      <c r="Z700" s="5">
        <f t="shared" si="326"/>
        <v>10.626877239513686</v>
      </c>
      <c r="AA700" s="5">
        <f t="shared" si="327"/>
        <v>7.57658541380271</v>
      </c>
      <c r="AB700" s="5">
        <f t="shared" si="328"/>
        <v>0</v>
      </c>
      <c r="AC700" s="5">
        <f t="shared" si="329"/>
        <v>0.72237450621103072</v>
      </c>
      <c r="AD700" s="5">
        <f t="shared" si="330"/>
        <v>-10.705413253580119</v>
      </c>
      <c r="AE700">
        <f t="shared" si="316"/>
        <v>0</v>
      </c>
    </row>
    <row r="701" spans="1:31" x14ac:dyDescent="0.2">
      <c r="A701">
        <f t="shared" si="317"/>
        <v>6.6899999999999018</v>
      </c>
      <c r="B701" s="5">
        <f t="shared" si="331"/>
        <v>0</v>
      </c>
      <c r="C701" s="5">
        <f t="shared" si="332"/>
        <v>458.98757339177996</v>
      </c>
      <c r="D701" s="5">
        <f t="shared" si="333"/>
        <v>-67.148073665986686</v>
      </c>
      <c r="E701" s="2">
        <f t="shared" si="334"/>
        <v>458.98757339177996</v>
      </c>
      <c r="F701" s="2">
        <f t="shared" si="335"/>
        <v>0</v>
      </c>
      <c r="G701" s="3">
        <f t="shared" si="336"/>
        <v>0</v>
      </c>
      <c r="H701" s="3">
        <f t="shared" si="337"/>
        <v>53.106387802073435</v>
      </c>
      <c r="I701" s="3">
        <f t="shared" si="338"/>
        <v>-74.583651060576486</v>
      </c>
      <c r="J701" s="2">
        <f t="shared" si="318"/>
        <v>91.558775826842762</v>
      </c>
      <c r="K701" s="2">
        <f t="shared" si="339"/>
        <v>62.412253460697173</v>
      </c>
      <c r="L701" s="6">
        <f t="shared" si="319"/>
        <v>2835.8156920270576</v>
      </c>
      <c r="M701" s="2">
        <f t="shared" si="320"/>
        <v>35.940025263537358</v>
      </c>
      <c r="N701" s="2">
        <f t="shared" si="340"/>
        <v>91.558775826842762</v>
      </c>
      <c r="O701" s="2">
        <f t="shared" si="321"/>
        <v>62.412253460697173</v>
      </c>
      <c r="P701" s="5">
        <f t="shared" si="322"/>
        <v>0.38360581820719009</v>
      </c>
      <c r="Q701" s="4">
        <f t="shared" si="341"/>
        <v>0.39253501304460031</v>
      </c>
      <c r="R701" s="4">
        <f t="shared" si="323"/>
        <v>0.29333056679065828</v>
      </c>
      <c r="S701" s="4">
        <f t="shared" si="342"/>
        <v>0</v>
      </c>
      <c r="T701" s="4">
        <f t="shared" si="343"/>
        <v>0</v>
      </c>
      <c r="U701" s="5">
        <f t="shared" si="344"/>
        <v>0</v>
      </c>
      <c r="V701" s="5">
        <f t="shared" si="345"/>
        <v>-9.9157441988177375</v>
      </c>
      <c r="W701" s="5">
        <f t="shared" si="346"/>
        <v>13.925865341978378</v>
      </c>
      <c r="X701" s="5">
        <f t="shared" si="324"/>
        <v>0.99958254918119727</v>
      </c>
      <c r="Y701" s="5">
        <f t="shared" si="325"/>
        <v>0</v>
      </c>
      <c r="Z701" s="5">
        <f t="shared" si="326"/>
        <v>10.648644467656661</v>
      </c>
      <c r="AA701" s="5">
        <f t="shared" si="327"/>
        <v>7.5822386625518385</v>
      </c>
      <c r="AB701" s="5">
        <f t="shared" si="328"/>
        <v>0</v>
      </c>
      <c r="AC701" s="5">
        <f t="shared" si="329"/>
        <v>0.73290026883892345</v>
      </c>
      <c r="AD701" s="5">
        <f t="shared" si="330"/>
        <v>-10.665895995469782</v>
      </c>
      <c r="AE701">
        <f t="shared" si="316"/>
        <v>0</v>
      </c>
    </row>
    <row r="702" spans="1:31" x14ac:dyDescent="0.2">
      <c r="A702">
        <f t="shared" si="317"/>
        <v>6.6999999999999016</v>
      </c>
      <c r="B702" s="5">
        <f t="shared" si="331"/>
        <v>0</v>
      </c>
      <c r="C702" s="5">
        <f t="shared" si="332"/>
        <v>459.51867391481414</v>
      </c>
      <c r="D702" s="5">
        <f t="shared" si="333"/>
        <v>-67.894443471392236</v>
      </c>
      <c r="E702" s="2">
        <f t="shared" si="334"/>
        <v>459.51867391481414</v>
      </c>
      <c r="F702" s="2">
        <f t="shared" si="335"/>
        <v>0</v>
      </c>
      <c r="G702" s="3">
        <f t="shared" si="336"/>
        <v>0</v>
      </c>
      <c r="H702" s="3">
        <f t="shared" si="337"/>
        <v>53.113716804761822</v>
      </c>
      <c r="I702" s="3">
        <f t="shared" si="338"/>
        <v>-74.690310020531186</v>
      </c>
      <c r="J702" s="2">
        <f t="shared" si="318"/>
        <v>91.649928116608464</v>
      </c>
      <c r="K702" s="2">
        <f t="shared" si="339"/>
        <v>62.474388627544961</v>
      </c>
      <c r="L702" s="6">
        <f t="shared" si="319"/>
        <v>2835.8127415661115</v>
      </c>
      <c r="M702" s="2">
        <f t="shared" si="320"/>
        <v>35.939987870542737</v>
      </c>
      <c r="N702" s="2">
        <f t="shared" si="340"/>
        <v>91.649928116608464</v>
      </c>
      <c r="O702" s="2">
        <f t="shared" si="321"/>
        <v>62.474388627544961</v>
      </c>
      <c r="P702" s="5">
        <f t="shared" si="322"/>
        <v>0.3836057320537305</v>
      </c>
      <c r="Q702" s="4">
        <f t="shared" si="341"/>
        <v>0.39214420140968798</v>
      </c>
      <c r="R702" s="4">
        <f t="shared" si="323"/>
        <v>0.293216898288989</v>
      </c>
      <c r="S702" s="4">
        <f t="shared" si="342"/>
        <v>0</v>
      </c>
      <c r="T702" s="4">
        <f t="shared" si="343"/>
        <v>0</v>
      </c>
      <c r="U702" s="5">
        <f t="shared" si="344"/>
        <v>0</v>
      </c>
      <c r="V702" s="5">
        <f t="shared" si="345"/>
        <v>-9.9269834864296644</v>
      </c>
      <c r="W702" s="5">
        <f t="shared" si="346"/>
        <v>13.959660870572923</v>
      </c>
      <c r="X702" s="5">
        <f t="shared" si="324"/>
        <v>0.99958150918791377</v>
      </c>
      <c r="Y702" s="5">
        <f t="shared" si="325"/>
        <v>0</v>
      </c>
      <c r="Z702" s="5">
        <f t="shared" si="326"/>
        <v>10.670352707509169</v>
      </c>
      <c r="AA702" s="5">
        <f t="shared" si="327"/>
        <v>7.5878931518396042</v>
      </c>
      <c r="AB702" s="5">
        <f t="shared" si="328"/>
        <v>0</v>
      </c>
      <c r="AC702" s="5">
        <f t="shared" si="329"/>
        <v>0.74336922107950443</v>
      </c>
      <c r="AD702" s="5">
        <f t="shared" si="330"/>
        <v>-10.626445977587473</v>
      </c>
      <c r="AE702">
        <f t="shared" si="316"/>
        <v>0</v>
      </c>
    </row>
    <row r="703" spans="1:31" x14ac:dyDescent="0.2">
      <c r="A703">
        <f t="shared" si="317"/>
        <v>6.7099999999999014</v>
      </c>
      <c r="B703" s="5">
        <f t="shared" si="331"/>
        <v>0</v>
      </c>
      <c r="C703" s="5">
        <f t="shared" si="332"/>
        <v>460.04984825132283</v>
      </c>
      <c r="D703" s="5">
        <f t="shared" si="333"/>
        <v>-68.641877893896435</v>
      </c>
      <c r="E703" s="2">
        <f t="shared" si="334"/>
        <v>460.04984825132283</v>
      </c>
      <c r="F703" s="2">
        <f t="shared" si="335"/>
        <v>0</v>
      </c>
      <c r="G703" s="3">
        <f t="shared" si="336"/>
        <v>0</v>
      </c>
      <c r="H703" s="3">
        <f t="shared" si="337"/>
        <v>53.121150496972618</v>
      </c>
      <c r="I703" s="3">
        <f t="shared" si="338"/>
        <v>-74.796574480307058</v>
      </c>
      <c r="J703" s="2">
        <f t="shared" si="318"/>
        <v>91.740853408446853</v>
      </c>
      <c r="K703" s="2">
        <f t="shared" si="339"/>
        <v>62.536369058245974</v>
      </c>
      <c r="L703" s="6">
        <f t="shared" si="319"/>
        <v>2835.8097905285276</v>
      </c>
      <c r="M703" s="2">
        <f t="shared" si="320"/>
        <v>35.939950470240021</v>
      </c>
      <c r="N703" s="2">
        <f t="shared" si="340"/>
        <v>91.740853408446853</v>
      </c>
      <c r="O703" s="2">
        <f t="shared" si="321"/>
        <v>62.536369058245974</v>
      </c>
      <c r="P703" s="5">
        <f t="shared" si="322"/>
        <v>0.38360564588343304</v>
      </c>
      <c r="Q703" s="4">
        <f t="shared" si="341"/>
        <v>0.39175513563438163</v>
      </c>
      <c r="R703" s="4">
        <f t="shared" si="323"/>
        <v>0.29310360003598762</v>
      </c>
      <c r="S703" s="4">
        <f t="shared" si="342"/>
        <v>0</v>
      </c>
      <c r="T703" s="4">
        <f t="shared" si="343"/>
        <v>0</v>
      </c>
      <c r="U703" s="5">
        <f t="shared" si="344"/>
        <v>0</v>
      </c>
      <c r="V703" s="5">
        <f t="shared" si="345"/>
        <v>-9.9382204887340375</v>
      </c>
      <c r="W703" s="5">
        <f t="shared" si="346"/>
        <v>13.993387606122582</v>
      </c>
      <c r="X703" s="5">
        <f t="shared" si="324"/>
        <v>0.99958046899137365</v>
      </c>
      <c r="Y703" s="5">
        <f t="shared" si="325"/>
        <v>0</v>
      </c>
      <c r="Z703" s="5">
        <f t="shared" si="326"/>
        <v>10.692001872412048</v>
      </c>
      <c r="AA703" s="5">
        <f t="shared" si="327"/>
        <v>7.5935488292696185</v>
      </c>
      <c r="AB703" s="5">
        <f t="shared" si="328"/>
        <v>0</v>
      </c>
      <c r="AC703" s="5">
        <f t="shared" si="329"/>
        <v>0.75378138367801029</v>
      </c>
      <c r="AD703" s="5">
        <f t="shared" si="330"/>
        <v>-10.587063564607799</v>
      </c>
      <c r="AE703">
        <f t="shared" si="316"/>
        <v>0</v>
      </c>
    </row>
    <row r="704" spans="1:31" x14ac:dyDescent="0.2">
      <c r="A704">
        <f t="shared" si="317"/>
        <v>6.7199999999999012</v>
      </c>
      <c r="B704" s="5">
        <f t="shared" si="331"/>
        <v>0</v>
      </c>
      <c r="C704" s="5">
        <f t="shared" si="332"/>
        <v>460.58109744536176</v>
      </c>
      <c r="D704" s="5">
        <f t="shared" si="333"/>
        <v>-69.39037299187774</v>
      </c>
      <c r="E704" s="2">
        <f t="shared" si="334"/>
        <v>460.58109744536176</v>
      </c>
      <c r="F704" s="2">
        <f t="shared" si="335"/>
        <v>0</v>
      </c>
      <c r="G704" s="3">
        <f t="shared" si="336"/>
        <v>0</v>
      </c>
      <c r="H704" s="3">
        <f t="shared" si="337"/>
        <v>53.128688310809395</v>
      </c>
      <c r="I704" s="3">
        <f t="shared" si="338"/>
        <v>-74.902445115953142</v>
      </c>
      <c r="J704" s="2">
        <f t="shared" si="318"/>
        <v>91.831551255412805</v>
      </c>
      <c r="K704" s="2">
        <f t="shared" si="339"/>
        <v>62.598194448134151</v>
      </c>
      <c r="L704" s="6">
        <f t="shared" si="319"/>
        <v>2835.8068389332789</v>
      </c>
      <c r="M704" s="2">
        <f t="shared" si="320"/>
        <v>35.939913062869678</v>
      </c>
      <c r="N704" s="2">
        <f t="shared" si="340"/>
        <v>91.831551255412805</v>
      </c>
      <c r="O704" s="2">
        <f t="shared" si="321"/>
        <v>62.598194448134151</v>
      </c>
      <c r="P704" s="5">
        <f t="shared" si="322"/>
        <v>0.38360555969685173</v>
      </c>
      <c r="Q704" s="4">
        <f t="shared" si="341"/>
        <v>0.39136780955501155</v>
      </c>
      <c r="R704" s="4">
        <f t="shared" si="323"/>
        <v>0.29299067183278837</v>
      </c>
      <c r="S704" s="4">
        <f t="shared" si="342"/>
        <v>0</v>
      </c>
      <c r="T704" s="4">
        <f t="shared" si="343"/>
        <v>0</v>
      </c>
      <c r="U704" s="5">
        <f t="shared" si="344"/>
        <v>0</v>
      </c>
      <c r="V704" s="5">
        <f t="shared" si="345"/>
        <v>-9.9494550988827068</v>
      </c>
      <c r="W704" s="5">
        <f t="shared" si="346"/>
        <v>14.02704524000225</v>
      </c>
      <c r="X704" s="5">
        <f t="shared" si="324"/>
        <v>0.9995794285982651</v>
      </c>
      <c r="Y704" s="5">
        <f t="shared" si="325"/>
        <v>0</v>
      </c>
      <c r="Z704" s="5">
        <f t="shared" si="326"/>
        <v>10.713591877930506</v>
      </c>
      <c r="AA704" s="5">
        <f t="shared" si="327"/>
        <v>7.5992056426280499</v>
      </c>
      <c r="AB704" s="5">
        <f t="shared" si="328"/>
        <v>0</v>
      </c>
      <c r="AC704" s="5">
        <f t="shared" si="329"/>
        <v>0.76413677904779931</v>
      </c>
      <c r="AD704" s="5">
        <f t="shared" si="330"/>
        <v>-10.547749117369698</v>
      </c>
      <c r="AE704">
        <f t="shared" si="316"/>
        <v>0</v>
      </c>
    </row>
    <row r="705" spans="1:31" x14ac:dyDescent="0.2">
      <c r="A705">
        <f t="shared" si="317"/>
        <v>6.729999999999901</v>
      </c>
      <c r="B705" s="5">
        <f t="shared" si="331"/>
        <v>0</v>
      </c>
      <c r="C705" s="5">
        <f t="shared" si="332"/>
        <v>461.11242253530878</v>
      </c>
      <c r="D705" s="5">
        <f t="shared" si="333"/>
        <v>-70.139924830493143</v>
      </c>
      <c r="E705" s="2">
        <f t="shared" si="334"/>
        <v>461.11242253530878</v>
      </c>
      <c r="F705" s="2">
        <f t="shared" si="335"/>
        <v>0</v>
      </c>
      <c r="G705" s="3">
        <f t="shared" si="336"/>
        <v>0</v>
      </c>
      <c r="H705" s="3">
        <f t="shared" si="337"/>
        <v>53.136329678599871</v>
      </c>
      <c r="I705" s="3">
        <f t="shared" si="338"/>
        <v>-75.007922607126844</v>
      </c>
      <c r="J705" s="2">
        <f t="shared" si="318"/>
        <v>91.922021222064004</v>
      </c>
      <c r="K705" s="2">
        <f t="shared" si="339"/>
        <v>62.659864500384458</v>
      </c>
      <c r="L705" s="6">
        <f t="shared" si="319"/>
        <v>2835.8038867992204</v>
      </c>
      <c r="M705" s="2">
        <f t="shared" si="320"/>
        <v>35.939875648670672</v>
      </c>
      <c r="N705" s="2">
        <f t="shared" si="340"/>
        <v>91.922021222064004</v>
      </c>
      <c r="O705" s="2">
        <f t="shared" si="321"/>
        <v>62.659864500384458</v>
      </c>
      <c r="P705" s="5">
        <f t="shared" si="322"/>
        <v>0.38360547349453722</v>
      </c>
      <c r="Q705" s="4">
        <f t="shared" si="341"/>
        <v>0.39098221700159957</v>
      </c>
      <c r="R705" s="4">
        <f t="shared" si="323"/>
        <v>0.29287811346782272</v>
      </c>
      <c r="S705" s="4">
        <f t="shared" si="342"/>
        <v>0</v>
      </c>
      <c r="T705" s="4">
        <f t="shared" si="343"/>
        <v>0</v>
      </c>
      <c r="U705" s="5">
        <f t="shared" si="344"/>
        <v>0</v>
      </c>
      <c r="V705" s="5">
        <f t="shared" si="345"/>
        <v>-9.9606872105783228</v>
      </c>
      <c r="W705" s="5">
        <f t="shared" si="346"/>
        <v>14.060633467233181</v>
      </c>
      <c r="X705" s="5">
        <f t="shared" si="324"/>
        <v>0.99957838801523424</v>
      </c>
      <c r="Y705" s="5">
        <f t="shared" si="325"/>
        <v>0</v>
      </c>
      <c r="Z705" s="5">
        <f t="shared" si="326"/>
        <v>10.73512264184215</v>
      </c>
      <c r="AA705" s="5">
        <f t="shared" si="327"/>
        <v>7.6048635398806237</v>
      </c>
      <c r="AB705" s="5">
        <f t="shared" si="328"/>
        <v>0</v>
      </c>
      <c r="AC705" s="5">
        <f t="shared" si="329"/>
        <v>0.77443543126382686</v>
      </c>
      <c r="AD705" s="5">
        <f t="shared" si="330"/>
        <v>-10.508502992886193</v>
      </c>
      <c r="AE705">
        <f t="shared" si="316"/>
        <v>0</v>
      </c>
    </row>
    <row r="706" spans="1:31" x14ac:dyDescent="0.2">
      <c r="A706">
        <f t="shared" si="317"/>
        <v>6.7399999999999007</v>
      </c>
      <c r="B706" s="5">
        <f t="shared" si="331"/>
        <v>0</v>
      </c>
      <c r="C706" s="5">
        <f t="shared" si="332"/>
        <v>461.64382455386635</v>
      </c>
      <c r="D706" s="5">
        <f t="shared" si="333"/>
        <v>-70.890529481714054</v>
      </c>
      <c r="E706" s="2">
        <f t="shared" si="334"/>
        <v>461.64382455386635</v>
      </c>
      <c r="F706" s="2">
        <f t="shared" si="335"/>
        <v>0</v>
      </c>
      <c r="G706" s="3">
        <f t="shared" si="336"/>
        <v>0</v>
      </c>
      <c r="H706" s="3">
        <f t="shared" si="337"/>
        <v>53.144074032912506</v>
      </c>
      <c r="I706" s="3">
        <f t="shared" si="338"/>
        <v>-75.113007637055702</v>
      </c>
      <c r="J706" s="2">
        <f t="shared" si="318"/>
        <v>92.012262884357284</v>
      </c>
      <c r="K706" s="2">
        <f t="shared" si="339"/>
        <v>62.721378925942247</v>
      </c>
      <c r="L706" s="6">
        <f t="shared" si="319"/>
        <v>2835.8009341450952</v>
      </c>
      <c r="M706" s="2">
        <f t="shared" si="320"/>
        <v>35.939838227880543</v>
      </c>
      <c r="N706" s="2">
        <f t="shared" si="340"/>
        <v>92.012262884357284</v>
      </c>
      <c r="O706" s="2">
        <f t="shared" si="321"/>
        <v>62.721378925942247</v>
      </c>
      <c r="P706" s="5">
        <f t="shared" si="322"/>
        <v>0.3836053872770368</v>
      </c>
      <c r="Q706" s="4">
        <f t="shared" si="341"/>
        <v>0.39059835179850316</v>
      </c>
      <c r="R706" s="4">
        <f t="shared" si="323"/>
        <v>0.29276592471700463</v>
      </c>
      <c r="S706" s="4">
        <f t="shared" si="342"/>
        <v>0</v>
      </c>
      <c r="T706" s="4">
        <f t="shared" si="343"/>
        <v>0</v>
      </c>
      <c r="U706" s="5">
        <f t="shared" si="344"/>
        <v>0</v>
      </c>
      <c r="V706" s="5">
        <f t="shared" si="345"/>
        <v>-9.9719167180690302</v>
      </c>
      <c r="W706" s="5">
        <f t="shared" si="346"/>
        <v>14.094151986476021</v>
      </c>
      <c r="X706" s="5">
        <f t="shared" si="324"/>
        <v>0.99957734724888769</v>
      </c>
      <c r="Y706" s="5">
        <f t="shared" si="325"/>
        <v>0</v>
      </c>
      <c r="Z706" s="5">
        <f t="shared" si="326"/>
        <v>10.756594084125016</v>
      </c>
      <c r="AA706" s="5">
        <f t="shared" si="327"/>
        <v>7.6105224691697115</v>
      </c>
      <c r="AB706" s="5">
        <f t="shared" si="328"/>
        <v>0</v>
      </c>
      <c r="AC706" s="5">
        <f t="shared" si="329"/>
        <v>0.78467736605598581</v>
      </c>
      <c r="AD706" s="5">
        <f t="shared" si="330"/>
        <v>-10.469325544354266</v>
      </c>
      <c r="AE706">
        <f t="shared" si="316"/>
        <v>0</v>
      </c>
    </row>
    <row r="707" spans="1:31" x14ac:dyDescent="0.2">
      <c r="A707">
        <f t="shared" si="317"/>
        <v>6.7499999999999005</v>
      </c>
      <c r="B707" s="5">
        <f t="shared" si="331"/>
        <v>0</v>
      </c>
      <c r="C707" s="5">
        <f t="shared" si="332"/>
        <v>462.17530452806375</v>
      </c>
      <c r="D707" s="5">
        <f t="shared" si="333"/>
        <v>-71.642183024361827</v>
      </c>
      <c r="E707" s="2">
        <f t="shared" si="334"/>
        <v>462.17530452806375</v>
      </c>
      <c r="F707" s="2">
        <f t="shared" si="335"/>
        <v>0</v>
      </c>
      <c r="G707" s="3">
        <f t="shared" si="336"/>
        <v>0</v>
      </c>
      <c r="H707" s="3">
        <f t="shared" si="337"/>
        <v>53.151920806573067</v>
      </c>
      <c r="I707" s="3">
        <f t="shared" si="338"/>
        <v>-75.217700892499238</v>
      </c>
      <c r="J707" s="2">
        <f t="shared" si="318"/>
        <v>92.102275829545576</v>
      </c>
      <c r="K707" s="2">
        <f t="shared" si="339"/>
        <v>62.782737443453016</v>
      </c>
      <c r="L707" s="6">
        <f t="shared" si="319"/>
        <v>2835.7979809895301</v>
      </c>
      <c r="M707" s="2">
        <f t="shared" si="320"/>
        <v>35.939800800735362</v>
      </c>
      <c r="N707" s="2">
        <f t="shared" si="340"/>
        <v>92.102275829545576</v>
      </c>
      <c r="O707" s="2">
        <f t="shared" si="321"/>
        <v>62.782737443453016</v>
      </c>
      <c r="P707" s="5">
        <f t="shared" si="322"/>
        <v>0.38360530104489432</v>
      </c>
      <c r="Q707" s="4">
        <f t="shared" si="341"/>
        <v>0.39021620776504418</v>
      </c>
      <c r="R707" s="4">
        <f t="shared" si="323"/>
        <v>0.29265410534391401</v>
      </c>
      <c r="S707" s="4">
        <f t="shared" si="342"/>
        <v>0</v>
      </c>
      <c r="T707" s="4">
        <f t="shared" si="343"/>
        <v>0</v>
      </c>
      <c r="U707" s="5">
        <f t="shared" si="344"/>
        <v>0</v>
      </c>
      <c r="V707" s="5">
        <f t="shared" si="345"/>
        <v>-9.9831435161432509</v>
      </c>
      <c r="W707" s="5">
        <f t="shared" si="346"/>
        <v>14.127600500023593</v>
      </c>
      <c r="X707" s="5">
        <f t="shared" si="324"/>
        <v>0.99957630630579108</v>
      </c>
      <c r="Y707" s="5">
        <f t="shared" si="325"/>
        <v>0</v>
      </c>
      <c r="Z707" s="5">
        <f t="shared" si="326"/>
        <v>10.778006126945481</v>
      </c>
      <c r="AA707" s="5">
        <f t="shared" si="327"/>
        <v>7.6161823788114846</v>
      </c>
      <c r="AB707" s="5">
        <f t="shared" si="328"/>
        <v>0</v>
      </c>
      <c r="AC707" s="5">
        <f t="shared" si="329"/>
        <v>0.79486261080223031</v>
      </c>
      <c r="AD707" s="5">
        <f t="shared" si="330"/>
        <v>-10.430217121164922</v>
      </c>
      <c r="AE707">
        <f t="shared" si="316"/>
        <v>0</v>
      </c>
    </row>
    <row r="708" spans="1:31" x14ac:dyDescent="0.2">
      <c r="A708">
        <f t="shared" si="317"/>
        <v>6.7599999999999003</v>
      </c>
      <c r="B708" s="5">
        <f t="shared" si="331"/>
        <v>0</v>
      </c>
      <c r="C708" s="5">
        <f t="shared" si="332"/>
        <v>462.70686347925999</v>
      </c>
      <c r="D708" s="5">
        <f t="shared" si="333"/>
        <v>-72.394881544142876</v>
      </c>
      <c r="E708" s="2">
        <f t="shared" si="334"/>
        <v>462.70686347925999</v>
      </c>
      <c r="F708" s="2">
        <f t="shared" si="335"/>
        <v>0</v>
      </c>
      <c r="G708" s="3">
        <f t="shared" si="336"/>
        <v>0</v>
      </c>
      <c r="H708" s="3">
        <f t="shared" si="337"/>
        <v>53.159869432681091</v>
      </c>
      <c r="I708" s="3">
        <f t="shared" si="338"/>
        <v>-75.322003063710881</v>
      </c>
      <c r="J708" s="2">
        <f t="shared" si="318"/>
        <v>92.192059656075429</v>
      </c>
      <c r="K708" s="2">
        <f t="shared" si="339"/>
        <v>62.843939779192517</v>
      </c>
      <c r="L708" s="6">
        <f t="shared" si="319"/>
        <v>2835.7950273510369</v>
      </c>
      <c r="M708" s="2">
        <f t="shared" si="320"/>
        <v>35.939763367469737</v>
      </c>
      <c r="N708" s="2">
        <f t="shared" si="340"/>
        <v>92.192059656075429</v>
      </c>
      <c r="O708" s="2">
        <f t="shared" si="321"/>
        <v>62.843939779192517</v>
      </c>
      <c r="P708" s="5">
        <f t="shared" si="322"/>
        <v>0.38360521479865028</v>
      </c>
      <c r="Q708" s="4">
        <f t="shared" si="341"/>
        <v>0.38983577871612629</v>
      </c>
      <c r="R708" s="4">
        <f t="shared" si="323"/>
        <v>0.29254265509997801</v>
      </c>
      <c r="S708" s="4">
        <f t="shared" si="342"/>
        <v>0</v>
      </c>
      <c r="T708" s="4">
        <f t="shared" si="343"/>
        <v>0</v>
      </c>
      <c r="U708" s="5">
        <f t="shared" si="344"/>
        <v>0</v>
      </c>
      <c r="V708" s="5">
        <f t="shared" si="345"/>
        <v>-9.9943675001245875</v>
      </c>
      <c r="W708" s="5">
        <f t="shared" si="346"/>
        <v>14.16097871379346</v>
      </c>
      <c r="X708" s="5">
        <f t="shared" si="324"/>
        <v>0.99957526519246953</v>
      </c>
      <c r="Y708" s="5">
        <f t="shared" si="325"/>
        <v>0</v>
      </c>
      <c r="Z708" s="5">
        <f t="shared" si="326"/>
        <v>10.799358694646157</v>
      </c>
      <c r="AA708" s="5">
        <f t="shared" si="327"/>
        <v>7.6218432172931552</v>
      </c>
      <c r="AB708" s="5">
        <f t="shared" si="328"/>
        <v>0</v>
      </c>
      <c r="AC708" s="5">
        <f t="shared" si="329"/>
        <v>0.80499119452156975</v>
      </c>
      <c r="AD708" s="5">
        <f t="shared" si="330"/>
        <v>-10.391178068913383</v>
      </c>
      <c r="AE708">
        <f t="shared" si="316"/>
        <v>0</v>
      </c>
    </row>
    <row r="709" spans="1:31" x14ac:dyDescent="0.2">
      <c r="A709">
        <f t="shared" si="317"/>
        <v>6.7699999999999001</v>
      </c>
      <c r="B709" s="5">
        <f t="shared" si="331"/>
        <v>0</v>
      </c>
      <c r="C709" s="5">
        <f t="shared" si="332"/>
        <v>463.23850242314654</v>
      </c>
      <c r="D709" s="5">
        <f t="shared" si="333"/>
        <v>-73.148621133683434</v>
      </c>
      <c r="E709" s="2">
        <f t="shared" si="334"/>
        <v>463.23850242314654</v>
      </c>
      <c r="F709" s="2">
        <f t="shared" si="335"/>
        <v>0</v>
      </c>
      <c r="G709" s="3">
        <f t="shared" si="336"/>
        <v>0</v>
      </c>
      <c r="H709" s="3">
        <f t="shared" si="337"/>
        <v>53.167919344626306</v>
      </c>
      <c r="I709" s="3">
        <f t="shared" si="338"/>
        <v>-75.425914844400012</v>
      </c>
      <c r="J709" s="2">
        <f t="shared" si="318"/>
        <v>92.281613973485364</v>
      </c>
      <c r="K709" s="2">
        <f t="shared" si="339"/>
        <v>62.904985666997518</v>
      </c>
      <c r="L709" s="6">
        <f t="shared" si="319"/>
        <v>2835.7920732480147</v>
      </c>
      <c r="M709" s="2">
        <f t="shared" si="320"/>
        <v>35.939725928316847</v>
      </c>
      <c r="N709" s="2">
        <f t="shared" si="340"/>
        <v>92.281613973485364</v>
      </c>
      <c r="O709" s="2">
        <f t="shared" si="321"/>
        <v>62.904985666997518</v>
      </c>
      <c r="P709" s="5">
        <f t="shared" si="322"/>
        <v>0.38360512853884204</v>
      </c>
      <c r="Q709" s="4">
        <f t="shared" si="341"/>
        <v>0.38945705846283918</v>
      </c>
      <c r="R709" s="4">
        <f t="shared" si="323"/>
        <v>0.2924315737246509</v>
      </c>
      <c r="S709" s="4">
        <f t="shared" si="342"/>
        <v>0</v>
      </c>
      <c r="T709" s="4">
        <f t="shared" si="343"/>
        <v>0</v>
      </c>
      <c r="U709" s="5">
        <f t="shared" si="344"/>
        <v>0</v>
      </c>
      <c r="V709" s="5">
        <f t="shared" si="345"/>
        <v>-10.00558856586685</v>
      </c>
      <c r="W709" s="5">
        <f t="shared" si="346"/>
        <v>14.194286337320275</v>
      </c>
      <c r="X709" s="5">
        <f t="shared" si="324"/>
        <v>0.9995742239154084</v>
      </c>
      <c r="Y709" s="5">
        <f t="shared" si="325"/>
        <v>0</v>
      </c>
      <c r="Z709" s="5">
        <f t="shared" si="326"/>
        <v>10.820651713733753</v>
      </c>
      <c r="AA709" s="5">
        <f t="shared" si="327"/>
        <v>7.627504933270326</v>
      </c>
      <c r="AB709" s="5">
        <f t="shared" si="328"/>
        <v>0</v>
      </c>
      <c r="AC709" s="5">
        <f t="shared" si="329"/>
        <v>0.81506314786690304</v>
      </c>
      <c r="AD709" s="5">
        <f t="shared" si="330"/>
        <v>-10.352208729409398</v>
      </c>
      <c r="AE709">
        <f t="shared" ref="AE709:AE772" si="347">IF(($D709-height)*($D710-height)&lt;0,1,0)</f>
        <v>0</v>
      </c>
    </row>
    <row r="710" spans="1:31" x14ac:dyDescent="0.2">
      <c r="A710">
        <f t="shared" si="317"/>
        <v>6.7799999999998999</v>
      </c>
      <c r="B710" s="5">
        <f t="shared" si="331"/>
        <v>0</v>
      </c>
      <c r="C710" s="5">
        <f t="shared" si="332"/>
        <v>463.77022236975023</v>
      </c>
      <c r="D710" s="5">
        <f t="shared" si="333"/>
        <v>-73.903397892563916</v>
      </c>
      <c r="E710" s="2">
        <f t="shared" si="334"/>
        <v>463.77022236975023</v>
      </c>
      <c r="F710" s="2">
        <f t="shared" si="335"/>
        <v>0</v>
      </c>
      <c r="G710" s="3">
        <f t="shared" si="336"/>
        <v>0</v>
      </c>
      <c r="H710" s="3">
        <f t="shared" si="337"/>
        <v>53.176069976104976</v>
      </c>
      <c r="I710" s="3">
        <f t="shared" si="338"/>
        <v>-75.529436931694107</v>
      </c>
      <c r="J710" s="2">
        <f t="shared" si="318"/>
        <v>92.370938402304702</v>
      </c>
      <c r="K710" s="2">
        <f t="shared" si="339"/>
        <v>62.965874848196798</v>
      </c>
      <c r="L710" s="6">
        <f t="shared" si="319"/>
        <v>2835.7891186987472</v>
      </c>
      <c r="M710" s="2">
        <f t="shared" si="320"/>
        <v>35.939688483508426</v>
      </c>
      <c r="N710" s="2">
        <f t="shared" si="340"/>
        <v>92.370938402304702</v>
      </c>
      <c r="O710" s="2">
        <f t="shared" si="321"/>
        <v>62.965874848196798</v>
      </c>
      <c r="P710" s="5">
        <f t="shared" si="322"/>
        <v>0.38360504226600345</v>
      </c>
      <c r="Q710" s="4">
        <f t="shared" si="341"/>
        <v>0.38908004081304987</v>
      </c>
      <c r="R710" s="4">
        <f t="shared" si="323"/>
        <v>0.29232086094559129</v>
      </c>
      <c r="S710" s="4">
        <f t="shared" si="342"/>
        <v>0</v>
      </c>
      <c r="T710" s="4">
        <f t="shared" si="343"/>
        <v>0</v>
      </c>
      <c r="U710" s="5">
        <f t="shared" si="344"/>
        <v>0</v>
      </c>
      <c r="V710" s="5">
        <f t="shared" si="345"/>
        <v>-10.01680660974916</v>
      </c>
      <c r="W710" s="5">
        <f t="shared" si="346"/>
        <v>14.227523083747876</v>
      </c>
      <c r="X710" s="5">
        <f t="shared" si="324"/>
        <v>0.99957318248105265</v>
      </c>
      <c r="Y710" s="5">
        <f t="shared" si="325"/>
        <v>0</v>
      </c>
      <c r="Z710" s="5">
        <f t="shared" si="326"/>
        <v>10.841885112866882</v>
      </c>
      <c r="AA710" s="5">
        <f t="shared" si="327"/>
        <v>7.6331674755643997</v>
      </c>
      <c r="AB710" s="5">
        <f t="shared" si="328"/>
        <v>0</v>
      </c>
      <c r="AC710" s="5">
        <f t="shared" si="329"/>
        <v>0.82507850311772124</v>
      </c>
      <c r="AD710" s="5">
        <f t="shared" si="330"/>
        <v>-10.313309440687725</v>
      </c>
      <c r="AE710">
        <f t="shared" si="347"/>
        <v>0</v>
      </c>
    </row>
    <row r="711" spans="1:31" x14ac:dyDescent="0.2">
      <c r="A711">
        <f t="shared" si="317"/>
        <v>6.7899999999998997</v>
      </c>
      <c r="B711" s="5">
        <f t="shared" si="331"/>
        <v>0</v>
      </c>
      <c r="C711" s="5">
        <f t="shared" si="332"/>
        <v>464.3020243234364</v>
      </c>
      <c r="D711" s="5">
        <f t="shared" si="333"/>
        <v>-74.659207927352895</v>
      </c>
      <c r="E711" s="2">
        <f t="shared" si="334"/>
        <v>464.3020243234364</v>
      </c>
      <c r="F711" s="2">
        <f t="shared" si="335"/>
        <v>0</v>
      </c>
      <c r="G711" s="3">
        <f t="shared" si="336"/>
        <v>0</v>
      </c>
      <c r="H711" s="3">
        <f t="shared" si="337"/>
        <v>53.184320761136156</v>
      </c>
      <c r="I711" s="3">
        <f t="shared" si="338"/>
        <v>-75.632570026100979</v>
      </c>
      <c r="J711" s="2">
        <f t="shared" si="318"/>
        <v>92.4600325739532</v>
      </c>
      <c r="K711" s="2">
        <f t="shared" si="339"/>
        <v>63.026607071542735</v>
      </c>
      <c r="L711" s="6">
        <f t="shared" si="319"/>
        <v>2835.786163721406</v>
      </c>
      <c r="M711" s="2">
        <f t="shared" si="320"/>
        <v>35.939651033274764</v>
      </c>
      <c r="N711" s="2">
        <f t="shared" si="340"/>
        <v>92.4600325739532</v>
      </c>
      <c r="O711" s="2">
        <f t="shared" si="321"/>
        <v>63.026607071542735</v>
      </c>
      <c r="P711" s="5">
        <f t="shared" si="322"/>
        <v>0.38360495598066507</v>
      </c>
      <c r="Q711" s="4">
        <f t="shared" si="341"/>
        <v>0.38870471957198161</v>
      </c>
      <c r="R711" s="4">
        <f t="shared" si="323"/>
        <v>0.292210516478838</v>
      </c>
      <c r="S711" s="4">
        <f t="shared" si="342"/>
        <v>0</v>
      </c>
      <c r="T711" s="4">
        <f t="shared" si="343"/>
        <v>0</v>
      </c>
      <c r="U711" s="5">
        <f t="shared" si="344"/>
        <v>0</v>
      </c>
      <c r="V711" s="5">
        <f t="shared" si="345"/>
        <v>-10.028021528671193</v>
      </c>
      <c r="W711" s="5">
        <f t="shared" si="346"/>
        <v>14.260688669821224</v>
      </c>
      <c r="X711" s="5">
        <f t="shared" si="324"/>
        <v>0.99957214089580737</v>
      </c>
      <c r="Y711" s="5">
        <f t="shared" si="325"/>
        <v>0</v>
      </c>
      <c r="Z711" s="5">
        <f t="shared" si="326"/>
        <v>10.863058822843804</v>
      </c>
      <c r="AA711" s="5">
        <f t="shared" si="327"/>
        <v>7.6388307931600643</v>
      </c>
      <c r="AB711" s="5">
        <f t="shared" si="328"/>
        <v>0</v>
      </c>
      <c r="AC711" s="5">
        <f t="shared" si="329"/>
        <v>0.83503729417261141</v>
      </c>
      <c r="AD711" s="5">
        <f t="shared" si="330"/>
        <v>-10.274480537018711</v>
      </c>
      <c r="AE711">
        <f t="shared" si="347"/>
        <v>0</v>
      </c>
    </row>
    <row r="712" spans="1:31" x14ac:dyDescent="0.2">
      <c r="A712">
        <f t="shared" si="317"/>
        <v>6.7999999999998995</v>
      </c>
      <c r="B712" s="5">
        <f t="shared" si="331"/>
        <v>0</v>
      </c>
      <c r="C712" s="5">
        <f t="shared" si="332"/>
        <v>464.83390928291249</v>
      </c>
      <c r="D712" s="5">
        <f t="shared" si="333"/>
        <v>-75.416047351640756</v>
      </c>
      <c r="E712" s="2">
        <f t="shared" si="334"/>
        <v>464.83390928291249</v>
      </c>
      <c r="F712" s="2">
        <f t="shared" si="335"/>
        <v>0</v>
      </c>
      <c r="G712" s="3">
        <f t="shared" si="336"/>
        <v>0</v>
      </c>
      <c r="H712" s="3">
        <f t="shared" si="337"/>
        <v>53.192671134077884</v>
      </c>
      <c r="I712" s="3">
        <f t="shared" si="338"/>
        <v>-75.735314831471172</v>
      </c>
      <c r="J712" s="2">
        <f t="shared" si="318"/>
        <v>92.548896130641239</v>
      </c>
      <c r="K712" s="2">
        <f t="shared" si="339"/>
        <v>63.087182093143312</v>
      </c>
      <c r="L712" s="6">
        <f t="shared" si="319"/>
        <v>2835.7832083340481</v>
      </c>
      <c r="M712" s="2">
        <f t="shared" si="320"/>
        <v>35.939613577844703</v>
      </c>
      <c r="N712" s="2">
        <f t="shared" si="340"/>
        <v>92.548896130641239</v>
      </c>
      <c r="O712" s="2">
        <f t="shared" si="321"/>
        <v>63.087182093143312</v>
      </c>
      <c r="P712" s="5">
        <f t="shared" si="322"/>
        <v>0.38360486968335422</v>
      </c>
      <c r="Q712" s="4">
        <f t="shared" si="341"/>
        <v>0.3883310885427812</v>
      </c>
      <c r="R712" s="4">
        <f t="shared" si="323"/>
        <v>0.29210054002898356</v>
      </c>
      <c r="S712" s="4">
        <f t="shared" si="342"/>
        <v>0</v>
      </c>
      <c r="T712" s="4">
        <f t="shared" si="343"/>
        <v>0</v>
      </c>
      <c r="U712" s="5">
        <f t="shared" si="344"/>
        <v>0</v>
      </c>
      <c r="V712" s="5">
        <f t="shared" si="345"/>
        <v>-10.039233220048487</v>
      </c>
      <c r="W712" s="5">
        <f t="shared" si="346"/>
        <v>14.293782815878078</v>
      </c>
      <c r="X712" s="5">
        <f t="shared" si="324"/>
        <v>0.99957109916603704</v>
      </c>
      <c r="Y712" s="5">
        <f t="shared" si="325"/>
        <v>0</v>
      </c>
      <c r="Z712" s="5">
        <f t="shared" si="326"/>
        <v>10.884172776590189</v>
      </c>
      <c r="AA712" s="5">
        <f t="shared" si="327"/>
        <v>7.6444948352028783</v>
      </c>
      <c r="AB712" s="5">
        <f t="shared" si="328"/>
        <v>0</v>
      </c>
      <c r="AC712" s="5">
        <f t="shared" si="329"/>
        <v>0.84493955654170172</v>
      </c>
      <c r="AD712" s="5">
        <f t="shared" si="330"/>
        <v>-10.235722348919044</v>
      </c>
      <c r="AE712">
        <f t="shared" si="347"/>
        <v>0</v>
      </c>
    </row>
    <row r="713" spans="1:31" x14ac:dyDescent="0.2">
      <c r="A713">
        <f t="shared" si="317"/>
        <v>6.8099999999998992</v>
      </c>
      <c r="B713" s="5">
        <f t="shared" si="331"/>
        <v>0</v>
      </c>
      <c r="C713" s="5">
        <f t="shared" si="332"/>
        <v>465.36587824123109</v>
      </c>
      <c r="D713" s="5">
        <f t="shared" si="333"/>
        <v>-76.173912286072905</v>
      </c>
      <c r="E713" s="2">
        <f t="shared" si="334"/>
        <v>465.36587824123109</v>
      </c>
      <c r="F713" s="2">
        <f t="shared" si="335"/>
        <v>0</v>
      </c>
      <c r="G713" s="3">
        <f t="shared" si="336"/>
        <v>0</v>
      </c>
      <c r="H713" s="3">
        <f t="shared" si="337"/>
        <v>53.201120529643298</v>
      </c>
      <c r="I713" s="3">
        <f t="shared" si="338"/>
        <v>-75.837672054960365</v>
      </c>
      <c r="J713" s="2">
        <f t="shared" si="318"/>
        <v>92.637528725270684</v>
      </c>
      <c r="K713" s="2">
        <f t="shared" si="339"/>
        <v>63.147599676394464</v>
      </c>
      <c r="L713" s="6">
        <f t="shared" si="319"/>
        <v>2835.7802525546176</v>
      </c>
      <c r="M713" s="2">
        <f t="shared" si="320"/>
        <v>35.939576117445675</v>
      </c>
      <c r="N713" s="2">
        <f t="shared" si="340"/>
        <v>92.637528725270684</v>
      </c>
      <c r="O713" s="2">
        <f t="shared" si="321"/>
        <v>63.147599676394464</v>
      </c>
      <c r="P713" s="5">
        <f t="shared" si="322"/>
        <v>0.38360478337459486</v>
      </c>
      <c r="Q713" s="4">
        <f t="shared" si="341"/>
        <v>0.387959141527074</v>
      </c>
      <c r="R713" s="4">
        <f t="shared" si="323"/>
        <v>0.29199093128934617</v>
      </c>
      <c r="S713" s="4">
        <f t="shared" si="342"/>
        <v>0</v>
      </c>
      <c r="T713" s="4">
        <f t="shared" si="343"/>
        <v>0</v>
      </c>
      <c r="U713" s="5">
        <f t="shared" si="344"/>
        <v>0</v>
      </c>
      <c r="V713" s="5">
        <f t="shared" si="345"/>
        <v>-10.050441581807901</v>
      </c>
      <c r="W713" s="5">
        <f t="shared" si="346"/>
        <v>14.32680524584047</v>
      </c>
      <c r="X713" s="5">
        <f t="shared" si="324"/>
        <v>0.99957005729806736</v>
      </c>
      <c r="Y713" s="5">
        <f t="shared" si="325"/>
        <v>0</v>
      </c>
      <c r="Z713" s="5">
        <f t="shared" si="326"/>
        <v>10.905226909146769</v>
      </c>
      <c r="AA713" s="5">
        <f t="shared" si="327"/>
        <v>7.6501595509969125</v>
      </c>
      <c r="AB713" s="5">
        <f t="shared" si="328"/>
        <v>0</v>
      </c>
      <c r="AC713" s="5">
        <f t="shared" si="329"/>
        <v>0.85478532733886858</v>
      </c>
      <c r="AD713" s="5">
        <f t="shared" si="330"/>
        <v>-10.197035203162617</v>
      </c>
      <c r="AE713">
        <f t="shared" si="347"/>
        <v>0</v>
      </c>
    </row>
    <row r="714" spans="1:31" x14ac:dyDescent="0.2">
      <c r="A714">
        <f t="shared" si="317"/>
        <v>6.819999999999899</v>
      </c>
      <c r="B714" s="5">
        <f t="shared" si="331"/>
        <v>0</v>
      </c>
      <c r="C714" s="5">
        <f t="shared" si="332"/>
        <v>465.89793218579388</v>
      </c>
      <c r="D714" s="5">
        <f t="shared" si="333"/>
        <v>-76.932798858382668</v>
      </c>
      <c r="E714" s="2">
        <f t="shared" si="334"/>
        <v>465.89793218579388</v>
      </c>
      <c r="F714" s="2">
        <f t="shared" si="335"/>
        <v>0</v>
      </c>
      <c r="G714" s="3">
        <f t="shared" si="336"/>
        <v>0</v>
      </c>
      <c r="H714" s="3">
        <f t="shared" si="337"/>
        <v>53.209668382916689</v>
      </c>
      <c r="I714" s="3">
        <f t="shared" si="338"/>
        <v>-75.939642406991993</v>
      </c>
      <c r="J714" s="2">
        <f t="shared" si="318"/>
        <v>92.725930021336438</v>
      </c>
      <c r="K714" s="2">
        <f t="shared" si="339"/>
        <v>63.207859591913042</v>
      </c>
      <c r="L714" s="6">
        <f t="shared" si="319"/>
        <v>2835.7772964009459</v>
      </c>
      <c r="M714" s="2">
        <f t="shared" si="320"/>
        <v>35.939538652303654</v>
      </c>
      <c r="N714" s="2">
        <f t="shared" si="340"/>
        <v>92.725930021336438</v>
      </c>
      <c r="O714" s="2">
        <f t="shared" si="321"/>
        <v>63.207859591913042</v>
      </c>
      <c r="P714" s="5">
        <f t="shared" si="322"/>
        <v>0.38360469705490763</v>
      </c>
      <c r="Q714" s="4">
        <f t="shared" si="341"/>
        <v>0.38758887232550687</v>
      </c>
      <c r="R714" s="4">
        <f t="shared" si="323"/>
        <v>0.2918816899421392</v>
      </c>
      <c r="S714" s="4">
        <f t="shared" si="342"/>
        <v>0</v>
      </c>
      <c r="T714" s="4">
        <f t="shared" si="343"/>
        <v>0</v>
      </c>
      <c r="U714" s="5">
        <f t="shared" si="344"/>
        <v>0</v>
      </c>
      <c r="V714" s="5">
        <f t="shared" si="345"/>
        <v>-10.061646512383135</v>
      </c>
      <c r="W714" s="5">
        <f t="shared" si="346"/>
        <v>14.359755687206004</v>
      </c>
      <c r="X714" s="5">
        <f t="shared" si="324"/>
        <v>0.99956901529818298</v>
      </c>
      <c r="Y714" s="5">
        <f t="shared" si="325"/>
        <v>0</v>
      </c>
      <c r="Z714" s="5">
        <f t="shared" si="326"/>
        <v>10.926221157656993</v>
      </c>
      <c r="AA714" s="5">
        <f t="shared" si="327"/>
        <v>7.6558248900024743</v>
      </c>
      <c r="AB714" s="5">
        <f t="shared" si="328"/>
        <v>0</v>
      </c>
      <c r="AC714" s="5">
        <f t="shared" si="329"/>
        <v>0.86457464527385852</v>
      </c>
      <c r="AD714" s="5">
        <f t="shared" si="330"/>
        <v>-10.158419422791521</v>
      </c>
      <c r="AE714">
        <f t="shared" si="347"/>
        <v>0</v>
      </c>
    </row>
    <row r="715" spans="1:31" x14ac:dyDescent="0.2">
      <c r="A715">
        <f t="shared" si="317"/>
        <v>6.8299999999998988</v>
      </c>
      <c r="B715" s="5">
        <f t="shared" si="331"/>
        <v>0</v>
      </c>
      <c r="C715" s="5">
        <f t="shared" si="332"/>
        <v>466.43007209835531</v>
      </c>
      <c r="D715" s="5">
        <f t="shared" si="333"/>
        <v>-77.692703203423733</v>
      </c>
      <c r="E715" s="2">
        <f t="shared" si="334"/>
        <v>466.43007209835531</v>
      </c>
      <c r="F715" s="2">
        <f t="shared" si="335"/>
        <v>0</v>
      </c>
      <c r="G715" s="3">
        <f t="shared" si="336"/>
        <v>0</v>
      </c>
      <c r="H715" s="3">
        <f t="shared" si="337"/>
        <v>53.218314129369425</v>
      </c>
      <c r="I715" s="3">
        <f t="shared" si="338"/>
        <v>-76.041226601219904</v>
      </c>
      <c r="J715" s="2">
        <f t="shared" si="318"/>
        <v>92.814099692828535</v>
      </c>
      <c r="K715" s="2">
        <f t="shared" si="339"/>
        <v>63.267961617470029</v>
      </c>
      <c r="L715" s="6">
        <f t="shared" si="319"/>
        <v>2835.7743398907514</v>
      </c>
      <c r="M715" s="2">
        <f t="shared" si="320"/>
        <v>35.939501182643205</v>
      </c>
      <c r="N715" s="2">
        <f t="shared" si="340"/>
        <v>92.814099692828535</v>
      </c>
      <c r="O715" s="2">
        <f t="shared" si="321"/>
        <v>63.267961617470029</v>
      </c>
      <c r="P715" s="5">
        <f t="shared" si="322"/>
        <v>0.38360461072480995</v>
      </c>
      <c r="Q715" s="4">
        <f t="shared" si="341"/>
        <v>0.38722027473828036</v>
      </c>
      <c r="R715" s="4">
        <f t="shared" si="323"/>
        <v>0.29177281565863994</v>
      </c>
      <c r="S715" s="4">
        <f t="shared" si="342"/>
        <v>0</v>
      </c>
      <c r="T715" s="4">
        <f t="shared" si="343"/>
        <v>0</v>
      </c>
      <c r="U715" s="5">
        <f t="shared" si="344"/>
        <v>0</v>
      </c>
      <c r="V715" s="5">
        <f t="shared" si="345"/>
        <v>-10.072847910710365</v>
      </c>
      <c r="W715" s="5">
        <f t="shared" si="346"/>
        <v>14.392633871038917</v>
      </c>
      <c r="X715" s="5">
        <f t="shared" si="324"/>
        <v>0.99956797317262991</v>
      </c>
      <c r="Y715" s="5">
        <f t="shared" si="325"/>
        <v>0</v>
      </c>
      <c r="Z715" s="5">
        <f t="shared" si="326"/>
        <v>10.947155461354669</v>
      </c>
      <c r="AA715" s="5">
        <f t="shared" si="327"/>
        <v>7.6614908018339172</v>
      </c>
      <c r="AB715" s="5">
        <f t="shared" si="328"/>
        <v>0</v>
      </c>
      <c r="AC715" s="5">
        <f t="shared" si="329"/>
        <v>0.87430755064430343</v>
      </c>
      <c r="AD715" s="5">
        <f t="shared" si="330"/>
        <v>-10.119875327127165</v>
      </c>
      <c r="AE715">
        <f t="shared" si="347"/>
        <v>0</v>
      </c>
    </row>
    <row r="716" spans="1:31" x14ac:dyDescent="0.2">
      <c r="A716">
        <f t="shared" si="317"/>
        <v>6.8399999999998986</v>
      </c>
      <c r="B716" s="5">
        <f t="shared" si="331"/>
        <v>0</v>
      </c>
      <c r="C716" s="5">
        <f t="shared" si="332"/>
        <v>466.96229895502654</v>
      </c>
      <c r="D716" s="5">
        <f t="shared" si="333"/>
        <v>-78.453621463202282</v>
      </c>
      <c r="E716" s="2">
        <f t="shared" si="334"/>
        <v>466.96229895502654</v>
      </c>
      <c r="F716" s="2">
        <f t="shared" si="335"/>
        <v>0</v>
      </c>
      <c r="G716" s="3">
        <f t="shared" si="336"/>
        <v>0</v>
      </c>
      <c r="H716" s="3">
        <f t="shared" si="337"/>
        <v>53.227057204875869</v>
      </c>
      <c r="I716" s="3">
        <f t="shared" si="338"/>
        <v>-76.142425354491181</v>
      </c>
      <c r="J716" s="2">
        <f t="shared" si="318"/>
        <v>92.902037424135059</v>
      </c>
      <c r="K716" s="2">
        <f t="shared" si="339"/>
        <v>63.327905537924373</v>
      </c>
      <c r="L716" s="6">
        <f t="shared" si="319"/>
        <v>2835.771383041641</v>
      </c>
      <c r="M716" s="2">
        <f t="shared" si="320"/>
        <v>35.939463708687462</v>
      </c>
      <c r="N716" s="2">
        <f t="shared" si="340"/>
        <v>92.902037424135059</v>
      </c>
      <c r="O716" s="2">
        <f t="shared" si="321"/>
        <v>63.327905537924373</v>
      </c>
      <c r="P716" s="5">
        <f t="shared" si="322"/>
        <v>0.38360452438481596</v>
      </c>
      <c r="Q716" s="4">
        <f t="shared" si="341"/>
        <v>0.38685334256566833</v>
      </c>
      <c r="R716" s="4">
        <f t="shared" si="323"/>
        <v>0.29166430809935506</v>
      </c>
      <c r="S716" s="4">
        <f t="shared" si="342"/>
        <v>0</v>
      </c>
      <c r="T716" s="4">
        <f t="shared" si="343"/>
        <v>0</v>
      </c>
      <c r="U716" s="5">
        <f t="shared" si="344"/>
        <v>0</v>
      </c>
      <c r="V716" s="5">
        <f t="shared" si="345"/>
        <v>-10.084045676223987</v>
      </c>
      <c r="W716" s="5">
        <f t="shared" si="346"/>
        <v>14.425439531960972</v>
      </c>
      <c r="X716" s="5">
        <f t="shared" si="324"/>
        <v>0.99956693092761373</v>
      </c>
      <c r="Y716" s="5">
        <f t="shared" si="325"/>
        <v>0</v>
      </c>
      <c r="Z716" s="5">
        <f t="shared" si="326"/>
        <v>10.968029761551533</v>
      </c>
      <c r="AA716" s="5">
        <f t="shared" si="327"/>
        <v>7.6671572362575109</v>
      </c>
      <c r="AB716" s="5">
        <f t="shared" si="328"/>
        <v>0</v>
      </c>
      <c r="AC716" s="5">
        <f t="shared" si="329"/>
        <v>0.8839840853275458</v>
      </c>
      <c r="AD716" s="5">
        <f t="shared" si="330"/>
        <v>-10.081403231781515</v>
      </c>
      <c r="AE716">
        <f t="shared" si="347"/>
        <v>0</v>
      </c>
    </row>
    <row r="717" spans="1:31" x14ac:dyDescent="0.2">
      <c r="A717">
        <f t="shared" si="317"/>
        <v>6.8499999999998984</v>
      </c>
      <c r="B717" s="5">
        <f t="shared" si="331"/>
        <v>0</v>
      </c>
      <c r="C717" s="5">
        <f t="shared" si="332"/>
        <v>467.49461372627951</v>
      </c>
      <c r="D717" s="5">
        <f t="shared" si="333"/>
        <v>-79.215549786908781</v>
      </c>
      <c r="E717" s="2">
        <f t="shared" si="334"/>
        <v>467.49461372627951</v>
      </c>
      <c r="F717" s="2">
        <f t="shared" si="335"/>
        <v>0</v>
      </c>
      <c r="G717" s="3">
        <f t="shared" si="336"/>
        <v>0</v>
      </c>
      <c r="H717" s="3">
        <f t="shared" si="337"/>
        <v>53.235897045729146</v>
      </c>
      <c r="I717" s="3">
        <f t="shared" si="338"/>
        <v>-76.243239386808995</v>
      </c>
      <c r="J717" s="2">
        <f t="shared" si="318"/>
        <v>92.989742909945363</v>
      </c>
      <c r="K717" s="2">
        <f t="shared" si="339"/>
        <v>63.387691145157028</v>
      </c>
      <c r="L717" s="6">
        <f t="shared" si="319"/>
        <v>2835.7684258711083</v>
      </c>
      <c r="M717" s="2">
        <f t="shared" si="320"/>
        <v>35.939426230658135</v>
      </c>
      <c r="N717" s="2">
        <f t="shared" si="340"/>
        <v>92.989742909945363</v>
      </c>
      <c r="O717" s="2">
        <f t="shared" si="321"/>
        <v>63.387691145157028</v>
      </c>
      <c r="P717" s="5">
        <f t="shared" si="322"/>
        <v>0.38360443803543637</v>
      </c>
      <c r="Q717" s="4">
        <f t="shared" si="341"/>
        <v>0.38648806960852855</v>
      </c>
      <c r="R717" s="4">
        <f t="shared" si="323"/>
        <v>0.29155616691418551</v>
      </c>
      <c r="S717" s="4">
        <f t="shared" si="342"/>
        <v>0</v>
      </c>
      <c r="T717" s="4">
        <f t="shared" si="343"/>
        <v>0</v>
      </c>
      <c r="U717" s="5">
        <f t="shared" si="344"/>
        <v>0</v>
      </c>
      <c r="V717" s="5">
        <f t="shared" si="345"/>
        <v>-10.095239708852423</v>
      </c>
      <c r="W717" s="5">
        <f t="shared" si="346"/>
        <v>14.45817240814211</v>
      </c>
      <c r="X717" s="5">
        <f t="shared" si="324"/>
        <v>0.99956588856930106</v>
      </c>
      <c r="Y717" s="5">
        <f t="shared" si="325"/>
        <v>0</v>
      </c>
      <c r="Z717" s="5">
        <f t="shared" si="326"/>
        <v>10.988844001624786</v>
      </c>
      <c r="AA717" s="5">
        <f t="shared" si="327"/>
        <v>7.6728241431893789</v>
      </c>
      <c r="AB717" s="5">
        <f t="shared" si="328"/>
        <v>0</v>
      </c>
      <c r="AC717" s="5">
        <f t="shared" si="329"/>
        <v>0.89360429277236264</v>
      </c>
      <c r="AD717" s="5">
        <f t="shared" si="330"/>
        <v>-10.043003448668511</v>
      </c>
      <c r="AE717">
        <f t="shared" si="347"/>
        <v>0</v>
      </c>
    </row>
    <row r="718" spans="1:31" x14ac:dyDescent="0.2">
      <c r="A718">
        <f t="shared" si="317"/>
        <v>6.8599999999998982</v>
      </c>
      <c r="B718" s="5">
        <f t="shared" si="331"/>
        <v>0</v>
      </c>
      <c r="C718" s="5">
        <f t="shared" si="332"/>
        <v>468.02701737695139</v>
      </c>
      <c r="D718" s="5">
        <f t="shared" si="333"/>
        <v>-79.978484330949314</v>
      </c>
      <c r="E718" s="2">
        <f t="shared" si="334"/>
        <v>468.02701737695139</v>
      </c>
      <c r="F718" s="2">
        <f t="shared" si="335"/>
        <v>0</v>
      </c>
      <c r="G718" s="3">
        <f t="shared" si="336"/>
        <v>0</v>
      </c>
      <c r="H718" s="3">
        <f t="shared" si="337"/>
        <v>53.244833088656868</v>
      </c>
      <c r="I718" s="3">
        <f t="shared" si="338"/>
        <v>-76.343669421295687</v>
      </c>
      <c r="J718" s="2">
        <f t="shared" si="318"/>
        <v>93.077215855154407</v>
      </c>
      <c r="K718" s="2">
        <f t="shared" si="339"/>
        <v>63.447318238005728</v>
      </c>
      <c r="L718" s="6">
        <f t="shared" si="319"/>
        <v>2835.7654683965366</v>
      </c>
      <c r="M718" s="2">
        <f t="shared" si="320"/>
        <v>35.939388748775549</v>
      </c>
      <c r="N718" s="2">
        <f t="shared" si="340"/>
        <v>93.077215855154407</v>
      </c>
      <c r="O718" s="2">
        <f t="shared" si="321"/>
        <v>63.447318238005728</v>
      </c>
      <c r="P718" s="5">
        <f t="shared" si="322"/>
        <v>0.38360435167717888</v>
      </c>
      <c r="Q718" s="4">
        <f t="shared" si="341"/>
        <v>0.38612444966879944</v>
      </c>
      <c r="R718" s="4">
        <f t="shared" si="323"/>
        <v>0.29144839174258891</v>
      </c>
      <c r="S718" s="4">
        <f t="shared" si="342"/>
        <v>0</v>
      </c>
      <c r="T718" s="4">
        <f t="shared" si="343"/>
        <v>0</v>
      </c>
      <c r="U718" s="5">
        <f t="shared" si="344"/>
        <v>0</v>
      </c>
      <c r="V718" s="5">
        <f t="shared" si="345"/>
        <v>-10.106429909014066</v>
      </c>
      <c r="W718" s="5">
        <f t="shared" si="346"/>
        <v>14.490832241290972</v>
      </c>
      <c r="X718" s="5">
        <f t="shared" si="324"/>
        <v>0.99956484610381946</v>
      </c>
      <c r="Y718" s="5">
        <f t="shared" si="325"/>
        <v>0</v>
      </c>
      <c r="Z718" s="5">
        <f t="shared" si="326"/>
        <v>11.009598127004667</v>
      </c>
      <c r="AA718" s="5">
        <f t="shared" si="327"/>
        <v>7.6784914726935298</v>
      </c>
      <c r="AB718" s="5">
        <f t="shared" si="328"/>
        <v>0</v>
      </c>
      <c r="AC718" s="5">
        <f t="shared" si="329"/>
        <v>0.90316821799060065</v>
      </c>
      <c r="AD718" s="5">
        <f t="shared" si="330"/>
        <v>-10.004676286015496</v>
      </c>
      <c r="AE718">
        <f t="shared" si="347"/>
        <v>0</v>
      </c>
    </row>
    <row r="719" spans="1:31" x14ac:dyDescent="0.2">
      <c r="A719">
        <f t="shared" si="317"/>
        <v>6.869999999999898</v>
      </c>
      <c r="B719" s="5">
        <f t="shared" si="331"/>
        <v>0</v>
      </c>
      <c r="C719" s="5">
        <f t="shared" si="332"/>
        <v>468.55951086624884</v>
      </c>
      <c r="D719" s="5">
        <f t="shared" si="333"/>
        <v>-80.742421258976577</v>
      </c>
      <c r="E719" s="2">
        <f t="shared" si="334"/>
        <v>468.55951086624884</v>
      </c>
      <c r="F719" s="2">
        <f t="shared" si="335"/>
        <v>0</v>
      </c>
      <c r="G719" s="3">
        <f t="shared" si="336"/>
        <v>0</v>
      </c>
      <c r="H719" s="3">
        <f t="shared" si="337"/>
        <v>53.253864770836778</v>
      </c>
      <c r="I719" s="3">
        <f t="shared" si="338"/>
        <v>-76.443716184155846</v>
      </c>
      <c r="J719" s="2">
        <f t="shared" si="318"/>
        <v>93.164455974767222</v>
      </c>
      <c r="K719" s="2">
        <f t="shared" si="339"/>
        <v>63.506786622199876</v>
      </c>
      <c r="L719" s="6">
        <f t="shared" si="319"/>
        <v>2835.7625106351961</v>
      </c>
      <c r="M719" s="2">
        <f t="shared" si="320"/>
        <v>35.939351263258551</v>
      </c>
      <c r="N719" s="2">
        <f t="shared" si="340"/>
        <v>93.164455974767222</v>
      </c>
      <c r="O719" s="2">
        <f t="shared" si="321"/>
        <v>63.506786622199876</v>
      </c>
      <c r="P719" s="5">
        <f t="shared" si="322"/>
        <v>0.38360426531054775</v>
      </c>
      <c r="Q719" s="4">
        <f t="shared" si="341"/>
        <v>0.38576247654998824</v>
      </c>
      <c r="R719" s="4">
        <f t="shared" si="323"/>
        <v>0.29134098221373994</v>
      </c>
      <c r="S719" s="4">
        <f t="shared" si="342"/>
        <v>0</v>
      </c>
      <c r="T719" s="4">
        <f t="shared" si="343"/>
        <v>0</v>
      </c>
      <c r="U719" s="5">
        <f t="shared" si="344"/>
        <v>0</v>
      </c>
      <c r="V719" s="5">
        <f t="shared" si="345"/>
        <v>-10.117616177613284</v>
      </c>
      <c r="W719" s="5">
        <f t="shared" si="346"/>
        <v>14.523418776645171</v>
      </c>
      <c r="X719" s="5">
        <f t="shared" si="324"/>
        <v>0.99956380353725582</v>
      </c>
      <c r="Y719" s="5">
        <f t="shared" si="325"/>
        <v>0</v>
      </c>
      <c r="Z719" s="5">
        <f t="shared" si="326"/>
        <v>11.030292085161893</v>
      </c>
      <c r="AA719" s="5">
        <f t="shared" si="327"/>
        <v>7.6841591749799258</v>
      </c>
      <c r="AB719" s="5">
        <f t="shared" si="328"/>
        <v>0</v>
      </c>
      <c r="AC719" s="5">
        <f t="shared" si="329"/>
        <v>0.91267590754860883</v>
      </c>
      <c r="AD719" s="5">
        <f t="shared" si="330"/>
        <v>-9.966422048374902</v>
      </c>
      <c r="AE719">
        <f t="shared" si="347"/>
        <v>0</v>
      </c>
    </row>
    <row r="720" spans="1:31" x14ac:dyDescent="0.2">
      <c r="A720">
        <f t="shared" si="317"/>
        <v>6.8799999999998978</v>
      </c>
      <c r="B720" s="5">
        <f t="shared" si="331"/>
        <v>0</v>
      </c>
      <c r="C720" s="5">
        <f t="shared" si="332"/>
        <v>469.09209514775256</v>
      </c>
      <c r="D720" s="5">
        <f t="shared" si="333"/>
        <v>-81.507356741920546</v>
      </c>
      <c r="E720" s="2">
        <f t="shared" si="334"/>
        <v>469.09209514775256</v>
      </c>
      <c r="F720" s="2">
        <f t="shared" si="335"/>
        <v>0</v>
      </c>
      <c r="G720" s="3">
        <f t="shared" si="336"/>
        <v>0</v>
      </c>
      <c r="H720" s="3">
        <f t="shared" si="337"/>
        <v>53.262991529912263</v>
      </c>
      <c r="I720" s="3">
        <f t="shared" si="338"/>
        <v>-76.543380404639592</v>
      </c>
      <c r="J720" s="2">
        <f t="shared" si="318"/>
        <v>93.251462993804381</v>
      </c>
      <c r="K720" s="2">
        <f t="shared" si="339"/>
        <v>63.566096110296101</v>
      </c>
      <c r="L720" s="6">
        <f t="shared" si="319"/>
        <v>2835.7595526042469</v>
      </c>
      <c r="M720" s="2">
        <f t="shared" si="320"/>
        <v>35.939313774324653</v>
      </c>
      <c r="N720" s="2">
        <f t="shared" si="340"/>
        <v>93.251462993804381</v>
      </c>
      <c r="O720" s="2">
        <f t="shared" si="321"/>
        <v>63.566096110296101</v>
      </c>
      <c r="P720" s="5">
        <f t="shared" si="322"/>
        <v>0.38360417893604404</v>
      </c>
      <c r="Q720" s="4">
        <f t="shared" si="341"/>
        <v>0.38540214405764828</v>
      </c>
      <c r="R720" s="4">
        <f t="shared" si="323"/>
        <v>0.29123393794668989</v>
      </c>
      <c r="S720" s="4">
        <f t="shared" si="342"/>
        <v>0</v>
      </c>
      <c r="T720" s="4">
        <f t="shared" si="343"/>
        <v>0</v>
      </c>
      <c r="U720" s="5">
        <f t="shared" si="344"/>
        <v>0</v>
      </c>
      <c r="V720" s="5">
        <f t="shared" si="345"/>
        <v>-10.128798416036535</v>
      </c>
      <c r="W720" s="5">
        <f t="shared" si="346"/>
        <v>14.555931762961428</v>
      </c>
      <c r="X720" s="5">
        <f t="shared" si="324"/>
        <v>0.99956276087565954</v>
      </c>
      <c r="Y720" s="5">
        <f t="shared" si="325"/>
        <v>0</v>
      </c>
      <c r="Z720" s="5">
        <f t="shared" si="326"/>
        <v>11.050925825595172</v>
      </c>
      <c r="AA720" s="5">
        <f t="shared" si="327"/>
        <v>7.6898272004026449</v>
      </c>
      <c r="AB720" s="5">
        <f t="shared" si="328"/>
        <v>0</v>
      </c>
      <c r="AC720" s="5">
        <f t="shared" si="329"/>
        <v>0.92212740955863737</v>
      </c>
      <c r="AD720" s="5">
        <f t="shared" si="330"/>
        <v>-9.9282410366359244</v>
      </c>
      <c r="AE720">
        <f t="shared" si="347"/>
        <v>0</v>
      </c>
    </row>
    <row r="721" spans="1:31" x14ac:dyDescent="0.2">
      <c r="A721">
        <f t="shared" si="317"/>
        <v>6.8899999999998975</v>
      </c>
      <c r="B721" s="5">
        <f t="shared" si="331"/>
        <v>0</v>
      </c>
      <c r="C721" s="5">
        <f t="shared" si="332"/>
        <v>469.62477116942216</v>
      </c>
      <c r="D721" s="5">
        <f t="shared" si="333"/>
        <v>-82.273286958018772</v>
      </c>
      <c r="E721" s="2">
        <f t="shared" si="334"/>
        <v>469.62477116942216</v>
      </c>
      <c r="F721" s="2">
        <f t="shared" si="335"/>
        <v>0</v>
      </c>
      <c r="G721" s="3">
        <f t="shared" si="336"/>
        <v>0</v>
      </c>
      <c r="H721" s="3">
        <f t="shared" si="337"/>
        <v>53.27221280400785</v>
      </c>
      <c r="I721" s="3">
        <f t="shared" si="338"/>
        <v>-76.642662815005949</v>
      </c>
      <c r="J721" s="2">
        <f t="shared" si="318"/>
        <v>93.33823664720795</v>
      </c>
      <c r="K721" s="2">
        <f t="shared" si="339"/>
        <v>63.625246521614137</v>
      </c>
      <c r="L721" s="6">
        <f t="shared" si="319"/>
        <v>2835.7565943207373</v>
      </c>
      <c r="M721" s="2">
        <f t="shared" si="320"/>
        <v>35.939276282189894</v>
      </c>
      <c r="N721" s="2">
        <f t="shared" si="340"/>
        <v>93.33823664720795</v>
      </c>
      <c r="O721" s="2">
        <f t="shared" si="321"/>
        <v>63.625246521614137</v>
      </c>
      <c r="P721" s="5">
        <f t="shared" si="322"/>
        <v>0.38360409255416555</v>
      </c>
      <c r="Q721" s="4">
        <f t="shared" si="341"/>
        <v>0.38504344599984419</v>
      </c>
      <c r="R721" s="4">
        <f t="shared" si="323"/>
        <v>0.2911272585505234</v>
      </c>
      <c r="S721" s="4">
        <f t="shared" si="342"/>
        <v>0</v>
      </c>
      <c r="T721" s="4">
        <f t="shared" si="343"/>
        <v>0</v>
      </c>
      <c r="U721" s="5">
        <f t="shared" si="344"/>
        <v>0</v>
      </c>
      <c r="V721" s="5">
        <f t="shared" si="345"/>
        <v>-10.139976526148562</v>
      </c>
      <c r="W721" s="5">
        <f t="shared" si="346"/>
        <v>14.588370952505498</v>
      </c>
      <c r="X721" s="5">
        <f t="shared" si="324"/>
        <v>0.99956171812503924</v>
      </c>
      <c r="Y721" s="5">
        <f t="shared" si="325"/>
        <v>0</v>
      </c>
      <c r="Z721" s="5">
        <f t="shared" si="326"/>
        <v>11.071499299818653</v>
      </c>
      <c r="AA721" s="5">
        <f t="shared" si="327"/>
        <v>7.6954954994581026</v>
      </c>
      <c r="AB721" s="5">
        <f t="shared" si="328"/>
        <v>0</v>
      </c>
      <c r="AC721" s="5">
        <f t="shared" si="329"/>
        <v>0.93152277367009084</v>
      </c>
      <c r="AD721" s="5">
        <f t="shared" si="330"/>
        <v>-9.890133548036399</v>
      </c>
      <c r="AE721">
        <f t="shared" si="347"/>
        <v>0</v>
      </c>
    </row>
    <row r="722" spans="1:31" x14ac:dyDescent="0.2">
      <c r="A722">
        <f t="shared" si="317"/>
        <v>6.8999999999998973</v>
      </c>
      <c r="B722" s="5">
        <f t="shared" si="331"/>
        <v>0</v>
      </c>
      <c r="C722" s="5">
        <f t="shared" si="332"/>
        <v>470.15753987360091</v>
      </c>
      <c r="D722" s="5">
        <f t="shared" si="333"/>
        <v>-83.040208092846228</v>
      </c>
      <c r="E722" s="2">
        <f t="shared" si="334"/>
        <v>470.15753987360091</v>
      </c>
      <c r="F722" s="2">
        <f t="shared" si="335"/>
        <v>0</v>
      </c>
      <c r="G722" s="3">
        <f t="shared" si="336"/>
        <v>0</v>
      </c>
      <c r="H722" s="3">
        <f t="shared" si="337"/>
        <v>53.28152803174455</v>
      </c>
      <c r="I722" s="3">
        <f t="shared" si="338"/>
        <v>-76.741564150486312</v>
      </c>
      <c r="J722" s="2">
        <f t="shared" si="318"/>
        <v>93.424776679748007</v>
      </c>
      <c r="K722" s="2">
        <f t="shared" si="339"/>
        <v>63.684237682173141</v>
      </c>
      <c r="L722" s="6">
        <f t="shared" si="319"/>
        <v>2835.7536358016059</v>
      </c>
      <c r="M722" s="2">
        <f t="shared" si="320"/>
        <v>35.939238787068966</v>
      </c>
      <c r="N722" s="2">
        <f t="shared" si="340"/>
        <v>93.424776679748007</v>
      </c>
      <c r="O722" s="2">
        <f t="shared" si="321"/>
        <v>63.684237682173141</v>
      </c>
      <c r="P722" s="5">
        <f t="shared" si="322"/>
        <v>0.38360400616540691</v>
      </c>
      <c r="Q722" s="4">
        <f t="shared" si="341"/>
        <v>0.3846863761876097</v>
      </c>
      <c r="R722" s="4">
        <f t="shared" si="323"/>
        <v>0.29102094362451414</v>
      </c>
      <c r="S722" s="4">
        <f t="shared" si="342"/>
        <v>0</v>
      </c>
      <c r="T722" s="4">
        <f t="shared" si="343"/>
        <v>0</v>
      </c>
      <c r="U722" s="5">
        <f t="shared" si="344"/>
        <v>0</v>
      </c>
      <c r="V722" s="5">
        <f t="shared" si="345"/>
        <v>-10.151150410288684</v>
      </c>
      <c r="W722" s="5">
        <f t="shared" si="346"/>
        <v>14.620736101041919</v>
      </c>
      <c r="X722" s="5">
        <f t="shared" si="324"/>
        <v>0.99956067529136605</v>
      </c>
      <c r="Y722" s="5">
        <f t="shared" si="325"/>
        <v>0</v>
      </c>
      <c r="Z722" s="5">
        <f t="shared" si="326"/>
        <v>11.092012461349332</v>
      </c>
      <c r="AA722" s="5">
        <f t="shared" si="327"/>
        <v>7.701164022783332</v>
      </c>
      <c r="AB722" s="5">
        <f t="shared" si="328"/>
        <v>0</v>
      </c>
      <c r="AC722" s="5">
        <f t="shared" si="329"/>
        <v>0.94086205106064824</v>
      </c>
      <c r="AD722" s="5">
        <f t="shared" si="330"/>
        <v>-9.8520998761747478</v>
      </c>
      <c r="AE722">
        <f t="shared" si="347"/>
        <v>0</v>
      </c>
    </row>
    <row r="723" spans="1:31" x14ac:dyDescent="0.2">
      <c r="A723">
        <f t="shared" si="317"/>
        <v>6.9099999999998971</v>
      </c>
      <c r="B723" s="5">
        <f t="shared" si="331"/>
        <v>0</v>
      </c>
      <c r="C723" s="5">
        <f t="shared" si="332"/>
        <v>470.69040219702089</v>
      </c>
      <c r="D723" s="5">
        <f t="shared" si="333"/>
        <v>-83.808116339344906</v>
      </c>
      <c r="E723" s="2">
        <f t="shared" si="334"/>
        <v>470.69040219702089</v>
      </c>
      <c r="F723" s="2">
        <f t="shared" si="335"/>
        <v>0</v>
      </c>
      <c r="G723" s="3">
        <f t="shared" si="336"/>
        <v>0</v>
      </c>
      <c r="H723" s="3">
        <f t="shared" si="337"/>
        <v>53.290936652255155</v>
      </c>
      <c r="I723" s="3">
        <f t="shared" si="338"/>
        <v>-76.840085149248054</v>
      </c>
      <c r="J723" s="2">
        <f t="shared" si="318"/>
        <v>93.511082845929892</v>
      </c>
      <c r="K723" s="2">
        <f t="shared" si="339"/>
        <v>63.743069424628416</v>
      </c>
      <c r="L723" s="6">
        <f t="shared" si="319"/>
        <v>2835.7506770636805</v>
      </c>
      <c r="M723" s="2">
        <f t="shared" si="320"/>
        <v>35.939201289175116</v>
      </c>
      <c r="N723" s="2">
        <f t="shared" si="340"/>
        <v>93.511082845929892</v>
      </c>
      <c r="O723" s="2">
        <f t="shared" si="321"/>
        <v>63.743069424628416</v>
      </c>
      <c r="P723" s="5">
        <f t="shared" si="322"/>
        <v>0.38360391977025948</v>
      </c>
      <c r="Q723" s="4">
        <f t="shared" si="341"/>
        <v>0.38433092843539224</v>
      </c>
      <c r="R723" s="4">
        <f t="shared" si="323"/>
        <v>0.29091499275827837</v>
      </c>
      <c r="S723" s="4">
        <f t="shared" si="342"/>
        <v>0</v>
      </c>
      <c r="T723" s="4">
        <f t="shared" si="343"/>
        <v>0</v>
      </c>
      <c r="U723" s="5">
        <f t="shared" si="344"/>
        <v>0</v>
      </c>
      <c r="V723" s="5">
        <f t="shared" si="345"/>
        <v>-10.162319971267165</v>
      </c>
      <c r="W723" s="5">
        <f t="shared" si="346"/>
        <v>14.653026967823582</v>
      </c>
      <c r="X723" s="5">
        <f t="shared" si="324"/>
        <v>0.99955963238057099</v>
      </c>
      <c r="Y723" s="5">
        <f t="shared" si="325"/>
        <v>0</v>
      </c>
      <c r="Z723" s="5">
        <f t="shared" si="326"/>
        <v>11.112465265694466</v>
      </c>
      <c r="AA723" s="5">
        <f t="shared" si="327"/>
        <v>7.7068327211543259</v>
      </c>
      <c r="AB723" s="5">
        <f t="shared" si="328"/>
        <v>0</v>
      </c>
      <c r="AC723" s="5">
        <f t="shared" si="329"/>
        <v>0.95014529442730122</v>
      </c>
      <c r="AD723" s="5">
        <f t="shared" si="330"/>
        <v>-9.8141403110220935</v>
      </c>
      <c r="AE723">
        <f t="shared" si="347"/>
        <v>0</v>
      </c>
    </row>
    <row r="724" spans="1:31" x14ac:dyDescent="0.2">
      <c r="A724">
        <f t="shared" si="317"/>
        <v>6.9199999999998969</v>
      </c>
      <c r="B724" s="5">
        <f t="shared" si="331"/>
        <v>0</v>
      </c>
      <c r="C724" s="5">
        <f t="shared" si="332"/>
        <v>471.22335907080816</v>
      </c>
      <c r="D724" s="5">
        <f t="shared" si="333"/>
        <v>-84.577007897852951</v>
      </c>
      <c r="E724" s="2">
        <f t="shared" si="334"/>
        <v>471.22335907080816</v>
      </c>
      <c r="F724" s="2">
        <f t="shared" si="335"/>
        <v>0</v>
      </c>
      <c r="G724" s="3">
        <f t="shared" si="336"/>
        <v>0</v>
      </c>
      <c r="H724" s="3">
        <f t="shared" si="337"/>
        <v>53.300438105199426</v>
      </c>
      <c r="I724" s="3">
        <f t="shared" si="338"/>
        <v>-76.938226552358273</v>
      </c>
      <c r="J724" s="2">
        <f t="shared" si="318"/>
        <v>93.597154909902059</v>
      </c>
      <c r="K724" s="2">
        <f t="shared" si="339"/>
        <v>63.801741588208628</v>
      </c>
      <c r="L724" s="6">
        <f t="shared" si="319"/>
        <v>2835.7477181236786</v>
      </c>
      <c r="M724" s="2">
        <f t="shared" si="320"/>
        <v>35.939163788720229</v>
      </c>
      <c r="N724" s="2">
        <f t="shared" si="340"/>
        <v>93.597154909902059</v>
      </c>
      <c r="O724" s="2">
        <f t="shared" si="321"/>
        <v>63.801741588208628</v>
      </c>
      <c r="P724" s="5">
        <f t="shared" si="322"/>
        <v>0.38360383336921144</v>
      </c>
      <c r="Q724" s="4">
        <f t="shared" si="341"/>
        <v>0.38397709656149032</v>
      </c>
      <c r="R724" s="4">
        <f t="shared" si="323"/>
        <v>0.29080940553192697</v>
      </c>
      <c r="S724" s="4">
        <f t="shared" si="342"/>
        <v>0</v>
      </c>
      <c r="T724" s="4">
        <f t="shared" si="343"/>
        <v>0</v>
      </c>
      <c r="U724" s="5">
        <f t="shared" si="344"/>
        <v>0</v>
      </c>
      <c r="V724" s="5">
        <f t="shared" si="345"/>
        <v>-10.173485112361684</v>
      </c>
      <c r="W724" s="5">
        <f t="shared" si="346"/>
        <v>14.685243315581161</v>
      </c>
      <c r="X724" s="5">
        <f t="shared" si="324"/>
        <v>0.99955858939854703</v>
      </c>
      <c r="Y724" s="5">
        <f t="shared" si="325"/>
        <v>0</v>
      </c>
      <c r="Z724" s="5">
        <f t="shared" si="326"/>
        <v>11.132857670338984</v>
      </c>
      <c r="AA724" s="5">
        <f t="shared" si="327"/>
        <v>7.7125015454844723</v>
      </c>
      <c r="AB724" s="5">
        <f t="shared" si="328"/>
        <v>0</v>
      </c>
      <c r="AC724" s="5">
        <f t="shared" si="329"/>
        <v>0.95937255797730003</v>
      </c>
      <c r="AD724" s="5">
        <f t="shared" si="330"/>
        <v>-9.776255138934367</v>
      </c>
      <c r="AE724">
        <f t="shared" si="347"/>
        <v>0</v>
      </c>
    </row>
    <row r="725" spans="1:31" x14ac:dyDescent="0.2">
      <c r="A725">
        <f t="shared" si="317"/>
        <v>6.9299999999998967</v>
      </c>
      <c r="B725" s="5">
        <f t="shared" si="331"/>
        <v>0</v>
      </c>
      <c r="C725" s="5">
        <f t="shared" si="332"/>
        <v>471.75641142048801</v>
      </c>
      <c r="D725" s="5">
        <f t="shared" si="333"/>
        <v>-85.346878976133482</v>
      </c>
      <c r="E725" s="2">
        <f t="shared" si="334"/>
        <v>471.75641142048801</v>
      </c>
      <c r="F725" s="2">
        <f t="shared" si="335"/>
        <v>0</v>
      </c>
      <c r="G725" s="3">
        <f t="shared" si="336"/>
        <v>0</v>
      </c>
      <c r="H725" s="3">
        <f t="shared" si="337"/>
        <v>53.310031830779202</v>
      </c>
      <c r="I725" s="3">
        <f t="shared" si="338"/>
        <v>-77.03598910374761</v>
      </c>
      <c r="J725" s="2">
        <f t="shared" si="318"/>
        <v>93.682992645364465</v>
      </c>
      <c r="K725" s="2">
        <f t="shared" si="339"/>
        <v>63.860254018653343</v>
      </c>
      <c r="L725" s="6">
        <f t="shared" si="319"/>
        <v>2835.744758998208</v>
      </c>
      <c r="M725" s="2">
        <f t="shared" si="320"/>
        <v>35.939126285914782</v>
      </c>
      <c r="N725" s="2">
        <f t="shared" si="340"/>
        <v>93.682992645364465</v>
      </c>
      <c r="O725" s="2">
        <f t="shared" si="321"/>
        <v>63.860254018653343</v>
      </c>
      <c r="P725" s="5">
        <f t="shared" si="322"/>
        <v>0.38360374696274768</v>
      </c>
      <c r="Q725" s="4">
        <f t="shared" si="341"/>
        <v>0.38362487438847942</v>
      </c>
      <c r="R725" s="4">
        <f t="shared" si="323"/>
        <v>0.29070418151621574</v>
      </c>
      <c r="S725" s="4">
        <f t="shared" si="342"/>
        <v>0</v>
      </c>
      <c r="T725" s="4">
        <f t="shared" si="343"/>
        <v>0</v>
      </c>
      <c r="U725" s="5">
        <f t="shared" si="344"/>
        <v>0</v>
      </c>
      <c r="V725" s="5">
        <f t="shared" si="345"/>
        <v>-10.184645737313877</v>
      </c>
      <c r="W725" s="5">
        <f t="shared" si="346"/>
        <v>14.717384910512321</v>
      </c>
      <c r="X725" s="5">
        <f t="shared" si="324"/>
        <v>0.99955754635114802</v>
      </c>
      <c r="Y725" s="5">
        <f t="shared" si="325"/>
        <v>0</v>
      </c>
      <c r="Z725" s="5">
        <f t="shared" si="326"/>
        <v>11.15318963473282</v>
      </c>
      <c r="AA725" s="5">
        <f t="shared" si="327"/>
        <v>7.7181704468229979</v>
      </c>
      <c r="AB725" s="5">
        <f t="shared" si="328"/>
        <v>0</v>
      </c>
      <c r="AC725" s="5">
        <f t="shared" si="329"/>
        <v>0.96854389741894309</v>
      </c>
      <c r="AD725" s="5">
        <f t="shared" si="330"/>
        <v>-9.7384446426646818</v>
      </c>
      <c r="AE725">
        <f t="shared" si="347"/>
        <v>0</v>
      </c>
    </row>
    <row r="726" spans="1:31" x14ac:dyDescent="0.2">
      <c r="A726">
        <f t="shared" si="317"/>
        <v>6.9399999999998965</v>
      </c>
      <c r="B726" s="5">
        <f t="shared" si="331"/>
        <v>0</v>
      </c>
      <c r="C726" s="5">
        <f t="shared" si="332"/>
        <v>472.28956016599068</v>
      </c>
      <c r="D726" s="5">
        <f t="shared" si="333"/>
        <v>-86.117725789403082</v>
      </c>
      <c r="E726" s="2">
        <f t="shared" si="334"/>
        <v>472.28956016599068</v>
      </c>
      <c r="F726" s="2">
        <f t="shared" si="335"/>
        <v>0</v>
      </c>
      <c r="G726" s="3">
        <f t="shared" si="336"/>
        <v>0</v>
      </c>
      <c r="H726" s="3">
        <f t="shared" si="337"/>
        <v>53.31971726975339</v>
      </c>
      <c r="I726" s="3">
        <f t="shared" si="338"/>
        <v>-77.133373550174255</v>
      </c>
      <c r="J726" s="2">
        <f t="shared" si="318"/>
        <v>93.768595835477669</v>
      </c>
      <c r="K726" s="2">
        <f t="shared" si="339"/>
        <v>63.918606568151098</v>
      </c>
      <c r="L726" s="6">
        <f t="shared" si="319"/>
        <v>2835.7417997037669</v>
      </c>
      <c r="M726" s="2">
        <f t="shared" si="320"/>
        <v>35.939088780967879</v>
      </c>
      <c r="N726" s="2">
        <f t="shared" si="340"/>
        <v>93.768595835477669</v>
      </c>
      <c r="O726" s="2">
        <f t="shared" si="321"/>
        <v>63.918606568151098</v>
      </c>
      <c r="P726" s="5">
        <f t="shared" si="322"/>
        <v>0.38360366055134998</v>
      </c>
      <c r="Q726" s="4">
        <f t="shared" si="341"/>
        <v>0.38327425574362928</v>
      </c>
      <c r="R726" s="4">
        <f t="shared" si="323"/>
        <v>0.29059932027269408</v>
      </c>
      <c r="S726" s="4">
        <f t="shared" si="342"/>
        <v>0</v>
      </c>
      <c r="T726" s="4">
        <f t="shared" si="343"/>
        <v>0</v>
      </c>
      <c r="U726" s="5">
        <f t="shared" si="344"/>
        <v>0</v>
      </c>
      <c r="V726" s="5">
        <f t="shared" si="345"/>
        <v>-10.195801750325959</v>
      </c>
      <c r="W726" s="5">
        <f t="shared" si="346"/>
        <v>14.749451522270798</v>
      </c>
      <c r="X726" s="5">
        <f t="shared" si="324"/>
        <v>0.99955650324418976</v>
      </c>
      <c r="Y726" s="5">
        <f t="shared" si="325"/>
        <v>0</v>
      </c>
      <c r="Z726" s="5">
        <f t="shared" si="326"/>
        <v>11.17346112027831</v>
      </c>
      <c r="AA726" s="5">
        <f t="shared" si="327"/>
        <v>7.7238393763535251</v>
      </c>
      <c r="AB726" s="5">
        <f t="shared" si="328"/>
        <v>0</v>
      </c>
      <c r="AC726" s="5">
        <f t="shared" si="329"/>
        <v>0.97765936995235059</v>
      </c>
      <c r="AD726" s="5">
        <f t="shared" si="330"/>
        <v>-9.7007091013756757</v>
      </c>
      <c r="AE726">
        <f t="shared" si="347"/>
        <v>0</v>
      </c>
    </row>
    <row r="727" spans="1:31" x14ac:dyDescent="0.2">
      <c r="A727">
        <f t="shared" si="317"/>
        <v>6.9499999999998963</v>
      </c>
      <c r="B727" s="5">
        <f t="shared" si="331"/>
        <v>0</v>
      </c>
      <c r="C727" s="5">
        <f t="shared" si="332"/>
        <v>472.82280622165672</v>
      </c>
      <c r="D727" s="5">
        <f t="shared" si="333"/>
        <v>-86.889544560359894</v>
      </c>
      <c r="E727" s="2">
        <f t="shared" si="334"/>
        <v>472.82280622165672</v>
      </c>
      <c r="F727" s="2">
        <f t="shared" si="335"/>
        <v>0</v>
      </c>
      <c r="G727" s="3">
        <f t="shared" si="336"/>
        <v>0</v>
      </c>
      <c r="H727" s="3">
        <f t="shared" si="337"/>
        <v>53.32949386345291</v>
      </c>
      <c r="I727" s="3">
        <f t="shared" si="338"/>
        <v>-77.230380641188006</v>
      </c>
      <c r="J727" s="2">
        <f t="shared" si="318"/>
        <v>93.853964272772458</v>
      </c>
      <c r="K727" s="2">
        <f t="shared" si="339"/>
        <v>63.976799095277748</v>
      </c>
      <c r="L727" s="6">
        <f t="shared" si="319"/>
        <v>2835.7388402567449</v>
      </c>
      <c r="M727" s="2">
        <f t="shared" si="320"/>
        <v>35.939051274087213</v>
      </c>
      <c r="N727" s="2">
        <f t="shared" si="340"/>
        <v>93.853964272772458</v>
      </c>
      <c r="O727" s="2">
        <f t="shared" si="321"/>
        <v>63.976799095277748</v>
      </c>
      <c r="P727" s="5">
        <f t="shared" si="322"/>
        <v>0.38360357413549695</v>
      </c>
      <c r="Q727" s="4">
        <f t="shared" si="341"/>
        <v>0.3829252344593112</v>
      </c>
      <c r="R727" s="4">
        <f t="shared" si="323"/>
        <v>0.29049482135385157</v>
      </c>
      <c r="S727" s="4">
        <f t="shared" si="342"/>
        <v>0</v>
      </c>
      <c r="T727" s="4">
        <f t="shared" si="343"/>
        <v>0</v>
      </c>
      <c r="U727" s="5">
        <f t="shared" si="344"/>
        <v>0</v>
      </c>
      <c r="V727" s="5">
        <f t="shared" si="345"/>
        <v>-10.206953056057444</v>
      </c>
      <c r="W727" s="5">
        <f t="shared" si="346"/>
        <v>14.7814429239553</v>
      </c>
      <c r="X727" s="5">
        <f t="shared" si="324"/>
        <v>0.99955546008344864</v>
      </c>
      <c r="Y727" s="5">
        <f t="shared" si="325"/>
        <v>0</v>
      </c>
      <c r="Z727" s="5">
        <f t="shared" si="326"/>
        <v>11.19367209031749</v>
      </c>
      <c r="AA727" s="5">
        <f t="shared" si="327"/>
        <v>7.7295082853926491</v>
      </c>
      <c r="AB727" s="5">
        <f t="shared" si="328"/>
        <v>0</v>
      </c>
      <c r="AC727" s="5">
        <f t="shared" si="329"/>
        <v>0.98671903426004626</v>
      </c>
      <c r="AD727" s="5">
        <f t="shared" si="330"/>
        <v>-9.6630487906520486</v>
      </c>
      <c r="AE727">
        <f t="shared" si="347"/>
        <v>0</v>
      </c>
    </row>
    <row r="728" spans="1:31" x14ac:dyDescent="0.2">
      <c r="A728">
        <f t="shared" si="317"/>
        <v>6.959999999999896</v>
      </c>
      <c r="B728" s="5">
        <f t="shared" si="331"/>
        <v>0</v>
      </c>
      <c r="C728" s="5">
        <f t="shared" si="332"/>
        <v>473.35615049624295</v>
      </c>
      <c r="D728" s="5">
        <f t="shared" si="333"/>
        <v>-87.662331519211307</v>
      </c>
      <c r="E728" s="2">
        <f t="shared" si="334"/>
        <v>473.35615049624295</v>
      </c>
      <c r="F728" s="2">
        <f t="shared" si="335"/>
        <v>0</v>
      </c>
      <c r="G728" s="3">
        <f t="shared" si="336"/>
        <v>0</v>
      </c>
      <c r="H728" s="3">
        <f t="shared" si="337"/>
        <v>53.339361053795514</v>
      </c>
      <c r="I728" s="3">
        <f t="shared" si="338"/>
        <v>-77.327011129094529</v>
      </c>
      <c r="J728" s="2">
        <f t="shared" si="318"/>
        <v>93.939097759060189</v>
      </c>
      <c r="K728" s="2">
        <f t="shared" si="339"/>
        <v>64.034831464935365</v>
      </c>
      <c r="L728" s="6">
        <f t="shared" si="319"/>
        <v>2835.7358806734219</v>
      </c>
      <c r="M728" s="2">
        <f t="shared" si="320"/>
        <v>35.939013765479125</v>
      </c>
      <c r="N728" s="2">
        <f t="shared" si="340"/>
        <v>93.939097759060189</v>
      </c>
      <c r="O728" s="2">
        <f t="shared" si="321"/>
        <v>64.034831464935365</v>
      </c>
      <c r="P728" s="5">
        <f t="shared" si="322"/>
        <v>0.38360348771566394</v>
      </c>
      <c r="Q728" s="4">
        <f t="shared" si="341"/>
        <v>0.38257780437339678</v>
      </c>
      <c r="R728" s="4">
        <f t="shared" si="323"/>
        <v>0.29039068430326381</v>
      </c>
      <c r="S728" s="4">
        <f t="shared" si="342"/>
        <v>0</v>
      </c>
      <c r="T728" s="4">
        <f t="shared" si="343"/>
        <v>0</v>
      </c>
      <c r="U728" s="5">
        <f t="shared" si="344"/>
        <v>0</v>
      </c>
      <c r="V728" s="5">
        <f t="shared" si="345"/>
        <v>-10.218099559621935</v>
      </c>
      <c r="W728" s="5">
        <f t="shared" si="346"/>
        <v>14.813358892098259</v>
      </c>
      <c r="X728" s="5">
        <f t="shared" si="324"/>
        <v>0.99955441687466362</v>
      </c>
      <c r="Y728" s="5">
        <f t="shared" si="325"/>
        <v>0</v>
      </c>
      <c r="Z728" s="5">
        <f t="shared" si="326"/>
        <v>11.213822510119471</v>
      </c>
      <c r="AA728" s="5">
        <f t="shared" si="327"/>
        <v>7.7351771253886046</v>
      </c>
      <c r="AB728" s="5">
        <f t="shared" si="328"/>
        <v>0</v>
      </c>
      <c r="AC728" s="5">
        <f t="shared" si="329"/>
        <v>0.99572295049753556</v>
      </c>
      <c r="AD728" s="5">
        <f t="shared" si="330"/>
        <v>-9.6254639825131356</v>
      </c>
      <c r="AE728">
        <f t="shared" si="347"/>
        <v>0</v>
      </c>
    </row>
    <row r="729" spans="1:31" x14ac:dyDescent="0.2">
      <c r="A729">
        <f t="shared" ref="A729:A745" si="348">A728+dt</f>
        <v>6.9699999999998958</v>
      </c>
      <c r="B729" s="5">
        <f t="shared" si="331"/>
        <v>0</v>
      </c>
      <c r="C729" s="5">
        <f t="shared" si="332"/>
        <v>473.88959389292842</v>
      </c>
      <c r="D729" s="5">
        <f t="shared" si="333"/>
        <v>-88.436082903701376</v>
      </c>
      <c r="E729" s="2">
        <f t="shared" si="334"/>
        <v>473.88959389292842</v>
      </c>
      <c r="F729" s="2">
        <f t="shared" si="335"/>
        <v>0</v>
      </c>
      <c r="G729" s="3">
        <f t="shared" si="336"/>
        <v>0</v>
      </c>
      <c r="H729" s="3">
        <f t="shared" si="337"/>
        <v>53.349318283300491</v>
      </c>
      <c r="I729" s="3">
        <f t="shared" si="338"/>
        <v>-77.423265768919663</v>
      </c>
      <c r="J729" s="2">
        <f t="shared" si="318"/>
        <v>94.023996105343599</v>
      </c>
      <c r="K729" s="2">
        <f t="shared" si="339"/>
        <v>64.092703548291482</v>
      </c>
      <c r="L729" s="6">
        <f t="shared" si="319"/>
        <v>2835.7329209699697</v>
      </c>
      <c r="M729" s="2">
        <f t="shared" si="320"/>
        <v>35.938976255348571</v>
      </c>
      <c r="N729" s="2">
        <f t="shared" si="340"/>
        <v>94.023996105343599</v>
      </c>
      <c r="O729" s="2">
        <f t="shared" si="321"/>
        <v>64.092703548291482</v>
      </c>
      <c r="P729" s="5">
        <f t="shared" si="322"/>
        <v>0.38360340129232312</v>
      </c>
      <c r="Q729" s="4">
        <f t="shared" si="341"/>
        <v>0.38223195932964688</v>
      </c>
      <c r="R729" s="4">
        <f t="shared" si="323"/>
        <v>0.29028690865573537</v>
      </c>
      <c r="S729" s="4">
        <f t="shared" si="342"/>
        <v>0</v>
      </c>
      <c r="T729" s="4">
        <f t="shared" si="343"/>
        <v>0</v>
      </c>
      <c r="U729" s="5">
        <f t="shared" si="344"/>
        <v>0</v>
      </c>
      <c r="V729" s="5">
        <f t="shared" si="345"/>
        <v>-10.229241166583982</v>
      </c>
      <c r="W729" s="5">
        <f t="shared" si="346"/>
        <v>14.845199206654398</v>
      </c>
      <c r="X729" s="5">
        <f t="shared" si="324"/>
        <v>0.99955337362353502</v>
      </c>
      <c r="Y729" s="5">
        <f t="shared" si="325"/>
        <v>0</v>
      </c>
      <c r="Z729" s="5">
        <f t="shared" si="326"/>
        <v>11.233912346867717</v>
      </c>
      <c r="AA729" s="5">
        <f t="shared" si="327"/>
        <v>7.7408458479199567</v>
      </c>
      <c r="AB729" s="5">
        <f t="shared" si="328"/>
        <v>0</v>
      </c>
      <c r="AC729" s="5">
        <f t="shared" si="329"/>
        <v>1.0046711802837347</v>
      </c>
      <c r="AD729" s="5">
        <f t="shared" si="330"/>
        <v>-9.5879549454256434</v>
      </c>
      <c r="AE729">
        <f t="shared" si="347"/>
        <v>0</v>
      </c>
    </row>
    <row r="730" spans="1:31" x14ac:dyDescent="0.2">
      <c r="A730">
        <f t="shared" si="348"/>
        <v>6.9799999999998956</v>
      </c>
      <c r="B730" s="5">
        <f t="shared" si="331"/>
        <v>0</v>
      </c>
      <c r="C730" s="5">
        <f t="shared" si="332"/>
        <v>474.42313730932045</v>
      </c>
      <c r="D730" s="5">
        <f t="shared" si="333"/>
        <v>-89.210794959137843</v>
      </c>
      <c r="E730" s="2">
        <f t="shared" si="334"/>
        <v>474.42313730932045</v>
      </c>
      <c r="F730" s="2">
        <f t="shared" si="335"/>
        <v>0</v>
      </c>
      <c r="G730" s="3">
        <f t="shared" si="336"/>
        <v>0</v>
      </c>
      <c r="H730" s="3">
        <f t="shared" si="337"/>
        <v>53.359364995103327</v>
      </c>
      <c r="I730" s="3">
        <f t="shared" si="338"/>
        <v>-77.519145318373916</v>
      </c>
      <c r="J730" s="2">
        <f t="shared" si="318"/>
        <v>94.108659131728317</v>
      </c>
      <c r="K730" s="2">
        <f t="shared" si="339"/>
        <v>64.150415222718692</v>
      </c>
      <c r="L730" s="6">
        <f t="shared" si="319"/>
        <v>2835.7299611624526</v>
      </c>
      <c r="M730" s="2">
        <f t="shared" si="320"/>
        <v>35.938938743899136</v>
      </c>
      <c r="N730" s="2">
        <f t="shared" si="340"/>
        <v>94.108659131728317</v>
      </c>
      <c r="O730" s="2">
        <f t="shared" si="321"/>
        <v>64.150415222718692</v>
      </c>
      <c r="P730" s="5">
        <f t="shared" si="322"/>
        <v>0.38360331486594362</v>
      </c>
      <c r="Q730" s="4">
        <f t="shared" si="341"/>
        <v>0.38188769317809229</v>
      </c>
      <c r="R730" s="4">
        <f t="shared" si="323"/>
        <v>0.29018349393744236</v>
      </c>
      <c r="S730" s="4">
        <f t="shared" si="342"/>
        <v>0</v>
      </c>
      <c r="T730" s="4">
        <f t="shared" si="343"/>
        <v>0</v>
      </c>
      <c r="U730" s="5">
        <f t="shared" si="344"/>
        <v>0</v>
      </c>
      <c r="V730" s="5">
        <f t="shared" si="345"/>
        <v>-10.240377782956038</v>
      </c>
      <c r="W730" s="5">
        <f t="shared" si="346"/>
        <v>14.876963650989182</v>
      </c>
      <c r="X730" s="5">
        <f t="shared" si="324"/>
        <v>0.99955233033572499</v>
      </c>
      <c r="Y730" s="5">
        <f t="shared" si="325"/>
        <v>0</v>
      </c>
      <c r="Z730" s="5">
        <f t="shared" si="326"/>
        <v>11.253941569647367</v>
      </c>
      <c r="AA730" s="5">
        <f t="shared" si="327"/>
        <v>7.7465144046943726</v>
      </c>
      <c r="AB730" s="5">
        <f t="shared" si="328"/>
        <v>0</v>
      </c>
      <c r="AC730" s="5">
        <f t="shared" si="329"/>
        <v>1.0135637866913285</v>
      </c>
      <c r="AD730" s="5">
        <f t="shared" si="330"/>
        <v>-9.5505219443164435</v>
      </c>
      <c r="AE730">
        <f t="shared" si="347"/>
        <v>0</v>
      </c>
    </row>
    <row r="731" spans="1:31" x14ac:dyDescent="0.2">
      <c r="A731">
        <f t="shared" si="348"/>
        <v>6.9899999999998954</v>
      </c>
      <c r="B731" s="5">
        <f t="shared" si="331"/>
        <v>0</v>
      </c>
      <c r="C731" s="5">
        <f t="shared" si="332"/>
        <v>474.95678163746084</v>
      </c>
      <c r="D731" s="5">
        <f t="shared" si="333"/>
        <v>-89.986463938418794</v>
      </c>
      <c r="E731" s="2">
        <f t="shared" si="334"/>
        <v>474.95678163746084</v>
      </c>
      <c r="F731" s="2">
        <f t="shared" si="335"/>
        <v>0</v>
      </c>
      <c r="G731" s="3">
        <f t="shared" si="336"/>
        <v>0</v>
      </c>
      <c r="H731" s="3">
        <f t="shared" si="337"/>
        <v>53.369500632970244</v>
      </c>
      <c r="I731" s="3">
        <f t="shared" si="338"/>
        <v>-77.614650537817084</v>
      </c>
      <c r="J731" s="2">
        <f t="shared" si="318"/>
        <v>94.193086667334995</v>
      </c>
      <c r="K731" s="2">
        <f t="shared" si="339"/>
        <v>64.207966371734827</v>
      </c>
      <c r="L731" s="6">
        <f t="shared" si="319"/>
        <v>2835.7270012668246</v>
      </c>
      <c r="M731" s="2">
        <f t="shared" si="320"/>
        <v>35.93890123133302</v>
      </c>
      <c r="N731" s="2">
        <f t="shared" si="340"/>
        <v>94.193086667334995</v>
      </c>
      <c r="O731" s="2">
        <f t="shared" si="321"/>
        <v>64.207966371734827</v>
      </c>
      <c r="P731" s="5">
        <f t="shared" si="322"/>
        <v>0.38360322843699129</v>
      </c>
      <c r="Q731" s="4">
        <f t="shared" si="341"/>
        <v>0.38154499977540485</v>
      </c>
      <c r="R731" s="4">
        <f t="shared" si="323"/>
        <v>0.2900804396660725</v>
      </c>
      <c r="S731" s="4">
        <f t="shared" si="342"/>
        <v>0</v>
      </c>
      <c r="T731" s="4">
        <f t="shared" si="343"/>
        <v>0</v>
      </c>
      <c r="U731" s="5">
        <f t="shared" si="344"/>
        <v>0</v>
      </c>
      <c r="V731" s="5">
        <f t="shared" si="345"/>
        <v>-10.251509315195491</v>
      </c>
      <c r="W731" s="5">
        <f t="shared" si="346"/>
        <v>14.908652011867105</v>
      </c>
      <c r="X731" s="5">
        <f t="shared" si="324"/>
        <v>0.99955128701685725</v>
      </c>
      <c r="Y731" s="5">
        <f t="shared" si="325"/>
        <v>0</v>
      </c>
      <c r="Z731" s="5">
        <f t="shared" si="326"/>
        <v>11.273910149432544</v>
      </c>
      <c r="AA731" s="5">
        <f t="shared" si="327"/>
        <v>7.7521827475474465</v>
      </c>
      <c r="AB731" s="5">
        <f t="shared" si="328"/>
        <v>0</v>
      </c>
      <c r="AC731" s="5">
        <f t="shared" si="329"/>
        <v>1.0224008342370521</v>
      </c>
      <c r="AD731" s="5">
        <f t="shared" si="330"/>
        <v>-9.5131652405854474</v>
      </c>
      <c r="AE731">
        <f t="shared" si="347"/>
        <v>0</v>
      </c>
    </row>
    <row r="732" spans="1:31" x14ac:dyDescent="0.2">
      <c r="A732">
        <f t="shared" si="348"/>
        <v>6.9999999999998952</v>
      </c>
      <c r="B732" s="5">
        <f t="shared" si="331"/>
        <v>0</v>
      </c>
      <c r="C732" s="5">
        <f t="shared" si="332"/>
        <v>475.49052776383223</v>
      </c>
      <c r="D732" s="5">
        <f t="shared" si="333"/>
        <v>-90.763086102058992</v>
      </c>
      <c r="E732" s="2">
        <f t="shared" si="334"/>
        <v>475.49052776383223</v>
      </c>
      <c r="F732" s="2">
        <f t="shared" si="335"/>
        <v>0</v>
      </c>
      <c r="G732" s="3">
        <f t="shared" si="336"/>
        <v>0</v>
      </c>
      <c r="H732" s="3">
        <f t="shared" si="337"/>
        <v>53.379724641312613</v>
      </c>
      <c r="I732" s="3">
        <f t="shared" si="338"/>
        <v>-77.709782190222938</v>
      </c>
      <c r="J732" s="2">
        <f t="shared" si="318"/>
        <v>94.277278550211918</v>
      </c>
      <c r="K732" s="2">
        <f t="shared" si="339"/>
        <v>64.265356884943358</v>
      </c>
      <c r="L732" s="6">
        <f t="shared" si="319"/>
        <v>2835.7240412989345</v>
      </c>
      <c r="M732" s="2">
        <f t="shared" si="320"/>
        <v>35.938863717851085</v>
      </c>
      <c r="N732" s="2">
        <f t="shared" si="340"/>
        <v>94.277278550211918</v>
      </c>
      <c r="O732" s="2">
        <f t="shared" si="321"/>
        <v>64.265356884943358</v>
      </c>
      <c r="P732" s="5">
        <f t="shared" si="322"/>
        <v>0.38360314200592893</v>
      </c>
      <c r="Q732" s="4">
        <f t="shared" si="341"/>
        <v>0.38120387298526132</v>
      </c>
      <c r="R732" s="4">
        <f t="shared" si="323"/>
        <v>0.28997774535096404</v>
      </c>
      <c r="S732" s="4">
        <f t="shared" si="342"/>
        <v>0</v>
      </c>
      <c r="T732" s="4">
        <f t="shared" si="343"/>
        <v>0</v>
      </c>
      <c r="U732" s="5">
        <f t="shared" si="344"/>
        <v>0</v>
      </c>
      <c r="V732" s="5">
        <f t="shared" si="345"/>
        <v>-10.262635670201742</v>
      </c>
      <c r="W732" s="5">
        <f t="shared" si="346"/>
        <v>14.940264079439793</v>
      </c>
      <c r="X732" s="5">
        <f t="shared" si="324"/>
        <v>0.99955024367251821</v>
      </c>
      <c r="Y732" s="5">
        <f t="shared" si="325"/>
        <v>0</v>
      </c>
      <c r="Z732" s="5">
        <f t="shared" si="326"/>
        <v>11.293818059073633</v>
      </c>
      <c r="AA732" s="5">
        <f t="shared" si="327"/>
        <v>7.7578508284415593</v>
      </c>
      <c r="AB732" s="5">
        <f t="shared" si="328"/>
        <v>0</v>
      </c>
      <c r="AC732" s="5">
        <f t="shared" si="329"/>
        <v>1.0311823888718905</v>
      </c>
      <c r="AD732" s="5">
        <f t="shared" si="330"/>
        <v>-9.4758850921186486</v>
      </c>
      <c r="AE732">
        <f t="shared" si="347"/>
        <v>0</v>
      </c>
    </row>
    <row r="733" spans="1:31" x14ac:dyDescent="0.2">
      <c r="A733">
        <f t="shared" si="348"/>
        <v>7.009999999999895</v>
      </c>
      <c r="B733" s="5">
        <f t="shared" si="331"/>
        <v>0</v>
      </c>
      <c r="C733" s="5">
        <f t="shared" si="332"/>
        <v>476.02437656936485</v>
      </c>
      <c r="D733" s="5">
        <f t="shared" si="333"/>
        <v>-91.540657718215826</v>
      </c>
      <c r="E733" s="2">
        <f t="shared" si="334"/>
        <v>476.02437656936485</v>
      </c>
      <c r="F733" s="2">
        <f t="shared" si="335"/>
        <v>0</v>
      </c>
      <c r="G733" s="3">
        <f t="shared" si="336"/>
        <v>0</v>
      </c>
      <c r="H733" s="3">
        <f t="shared" si="337"/>
        <v>53.390036465201334</v>
      </c>
      <c r="I733" s="3">
        <f t="shared" si="338"/>
        <v>-77.80454104114412</v>
      </c>
      <c r="J733" s="2">
        <f t="shared" si="318"/>
        <v>94.361234627248322</v>
      </c>
      <c r="K733" s="2">
        <f t="shared" si="339"/>
        <v>64.322586657974313</v>
      </c>
      <c r="L733" s="6">
        <f t="shared" si="319"/>
        <v>2835.7210812745229</v>
      </c>
      <c r="M733" s="2">
        <f t="shared" si="320"/>
        <v>35.938826203652809</v>
      </c>
      <c r="N733" s="2">
        <f t="shared" si="340"/>
        <v>94.361234627248322</v>
      </c>
      <c r="O733" s="2">
        <f t="shared" si="321"/>
        <v>64.322586657974313</v>
      </c>
      <c r="P733" s="5">
        <f t="shared" si="322"/>
        <v>0.38360305557321606</v>
      </c>
      <c r="Q733" s="4">
        <f t="shared" si="341"/>
        <v>0.38086430667869725</v>
      </c>
      <c r="R733" s="4">
        <f t="shared" si="323"/>
        <v>0.28987541049324284</v>
      </c>
      <c r="S733" s="4">
        <f t="shared" si="342"/>
        <v>0</v>
      </c>
      <c r="T733" s="4">
        <f t="shared" si="343"/>
        <v>0</v>
      </c>
      <c r="U733" s="5">
        <f t="shared" si="344"/>
        <v>0</v>
      </c>
      <c r="V733" s="5">
        <f t="shared" si="345"/>
        <v>-10.273756755313384</v>
      </c>
      <c r="W733" s="5">
        <f t="shared" si="346"/>
        <v>14.971799647234002</v>
      </c>
      <c r="X733" s="5">
        <f t="shared" si="324"/>
        <v>0.999549200308256</v>
      </c>
      <c r="Y733" s="5">
        <f t="shared" si="325"/>
        <v>0</v>
      </c>
      <c r="Z733" s="5">
        <f t="shared" si="326"/>
        <v>11.313665273284569</v>
      </c>
      <c r="AA733" s="5">
        <f t="shared" si="327"/>
        <v>7.7635185994648053</v>
      </c>
      <c r="AB733" s="5">
        <f t="shared" si="328"/>
        <v>0</v>
      </c>
      <c r="AC733" s="5">
        <f t="shared" si="329"/>
        <v>1.0399085179711847</v>
      </c>
      <c r="AD733" s="5">
        <f t="shared" si="330"/>
        <v>-9.4386817533011929</v>
      </c>
      <c r="AE733">
        <f t="shared" si="347"/>
        <v>0</v>
      </c>
    </row>
    <row r="734" spans="1:31" x14ac:dyDescent="0.2">
      <c r="A734">
        <f t="shared" si="348"/>
        <v>7.0199999999998948</v>
      </c>
      <c r="B734" s="5">
        <f t="shared" si="331"/>
        <v>0</v>
      </c>
      <c r="C734" s="5">
        <f t="shared" si="332"/>
        <v>476.55832892944278</v>
      </c>
      <c r="D734" s="5">
        <f t="shared" si="333"/>
        <v>-92.319175062714933</v>
      </c>
      <c r="E734" s="2">
        <f t="shared" si="334"/>
        <v>476.55832892944278</v>
      </c>
      <c r="F734" s="2">
        <f t="shared" si="335"/>
        <v>0</v>
      </c>
      <c r="G734" s="3">
        <f t="shared" si="336"/>
        <v>0</v>
      </c>
      <c r="H734" s="3">
        <f t="shared" si="337"/>
        <v>53.400435550381047</v>
      </c>
      <c r="I734" s="3">
        <f t="shared" si="338"/>
        <v>-77.898927858677126</v>
      </c>
      <c r="J734" s="2">
        <f t="shared" si="318"/>
        <v>94.444954754088286</v>
      </c>
      <c r="K734" s="2">
        <f t="shared" si="339"/>
        <v>64.37965559242555</v>
      </c>
      <c r="L734" s="6">
        <f t="shared" si="319"/>
        <v>2835.7181212092228</v>
      </c>
      <c r="M734" s="2">
        <f t="shared" si="320"/>
        <v>35.938788688936334</v>
      </c>
      <c r="N734" s="2">
        <f t="shared" si="340"/>
        <v>94.444954754088286</v>
      </c>
      <c r="O734" s="2">
        <f t="shared" si="321"/>
        <v>64.37965559242555</v>
      </c>
      <c r="P734" s="5">
        <f t="shared" si="322"/>
        <v>0.38360296913930936</v>
      </c>
      <c r="Q734" s="4">
        <f t="shared" si="341"/>
        <v>0.3805262947344536</v>
      </c>
      <c r="R734" s="4">
        <f t="shared" si="323"/>
        <v>0.28977343458595822</v>
      </c>
      <c r="S734" s="4">
        <f t="shared" si="342"/>
        <v>0</v>
      </c>
      <c r="T734" s="4">
        <f t="shared" si="343"/>
        <v>0</v>
      </c>
      <c r="U734" s="5">
        <f t="shared" si="344"/>
        <v>0</v>
      </c>
      <c r="V734" s="5">
        <f t="shared" si="345"/>
        <v>-10.284872478305466</v>
      </c>
      <c r="W734" s="5">
        <f t="shared" si="346"/>
        <v>15.003258512139503</v>
      </c>
      <c r="X734" s="5">
        <f t="shared" si="324"/>
        <v>0.99954815692958143</v>
      </c>
      <c r="Y734" s="5">
        <f t="shared" si="325"/>
        <v>0</v>
      </c>
      <c r="Z734" s="5">
        <f t="shared" si="326"/>
        <v>11.333451768630134</v>
      </c>
      <c r="AA734" s="5">
        <f t="shared" si="327"/>
        <v>7.7691860128299748</v>
      </c>
      <c r="AB734" s="5">
        <f t="shared" si="328"/>
        <v>0</v>
      </c>
      <c r="AC734" s="5">
        <f t="shared" si="329"/>
        <v>1.0485792903246676</v>
      </c>
      <c r="AD734" s="5">
        <f t="shared" si="330"/>
        <v>-9.4015554750305199</v>
      </c>
      <c r="AE734">
        <f t="shared" si="347"/>
        <v>0</v>
      </c>
    </row>
    <row r="735" spans="1:31" x14ac:dyDescent="0.2">
      <c r="A735">
        <f t="shared" si="348"/>
        <v>7.0299999999998946</v>
      </c>
      <c r="B735" s="5">
        <f t="shared" si="331"/>
        <v>0</v>
      </c>
      <c r="C735" s="5">
        <f t="shared" si="332"/>
        <v>477.09238571391109</v>
      </c>
      <c r="D735" s="5">
        <f t="shared" si="333"/>
        <v>-93.098634419075466</v>
      </c>
      <c r="E735" s="2">
        <f t="shared" si="334"/>
        <v>477.09238571391109</v>
      </c>
      <c r="F735" s="2">
        <f t="shared" si="335"/>
        <v>0</v>
      </c>
      <c r="G735" s="3">
        <f t="shared" si="336"/>
        <v>0</v>
      </c>
      <c r="H735" s="3">
        <f t="shared" si="337"/>
        <v>53.410921343284294</v>
      </c>
      <c r="I735" s="3">
        <f t="shared" si="338"/>
        <v>-77.992943413427426</v>
      </c>
      <c r="J735" s="2">
        <f t="shared" si="318"/>
        <v>94.528438795045133</v>
      </c>
      <c r="K735" s="2">
        <f t="shared" si="339"/>
        <v>64.436563595804444</v>
      </c>
      <c r="L735" s="6">
        <f t="shared" si="319"/>
        <v>2835.7151611185609</v>
      </c>
      <c r="M735" s="2">
        <f t="shared" si="320"/>
        <v>35.938751173898424</v>
      </c>
      <c r="N735" s="2">
        <f t="shared" si="340"/>
        <v>94.528438795045133</v>
      </c>
      <c r="O735" s="2">
        <f t="shared" si="321"/>
        <v>64.436563595804444</v>
      </c>
      <c r="P735" s="5">
        <f t="shared" si="322"/>
        <v>0.38360288270466197</v>
      </c>
      <c r="Q735" s="4">
        <f t="shared" si="341"/>
        <v>0.38018983103931486</v>
      </c>
      <c r="R735" s="4">
        <f t="shared" si="323"/>
        <v>0.28967181711421697</v>
      </c>
      <c r="S735" s="4">
        <f t="shared" si="342"/>
        <v>0</v>
      </c>
      <c r="T735" s="4">
        <f t="shared" si="343"/>
        <v>0</v>
      </c>
      <c r="U735" s="5">
        <f t="shared" si="344"/>
        <v>0</v>
      </c>
      <c r="V735" s="5">
        <f t="shared" si="345"/>
        <v>-10.295982747386766</v>
      </c>
      <c r="W735" s="5">
        <f t="shared" si="346"/>
        <v>15.034640474396708</v>
      </c>
      <c r="X735" s="5">
        <f t="shared" si="324"/>
        <v>0.9995471135419669</v>
      </c>
      <c r="Y735" s="5">
        <f t="shared" si="325"/>
        <v>0</v>
      </c>
      <c r="Z735" s="5">
        <f t="shared" si="326"/>
        <v>11.353177523513223</v>
      </c>
      <c r="AA735" s="5">
        <f t="shared" si="327"/>
        <v>7.7748530208735742</v>
      </c>
      <c r="AB735" s="5">
        <f t="shared" si="328"/>
        <v>0</v>
      </c>
      <c r="AC735" s="5">
        <f t="shared" si="329"/>
        <v>1.0571947761264564</v>
      </c>
      <c r="AD735" s="5">
        <f t="shared" si="330"/>
        <v>-9.364506504729718</v>
      </c>
      <c r="AE735">
        <f t="shared" si="347"/>
        <v>0</v>
      </c>
    </row>
    <row r="736" spans="1:31" x14ac:dyDescent="0.2">
      <c r="A736">
        <f t="shared" si="348"/>
        <v>7.0399999999998943</v>
      </c>
      <c r="B736" s="5">
        <f t="shared" si="331"/>
        <v>0</v>
      </c>
      <c r="C736" s="5">
        <f t="shared" si="332"/>
        <v>477.6265477870827</v>
      </c>
      <c r="D736" s="5">
        <f t="shared" si="333"/>
        <v>-93.879032078534976</v>
      </c>
      <c r="E736" s="2">
        <f t="shared" si="334"/>
        <v>477.6265477870827</v>
      </c>
      <c r="F736" s="2">
        <f t="shared" si="335"/>
        <v>0</v>
      </c>
      <c r="G736" s="3">
        <f t="shared" si="336"/>
        <v>0</v>
      </c>
      <c r="H736" s="3">
        <f t="shared" si="337"/>
        <v>53.421493291045557</v>
      </c>
      <c r="I736" s="3">
        <f t="shared" si="338"/>
        <v>-78.086588478474724</v>
      </c>
      <c r="J736" s="2">
        <f t="shared" ref="J736:J799" si="349">SQRT(G736^2+H736^2+I736^2)</f>
        <v>94.611686623016539</v>
      </c>
      <c r="K736" s="2">
        <f t="shared" si="339"/>
        <v>64.493310581470027</v>
      </c>
      <c r="L736" s="6">
        <f t="shared" ref="L736:L799" si="350">SQRT(spin^2-flag*((30/PI())*(wx*G736+wy*H736+wz*I736)/J736)^2)*EXP(-A736/(tau*146.7/N736))</f>
        <v>2835.7122010179583</v>
      </c>
      <c r="M736" s="2">
        <f t="shared" ref="M736:M799" si="351">(L736*PI()/30)*(circ/(2*PI()))/12</f>
        <v>35.938713658734535</v>
      </c>
      <c r="N736" s="2">
        <f t="shared" si="340"/>
        <v>94.611686623016539</v>
      </c>
      <c r="O736" s="2">
        <f t="shared" ref="O736:O799" si="352">J736/1.467</f>
        <v>64.493310581470027</v>
      </c>
      <c r="P736" s="5">
        <f t="shared" ref="P736:P799" si="353">cd0+(cdspin*L736/1000)</f>
        <v>0.38360279626972438</v>
      </c>
      <c r="Q736" s="4">
        <f t="shared" si="341"/>
        <v>0.37985490948843936</v>
      </c>
      <c r="R736" s="4">
        <f t="shared" ref="R736:R799" si="354">cl2_*Q736/(cl0+cl1_*Q736)</f>
        <v>0.2895705575553158</v>
      </c>
      <c r="S736" s="4">
        <f t="shared" si="342"/>
        <v>0</v>
      </c>
      <c r="T736" s="4">
        <f t="shared" si="343"/>
        <v>0</v>
      </c>
      <c r="U736" s="5">
        <f t="shared" si="344"/>
        <v>0</v>
      </c>
      <c r="V736" s="5">
        <f t="shared" si="345"/>
        <v>-10.307087471197217</v>
      </c>
      <c r="W736" s="5">
        <f t="shared" si="346"/>
        <v>15.065945337584319</v>
      </c>
      <c r="X736" s="5">
        <f t="shared" ref="X736:X799" si="355">M736/romega</f>
        <v>0.99954607015084851</v>
      </c>
      <c r="Y736" s="5">
        <f t="shared" ref="Y736:Y799" si="356">const*($R736/omega)*N736*(wy*I736-wz*(H736-T736))</f>
        <v>0</v>
      </c>
      <c r="Z736" s="5">
        <f t="shared" ref="Z736:Z799" si="357">const*($R736/omega)*N736*(wz*(G736-S736)-wx*I736)</f>
        <v>11.372842518162116</v>
      </c>
      <c r="AA736" s="5">
        <f t="shared" ref="AA736:AA799" si="358">const*($R736/omega)*N736*(wx*(H736-T736)-wy*(G736-S736))</f>
        <v>7.7805195760548944</v>
      </c>
      <c r="AB736" s="5">
        <f t="shared" ref="AB736:AB799" si="359">U736+Y736</f>
        <v>0</v>
      </c>
      <c r="AC736" s="5">
        <f t="shared" ref="AC736:AC799" si="360">V736+Z736</f>
        <v>1.0657550469648989</v>
      </c>
      <c r="AD736" s="5">
        <f t="shared" ref="AD736:AD799" si="361">W736+AA736-32.174</f>
        <v>-9.3275350863607862</v>
      </c>
      <c r="AE736">
        <f t="shared" si="347"/>
        <v>0</v>
      </c>
    </row>
    <row r="737" spans="1:31" x14ac:dyDescent="0.2">
      <c r="A737">
        <f t="shared" si="348"/>
        <v>7.0499999999998941</v>
      </c>
      <c r="B737" s="5">
        <f t="shared" ref="B737:B800" si="362">B736+G736*dt+0.5*AB736*dt*dt</f>
        <v>0</v>
      </c>
      <c r="C737" s="5">
        <f t="shared" ref="C737:C800" si="363">C736+H736*dt+0.5*AC736*dt*dt</f>
        <v>478.1608160077455</v>
      </c>
      <c r="D737" s="5">
        <f t="shared" ref="D737:D800" si="364">D736+I736*dt+0.5*AD736*dt*dt</f>
        <v>-94.66036434007404</v>
      </c>
      <c r="E737" s="2">
        <f t="shared" ref="E737:E800" si="365">SQRT(B737^2+C737^2)</f>
        <v>478.1608160077455</v>
      </c>
      <c r="F737" s="2">
        <f t="shared" ref="F737:F800" si="366">ATAN2(C737,B737)*180/PI()</f>
        <v>0</v>
      </c>
      <c r="G737" s="3">
        <f t="shared" ref="G737:G800" si="367">G736+AB736*dt</f>
        <v>0</v>
      </c>
      <c r="H737" s="3">
        <f t="shared" ref="H737:H800" si="368">H736+AC736*dt</f>
        <v>53.43215084151521</v>
      </c>
      <c r="I737" s="3">
        <f t="shared" ref="I737:I800" si="369">I736+AD736*dt</f>
        <v>-78.179863829338331</v>
      </c>
      <c r="J737" s="2">
        <f t="shared" si="349"/>
        <v>94.694698119400115</v>
      </c>
      <c r="K737" s="2">
        <f t="shared" ref="K737:K800" si="370">J737/1.467</f>
        <v>64.549896468575398</v>
      </c>
      <c r="L737" s="6">
        <f t="shared" si="350"/>
        <v>2835.7092409227284</v>
      </c>
      <c r="M737" s="2">
        <f t="shared" si="351"/>
        <v>35.938676143638745</v>
      </c>
      <c r="N737" s="2">
        <f t="shared" ref="N737:N800" si="371">IF(D737&gt;=hwind,SQRT((G737-vxw)^2+(H737-vyw)^2+I737^2),J737)</f>
        <v>94.694698119400115</v>
      </c>
      <c r="O737" s="2">
        <f t="shared" si="352"/>
        <v>64.549896468575398</v>
      </c>
      <c r="P737" s="5">
        <f t="shared" si="353"/>
        <v>0.38360270983494371</v>
      </c>
      <c r="Q737" s="4">
        <f t="shared" ref="Q737:Q800" si="372">(M737/N737)</f>
        <v>0.37952152398568112</v>
      </c>
      <c r="R737" s="4">
        <f t="shared" si="354"/>
        <v>0.28946965537887259</v>
      </c>
      <c r="S737" s="4">
        <f t="shared" si="342"/>
        <v>0</v>
      </c>
      <c r="T737" s="4">
        <f t="shared" si="343"/>
        <v>0</v>
      </c>
      <c r="U737" s="5">
        <f t="shared" si="344"/>
        <v>0</v>
      </c>
      <c r="V737" s="5">
        <f t="shared" si="345"/>
        <v>-10.318186558805332</v>
      </c>
      <c r="W737" s="5">
        <f t="shared" si="346"/>
        <v>15.097172908606696</v>
      </c>
      <c r="X737" s="5">
        <f t="shared" si="355"/>
        <v>0.99954502676162416</v>
      </c>
      <c r="Y737" s="5">
        <f t="shared" si="356"/>
        <v>0</v>
      </c>
      <c r="Z737" s="5">
        <f t="shared" si="357"/>
        <v>11.392446734617767</v>
      </c>
      <c r="AA737" s="5">
        <f t="shared" si="358"/>
        <v>7.7861856309551447</v>
      </c>
      <c r="AB737" s="5">
        <f t="shared" si="359"/>
        <v>0</v>
      </c>
      <c r="AC737" s="5">
        <f t="shared" si="360"/>
        <v>1.0742601758124355</v>
      </c>
      <c r="AD737" s="5">
        <f t="shared" si="361"/>
        <v>-9.2906414604381595</v>
      </c>
      <c r="AE737">
        <f t="shared" si="347"/>
        <v>0</v>
      </c>
    </row>
    <row r="738" spans="1:31" x14ac:dyDescent="0.2">
      <c r="A738">
        <f t="shared" si="348"/>
        <v>7.0599999999998939</v>
      </c>
      <c r="B738" s="5">
        <f t="shared" si="362"/>
        <v>0</v>
      </c>
      <c r="C738" s="5">
        <f t="shared" si="363"/>
        <v>478.69519122916944</v>
      </c>
      <c r="D738" s="5">
        <f t="shared" si="364"/>
        <v>-95.442627510440445</v>
      </c>
      <c r="E738" s="2">
        <f t="shared" si="365"/>
        <v>478.69519122916944</v>
      </c>
      <c r="F738" s="2">
        <f t="shared" si="366"/>
        <v>0</v>
      </c>
      <c r="G738" s="3">
        <f t="shared" si="367"/>
        <v>0</v>
      </c>
      <c r="H738" s="3">
        <f t="shared" si="368"/>
        <v>53.442893443273334</v>
      </c>
      <c r="I738" s="3">
        <f t="shared" si="369"/>
        <v>-78.272770243942716</v>
      </c>
      <c r="J738" s="2">
        <f t="shared" si="349"/>
        <v>94.777473174009614</v>
      </c>
      <c r="K738" s="2">
        <f t="shared" si="370"/>
        <v>64.606321182010646</v>
      </c>
      <c r="L738" s="6">
        <f t="shared" si="350"/>
        <v>2835.70628084808</v>
      </c>
      <c r="M738" s="2">
        <f t="shared" si="351"/>
        <v>35.938638628803794</v>
      </c>
      <c r="N738" s="2">
        <f t="shared" si="371"/>
        <v>94.777473174009614</v>
      </c>
      <c r="O738" s="2">
        <f t="shared" si="352"/>
        <v>64.606321182010646</v>
      </c>
      <c r="P738" s="5">
        <f t="shared" si="353"/>
        <v>0.38360262340076395</v>
      </c>
      <c r="Q738" s="4">
        <f t="shared" si="372"/>
        <v>0.37918966844390489</v>
      </c>
      <c r="R738" s="4">
        <f t="shared" si="354"/>
        <v>0.28936911004695592</v>
      </c>
      <c r="S738" s="4">
        <f t="shared" ref="S738:S801" si="373">IF(D738&gt;=hwind,vxw,0)</f>
        <v>0</v>
      </c>
      <c r="T738" s="4">
        <f t="shared" ref="T738:T801" si="374">IF(D738&gt;=hwind,vyw,0)</f>
        <v>0</v>
      </c>
      <c r="U738" s="5">
        <f t="shared" ref="U738:U801" si="375">-const*$P738*$N738*(G738-S738)</f>
        <v>0</v>
      </c>
      <c r="V738" s="5">
        <f t="shared" ref="V738:V801" si="376">-const*$P738*$N738*(H738-T738)</f>
        <v>-10.329279919705726</v>
      </c>
      <c r="W738" s="5">
        <f t="shared" ref="W738:W801" si="377">-const*$P738*$N738*I738</f>
        <v>15.128322997681192</v>
      </c>
      <c r="X738" s="5">
        <f t="shared" si="355"/>
        <v>0.99954398337965444</v>
      </c>
      <c r="Y738" s="5">
        <f t="shared" si="356"/>
        <v>0</v>
      </c>
      <c r="Z738" s="5">
        <f t="shared" si="357"/>
        <v>11.411990156721085</v>
      </c>
      <c r="AA738" s="5">
        <f t="shared" si="358"/>
        <v>7.7918511382766162</v>
      </c>
      <c r="AB738" s="5">
        <f t="shared" si="359"/>
        <v>0</v>
      </c>
      <c r="AC738" s="5">
        <f t="shared" si="360"/>
        <v>1.082710237015359</v>
      </c>
      <c r="AD738" s="5">
        <f t="shared" si="361"/>
        <v>-9.2538258640421915</v>
      </c>
      <c r="AE738">
        <f t="shared" si="347"/>
        <v>0</v>
      </c>
    </row>
    <row r="739" spans="1:31" x14ac:dyDescent="0.2">
      <c r="A739">
        <f t="shared" si="348"/>
        <v>7.0699999999998937</v>
      </c>
      <c r="B739" s="5">
        <f t="shared" si="362"/>
        <v>0</v>
      </c>
      <c r="C739" s="5">
        <f t="shared" si="363"/>
        <v>479.22967429911404</v>
      </c>
      <c r="D739" s="5">
        <f t="shared" si="364"/>
        <v>-96.225817904173084</v>
      </c>
      <c r="E739" s="2">
        <f t="shared" si="365"/>
        <v>479.22967429911404</v>
      </c>
      <c r="F739" s="2">
        <f t="shared" si="366"/>
        <v>0</v>
      </c>
      <c r="G739" s="3">
        <f t="shared" si="367"/>
        <v>0</v>
      </c>
      <c r="H739" s="3">
        <f t="shared" si="368"/>
        <v>53.453720545643485</v>
      </c>
      <c r="I739" s="3">
        <f t="shared" si="369"/>
        <v>-78.365308502583133</v>
      </c>
      <c r="J739" s="2">
        <f t="shared" si="349"/>
        <v>94.860011684991775</v>
      </c>
      <c r="K739" s="2">
        <f t="shared" si="370"/>
        <v>64.662584652346126</v>
      </c>
      <c r="L739" s="6">
        <f t="shared" si="350"/>
        <v>2835.7033208091166</v>
      </c>
      <c r="M739" s="2">
        <f t="shared" si="351"/>
        <v>35.938601114421097</v>
      </c>
      <c r="N739" s="2">
        <f t="shared" si="371"/>
        <v>94.860011684991775</v>
      </c>
      <c r="O739" s="2">
        <f t="shared" si="352"/>
        <v>64.662584652346126</v>
      </c>
      <c r="P739" s="5">
        <f t="shared" si="353"/>
        <v>0.38360253696762625</v>
      </c>
      <c r="Q739" s="4">
        <f t="shared" si="372"/>
        <v>0.37885933678529266</v>
      </c>
      <c r="R739" s="4">
        <f t="shared" si="354"/>
        <v>0.28926892101421281</v>
      </c>
      <c r="S739" s="4">
        <f t="shared" si="373"/>
        <v>0</v>
      </c>
      <c r="T739" s="4">
        <f t="shared" si="374"/>
        <v>0</v>
      </c>
      <c r="U739" s="5">
        <f t="shared" si="375"/>
        <v>0</v>
      </c>
      <c r="V739" s="5">
        <f t="shared" si="376"/>
        <v>-10.340367463816719</v>
      </c>
      <c r="W739" s="5">
        <f t="shared" si="377"/>
        <v>15.159395418325328</v>
      </c>
      <c r="X739" s="5">
        <f t="shared" si="355"/>
        <v>0.999542940010263</v>
      </c>
      <c r="Y739" s="5">
        <f t="shared" si="356"/>
        <v>0</v>
      </c>
      <c r="Z739" s="5">
        <f t="shared" si="357"/>
        <v>11.43147277010018</v>
      </c>
      <c r="AA739" s="5">
        <f t="shared" si="358"/>
        <v>7.797516050841887</v>
      </c>
      <c r="AB739" s="5">
        <f t="shared" si="359"/>
        <v>0</v>
      </c>
      <c r="AC739" s="5">
        <f t="shared" si="360"/>
        <v>1.0911053062834615</v>
      </c>
      <c r="AD739" s="5">
        <f t="shared" si="361"/>
        <v>-9.2170885308327826</v>
      </c>
      <c r="AE739">
        <f t="shared" si="347"/>
        <v>0</v>
      </c>
    </row>
    <row r="740" spans="1:31" x14ac:dyDescent="0.2">
      <c r="A740">
        <f t="shared" si="348"/>
        <v>7.0799999999998935</v>
      </c>
      <c r="B740" s="5">
        <f t="shared" si="362"/>
        <v>0</v>
      </c>
      <c r="C740" s="5">
        <f t="shared" si="363"/>
        <v>479.76426605983579</v>
      </c>
      <c r="D740" s="5">
        <f t="shared" si="364"/>
        <v>-97.009931843625452</v>
      </c>
      <c r="E740" s="2">
        <f t="shared" si="365"/>
        <v>479.76426605983579</v>
      </c>
      <c r="F740" s="2">
        <f t="shared" si="366"/>
        <v>0</v>
      </c>
      <c r="G740" s="3">
        <f t="shared" si="367"/>
        <v>0</v>
      </c>
      <c r="H740" s="3">
        <f t="shared" si="368"/>
        <v>53.464631598706319</v>
      </c>
      <c r="I740" s="3">
        <f t="shared" si="369"/>
        <v>-78.457479387891468</v>
      </c>
      <c r="J740" s="2">
        <f t="shared" si="349"/>
        <v>94.942313558743663</v>
      </c>
      <c r="K740" s="2">
        <f t="shared" si="370"/>
        <v>64.718686815776181</v>
      </c>
      <c r="L740" s="6">
        <f t="shared" si="350"/>
        <v>2835.7003608208356</v>
      </c>
      <c r="M740" s="2">
        <f t="shared" si="351"/>
        <v>35.938563600680723</v>
      </c>
      <c r="N740" s="2">
        <f t="shared" si="371"/>
        <v>94.942313558743663</v>
      </c>
      <c r="O740" s="2">
        <f t="shared" si="352"/>
        <v>64.718686815776181</v>
      </c>
      <c r="P740" s="5">
        <f t="shared" si="353"/>
        <v>0.38360245053596842</v>
      </c>
      <c r="Q740" s="4">
        <f t="shared" si="372"/>
        <v>0.37853052294164347</v>
      </c>
      <c r="R740" s="4">
        <f t="shared" si="354"/>
        <v>0.28916908772799582</v>
      </c>
      <c r="S740" s="4">
        <f t="shared" si="373"/>
        <v>0</v>
      </c>
      <c r="T740" s="4">
        <f t="shared" si="374"/>
        <v>0</v>
      </c>
      <c r="U740" s="5">
        <f t="shared" si="375"/>
        <v>0</v>
      </c>
      <c r="V740" s="5">
        <f t="shared" si="376"/>
        <v>-10.351449101477964</v>
      </c>
      <c r="W740" s="5">
        <f t="shared" si="377"/>
        <v>15.190389987343831</v>
      </c>
      <c r="X740" s="5">
        <f t="shared" si="355"/>
        <v>0.99954189665873616</v>
      </c>
      <c r="Y740" s="5">
        <f t="shared" si="356"/>
        <v>0</v>
      </c>
      <c r="Z740" s="5">
        <f t="shared" si="357"/>
        <v>11.450894562157723</v>
      </c>
      <c r="AA740" s="5">
        <f t="shared" si="358"/>
        <v>7.803180321593115</v>
      </c>
      <c r="AB740" s="5">
        <f t="shared" si="359"/>
        <v>0</v>
      </c>
      <c r="AC740" s="5">
        <f t="shared" si="360"/>
        <v>1.0994454606797586</v>
      </c>
      <c r="AD740" s="5">
        <f t="shared" si="361"/>
        <v>-9.1804296910630541</v>
      </c>
      <c r="AE740">
        <f t="shared" si="347"/>
        <v>0</v>
      </c>
    </row>
    <row r="741" spans="1:31" x14ac:dyDescent="0.2">
      <c r="A741">
        <f t="shared" si="348"/>
        <v>7.0899999999998933</v>
      </c>
      <c r="B741" s="5">
        <f t="shared" si="362"/>
        <v>0</v>
      </c>
      <c r="C741" s="5">
        <f t="shared" si="363"/>
        <v>480.29896734809586</v>
      </c>
      <c r="D741" s="5">
        <f t="shared" si="364"/>
        <v>-97.794965658988929</v>
      </c>
      <c r="E741" s="2">
        <f t="shared" si="365"/>
        <v>480.29896734809586</v>
      </c>
      <c r="F741" s="2">
        <f t="shared" si="366"/>
        <v>0</v>
      </c>
      <c r="G741" s="3">
        <f t="shared" si="367"/>
        <v>0</v>
      </c>
      <c r="H741" s="3">
        <f t="shared" si="368"/>
        <v>53.475626053313114</v>
      </c>
      <c r="I741" s="3">
        <f t="shared" si="369"/>
        <v>-78.549283684802091</v>
      </c>
      <c r="J741" s="2">
        <f t="shared" si="349"/>
        <v>95.024378709830543</v>
      </c>
      <c r="K741" s="2">
        <f t="shared" si="370"/>
        <v>64.774627614063078</v>
      </c>
      <c r="L741" s="6">
        <f t="shared" si="350"/>
        <v>2835.697400898131</v>
      </c>
      <c r="M741" s="2">
        <f t="shared" si="351"/>
        <v>35.938526087771443</v>
      </c>
      <c r="N741" s="2">
        <f t="shared" si="371"/>
        <v>95.024378709830543</v>
      </c>
      <c r="O741" s="2">
        <f t="shared" si="352"/>
        <v>64.774627614063078</v>
      </c>
      <c r="P741" s="5">
        <f t="shared" si="353"/>
        <v>0.38360236410622545</v>
      </c>
      <c r="Q741" s="4">
        <f t="shared" si="372"/>
        <v>0.37820322085466579</v>
      </c>
      <c r="R741" s="4">
        <f t="shared" si="354"/>
        <v>0.28906960962848771</v>
      </c>
      <c r="S741" s="4">
        <f t="shared" si="373"/>
        <v>0</v>
      </c>
      <c r="T741" s="4">
        <f t="shared" si="374"/>
        <v>0</v>
      </c>
      <c r="U741" s="5">
        <f t="shared" si="375"/>
        <v>0</v>
      </c>
      <c r="V741" s="5">
        <f t="shared" si="376"/>
        <v>-10.362524743448175</v>
      </c>
      <c r="W741" s="5">
        <f t="shared" si="377"/>
        <v>15.221306524815557</v>
      </c>
      <c r="X741" s="5">
        <f t="shared" si="355"/>
        <v>0.99954085333032416</v>
      </c>
      <c r="Y741" s="5">
        <f t="shared" si="356"/>
        <v>0</v>
      </c>
      <c r="Z741" s="5">
        <f t="shared" si="357"/>
        <v>11.47025552205813</v>
      </c>
      <c r="AA741" s="5">
        <f t="shared" si="358"/>
        <v>7.8088439035912991</v>
      </c>
      <c r="AB741" s="5">
        <f t="shared" si="359"/>
        <v>0</v>
      </c>
      <c r="AC741" s="5">
        <f t="shared" si="360"/>
        <v>1.1077307786099553</v>
      </c>
      <c r="AD741" s="5">
        <f t="shared" si="361"/>
        <v>-9.1438495715931438</v>
      </c>
      <c r="AE741">
        <f t="shared" si="347"/>
        <v>0</v>
      </c>
    </row>
    <row r="742" spans="1:31" x14ac:dyDescent="0.2">
      <c r="A742">
        <f t="shared" si="348"/>
        <v>7.0999999999998931</v>
      </c>
      <c r="B742" s="5">
        <f t="shared" si="362"/>
        <v>0</v>
      </c>
      <c r="C742" s="5">
        <f t="shared" si="363"/>
        <v>480.8337789951679</v>
      </c>
      <c r="D742" s="5">
        <f t="shared" si="364"/>
        <v>-98.580915688315528</v>
      </c>
      <c r="E742" s="2">
        <f t="shared" si="365"/>
        <v>480.8337789951679</v>
      </c>
      <c r="F742" s="2">
        <f t="shared" si="366"/>
        <v>0</v>
      </c>
      <c r="G742" s="3">
        <f t="shared" si="367"/>
        <v>0</v>
      </c>
      <c r="H742" s="3">
        <f t="shared" si="368"/>
        <v>53.486703361099217</v>
      </c>
      <c r="I742" s="3">
        <f t="shared" si="369"/>
        <v>-78.640722180518026</v>
      </c>
      <c r="J742" s="2">
        <f t="shared" si="349"/>
        <v>95.106207060904509</v>
      </c>
      <c r="K742" s="2">
        <f t="shared" si="370"/>
        <v>64.830406994481592</v>
      </c>
      <c r="L742" s="6">
        <f t="shared" si="350"/>
        <v>2835.6944410557912</v>
      </c>
      <c r="M742" s="2">
        <f t="shared" si="351"/>
        <v>35.93848857588069</v>
      </c>
      <c r="N742" s="2">
        <f t="shared" si="371"/>
        <v>95.106207060904509</v>
      </c>
      <c r="O742" s="2">
        <f t="shared" si="352"/>
        <v>64.830406994481592</v>
      </c>
      <c r="P742" s="5">
        <f t="shared" si="353"/>
        <v>0.3836022776788291</v>
      </c>
      <c r="Q742" s="4">
        <f t="shared" si="372"/>
        <v>0.3778774244762621</v>
      </c>
      <c r="R742" s="4">
        <f t="shared" si="354"/>
        <v>0.28897048614882542</v>
      </c>
      <c r="S742" s="4">
        <f t="shared" si="373"/>
        <v>0</v>
      </c>
      <c r="T742" s="4">
        <f t="shared" si="374"/>
        <v>0</v>
      </c>
      <c r="U742" s="5">
        <f t="shared" si="375"/>
        <v>0</v>
      </c>
      <c r="V742" s="5">
        <f t="shared" si="376"/>
        <v>-10.373594300902891</v>
      </c>
      <c r="W742" s="5">
        <f t="shared" si="377"/>
        <v>15.252144854080308</v>
      </c>
      <c r="X742" s="5">
        <f t="shared" si="355"/>
        <v>0.99953981003023995</v>
      </c>
      <c r="Y742" s="5">
        <f t="shared" si="356"/>
        <v>0</v>
      </c>
      <c r="Z742" s="5">
        <f t="shared" si="357"/>
        <v>11.489555640714949</v>
      </c>
      <c r="AA742" s="5">
        <f t="shared" si="358"/>
        <v>7.8145067500156644</v>
      </c>
      <c r="AB742" s="5">
        <f t="shared" si="359"/>
        <v>0</v>
      </c>
      <c r="AC742" s="5">
        <f t="shared" si="360"/>
        <v>1.115961339812058</v>
      </c>
      <c r="AD742" s="5">
        <f t="shared" si="361"/>
        <v>-9.107348395904026</v>
      </c>
      <c r="AE742">
        <f t="shared" si="347"/>
        <v>0</v>
      </c>
    </row>
    <row r="743" spans="1:31" x14ac:dyDescent="0.2">
      <c r="A743">
        <f t="shared" si="348"/>
        <v>7.1099999999998929</v>
      </c>
      <c r="B743" s="5">
        <f t="shared" si="362"/>
        <v>0</v>
      </c>
      <c r="C743" s="5">
        <f t="shared" si="363"/>
        <v>481.36870182684584</v>
      </c>
      <c r="D743" s="5">
        <f t="shared" si="364"/>
        <v>-99.367778277540495</v>
      </c>
      <c r="E743" s="2">
        <f t="shared" si="365"/>
        <v>481.36870182684584</v>
      </c>
      <c r="F743" s="2">
        <f t="shared" si="366"/>
        <v>0</v>
      </c>
      <c r="G743" s="3">
        <f t="shared" si="367"/>
        <v>0</v>
      </c>
      <c r="H743" s="3">
        <f t="shared" si="368"/>
        <v>53.497862974497338</v>
      </c>
      <c r="I743" s="3">
        <f t="shared" si="369"/>
        <v>-78.731795664477062</v>
      </c>
      <c r="J743" s="2">
        <f t="shared" si="349"/>
        <v>95.187798542623426</v>
      </c>
      <c r="K743" s="2">
        <f t="shared" si="370"/>
        <v>64.886024909763748</v>
      </c>
      <c r="L743" s="6">
        <f t="shared" si="350"/>
        <v>2835.6914813085009</v>
      </c>
      <c r="M743" s="2">
        <f t="shared" si="351"/>
        <v>35.938451065194542</v>
      </c>
      <c r="N743" s="2">
        <f t="shared" si="371"/>
        <v>95.187798542623426</v>
      </c>
      <c r="O743" s="2">
        <f t="shared" si="352"/>
        <v>64.886024909763748</v>
      </c>
      <c r="P743" s="5">
        <f t="shared" si="353"/>
        <v>0.38360219125420825</v>
      </c>
      <c r="Q743" s="4">
        <f t="shared" si="372"/>
        <v>0.37755312776880678</v>
      </c>
      <c r="R743" s="4">
        <f t="shared" si="354"/>
        <v>0.28887171671522199</v>
      </c>
      <c r="S743" s="4">
        <f t="shared" si="373"/>
        <v>0</v>
      </c>
      <c r="T743" s="4">
        <f t="shared" si="374"/>
        <v>0</v>
      </c>
      <c r="U743" s="5">
        <f t="shared" si="375"/>
        <v>0</v>
      </c>
      <c r="V743" s="5">
        <f t="shared" si="376"/>
        <v>-10.384657685432316</v>
      </c>
      <c r="W743" s="5">
        <f t="shared" si="377"/>
        <v>15.282904801725506</v>
      </c>
      <c r="X743" s="5">
        <f t="shared" si="355"/>
        <v>0.99953876676365883</v>
      </c>
      <c r="Y743" s="5">
        <f t="shared" si="356"/>
        <v>0</v>
      </c>
      <c r="Z743" s="5">
        <f t="shared" si="357"/>
        <v>11.508794910778093</v>
      </c>
      <c r="AA743" s="5">
        <f t="shared" si="358"/>
        <v>7.8201688141630186</v>
      </c>
      <c r="AB743" s="5">
        <f t="shared" si="359"/>
        <v>0</v>
      </c>
      <c r="AC743" s="5">
        <f t="shared" si="360"/>
        <v>1.1241372253457769</v>
      </c>
      <c r="AD743" s="5">
        <f t="shared" si="361"/>
        <v>-9.0709263841114733</v>
      </c>
      <c r="AE743">
        <f t="shared" si="347"/>
        <v>0</v>
      </c>
    </row>
    <row r="744" spans="1:31" x14ac:dyDescent="0.2">
      <c r="A744">
        <f t="shared" si="348"/>
        <v>7.1199999999998926</v>
      </c>
      <c r="B744" s="5">
        <f t="shared" si="362"/>
        <v>0</v>
      </c>
      <c r="C744" s="5">
        <f t="shared" si="363"/>
        <v>481.90373666345204</v>
      </c>
      <c r="D744" s="5">
        <f t="shared" si="364"/>
        <v>-100.15554978050447</v>
      </c>
      <c r="E744" s="2">
        <f t="shared" si="365"/>
        <v>481.90373666345204</v>
      </c>
      <c r="F744" s="2">
        <f t="shared" si="366"/>
        <v>0</v>
      </c>
      <c r="G744" s="3">
        <f t="shared" si="367"/>
        <v>0</v>
      </c>
      <c r="H744" s="3">
        <f t="shared" si="368"/>
        <v>53.509104346750796</v>
      </c>
      <c r="I744" s="3">
        <f t="shared" si="369"/>
        <v>-78.822504928318182</v>
      </c>
      <c r="J744" s="2">
        <f t="shared" si="349"/>
        <v>95.269153093570694</v>
      </c>
      <c r="K744" s="2">
        <f t="shared" si="370"/>
        <v>64.941481318044097</v>
      </c>
      <c r="L744" s="6">
        <f t="shared" si="350"/>
        <v>2835.6885216708406</v>
      </c>
      <c r="M744" s="2">
        <f t="shared" si="351"/>
        <v>35.938413555897803</v>
      </c>
      <c r="N744" s="2">
        <f t="shared" si="371"/>
        <v>95.269153093570694</v>
      </c>
      <c r="O744" s="2">
        <f t="shared" si="352"/>
        <v>64.941481318044097</v>
      </c>
      <c r="P744" s="5">
        <f t="shared" si="353"/>
        <v>0.38360210483278856</v>
      </c>
      <c r="Q744" s="4">
        <f t="shared" si="372"/>
        <v>0.37723032470541751</v>
      </c>
      <c r="R744" s="4">
        <f t="shared" si="354"/>
        <v>0.28877330074708768</v>
      </c>
      <c r="S744" s="4">
        <f t="shared" si="373"/>
        <v>0</v>
      </c>
      <c r="T744" s="4">
        <f t="shared" si="374"/>
        <v>0</v>
      </c>
      <c r="U744" s="5">
        <f t="shared" si="375"/>
        <v>0</v>
      </c>
      <c r="V744" s="5">
        <f t="shared" si="376"/>
        <v>-10.395714809039225</v>
      </c>
      <c r="W744" s="5">
        <f t="shared" si="377"/>
        <v>15.313586197572779</v>
      </c>
      <c r="X744" s="5">
        <f t="shared" si="355"/>
        <v>0.99953772353572079</v>
      </c>
      <c r="Y744" s="5">
        <f t="shared" si="356"/>
        <v>0</v>
      </c>
      <c r="Z744" s="5">
        <f t="shared" si="357"/>
        <v>11.527973326621197</v>
      </c>
      <c r="AA744" s="5">
        <f t="shared" si="358"/>
        <v>7.8258300494472151</v>
      </c>
      <c r="AB744" s="5">
        <f t="shared" si="359"/>
        <v>0</v>
      </c>
      <c r="AC744" s="5">
        <f t="shared" si="360"/>
        <v>1.1322585175819722</v>
      </c>
      <c r="AD744" s="5">
        <f t="shared" si="361"/>
        <v>-9.034583752980005</v>
      </c>
      <c r="AE744">
        <f t="shared" si="347"/>
        <v>0</v>
      </c>
    </row>
    <row r="745" spans="1:31" x14ac:dyDescent="0.2">
      <c r="A745">
        <f t="shared" si="348"/>
        <v>7.1299999999998924</v>
      </c>
      <c r="B745" s="5">
        <f t="shared" si="362"/>
        <v>0</v>
      </c>
      <c r="C745" s="5">
        <f t="shared" si="363"/>
        <v>482.43888431984544</v>
      </c>
      <c r="D745" s="5">
        <f t="shared" si="364"/>
        <v>-100.9442265589753</v>
      </c>
      <c r="E745" s="2">
        <f t="shared" si="365"/>
        <v>482.43888431984544</v>
      </c>
      <c r="F745" s="2">
        <f t="shared" si="366"/>
        <v>0</v>
      </c>
      <c r="G745" s="3">
        <f t="shared" si="367"/>
        <v>0</v>
      </c>
      <c r="H745" s="3">
        <f t="shared" si="368"/>
        <v>53.520426931926615</v>
      </c>
      <c r="I745" s="3">
        <f t="shared" si="369"/>
        <v>-78.912850765847978</v>
      </c>
      <c r="J745" s="2">
        <f t="shared" si="349"/>
        <v>95.350270660175312</v>
      </c>
      <c r="K745" s="2">
        <f t="shared" si="370"/>
        <v>64.996776182805249</v>
      </c>
      <c r="L745" s="6">
        <f t="shared" si="350"/>
        <v>2835.6855621572886</v>
      </c>
      <c r="M745" s="2">
        <f t="shared" si="351"/>
        <v>35.938376048173971</v>
      </c>
      <c r="N745" s="2">
        <f t="shared" si="371"/>
        <v>95.350270660175312</v>
      </c>
      <c r="O745" s="2">
        <f t="shared" si="352"/>
        <v>64.996776182805249</v>
      </c>
      <c r="P745" s="5">
        <f t="shared" si="353"/>
        <v>0.38360201841499286</v>
      </c>
      <c r="Q745" s="4">
        <f t="shared" si="372"/>
        <v>0.3769090092702197</v>
      </c>
      <c r="R745" s="4">
        <f t="shared" si="354"/>
        <v>0.28867523765714947</v>
      </c>
      <c r="S745" s="4">
        <f t="shared" si="373"/>
        <v>0</v>
      </c>
      <c r="T745" s="4">
        <f t="shared" si="374"/>
        <v>0</v>
      </c>
      <c r="U745" s="5">
        <f t="shared" si="375"/>
        <v>0</v>
      </c>
      <c r="V745" s="5">
        <f t="shared" si="376"/>
        <v>-10.406765584136888</v>
      </c>
      <c r="W745" s="5">
        <f t="shared" si="377"/>
        <v>15.344188874664395</v>
      </c>
      <c r="X745" s="5">
        <f t="shared" si="355"/>
        <v>0.99953668035152909</v>
      </c>
      <c r="Y745" s="5">
        <f t="shared" si="356"/>
        <v>0</v>
      </c>
      <c r="Z745" s="5">
        <f t="shared" si="357"/>
        <v>11.547090884328902</v>
      </c>
      <c r="AA745" s="5">
        <f t="shared" si="358"/>
        <v>7.8314904093985938</v>
      </c>
      <c r="AB745" s="5">
        <f t="shared" si="359"/>
        <v>0</v>
      </c>
      <c r="AC745" s="5">
        <f t="shared" si="360"/>
        <v>1.1403253001920142</v>
      </c>
      <c r="AD745" s="5">
        <f t="shared" si="361"/>
        <v>-8.9983207159370124</v>
      </c>
      <c r="AE745">
        <f t="shared" si="347"/>
        <v>0</v>
      </c>
    </row>
    <row r="746" spans="1:31" x14ac:dyDescent="0.2">
      <c r="A746">
        <f t="shared" ref="A746:A809" si="378">A745+dt</f>
        <v>7.1399999999998922</v>
      </c>
      <c r="B746" s="5">
        <f t="shared" si="362"/>
        <v>0</v>
      </c>
      <c r="C746" s="5">
        <f t="shared" si="363"/>
        <v>482.97414560542973</v>
      </c>
      <c r="D746" s="5">
        <f t="shared" si="364"/>
        <v>-101.73380498266957</v>
      </c>
      <c r="E746" s="2">
        <f t="shared" si="365"/>
        <v>482.97414560542973</v>
      </c>
      <c r="F746" s="2">
        <f t="shared" si="366"/>
        <v>0</v>
      </c>
      <c r="G746" s="3">
        <f t="shared" si="367"/>
        <v>0</v>
      </c>
      <c r="H746" s="3">
        <f t="shared" si="368"/>
        <v>53.531830184928538</v>
      </c>
      <c r="I746" s="3">
        <f t="shared" si="369"/>
        <v>-79.002833973007341</v>
      </c>
      <c r="J746" s="2">
        <f t="shared" si="349"/>
        <v>95.431151196632797</v>
      </c>
      <c r="K746" s="2">
        <f t="shared" si="370"/>
        <v>65.051909472823993</v>
      </c>
      <c r="L746" s="6">
        <f t="shared" si="350"/>
        <v>2835.682602782219</v>
      </c>
      <c r="M746" s="2">
        <f t="shared" si="351"/>
        <v>35.938338542205209</v>
      </c>
      <c r="N746" s="2">
        <f t="shared" si="371"/>
        <v>95.431151196632797</v>
      </c>
      <c r="O746" s="2">
        <f t="shared" si="352"/>
        <v>65.051909472823993</v>
      </c>
      <c r="P746" s="5">
        <f t="shared" si="353"/>
        <v>0.38360193200124082</v>
      </c>
      <c r="Q746" s="4">
        <f t="shared" si="372"/>
        <v>0.37658917545860288</v>
      </c>
      <c r="R746" s="4">
        <f t="shared" si="354"/>
        <v>0.28857752685156857</v>
      </c>
      <c r="S746" s="4">
        <f t="shared" si="373"/>
        <v>0</v>
      </c>
      <c r="T746" s="4">
        <f t="shared" si="374"/>
        <v>0</v>
      </c>
      <c r="U746" s="5">
        <f t="shared" si="375"/>
        <v>0</v>
      </c>
      <c r="V746" s="5">
        <f t="shared" si="376"/>
        <v>-10.41780992354712</v>
      </c>
      <c r="W746" s="5">
        <f t="shared" si="377"/>
        <v>15.374712669249647</v>
      </c>
      <c r="X746" s="5">
        <f t="shared" si="355"/>
        <v>0.99953563721615035</v>
      </c>
      <c r="Y746" s="5">
        <f t="shared" si="356"/>
        <v>0</v>
      </c>
      <c r="Z746" s="5">
        <f t="shared" si="357"/>
        <v>11.566147581684207</v>
      </c>
      <c r="AA746" s="5">
        <f t="shared" si="358"/>
        <v>7.8371498476635209</v>
      </c>
      <c r="AB746" s="5">
        <f t="shared" si="359"/>
        <v>0</v>
      </c>
      <c r="AC746" s="5">
        <f t="shared" si="360"/>
        <v>1.1483376581370877</v>
      </c>
      <c r="AD746" s="5">
        <f t="shared" si="361"/>
        <v>-8.9621374830868312</v>
      </c>
      <c r="AE746">
        <f t="shared" si="347"/>
        <v>0</v>
      </c>
    </row>
    <row r="747" spans="1:31" x14ac:dyDescent="0.2">
      <c r="A747">
        <f t="shared" si="378"/>
        <v>7.149999999999892</v>
      </c>
      <c r="B747" s="5">
        <f t="shared" si="362"/>
        <v>0</v>
      </c>
      <c r="C747" s="5">
        <f t="shared" si="363"/>
        <v>483.50952132416188</v>
      </c>
      <c r="D747" s="5">
        <f t="shared" si="364"/>
        <v>-102.5242814292738</v>
      </c>
      <c r="E747" s="2">
        <f t="shared" si="365"/>
        <v>483.50952132416188</v>
      </c>
      <c r="F747" s="2">
        <f t="shared" si="366"/>
        <v>0</v>
      </c>
      <c r="G747" s="3">
        <f t="shared" si="367"/>
        <v>0</v>
      </c>
      <c r="H747" s="3">
        <f t="shared" si="368"/>
        <v>53.543313561509912</v>
      </c>
      <c r="I747" s="3">
        <f t="shared" si="369"/>
        <v>-79.092455347838211</v>
      </c>
      <c r="J747" s="2">
        <f t="shared" si="349"/>
        <v>95.511794664826354</v>
      </c>
      <c r="K747" s="2">
        <f t="shared" si="370"/>
        <v>65.106881162117489</v>
      </c>
      <c r="L747" s="6">
        <f t="shared" si="350"/>
        <v>2835.6796435599031</v>
      </c>
      <c r="M747" s="2">
        <f t="shared" si="351"/>
        <v>35.938301038172376</v>
      </c>
      <c r="N747" s="2">
        <f t="shared" si="371"/>
        <v>95.511794664826354</v>
      </c>
      <c r="O747" s="2">
        <f t="shared" si="352"/>
        <v>65.106881162117489</v>
      </c>
      <c r="P747" s="5">
        <f t="shared" si="353"/>
        <v>0.38360184559194921</v>
      </c>
      <c r="Q747" s="4">
        <f t="shared" si="372"/>
        <v>0.3762708172774728</v>
      </c>
      <c r="R747" s="4">
        <f t="shared" si="354"/>
        <v>0.28848016773005752</v>
      </c>
      <c r="S747" s="4">
        <f t="shared" si="373"/>
        <v>0</v>
      </c>
      <c r="T747" s="4">
        <f t="shared" si="374"/>
        <v>0</v>
      </c>
      <c r="U747" s="5">
        <f t="shared" si="375"/>
        <v>0</v>
      </c>
      <c r="V747" s="5">
        <f t="shared" si="376"/>
        <v>-10.428847740498322</v>
      </c>
      <c r="W747" s="5">
        <f t="shared" si="377"/>
        <v>15.405157420771074</v>
      </c>
      <c r="X747" s="5">
        <f t="shared" si="355"/>
        <v>0.99953459413461476</v>
      </c>
      <c r="Y747" s="5">
        <f t="shared" si="356"/>
        <v>0</v>
      </c>
      <c r="Z747" s="5">
        <f t="shared" si="357"/>
        <v>11.585143418155779</v>
      </c>
      <c r="AA747" s="5">
        <f t="shared" si="358"/>
        <v>7.8428083180039003</v>
      </c>
      <c r="AB747" s="5">
        <f t="shared" si="359"/>
        <v>0</v>
      </c>
      <c r="AC747" s="5">
        <f t="shared" si="360"/>
        <v>1.1562956776574573</v>
      </c>
      <c r="AD747" s="5">
        <f t="shared" si="361"/>
        <v>-8.926034261225027</v>
      </c>
      <c r="AE747">
        <f t="shared" si="347"/>
        <v>0</v>
      </c>
    </row>
    <row r="748" spans="1:31" x14ac:dyDescent="0.2">
      <c r="A748">
        <f t="shared" si="378"/>
        <v>7.1599999999998918</v>
      </c>
      <c r="B748" s="5">
        <f t="shared" si="362"/>
        <v>0</v>
      </c>
      <c r="C748" s="5">
        <f t="shared" si="363"/>
        <v>484.04501227456086</v>
      </c>
      <c r="D748" s="5">
        <f t="shared" si="364"/>
        <v>-103.31565228446523</v>
      </c>
      <c r="E748" s="2">
        <f t="shared" si="365"/>
        <v>484.04501227456086</v>
      </c>
      <c r="F748" s="2">
        <f t="shared" si="366"/>
        <v>0</v>
      </c>
      <c r="G748" s="3">
        <f t="shared" si="367"/>
        <v>0</v>
      </c>
      <c r="H748" s="3">
        <f t="shared" si="368"/>
        <v>53.554876518286484</v>
      </c>
      <c r="I748" s="3">
        <f t="shared" si="369"/>
        <v>-79.18171569045046</v>
      </c>
      <c r="J748" s="2">
        <f t="shared" si="349"/>
        <v>95.592201034248831</v>
      </c>
      <c r="K748" s="2">
        <f t="shared" si="370"/>
        <v>65.161691229890138</v>
      </c>
      <c r="L748" s="6">
        <f t="shared" si="350"/>
        <v>2835.6766845045099</v>
      </c>
      <c r="M748" s="2">
        <f t="shared" si="351"/>
        <v>35.938263536255072</v>
      </c>
      <c r="N748" s="2">
        <f t="shared" si="371"/>
        <v>95.592201034248831</v>
      </c>
      <c r="O748" s="2">
        <f t="shared" si="352"/>
        <v>65.161691229890138</v>
      </c>
      <c r="P748" s="5">
        <f t="shared" si="353"/>
        <v>0.3836017591875317</v>
      </c>
      <c r="Q748" s="4">
        <f t="shared" si="372"/>
        <v>0.37595392874549555</v>
      </c>
      <c r="R748" s="4">
        <f t="shared" si="354"/>
        <v>0.28838315968599543</v>
      </c>
      <c r="S748" s="4">
        <f t="shared" si="373"/>
        <v>0</v>
      </c>
      <c r="T748" s="4">
        <f t="shared" si="374"/>
        <v>0</v>
      </c>
      <c r="U748" s="5">
        <f t="shared" si="375"/>
        <v>0</v>
      </c>
      <c r="V748" s="5">
        <f t="shared" si="376"/>
        <v>-10.439878948623607</v>
      </c>
      <c r="W748" s="5">
        <f t="shared" si="377"/>
        <v>15.435522971850601</v>
      </c>
      <c r="X748" s="5">
        <f t="shared" si="355"/>
        <v>0.99953355111191722</v>
      </c>
      <c r="Y748" s="5">
        <f t="shared" si="356"/>
        <v>0</v>
      </c>
      <c r="Z748" s="5">
        <f t="shared" si="357"/>
        <v>11.604078394885329</v>
      </c>
      <c r="AA748" s="5">
        <f t="shared" si="358"/>
        <v>7.8484657742967947</v>
      </c>
      <c r="AB748" s="5">
        <f t="shared" si="359"/>
        <v>0</v>
      </c>
      <c r="AC748" s="5">
        <f t="shared" si="360"/>
        <v>1.1641994462617227</v>
      </c>
      <c r="AD748" s="5">
        <f t="shared" si="361"/>
        <v>-8.8900112538526059</v>
      </c>
      <c r="AE748">
        <f t="shared" si="347"/>
        <v>0</v>
      </c>
    </row>
    <row r="749" spans="1:31" x14ac:dyDescent="0.2">
      <c r="A749">
        <f t="shared" si="378"/>
        <v>7.1699999999998916</v>
      </c>
      <c r="B749" s="5">
        <f t="shared" si="362"/>
        <v>0</v>
      </c>
      <c r="C749" s="5">
        <f t="shared" si="363"/>
        <v>484.58061924971605</v>
      </c>
      <c r="D749" s="5">
        <f t="shared" si="364"/>
        <v>-104.10791394193242</v>
      </c>
      <c r="E749" s="2">
        <f t="shared" si="365"/>
        <v>484.58061924971605</v>
      </c>
      <c r="F749" s="2">
        <f t="shared" si="366"/>
        <v>0</v>
      </c>
      <c r="G749" s="3">
        <f t="shared" si="367"/>
        <v>0</v>
      </c>
      <c r="H749" s="3">
        <f t="shared" si="368"/>
        <v>53.566518512749099</v>
      </c>
      <c r="I749" s="3">
        <f t="shared" si="369"/>
        <v>-79.270615802988985</v>
      </c>
      <c r="J749" s="2">
        <f t="shared" si="349"/>
        <v>95.672370281925069</v>
      </c>
      <c r="K749" s="2">
        <f t="shared" si="370"/>
        <v>65.216339660480614</v>
      </c>
      <c r="L749" s="6">
        <f t="shared" si="350"/>
        <v>2835.6737256301076</v>
      </c>
      <c r="M749" s="2">
        <f t="shared" si="351"/>
        <v>35.938226036631569</v>
      </c>
      <c r="N749" s="2">
        <f t="shared" si="371"/>
        <v>95.672370281925069</v>
      </c>
      <c r="O749" s="2">
        <f t="shared" si="352"/>
        <v>65.216339660480614</v>
      </c>
      <c r="P749" s="5">
        <f t="shared" si="353"/>
        <v>0.38360167278839918</v>
      </c>
      <c r="Q749" s="4">
        <f t="shared" si="372"/>
        <v>0.37563850389333575</v>
      </c>
      <c r="R749" s="4">
        <f t="shared" si="354"/>
        <v>0.28828650210654183</v>
      </c>
      <c r="S749" s="4">
        <f t="shared" si="373"/>
        <v>0</v>
      </c>
      <c r="T749" s="4">
        <f t="shared" si="374"/>
        <v>0</v>
      </c>
      <c r="U749" s="5">
        <f t="shared" si="375"/>
        <v>0</v>
      </c>
      <c r="V749" s="5">
        <f t="shared" si="376"/>
        <v>-10.450903461958989</v>
      </c>
      <c r="W749" s="5">
        <f t="shared" si="377"/>
        <v>15.465809168275579</v>
      </c>
      <c r="X749" s="5">
        <f t="shared" si="355"/>
        <v>0.99953250815301609</v>
      </c>
      <c r="Y749" s="5">
        <f t="shared" si="356"/>
        <v>0</v>
      </c>
      <c r="Z749" s="5">
        <f t="shared" si="357"/>
        <v>11.622952514674973</v>
      </c>
      <c r="AA749" s="5">
        <f t="shared" si="358"/>
        <v>7.8541221705340254</v>
      </c>
      <c r="AB749" s="5">
        <f t="shared" si="359"/>
        <v>0</v>
      </c>
      <c r="AC749" s="5">
        <f t="shared" si="360"/>
        <v>1.1720490527159839</v>
      </c>
      <c r="AD749" s="5">
        <f t="shared" si="361"/>
        <v>-8.8540686611903965</v>
      </c>
      <c r="AE749">
        <f t="shared" si="347"/>
        <v>0</v>
      </c>
    </row>
    <row r="750" spans="1:31" x14ac:dyDescent="0.2">
      <c r="A750">
        <f t="shared" si="378"/>
        <v>7.1799999999998914</v>
      </c>
      <c r="B750" s="5">
        <f t="shared" si="362"/>
        <v>0</v>
      </c>
      <c r="C750" s="5">
        <f t="shared" si="363"/>
        <v>485.11634303729613</v>
      </c>
      <c r="D750" s="5">
        <f t="shared" si="364"/>
        <v>-104.90106280339538</v>
      </c>
      <c r="E750" s="2">
        <f t="shared" si="365"/>
        <v>485.11634303729613</v>
      </c>
      <c r="F750" s="2">
        <f t="shared" si="366"/>
        <v>0</v>
      </c>
      <c r="G750" s="3">
        <f t="shared" si="367"/>
        <v>0</v>
      </c>
      <c r="H750" s="3">
        <f t="shared" si="368"/>
        <v>53.578239003276259</v>
      </c>
      <c r="I750" s="3">
        <f t="shared" si="369"/>
        <v>-79.359156489600892</v>
      </c>
      <c r="J750" s="2">
        <f t="shared" si="349"/>
        <v>95.752302392334968</v>
      </c>
      <c r="K750" s="2">
        <f t="shared" si="370"/>
        <v>65.270826443309446</v>
      </c>
      <c r="L750" s="6">
        <f t="shared" si="350"/>
        <v>2835.6707669506604</v>
      </c>
      <c r="M750" s="2">
        <f t="shared" si="351"/>
        <v>35.938188539478858</v>
      </c>
      <c r="N750" s="2">
        <f t="shared" si="371"/>
        <v>95.752302392334968</v>
      </c>
      <c r="O750" s="2">
        <f t="shared" si="352"/>
        <v>65.270826443309446</v>
      </c>
      <c r="P750" s="5">
        <f t="shared" si="353"/>
        <v>0.38360158639495928</v>
      </c>
      <c r="Q750" s="4">
        <f t="shared" si="372"/>
        <v>0.37532453676388811</v>
      </c>
      <c r="R750" s="4">
        <f t="shared" si="354"/>
        <v>0.28819019437274918</v>
      </c>
      <c r="S750" s="4">
        <f t="shared" si="373"/>
        <v>0</v>
      </c>
      <c r="T750" s="4">
        <f t="shared" si="374"/>
        <v>0</v>
      </c>
      <c r="U750" s="5">
        <f t="shared" si="375"/>
        <v>0</v>
      </c>
      <c r="V750" s="5">
        <f t="shared" si="376"/>
        <v>-10.461921194941597</v>
      </c>
      <c r="W750" s="5">
        <f t="shared" si="377"/>
        <v>15.49601585898472</v>
      </c>
      <c r="X750" s="5">
        <f t="shared" si="355"/>
        <v>0.99953146526283398</v>
      </c>
      <c r="Y750" s="5">
        <f t="shared" si="356"/>
        <v>0</v>
      </c>
      <c r="Z750" s="5">
        <f t="shared" si="357"/>
        <v>11.6417657819746</v>
      </c>
      <c r="AA750" s="5">
        <f t="shared" si="358"/>
        <v>7.8597774608218414</v>
      </c>
      <c r="AB750" s="5">
        <f t="shared" si="359"/>
        <v>0</v>
      </c>
      <c r="AC750" s="5">
        <f t="shared" si="360"/>
        <v>1.1798445870330028</v>
      </c>
      <c r="AD750" s="5">
        <f t="shared" si="361"/>
        <v>-8.8182066801934376</v>
      </c>
      <c r="AE750">
        <f t="shared" si="347"/>
        <v>0</v>
      </c>
    </row>
    <row r="751" spans="1:31" x14ac:dyDescent="0.2">
      <c r="A751">
        <f t="shared" si="378"/>
        <v>7.1899999999998911</v>
      </c>
      <c r="B751" s="5">
        <f t="shared" si="362"/>
        <v>0</v>
      </c>
      <c r="C751" s="5">
        <f t="shared" si="363"/>
        <v>485.65218441955824</v>
      </c>
      <c r="D751" s="5">
        <f t="shared" si="364"/>
        <v>-105.69509527862539</v>
      </c>
      <c r="E751" s="2">
        <f t="shared" si="365"/>
        <v>485.65218441955824</v>
      </c>
      <c r="F751" s="2">
        <f t="shared" si="366"/>
        <v>0</v>
      </c>
      <c r="G751" s="3">
        <f t="shared" si="367"/>
        <v>0</v>
      </c>
      <c r="H751" s="3">
        <f t="shared" si="368"/>
        <v>53.590037449146593</v>
      </c>
      <c r="I751" s="3">
        <f t="shared" si="369"/>
        <v>-79.447338556402826</v>
      </c>
      <c r="J751" s="2">
        <f t="shared" si="349"/>
        <v>95.831997357336888</v>
      </c>
      <c r="K751" s="2">
        <f t="shared" si="370"/>
        <v>65.325151572826783</v>
      </c>
      <c r="L751" s="6">
        <f t="shared" si="350"/>
        <v>2835.6678084800324</v>
      </c>
      <c r="M751" s="2">
        <f t="shared" si="351"/>
        <v>35.938151044972635</v>
      </c>
      <c r="N751" s="2">
        <f t="shared" si="371"/>
        <v>95.831997357336888</v>
      </c>
      <c r="O751" s="2">
        <f t="shared" si="352"/>
        <v>65.325151572826783</v>
      </c>
      <c r="P751" s="5">
        <f t="shared" si="353"/>
        <v>0.38360150000761695</v>
      </c>
      <c r="Q751" s="4">
        <f t="shared" si="372"/>
        <v>0.37501202141250384</v>
      </c>
      <c r="R751" s="4">
        <f t="shared" si="354"/>
        <v>0.28809423585967431</v>
      </c>
      <c r="S751" s="4">
        <f t="shared" si="373"/>
        <v>0</v>
      </c>
      <c r="T751" s="4">
        <f t="shared" si="374"/>
        <v>0</v>
      </c>
      <c r="U751" s="5">
        <f t="shared" si="375"/>
        <v>0</v>
      </c>
      <c r="V751" s="5">
        <f t="shared" si="376"/>
        <v>-10.472932062407972</v>
      </c>
      <c r="W751" s="5">
        <f t="shared" si="377"/>
        <v>15.526142896053946</v>
      </c>
      <c r="X751" s="5">
        <f t="shared" si="355"/>
        <v>0.99953042244625734</v>
      </c>
      <c r="Y751" s="5">
        <f t="shared" si="356"/>
        <v>0</v>
      </c>
      <c r="Z751" s="5">
        <f t="shared" si="357"/>
        <v>11.660518202869268</v>
      </c>
      <c r="AA751" s="5">
        <f t="shared" si="358"/>
        <v>7.8654315993806003</v>
      </c>
      <c r="AB751" s="5">
        <f t="shared" si="359"/>
        <v>0</v>
      </c>
      <c r="AC751" s="5">
        <f t="shared" si="360"/>
        <v>1.1875861404612955</v>
      </c>
      <c r="AD751" s="5">
        <f t="shared" si="361"/>
        <v>-8.7824255045654525</v>
      </c>
      <c r="AE751">
        <f t="shared" si="347"/>
        <v>0</v>
      </c>
    </row>
    <row r="752" spans="1:31" x14ac:dyDescent="0.2">
      <c r="A752">
        <f t="shared" si="378"/>
        <v>7.1999999999998909</v>
      </c>
      <c r="B752" s="5">
        <f t="shared" si="362"/>
        <v>0</v>
      </c>
      <c r="C752" s="5">
        <f t="shared" si="363"/>
        <v>486.1881441733567</v>
      </c>
      <c r="D752" s="5">
        <f t="shared" si="364"/>
        <v>-106.49000778546466</v>
      </c>
      <c r="E752" s="2">
        <f t="shared" si="365"/>
        <v>486.1881441733567</v>
      </c>
      <c r="F752" s="2">
        <f t="shared" si="366"/>
        <v>0</v>
      </c>
      <c r="G752" s="3">
        <f t="shared" si="367"/>
        <v>0</v>
      </c>
      <c r="H752" s="3">
        <f t="shared" si="368"/>
        <v>53.601913310551204</v>
      </c>
      <c r="I752" s="3">
        <f t="shared" si="369"/>
        <v>-79.535162811448487</v>
      </c>
      <c r="J752" s="2">
        <f t="shared" si="349"/>
        <v>95.911455176091792</v>
      </c>
      <c r="K752" s="2">
        <f t="shared" si="370"/>
        <v>65.379315048460654</v>
      </c>
      <c r="L752" s="6">
        <f t="shared" si="350"/>
        <v>2835.6648502319872</v>
      </c>
      <c r="M752" s="2">
        <f t="shared" si="351"/>
        <v>35.93811355328733</v>
      </c>
      <c r="N752" s="2">
        <f t="shared" si="371"/>
        <v>95.911455176091792</v>
      </c>
      <c r="O752" s="2">
        <f t="shared" si="352"/>
        <v>65.379315048460654</v>
      </c>
      <c r="P752" s="5">
        <f t="shared" si="353"/>
        <v>0.38360141362677402</v>
      </c>
      <c r="Q752" s="4">
        <f t="shared" si="372"/>
        <v>0.37470095190721031</v>
      </c>
      <c r="R752" s="4">
        <f t="shared" si="354"/>
        <v>0.28799862593648823</v>
      </c>
      <c r="S752" s="4">
        <f t="shared" si="373"/>
        <v>0</v>
      </c>
      <c r="T752" s="4">
        <f t="shared" si="374"/>
        <v>0</v>
      </c>
      <c r="U752" s="5">
        <f t="shared" si="375"/>
        <v>0</v>
      </c>
      <c r="V752" s="5">
        <f t="shared" si="376"/>
        <v>-10.483935979592387</v>
      </c>
      <c r="W752" s="5">
        <f t="shared" si="377"/>
        <v>15.556190134682124</v>
      </c>
      <c r="X752" s="5">
        <f t="shared" si="355"/>
        <v>0.99952937970813749</v>
      </c>
      <c r="Y752" s="5">
        <f t="shared" si="356"/>
        <v>0</v>
      </c>
      <c r="Z752" s="5">
        <f t="shared" si="357"/>
        <v>11.679209785066616</v>
      </c>
      <c r="AA752" s="5">
        <f t="shared" si="358"/>
        <v>7.8710845405445014</v>
      </c>
      <c r="AB752" s="5">
        <f t="shared" si="359"/>
        <v>0</v>
      </c>
      <c r="AC752" s="5">
        <f t="shared" si="360"/>
        <v>1.1952738054742298</v>
      </c>
      <c r="AD752" s="5">
        <f t="shared" si="361"/>
        <v>-8.7467253247733723</v>
      </c>
      <c r="AE752">
        <f t="shared" si="347"/>
        <v>0</v>
      </c>
    </row>
    <row r="753" spans="1:31" x14ac:dyDescent="0.2">
      <c r="A753">
        <f t="shared" si="378"/>
        <v>7.2099999999998907</v>
      </c>
      <c r="B753" s="5">
        <f t="shared" si="362"/>
        <v>0</v>
      </c>
      <c r="C753" s="5">
        <f t="shared" si="363"/>
        <v>486.7242230701525</v>
      </c>
      <c r="D753" s="5">
        <f t="shared" si="364"/>
        <v>-107.28579674984539</v>
      </c>
      <c r="E753" s="2">
        <f t="shared" si="365"/>
        <v>486.7242230701525</v>
      </c>
      <c r="F753" s="2">
        <f t="shared" si="366"/>
        <v>0</v>
      </c>
      <c r="G753" s="3">
        <f t="shared" si="367"/>
        <v>0</v>
      </c>
      <c r="H753" s="3">
        <f t="shared" si="368"/>
        <v>53.613866048605949</v>
      </c>
      <c r="I753" s="3">
        <f t="shared" si="369"/>
        <v>-79.622630064696224</v>
      </c>
      <c r="J753" s="2">
        <f t="shared" si="349"/>
        <v>95.990675854987757</v>
      </c>
      <c r="K753" s="2">
        <f t="shared" si="370"/>
        <v>65.433316874565605</v>
      </c>
      <c r="L753" s="6">
        <f t="shared" si="350"/>
        <v>2835.6618922201856</v>
      </c>
      <c r="M753" s="2">
        <f t="shared" si="351"/>
        <v>35.938076064596103</v>
      </c>
      <c r="N753" s="2">
        <f t="shared" si="371"/>
        <v>95.990675854987757</v>
      </c>
      <c r="O753" s="2">
        <f t="shared" si="352"/>
        <v>65.433316874565605</v>
      </c>
      <c r="P753" s="5">
        <f t="shared" si="353"/>
        <v>0.38360132725282942</v>
      </c>
      <c r="Q753" s="4">
        <f t="shared" si="372"/>
        <v>0.37439132232892525</v>
      </c>
      <c r="R753" s="4">
        <f t="shared" si="354"/>
        <v>0.28790336396658522</v>
      </c>
      <c r="S753" s="4">
        <f t="shared" si="373"/>
        <v>0</v>
      </c>
      <c r="T753" s="4">
        <f t="shared" si="374"/>
        <v>0</v>
      </c>
      <c r="U753" s="5">
        <f t="shared" si="375"/>
        <v>0</v>
      </c>
      <c r="V753" s="5">
        <f t="shared" si="376"/>
        <v>-10.494932862125223</v>
      </c>
      <c r="W753" s="5">
        <f t="shared" si="377"/>
        <v>15.586157433176712</v>
      </c>
      <c r="X753" s="5">
        <f t="shared" si="355"/>
        <v>0.99952833705329047</v>
      </c>
      <c r="Y753" s="5">
        <f t="shared" si="356"/>
        <v>0</v>
      </c>
      <c r="Z753" s="5">
        <f t="shared" si="357"/>
        <v>11.697840537884309</v>
      </c>
      <c r="AA753" s="5">
        <f t="shared" si="358"/>
        <v>7.8767362387613522</v>
      </c>
      <c r="AB753" s="5">
        <f t="shared" si="359"/>
        <v>0</v>
      </c>
      <c r="AC753" s="5">
        <f t="shared" si="360"/>
        <v>1.2029076757590857</v>
      </c>
      <c r="AD753" s="5">
        <f t="shared" si="361"/>
        <v>-8.7111063280619341</v>
      </c>
      <c r="AE753">
        <f t="shared" si="347"/>
        <v>0</v>
      </c>
    </row>
    <row r="754" spans="1:31" x14ac:dyDescent="0.2">
      <c r="A754">
        <f t="shared" si="378"/>
        <v>7.2199999999998905</v>
      </c>
      <c r="B754" s="5">
        <f t="shared" si="362"/>
        <v>0</v>
      </c>
      <c r="C754" s="5">
        <f t="shared" si="363"/>
        <v>487.26042187602235</v>
      </c>
      <c r="D754" s="5">
        <f t="shared" si="364"/>
        <v>-108.08245860580875</v>
      </c>
      <c r="E754" s="2">
        <f t="shared" si="365"/>
        <v>487.26042187602235</v>
      </c>
      <c r="F754" s="2">
        <f t="shared" si="366"/>
        <v>0</v>
      </c>
      <c r="G754" s="3">
        <f t="shared" si="367"/>
        <v>0</v>
      </c>
      <c r="H754" s="3">
        <f t="shared" si="368"/>
        <v>53.625895125363542</v>
      </c>
      <c r="I754" s="3">
        <f t="shared" si="369"/>
        <v>-79.709741127976841</v>
      </c>
      <c r="J754" s="2">
        <f t="shared" si="349"/>
        <v>96.069659407565155</v>
      </c>
      <c r="K754" s="2">
        <f t="shared" si="370"/>
        <v>65.487157060371615</v>
      </c>
      <c r="L754" s="6">
        <f t="shared" si="350"/>
        <v>2835.6589344581907</v>
      </c>
      <c r="M754" s="2">
        <f t="shared" si="351"/>
        <v>35.938038579070827</v>
      </c>
      <c r="N754" s="2">
        <f t="shared" si="371"/>
        <v>96.069659407565155</v>
      </c>
      <c r="O754" s="2">
        <f t="shared" si="352"/>
        <v>65.487157060371615</v>
      </c>
      <c r="P754" s="5">
        <f t="shared" si="353"/>
        <v>0.3836012408861792</v>
      </c>
      <c r="Q754" s="4">
        <f t="shared" si="372"/>
        <v>0.3740831267716645</v>
      </c>
      <c r="R754" s="4">
        <f t="shared" si="354"/>
        <v>0.28780844930768956</v>
      </c>
      <c r="S754" s="4">
        <f t="shared" si="373"/>
        <v>0</v>
      </c>
      <c r="T754" s="4">
        <f t="shared" si="374"/>
        <v>0</v>
      </c>
      <c r="U754" s="5">
        <f t="shared" si="375"/>
        <v>0</v>
      </c>
      <c r="V754" s="5">
        <f t="shared" si="376"/>
        <v>-10.50592262603142</v>
      </c>
      <c r="W754" s="5">
        <f t="shared" si="377"/>
        <v>15.616044652939339</v>
      </c>
      <c r="X754" s="5">
        <f t="shared" si="355"/>
        <v>0.99952729448649658</v>
      </c>
      <c r="Y754" s="5">
        <f t="shared" si="356"/>
        <v>0</v>
      </c>
      <c r="Z754" s="5">
        <f t="shared" si="357"/>
        <v>11.716410472237444</v>
      </c>
      <c r="AA754" s="5">
        <f t="shared" si="358"/>
        <v>7.8823866485923393</v>
      </c>
      <c r="AB754" s="5">
        <f t="shared" si="359"/>
        <v>0</v>
      </c>
      <c r="AC754" s="5">
        <f t="shared" si="360"/>
        <v>1.2104878462060231</v>
      </c>
      <c r="AD754" s="5">
        <f t="shared" si="361"/>
        <v>-8.6755686984683216</v>
      </c>
      <c r="AE754">
        <f t="shared" si="347"/>
        <v>0</v>
      </c>
    </row>
    <row r="755" spans="1:31" x14ac:dyDescent="0.2">
      <c r="A755">
        <f t="shared" si="378"/>
        <v>7.2299999999998903</v>
      </c>
      <c r="B755" s="5">
        <f t="shared" si="362"/>
        <v>0</v>
      </c>
      <c r="C755" s="5">
        <f t="shared" si="363"/>
        <v>487.79674135166829</v>
      </c>
      <c r="D755" s="5">
        <f t="shared" si="364"/>
        <v>-108.87998979552344</v>
      </c>
      <c r="E755" s="2">
        <f t="shared" si="365"/>
        <v>487.79674135166829</v>
      </c>
      <c r="F755" s="2">
        <f t="shared" si="366"/>
        <v>0</v>
      </c>
      <c r="G755" s="3">
        <f t="shared" si="367"/>
        <v>0</v>
      </c>
      <c r="H755" s="3">
        <f t="shared" si="368"/>
        <v>53.638000003825603</v>
      </c>
      <c r="I755" s="3">
        <f t="shared" si="369"/>
        <v>-79.796496814961529</v>
      </c>
      <c r="J755" s="2">
        <f t="shared" si="349"/>
        <v>96.148405854442331</v>
      </c>
      <c r="K755" s="2">
        <f t="shared" si="370"/>
        <v>65.540835619933418</v>
      </c>
      <c r="L755" s="6">
        <f t="shared" si="350"/>
        <v>2835.6559769594642</v>
      </c>
      <c r="M755" s="2">
        <f t="shared" si="351"/>
        <v>35.938001096882097</v>
      </c>
      <c r="N755" s="2">
        <f t="shared" si="371"/>
        <v>96.148405854442331</v>
      </c>
      <c r="O755" s="2">
        <f t="shared" si="352"/>
        <v>65.540835619933418</v>
      </c>
      <c r="P755" s="5">
        <f t="shared" si="353"/>
        <v>0.38360115452721638</v>
      </c>
      <c r="Q755" s="4">
        <f t="shared" si="372"/>
        <v>0.37377635934274472</v>
      </c>
      <c r="R755" s="4">
        <f t="shared" si="354"/>
        <v>0.28771388131196202</v>
      </c>
      <c r="S755" s="4">
        <f t="shared" si="373"/>
        <v>0</v>
      </c>
      <c r="T755" s="4">
        <f t="shared" si="374"/>
        <v>0</v>
      </c>
      <c r="U755" s="5">
        <f t="shared" si="375"/>
        <v>0</v>
      </c>
      <c r="V755" s="5">
        <f t="shared" si="376"/>
        <v>-10.516905187728938</v>
      </c>
      <c r="W755" s="5">
        <f t="shared" si="377"/>
        <v>15.64585165845128</v>
      </c>
      <c r="X755" s="5">
        <f t="shared" si="355"/>
        <v>0.99952625201250034</v>
      </c>
      <c r="Y755" s="5">
        <f t="shared" si="356"/>
        <v>0</v>
      </c>
      <c r="Z755" s="5">
        <f t="shared" si="357"/>
        <v>11.734919600626055</v>
      </c>
      <c r="AA755" s="5">
        <f t="shared" si="358"/>
        <v>7.8880357247118704</v>
      </c>
      <c r="AB755" s="5">
        <f t="shared" si="359"/>
        <v>0</v>
      </c>
      <c r="AC755" s="5">
        <f t="shared" si="360"/>
        <v>1.2180144128971175</v>
      </c>
      <c r="AD755" s="5">
        <f t="shared" si="361"/>
        <v>-8.6401126168368485</v>
      </c>
      <c r="AE755">
        <f t="shared" si="347"/>
        <v>0</v>
      </c>
    </row>
    <row r="756" spans="1:31" x14ac:dyDescent="0.2">
      <c r="A756">
        <f t="shared" si="378"/>
        <v>7.2399999999998901</v>
      </c>
      <c r="B756" s="5">
        <f t="shared" si="362"/>
        <v>0</v>
      </c>
      <c r="C756" s="5">
        <f t="shared" si="363"/>
        <v>488.33318225242721</v>
      </c>
      <c r="D756" s="5">
        <f t="shared" si="364"/>
        <v>-109.6783867693039</v>
      </c>
      <c r="E756" s="2">
        <f t="shared" si="365"/>
        <v>488.33318225242721</v>
      </c>
      <c r="F756" s="2">
        <f t="shared" si="366"/>
        <v>0</v>
      </c>
      <c r="G756" s="3">
        <f t="shared" si="367"/>
        <v>0</v>
      </c>
      <c r="H756" s="3">
        <f t="shared" si="368"/>
        <v>53.650180147954572</v>
      </c>
      <c r="I756" s="3">
        <f t="shared" si="369"/>
        <v>-79.882897941129897</v>
      </c>
      <c r="J756" s="2">
        <f t="shared" si="349"/>
        <v>96.226915223241747</v>
      </c>
      <c r="K756" s="2">
        <f t="shared" si="370"/>
        <v>65.594352572080254</v>
      </c>
      <c r="L756" s="6">
        <f t="shared" si="350"/>
        <v>2835.6530197373672</v>
      </c>
      <c r="M756" s="2">
        <f t="shared" si="351"/>
        <v>35.937963618199269</v>
      </c>
      <c r="N756" s="2">
        <f t="shared" si="371"/>
        <v>96.226915223241747</v>
      </c>
      <c r="O756" s="2">
        <f t="shared" si="352"/>
        <v>65.594352572080254</v>
      </c>
      <c r="P756" s="5">
        <f t="shared" si="353"/>
        <v>0.38360106817633111</v>
      </c>
      <c r="Q756" s="4">
        <f t="shared" si="372"/>
        <v>0.37347101416298079</v>
      </c>
      <c r="R756" s="4">
        <f t="shared" si="354"/>
        <v>0.28761965932610484</v>
      </c>
      <c r="S756" s="4">
        <f t="shared" si="373"/>
        <v>0</v>
      </c>
      <c r="T756" s="4">
        <f t="shared" si="374"/>
        <v>0</v>
      </c>
      <c r="U756" s="5">
        <f t="shared" si="375"/>
        <v>0</v>
      </c>
      <c r="V756" s="5">
        <f t="shared" si="376"/>
        <v>-10.527880464027284</v>
      </c>
      <c r="W756" s="5">
        <f t="shared" si="377"/>
        <v>15.675578317258831</v>
      </c>
      <c r="X756" s="5">
        <f t="shared" si="355"/>
        <v>0.9995252096360121</v>
      </c>
      <c r="Y756" s="5">
        <f t="shared" si="356"/>
        <v>0</v>
      </c>
      <c r="Z756" s="5">
        <f t="shared" si="357"/>
        <v>11.753367937122574</v>
      </c>
      <c r="AA756" s="5">
        <f t="shared" si="358"/>
        <v>7.8936834219074177</v>
      </c>
      <c r="AB756" s="5">
        <f t="shared" si="359"/>
        <v>0</v>
      </c>
      <c r="AC756" s="5">
        <f t="shared" si="360"/>
        <v>1.2254874730952903</v>
      </c>
      <c r="AD756" s="5">
        <f t="shared" si="361"/>
        <v>-8.6047382608337522</v>
      </c>
      <c r="AE756">
        <f t="shared" si="347"/>
        <v>0</v>
      </c>
    </row>
    <row r="757" spans="1:31" x14ac:dyDescent="0.2">
      <c r="A757">
        <f t="shared" si="378"/>
        <v>7.2499999999998899</v>
      </c>
      <c r="B757" s="5">
        <f t="shared" si="362"/>
        <v>0</v>
      </c>
      <c r="C757" s="5">
        <f t="shared" si="363"/>
        <v>488.86974532828043</v>
      </c>
      <c r="D757" s="5">
        <f t="shared" si="364"/>
        <v>-110.47764598562824</v>
      </c>
      <c r="E757" s="2">
        <f t="shared" si="365"/>
        <v>488.86974532828043</v>
      </c>
      <c r="F757" s="2">
        <f t="shared" si="366"/>
        <v>0</v>
      </c>
      <c r="G757" s="3">
        <f t="shared" si="367"/>
        <v>0</v>
      </c>
      <c r="H757" s="3">
        <f t="shared" si="368"/>
        <v>53.662435022685521</v>
      </c>
      <c r="I757" s="3">
        <f t="shared" si="369"/>
        <v>-79.968945323738239</v>
      </c>
      <c r="J757" s="2">
        <f t="shared" si="349"/>
        <v>96.305187548516727</v>
      </c>
      <c r="K757" s="2">
        <f t="shared" si="370"/>
        <v>65.647707940365862</v>
      </c>
      <c r="L757" s="6">
        <f t="shared" si="350"/>
        <v>2835.6500628051631</v>
      </c>
      <c r="M757" s="2">
        <f t="shared" si="351"/>
        <v>35.937926143190438</v>
      </c>
      <c r="N757" s="2">
        <f t="shared" si="371"/>
        <v>96.305187548516727</v>
      </c>
      <c r="O757" s="2">
        <f t="shared" si="352"/>
        <v>65.647707940365862</v>
      </c>
      <c r="P757" s="5">
        <f t="shared" si="353"/>
        <v>0.38360098183391078</v>
      </c>
      <c r="Q757" s="4">
        <f t="shared" si="372"/>
        <v>0.37316708536687698</v>
      </c>
      <c r="R757" s="4">
        <f t="shared" si="354"/>
        <v>0.28752578269146523</v>
      </c>
      <c r="S757" s="4">
        <f t="shared" si="373"/>
        <v>0</v>
      </c>
      <c r="T757" s="4">
        <f t="shared" si="374"/>
        <v>0</v>
      </c>
      <c r="U757" s="5">
        <f t="shared" si="375"/>
        <v>0</v>
      </c>
      <c r="V757" s="5">
        <f t="shared" si="376"/>
        <v>-10.538848372126093</v>
      </c>
      <c r="W757" s="5">
        <f t="shared" si="377"/>
        <v>15.705224499958641</v>
      </c>
      <c r="X757" s="5">
        <f t="shared" si="355"/>
        <v>0.99952416736170702</v>
      </c>
      <c r="Y757" s="5">
        <f t="shared" si="356"/>
        <v>0</v>
      </c>
      <c r="Z757" s="5">
        <f t="shared" si="357"/>
        <v>11.771755497359351</v>
      </c>
      <c r="AA757" s="5">
        <f t="shared" si="358"/>
        <v>7.8993296950794107</v>
      </c>
      <c r="AB757" s="5">
        <f t="shared" si="359"/>
        <v>0</v>
      </c>
      <c r="AC757" s="5">
        <f t="shared" si="360"/>
        <v>1.2329071252332575</v>
      </c>
      <c r="AD757" s="5">
        <f t="shared" si="361"/>
        <v>-8.5694458049619477</v>
      </c>
      <c r="AE757">
        <f t="shared" si="347"/>
        <v>0</v>
      </c>
    </row>
    <row r="758" spans="1:31" x14ac:dyDescent="0.2">
      <c r="A758">
        <f t="shared" si="378"/>
        <v>7.2599999999998897</v>
      </c>
      <c r="B758" s="5">
        <f t="shared" si="362"/>
        <v>0</v>
      </c>
      <c r="C758" s="5">
        <f t="shared" si="363"/>
        <v>489.40643132386356</v>
      </c>
      <c r="D758" s="5">
        <f t="shared" si="364"/>
        <v>-111.27776391115587</v>
      </c>
      <c r="E758" s="2">
        <f t="shared" si="365"/>
        <v>489.40643132386356</v>
      </c>
      <c r="F758" s="2">
        <f t="shared" si="366"/>
        <v>0</v>
      </c>
      <c r="G758" s="3">
        <f t="shared" si="367"/>
        <v>0</v>
      </c>
      <c r="H758" s="3">
        <f t="shared" si="368"/>
        <v>53.674764093937853</v>
      </c>
      <c r="I758" s="3">
        <f t="shared" si="369"/>
        <v>-80.054639781787856</v>
      </c>
      <c r="J758" s="2">
        <f t="shared" si="349"/>
        <v>96.383222871678726</v>
      </c>
      <c r="K758" s="2">
        <f t="shared" si="370"/>
        <v>65.700901753018897</v>
      </c>
      <c r="L758" s="6">
        <f t="shared" si="350"/>
        <v>2835.6471061760158</v>
      </c>
      <c r="M758" s="2">
        <f t="shared" si="351"/>
        <v>35.937888672022417</v>
      </c>
      <c r="N758" s="2">
        <f t="shared" si="371"/>
        <v>96.383222871678726</v>
      </c>
      <c r="O758" s="2">
        <f t="shared" si="352"/>
        <v>65.700901753018897</v>
      </c>
      <c r="P758" s="5">
        <f t="shared" si="353"/>
        <v>0.38360089550033966</v>
      </c>
      <c r="Q758" s="4">
        <f t="shared" si="372"/>
        <v>0.37286456710281285</v>
      </c>
      <c r="R758" s="4">
        <f t="shared" si="354"/>
        <v>0.28743225074413753</v>
      </c>
      <c r="S758" s="4">
        <f t="shared" si="373"/>
        <v>0</v>
      </c>
      <c r="T758" s="4">
        <f t="shared" si="374"/>
        <v>0</v>
      </c>
      <c r="U758" s="5">
        <f t="shared" si="375"/>
        <v>0</v>
      </c>
      <c r="V758" s="5">
        <f t="shared" si="376"/>
        <v>-10.54980882961372</v>
      </c>
      <c r="W758" s="5">
        <f t="shared" si="377"/>
        <v>15.734790080182913</v>
      </c>
      <c r="X758" s="5">
        <f t="shared" si="355"/>
        <v>0.99952312519422448</v>
      </c>
      <c r="Y758" s="5">
        <f t="shared" si="356"/>
        <v>0</v>
      </c>
      <c r="Z758" s="5">
        <f t="shared" si="357"/>
        <v>11.790082298516163</v>
      </c>
      <c r="AA758" s="5">
        <f t="shared" si="358"/>
        <v>7.9049744992411322</v>
      </c>
      <c r="AB758" s="5">
        <f t="shared" si="359"/>
        <v>0</v>
      </c>
      <c r="AC758" s="5">
        <f t="shared" si="360"/>
        <v>1.2402734689024424</v>
      </c>
      <c r="AD758" s="5">
        <f t="shared" si="361"/>
        <v>-8.5342354205759534</v>
      </c>
      <c r="AE758">
        <f t="shared" si="347"/>
        <v>0</v>
      </c>
    </row>
    <row r="759" spans="1:31" x14ac:dyDescent="0.2">
      <c r="A759">
        <f t="shared" si="378"/>
        <v>7.2699999999998894</v>
      </c>
      <c r="B759" s="5">
        <f t="shared" si="362"/>
        <v>0</v>
      </c>
      <c r="C759" s="5">
        <f t="shared" si="363"/>
        <v>489.94324097847641</v>
      </c>
      <c r="D759" s="5">
        <f t="shared" si="364"/>
        <v>-112.07873702074478</v>
      </c>
      <c r="E759" s="2">
        <f t="shared" si="365"/>
        <v>489.94324097847641</v>
      </c>
      <c r="F759" s="2">
        <f t="shared" si="366"/>
        <v>0</v>
      </c>
      <c r="G759" s="3">
        <f t="shared" si="367"/>
        <v>0</v>
      </c>
      <c r="H759" s="3">
        <f t="shared" si="368"/>
        <v>53.687166828626879</v>
      </c>
      <c r="I759" s="3">
        <f t="shared" si="369"/>
        <v>-80.13998213599362</v>
      </c>
      <c r="J759" s="2">
        <f t="shared" si="349"/>
        <v>96.461021240925035</v>
      </c>
      <c r="K759" s="2">
        <f t="shared" si="370"/>
        <v>65.753934042893675</v>
      </c>
      <c r="L759" s="6">
        <f t="shared" si="350"/>
        <v>2835.6441498629902</v>
      </c>
      <c r="M759" s="2">
        <f t="shared" si="351"/>
        <v>35.937851204860813</v>
      </c>
      <c r="N759" s="2">
        <f t="shared" si="371"/>
        <v>96.461021240925035</v>
      </c>
      <c r="O759" s="2">
        <f t="shared" si="352"/>
        <v>65.753934042893675</v>
      </c>
      <c r="P759" s="5">
        <f t="shared" si="353"/>
        <v>0.38360080917599931</v>
      </c>
      <c r="Q759" s="4">
        <f t="shared" si="372"/>
        <v>0.37256345353322512</v>
      </c>
      <c r="R759" s="4">
        <f t="shared" si="354"/>
        <v>0.28733906281506472</v>
      </c>
      <c r="S759" s="4">
        <f t="shared" si="373"/>
        <v>0</v>
      </c>
      <c r="T759" s="4">
        <f t="shared" si="374"/>
        <v>0</v>
      </c>
      <c r="U759" s="5">
        <f t="shared" si="375"/>
        <v>0</v>
      </c>
      <c r="V759" s="5">
        <f t="shared" si="376"/>
        <v>-10.56076175446592</v>
      </c>
      <c r="W759" s="5">
        <f t="shared" si="377"/>
        <v>15.764274934584583</v>
      </c>
      <c r="X759" s="5">
        <f t="shared" si="355"/>
        <v>0.99952208313817048</v>
      </c>
      <c r="Y759" s="5">
        <f t="shared" si="356"/>
        <v>0</v>
      </c>
      <c r="Z759" s="5">
        <f t="shared" si="357"/>
        <v>11.808348359307782</v>
      </c>
      <c r="AA759" s="5">
        <f t="shared" si="358"/>
        <v>7.9106177895186685</v>
      </c>
      <c r="AB759" s="5">
        <f t="shared" si="359"/>
        <v>0</v>
      </c>
      <c r="AC759" s="5">
        <f t="shared" si="360"/>
        <v>1.247586604841862</v>
      </c>
      <c r="AD759" s="5">
        <f t="shared" si="361"/>
        <v>-8.4991072758967476</v>
      </c>
      <c r="AE759">
        <f t="shared" si="347"/>
        <v>0</v>
      </c>
    </row>
    <row r="760" spans="1:31" x14ac:dyDescent="0.2">
      <c r="A760">
        <f t="shared" si="378"/>
        <v>7.2799999999998892</v>
      </c>
      <c r="B760" s="5">
        <f t="shared" si="362"/>
        <v>0</v>
      </c>
      <c r="C760" s="5">
        <f t="shared" si="363"/>
        <v>490.48017502609292</v>
      </c>
      <c r="D760" s="5">
        <f t="shared" si="364"/>
        <v>-112.88056179746852</v>
      </c>
      <c r="E760" s="2">
        <f t="shared" si="365"/>
        <v>490.48017502609292</v>
      </c>
      <c r="F760" s="2">
        <f t="shared" si="366"/>
        <v>0</v>
      </c>
      <c r="G760" s="3">
        <f t="shared" si="367"/>
        <v>0</v>
      </c>
      <c r="H760" s="3">
        <f t="shared" si="368"/>
        <v>53.699642694675298</v>
      </c>
      <c r="I760" s="3">
        <f t="shared" si="369"/>
        <v>-80.224973208752587</v>
      </c>
      <c r="J760" s="2">
        <f t="shared" si="349"/>
        <v>96.538582711167166</v>
      </c>
      <c r="K760" s="2">
        <f t="shared" si="370"/>
        <v>65.806804847421375</v>
      </c>
      <c r="L760" s="6">
        <f t="shared" si="350"/>
        <v>2835.6411938790534</v>
      </c>
      <c r="M760" s="2">
        <f t="shared" si="351"/>
        <v>35.937813741869945</v>
      </c>
      <c r="N760" s="2">
        <f t="shared" si="371"/>
        <v>96.538582711167166</v>
      </c>
      <c r="O760" s="2">
        <f t="shared" si="352"/>
        <v>65.806804847421375</v>
      </c>
      <c r="P760" s="5">
        <f t="shared" si="353"/>
        <v>0.38360072286126834</v>
      </c>
      <c r="Q760" s="4">
        <f t="shared" si="372"/>
        <v>0.37226373883478209</v>
      </c>
      <c r="R760" s="4">
        <f t="shared" si="354"/>
        <v>0.28724621823013813</v>
      </c>
      <c r="S760" s="4">
        <f t="shared" si="373"/>
        <v>0</v>
      </c>
      <c r="T760" s="4">
        <f t="shared" si="374"/>
        <v>0</v>
      </c>
      <c r="U760" s="5">
        <f t="shared" si="375"/>
        <v>0</v>
      </c>
      <c r="V760" s="5">
        <f t="shared" si="376"/>
        <v>-10.571707065044533</v>
      </c>
      <c r="W760" s="5">
        <f t="shared" si="377"/>
        <v>15.793678942822366</v>
      </c>
      <c r="X760" s="5">
        <f t="shared" si="355"/>
        <v>0.99952104119811513</v>
      </c>
      <c r="Y760" s="5">
        <f t="shared" si="356"/>
        <v>0</v>
      </c>
      <c r="Z760" s="5">
        <f t="shared" si="357"/>
        <v>11.826553699971539</v>
      </c>
      <c r="AA760" s="5">
        <f t="shared" si="358"/>
        <v>7.9162595211508782</v>
      </c>
      <c r="AB760" s="5">
        <f t="shared" si="359"/>
        <v>0</v>
      </c>
      <c r="AC760" s="5">
        <f t="shared" si="360"/>
        <v>1.2548466349270058</v>
      </c>
      <c r="AD760" s="5">
        <f t="shared" si="361"/>
        <v>-8.4640615360267546</v>
      </c>
      <c r="AE760">
        <f t="shared" si="347"/>
        <v>0</v>
      </c>
    </row>
    <row r="761" spans="1:31" x14ac:dyDescent="0.2">
      <c r="A761">
        <f t="shared" si="378"/>
        <v>7.289999999999889</v>
      </c>
      <c r="B761" s="5">
        <f t="shared" si="362"/>
        <v>0</v>
      </c>
      <c r="C761" s="5">
        <f t="shared" si="363"/>
        <v>491.01723419537143</v>
      </c>
      <c r="D761" s="5">
        <f t="shared" si="364"/>
        <v>-113.68323473263285</v>
      </c>
      <c r="E761" s="2">
        <f t="shared" si="365"/>
        <v>491.01723419537143</v>
      </c>
      <c r="F761" s="2">
        <f t="shared" si="366"/>
        <v>0</v>
      </c>
      <c r="G761" s="3">
        <f t="shared" si="367"/>
        <v>0</v>
      </c>
      <c r="H761" s="3">
        <f t="shared" si="368"/>
        <v>53.71219116102457</v>
      </c>
      <c r="I761" s="3">
        <f t="shared" si="369"/>
        <v>-80.309613824112859</v>
      </c>
      <c r="J761" s="2">
        <f t="shared" si="349"/>
        <v>96.615907343959591</v>
      </c>
      <c r="K761" s="2">
        <f t="shared" si="370"/>
        <v>65.859514208561407</v>
      </c>
      <c r="L761" s="6">
        <f t="shared" si="350"/>
        <v>2835.6382382370748</v>
      </c>
      <c r="M761" s="2">
        <f t="shared" si="351"/>
        <v>35.937776283212926</v>
      </c>
      <c r="N761" s="2">
        <f t="shared" si="371"/>
        <v>96.615907343959591</v>
      </c>
      <c r="O761" s="2">
        <f t="shared" si="352"/>
        <v>65.859514208561407</v>
      </c>
      <c r="P761" s="5">
        <f t="shared" si="353"/>
        <v>0.3836006365565226</v>
      </c>
      <c r="Q761" s="4">
        <f t="shared" si="372"/>
        <v>0.37196541719855564</v>
      </c>
      <c r="R761" s="4">
        <f t="shared" si="354"/>
        <v>0.28715371631029651</v>
      </c>
      <c r="S761" s="4">
        <f t="shared" si="373"/>
        <v>0</v>
      </c>
      <c r="T761" s="4">
        <f t="shared" si="374"/>
        <v>0</v>
      </c>
      <c r="U761" s="5">
        <f t="shared" si="375"/>
        <v>0</v>
      </c>
      <c r="V761" s="5">
        <f t="shared" si="376"/>
        <v>-10.582644680096239</v>
      </c>
      <c r="W761" s="5">
        <f t="shared" si="377"/>
        <v>15.823001987545792</v>
      </c>
      <c r="X761" s="5">
        <f t="shared" si="355"/>
        <v>0.99951999937859504</v>
      </c>
      <c r="Y761" s="5">
        <f t="shared" si="356"/>
        <v>0</v>
      </c>
      <c r="Z761" s="5">
        <f t="shared" si="357"/>
        <v>11.84469834225494</v>
      </c>
      <c r="AA761" s="5">
        <f t="shared" si="358"/>
        <v>7.9218996494893927</v>
      </c>
      <c r="AB761" s="5">
        <f t="shared" si="359"/>
        <v>0</v>
      </c>
      <c r="AC761" s="5">
        <f t="shared" si="360"/>
        <v>1.2620536621587011</v>
      </c>
      <c r="AD761" s="5">
        <f t="shared" si="361"/>
        <v>-8.4290983629648153</v>
      </c>
      <c r="AE761">
        <f t="shared" si="347"/>
        <v>0</v>
      </c>
    </row>
    <row r="762" spans="1:31" x14ac:dyDescent="0.2">
      <c r="A762">
        <f t="shared" si="378"/>
        <v>7.2999999999998888</v>
      </c>
      <c r="B762" s="5">
        <f t="shared" si="362"/>
        <v>0</v>
      </c>
      <c r="C762" s="5">
        <f t="shared" si="363"/>
        <v>491.55441920966479</v>
      </c>
      <c r="D762" s="5">
        <f t="shared" si="364"/>
        <v>-114.48675232579214</v>
      </c>
      <c r="E762" s="2">
        <f t="shared" si="365"/>
        <v>491.55441920966479</v>
      </c>
      <c r="F762" s="2">
        <f t="shared" si="366"/>
        <v>0</v>
      </c>
      <c r="G762" s="3">
        <f t="shared" si="367"/>
        <v>0</v>
      </c>
      <c r="H762" s="3">
        <f t="shared" si="368"/>
        <v>53.72481169764616</v>
      </c>
      <c r="I762" s="3">
        <f t="shared" si="369"/>
        <v>-80.393904807742501</v>
      </c>
      <c r="J762" s="2">
        <f t="shared" si="349"/>
        <v>96.692995207429064</v>
      </c>
      <c r="K762" s="2">
        <f t="shared" si="370"/>
        <v>65.912062172753281</v>
      </c>
      <c r="L762" s="6">
        <f t="shared" si="350"/>
        <v>2835.6352829498251</v>
      </c>
      <c r="M762" s="2">
        <f t="shared" si="351"/>
        <v>35.937738829051604</v>
      </c>
      <c r="N762" s="2">
        <f t="shared" si="371"/>
        <v>96.692995207429064</v>
      </c>
      <c r="O762" s="2">
        <f t="shared" si="352"/>
        <v>65.912062172753281</v>
      </c>
      <c r="P762" s="5">
        <f t="shared" si="353"/>
        <v>0.38360055026213491</v>
      </c>
      <c r="Q762" s="4">
        <f t="shared" si="372"/>
        <v>0.371668482830186</v>
      </c>
      <c r="R762" s="4">
        <f t="shared" si="354"/>
        <v>0.28706155637162317</v>
      </c>
      <c r="S762" s="4">
        <f t="shared" si="373"/>
        <v>0</v>
      </c>
      <c r="T762" s="4">
        <f t="shared" si="374"/>
        <v>0</v>
      </c>
      <c r="U762" s="5">
        <f t="shared" si="375"/>
        <v>0</v>
      </c>
      <c r="V762" s="5">
        <f t="shared" si="376"/>
        <v>-10.59357451875132</v>
      </c>
      <c r="W762" s="5">
        <f t="shared" si="377"/>
        <v>15.852243954380093</v>
      </c>
      <c r="X762" s="5">
        <f t="shared" si="355"/>
        <v>0.99951895768411159</v>
      </c>
      <c r="Y762" s="5">
        <f t="shared" si="356"/>
        <v>0</v>
      </c>
      <c r="Z762" s="5">
        <f t="shared" si="357"/>
        <v>11.862782309403244</v>
      </c>
      <c r="AA762" s="5">
        <f t="shared" si="358"/>
        <v>7.9275381299986112</v>
      </c>
      <c r="AB762" s="5">
        <f t="shared" si="359"/>
        <v>0</v>
      </c>
      <c r="AC762" s="5">
        <f t="shared" si="360"/>
        <v>1.2692077906519241</v>
      </c>
      <c r="AD762" s="5">
        <f t="shared" si="361"/>
        <v>-8.3942179156212973</v>
      </c>
      <c r="AE762">
        <f t="shared" si="347"/>
        <v>0</v>
      </c>
    </row>
    <row r="763" spans="1:31" x14ac:dyDescent="0.2">
      <c r="A763">
        <f t="shared" si="378"/>
        <v>7.3099999999998886</v>
      </c>
      <c r="B763" s="5">
        <f t="shared" si="362"/>
        <v>0</v>
      </c>
      <c r="C763" s="5">
        <f t="shared" si="363"/>
        <v>492.09173078703077</v>
      </c>
      <c r="D763" s="5">
        <f t="shared" si="364"/>
        <v>-115.29111108476535</v>
      </c>
      <c r="E763" s="2">
        <f t="shared" si="365"/>
        <v>492.09173078703077</v>
      </c>
      <c r="F763" s="2">
        <f t="shared" si="366"/>
        <v>0</v>
      </c>
      <c r="G763" s="3">
        <f t="shared" si="367"/>
        <v>0</v>
      </c>
      <c r="H763" s="3">
        <f t="shared" si="368"/>
        <v>53.737503775552682</v>
      </c>
      <c r="I763" s="3">
        <f t="shared" si="369"/>
        <v>-80.477846986898712</v>
      </c>
      <c r="J763" s="2">
        <f t="shared" si="349"/>
        <v>96.769846376204498</v>
      </c>
      <c r="K763" s="2">
        <f t="shared" si="370"/>
        <v>65.964448790868772</v>
      </c>
      <c r="L763" s="6">
        <f t="shared" si="350"/>
        <v>2835.6323280299789</v>
      </c>
      <c r="M763" s="2">
        <f t="shared" si="351"/>
        <v>35.93770137954661</v>
      </c>
      <c r="N763" s="2">
        <f t="shared" si="371"/>
        <v>96.769846376204498</v>
      </c>
      <c r="O763" s="2">
        <f t="shared" si="352"/>
        <v>65.964448790868772</v>
      </c>
      <c r="P763" s="5">
        <f t="shared" si="353"/>
        <v>0.38360046397847536</v>
      </c>
      <c r="Q763" s="4">
        <f t="shared" si="372"/>
        <v>0.37137292995004295</v>
      </c>
      <c r="R763" s="4">
        <f t="shared" si="354"/>
        <v>0.28696973772544271</v>
      </c>
      <c r="S763" s="4">
        <f t="shared" si="373"/>
        <v>0</v>
      </c>
      <c r="T763" s="4">
        <f t="shared" si="374"/>
        <v>0</v>
      </c>
      <c r="U763" s="5">
        <f t="shared" si="375"/>
        <v>0</v>
      </c>
      <c r="V763" s="5">
        <f t="shared" si="376"/>
        <v>-10.604496500522504</v>
      </c>
      <c r="W763" s="5">
        <f t="shared" si="377"/>
        <v>15.8814047319111</v>
      </c>
      <c r="X763" s="5">
        <f t="shared" si="355"/>
        <v>0.99951791611913232</v>
      </c>
      <c r="Y763" s="5">
        <f t="shared" si="356"/>
        <v>0</v>
      </c>
      <c r="Z763" s="5">
        <f t="shared" si="357"/>
        <v>11.880805626147163</v>
      </c>
      <c r="AA763" s="5">
        <f t="shared" si="358"/>
        <v>7.933174918255772</v>
      </c>
      <c r="AB763" s="5">
        <f t="shared" si="359"/>
        <v>0</v>
      </c>
      <c r="AC763" s="5">
        <f t="shared" si="360"/>
        <v>1.2763091256246586</v>
      </c>
      <c r="AD763" s="5">
        <f t="shared" si="361"/>
        <v>-8.3594203498331261</v>
      </c>
      <c r="AE763">
        <f t="shared" si="347"/>
        <v>0</v>
      </c>
    </row>
    <row r="764" spans="1:31" x14ac:dyDescent="0.2">
      <c r="A764">
        <f t="shared" si="378"/>
        <v>7.3199999999998884</v>
      </c>
      <c r="B764" s="5">
        <f t="shared" si="362"/>
        <v>0</v>
      </c>
      <c r="C764" s="5">
        <f t="shared" si="363"/>
        <v>492.62916964024254</v>
      </c>
      <c r="D764" s="5">
        <f t="shared" si="364"/>
        <v>-116.09630752565184</v>
      </c>
      <c r="E764" s="2">
        <f t="shared" si="365"/>
        <v>492.62916964024254</v>
      </c>
      <c r="F764" s="2">
        <f t="shared" si="366"/>
        <v>0</v>
      </c>
      <c r="G764" s="3">
        <f t="shared" si="367"/>
        <v>0</v>
      </c>
      <c r="H764" s="3">
        <f t="shared" si="368"/>
        <v>53.750266866808929</v>
      </c>
      <c r="I764" s="3">
        <f t="shared" si="369"/>
        <v>-80.561441190397048</v>
      </c>
      <c r="J764" s="2">
        <f t="shared" si="349"/>
        <v>96.846460931347309</v>
      </c>
      <c r="K764" s="2">
        <f t="shared" si="370"/>
        <v>66.016674118164488</v>
      </c>
      <c r="L764" s="6">
        <f t="shared" si="350"/>
        <v>2835.6293734901137</v>
      </c>
      <c r="M764" s="2">
        <f t="shared" si="351"/>
        <v>35.937663934857333</v>
      </c>
      <c r="N764" s="2">
        <f t="shared" si="371"/>
        <v>96.846460931347309</v>
      </c>
      <c r="O764" s="2">
        <f t="shared" si="352"/>
        <v>66.016674118164488</v>
      </c>
      <c r="P764" s="5">
        <f t="shared" si="353"/>
        <v>0.38360037770591132</v>
      </c>
      <c r="Q764" s="4">
        <f t="shared" si="372"/>
        <v>0.37107875279338176</v>
      </c>
      <c r="R764" s="4">
        <f t="shared" si="354"/>
        <v>0.28687825967841618</v>
      </c>
      <c r="S764" s="4">
        <f t="shared" si="373"/>
        <v>0</v>
      </c>
      <c r="T764" s="4">
        <f t="shared" si="374"/>
        <v>0</v>
      </c>
      <c r="U764" s="5">
        <f t="shared" si="375"/>
        <v>0</v>
      </c>
      <c r="V764" s="5">
        <f t="shared" si="376"/>
        <v>-10.615410545303819</v>
      </c>
      <c r="W764" s="5">
        <f t="shared" si="377"/>
        <v>15.910484211670031</v>
      </c>
      <c r="X764" s="5">
        <f t="shared" si="355"/>
        <v>0.99951687468809036</v>
      </c>
      <c r="Y764" s="5">
        <f t="shared" si="356"/>
        <v>0</v>
      </c>
      <c r="Z764" s="5">
        <f t="shared" si="357"/>
        <v>11.898768318690522</v>
      </c>
      <c r="AA764" s="5">
        <f t="shared" si="358"/>
        <v>7.9388099699510208</v>
      </c>
      <c r="AB764" s="5">
        <f t="shared" si="359"/>
        <v>0</v>
      </c>
      <c r="AC764" s="5">
        <f t="shared" si="360"/>
        <v>1.2833577733867028</v>
      </c>
      <c r="AD764" s="5">
        <f t="shared" si="361"/>
        <v>-8.3247058183789484</v>
      </c>
      <c r="AE764">
        <f t="shared" si="347"/>
        <v>0</v>
      </c>
    </row>
    <row r="765" spans="1:31" x14ac:dyDescent="0.2">
      <c r="A765">
        <f t="shared" si="378"/>
        <v>7.3299999999998882</v>
      </c>
      <c r="B765" s="5">
        <f t="shared" si="362"/>
        <v>0</v>
      </c>
      <c r="C765" s="5">
        <f t="shared" si="363"/>
        <v>493.16673647679931</v>
      </c>
      <c r="D765" s="5">
        <f t="shared" si="364"/>
        <v>-116.90233817284673</v>
      </c>
      <c r="E765" s="2">
        <f t="shared" si="365"/>
        <v>493.16673647679931</v>
      </c>
      <c r="F765" s="2">
        <f t="shared" si="366"/>
        <v>0</v>
      </c>
      <c r="G765" s="3">
        <f t="shared" si="367"/>
        <v>0</v>
      </c>
      <c r="H765" s="3">
        <f t="shared" si="368"/>
        <v>53.763100444542793</v>
      </c>
      <c r="I765" s="3">
        <f t="shared" si="369"/>
        <v>-80.644688248580835</v>
      </c>
      <c r="J765" s="2">
        <f t="shared" si="349"/>
        <v>96.922838960282164</v>
      </c>
      <c r="K765" s="2">
        <f t="shared" si="370"/>
        <v>66.0687382142346</v>
      </c>
      <c r="L765" s="6">
        <f t="shared" si="350"/>
        <v>2835.626419342711</v>
      </c>
      <c r="M765" s="2">
        <f t="shared" si="351"/>
        <v>35.937626495141991</v>
      </c>
      <c r="N765" s="2">
        <f t="shared" si="371"/>
        <v>96.922838960282164</v>
      </c>
      <c r="O765" s="2">
        <f t="shared" si="352"/>
        <v>66.0687382142346</v>
      </c>
      <c r="P765" s="5">
        <f t="shared" si="353"/>
        <v>0.38360029144480717</v>
      </c>
      <c r="Q765" s="4">
        <f t="shared" si="372"/>
        <v>0.37078594561049544</v>
      </c>
      <c r="R765" s="4">
        <f t="shared" si="354"/>
        <v>0.2867871215326353</v>
      </c>
      <c r="S765" s="4">
        <f t="shared" si="373"/>
        <v>0</v>
      </c>
      <c r="T765" s="4">
        <f t="shared" si="374"/>
        <v>0</v>
      </c>
      <c r="U765" s="5">
        <f t="shared" si="375"/>
        <v>0</v>
      </c>
      <c r="V765" s="5">
        <f t="shared" si="376"/>
        <v>-10.626316573369477</v>
      </c>
      <c r="W765" s="5">
        <f t="shared" si="377"/>
        <v>15.939482288118192</v>
      </c>
      <c r="X765" s="5">
        <f t="shared" si="355"/>
        <v>0.99951583339538597</v>
      </c>
      <c r="Y765" s="5">
        <f t="shared" si="356"/>
        <v>0</v>
      </c>
      <c r="Z765" s="5">
        <f t="shared" si="357"/>
        <v>11.916670414697936</v>
      </c>
      <c r="AA765" s="5">
        <f t="shared" si="358"/>
        <v>7.9444432408874865</v>
      </c>
      <c r="AB765" s="5">
        <f t="shared" si="359"/>
        <v>0</v>
      </c>
      <c r="AC765" s="5">
        <f t="shared" si="360"/>
        <v>1.290353841328459</v>
      </c>
      <c r="AD765" s="5">
        <f t="shared" si="361"/>
        <v>-8.2900744709943197</v>
      </c>
      <c r="AE765">
        <f t="shared" si="347"/>
        <v>0</v>
      </c>
    </row>
    <row r="766" spans="1:31" x14ac:dyDescent="0.2">
      <c r="A766">
        <f t="shared" si="378"/>
        <v>7.3399999999998879</v>
      </c>
      <c r="B766" s="5">
        <f t="shared" si="362"/>
        <v>0</v>
      </c>
      <c r="C766" s="5">
        <f t="shared" si="363"/>
        <v>493.7044319989368</v>
      </c>
      <c r="D766" s="5">
        <f t="shared" si="364"/>
        <v>-117.70919955905609</v>
      </c>
      <c r="E766" s="2">
        <f t="shared" si="365"/>
        <v>493.7044319989368</v>
      </c>
      <c r="F766" s="2">
        <f t="shared" si="366"/>
        <v>0</v>
      </c>
      <c r="G766" s="3">
        <f t="shared" si="367"/>
        <v>0</v>
      </c>
      <c r="H766" s="3">
        <f t="shared" si="368"/>
        <v>53.776003982956077</v>
      </c>
      <c r="I766" s="3">
        <f t="shared" si="369"/>
        <v>-80.72758899329078</v>
      </c>
      <c r="J766" s="2">
        <f t="shared" si="349"/>
        <v>96.998980556728483</v>
      </c>
      <c r="K766" s="2">
        <f t="shared" si="370"/>
        <v>66.120641142964203</v>
      </c>
      <c r="L766" s="6">
        <f t="shared" si="350"/>
        <v>2835.6234656001543</v>
      </c>
      <c r="M766" s="2">
        <f t="shared" si="351"/>
        <v>35.937589060557507</v>
      </c>
      <c r="N766" s="2">
        <f t="shared" si="371"/>
        <v>96.998980556728483</v>
      </c>
      <c r="O766" s="2">
        <f t="shared" si="352"/>
        <v>66.120641142964203</v>
      </c>
      <c r="P766" s="5">
        <f t="shared" si="353"/>
        <v>0.38360020519552451</v>
      </c>
      <c r="Q766" s="4">
        <f t="shared" si="372"/>
        <v>0.37049450266685963</v>
      </c>
      <c r="R766" s="4">
        <f t="shared" si="354"/>
        <v>0.28669632258571537</v>
      </c>
      <c r="S766" s="4">
        <f t="shared" si="373"/>
        <v>0</v>
      </c>
      <c r="T766" s="4">
        <f t="shared" si="374"/>
        <v>0</v>
      </c>
      <c r="U766" s="5">
        <f t="shared" si="375"/>
        <v>0</v>
      </c>
      <c r="V766" s="5">
        <f t="shared" si="376"/>
        <v>-10.637214505372828</v>
      </c>
      <c r="W766" s="5">
        <f t="shared" si="377"/>
        <v>15.96839885863168</v>
      </c>
      <c r="X766" s="5">
        <f t="shared" si="355"/>
        <v>0.99951479224538364</v>
      </c>
      <c r="Y766" s="5">
        <f t="shared" si="356"/>
        <v>0</v>
      </c>
      <c r="Z766" s="5">
        <f t="shared" si="357"/>
        <v>11.934511943282585</v>
      </c>
      <c r="AA766" s="5">
        <f t="shared" si="358"/>
        <v>7.9500746869814227</v>
      </c>
      <c r="AB766" s="5">
        <f t="shared" si="359"/>
        <v>0</v>
      </c>
      <c r="AC766" s="5">
        <f t="shared" si="360"/>
        <v>1.2972974379097568</v>
      </c>
      <c r="AD766" s="5">
        <f t="shared" si="361"/>
        <v>-8.2555264543868958</v>
      </c>
      <c r="AE766">
        <f t="shared" si="347"/>
        <v>0</v>
      </c>
    </row>
    <row r="767" spans="1:31" x14ac:dyDescent="0.2">
      <c r="A767">
        <f t="shared" si="378"/>
        <v>7.3499999999998877</v>
      </c>
      <c r="B767" s="5">
        <f t="shared" si="362"/>
        <v>0</v>
      </c>
      <c r="C767" s="5">
        <f t="shared" si="363"/>
        <v>494.24225690363824</v>
      </c>
      <c r="D767" s="5">
        <f t="shared" si="364"/>
        <v>-118.51688822531172</v>
      </c>
      <c r="E767" s="2">
        <f t="shared" si="365"/>
        <v>494.24225690363824</v>
      </c>
      <c r="F767" s="2">
        <f t="shared" si="366"/>
        <v>0</v>
      </c>
      <c r="G767" s="3">
        <f t="shared" si="367"/>
        <v>0</v>
      </c>
      <c r="H767" s="3">
        <f t="shared" si="368"/>
        <v>53.788976957335173</v>
      </c>
      <c r="I767" s="3">
        <f t="shared" si="369"/>
        <v>-80.810144257834651</v>
      </c>
      <c r="J767" s="2">
        <f t="shared" si="349"/>
        <v>97.074885820632218</v>
      </c>
      <c r="K767" s="2">
        <f t="shared" si="370"/>
        <v>66.172382972482765</v>
      </c>
      <c r="L767" s="6">
        <f t="shared" si="350"/>
        <v>2835.6205122747342</v>
      </c>
      <c r="M767" s="2">
        <f t="shared" si="351"/>
        <v>35.937551631259652</v>
      </c>
      <c r="N767" s="2">
        <f t="shared" si="371"/>
        <v>97.074885820632218</v>
      </c>
      <c r="O767" s="2">
        <f t="shared" si="352"/>
        <v>66.172382972482765</v>
      </c>
      <c r="P767" s="5">
        <f t="shared" si="353"/>
        <v>0.38360011895842228</v>
      </c>
      <c r="Q767" s="4">
        <f t="shared" si="372"/>
        <v>0.3702044182432766</v>
      </c>
      <c r="R767" s="4">
        <f t="shared" si="354"/>
        <v>0.28660586213088679</v>
      </c>
      <c r="S767" s="4">
        <f t="shared" si="373"/>
        <v>0</v>
      </c>
      <c r="T767" s="4">
        <f t="shared" si="374"/>
        <v>0</v>
      </c>
      <c r="U767" s="5">
        <f t="shared" si="375"/>
        <v>0</v>
      </c>
      <c r="V767" s="5">
        <f t="shared" si="376"/>
        <v>-10.648104262345331</v>
      </c>
      <c r="W767" s="5">
        <f t="shared" si="377"/>
        <v>15.997233823485981</v>
      </c>
      <c r="X767" s="5">
        <f t="shared" si="355"/>
        <v>0.99951375124241582</v>
      </c>
      <c r="Y767" s="5">
        <f t="shared" si="356"/>
        <v>0</v>
      </c>
      <c r="Z767" s="5">
        <f t="shared" si="357"/>
        <v>11.952292934993931</v>
      </c>
      <c r="AA767" s="5">
        <f t="shared" si="358"/>
        <v>7.9557042642623221</v>
      </c>
      <c r="AB767" s="5">
        <f t="shared" si="359"/>
        <v>0</v>
      </c>
      <c r="AC767" s="5">
        <f t="shared" si="360"/>
        <v>1.3041886726485998</v>
      </c>
      <c r="AD767" s="5">
        <f t="shared" si="361"/>
        <v>-8.2210619122516952</v>
      </c>
      <c r="AE767">
        <f t="shared" si="347"/>
        <v>0</v>
      </c>
    </row>
    <row r="768" spans="1:31" x14ac:dyDescent="0.2">
      <c r="A768">
        <f t="shared" si="378"/>
        <v>7.3599999999998875</v>
      </c>
      <c r="B768" s="5">
        <f t="shared" si="362"/>
        <v>0</v>
      </c>
      <c r="C768" s="5">
        <f t="shared" si="363"/>
        <v>494.78021188264518</v>
      </c>
      <c r="D768" s="5">
        <f t="shared" si="364"/>
        <v>-119.32540072098568</v>
      </c>
      <c r="E768" s="2">
        <f t="shared" si="365"/>
        <v>494.78021188264518</v>
      </c>
      <c r="F768" s="2">
        <f t="shared" si="366"/>
        <v>0</v>
      </c>
      <c r="G768" s="3">
        <f t="shared" si="367"/>
        <v>0</v>
      </c>
      <c r="H768" s="3">
        <f t="shared" si="368"/>
        <v>53.802018844061656</v>
      </c>
      <c r="I768" s="3">
        <f t="shared" si="369"/>
        <v>-80.892354876957171</v>
      </c>
      <c r="J768" s="2">
        <f t="shared" si="349"/>
        <v>97.150554858098175</v>
      </c>
      <c r="K768" s="2">
        <f t="shared" si="370"/>
        <v>66.223963775118037</v>
      </c>
      <c r="L768" s="6">
        <f t="shared" si="350"/>
        <v>2835.6175593786429</v>
      </c>
      <c r="M768" s="2">
        <f t="shared" si="351"/>
        <v>35.937514207402941</v>
      </c>
      <c r="N768" s="2">
        <f t="shared" si="371"/>
        <v>97.150554858098175</v>
      </c>
      <c r="O768" s="2">
        <f t="shared" si="352"/>
        <v>66.223963775118037</v>
      </c>
      <c r="P768" s="5">
        <f t="shared" si="353"/>
        <v>0.3836000327338564</v>
      </c>
      <c r="Q768" s="4">
        <f t="shared" si="372"/>
        <v>0.36991568663601204</v>
      </c>
      <c r="R768" s="4">
        <f t="shared" si="354"/>
        <v>0.2865157394570863</v>
      </c>
      <c r="S768" s="4">
        <f t="shared" si="373"/>
        <v>0</v>
      </c>
      <c r="T768" s="4">
        <f t="shared" si="374"/>
        <v>0</v>
      </c>
      <c r="U768" s="5">
        <f t="shared" si="375"/>
        <v>0</v>
      </c>
      <c r="V768" s="5">
        <f t="shared" si="376"/>
        <v>-10.658985765695542</v>
      </c>
      <c r="W768" s="5">
        <f t="shared" si="377"/>
        <v>16.025987085840491</v>
      </c>
      <c r="X768" s="5">
        <f t="shared" si="355"/>
        <v>0.99951271039077982</v>
      </c>
      <c r="Y768" s="5">
        <f t="shared" si="356"/>
        <v>0</v>
      </c>
      <c r="Z768" s="5">
        <f t="shared" si="357"/>
        <v>11.970013421805538</v>
      </c>
      <c r="AA768" s="5">
        <f t="shared" si="358"/>
        <v>7.9613319288730962</v>
      </c>
      <c r="AB768" s="5">
        <f t="shared" si="359"/>
        <v>0</v>
      </c>
      <c r="AC768" s="5">
        <f t="shared" si="360"/>
        <v>1.3110276561099958</v>
      </c>
      <c r="AD768" s="5">
        <f t="shared" si="361"/>
        <v>-8.1866809852864115</v>
      </c>
      <c r="AE768">
        <f t="shared" si="347"/>
        <v>0</v>
      </c>
    </row>
    <row r="769" spans="1:31" x14ac:dyDescent="0.2">
      <c r="A769">
        <f t="shared" si="378"/>
        <v>7.3699999999998873</v>
      </c>
      <c r="B769" s="5">
        <f t="shared" si="362"/>
        <v>0</v>
      </c>
      <c r="C769" s="5">
        <f t="shared" si="363"/>
        <v>495.31829762246861</v>
      </c>
      <c r="D769" s="5">
        <f t="shared" si="364"/>
        <v>-120.13473360380452</v>
      </c>
      <c r="E769" s="2">
        <f t="shared" si="365"/>
        <v>495.31829762246861</v>
      </c>
      <c r="F769" s="2">
        <f t="shared" si="366"/>
        <v>0</v>
      </c>
      <c r="G769" s="3">
        <f t="shared" si="367"/>
        <v>0</v>
      </c>
      <c r="H769" s="3">
        <f t="shared" si="368"/>
        <v>53.815129120622757</v>
      </c>
      <c r="I769" s="3">
        <f t="shared" si="369"/>
        <v>-80.97422168681004</v>
      </c>
      <c r="J769" s="2">
        <f t="shared" si="349"/>
        <v>97.225987781322942</v>
      </c>
      <c r="K769" s="2">
        <f t="shared" si="370"/>
        <v>66.275383627350337</v>
      </c>
      <c r="L769" s="6">
        <f t="shared" si="350"/>
        <v>2835.6146069239803</v>
      </c>
      <c r="M769" s="2">
        <f t="shared" si="351"/>
        <v>35.937476789140725</v>
      </c>
      <c r="N769" s="2">
        <f t="shared" si="371"/>
        <v>97.225987781322942</v>
      </c>
      <c r="O769" s="2">
        <f t="shared" si="352"/>
        <v>66.275383627350337</v>
      </c>
      <c r="P769" s="5">
        <f t="shared" si="353"/>
        <v>0.38359994652218021</v>
      </c>
      <c r="Q769" s="4">
        <f t="shared" si="372"/>
        <v>0.36962830215692899</v>
      </c>
      <c r="R769" s="4">
        <f t="shared" si="354"/>
        <v>0.28642595384904657</v>
      </c>
      <c r="S769" s="4">
        <f t="shared" si="373"/>
        <v>0</v>
      </c>
      <c r="T769" s="4">
        <f t="shared" si="374"/>
        <v>0</v>
      </c>
      <c r="U769" s="5">
        <f t="shared" si="375"/>
        <v>0</v>
      </c>
      <c r="V769" s="5">
        <f t="shared" si="376"/>
        <v>-10.669858937208176</v>
      </c>
      <c r="W769" s="5">
        <f t="shared" si="377"/>
        <v>16.054658551723048</v>
      </c>
      <c r="X769" s="5">
        <f t="shared" si="355"/>
        <v>0.99951166969474092</v>
      </c>
      <c r="Y769" s="5">
        <f t="shared" si="356"/>
        <v>0</v>
      </c>
      <c r="Z769" s="5">
        <f t="shared" si="357"/>
        <v>11.987673437102885</v>
      </c>
      <c r="AA769" s="5">
        <f t="shared" si="358"/>
        <v>7.9669576370702586</v>
      </c>
      <c r="AB769" s="5">
        <f t="shared" si="359"/>
        <v>0</v>
      </c>
      <c r="AC769" s="5">
        <f t="shared" si="360"/>
        <v>1.317814499894709</v>
      </c>
      <c r="AD769" s="5">
        <f t="shared" si="361"/>
        <v>-8.1523838112066933</v>
      </c>
      <c r="AE769">
        <f t="shared" si="347"/>
        <v>0</v>
      </c>
    </row>
    <row r="770" spans="1:31" x14ac:dyDescent="0.2">
      <c r="A770">
        <f t="shared" si="378"/>
        <v>7.3799999999998871</v>
      </c>
      <c r="B770" s="5">
        <f t="shared" si="362"/>
        <v>0</v>
      </c>
      <c r="C770" s="5">
        <f t="shared" si="363"/>
        <v>495.85651480439986</v>
      </c>
      <c r="D770" s="5">
        <f t="shared" si="364"/>
        <v>-120.94488343986318</v>
      </c>
      <c r="E770" s="2">
        <f t="shared" si="365"/>
        <v>495.85651480439986</v>
      </c>
      <c r="F770" s="2">
        <f t="shared" si="366"/>
        <v>0</v>
      </c>
      <c r="G770" s="3">
        <f t="shared" si="367"/>
        <v>0</v>
      </c>
      <c r="H770" s="3">
        <f t="shared" si="368"/>
        <v>53.828307265621703</v>
      </c>
      <c r="I770" s="3">
        <f t="shared" si="369"/>
        <v>-81.055745524922102</v>
      </c>
      <c r="J770" s="2">
        <f t="shared" si="349"/>
        <v>97.301184708528154</v>
      </c>
      <c r="K770" s="2">
        <f t="shared" si="370"/>
        <v>66.326642609766978</v>
      </c>
      <c r="L770" s="6">
        <f t="shared" si="350"/>
        <v>2835.6116549227495</v>
      </c>
      <c r="M770" s="2">
        <f t="shared" si="351"/>
        <v>35.937439376625115</v>
      </c>
      <c r="N770" s="2">
        <f t="shared" si="371"/>
        <v>97.301184708528154</v>
      </c>
      <c r="O770" s="2">
        <f t="shared" si="352"/>
        <v>66.326642609766978</v>
      </c>
      <c r="P770" s="5">
        <f t="shared" si="353"/>
        <v>0.38359986032374427</v>
      </c>
      <c r="Q770" s="4">
        <f t="shared" si="372"/>
        <v>0.36934225913361679</v>
      </c>
      <c r="R770" s="4">
        <f t="shared" si="354"/>
        <v>0.2863365045873843</v>
      </c>
      <c r="S770" s="4">
        <f t="shared" si="373"/>
        <v>0</v>
      </c>
      <c r="T770" s="4">
        <f t="shared" si="374"/>
        <v>0</v>
      </c>
      <c r="U770" s="5">
        <f t="shared" si="375"/>
        <v>0</v>
      </c>
      <c r="V770" s="5">
        <f t="shared" si="376"/>
        <v>-10.680723699043163</v>
      </c>
      <c r="W770" s="5">
        <f t="shared" si="377"/>
        <v>16.083248130014333</v>
      </c>
      <c r="X770" s="5">
        <f t="shared" si="355"/>
        <v>0.99951062915852951</v>
      </c>
      <c r="Y770" s="5">
        <f t="shared" si="356"/>
        <v>0</v>
      </c>
      <c r="Z770" s="5">
        <f t="shared" si="357"/>
        <v>12.005273015671204</v>
      </c>
      <c r="AA770" s="5">
        <f t="shared" si="358"/>
        <v>7.9725813452241079</v>
      </c>
      <c r="AB770" s="5">
        <f t="shared" si="359"/>
        <v>0</v>
      </c>
      <c r="AC770" s="5">
        <f t="shared" si="360"/>
        <v>1.3245493166280404</v>
      </c>
      <c r="AD770" s="5">
        <f t="shared" si="361"/>
        <v>-8.1181705247615596</v>
      </c>
      <c r="AE770">
        <f t="shared" si="347"/>
        <v>0</v>
      </c>
    </row>
    <row r="771" spans="1:31" x14ac:dyDescent="0.2">
      <c r="A771">
        <f t="shared" si="378"/>
        <v>7.3899999999998869</v>
      </c>
      <c r="B771" s="5">
        <f t="shared" si="362"/>
        <v>0</v>
      </c>
      <c r="C771" s="5">
        <f t="shared" si="363"/>
        <v>496.3948641045219</v>
      </c>
      <c r="D771" s="5">
        <f t="shared" si="364"/>
        <v>-121.75584680363863</v>
      </c>
      <c r="E771" s="2">
        <f t="shared" si="365"/>
        <v>496.3948641045219</v>
      </c>
      <c r="F771" s="2">
        <f t="shared" si="366"/>
        <v>0</v>
      </c>
      <c r="G771" s="3">
        <f t="shared" si="367"/>
        <v>0</v>
      </c>
      <c r="H771" s="3">
        <f t="shared" si="368"/>
        <v>53.841552758787984</v>
      </c>
      <c r="I771" s="3">
        <f t="shared" si="369"/>
        <v>-81.136927230169718</v>
      </c>
      <c r="J771" s="2">
        <f t="shared" si="349"/>
        <v>97.376145763894385</v>
      </c>
      <c r="K771" s="2">
        <f t="shared" si="370"/>
        <v>66.377740807017304</v>
      </c>
      <c r="L771" s="6">
        <f t="shared" si="350"/>
        <v>2835.6087033868607</v>
      </c>
      <c r="M771" s="2">
        <f t="shared" si="351"/>
        <v>35.937401970007087</v>
      </c>
      <c r="N771" s="2">
        <f t="shared" si="371"/>
        <v>97.376145763894385</v>
      </c>
      <c r="O771" s="2">
        <f t="shared" si="352"/>
        <v>66.377740807017304</v>
      </c>
      <c r="P771" s="5">
        <f t="shared" si="353"/>
        <v>0.38359977413889634</v>
      </c>
      <c r="Q771" s="4">
        <f t="shared" si="372"/>
        <v>0.36905755190951639</v>
      </c>
      <c r="R771" s="4">
        <f t="shared" si="354"/>
        <v>0.28624739094868812</v>
      </c>
      <c r="S771" s="4">
        <f t="shared" si="373"/>
        <v>0</v>
      </c>
      <c r="T771" s="4">
        <f t="shared" si="374"/>
        <v>0</v>
      </c>
      <c r="U771" s="5">
        <f t="shared" si="375"/>
        <v>0</v>
      </c>
      <c r="V771" s="5">
        <f t="shared" si="376"/>
        <v>-10.691579973734775</v>
      </c>
      <c r="W771" s="5">
        <f t="shared" si="377"/>
        <v>16.111755732432297</v>
      </c>
      <c r="X771" s="5">
        <f t="shared" si="355"/>
        <v>0.99950958878634477</v>
      </c>
      <c r="Y771" s="5">
        <f t="shared" si="356"/>
        <v>0</v>
      </c>
      <c r="Z771" s="5">
        <f t="shared" si="357"/>
        <v>12.022812193683382</v>
      </c>
      <c r="AA771" s="5">
        <f t="shared" si="358"/>
        <v>7.9782030098189756</v>
      </c>
      <c r="AB771" s="5">
        <f t="shared" si="359"/>
        <v>0</v>
      </c>
      <c r="AC771" s="5">
        <f t="shared" si="360"/>
        <v>1.3312322199486069</v>
      </c>
      <c r="AD771" s="5">
        <f t="shared" si="361"/>
        <v>-8.0840412577487264</v>
      </c>
      <c r="AE771">
        <f t="shared" si="347"/>
        <v>0</v>
      </c>
    </row>
    <row r="772" spans="1:31" x14ac:dyDescent="0.2">
      <c r="A772">
        <f t="shared" si="378"/>
        <v>7.3999999999998867</v>
      </c>
      <c r="B772" s="5">
        <f t="shared" si="362"/>
        <v>0</v>
      </c>
      <c r="C772" s="5">
        <f t="shared" si="363"/>
        <v>496.93334619372075</v>
      </c>
      <c r="D772" s="5">
        <f t="shared" si="364"/>
        <v>-122.56762027800322</v>
      </c>
      <c r="E772" s="2">
        <f t="shared" si="365"/>
        <v>496.93334619372075</v>
      </c>
      <c r="F772" s="2">
        <f t="shared" si="366"/>
        <v>0</v>
      </c>
      <c r="G772" s="3">
        <f t="shared" si="367"/>
        <v>0</v>
      </c>
      <c r="H772" s="3">
        <f t="shared" si="368"/>
        <v>53.854865080987473</v>
      </c>
      <c r="I772" s="3">
        <f t="shared" si="369"/>
        <v>-81.217767642747205</v>
      </c>
      <c r="J772" s="2">
        <f t="shared" si="349"/>
        <v>97.450871077495449</v>
      </c>
      <c r="K772" s="2">
        <f t="shared" si="370"/>
        <v>66.428678307767854</v>
      </c>
      <c r="L772" s="6">
        <f t="shared" si="350"/>
        <v>2835.6057523281297</v>
      </c>
      <c r="M772" s="2">
        <f t="shared" si="351"/>
        <v>35.937364569436362</v>
      </c>
      <c r="N772" s="2">
        <f t="shared" si="371"/>
        <v>97.450871077495449</v>
      </c>
      <c r="O772" s="2">
        <f t="shared" si="352"/>
        <v>66.428678307767854</v>
      </c>
      <c r="P772" s="5">
        <f t="shared" si="353"/>
        <v>0.38359968796798138</v>
      </c>
      <c r="Q772" s="4">
        <f t="shared" si="372"/>
        <v>0.36877417484404057</v>
      </c>
      <c r="R772" s="4">
        <f t="shared" si="354"/>
        <v>0.28615861220560485</v>
      </c>
      <c r="S772" s="4">
        <f t="shared" si="373"/>
        <v>0</v>
      </c>
      <c r="T772" s="4">
        <f t="shared" si="374"/>
        <v>0</v>
      </c>
      <c r="U772" s="5">
        <f t="shared" si="375"/>
        <v>0</v>
      </c>
      <c r="V772" s="5">
        <f t="shared" si="376"/>
        <v>-10.702427684190742</v>
      </c>
      <c r="W772" s="5">
        <f t="shared" si="377"/>
        <v>16.140181273516447</v>
      </c>
      <c r="X772" s="5">
        <f t="shared" si="355"/>
        <v>0.99950854858235061</v>
      </c>
      <c r="Y772" s="5">
        <f t="shared" si="356"/>
        <v>0</v>
      </c>
      <c r="Z772" s="5">
        <f t="shared" si="357"/>
        <v>12.040291008687868</v>
      </c>
      <c r="AA772" s="5">
        <f t="shared" si="358"/>
        <v>7.9838225874534583</v>
      </c>
      <c r="AB772" s="5">
        <f t="shared" si="359"/>
        <v>0</v>
      </c>
      <c r="AC772" s="5">
        <f t="shared" si="360"/>
        <v>1.3378633244971265</v>
      </c>
      <c r="AD772" s="5">
        <f t="shared" si="361"/>
        <v>-8.0499961390300925</v>
      </c>
      <c r="AE772">
        <f t="shared" si="347"/>
        <v>0</v>
      </c>
    </row>
    <row r="773" spans="1:31" x14ac:dyDescent="0.2">
      <c r="A773">
        <f t="shared" si="378"/>
        <v>7.4099999999998865</v>
      </c>
      <c r="B773" s="5">
        <f t="shared" si="362"/>
        <v>0</v>
      </c>
      <c r="C773" s="5">
        <f t="shared" si="363"/>
        <v>497.47196173769686</v>
      </c>
      <c r="D773" s="5">
        <f t="shared" si="364"/>
        <v>-123.38020045423764</v>
      </c>
      <c r="E773" s="2">
        <f t="shared" si="365"/>
        <v>497.47196173769686</v>
      </c>
      <c r="F773" s="2">
        <f t="shared" si="366"/>
        <v>0</v>
      </c>
      <c r="G773" s="3">
        <f t="shared" si="367"/>
        <v>0</v>
      </c>
      <c r="H773" s="3">
        <f t="shared" si="368"/>
        <v>53.868243714232442</v>
      </c>
      <c r="I773" s="3">
        <f t="shared" si="369"/>
        <v>-81.298267604137507</v>
      </c>
      <c r="J773" s="2">
        <f t="shared" si="349"/>
        <v>97.525360785233175</v>
      </c>
      <c r="K773" s="2">
        <f t="shared" si="370"/>
        <v>66.479455204657924</v>
      </c>
      <c r="L773" s="6">
        <f t="shared" si="350"/>
        <v>2835.602801758278</v>
      </c>
      <c r="M773" s="2">
        <f t="shared" si="351"/>
        <v>35.937327175061512</v>
      </c>
      <c r="N773" s="2">
        <f t="shared" si="371"/>
        <v>97.525360785233175</v>
      </c>
      <c r="O773" s="2">
        <f t="shared" si="352"/>
        <v>66.479455204657924</v>
      </c>
      <c r="P773" s="5">
        <f t="shared" si="353"/>
        <v>0.38359960181134173</v>
      </c>
      <c r="Q773" s="4">
        <f t="shared" si="372"/>
        <v>0.36849212231269152</v>
      </c>
      <c r="R773" s="4">
        <f t="shared" si="354"/>
        <v>0.286070167626925</v>
      </c>
      <c r="S773" s="4">
        <f t="shared" si="373"/>
        <v>0</v>
      </c>
      <c r="T773" s="4">
        <f t="shared" si="374"/>
        <v>0</v>
      </c>
      <c r="U773" s="5">
        <f t="shared" si="375"/>
        <v>0</v>
      </c>
      <c r="V773" s="5">
        <f t="shared" si="376"/>
        <v>-10.713266753691439</v>
      </c>
      <c r="W773" s="5">
        <f t="shared" si="377"/>
        <v>16.168524670612168</v>
      </c>
      <c r="X773" s="5">
        <f t="shared" si="355"/>
        <v>0.99950750855067949</v>
      </c>
      <c r="Y773" s="5">
        <f t="shared" si="356"/>
        <v>0</v>
      </c>
      <c r="Z773" s="5">
        <f t="shared" si="357"/>
        <v>12.057709499596621</v>
      </c>
      <c r="AA773" s="5">
        <f t="shared" si="358"/>
        <v>7.9894400348406691</v>
      </c>
      <c r="AB773" s="5">
        <f t="shared" si="359"/>
        <v>0</v>
      </c>
      <c r="AC773" s="5">
        <f t="shared" si="360"/>
        <v>1.344442745905182</v>
      </c>
      <c r="AD773" s="5">
        <f t="shared" si="361"/>
        <v>-8.0160352945471622</v>
      </c>
      <c r="AE773">
        <f t="shared" ref="AE773:AE836" si="379">IF(($D773-height)*($D774-height)&lt;0,1,0)</f>
        <v>0</v>
      </c>
    </row>
    <row r="774" spans="1:31" x14ac:dyDescent="0.2">
      <c r="A774">
        <f t="shared" si="378"/>
        <v>7.4199999999998862</v>
      </c>
      <c r="B774" s="5">
        <f t="shared" si="362"/>
        <v>0</v>
      </c>
      <c r="C774" s="5">
        <f t="shared" si="363"/>
        <v>498.01071139697649</v>
      </c>
      <c r="D774" s="5">
        <f t="shared" si="364"/>
        <v>-124.19358393204374</v>
      </c>
      <c r="E774" s="2">
        <f t="shared" si="365"/>
        <v>498.01071139697649</v>
      </c>
      <c r="F774" s="2">
        <f t="shared" si="366"/>
        <v>0</v>
      </c>
      <c r="G774" s="3">
        <f t="shared" si="367"/>
        <v>0</v>
      </c>
      <c r="H774" s="3">
        <f t="shared" si="368"/>
        <v>53.881688141691491</v>
      </c>
      <c r="I774" s="3">
        <f t="shared" si="369"/>
        <v>-81.378427957082977</v>
      </c>
      <c r="J774" s="2">
        <f t="shared" si="349"/>
        <v>97.599615028772746</v>
      </c>
      <c r="K774" s="2">
        <f t="shared" si="370"/>
        <v>66.530071594255446</v>
      </c>
      <c r="L774" s="6">
        <f t="shared" si="350"/>
        <v>2835.5998516889354</v>
      </c>
      <c r="M774" s="2">
        <f t="shared" si="351"/>
        <v>35.937289787029918</v>
      </c>
      <c r="N774" s="2">
        <f t="shared" si="371"/>
        <v>97.599615028772746</v>
      </c>
      <c r="O774" s="2">
        <f t="shared" si="352"/>
        <v>66.530071594255446</v>
      </c>
      <c r="P774" s="5">
        <f t="shared" si="353"/>
        <v>0.38359951566931694</v>
      </c>
      <c r="Q774" s="4">
        <f t="shared" si="372"/>
        <v>0.36821138870717335</v>
      </c>
      <c r="R774" s="4">
        <f t="shared" si="354"/>
        <v>0.28598205647766667</v>
      </c>
      <c r="S774" s="4">
        <f t="shared" si="373"/>
        <v>0</v>
      </c>
      <c r="T774" s="4">
        <f t="shared" si="374"/>
        <v>0</v>
      </c>
      <c r="U774" s="5">
        <f t="shared" si="375"/>
        <v>0</v>
      </c>
      <c r="V774" s="5">
        <f t="shared" si="376"/>
        <v>-10.724097105889081</v>
      </c>
      <c r="W774" s="5">
        <f t="shared" si="377"/>
        <v>16.196785843854965</v>
      </c>
      <c r="X774" s="5">
        <f t="shared" si="355"/>
        <v>0.99950646869543014</v>
      </c>
      <c r="Y774" s="5">
        <f t="shared" si="356"/>
        <v>0</v>
      </c>
      <c r="Z774" s="5">
        <f t="shared" si="357"/>
        <v>12.075067706673082</v>
      </c>
      <c r="AA774" s="5">
        <f t="shared" si="358"/>
        <v>7.9950553088085305</v>
      </c>
      <c r="AB774" s="5">
        <f t="shared" si="359"/>
        <v>0</v>
      </c>
      <c r="AC774" s="5">
        <f t="shared" si="360"/>
        <v>1.3509706007840006</v>
      </c>
      <c r="AD774" s="5">
        <f t="shared" si="361"/>
        <v>-7.9821588473365033</v>
      </c>
      <c r="AE774">
        <f t="shared" si="379"/>
        <v>0</v>
      </c>
    </row>
    <row r="775" spans="1:31" x14ac:dyDescent="0.2">
      <c r="A775">
        <f t="shared" si="378"/>
        <v>7.429999999999886</v>
      </c>
      <c r="B775" s="5">
        <f t="shared" si="362"/>
        <v>0</v>
      </c>
      <c r="C775" s="5">
        <f t="shared" si="363"/>
        <v>498.54959582692339</v>
      </c>
      <c r="D775" s="5">
        <f t="shared" si="364"/>
        <v>-125.00776731955693</v>
      </c>
      <c r="E775" s="2">
        <f t="shared" si="365"/>
        <v>498.54959582692339</v>
      </c>
      <c r="F775" s="2">
        <f t="shared" si="366"/>
        <v>0</v>
      </c>
      <c r="G775" s="3">
        <f t="shared" si="367"/>
        <v>0</v>
      </c>
      <c r="H775" s="3">
        <f t="shared" si="368"/>
        <v>53.895197847699329</v>
      </c>
      <c r="I775" s="3">
        <f t="shared" si="369"/>
        <v>-81.458249545556342</v>
      </c>
      <c r="J775" s="2">
        <f t="shared" si="349"/>
        <v>97.673633955478408</v>
      </c>
      <c r="K775" s="2">
        <f t="shared" si="370"/>
        <v>66.580527577013228</v>
      </c>
      <c r="L775" s="6">
        <f t="shared" si="350"/>
        <v>2835.5969021316369</v>
      </c>
      <c r="M775" s="2">
        <f t="shared" si="351"/>
        <v>35.937252405487762</v>
      </c>
      <c r="N775" s="2">
        <f t="shared" si="371"/>
        <v>97.673633955478408</v>
      </c>
      <c r="O775" s="2">
        <f t="shared" si="352"/>
        <v>66.580527577013228</v>
      </c>
      <c r="P775" s="5">
        <f t="shared" si="353"/>
        <v>0.3835994295422438</v>
      </c>
      <c r="Q775" s="4">
        <f t="shared" si="372"/>
        <v>0.36793196843550102</v>
      </c>
      <c r="R775" s="4">
        <f t="shared" si="354"/>
        <v>0.28589427801915934</v>
      </c>
      <c r="S775" s="4">
        <f t="shared" si="373"/>
        <v>0</v>
      </c>
      <c r="T775" s="4">
        <f t="shared" si="374"/>
        <v>0</v>
      </c>
      <c r="U775" s="5">
        <f t="shared" si="375"/>
        <v>0</v>
      </c>
      <c r="V775" s="5">
        <f t="shared" si="376"/>
        <v>-10.734918664806942</v>
      </c>
      <c r="W775" s="5">
        <f t="shared" si="377"/>
        <v>16.224964716154627</v>
      </c>
      <c r="X775" s="5">
        <f t="shared" si="355"/>
        <v>0.99950542902066852</v>
      </c>
      <c r="Y775" s="5">
        <f t="shared" si="356"/>
        <v>0</v>
      </c>
      <c r="Z775" s="5">
        <f t="shared" si="357"/>
        <v>12.092365671520206</v>
      </c>
      <c r="AA775" s="5">
        <f t="shared" si="358"/>
        <v>8.0006683663000615</v>
      </c>
      <c r="AB775" s="5">
        <f t="shared" si="359"/>
        <v>0</v>
      </c>
      <c r="AC775" s="5">
        <f t="shared" si="360"/>
        <v>1.3574470067132633</v>
      </c>
      <c r="AD775" s="5">
        <f t="shared" si="361"/>
        <v>-7.9483669175453109</v>
      </c>
      <c r="AE775">
        <f t="shared" si="379"/>
        <v>0</v>
      </c>
    </row>
    <row r="776" spans="1:31" x14ac:dyDescent="0.2">
      <c r="A776">
        <f t="shared" si="378"/>
        <v>7.4399999999998858</v>
      </c>
      <c r="B776" s="5">
        <f t="shared" si="362"/>
        <v>0</v>
      </c>
      <c r="C776" s="5">
        <f t="shared" si="363"/>
        <v>499.08861567775068</v>
      </c>
      <c r="D776" s="5">
        <f t="shared" si="364"/>
        <v>-125.82274723335838</v>
      </c>
      <c r="E776" s="2">
        <f t="shared" si="365"/>
        <v>499.08861567775068</v>
      </c>
      <c r="F776" s="2">
        <f t="shared" si="366"/>
        <v>0</v>
      </c>
      <c r="G776" s="3">
        <f t="shared" si="367"/>
        <v>0</v>
      </c>
      <c r="H776" s="3">
        <f t="shared" si="368"/>
        <v>53.908772317766463</v>
      </c>
      <c r="I776" s="3">
        <f t="shared" si="369"/>
        <v>-81.537733214731801</v>
      </c>
      <c r="J776" s="2">
        <f t="shared" si="349"/>
        <v>97.74741771834978</v>
      </c>
      <c r="K776" s="2">
        <f t="shared" si="370"/>
        <v>66.630823257225472</v>
      </c>
      <c r="L776" s="6">
        <f t="shared" si="350"/>
        <v>2835.5939530978271</v>
      </c>
      <c r="M776" s="2">
        <f t="shared" si="351"/>
        <v>35.937215030580106</v>
      </c>
      <c r="N776" s="2">
        <f t="shared" si="371"/>
        <v>97.74741771834978</v>
      </c>
      <c r="O776" s="2">
        <f t="shared" si="352"/>
        <v>66.630823257225472</v>
      </c>
      <c r="P776" s="5">
        <f t="shared" si="353"/>
        <v>0.38359934343045654</v>
      </c>
      <c r="Q776" s="4">
        <f t="shared" si="372"/>
        <v>0.36765385592210625</v>
      </c>
      <c r="R776" s="4">
        <f t="shared" si="354"/>
        <v>0.28580683150912589</v>
      </c>
      <c r="S776" s="4">
        <f t="shared" si="373"/>
        <v>0</v>
      </c>
      <c r="T776" s="4">
        <f t="shared" si="374"/>
        <v>0</v>
      </c>
      <c r="U776" s="5">
        <f t="shared" si="375"/>
        <v>0</v>
      </c>
      <c r="V776" s="5">
        <f t="shared" si="376"/>
        <v>-10.745731354838631</v>
      </c>
      <c r="W776" s="5">
        <f t="shared" si="377"/>
        <v>16.253061213179425</v>
      </c>
      <c r="X776" s="5">
        <f t="shared" si="355"/>
        <v>0.99950438953042897</v>
      </c>
      <c r="Y776" s="5">
        <f t="shared" si="356"/>
        <v>0</v>
      </c>
      <c r="Z776" s="5">
        <f t="shared" si="357"/>
        <v>12.109603437068511</v>
      </c>
      <c r="AA776" s="5">
        <f t="shared" si="358"/>
        <v>8.0062791643736997</v>
      </c>
      <c r="AB776" s="5">
        <f t="shared" si="359"/>
        <v>0</v>
      </c>
      <c r="AC776" s="5">
        <f t="shared" si="360"/>
        <v>1.3638720822298804</v>
      </c>
      <c r="AD776" s="5">
        <f t="shared" si="361"/>
        <v>-7.9146596224468766</v>
      </c>
      <c r="AE776">
        <f t="shared" si="379"/>
        <v>0</v>
      </c>
    </row>
    <row r="777" spans="1:31" x14ac:dyDescent="0.2">
      <c r="A777">
        <f t="shared" si="378"/>
        <v>7.4499999999998856</v>
      </c>
      <c r="B777" s="5">
        <f t="shared" si="362"/>
        <v>0</v>
      </c>
      <c r="C777" s="5">
        <f t="shared" si="363"/>
        <v>499.62777159453248</v>
      </c>
      <c r="D777" s="5">
        <f t="shared" si="364"/>
        <v>-126.63852029848682</v>
      </c>
      <c r="E777" s="2">
        <f t="shared" si="365"/>
        <v>499.62777159453248</v>
      </c>
      <c r="F777" s="2">
        <f t="shared" si="366"/>
        <v>0</v>
      </c>
      <c r="G777" s="3">
        <f t="shared" si="367"/>
        <v>0</v>
      </c>
      <c r="H777" s="3">
        <f t="shared" si="368"/>
        <v>53.922411038588763</v>
      </c>
      <c r="I777" s="3">
        <f t="shared" si="369"/>
        <v>-81.616879810956277</v>
      </c>
      <c r="J777" s="2">
        <f t="shared" si="349"/>
        <v>97.820966475958528</v>
      </c>
      <c r="K777" s="2">
        <f t="shared" si="370"/>
        <v>66.680958742984672</v>
      </c>
      <c r="L777" s="6">
        <f t="shared" si="350"/>
        <v>2835.5910045988571</v>
      </c>
      <c r="M777" s="2">
        <f t="shared" si="351"/>
        <v>35.937177662450786</v>
      </c>
      <c r="N777" s="2">
        <f t="shared" si="371"/>
        <v>97.820966475958528</v>
      </c>
      <c r="O777" s="2">
        <f t="shared" si="352"/>
        <v>66.680958742984672</v>
      </c>
      <c r="P777" s="5">
        <f t="shared" si="353"/>
        <v>0.38359925733428663</v>
      </c>
      <c r="Q777" s="4">
        <f t="shared" si="372"/>
        <v>0.36737704560793794</v>
      </c>
      <c r="R777" s="4">
        <f t="shared" si="354"/>
        <v>0.28571971620176373</v>
      </c>
      <c r="S777" s="4">
        <f t="shared" si="373"/>
        <v>0</v>
      </c>
      <c r="T777" s="4">
        <f t="shared" si="374"/>
        <v>0</v>
      </c>
      <c r="U777" s="5">
        <f t="shared" si="375"/>
        <v>0</v>
      </c>
      <c r="V777" s="5">
        <f t="shared" si="376"/>
        <v>-10.756535100747351</v>
      </c>
      <c r="W777" s="5">
        <f t="shared" si="377"/>
        <v>16.281075263340181</v>
      </c>
      <c r="X777" s="5">
        <f t="shared" si="355"/>
        <v>0.99950335022871195</v>
      </c>
      <c r="Y777" s="5">
        <f t="shared" si="356"/>
        <v>0</v>
      </c>
      <c r="Z777" s="5">
        <f t="shared" si="357"/>
        <v>12.126781047564156</v>
      </c>
      <c r="AA777" s="5">
        <f t="shared" si="358"/>
        <v>8.0118876602036195</v>
      </c>
      <c r="AB777" s="5">
        <f t="shared" si="359"/>
        <v>0</v>
      </c>
      <c r="AC777" s="5">
        <f t="shared" si="360"/>
        <v>1.3702459468168051</v>
      </c>
      <c r="AD777" s="5">
        <f t="shared" si="361"/>
        <v>-7.8810370764561988</v>
      </c>
      <c r="AE777">
        <f t="shared" si="379"/>
        <v>0</v>
      </c>
    </row>
    <row r="778" spans="1:31" x14ac:dyDescent="0.2">
      <c r="A778">
        <f t="shared" si="378"/>
        <v>7.4599999999998854</v>
      </c>
      <c r="B778" s="5">
        <f t="shared" si="362"/>
        <v>0</v>
      </c>
      <c r="C778" s="5">
        <f t="shared" si="363"/>
        <v>500.16706421721568</v>
      </c>
      <c r="D778" s="5">
        <f t="shared" si="364"/>
        <v>-127.4550831484502</v>
      </c>
      <c r="E778" s="2">
        <f t="shared" si="365"/>
        <v>500.16706421721568</v>
      </c>
      <c r="F778" s="2">
        <f t="shared" si="366"/>
        <v>0</v>
      </c>
      <c r="G778" s="3">
        <f t="shared" si="367"/>
        <v>0</v>
      </c>
      <c r="H778" s="3">
        <f t="shared" si="368"/>
        <v>53.936113498056933</v>
      </c>
      <c r="I778" s="3">
        <f t="shared" si="369"/>
        <v>-81.695690181720835</v>
      </c>
      <c r="J778" s="2">
        <f t="shared" si="349"/>
        <v>97.894280392385525</v>
      </c>
      <c r="K778" s="2">
        <f t="shared" si="370"/>
        <v>66.730934146138736</v>
      </c>
      <c r="L778" s="6">
        <f t="shared" si="350"/>
        <v>2835.5880566459864</v>
      </c>
      <c r="M778" s="2">
        <f t="shared" si="351"/>
        <v>35.937140301242529</v>
      </c>
      <c r="N778" s="2">
        <f t="shared" si="371"/>
        <v>97.894280392385525</v>
      </c>
      <c r="O778" s="2">
        <f t="shared" si="352"/>
        <v>66.730934146138736</v>
      </c>
      <c r="P778" s="5">
        <f t="shared" si="353"/>
        <v>0.38359917125406284</v>
      </c>
      <c r="Q778" s="4">
        <f t="shared" si="372"/>
        <v>0.36710153195056139</v>
      </c>
      <c r="R778" s="4">
        <f t="shared" si="354"/>
        <v>0.28563293134782525</v>
      </c>
      <c r="S778" s="4">
        <f t="shared" si="373"/>
        <v>0</v>
      </c>
      <c r="T778" s="4">
        <f t="shared" si="374"/>
        <v>0</v>
      </c>
      <c r="U778" s="5">
        <f t="shared" si="375"/>
        <v>0</v>
      </c>
      <c r="V778" s="5">
        <f t="shared" si="376"/>
        <v>-10.76732982766524</v>
      </c>
      <c r="W778" s="5">
        <f t="shared" si="377"/>
        <v>16.30900679777438</v>
      </c>
      <c r="X778" s="5">
        <f t="shared" si="355"/>
        <v>0.99950231111948717</v>
      </c>
      <c r="Y778" s="5">
        <f t="shared" si="356"/>
        <v>0</v>
      </c>
      <c r="Z778" s="5">
        <f t="shared" si="357"/>
        <v>12.143898548557059</v>
      </c>
      <c r="AA778" s="5">
        <f t="shared" si="358"/>
        <v>8.0174938110800795</v>
      </c>
      <c r="AB778" s="5">
        <f t="shared" si="359"/>
        <v>0</v>
      </c>
      <c r="AC778" s="5">
        <f t="shared" si="360"/>
        <v>1.3765687208918198</v>
      </c>
      <c r="AD778" s="5">
        <f t="shared" si="361"/>
        <v>-7.84749939114554</v>
      </c>
      <c r="AE778">
        <f t="shared" si="379"/>
        <v>0</v>
      </c>
    </row>
    <row r="779" spans="1:31" x14ac:dyDescent="0.2">
      <c r="A779">
        <f t="shared" si="378"/>
        <v>7.4699999999998852</v>
      </c>
      <c r="B779" s="5">
        <f t="shared" si="362"/>
        <v>0</v>
      </c>
      <c r="C779" s="5">
        <f t="shared" si="363"/>
        <v>500.70649418063232</v>
      </c>
      <c r="D779" s="5">
        <f t="shared" si="364"/>
        <v>-128.27243242523696</v>
      </c>
      <c r="E779" s="2">
        <f t="shared" si="365"/>
        <v>500.70649418063232</v>
      </c>
      <c r="F779" s="2">
        <f t="shared" si="366"/>
        <v>0</v>
      </c>
      <c r="G779" s="3">
        <f t="shared" si="367"/>
        <v>0</v>
      </c>
      <c r="H779" s="3">
        <f t="shared" si="368"/>
        <v>53.94987918526585</v>
      </c>
      <c r="I779" s="3">
        <f t="shared" si="369"/>
        <v>-81.774165175632291</v>
      </c>
      <c r="J779" s="2">
        <f t="shared" si="349"/>
        <v>97.967359637158609</v>
      </c>
      <c r="K779" s="2">
        <f t="shared" si="370"/>
        <v>66.780749582248532</v>
      </c>
      <c r="L779" s="6">
        <f t="shared" si="350"/>
        <v>2835.5851092503835</v>
      </c>
      <c r="M779" s="2">
        <f t="shared" si="351"/>
        <v>35.937102947096868</v>
      </c>
      <c r="N779" s="2">
        <f t="shared" si="371"/>
        <v>97.967359637158609</v>
      </c>
      <c r="O779" s="2">
        <f t="shared" si="352"/>
        <v>66.780749582248532</v>
      </c>
      <c r="P779" s="5">
        <f t="shared" si="353"/>
        <v>0.38359908519011121</v>
      </c>
      <c r="Q779" s="4">
        <f t="shared" si="372"/>
        <v>0.36682730942425107</v>
      </c>
      <c r="R779" s="4">
        <f t="shared" si="354"/>
        <v>0.28554647619469703</v>
      </c>
      <c r="S779" s="4">
        <f t="shared" si="373"/>
        <v>0</v>
      </c>
      <c r="T779" s="4">
        <f t="shared" si="374"/>
        <v>0</v>
      </c>
      <c r="U779" s="5">
        <f t="shared" si="375"/>
        <v>0</v>
      </c>
      <c r="V779" s="5">
        <f t="shared" si="376"/>
        <v>-10.778115461092682</v>
      </c>
      <c r="W779" s="5">
        <f t="shared" si="377"/>
        <v>16.336855750330187</v>
      </c>
      <c r="X779" s="5">
        <f t="shared" si="355"/>
        <v>0.99950127220669105</v>
      </c>
      <c r="Y779" s="5">
        <f t="shared" si="356"/>
        <v>0</v>
      </c>
      <c r="Z779" s="5">
        <f t="shared" si="357"/>
        <v>12.160955986889082</v>
      </c>
      <c r="AA779" s="5">
        <f t="shared" si="358"/>
        <v>8.0230975744097961</v>
      </c>
      <c r="AB779" s="5">
        <f t="shared" si="359"/>
        <v>0</v>
      </c>
      <c r="AC779" s="5">
        <f t="shared" si="360"/>
        <v>1.3828405257964</v>
      </c>
      <c r="AD779" s="5">
        <f t="shared" si="361"/>
        <v>-7.8140466752600162</v>
      </c>
      <c r="AE779">
        <f t="shared" si="379"/>
        <v>0</v>
      </c>
    </row>
    <row r="780" spans="1:31" x14ac:dyDescent="0.2">
      <c r="A780">
        <f t="shared" si="378"/>
        <v>7.479999999999885</v>
      </c>
      <c r="B780" s="5">
        <f t="shared" si="362"/>
        <v>0</v>
      </c>
      <c r="C780" s="5">
        <f t="shared" si="363"/>
        <v>501.24606211451129</v>
      </c>
      <c r="D780" s="5">
        <f t="shared" si="364"/>
        <v>-129.09056477932705</v>
      </c>
      <c r="E780" s="2">
        <f t="shared" si="365"/>
        <v>501.24606211451129</v>
      </c>
      <c r="F780" s="2">
        <f t="shared" si="366"/>
        <v>0</v>
      </c>
      <c r="G780" s="3">
        <f t="shared" si="367"/>
        <v>0</v>
      </c>
      <c r="H780" s="3">
        <f t="shared" si="368"/>
        <v>53.963707590523811</v>
      </c>
      <c r="I780" s="3">
        <f t="shared" si="369"/>
        <v>-81.852305642384891</v>
      </c>
      <c r="J780" s="2">
        <f t="shared" si="349"/>
        <v>98.04020438519062</v>
      </c>
      <c r="K780" s="2">
        <f t="shared" si="370"/>
        <v>66.830405170545745</v>
      </c>
      <c r="L780" s="6">
        <f t="shared" si="350"/>
        <v>2835.5821624231257</v>
      </c>
      <c r="M780" s="2">
        <f t="shared" si="351"/>
        <v>35.937065600154199</v>
      </c>
      <c r="N780" s="2">
        <f t="shared" si="371"/>
        <v>98.04020438519062</v>
      </c>
      <c r="O780" s="2">
        <f t="shared" si="352"/>
        <v>66.830405170545745</v>
      </c>
      <c r="P780" s="5">
        <f t="shared" si="353"/>
        <v>0.3835989991427553</v>
      </c>
      <c r="Q780" s="4">
        <f t="shared" si="372"/>
        <v>0.36655437252008261</v>
      </c>
      <c r="R780" s="4">
        <f t="shared" si="354"/>
        <v>0.28546034998647796</v>
      </c>
      <c r="S780" s="4">
        <f t="shared" si="373"/>
        <v>0</v>
      </c>
      <c r="T780" s="4">
        <f t="shared" si="374"/>
        <v>0</v>
      </c>
      <c r="U780" s="5">
        <f t="shared" si="375"/>
        <v>0</v>
      </c>
      <c r="V780" s="5">
        <f t="shared" si="376"/>
        <v>-10.788891926897698</v>
      </c>
      <c r="W780" s="5">
        <f t="shared" si="377"/>
        <v>16.364622057550463</v>
      </c>
      <c r="X780" s="5">
        <f t="shared" si="355"/>
        <v>0.99950023349422812</v>
      </c>
      <c r="Y780" s="5">
        <f t="shared" si="356"/>
        <v>0</v>
      </c>
      <c r="Z780" s="5">
        <f t="shared" si="357"/>
        <v>12.177953410682187</v>
      </c>
      <c r="AA780" s="5">
        <f t="shared" si="358"/>
        <v>8.0286989077162936</v>
      </c>
      <c r="AB780" s="5">
        <f t="shared" si="359"/>
        <v>0</v>
      </c>
      <c r="AC780" s="5">
        <f t="shared" si="360"/>
        <v>1.3890614837844897</v>
      </c>
      <c r="AD780" s="5">
        <f t="shared" si="361"/>
        <v>-7.7806790347332431</v>
      </c>
      <c r="AE780">
        <f t="shared" si="379"/>
        <v>0</v>
      </c>
    </row>
    <row r="781" spans="1:31" x14ac:dyDescent="0.2">
      <c r="A781">
        <f t="shared" si="378"/>
        <v>7.4899999999998847</v>
      </c>
      <c r="B781" s="5">
        <f t="shared" si="362"/>
        <v>0</v>
      </c>
      <c r="C781" s="5">
        <f t="shared" si="363"/>
        <v>501.78576864349071</v>
      </c>
      <c r="D781" s="5">
        <f t="shared" si="364"/>
        <v>-129.90947686970264</v>
      </c>
      <c r="E781" s="2">
        <f t="shared" si="365"/>
        <v>501.78576864349071</v>
      </c>
      <c r="F781" s="2">
        <f t="shared" si="366"/>
        <v>0</v>
      </c>
      <c r="G781" s="3">
        <f t="shared" si="367"/>
        <v>0</v>
      </c>
      <c r="H781" s="3">
        <f t="shared" si="368"/>
        <v>53.977598205361659</v>
      </c>
      <c r="I781" s="3">
        <f t="shared" si="369"/>
        <v>-81.93011243273223</v>
      </c>
      <c r="J781" s="2">
        <f t="shared" si="349"/>
        <v>98.112814816718043</v>
      </c>
      <c r="K781" s="2">
        <f t="shared" si="370"/>
        <v>66.87990103389096</v>
      </c>
      <c r="L781" s="6">
        <f t="shared" si="350"/>
        <v>2835.5792161752001</v>
      </c>
      <c r="M781" s="2">
        <f t="shared" si="351"/>
        <v>35.937028260553753</v>
      </c>
      <c r="N781" s="2">
        <f t="shared" si="371"/>
        <v>98.112814816718043</v>
      </c>
      <c r="O781" s="2">
        <f t="shared" si="352"/>
        <v>66.87990103389096</v>
      </c>
      <c r="P781" s="5">
        <f t="shared" si="353"/>
        <v>0.38359891311231586</v>
      </c>
      <c r="Q781" s="4">
        <f t="shared" si="372"/>
        <v>0.36628271574601917</v>
      </c>
      <c r="R781" s="4">
        <f t="shared" si="354"/>
        <v>0.28537455196405681</v>
      </c>
      <c r="S781" s="4">
        <f t="shared" si="373"/>
        <v>0</v>
      </c>
      <c r="T781" s="4">
        <f t="shared" si="374"/>
        <v>0</v>
      </c>
      <c r="U781" s="5">
        <f t="shared" si="375"/>
        <v>0</v>
      </c>
      <c r="V781" s="5">
        <f t="shared" si="376"/>
        <v>-10.799659151315311</v>
      </c>
      <c r="W781" s="5">
        <f t="shared" si="377"/>
        <v>16.392305658656724</v>
      </c>
      <c r="X781" s="5">
        <f t="shared" si="355"/>
        <v>0.99949919498597095</v>
      </c>
      <c r="Y781" s="5">
        <f t="shared" si="356"/>
        <v>0</v>
      </c>
      <c r="Z781" s="5">
        <f t="shared" si="357"/>
        <v>12.194890869326722</v>
      </c>
      <c r="AA781" s="5">
        <f t="shared" si="358"/>
        <v>8.0342977686403234</v>
      </c>
      <c r="AB781" s="5">
        <f t="shared" si="359"/>
        <v>0</v>
      </c>
      <c r="AC781" s="5">
        <f t="shared" si="360"/>
        <v>1.3952317180114111</v>
      </c>
      <c r="AD781" s="5">
        <f t="shared" si="361"/>
        <v>-7.7473965727029537</v>
      </c>
      <c r="AE781">
        <f t="shared" si="379"/>
        <v>0</v>
      </c>
    </row>
    <row r="782" spans="1:31" x14ac:dyDescent="0.2">
      <c r="A782">
        <f t="shared" si="378"/>
        <v>7.4999999999998845</v>
      </c>
      <c r="B782" s="5">
        <f t="shared" si="362"/>
        <v>0</v>
      </c>
      <c r="C782" s="5">
        <f t="shared" si="363"/>
        <v>502.32561438713026</v>
      </c>
      <c r="D782" s="5">
        <f t="shared" si="364"/>
        <v>-130.72916536385861</v>
      </c>
      <c r="E782" s="2">
        <f t="shared" si="365"/>
        <v>502.32561438713026</v>
      </c>
      <c r="F782" s="2">
        <f t="shared" si="366"/>
        <v>0</v>
      </c>
      <c r="G782" s="3">
        <f t="shared" si="367"/>
        <v>0</v>
      </c>
      <c r="H782" s="3">
        <f t="shared" si="368"/>
        <v>53.991550522541772</v>
      </c>
      <c r="I782" s="3">
        <f t="shared" si="369"/>
        <v>-82.007586398459253</v>
      </c>
      <c r="J782" s="2">
        <f t="shared" si="349"/>
        <v>98.185191117239967</v>
      </c>
      <c r="K782" s="2">
        <f t="shared" si="370"/>
        <v>66.929237298732076</v>
      </c>
      <c r="L782" s="6">
        <f t="shared" si="350"/>
        <v>2835.576270517503</v>
      </c>
      <c r="M782" s="2">
        <f t="shared" si="351"/>
        <v>35.936990928433623</v>
      </c>
      <c r="N782" s="2">
        <f t="shared" si="371"/>
        <v>98.185191117239967</v>
      </c>
      <c r="O782" s="2">
        <f t="shared" si="352"/>
        <v>66.929237298732076</v>
      </c>
      <c r="P782" s="5">
        <f t="shared" si="353"/>
        <v>0.38359882709911108</v>
      </c>
      <c r="Q782" s="4">
        <f t="shared" si="372"/>
        <v>0.36601233362699626</v>
      </c>
      <c r="R782" s="4">
        <f t="shared" si="354"/>
        <v>0.28528908136518827</v>
      </c>
      <c r="S782" s="4">
        <f t="shared" si="373"/>
        <v>0</v>
      </c>
      <c r="T782" s="4">
        <f t="shared" si="374"/>
        <v>0</v>
      </c>
      <c r="U782" s="5">
        <f t="shared" si="375"/>
        <v>0</v>
      </c>
      <c r="V782" s="5">
        <f t="shared" si="376"/>
        <v>-10.810417060946959</v>
      </c>
      <c r="W782" s="5">
        <f t="shared" si="377"/>
        <v>16.419906495533073</v>
      </c>
      <c r="X782" s="5">
        <f t="shared" si="355"/>
        <v>0.99949815668576025</v>
      </c>
      <c r="Y782" s="5">
        <f t="shared" si="356"/>
        <v>0</v>
      </c>
      <c r="Z782" s="5">
        <f t="shared" si="357"/>
        <v>12.211768413469617</v>
      </c>
      <c r="AA782" s="5">
        <f t="shared" si="358"/>
        <v>8.0398941149402248</v>
      </c>
      <c r="AB782" s="5">
        <f t="shared" si="359"/>
        <v>0</v>
      </c>
      <c r="AC782" s="5">
        <f t="shared" si="360"/>
        <v>1.4013513525226582</v>
      </c>
      <c r="AD782" s="5">
        <f t="shared" si="361"/>
        <v>-7.7141993895267014</v>
      </c>
      <c r="AE782">
        <f t="shared" si="379"/>
        <v>0</v>
      </c>
    </row>
    <row r="783" spans="1:31" x14ac:dyDescent="0.2">
      <c r="A783">
        <f t="shared" si="378"/>
        <v>7.5099999999998843</v>
      </c>
      <c r="B783" s="5">
        <f t="shared" si="362"/>
        <v>0</v>
      </c>
      <c r="C783" s="5">
        <f t="shared" si="363"/>
        <v>502.86559995992326</v>
      </c>
      <c r="D783" s="5">
        <f t="shared" si="364"/>
        <v>-131.54962693781266</v>
      </c>
      <c r="E783" s="2">
        <f t="shared" si="365"/>
        <v>502.86559995992326</v>
      </c>
      <c r="F783" s="2">
        <f t="shared" si="366"/>
        <v>0</v>
      </c>
      <c r="G783" s="3">
        <f t="shared" si="367"/>
        <v>0</v>
      </c>
      <c r="H783" s="3">
        <f t="shared" si="368"/>
        <v>54.005564036067</v>
      </c>
      <c r="I783" s="3">
        <f t="shared" si="369"/>
        <v>-82.084728392354521</v>
      </c>
      <c r="J783" s="2">
        <f t="shared" si="349"/>
        <v>98.257333477457777</v>
      </c>
      <c r="K783" s="2">
        <f t="shared" si="370"/>
        <v>66.978414095063243</v>
      </c>
      <c r="L783" s="6">
        <f t="shared" si="350"/>
        <v>2835.5733254608399</v>
      </c>
      <c r="M783" s="2">
        <f t="shared" si="351"/>
        <v>35.936953603930782</v>
      </c>
      <c r="N783" s="2">
        <f t="shared" si="371"/>
        <v>98.257333477457777</v>
      </c>
      <c r="O783" s="2">
        <f t="shared" si="352"/>
        <v>66.978414095063243</v>
      </c>
      <c r="P783" s="5">
        <f t="shared" si="353"/>
        <v>0.38359874110345654</v>
      </c>
      <c r="Q783" s="4">
        <f t="shared" si="372"/>
        <v>0.36574322070500159</v>
      </c>
      <c r="R783" s="4">
        <f t="shared" si="354"/>
        <v>0.28520393742456862</v>
      </c>
      <c r="S783" s="4">
        <f t="shared" si="373"/>
        <v>0</v>
      </c>
      <c r="T783" s="4">
        <f t="shared" si="374"/>
        <v>0</v>
      </c>
      <c r="U783" s="5">
        <f t="shared" si="375"/>
        <v>0</v>
      </c>
      <c r="V783" s="5">
        <f t="shared" si="376"/>
        <v>-10.82116558275996</v>
      </c>
      <c r="W783" s="5">
        <f t="shared" si="377"/>
        <v>16.44742451271015</v>
      </c>
      <c r="X783" s="5">
        <f t="shared" si="355"/>
        <v>0.99949711859740542</v>
      </c>
      <c r="Y783" s="5">
        <f t="shared" si="356"/>
        <v>0</v>
      </c>
      <c r="Z783" s="5">
        <f t="shared" si="357"/>
        <v>12.228586095002784</v>
      </c>
      <c r="AA783" s="5">
        <f t="shared" si="358"/>
        <v>8.0454879044923899</v>
      </c>
      <c r="AB783" s="5">
        <f t="shared" si="359"/>
        <v>0</v>
      </c>
      <c r="AC783" s="5">
        <f t="shared" si="360"/>
        <v>1.4074205122428243</v>
      </c>
      <c r="AD783" s="5">
        <f t="shared" si="361"/>
        <v>-7.6810875827974598</v>
      </c>
      <c r="AE783">
        <f t="shared" si="379"/>
        <v>0</v>
      </c>
    </row>
    <row r="784" spans="1:31" x14ac:dyDescent="0.2">
      <c r="A784">
        <f t="shared" si="378"/>
        <v>7.5199999999998841</v>
      </c>
      <c r="B784" s="5">
        <f t="shared" si="362"/>
        <v>0</v>
      </c>
      <c r="C784" s="5">
        <f t="shared" si="363"/>
        <v>503.40572597130955</v>
      </c>
      <c r="D784" s="5">
        <f t="shared" si="364"/>
        <v>-132.37085827611534</v>
      </c>
      <c r="E784" s="2">
        <f t="shared" si="365"/>
        <v>503.40572597130955</v>
      </c>
      <c r="F784" s="2">
        <f t="shared" si="366"/>
        <v>0</v>
      </c>
      <c r="G784" s="3">
        <f t="shared" si="367"/>
        <v>0</v>
      </c>
      <c r="H784" s="3">
        <f t="shared" si="368"/>
        <v>54.019638241189426</v>
      </c>
      <c r="I784" s="3">
        <f t="shared" si="369"/>
        <v>-82.161539268182494</v>
      </c>
      <c r="J784" s="2">
        <f t="shared" si="349"/>
        <v>98.32924209321493</v>
      </c>
      <c r="K784" s="2">
        <f t="shared" si="370"/>
        <v>67.027431556383718</v>
      </c>
      <c r="L784" s="6">
        <f t="shared" si="350"/>
        <v>2835.5703810159293</v>
      </c>
      <c r="M784" s="2">
        <f t="shared" si="351"/>
        <v>35.936916287181042</v>
      </c>
      <c r="N784" s="2">
        <f t="shared" si="371"/>
        <v>98.32924209321493</v>
      </c>
      <c r="O784" s="2">
        <f t="shared" si="352"/>
        <v>67.027431556383718</v>
      </c>
      <c r="P784" s="5">
        <f t="shared" si="353"/>
        <v>0.38359865512566516</v>
      </c>
      <c r="Q784" s="4">
        <f t="shared" si="372"/>
        <v>0.36547537153915294</v>
      </c>
      <c r="R784" s="4">
        <f t="shared" si="354"/>
        <v>0.2851191193739101</v>
      </c>
      <c r="S784" s="4">
        <f t="shared" si="373"/>
        <v>0</v>
      </c>
      <c r="T784" s="4">
        <f t="shared" si="374"/>
        <v>0</v>
      </c>
      <c r="U784" s="5">
        <f t="shared" si="375"/>
        <v>0</v>
      </c>
      <c r="V784" s="5">
        <f t="shared" si="376"/>
        <v>-10.831904644086933</v>
      </c>
      <c r="W784" s="5">
        <f t="shared" si="377"/>
        <v>16.474859657348961</v>
      </c>
      <c r="X784" s="5">
        <f t="shared" si="355"/>
        <v>0.99949608072468388</v>
      </c>
      <c r="Y784" s="5">
        <f t="shared" si="356"/>
        <v>0</v>
      </c>
      <c r="Z784" s="5">
        <f t="shared" si="357"/>
        <v>12.245343967051397</v>
      </c>
      <c r="AA784" s="5">
        <f t="shared" si="358"/>
        <v>8.051079095291648</v>
      </c>
      <c r="AB784" s="5">
        <f t="shared" si="359"/>
        <v>0</v>
      </c>
      <c r="AC784" s="5">
        <f t="shared" si="360"/>
        <v>1.4134393229644644</v>
      </c>
      <c r="AD784" s="5">
        <f t="shared" si="361"/>
        <v>-7.6480612473593901</v>
      </c>
      <c r="AE784">
        <f t="shared" si="379"/>
        <v>0</v>
      </c>
    </row>
    <row r="785" spans="1:31" x14ac:dyDescent="0.2">
      <c r="A785">
        <f t="shared" si="378"/>
        <v>7.5299999999998839</v>
      </c>
      <c r="B785" s="5">
        <f t="shared" si="362"/>
        <v>0</v>
      </c>
      <c r="C785" s="5">
        <f t="shared" si="363"/>
        <v>503.94599302568764</v>
      </c>
      <c r="D785" s="5">
        <f t="shared" si="364"/>
        <v>-133.19285607185952</v>
      </c>
      <c r="E785" s="2">
        <f t="shared" si="365"/>
        <v>503.94599302568764</v>
      </c>
      <c r="F785" s="2">
        <f t="shared" si="366"/>
        <v>0</v>
      </c>
      <c r="G785" s="3">
        <f t="shared" si="367"/>
        <v>0</v>
      </c>
      <c r="H785" s="3">
        <f t="shared" si="368"/>
        <v>54.033772634419073</v>
      </c>
      <c r="I785" s="3">
        <f t="shared" si="369"/>
        <v>-82.238019880656083</v>
      </c>
      <c r="J785" s="2">
        <f t="shared" si="349"/>
        <v>98.400917165437448</v>
      </c>
      <c r="K785" s="2">
        <f t="shared" si="370"/>
        <v>67.076289819657418</v>
      </c>
      <c r="L785" s="6">
        <f t="shared" si="350"/>
        <v>2835.5674371933983</v>
      </c>
      <c r="M785" s="2">
        <f t="shared" si="351"/>
        <v>35.936878978319108</v>
      </c>
      <c r="N785" s="2">
        <f t="shared" si="371"/>
        <v>98.400917165437448</v>
      </c>
      <c r="O785" s="2">
        <f t="shared" si="352"/>
        <v>67.076289819657418</v>
      </c>
      <c r="P785" s="5">
        <f t="shared" si="353"/>
        <v>0.38359856916604723</v>
      </c>
      <c r="Q785" s="4">
        <f t="shared" si="372"/>
        <v>0.36520878070577228</v>
      </c>
      <c r="R785" s="4">
        <f t="shared" si="354"/>
        <v>0.28503462644201438</v>
      </c>
      <c r="S785" s="4">
        <f t="shared" si="373"/>
        <v>0</v>
      </c>
      <c r="T785" s="4">
        <f t="shared" si="374"/>
        <v>0</v>
      </c>
      <c r="U785" s="5">
        <f t="shared" si="375"/>
        <v>0</v>
      </c>
      <c r="V785" s="5">
        <f t="shared" si="376"/>
        <v>-10.84263417262529</v>
      </c>
      <c r="W785" s="5">
        <f t="shared" si="377"/>
        <v>16.502211879224753</v>
      </c>
      <c r="X785" s="5">
        <f t="shared" si="355"/>
        <v>0.99949504307134207</v>
      </c>
      <c r="Y785" s="5">
        <f t="shared" si="356"/>
        <v>0</v>
      </c>
      <c r="Z785" s="5">
        <f t="shared" si="357"/>
        <v>12.262042083962314</v>
      </c>
      <c r="AA785" s="5">
        <f t="shared" si="358"/>
        <v>8.0566676454517268</v>
      </c>
      <c r="AB785" s="5">
        <f t="shared" si="359"/>
        <v>0</v>
      </c>
      <c r="AC785" s="5">
        <f t="shared" si="360"/>
        <v>1.4194079113370233</v>
      </c>
      <c r="AD785" s="5">
        <f t="shared" si="361"/>
        <v>-7.615120475323522</v>
      </c>
      <c r="AE785">
        <f t="shared" si="379"/>
        <v>0</v>
      </c>
    </row>
    <row r="786" spans="1:31" x14ac:dyDescent="0.2">
      <c r="A786">
        <f t="shared" si="378"/>
        <v>7.5399999999998837</v>
      </c>
      <c r="B786" s="5">
        <f t="shared" si="362"/>
        <v>0</v>
      </c>
      <c r="C786" s="5">
        <f t="shared" si="363"/>
        <v>504.48640172242739</v>
      </c>
      <c r="D786" s="5">
        <f t="shared" si="364"/>
        <v>-134.01561702668985</v>
      </c>
      <c r="E786" s="2">
        <f t="shared" si="365"/>
        <v>504.48640172242739</v>
      </c>
      <c r="F786" s="2">
        <f t="shared" si="366"/>
        <v>0</v>
      </c>
      <c r="G786" s="3">
        <f t="shared" si="367"/>
        <v>0</v>
      </c>
      <c r="H786" s="3">
        <f t="shared" si="368"/>
        <v>54.047966713532446</v>
      </c>
      <c r="I786" s="3">
        <f t="shared" si="369"/>
        <v>-82.314171085409313</v>
      </c>
      <c r="J786" s="2">
        <f t="shared" si="349"/>
        <v>98.472358900074823</v>
      </c>
      <c r="K786" s="2">
        <f t="shared" si="370"/>
        <v>67.124989025272541</v>
      </c>
      <c r="L786" s="6">
        <f t="shared" si="350"/>
        <v>2835.564494003786</v>
      </c>
      <c r="M786" s="2">
        <f t="shared" si="351"/>
        <v>35.93684167747854</v>
      </c>
      <c r="N786" s="2">
        <f t="shared" si="371"/>
        <v>98.472358900074823</v>
      </c>
      <c r="O786" s="2">
        <f t="shared" si="352"/>
        <v>67.124989025272541</v>
      </c>
      <c r="P786" s="5">
        <f t="shared" si="353"/>
        <v>0.38359848322491058</v>
      </c>
      <c r="Q786" s="4">
        <f t="shared" si="372"/>
        <v>0.36494344279845653</v>
      </c>
      <c r="R786" s="4">
        <f t="shared" si="354"/>
        <v>0.2849504578548453</v>
      </c>
      <c r="S786" s="4">
        <f t="shared" si="373"/>
        <v>0</v>
      </c>
      <c r="T786" s="4">
        <f t="shared" si="374"/>
        <v>0</v>
      </c>
      <c r="U786" s="5">
        <f t="shared" si="375"/>
        <v>0</v>
      </c>
      <c r="V786" s="5">
        <f t="shared" si="376"/>
        <v>-10.853354096436762</v>
      </c>
      <c r="W786" s="5">
        <f t="shared" si="377"/>
        <v>16.529481130710867</v>
      </c>
      <c r="X786" s="5">
        <f t="shared" si="355"/>
        <v>0.9994940056410947</v>
      </c>
      <c r="Y786" s="5">
        <f t="shared" si="356"/>
        <v>0</v>
      </c>
      <c r="Z786" s="5">
        <f t="shared" si="357"/>
        <v>12.278680501292499</v>
      </c>
      <c r="AA786" s="5">
        <f t="shared" si="358"/>
        <v>8.0622535132057074</v>
      </c>
      <c r="AB786" s="5">
        <f t="shared" si="359"/>
        <v>0</v>
      </c>
      <c r="AC786" s="5">
        <f t="shared" si="360"/>
        <v>1.4253264048557366</v>
      </c>
      <c r="AD786" s="5">
        <f t="shared" si="361"/>
        <v>-7.5822653560834254</v>
      </c>
      <c r="AE786">
        <f t="shared" si="379"/>
        <v>0</v>
      </c>
    </row>
    <row r="787" spans="1:31" x14ac:dyDescent="0.2">
      <c r="A787">
        <f t="shared" si="378"/>
        <v>7.5499999999998835</v>
      </c>
      <c r="B787" s="5">
        <f t="shared" si="362"/>
        <v>0</v>
      </c>
      <c r="C787" s="5">
        <f t="shared" si="363"/>
        <v>505.02695265588295</v>
      </c>
      <c r="D787" s="5">
        <f t="shared" si="364"/>
        <v>-134.83913785081174</v>
      </c>
      <c r="E787" s="2">
        <f t="shared" si="365"/>
        <v>505.02695265588295</v>
      </c>
      <c r="F787" s="2">
        <f t="shared" si="366"/>
        <v>0</v>
      </c>
      <c r="G787" s="3">
        <f t="shared" si="367"/>
        <v>0</v>
      </c>
      <c r="H787" s="3">
        <f t="shared" si="368"/>
        <v>54.062219977581002</v>
      </c>
      <c r="I787" s="3">
        <f t="shared" si="369"/>
        <v>-82.389993738970148</v>
      </c>
      <c r="J787" s="2">
        <f t="shared" si="349"/>
        <v>98.543567508041335</v>
      </c>
      <c r="K787" s="2">
        <f t="shared" si="370"/>
        <v>67.173529317001581</v>
      </c>
      <c r="L787" s="6">
        <f t="shared" si="350"/>
        <v>2835.5615514575425</v>
      </c>
      <c r="M787" s="2">
        <f t="shared" si="351"/>
        <v>35.93680438479177</v>
      </c>
      <c r="N787" s="2">
        <f t="shared" si="371"/>
        <v>98.543567508041335</v>
      </c>
      <c r="O787" s="2">
        <f t="shared" si="352"/>
        <v>67.173529317001581</v>
      </c>
      <c r="P787" s="5">
        <f t="shared" si="353"/>
        <v>0.38359839730256029</v>
      </c>
      <c r="Q787" s="4">
        <f t="shared" si="372"/>
        <v>0.36467935242814564</v>
      </c>
      <c r="R787" s="4">
        <f t="shared" si="354"/>
        <v>0.28486661283560027</v>
      </c>
      <c r="S787" s="4">
        <f t="shared" si="373"/>
        <v>0</v>
      </c>
      <c r="T787" s="4">
        <f t="shared" si="374"/>
        <v>0</v>
      </c>
      <c r="U787" s="5">
        <f t="shared" si="375"/>
        <v>0</v>
      </c>
      <c r="V787" s="5">
        <f t="shared" si="376"/>
        <v>-10.864064343946879</v>
      </c>
      <c r="W787" s="5">
        <f t="shared" si="377"/>
        <v>16.556667366762518</v>
      </c>
      <c r="X787" s="5">
        <f t="shared" si="355"/>
        <v>0.99949296843762492</v>
      </c>
      <c r="Y787" s="5">
        <f t="shared" si="356"/>
        <v>0</v>
      </c>
      <c r="Z787" s="5">
        <f t="shared" si="357"/>
        <v>12.295259275797493</v>
      </c>
      <c r="AA787" s="5">
        <f t="shared" si="358"/>
        <v>8.0678366569064632</v>
      </c>
      <c r="AB787" s="5">
        <f t="shared" si="359"/>
        <v>0</v>
      </c>
      <c r="AC787" s="5">
        <f t="shared" si="360"/>
        <v>1.4311949318506141</v>
      </c>
      <c r="AD787" s="5">
        <f t="shared" si="361"/>
        <v>-7.5494959763310163</v>
      </c>
      <c r="AE787">
        <f t="shared" si="379"/>
        <v>0</v>
      </c>
    </row>
    <row r="788" spans="1:31" x14ac:dyDescent="0.2">
      <c r="A788">
        <f t="shared" si="378"/>
        <v>7.5599999999998833</v>
      </c>
      <c r="B788" s="5">
        <f t="shared" si="362"/>
        <v>0</v>
      </c>
      <c r="C788" s="5">
        <f t="shared" si="363"/>
        <v>505.56764641540531</v>
      </c>
      <c r="D788" s="5">
        <f t="shared" si="364"/>
        <v>-135.66341526300027</v>
      </c>
      <c r="E788" s="2">
        <f t="shared" si="365"/>
        <v>505.56764641540531</v>
      </c>
      <c r="F788" s="2">
        <f t="shared" si="366"/>
        <v>0</v>
      </c>
      <c r="G788" s="3">
        <f t="shared" si="367"/>
        <v>0</v>
      </c>
      <c r="H788" s="3">
        <f t="shared" si="368"/>
        <v>54.076531926899506</v>
      </c>
      <c r="I788" s="3">
        <f t="shared" si="369"/>
        <v>-82.465488698733452</v>
      </c>
      <c r="J788" s="2">
        <f t="shared" si="349"/>
        <v>98.614543205157716</v>
      </c>
      <c r="K788" s="2">
        <f t="shared" si="370"/>
        <v>67.22191084196163</v>
      </c>
      <c r="L788" s="6">
        <f t="shared" si="350"/>
        <v>2835.558609565031</v>
      </c>
      <c r="M788" s="2">
        <f t="shared" si="351"/>
        <v>35.936767100390149</v>
      </c>
      <c r="N788" s="2">
        <f t="shared" si="371"/>
        <v>98.614543205157716</v>
      </c>
      <c r="O788" s="2">
        <f t="shared" si="352"/>
        <v>67.22191084196163</v>
      </c>
      <c r="P788" s="5">
        <f t="shared" si="353"/>
        <v>0.3835983113992989</v>
      </c>
      <c r="Q788" s="4">
        <f t="shared" si="372"/>
        <v>0.36441650422318839</v>
      </c>
      <c r="R788" s="4">
        <f t="shared" si="354"/>
        <v>0.28478309060478157</v>
      </c>
      <c r="S788" s="4">
        <f t="shared" si="373"/>
        <v>0</v>
      </c>
      <c r="T788" s="4">
        <f t="shared" si="374"/>
        <v>0</v>
      </c>
      <c r="U788" s="5">
        <f t="shared" si="375"/>
        <v>0</v>
      </c>
      <c r="V788" s="5">
        <f t="shared" si="376"/>
        <v>-10.874764843944536</v>
      </c>
      <c r="W788" s="5">
        <f t="shared" si="377"/>
        <v>16.583770544900585</v>
      </c>
      <c r="X788" s="5">
        <f t="shared" si="355"/>
        <v>0.99949193146458593</v>
      </c>
      <c r="Y788" s="5">
        <f t="shared" si="356"/>
        <v>0</v>
      </c>
      <c r="Z788" s="5">
        <f t="shared" si="357"/>
        <v>12.311778465419913</v>
      </c>
      <c r="AA788" s="5">
        <f t="shared" si="358"/>
        <v>8.0734170350271519</v>
      </c>
      <c r="AB788" s="5">
        <f t="shared" si="359"/>
        <v>0</v>
      </c>
      <c r="AC788" s="5">
        <f t="shared" si="360"/>
        <v>1.4370136214753764</v>
      </c>
      <c r="AD788" s="5">
        <f t="shared" si="361"/>
        <v>-7.516812420072263</v>
      </c>
      <c r="AE788">
        <f t="shared" si="379"/>
        <v>0</v>
      </c>
    </row>
    <row r="789" spans="1:31" x14ac:dyDescent="0.2">
      <c r="A789">
        <f t="shared" si="378"/>
        <v>7.569999999999883</v>
      </c>
      <c r="B789" s="5">
        <f t="shared" si="362"/>
        <v>0</v>
      </c>
      <c r="C789" s="5">
        <f t="shared" si="363"/>
        <v>506.10848358535537</v>
      </c>
      <c r="D789" s="5">
        <f t="shared" si="364"/>
        <v>-136.4884459906086</v>
      </c>
      <c r="E789" s="2">
        <f t="shared" si="365"/>
        <v>506.10848358535537</v>
      </c>
      <c r="F789" s="2">
        <f t="shared" si="366"/>
        <v>0</v>
      </c>
      <c r="G789" s="3">
        <f t="shared" si="367"/>
        <v>0</v>
      </c>
      <c r="H789" s="3">
        <f t="shared" si="368"/>
        <v>54.090902063114257</v>
      </c>
      <c r="I789" s="3">
        <f t="shared" si="369"/>
        <v>-82.540656822934181</v>
      </c>
      <c r="J789" s="2">
        <f t="shared" si="349"/>
        <v>98.685286212093487</v>
      </c>
      <c r="K789" s="2">
        <f t="shared" si="370"/>
        <v>67.270133750574971</v>
      </c>
      <c r="L789" s="6">
        <f t="shared" si="350"/>
        <v>2835.5556683365267</v>
      </c>
      <c r="M789" s="2">
        <f t="shared" si="351"/>
        <v>35.936729824403891</v>
      </c>
      <c r="N789" s="2">
        <f t="shared" si="371"/>
        <v>98.685286212093487</v>
      </c>
      <c r="O789" s="2">
        <f t="shared" si="352"/>
        <v>67.270133750574971</v>
      </c>
      <c r="P789" s="5">
        <f t="shared" si="353"/>
        <v>0.38359822551542661</v>
      </c>
      <c r="Q789" s="4">
        <f t="shared" si="372"/>
        <v>0.36415489282940328</v>
      </c>
      <c r="R789" s="4">
        <f t="shared" si="354"/>
        <v>0.28469989038026589</v>
      </c>
      <c r="S789" s="4">
        <f t="shared" si="373"/>
        <v>0</v>
      </c>
      <c r="T789" s="4">
        <f t="shared" si="374"/>
        <v>0</v>
      </c>
      <c r="U789" s="5">
        <f t="shared" si="375"/>
        <v>0</v>
      </c>
      <c r="V789" s="5">
        <f t="shared" si="376"/>
        <v>-10.885455525581563</v>
      </c>
      <c r="W789" s="5">
        <f t="shared" si="377"/>
        <v>16.610790625195392</v>
      </c>
      <c r="X789" s="5">
        <f t="shared" si="355"/>
        <v>0.99949089472559938</v>
      </c>
      <c r="Y789" s="5">
        <f t="shared" si="356"/>
        <v>0</v>
      </c>
      <c r="Z789" s="5">
        <f t="shared" si="357"/>
        <v>12.328238129278034</v>
      </c>
      <c r="AA789" s="5">
        <f t="shared" si="358"/>
        <v>8.0789946061616984</v>
      </c>
      <c r="AB789" s="5">
        <f t="shared" si="359"/>
        <v>0</v>
      </c>
      <c r="AC789" s="5">
        <f t="shared" si="360"/>
        <v>1.4427826036964717</v>
      </c>
      <c r="AD789" s="5">
        <f t="shared" si="361"/>
        <v>-7.4842147686429072</v>
      </c>
      <c r="AE789">
        <f t="shared" si="379"/>
        <v>0</v>
      </c>
    </row>
    <row r="790" spans="1:31" x14ac:dyDescent="0.2">
      <c r="A790">
        <f t="shared" si="378"/>
        <v>7.5799999999998828</v>
      </c>
      <c r="B790" s="5">
        <f t="shared" si="362"/>
        <v>0</v>
      </c>
      <c r="C790" s="5">
        <f t="shared" si="363"/>
        <v>506.64946474511669</v>
      </c>
      <c r="D790" s="5">
        <f t="shared" si="364"/>
        <v>-137.31422676957638</v>
      </c>
      <c r="E790" s="2">
        <f t="shared" si="365"/>
        <v>506.64946474511669</v>
      </c>
      <c r="F790" s="2">
        <f t="shared" si="366"/>
        <v>0</v>
      </c>
      <c r="G790" s="3">
        <f t="shared" si="367"/>
        <v>0</v>
      </c>
      <c r="H790" s="3">
        <f t="shared" si="368"/>
        <v>54.105329889151221</v>
      </c>
      <c r="I790" s="3">
        <f t="shared" si="369"/>
        <v>-82.615498970620607</v>
      </c>
      <c r="J790" s="2">
        <f t="shared" si="349"/>
        <v>98.755796754309543</v>
      </c>
      <c r="K790" s="2">
        <f t="shared" si="370"/>
        <v>67.31819819653002</v>
      </c>
      <c r="L790" s="6">
        <f t="shared" si="350"/>
        <v>2835.5527277822166</v>
      </c>
      <c r="M790" s="2">
        <f t="shared" si="351"/>
        <v>35.936692556962122</v>
      </c>
      <c r="N790" s="2">
        <f t="shared" si="371"/>
        <v>98.755796754309543</v>
      </c>
      <c r="O790" s="2">
        <f t="shared" si="352"/>
        <v>67.31819819653002</v>
      </c>
      <c r="P790" s="5">
        <f t="shared" si="353"/>
        <v>0.38359813965124073</v>
      </c>
      <c r="Q790" s="4">
        <f t="shared" si="372"/>
        <v>0.36389451291013863</v>
      </c>
      <c r="R790" s="4">
        <f t="shared" si="354"/>
        <v>0.28461701137737344</v>
      </c>
      <c r="S790" s="4">
        <f t="shared" si="373"/>
        <v>0</v>
      </c>
      <c r="T790" s="4">
        <f t="shared" si="374"/>
        <v>0</v>
      </c>
      <c r="U790" s="5">
        <f t="shared" si="375"/>
        <v>0</v>
      </c>
      <c r="V790" s="5">
        <f t="shared" si="376"/>
        <v>-10.896136318372285</v>
      </c>
      <c r="W790" s="5">
        <f t="shared" si="377"/>
        <v>16.637727570250455</v>
      </c>
      <c r="X790" s="5">
        <f t="shared" si="355"/>
        <v>0.99948985822425662</v>
      </c>
      <c r="Y790" s="5">
        <f t="shared" si="356"/>
        <v>0</v>
      </c>
      <c r="Z790" s="5">
        <f t="shared" si="357"/>
        <v>12.344638327654351</v>
      </c>
      <c r="AA790" s="5">
        <f t="shared" si="358"/>
        <v>8.0845693290252783</v>
      </c>
      <c r="AB790" s="5">
        <f t="shared" si="359"/>
        <v>0</v>
      </c>
      <c r="AC790" s="5">
        <f t="shared" si="360"/>
        <v>1.4485020092820662</v>
      </c>
      <c r="AD790" s="5">
        <f t="shared" si="361"/>
        <v>-7.4517031007242664</v>
      </c>
      <c r="AE790">
        <f t="shared" si="379"/>
        <v>0</v>
      </c>
    </row>
    <row r="791" spans="1:31" x14ac:dyDescent="0.2">
      <c r="A791">
        <f t="shared" si="378"/>
        <v>7.5899999999998826</v>
      </c>
      <c r="B791" s="5">
        <f t="shared" si="362"/>
        <v>0</v>
      </c>
      <c r="C791" s="5">
        <f t="shared" si="363"/>
        <v>507.19059046910866</v>
      </c>
      <c r="D791" s="5">
        <f t="shared" si="364"/>
        <v>-138.14075434443762</v>
      </c>
      <c r="E791" s="2">
        <f t="shared" si="365"/>
        <v>507.19059046910866</v>
      </c>
      <c r="F791" s="2">
        <f t="shared" si="366"/>
        <v>0</v>
      </c>
      <c r="G791" s="3">
        <f t="shared" si="367"/>
        <v>0</v>
      </c>
      <c r="H791" s="3">
        <f t="shared" si="368"/>
        <v>54.119814909244042</v>
      </c>
      <c r="I791" s="3">
        <f t="shared" si="369"/>
        <v>-82.690016001627853</v>
      </c>
      <c r="J791" s="2">
        <f t="shared" si="349"/>
        <v>98.826075062001252</v>
      </c>
      <c r="K791" s="2">
        <f t="shared" si="370"/>
        <v>67.366104336742495</v>
      </c>
      <c r="L791" s="6">
        <f t="shared" si="350"/>
        <v>2835.5497879122013</v>
      </c>
      <c r="M791" s="2">
        <f t="shared" si="351"/>
        <v>35.936655298192825</v>
      </c>
      <c r="N791" s="2">
        <f t="shared" si="371"/>
        <v>98.826075062001252</v>
      </c>
      <c r="O791" s="2">
        <f t="shared" si="352"/>
        <v>67.366104336742495</v>
      </c>
      <c r="P791" s="5">
        <f t="shared" si="353"/>
        <v>0.38359805380703627</v>
      </c>
      <c r="Q791" s="4">
        <f t="shared" si="372"/>
        <v>0.36363535914632833</v>
      </c>
      <c r="R791" s="4">
        <f t="shared" si="354"/>
        <v>0.28453445280893613</v>
      </c>
      <c r="S791" s="4">
        <f t="shared" si="373"/>
        <v>0</v>
      </c>
      <c r="T791" s="4">
        <f t="shared" si="374"/>
        <v>0</v>
      </c>
      <c r="U791" s="5">
        <f t="shared" si="375"/>
        <v>0</v>
      </c>
      <c r="V791" s="5">
        <f t="shared" si="376"/>
        <v>-10.906807152193121</v>
      </c>
      <c r="W791" s="5">
        <f t="shared" si="377"/>
        <v>16.6645813451862</v>
      </c>
      <c r="X791" s="5">
        <f t="shared" si="355"/>
        <v>0.99948882196411715</v>
      </c>
      <c r="Y791" s="5">
        <f t="shared" si="356"/>
        <v>0</v>
      </c>
      <c r="Z791" s="5">
        <f t="shared" si="357"/>
        <v>12.360979121984235</v>
      </c>
      <c r="AA791" s="5">
        <f t="shared" si="358"/>
        <v>8.0901411624548132</v>
      </c>
      <c r="AB791" s="5">
        <f t="shared" si="359"/>
        <v>0</v>
      </c>
      <c r="AC791" s="5">
        <f t="shared" si="360"/>
        <v>1.4541719697911137</v>
      </c>
      <c r="AD791" s="5">
        <f t="shared" si="361"/>
        <v>-7.4192774923589866</v>
      </c>
      <c r="AE791">
        <f t="shared" si="379"/>
        <v>0</v>
      </c>
    </row>
    <row r="792" spans="1:31" x14ac:dyDescent="0.2">
      <c r="A792">
        <f t="shared" si="378"/>
        <v>7.5999999999998824</v>
      </c>
      <c r="B792" s="5">
        <f t="shared" si="362"/>
        <v>0</v>
      </c>
      <c r="C792" s="5">
        <f t="shared" si="363"/>
        <v>507.73186132679962</v>
      </c>
      <c r="D792" s="5">
        <f t="shared" si="364"/>
        <v>-138.96802546832851</v>
      </c>
      <c r="E792" s="2">
        <f t="shared" si="365"/>
        <v>507.73186132679962</v>
      </c>
      <c r="F792" s="2">
        <f t="shared" si="366"/>
        <v>0</v>
      </c>
      <c r="G792" s="3">
        <f t="shared" si="367"/>
        <v>0</v>
      </c>
      <c r="H792" s="3">
        <f t="shared" si="368"/>
        <v>54.134356628941951</v>
      </c>
      <c r="I792" s="3">
        <f t="shared" si="369"/>
        <v>-82.764208776551442</v>
      </c>
      <c r="J792" s="2">
        <f t="shared" si="349"/>
        <v>98.896121370041939</v>
      </c>
      <c r="K792" s="2">
        <f t="shared" si="370"/>
        <v>67.413852331316932</v>
      </c>
      <c r="L792" s="6">
        <f t="shared" si="350"/>
        <v>2835.5468487364956</v>
      </c>
      <c r="M792" s="2">
        <f t="shared" si="351"/>
        <v>35.936618048222947</v>
      </c>
      <c r="N792" s="2">
        <f t="shared" si="371"/>
        <v>98.896121370041939</v>
      </c>
      <c r="O792" s="2">
        <f t="shared" si="352"/>
        <v>67.413852331316932</v>
      </c>
      <c r="P792" s="5">
        <f t="shared" si="353"/>
        <v>0.38359796798310569</v>
      </c>
      <c r="Q792" s="4">
        <f t="shared" si="372"/>
        <v>0.36337742623654634</v>
      </c>
      <c r="R792" s="4">
        <f t="shared" si="354"/>
        <v>0.28445221388536512</v>
      </c>
      <c r="S792" s="4">
        <f t="shared" si="373"/>
        <v>0</v>
      </c>
      <c r="T792" s="4">
        <f t="shared" si="374"/>
        <v>0</v>
      </c>
      <c r="U792" s="5">
        <f t="shared" si="375"/>
        <v>0</v>
      </c>
      <c r="V792" s="5">
        <f t="shared" si="376"/>
        <v>-10.917467957282213</v>
      </c>
      <c r="W792" s="5">
        <f t="shared" si="377"/>
        <v>16.691351917623706</v>
      </c>
      <c r="X792" s="5">
        <f t="shared" si="355"/>
        <v>0.99948778594871168</v>
      </c>
      <c r="Y792" s="5">
        <f t="shared" si="356"/>
        <v>0</v>
      </c>
      <c r="Z792" s="5">
        <f t="shared" si="357"/>
        <v>12.377260574844602</v>
      </c>
      <c r="AA792" s="5">
        <f t="shared" si="358"/>
        <v>8.0957100654095004</v>
      </c>
      <c r="AB792" s="5">
        <f t="shared" si="359"/>
        <v>0</v>
      </c>
      <c r="AC792" s="5">
        <f t="shared" si="360"/>
        <v>1.459792617562389</v>
      </c>
      <c r="AD792" s="5">
        <f t="shared" si="361"/>
        <v>-7.3869380169667949</v>
      </c>
      <c r="AE792">
        <f t="shared" si="379"/>
        <v>0</v>
      </c>
    </row>
    <row r="793" spans="1:31" x14ac:dyDescent="0.2">
      <c r="A793">
        <f t="shared" si="378"/>
        <v>7.6099999999998822</v>
      </c>
      <c r="B793" s="5">
        <f t="shared" si="362"/>
        <v>0</v>
      </c>
      <c r="C793" s="5">
        <f t="shared" si="363"/>
        <v>508.27327788271992</v>
      </c>
      <c r="D793" s="5">
        <f t="shared" si="364"/>
        <v>-139.79603690299487</v>
      </c>
      <c r="E793" s="2">
        <f t="shared" si="365"/>
        <v>508.27327788271992</v>
      </c>
      <c r="F793" s="2">
        <f t="shared" si="366"/>
        <v>0</v>
      </c>
      <c r="G793" s="3">
        <f t="shared" si="367"/>
        <v>0</v>
      </c>
      <c r="H793" s="3">
        <f t="shared" si="368"/>
        <v>54.148954555117577</v>
      </c>
      <c r="I793" s="3">
        <f t="shared" si="369"/>
        <v>-82.83807815672111</v>
      </c>
      <c r="J793" s="2">
        <f t="shared" si="349"/>
        <v>98.965935917926956</v>
      </c>
      <c r="K793" s="2">
        <f t="shared" si="370"/>
        <v>67.46144234350848</v>
      </c>
      <c r="L793" s="6">
        <f t="shared" si="350"/>
        <v>2835.5439102650262</v>
      </c>
      <c r="M793" s="2">
        <f t="shared" si="351"/>
        <v>35.936580807178281</v>
      </c>
      <c r="N793" s="2">
        <f t="shared" si="371"/>
        <v>98.965935917926956</v>
      </c>
      <c r="O793" s="2">
        <f t="shared" si="352"/>
        <v>67.46144234350848</v>
      </c>
      <c r="P793" s="5">
        <f t="shared" si="353"/>
        <v>0.38359788217973878</v>
      </c>
      <c r="Q793" s="4">
        <f t="shared" si="372"/>
        <v>0.36312070889705628</v>
      </c>
      <c r="R793" s="4">
        <f t="shared" si="354"/>
        <v>0.28437029381471673</v>
      </c>
      <c r="S793" s="4">
        <f t="shared" si="373"/>
        <v>0</v>
      </c>
      <c r="T793" s="4">
        <f t="shared" si="374"/>
        <v>0</v>
      </c>
      <c r="U793" s="5">
        <f t="shared" si="375"/>
        <v>0</v>
      </c>
      <c r="V793" s="5">
        <f t="shared" si="376"/>
        <v>-10.928118664239047</v>
      </c>
      <c r="W793" s="5">
        <f t="shared" si="377"/>
        <v>16.718039257668384</v>
      </c>
      <c r="X793" s="5">
        <f t="shared" si="355"/>
        <v>0.99948675018153876</v>
      </c>
      <c r="Y793" s="5">
        <f t="shared" si="356"/>
        <v>0</v>
      </c>
      <c r="Z793" s="5">
        <f t="shared" si="357"/>
        <v>12.393482749942654</v>
      </c>
      <c r="AA793" s="5">
        <f t="shared" si="358"/>
        <v>8.1012759969713137</v>
      </c>
      <c r="AB793" s="5">
        <f t="shared" si="359"/>
        <v>0</v>
      </c>
      <c r="AC793" s="5">
        <f t="shared" si="360"/>
        <v>1.465364085703607</v>
      </c>
      <c r="AD793" s="5">
        <f t="shared" si="361"/>
        <v>-7.3546847453603021</v>
      </c>
      <c r="AE793">
        <f t="shared" si="379"/>
        <v>0</v>
      </c>
    </row>
    <row r="794" spans="1:31" x14ac:dyDescent="0.2">
      <c r="A794">
        <f t="shared" si="378"/>
        <v>7.619999999999882</v>
      </c>
      <c r="B794" s="5">
        <f t="shared" si="362"/>
        <v>0</v>
      </c>
      <c r="C794" s="5">
        <f t="shared" si="363"/>
        <v>508.81484069647541</v>
      </c>
      <c r="D794" s="5">
        <f t="shared" si="364"/>
        <v>-140.62478541879935</v>
      </c>
      <c r="E794" s="2">
        <f t="shared" si="365"/>
        <v>508.81484069647541</v>
      </c>
      <c r="F794" s="2">
        <f t="shared" si="366"/>
        <v>0</v>
      </c>
      <c r="G794" s="3">
        <f t="shared" si="367"/>
        <v>0</v>
      </c>
      <c r="H794" s="3">
        <f t="shared" si="368"/>
        <v>54.163608195974611</v>
      </c>
      <c r="I794" s="3">
        <f t="shared" si="369"/>
        <v>-82.911625004174709</v>
      </c>
      <c r="J794" s="2">
        <f t="shared" si="349"/>
        <v>99.035518949717925</v>
      </c>
      <c r="K794" s="2">
        <f t="shared" si="370"/>
        <v>67.50887453968501</v>
      </c>
      <c r="L794" s="6">
        <f t="shared" si="350"/>
        <v>2835.5409725076365</v>
      </c>
      <c r="M794" s="2">
        <f t="shared" si="351"/>
        <v>35.936543575183585</v>
      </c>
      <c r="N794" s="2">
        <f t="shared" si="371"/>
        <v>99.035518949717925</v>
      </c>
      <c r="O794" s="2">
        <f t="shared" si="352"/>
        <v>67.50887453968501</v>
      </c>
      <c r="P794" s="5">
        <f t="shared" si="353"/>
        <v>0.38359779639722302</v>
      </c>
      <c r="Q794" s="4">
        <f t="shared" si="372"/>
        <v>0.36286520186186128</v>
      </c>
      <c r="R794" s="4">
        <f t="shared" si="354"/>
        <v>0.28428869180275856</v>
      </c>
      <c r="S794" s="4">
        <f t="shared" si="373"/>
        <v>0</v>
      </c>
      <c r="T794" s="4">
        <f t="shared" si="374"/>
        <v>0</v>
      </c>
      <c r="U794" s="5">
        <f t="shared" si="375"/>
        <v>0</v>
      </c>
      <c r="V794" s="5">
        <f t="shared" si="376"/>
        <v>-10.938759204024107</v>
      </c>
      <c r="W794" s="5">
        <f t="shared" si="377"/>
        <v>16.744643337893709</v>
      </c>
      <c r="X794" s="5">
        <f t="shared" si="355"/>
        <v>0.99948571466606828</v>
      </c>
      <c r="Y794" s="5">
        <f t="shared" si="356"/>
        <v>0</v>
      </c>
      <c r="Z794" s="5">
        <f t="shared" si="357"/>
        <v>12.409645712104618</v>
      </c>
      <c r="AA794" s="5">
        <f t="shared" si="358"/>
        <v>8.1068389163455326</v>
      </c>
      <c r="AB794" s="5">
        <f t="shared" si="359"/>
        <v>0</v>
      </c>
      <c r="AC794" s="5">
        <f t="shared" si="360"/>
        <v>1.4708865080805111</v>
      </c>
      <c r="AD794" s="5">
        <f t="shared" si="361"/>
        <v>-7.3225177457607558</v>
      </c>
      <c r="AE794">
        <f t="shared" si="379"/>
        <v>0</v>
      </c>
    </row>
    <row r="795" spans="1:31" x14ac:dyDescent="0.2">
      <c r="A795">
        <f t="shared" si="378"/>
        <v>7.6299999999998818</v>
      </c>
      <c r="B795" s="5">
        <f t="shared" si="362"/>
        <v>0</v>
      </c>
      <c r="C795" s="5">
        <f t="shared" si="363"/>
        <v>509.35655032276054</v>
      </c>
      <c r="D795" s="5">
        <f t="shared" si="364"/>
        <v>-141.45426779472839</v>
      </c>
      <c r="E795" s="2">
        <f t="shared" si="365"/>
        <v>509.35655032276054</v>
      </c>
      <c r="F795" s="2">
        <f t="shared" si="366"/>
        <v>0</v>
      </c>
      <c r="G795" s="3">
        <f t="shared" si="367"/>
        <v>0</v>
      </c>
      <c r="H795" s="3">
        <f t="shared" si="368"/>
        <v>54.178317061055417</v>
      </c>
      <c r="I795" s="3">
        <f t="shared" si="369"/>
        <v>-82.984850181632311</v>
      </c>
      <c r="J795" s="2">
        <f t="shared" si="349"/>
        <v>99.104870713987651</v>
      </c>
      <c r="K795" s="2">
        <f t="shared" si="370"/>
        <v>67.556149089289462</v>
      </c>
      <c r="L795" s="6">
        <f t="shared" si="350"/>
        <v>2835.5380354740819</v>
      </c>
      <c r="M795" s="2">
        <f t="shared" si="351"/>
        <v>35.936506352362493</v>
      </c>
      <c r="N795" s="2">
        <f t="shared" si="371"/>
        <v>99.104870713987651</v>
      </c>
      <c r="O795" s="2">
        <f t="shared" si="352"/>
        <v>67.556149089289462</v>
      </c>
      <c r="P795" s="5">
        <f t="shared" si="353"/>
        <v>0.38359771063584319</v>
      </c>
      <c r="Q795" s="4">
        <f t="shared" si="372"/>
        <v>0.36261089988274831</v>
      </c>
      <c r="R795" s="4">
        <f t="shared" si="354"/>
        <v>0.2842074070530341</v>
      </c>
      <c r="S795" s="4">
        <f t="shared" si="373"/>
        <v>0</v>
      </c>
      <c r="T795" s="4">
        <f t="shared" si="374"/>
        <v>0</v>
      </c>
      <c r="U795" s="5">
        <f t="shared" si="375"/>
        <v>0</v>
      </c>
      <c r="V795" s="5">
        <f t="shared" si="376"/>
        <v>-10.94938950795852</v>
      </c>
      <c r="W795" s="5">
        <f t="shared" si="377"/>
        <v>16.771164133324852</v>
      </c>
      <c r="X795" s="5">
        <f t="shared" si="355"/>
        <v>0.99948467940573882</v>
      </c>
      <c r="Y795" s="5">
        <f t="shared" si="356"/>
        <v>0</v>
      </c>
      <c r="Z795" s="5">
        <f t="shared" si="357"/>
        <v>12.425749527264575</v>
      </c>
      <c r="AA795" s="5">
        <f t="shared" si="358"/>
        <v>8.1123987828612805</v>
      </c>
      <c r="AB795" s="5">
        <f t="shared" si="359"/>
        <v>0</v>
      </c>
      <c r="AC795" s="5">
        <f t="shared" si="360"/>
        <v>1.4763600193060551</v>
      </c>
      <c r="AD795" s="5">
        <f t="shared" si="361"/>
        <v>-7.2904370838138668</v>
      </c>
      <c r="AE795">
        <f t="shared" si="379"/>
        <v>0</v>
      </c>
    </row>
    <row r="796" spans="1:31" x14ac:dyDescent="0.2">
      <c r="A796">
        <f t="shared" si="378"/>
        <v>7.6399999999998816</v>
      </c>
      <c r="B796" s="5">
        <f t="shared" si="362"/>
        <v>0</v>
      </c>
      <c r="C796" s="5">
        <f t="shared" si="363"/>
        <v>509.89840731137201</v>
      </c>
      <c r="D796" s="5">
        <f t="shared" si="364"/>
        <v>-142.28448081839889</v>
      </c>
      <c r="E796" s="2">
        <f t="shared" si="365"/>
        <v>509.89840731137201</v>
      </c>
      <c r="F796" s="2">
        <f t="shared" si="366"/>
        <v>0</v>
      </c>
      <c r="G796" s="3">
        <f t="shared" si="367"/>
        <v>0</v>
      </c>
      <c r="H796" s="3">
        <f t="shared" si="368"/>
        <v>54.19308066124848</v>
      </c>
      <c r="I796" s="3">
        <f t="shared" si="369"/>
        <v>-83.057754552470456</v>
      </c>
      <c r="J796" s="2">
        <f t="shared" si="349"/>
        <v>99.17399146376539</v>
      </c>
      <c r="K796" s="2">
        <f t="shared" si="370"/>
        <v>67.603266164802577</v>
      </c>
      <c r="L796" s="6">
        <f t="shared" si="350"/>
        <v>2835.5350991740352</v>
      </c>
      <c r="M796" s="2">
        <f t="shared" si="351"/>
        <v>35.936469138837602</v>
      </c>
      <c r="N796" s="2">
        <f t="shared" si="371"/>
        <v>99.17399146376539</v>
      </c>
      <c r="O796" s="2">
        <f t="shared" si="352"/>
        <v>67.603266164802577</v>
      </c>
      <c r="P796" s="5">
        <f t="shared" si="353"/>
        <v>0.38359762489588184</v>
      </c>
      <c r="Q796" s="4">
        <f t="shared" si="372"/>
        <v>0.36235779772933202</v>
      </c>
      <c r="R796" s="4">
        <f t="shared" si="354"/>
        <v>0.28412643876692645</v>
      </c>
      <c r="S796" s="4">
        <f t="shared" si="373"/>
        <v>0</v>
      </c>
      <c r="T796" s="4">
        <f t="shared" si="374"/>
        <v>0</v>
      </c>
      <c r="U796" s="5">
        <f t="shared" si="375"/>
        <v>0</v>
      </c>
      <c r="V796" s="5">
        <f t="shared" si="376"/>
        <v>-10.96000950772377</v>
      </c>
      <c r="W796" s="5">
        <f t="shared" si="377"/>
        <v>16.79760162142242</v>
      </c>
      <c r="X796" s="5">
        <f t="shared" si="355"/>
        <v>0.99948364440396009</v>
      </c>
      <c r="Y796" s="5">
        <f t="shared" si="356"/>
        <v>0</v>
      </c>
      <c r="Z796" s="5">
        <f t="shared" si="357"/>
        <v>12.441794262453316</v>
      </c>
      <c r="AA796" s="5">
        <f t="shared" si="358"/>
        <v>8.1179555559720598</v>
      </c>
      <c r="AB796" s="5">
        <f t="shared" si="359"/>
        <v>0</v>
      </c>
      <c r="AC796" s="5">
        <f t="shared" si="360"/>
        <v>1.4817847547295457</v>
      </c>
      <c r="AD796" s="5">
        <f t="shared" si="361"/>
        <v>-7.2584428226055202</v>
      </c>
      <c r="AE796">
        <f t="shared" si="379"/>
        <v>0</v>
      </c>
    </row>
    <row r="797" spans="1:31" x14ac:dyDescent="0.2">
      <c r="A797">
        <f t="shared" si="378"/>
        <v>7.6499999999998813</v>
      </c>
      <c r="B797" s="5">
        <f t="shared" si="362"/>
        <v>0</v>
      </c>
      <c r="C797" s="5">
        <f t="shared" si="363"/>
        <v>510.44041220722221</v>
      </c>
      <c r="D797" s="5">
        <f t="shared" si="364"/>
        <v>-143.11542128606473</v>
      </c>
      <c r="E797" s="2">
        <f t="shared" si="365"/>
        <v>510.44041220722221</v>
      </c>
      <c r="F797" s="2">
        <f t="shared" si="366"/>
        <v>0</v>
      </c>
      <c r="G797" s="3">
        <f t="shared" si="367"/>
        <v>0</v>
      </c>
      <c r="H797" s="3">
        <f t="shared" si="368"/>
        <v>54.207898508795779</v>
      </c>
      <c r="I797" s="3">
        <f t="shared" si="369"/>
        <v>-83.130338980696507</v>
      </c>
      <c r="J797" s="2">
        <f t="shared" si="349"/>
        <v>99.24288145648238</v>
      </c>
      <c r="K797" s="2">
        <f t="shared" si="370"/>
        <v>67.65022594170577</v>
      </c>
      <c r="L797" s="6">
        <f t="shared" si="350"/>
        <v>2835.5321636170829</v>
      </c>
      <c r="M797" s="2">
        <f t="shared" si="351"/>
        <v>35.936431934730386</v>
      </c>
      <c r="N797" s="2">
        <f t="shared" si="371"/>
        <v>99.24288145648238</v>
      </c>
      <c r="O797" s="2">
        <f t="shared" si="352"/>
        <v>67.65022594170577</v>
      </c>
      <c r="P797" s="5">
        <f t="shared" si="353"/>
        <v>0.38359753917761885</v>
      </c>
      <c r="Q797" s="4">
        <f t="shared" si="372"/>
        <v>0.36210589018909506</v>
      </c>
      <c r="R797" s="4">
        <f t="shared" si="354"/>
        <v>0.28404578614372183</v>
      </c>
      <c r="S797" s="4">
        <f t="shared" si="373"/>
        <v>0</v>
      </c>
      <c r="T797" s="4">
        <f t="shared" si="374"/>
        <v>0</v>
      </c>
      <c r="U797" s="5">
        <f t="shared" si="375"/>
        <v>0</v>
      </c>
      <c r="V797" s="5">
        <f t="shared" si="376"/>
        <v>-10.970619135361359</v>
      </c>
      <c r="W797" s="5">
        <f t="shared" si="377"/>
        <v>16.823955782066069</v>
      </c>
      <c r="X797" s="5">
        <f t="shared" si="355"/>
        <v>0.99948260966411062</v>
      </c>
      <c r="Y797" s="5">
        <f t="shared" si="356"/>
        <v>0</v>
      </c>
      <c r="Z797" s="5">
        <f t="shared" si="357"/>
        <v>12.457779985787226</v>
      </c>
      <c r="AA797" s="5">
        <f t="shared" si="358"/>
        <v>8.1235091952563003</v>
      </c>
      <c r="AB797" s="5">
        <f t="shared" si="359"/>
        <v>0</v>
      </c>
      <c r="AC797" s="5">
        <f t="shared" si="360"/>
        <v>1.4871608504258678</v>
      </c>
      <c r="AD797" s="5">
        <f t="shared" si="361"/>
        <v>-7.2265350226776306</v>
      </c>
      <c r="AE797">
        <f t="shared" si="379"/>
        <v>0</v>
      </c>
    </row>
    <row r="798" spans="1:31" x14ac:dyDescent="0.2">
      <c r="A798">
        <f t="shared" si="378"/>
        <v>7.6599999999998811</v>
      </c>
      <c r="B798" s="5">
        <f t="shared" si="362"/>
        <v>0</v>
      </c>
      <c r="C798" s="5">
        <f t="shared" si="363"/>
        <v>510.98256555035272</v>
      </c>
      <c r="D798" s="5">
        <f t="shared" si="364"/>
        <v>-143.94708600262285</v>
      </c>
      <c r="E798" s="2">
        <f t="shared" si="365"/>
        <v>510.98256555035272</v>
      </c>
      <c r="F798" s="2">
        <f t="shared" si="366"/>
        <v>0</v>
      </c>
      <c r="G798" s="3">
        <f t="shared" si="367"/>
        <v>0</v>
      </c>
      <c r="H798" s="3">
        <f t="shared" si="368"/>
        <v>54.222770117300037</v>
      </c>
      <c r="I798" s="3">
        <f t="shared" si="369"/>
        <v>-83.202604330923279</v>
      </c>
      <c r="J798" s="2">
        <f t="shared" si="349"/>
        <v>99.311540953918026</v>
      </c>
      <c r="K798" s="2">
        <f t="shared" si="370"/>
        <v>67.697028598444462</v>
      </c>
      <c r="L798" s="6">
        <f t="shared" si="350"/>
        <v>2835.5292288127271</v>
      </c>
      <c r="M798" s="2">
        <f t="shared" si="351"/>
        <v>35.936394740161298</v>
      </c>
      <c r="N798" s="2">
        <f t="shared" si="371"/>
        <v>99.311540953918026</v>
      </c>
      <c r="O798" s="2">
        <f t="shared" si="352"/>
        <v>67.697028598444462</v>
      </c>
      <c r="P798" s="5">
        <f t="shared" si="353"/>
        <v>0.38359745348133167</v>
      </c>
      <c r="Q798" s="4">
        <f t="shared" si="372"/>
        <v>0.36185517206742668</v>
      </c>
      <c r="R798" s="4">
        <f t="shared" si="354"/>
        <v>0.28396544838067178</v>
      </c>
      <c r="S798" s="4">
        <f t="shared" si="373"/>
        <v>0</v>
      </c>
      <c r="T798" s="4">
        <f t="shared" si="374"/>
        <v>0</v>
      </c>
      <c r="U798" s="5">
        <f t="shared" si="375"/>
        <v>0</v>
      </c>
      <c r="V798" s="5">
        <f t="shared" si="376"/>
        <v>-10.981218323272518</v>
      </c>
      <c r="W798" s="5">
        <f t="shared" si="377"/>
        <v>16.850226597538189</v>
      </c>
      <c r="X798" s="5">
        <f t="shared" si="355"/>
        <v>0.99948157518954051</v>
      </c>
      <c r="Y798" s="5">
        <f t="shared" si="356"/>
        <v>0</v>
      </c>
      <c r="Z798" s="5">
        <f t="shared" si="357"/>
        <v>12.473706766457241</v>
      </c>
      <c r="AA798" s="5">
        <f t="shared" si="358"/>
        <v>8.1290596604179104</v>
      </c>
      <c r="AB798" s="5">
        <f t="shared" si="359"/>
        <v>0</v>
      </c>
      <c r="AC798" s="5">
        <f t="shared" si="360"/>
        <v>1.4924884431847225</v>
      </c>
      <c r="AD798" s="5">
        <f t="shared" si="361"/>
        <v>-7.194713742043902</v>
      </c>
      <c r="AE798">
        <f t="shared" si="379"/>
        <v>0</v>
      </c>
    </row>
    <row r="799" spans="1:31" x14ac:dyDescent="0.2">
      <c r="A799">
        <f t="shared" si="378"/>
        <v>7.6699999999998809</v>
      </c>
      <c r="B799" s="5">
        <f t="shared" si="362"/>
        <v>0</v>
      </c>
      <c r="C799" s="5">
        <f t="shared" si="363"/>
        <v>511.52486787594785</v>
      </c>
      <c r="D799" s="5">
        <f t="shared" si="364"/>
        <v>-144.77947178161921</v>
      </c>
      <c r="E799" s="2">
        <f t="shared" si="365"/>
        <v>511.52486787594785</v>
      </c>
      <c r="F799" s="2">
        <f t="shared" si="366"/>
        <v>0</v>
      </c>
      <c r="G799" s="3">
        <f t="shared" si="367"/>
        <v>0</v>
      </c>
      <c r="H799" s="3">
        <f t="shared" si="368"/>
        <v>54.237695001731886</v>
      </c>
      <c r="I799" s="3">
        <f t="shared" si="369"/>
        <v>-83.274551468343716</v>
      </c>
      <c r="J799" s="2">
        <f t="shared" si="349"/>
        <v>99.379970222146468</v>
      </c>
      <c r="K799" s="2">
        <f t="shared" si="370"/>
        <v>67.743674316391591</v>
      </c>
      <c r="L799" s="6">
        <f t="shared" si="350"/>
        <v>2835.5262947703868</v>
      </c>
      <c r="M799" s="2">
        <f t="shared" si="351"/>
        <v>35.936357555249693</v>
      </c>
      <c r="N799" s="2">
        <f t="shared" si="371"/>
        <v>99.379970222146468</v>
      </c>
      <c r="O799" s="2">
        <f t="shared" si="352"/>
        <v>67.743674316391591</v>
      </c>
      <c r="P799" s="5">
        <f t="shared" si="353"/>
        <v>0.38359736780729531</v>
      </c>
      <c r="Q799" s="4">
        <f t="shared" si="372"/>
        <v>0.36160563818765773</v>
      </c>
      <c r="R799" s="4">
        <f t="shared" si="354"/>
        <v>0.2838854246730545</v>
      </c>
      <c r="S799" s="4">
        <f t="shared" si="373"/>
        <v>0</v>
      </c>
      <c r="T799" s="4">
        <f t="shared" si="374"/>
        <v>0</v>
      </c>
      <c r="U799" s="5">
        <f t="shared" si="375"/>
        <v>0</v>
      </c>
      <c r="V799" s="5">
        <f t="shared" si="376"/>
        <v>-10.991807004217945</v>
      </c>
      <c r="W799" s="5">
        <f t="shared" si="377"/>
        <v>16.876414052507581</v>
      </c>
      <c r="X799" s="5">
        <f t="shared" si="355"/>
        <v>0.99948054098356931</v>
      </c>
      <c r="Y799" s="5">
        <f t="shared" si="356"/>
        <v>0</v>
      </c>
      <c r="Z799" s="5">
        <f t="shared" si="357"/>
        <v>12.489574674717842</v>
      </c>
      <c r="AA799" s="5">
        <f t="shared" si="358"/>
        <v>8.1346069112868467</v>
      </c>
      <c r="AB799" s="5">
        <f t="shared" si="359"/>
        <v>0</v>
      </c>
      <c r="AC799" s="5">
        <f t="shared" si="360"/>
        <v>1.497767670499897</v>
      </c>
      <c r="AD799" s="5">
        <f t="shared" si="361"/>
        <v>-7.1629790362055701</v>
      </c>
      <c r="AE799">
        <f t="shared" si="379"/>
        <v>0</v>
      </c>
    </row>
    <row r="800" spans="1:31" x14ac:dyDescent="0.2">
      <c r="A800">
        <f t="shared" si="378"/>
        <v>7.6799999999998807</v>
      </c>
      <c r="B800" s="5">
        <f t="shared" si="362"/>
        <v>0</v>
      </c>
      <c r="C800" s="5">
        <f t="shared" si="363"/>
        <v>512.06731971434874</v>
      </c>
      <c r="D800" s="5">
        <f t="shared" si="364"/>
        <v>-145.61257544525446</v>
      </c>
      <c r="E800" s="2">
        <f t="shared" si="365"/>
        <v>512.06731971434874</v>
      </c>
      <c r="F800" s="2">
        <f t="shared" si="366"/>
        <v>0</v>
      </c>
      <c r="G800" s="3">
        <f t="shared" si="367"/>
        <v>0</v>
      </c>
      <c r="H800" s="3">
        <f t="shared" si="368"/>
        <v>54.252672678436888</v>
      </c>
      <c r="I800" s="3">
        <f t="shared" si="369"/>
        <v>-83.346181258705769</v>
      </c>
      <c r="J800" s="2">
        <f t="shared" ref="J800:J863" si="380">SQRT(G800^2+H800^2+I800^2)</f>
        <v>99.44816953148333</v>
      </c>
      <c r="K800" s="2">
        <f t="shared" si="370"/>
        <v>67.790163279811395</v>
      </c>
      <c r="L800" s="6">
        <f t="shared" ref="L800:L863" si="381">SQRT(spin^2-flag*((30/PI())*(wx*G800+wy*H800+wz*I800)/J800)^2)*EXP(-A800/(tau*146.7/N800))</f>
        <v>2835.5233614993972</v>
      </c>
      <c r="M800" s="2">
        <f t="shared" ref="M800:M863" si="382">(L800*PI()/30)*(circ/(2*PI()))/12</f>
        <v>35.936320380113884</v>
      </c>
      <c r="N800" s="2">
        <f t="shared" si="371"/>
        <v>99.44816953148333</v>
      </c>
      <c r="O800" s="2">
        <f t="shared" ref="O800:O863" si="383">J800/1.467</f>
        <v>67.790163279811395</v>
      </c>
      <c r="P800" s="5">
        <f t="shared" ref="P800:P863" si="384">cd0+(cdspin*L800/1000)</f>
        <v>0.38359728215578243</v>
      </c>
      <c r="Q800" s="4">
        <f t="shared" si="372"/>
        <v>0.36135728339109502</v>
      </c>
      <c r="R800" s="4">
        <f t="shared" ref="R800:R863" si="385">cl2_*Q800/(cl0+cl1_*Q800)</f>
        <v>0.28380571421423589</v>
      </c>
      <c r="S800" s="4">
        <f t="shared" si="373"/>
        <v>0</v>
      </c>
      <c r="T800" s="4">
        <f t="shared" si="374"/>
        <v>0</v>
      </c>
      <c r="U800" s="5">
        <f t="shared" si="375"/>
        <v>0</v>
      </c>
      <c r="V800" s="5">
        <f t="shared" si="376"/>
        <v>-11.002385111317523</v>
      </c>
      <c r="W800" s="5">
        <f t="shared" si="377"/>
        <v>16.902518134013089</v>
      </c>
      <c r="X800" s="5">
        <f t="shared" ref="X800:X863" si="386">M800/romega</f>
        <v>0.99947950704948763</v>
      </c>
      <c r="Y800" s="5">
        <f t="shared" ref="Y800:Y863" si="387">const*($R800/omega)*N800*(wy*I800-wz*(H800-T800))</f>
        <v>0</v>
      </c>
      <c r="Z800" s="5">
        <f t="shared" ref="Z800:Z863" si="388">const*($R800/omega)*N800*(wz*(G800-S800)-wx*I800)</f>
        <v>12.505383781876063</v>
      </c>
      <c r="AA800" s="5">
        <f t="shared" ref="AA800:AA863" si="389">const*($R800/omega)*N800*(wx*(H800-T800)-wy*(G800-S800))</f>
        <v>8.1401509078196543</v>
      </c>
      <c r="AB800" s="5">
        <f t="shared" ref="AB800:AB863" si="390">U800+Y800</f>
        <v>0</v>
      </c>
      <c r="AC800" s="5">
        <f t="shared" ref="AC800:AC863" si="391">V800+Z800</f>
        <v>1.5029986705585401</v>
      </c>
      <c r="AD800" s="5">
        <f t="shared" ref="AD800:AD863" si="392">W800+AA800-32.174</f>
        <v>-7.1313309581672542</v>
      </c>
      <c r="AE800">
        <f t="shared" si="379"/>
        <v>0</v>
      </c>
    </row>
    <row r="801" spans="1:31" x14ac:dyDescent="0.2">
      <c r="A801">
        <f t="shared" si="378"/>
        <v>7.6899999999998805</v>
      </c>
      <c r="B801" s="5">
        <f t="shared" ref="B801:B864" si="393">B800+G800*dt+0.5*AB800*dt*dt</f>
        <v>0</v>
      </c>
      <c r="C801" s="5">
        <f t="shared" ref="C801:C864" si="394">C800+H800*dt+0.5*AC800*dt*dt</f>
        <v>512.60992159106661</v>
      </c>
      <c r="D801" s="5">
        <f t="shared" ref="D801:D864" si="395">D800+I800*dt+0.5*AD800*dt*dt</f>
        <v>-146.44639382438942</v>
      </c>
      <c r="E801" s="2">
        <f t="shared" ref="E801:E864" si="396">SQRT(B801^2+C801^2)</f>
        <v>512.60992159106661</v>
      </c>
      <c r="F801" s="2">
        <f t="shared" ref="F801:F864" si="397">ATAN2(C801,B801)*180/PI()</f>
        <v>0</v>
      </c>
      <c r="G801" s="3">
        <f t="shared" ref="G801:G864" si="398">G800+AB800*dt</f>
        <v>0</v>
      </c>
      <c r="H801" s="3">
        <f t="shared" ref="H801:H864" si="399">H800+AC800*dt</f>
        <v>54.267702665142473</v>
      </c>
      <c r="I801" s="3">
        <f t="shared" ref="I801:I864" si="400">I800+AD800*dt</f>
        <v>-83.417494568287438</v>
      </c>
      <c r="J801" s="2">
        <f t="shared" si="380"/>
        <v>99.516139156433184</v>
      </c>
      <c r="K801" s="2">
        <f t="shared" ref="K801:K864" si="401">J801/1.467</f>
        <v>67.836495675823571</v>
      </c>
      <c r="L801" s="6">
        <f t="shared" si="381"/>
        <v>2835.5204290090101</v>
      </c>
      <c r="M801" s="2">
        <f t="shared" si="382"/>
        <v>35.936283214871132</v>
      </c>
      <c r="N801" s="2">
        <f t="shared" ref="N801:N864" si="402">IF(D801&gt;=hwind,SQRT((G801-vxw)^2+(H801-vyw)^2+I801^2),J801)</f>
        <v>99.516139156433184</v>
      </c>
      <c r="O801" s="2">
        <f t="shared" si="383"/>
        <v>67.836495675823571</v>
      </c>
      <c r="P801" s="5">
        <f t="shared" si="384"/>
        <v>0.38359719652706309</v>
      </c>
      <c r="Q801" s="4">
        <f t="shared" ref="Q801:Q864" si="403">(M801/N801)</f>
        <v>0.36111010253705211</v>
      </c>
      <c r="R801" s="4">
        <f t="shared" si="385"/>
        <v>0.28372631619572913</v>
      </c>
      <c r="S801" s="4">
        <f t="shared" si="373"/>
        <v>0</v>
      </c>
      <c r="T801" s="4">
        <f t="shared" si="374"/>
        <v>0</v>
      </c>
      <c r="U801" s="5">
        <f t="shared" si="375"/>
        <v>0</v>
      </c>
      <c r="V801" s="5">
        <f t="shared" si="376"/>
        <v>-11.012952578050058</v>
      </c>
      <c r="W801" s="5">
        <f t="shared" si="377"/>
        <v>16.928538831447252</v>
      </c>
      <c r="X801" s="5">
        <f t="shared" si="386"/>
        <v>0.99947847339055662</v>
      </c>
      <c r="Y801" s="5">
        <f t="shared" si="387"/>
        <v>0</v>
      </c>
      <c r="Z801" s="5">
        <f t="shared" si="388"/>
        <v>12.521134160280605</v>
      </c>
      <c r="AA801" s="5">
        <f t="shared" si="389"/>
        <v>8.1456916101000587</v>
      </c>
      <c r="AB801" s="5">
        <f t="shared" si="390"/>
        <v>0</v>
      </c>
      <c r="AC801" s="5">
        <f t="shared" si="391"/>
        <v>1.5081815822305469</v>
      </c>
      <c r="AD801" s="5">
        <f t="shared" si="392"/>
        <v>-7.0997695584526888</v>
      </c>
      <c r="AE801">
        <f t="shared" si="379"/>
        <v>0</v>
      </c>
    </row>
    <row r="802" spans="1:31" x14ac:dyDescent="0.2">
      <c r="A802">
        <f t="shared" si="378"/>
        <v>7.6999999999998803</v>
      </c>
      <c r="B802" s="5">
        <f t="shared" si="393"/>
        <v>0</v>
      </c>
      <c r="C802" s="5">
        <f t="shared" si="394"/>
        <v>513.15267402679717</v>
      </c>
      <c r="D802" s="5">
        <f t="shared" si="395"/>
        <v>-147.28092375855019</v>
      </c>
      <c r="E802" s="2">
        <f t="shared" si="396"/>
        <v>513.15267402679717</v>
      </c>
      <c r="F802" s="2">
        <f t="shared" si="397"/>
        <v>0</v>
      </c>
      <c r="G802" s="3">
        <f t="shared" si="398"/>
        <v>0</v>
      </c>
      <c r="H802" s="3">
        <f t="shared" si="399"/>
        <v>54.282784480964779</v>
      </c>
      <c r="I802" s="3">
        <f t="shared" si="400"/>
        <v>-83.488492263871962</v>
      </c>
      <c r="J802" s="2">
        <f t="shared" si="380"/>
        <v>99.583879375637295</v>
      </c>
      <c r="K802" s="2">
        <f t="shared" si="401"/>
        <v>67.882671694367616</v>
      </c>
      <c r="L802" s="6">
        <f t="shared" si="381"/>
        <v>2835.5174973083945</v>
      </c>
      <c r="M802" s="2">
        <f t="shared" si="382"/>
        <v>35.936246059637639</v>
      </c>
      <c r="N802" s="2">
        <f t="shared" si="402"/>
        <v>99.583879375637295</v>
      </c>
      <c r="O802" s="2">
        <f t="shared" si="383"/>
        <v>67.882671694367616</v>
      </c>
      <c r="P802" s="5">
        <f t="shared" si="384"/>
        <v>0.38359711092140514</v>
      </c>
      <c r="Q802" s="4">
        <f t="shared" si="403"/>
        <v>0.36086409050287777</v>
      </c>
      <c r="R802" s="4">
        <f t="shared" si="385"/>
        <v>0.28364722980725443</v>
      </c>
      <c r="S802" s="4">
        <f t="shared" ref="S802:S865" si="404">IF(D802&gt;=hwind,vxw,0)</f>
        <v>0</v>
      </c>
      <c r="T802" s="4">
        <f t="shared" ref="T802:T865" si="405">IF(D802&gt;=hwind,vyw,0)</f>
        <v>0</v>
      </c>
      <c r="U802" s="5">
        <f t="shared" ref="U802:U865" si="406">-const*$P802*$N802*(G802-S802)</f>
        <v>0</v>
      </c>
      <c r="V802" s="5">
        <f t="shared" ref="V802:V865" si="407">-const*$P802*$N802*(H802-T802)</f>
        <v>-11.023509338253064</v>
      </c>
      <c r="W802" s="5">
        <f t="shared" ref="W802:W865" si="408">-const*$P802*$N802*I802</f>
        <v>16.954476136539999</v>
      </c>
      <c r="X802" s="5">
        <f t="shared" si="386"/>
        <v>0.99947744001000849</v>
      </c>
      <c r="Y802" s="5">
        <f t="shared" si="387"/>
        <v>0</v>
      </c>
      <c r="Z802" s="5">
        <f t="shared" si="388"/>
        <v>12.536825883310946</v>
      </c>
      <c r="AA802" s="5">
        <f t="shared" si="389"/>
        <v>8.1512289783395335</v>
      </c>
      <c r="AB802" s="5">
        <f t="shared" si="390"/>
        <v>0</v>
      </c>
      <c r="AC802" s="5">
        <f t="shared" si="391"/>
        <v>1.5133165450578829</v>
      </c>
      <c r="AD802" s="5">
        <f t="shared" si="392"/>
        <v>-7.0682948851204657</v>
      </c>
      <c r="AE802">
        <f t="shared" si="379"/>
        <v>0</v>
      </c>
    </row>
    <row r="803" spans="1:31" x14ac:dyDescent="0.2">
      <c r="A803">
        <f t="shared" si="378"/>
        <v>7.7099999999998801</v>
      </c>
      <c r="B803" s="5">
        <f t="shared" si="393"/>
        <v>0</v>
      </c>
      <c r="C803" s="5">
        <f t="shared" si="394"/>
        <v>513.69557753743402</v>
      </c>
      <c r="D803" s="5">
        <f t="shared" si="395"/>
        <v>-148.11616209593316</v>
      </c>
      <c r="E803" s="2">
        <f t="shared" si="396"/>
        <v>513.69557753743402</v>
      </c>
      <c r="F803" s="2">
        <f t="shared" si="397"/>
        <v>0</v>
      </c>
      <c r="G803" s="3">
        <f t="shared" si="398"/>
        <v>0</v>
      </c>
      <c r="H803" s="3">
        <f t="shared" si="399"/>
        <v>54.297917646415357</v>
      </c>
      <c r="I803" s="3">
        <f t="shared" si="400"/>
        <v>-83.559175212723162</v>
      </c>
      <c r="J803" s="2">
        <f t="shared" si="380"/>
        <v>99.651390471821671</v>
      </c>
      <c r="K803" s="2">
        <f t="shared" si="401"/>
        <v>67.928691528167462</v>
      </c>
      <c r="L803" s="6">
        <f t="shared" si="381"/>
        <v>2835.5145664066367</v>
      </c>
      <c r="M803" s="2">
        <f t="shared" si="382"/>
        <v>35.936208914528557</v>
      </c>
      <c r="N803" s="2">
        <f t="shared" si="402"/>
        <v>99.651390471821671</v>
      </c>
      <c r="O803" s="2">
        <f t="shared" si="383"/>
        <v>67.928691528167462</v>
      </c>
      <c r="P803" s="5">
        <f t="shared" si="384"/>
        <v>0.3835970253390738</v>
      </c>
      <c r="Q803" s="4">
        <f t="shared" si="403"/>
        <v>0.36061924218398339</v>
      </c>
      <c r="R803" s="4">
        <f t="shared" si="385"/>
        <v>0.28356845423679683</v>
      </c>
      <c r="S803" s="4">
        <f t="shared" si="404"/>
        <v>0</v>
      </c>
      <c r="T803" s="4">
        <f t="shared" si="405"/>
        <v>0</v>
      </c>
      <c r="U803" s="5">
        <f t="shared" si="406"/>
        <v>0</v>
      </c>
      <c r="V803" s="5">
        <f t="shared" si="407"/>
        <v>-11.034055326122493</v>
      </c>
      <c r="W803" s="5">
        <f t="shared" si="408"/>
        <v>16.98033004334226</v>
      </c>
      <c r="X803" s="5">
        <f t="shared" si="386"/>
        <v>0.99947640691104556</v>
      </c>
      <c r="Y803" s="5">
        <f t="shared" si="387"/>
        <v>0</v>
      </c>
      <c r="Z803" s="5">
        <f t="shared" si="388"/>
        <v>12.55245902536652</v>
      </c>
      <c r="AA803" s="5">
        <f t="shared" si="389"/>
        <v>8.1567629728778694</v>
      </c>
      <c r="AB803" s="5">
        <f t="shared" si="390"/>
        <v>0</v>
      </c>
      <c r="AC803" s="5">
        <f t="shared" si="391"/>
        <v>1.5184036992440273</v>
      </c>
      <c r="AD803" s="5">
        <f t="shared" si="392"/>
        <v>-7.0369069837798719</v>
      </c>
      <c r="AE803">
        <f t="shared" si="379"/>
        <v>0</v>
      </c>
    </row>
    <row r="804" spans="1:31" x14ac:dyDescent="0.2">
      <c r="A804">
        <f t="shared" si="378"/>
        <v>7.7199999999998798</v>
      </c>
      <c r="B804" s="5">
        <f t="shared" si="393"/>
        <v>0</v>
      </c>
      <c r="C804" s="5">
        <f t="shared" si="394"/>
        <v>514.23863263408316</v>
      </c>
      <c r="D804" s="5">
        <f t="shared" si="395"/>
        <v>-148.95210569340961</v>
      </c>
      <c r="E804" s="2">
        <f t="shared" si="396"/>
        <v>514.23863263408316</v>
      </c>
      <c r="F804" s="2">
        <f t="shared" si="397"/>
        <v>0</v>
      </c>
      <c r="G804" s="3">
        <f t="shared" si="398"/>
        <v>0</v>
      </c>
      <c r="H804" s="3">
        <f t="shared" si="399"/>
        <v>54.313101683407794</v>
      </c>
      <c r="I804" s="3">
        <f t="shared" si="400"/>
        <v>-83.629544282560957</v>
      </c>
      <c r="J804" s="2">
        <f t="shared" si="380"/>
        <v>99.71867273174577</v>
      </c>
      <c r="K804" s="2">
        <f t="shared" si="401"/>
        <v>67.9745553726965</v>
      </c>
      <c r="L804" s="6">
        <f t="shared" si="381"/>
        <v>2835.5116363127413</v>
      </c>
      <c r="M804" s="2">
        <f t="shared" si="382"/>
        <v>35.936171779658004</v>
      </c>
      <c r="N804" s="2">
        <f t="shared" si="402"/>
        <v>99.71867273174577</v>
      </c>
      <c r="O804" s="2">
        <f t="shared" si="383"/>
        <v>67.9745553726965</v>
      </c>
      <c r="P804" s="5">
        <f t="shared" si="384"/>
        <v>0.38359693978033205</v>
      </c>
      <c r="Q804" s="4">
        <f t="shared" si="403"/>
        <v>0.3603755524938671</v>
      </c>
      <c r="R804" s="4">
        <f t="shared" si="385"/>
        <v>0.28348998867066433</v>
      </c>
      <c r="S804" s="4">
        <f t="shared" si="404"/>
        <v>0</v>
      </c>
      <c r="T804" s="4">
        <f t="shared" si="405"/>
        <v>0</v>
      </c>
      <c r="U804" s="5">
        <f t="shared" si="406"/>
        <v>0</v>
      </c>
      <c r="V804" s="5">
        <f t="shared" si="407"/>
        <v>-11.044590476212548</v>
      </c>
      <c r="W804" s="5">
        <f t="shared" si="408"/>
        <v>17.006100548209659</v>
      </c>
      <c r="X804" s="5">
        <f t="shared" si="386"/>
        <v>0.99947537409684195</v>
      </c>
      <c r="Y804" s="5">
        <f t="shared" si="387"/>
        <v>0</v>
      </c>
      <c r="Z804" s="5">
        <f t="shared" si="388"/>
        <v>12.56803366185593</v>
      </c>
      <c r="AA804" s="5">
        <f t="shared" si="389"/>
        <v>8.1622935541837656</v>
      </c>
      <c r="AB804" s="5">
        <f t="shared" si="390"/>
        <v>0</v>
      </c>
      <c r="AC804" s="5">
        <f t="shared" si="391"/>
        <v>1.5234431856433819</v>
      </c>
      <c r="AD804" s="5">
        <f t="shared" si="392"/>
        <v>-7.0056058976065749</v>
      </c>
      <c r="AE804">
        <f t="shared" si="379"/>
        <v>0</v>
      </c>
    </row>
    <row r="805" spans="1:31" x14ac:dyDescent="0.2">
      <c r="A805">
        <f t="shared" si="378"/>
        <v>7.7299999999998796</v>
      </c>
      <c r="B805" s="5">
        <f t="shared" si="393"/>
        <v>0</v>
      </c>
      <c r="C805" s="5">
        <f t="shared" si="394"/>
        <v>514.78183982307655</v>
      </c>
      <c r="D805" s="5">
        <f t="shared" si="395"/>
        <v>-149.78875141653009</v>
      </c>
      <c r="E805" s="2">
        <f t="shared" si="396"/>
        <v>514.78183982307655</v>
      </c>
      <c r="F805" s="2">
        <f t="shared" si="397"/>
        <v>0</v>
      </c>
      <c r="G805" s="3">
        <f t="shared" si="398"/>
        <v>0</v>
      </c>
      <c r="H805" s="3">
        <f t="shared" si="399"/>
        <v>54.328336115264229</v>
      </c>
      <c r="I805" s="3">
        <f t="shared" si="400"/>
        <v>-83.699600341537021</v>
      </c>
      <c r="J805" s="2">
        <f t="shared" si="380"/>
        <v>99.785726446151344</v>
      </c>
      <c r="K805" s="2">
        <f t="shared" si="401"/>
        <v>68.020263426142705</v>
      </c>
      <c r="L805" s="6">
        <f t="shared" si="381"/>
        <v>2835.5087070356317</v>
      </c>
      <c r="M805" s="2">
        <f t="shared" si="382"/>
        <v>35.936134655139085</v>
      </c>
      <c r="N805" s="2">
        <f t="shared" si="402"/>
        <v>99.785726446151344</v>
      </c>
      <c r="O805" s="2">
        <f t="shared" si="383"/>
        <v>68.020263426142705</v>
      </c>
      <c r="P805" s="5">
        <f t="shared" si="384"/>
        <v>0.38359685424544043</v>
      </c>
      <c r="Q805" s="4">
        <f t="shared" si="403"/>
        <v>0.36013301636413664</v>
      </c>
      <c r="R805" s="4">
        <f t="shared" si="385"/>
        <v>0.2834118322935445</v>
      </c>
      <c r="S805" s="4">
        <f t="shared" si="404"/>
        <v>0</v>
      </c>
      <c r="T805" s="4">
        <f t="shared" si="405"/>
        <v>0</v>
      </c>
      <c r="U805" s="5">
        <f t="shared" si="406"/>
        <v>0</v>
      </c>
      <c r="V805" s="5">
        <f t="shared" si="407"/>
        <v>-11.055114723435453</v>
      </c>
      <c r="W805" s="5">
        <f t="shared" si="408"/>
        <v>17.031787649786164</v>
      </c>
      <c r="X805" s="5">
        <f t="shared" si="386"/>
        <v>0.99947434157054327</v>
      </c>
      <c r="Y805" s="5">
        <f t="shared" si="387"/>
        <v>0</v>
      </c>
      <c r="Z805" s="5">
        <f t="shared" si="388"/>
        <v>12.58354986918622</v>
      </c>
      <c r="AA805" s="5">
        <f t="shared" si="389"/>
        <v>8.1678206828554138</v>
      </c>
      <c r="AB805" s="5">
        <f t="shared" si="390"/>
        <v>0</v>
      </c>
      <c r="AC805" s="5">
        <f t="shared" si="391"/>
        <v>1.5284351457507661</v>
      </c>
      <c r="AD805" s="5">
        <f t="shared" si="392"/>
        <v>-6.9743916673584216</v>
      </c>
      <c r="AE805">
        <f t="shared" si="379"/>
        <v>0</v>
      </c>
    </row>
    <row r="806" spans="1:31" x14ac:dyDescent="0.2">
      <c r="A806">
        <f t="shared" si="378"/>
        <v>7.7399999999998794</v>
      </c>
      <c r="B806" s="5">
        <f t="shared" si="393"/>
        <v>0</v>
      </c>
      <c r="C806" s="5">
        <f t="shared" si="394"/>
        <v>515.32519960598643</v>
      </c>
      <c r="D806" s="5">
        <f t="shared" si="395"/>
        <v>-150.62609613952884</v>
      </c>
      <c r="E806" s="2">
        <f t="shared" si="396"/>
        <v>515.32519960598643</v>
      </c>
      <c r="F806" s="2">
        <f t="shared" si="397"/>
        <v>0</v>
      </c>
      <c r="G806" s="3">
        <f t="shared" si="398"/>
        <v>0</v>
      </c>
      <c r="H806" s="3">
        <f t="shared" si="399"/>
        <v>54.343620466721738</v>
      </c>
      <c r="I806" s="3">
        <f t="shared" si="400"/>
        <v>-83.769344258210609</v>
      </c>
      <c r="J806" s="2">
        <f t="shared" si="380"/>
        <v>99.852551909711863</v>
      </c>
      <c r="K806" s="2">
        <f t="shared" si="401"/>
        <v>68.065815889374136</v>
      </c>
      <c r="L806" s="6">
        <f t="shared" si="381"/>
        <v>2835.5057785841486</v>
      </c>
      <c r="M806" s="2">
        <f t="shared" si="382"/>
        <v>35.936097541083825</v>
      </c>
      <c r="N806" s="2">
        <f t="shared" si="402"/>
        <v>99.852551909711863</v>
      </c>
      <c r="O806" s="2">
        <f t="shared" si="383"/>
        <v>68.065815889374136</v>
      </c>
      <c r="P806" s="5">
        <f t="shared" si="384"/>
        <v>0.38359676873465715</v>
      </c>
      <c r="Q806" s="4">
        <f t="shared" si="403"/>
        <v>0.3598916287445289</v>
      </c>
      <c r="R806" s="4">
        <f t="shared" si="385"/>
        <v>0.28333398428856088</v>
      </c>
      <c r="S806" s="4">
        <f t="shared" si="404"/>
        <v>0</v>
      </c>
      <c r="T806" s="4">
        <f t="shared" si="405"/>
        <v>0</v>
      </c>
      <c r="U806" s="5">
        <f t="shared" si="406"/>
        <v>0</v>
      </c>
      <c r="V806" s="5">
        <f t="shared" si="407"/>
        <v>-11.065628003061244</v>
      </c>
      <c r="W806" s="5">
        <f t="shared" si="408"/>
        <v>17.05739134898775</v>
      </c>
      <c r="X806" s="5">
        <f t="shared" si="386"/>
        <v>0.99947330933526535</v>
      </c>
      <c r="Y806" s="5">
        <f t="shared" si="387"/>
        <v>0</v>
      </c>
      <c r="Z806" s="5">
        <f t="shared" si="388"/>
        <v>12.599007724752202</v>
      </c>
      <c r="AA806" s="5">
        <f t="shared" si="389"/>
        <v>8.1733443196210871</v>
      </c>
      <c r="AB806" s="5">
        <f t="shared" si="390"/>
        <v>0</v>
      </c>
      <c r="AC806" s="5">
        <f t="shared" si="391"/>
        <v>1.5333797216909577</v>
      </c>
      <c r="AD806" s="5">
        <f t="shared" si="392"/>
        <v>-6.9432643313911626</v>
      </c>
      <c r="AE806">
        <f t="shared" si="379"/>
        <v>0</v>
      </c>
    </row>
    <row r="807" spans="1:31" x14ac:dyDescent="0.2">
      <c r="A807">
        <f t="shared" si="378"/>
        <v>7.7499999999998792</v>
      </c>
      <c r="B807" s="5">
        <f t="shared" si="393"/>
        <v>0</v>
      </c>
      <c r="C807" s="5">
        <f t="shared" si="394"/>
        <v>515.86871247963984</v>
      </c>
      <c r="D807" s="5">
        <f t="shared" si="395"/>
        <v>-151.46413674532749</v>
      </c>
      <c r="E807" s="2">
        <f t="shared" si="396"/>
        <v>515.86871247963984</v>
      </c>
      <c r="F807" s="2">
        <f t="shared" si="397"/>
        <v>0</v>
      </c>
      <c r="G807" s="3">
        <f t="shared" si="398"/>
        <v>0</v>
      </c>
      <c r="H807" s="3">
        <f t="shared" si="399"/>
        <v>54.358954263938649</v>
      </c>
      <c r="I807" s="3">
        <f t="shared" si="400"/>
        <v>-83.838776901524525</v>
      </c>
      <c r="J807" s="2">
        <f t="shared" si="380"/>
        <v>99.919149420982251</v>
      </c>
      <c r="K807" s="2">
        <f t="shared" si="401"/>
        <v>68.111212965904741</v>
      </c>
      <c r="L807" s="6">
        <f t="shared" si="381"/>
        <v>2835.5028509670524</v>
      </c>
      <c r="M807" s="2">
        <f t="shared" si="382"/>
        <v>35.936060437603267</v>
      </c>
      <c r="N807" s="2">
        <f t="shared" si="402"/>
        <v>99.919149420982251</v>
      </c>
      <c r="O807" s="2">
        <f t="shared" si="383"/>
        <v>68.111212965904741</v>
      </c>
      <c r="P807" s="5">
        <f t="shared" si="384"/>
        <v>0.38359668324823792</v>
      </c>
      <c r="Q807" s="4">
        <f t="shared" si="403"/>
        <v>0.3596513846029295</v>
      </c>
      <c r="R807" s="4">
        <f t="shared" si="385"/>
        <v>0.2832564438373284</v>
      </c>
      <c r="S807" s="4">
        <f t="shared" si="404"/>
        <v>0</v>
      </c>
      <c r="T807" s="4">
        <f t="shared" si="405"/>
        <v>0</v>
      </c>
      <c r="U807" s="5">
        <f t="shared" si="406"/>
        <v>0</v>
      </c>
      <c r="V807" s="5">
        <f t="shared" si="407"/>
        <v>-11.0761302507176</v>
      </c>
      <c r="W807" s="5">
        <f t="shared" si="408"/>
        <v>17.082911648986094</v>
      </c>
      <c r="X807" s="5">
        <f t="shared" si="386"/>
        <v>0.9994722773940965</v>
      </c>
      <c r="Y807" s="5">
        <f t="shared" si="387"/>
        <v>0</v>
      </c>
      <c r="Z807" s="5">
        <f t="shared" si="388"/>
        <v>12.6144073069258</v>
      </c>
      <c r="AA807" s="5">
        <f t="shared" si="389"/>
        <v>8.1788644253397269</v>
      </c>
      <c r="AB807" s="5">
        <f t="shared" si="390"/>
        <v>0</v>
      </c>
      <c r="AC807" s="5">
        <f t="shared" si="391"/>
        <v>1.5382770562081998</v>
      </c>
      <c r="AD807" s="5">
        <f t="shared" si="392"/>
        <v>-6.9122239256741764</v>
      </c>
      <c r="AE807">
        <f t="shared" si="379"/>
        <v>0</v>
      </c>
    </row>
    <row r="808" spans="1:31" x14ac:dyDescent="0.2">
      <c r="A808">
        <f t="shared" si="378"/>
        <v>7.759999999999879</v>
      </c>
      <c r="B808" s="5">
        <f t="shared" si="393"/>
        <v>0</v>
      </c>
      <c r="C808" s="5">
        <f t="shared" si="394"/>
        <v>516.41237893613209</v>
      </c>
      <c r="D808" s="5">
        <f t="shared" si="395"/>
        <v>-152.30287012553902</v>
      </c>
      <c r="E808" s="2">
        <f t="shared" si="396"/>
        <v>516.41237893613209</v>
      </c>
      <c r="F808" s="2">
        <f t="shared" si="397"/>
        <v>0</v>
      </c>
      <c r="G808" s="3">
        <f t="shared" si="398"/>
        <v>0</v>
      </c>
      <c r="H808" s="3">
        <f t="shared" si="399"/>
        <v>54.374337034500734</v>
      </c>
      <c r="I808" s="3">
        <f t="shared" si="400"/>
        <v>-83.907899140781268</v>
      </c>
      <c r="J808" s="2">
        <f t="shared" si="380"/>
        <v>99.985519282349088</v>
      </c>
      <c r="K808" s="2">
        <f t="shared" si="401"/>
        <v>68.156454861860311</v>
      </c>
      <c r="L808" s="6">
        <f t="shared" si="381"/>
        <v>2835.4999241930236</v>
      </c>
      <c r="M808" s="2">
        <f t="shared" si="382"/>
        <v>35.936023344807417</v>
      </c>
      <c r="N808" s="2">
        <f t="shared" si="402"/>
        <v>99.985519282349088</v>
      </c>
      <c r="O808" s="2">
        <f t="shared" si="383"/>
        <v>68.156454861860311</v>
      </c>
      <c r="P808" s="5">
        <f t="shared" si="384"/>
        <v>0.38359659778643629</v>
      </c>
      <c r="Q808" s="4">
        <f t="shared" si="403"/>
        <v>0.35941227892538807</v>
      </c>
      <c r="R808" s="4">
        <f t="shared" si="385"/>
        <v>0.28317921012000796</v>
      </c>
      <c r="S808" s="4">
        <f t="shared" si="404"/>
        <v>0</v>
      </c>
      <c r="T808" s="4">
        <f t="shared" si="405"/>
        <v>0</v>
      </c>
      <c r="U808" s="5">
        <f t="shared" si="406"/>
        <v>0</v>
      </c>
      <c r="V808" s="5">
        <f t="shared" si="407"/>
        <v>-11.086621402389644</v>
      </c>
      <c r="W808" s="5">
        <f t="shared" si="408"/>
        <v>17.108348555192254</v>
      </c>
      <c r="X808" s="5">
        <f t="shared" si="386"/>
        <v>0.99947124575009627</v>
      </c>
      <c r="Y808" s="5">
        <f t="shared" si="387"/>
        <v>0</v>
      </c>
      <c r="Z808" s="5">
        <f t="shared" si="388"/>
        <v>12.629748695045457</v>
      </c>
      <c r="AA808" s="5">
        <f t="shared" si="389"/>
        <v>8.1843809610015388</v>
      </c>
      <c r="AB808" s="5">
        <f t="shared" si="390"/>
        <v>0</v>
      </c>
      <c r="AC808" s="5">
        <f t="shared" si="391"/>
        <v>1.5431272926558126</v>
      </c>
      <c r="AD808" s="5">
        <f t="shared" si="392"/>
        <v>-6.8812704838062047</v>
      </c>
      <c r="AE808">
        <f t="shared" si="379"/>
        <v>0</v>
      </c>
    </row>
    <row r="809" spans="1:31" x14ac:dyDescent="0.2">
      <c r="A809">
        <f t="shared" si="378"/>
        <v>7.7699999999998788</v>
      </c>
      <c r="B809" s="5">
        <f t="shared" si="393"/>
        <v>0</v>
      </c>
      <c r="C809" s="5">
        <f t="shared" si="394"/>
        <v>516.95619946284182</v>
      </c>
      <c r="D809" s="5">
        <f t="shared" si="395"/>
        <v>-153.142293180471</v>
      </c>
      <c r="E809" s="2">
        <f t="shared" si="396"/>
        <v>516.95619946284182</v>
      </c>
      <c r="F809" s="2">
        <f t="shared" si="397"/>
        <v>0</v>
      </c>
      <c r="G809" s="3">
        <f t="shared" si="398"/>
        <v>0</v>
      </c>
      <c r="H809" s="3">
        <f t="shared" si="399"/>
        <v>54.389768307427289</v>
      </c>
      <c r="I809" s="3">
        <f t="shared" si="400"/>
        <v>-83.976711845619334</v>
      </c>
      <c r="J809" s="2">
        <f t="shared" si="380"/>
        <v>100.05166179998113</v>
      </c>
      <c r="K809" s="2">
        <f t="shared" si="401"/>
        <v>68.201541785944869</v>
      </c>
      <c r="L809" s="6">
        <f t="shared" si="381"/>
        <v>2835.4969982706616</v>
      </c>
      <c r="M809" s="2">
        <f t="shared" si="382"/>
        <v>35.935986262805251</v>
      </c>
      <c r="N809" s="2">
        <f t="shared" si="402"/>
        <v>100.05166179998113</v>
      </c>
      <c r="O809" s="2">
        <f t="shared" si="383"/>
        <v>68.201541785944869</v>
      </c>
      <c r="P809" s="5">
        <f t="shared" si="384"/>
        <v>0.38359651234950332</v>
      </c>
      <c r="Q809" s="4">
        <f t="shared" si="403"/>
        <v>0.35917430671613321</v>
      </c>
      <c r="R809" s="4">
        <f t="shared" si="385"/>
        <v>0.2831022823153605</v>
      </c>
      <c r="S809" s="4">
        <f t="shared" si="404"/>
        <v>0</v>
      </c>
      <c r="T809" s="4">
        <f t="shared" si="405"/>
        <v>0</v>
      </c>
      <c r="U809" s="5">
        <f t="shared" si="406"/>
        <v>0</v>
      </c>
      <c r="V809" s="5">
        <f t="shared" si="407"/>
        <v>-11.097101394419763</v>
      </c>
      <c r="W809" s="5">
        <f t="shared" si="408"/>
        <v>17.133702075240354</v>
      </c>
      <c r="X809" s="5">
        <f t="shared" si="386"/>
        <v>0.99947021440629547</v>
      </c>
      <c r="Y809" s="5">
        <f t="shared" si="387"/>
        <v>0</v>
      </c>
      <c r="Z809" s="5">
        <f t="shared" si="388"/>
        <v>12.645031969405634</v>
      </c>
      <c r="AA809" s="5">
        <f t="shared" si="389"/>
        <v>8.1898938877285978</v>
      </c>
      <c r="AB809" s="5">
        <f t="shared" si="390"/>
        <v>0</v>
      </c>
      <c r="AC809" s="5">
        <f t="shared" si="391"/>
        <v>1.5479305749858714</v>
      </c>
      <c r="AD809" s="5">
        <f t="shared" si="392"/>
        <v>-6.8504040370310477</v>
      </c>
      <c r="AE809">
        <f t="shared" si="379"/>
        <v>0</v>
      </c>
    </row>
    <row r="810" spans="1:31" x14ac:dyDescent="0.2">
      <c r="A810">
        <f t="shared" ref="A810:A873" si="409">A809+dt</f>
        <v>7.7799999999998786</v>
      </c>
      <c r="B810" s="5">
        <f t="shared" si="393"/>
        <v>0</v>
      </c>
      <c r="C810" s="5">
        <f t="shared" si="394"/>
        <v>517.50017454244482</v>
      </c>
      <c r="D810" s="5">
        <f t="shared" si="395"/>
        <v>-153.98240281912905</v>
      </c>
      <c r="E810" s="2">
        <f t="shared" si="396"/>
        <v>517.50017454244482</v>
      </c>
      <c r="F810" s="2">
        <f t="shared" si="397"/>
        <v>0</v>
      </c>
      <c r="G810" s="3">
        <f t="shared" si="398"/>
        <v>0</v>
      </c>
      <c r="H810" s="3">
        <f t="shared" si="399"/>
        <v>54.405247613177146</v>
      </c>
      <c r="I810" s="3">
        <f t="shared" si="400"/>
        <v>-84.045215885989649</v>
      </c>
      <c r="J810" s="2">
        <f t="shared" si="380"/>
        <v>100.11757728378031</v>
      </c>
      <c r="K810" s="2">
        <f t="shared" si="401"/>
        <v>68.246473949407161</v>
      </c>
      <c r="L810" s="6">
        <f t="shared" si="381"/>
        <v>2835.494073208487</v>
      </c>
      <c r="M810" s="2">
        <f t="shared" si="382"/>
        <v>35.935949191704772</v>
      </c>
      <c r="N810" s="2">
        <f t="shared" si="402"/>
        <v>100.11757728378031</v>
      </c>
      <c r="O810" s="2">
        <f t="shared" si="383"/>
        <v>68.246473949407161</v>
      </c>
      <c r="P810" s="5">
        <f t="shared" si="384"/>
        <v>0.38359642693768781</v>
      </c>
      <c r="Q810" s="4">
        <f t="shared" si="403"/>
        <v>0.35893746299758522</v>
      </c>
      <c r="R810" s="4">
        <f t="shared" si="385"/>
        <v>0.28302565960080056</v>
      </c>
      <c r="S810" s="4">
        <f t="shared" si="404"/>
        <v>0</v>
      </c>
      <c r="T810" s="4">
        <f t="shared" si="405"/>
        <v>0</v>
      </c>
      <c r="U810" s="5">
        <f t="shared" si="406"/>
        <v>0</v>
      </c>
      <c r="V810" s="5">
        <f t="shared" si="407"/>
        <v>-11.107570163507459</v>
      </c>
      <c r="W810" s="5">
        <f t="shared" si="408"/>
        <v>17.158972218971307</v>
      </c>
      <c r="X810" s="5">
        <f t="shared" si="386"/>
        <v>0.99946918336569812</v>
      </c>
      <c r="Y810" s="5">
        <f t="shared" si="387"/>
        <v>0</v>
      </c>
      <c r="Z810" s="5">
        <f t="shared" si="388"/>
        <v>12.660257211246273</v>
      </c>
      <c r="AA810" s="5">
        <f t="shared" si="389"/>
        <v>8.1954031667754403</v>
      </c>
      <c r="AB810" s="5">
        <f t="shared" si="390"/>
        <v>0</v>
      </c>
      <c r="AC810" s="5">
        <f t="shared" si="391"/>
        <v>1.5526870477388144</v>
      </c>
      <c r="AD810" s="5">
        <f t="shared" si="392"/>
        <v>-6.8196246142532502</v>
      </c>
      <c r="AE810">
        <f t="shared" si="379"/>
        <v>0</v>
      </c>
    </row>
    <row r="811" spans="1:31" x14ac:dyDescent="0.2">
      <c r="A811">
        <f t="shared" si="409"/>
        <v>7.7899999999998784</v>
      </c>
      <c r="B811" s="5">
        <f t="shared" si="393"/>
        <v>0</v>
      </c>
      <c r="C811" s="5">
        <f t="shared" si="394"/>
        <v>518.04430465292899</v>
      </c>
      <c r="D811" s="5">
        <f t="shared" si="395"/>
        <v>-154.82319595921967</v>
      </c>
      <c r="E811" s="2">
        <f t="shared" si="396"/>
        <v>518.04430465292899</v>
      </c>
      <c r="F811" s="2">
        <f t="shared" si="397"/>
        <v>0</v>
      </c>
      <c r="G811" s="3">
        <f t="shared" si="398"/>
        <v>0</v>
      </c>
      <c r="H811" s="3">
        <f t="shared" si="399"/>
        <v>54.420774483654533</v>
      </c>
      <c r="I811" s="3">
        <f t="shared" si="400"/>
        <v>-84.113412132132183</v>
      </c>
      <c r="J811" s="2">
        <f t="shared" si="380"/>
        <v>100.18326604733301</v>
      </c>
      <c r="K811" s="2">
        <f t="shared" si="401"/>
        <v>68.291251566007503</v>
      </c>
      <c r="L811" s="6">
        <f t="shared" si="381"/>
        <v>2835.4911490149389</v>
      </c>
      <c r="M811" s="2">
        <f t="shared" si="382"/>
        <v>35.935912131612945</v>
      </c>
      <c r="N811" s="2">
        <f t="shared" si="402"/>
        <v>100.18326604733301</v>
      </c>
      <c r="O811" s="2">
        <f t="shared" si="383"/>
        <v>68.291251566007503</v>
      </c>
      <c r="P811" s="5">
        <f t="shared" si="384"/>
        <v>0.38359634155123623</v>
      </c>
      <c r="Q811" s="4">
        <f t="shared" si="403"/>
        <v>0.35870174281036626</v>
      </c>
      <c r="R811" s="4">
        <f t="shared" si="385"/>
        <v>0.28294934115244841</v>
      </c>
      <c r="S811" s="4">
        <f t="shared" si="404"/>
        <v>0</v>
      </c>
      <c r="T811" s="4">
        <f t="shared" si="405"/>
        <v>0</v>
      </c>
      <c r="U811" s="5">
        <f t="shared" si="406"/>
        <v>0</v>
      </c>
      <c r="V811" s="5">
        <f t="shared" si="407"/>
        <v>-11.118027646709173</v>
      </c>
      <c r="W811" s="5">
        <f t="shared" si="408"/>
        <v>17.184158998416521</v>
      </c>
      <c r="X811" s="5">
        <f t="shared" si="386"/>
        <v>0.99946815263127897</v>
      </c>
      <c r="Y811" s="5">
        <f t="shared" si="387"/>
        <v>0</v>
      </c>
      <c r="Z811" s="5">
        <f t="shared" si="388"/>
        <v>12.675424502742374</v>
      </c>
      <c r="AA811" s="5">
        <f t="shared" si="389"/>
        <v>8.2009087595296659</v>
      </c>
      <c r="AB811" s="5">
        <f t="shared" si="390"/>
        <v>0</v>
      </c>
      <c r="AC811" s="5">
        <f t="shared" si="391"/>
        <v>1.5573968560332005</v>
      </c>
      <c r="AD811" s="5">
        <f t="shared" si="392"/>
        <v>-6.7889322420538107</v>
      </c>
      <c r="AE811">
        <f t="shared" si="379"/>
        <v>0</v>
      </c>
    </row>
    <row r="812" spans="1:31" x14ac:dyDescent="0.2">
      <c r="A812">
        <f t="shared" si="409"/>
        <v>7.7999999999998781</v>
      </c>
      <c r="B812" s="5">
        <f t="shared" si="393"/>
        <v>0</v>
      </c>
      <c r="C812" s="5">
        <f t="shared" si="394"/>
        <v>518.58859026760831</v>
      </c>
      <c r="D812" s="5">
        <f t="shared" si="395"/>
        <v>-155.66466952715311</v>
      </c>
      <c r="E812" s="2">
        <f t="shared" si="396"/>
        <v>518.58859026760831</v>
      </c>
      <c r="F812" s="2">
        <f t="shared" si="397"/>
        <v>0</v>
      </c>
      <c r="G812" s="3">
        <f t="shared" si="398"/>
        <v>0</v>
      </c>
      <c r="H812" s="3">
        <f t="shared" si="399"/>
        <v>54.436348452214865</v>
      </c>
      <c r="I812" s="3">
        <f t="shared" si="400"/>
        <v>-84.181301454552724</v>
      </c>
      <c r="J812" s="2">
        <f t="shared" si="380"/>
        <v>100.24872840786179</v>
      </c>
      <c r="K812" s="2">
        <f t="shared" si="401"/>
        <v>68.335874851984855</v>
      </c>
      <c r="L812" s="6">
        <f t="shared" si="381"/>
        <v>2835.4882256983788</v>
      </c>
      <c r="M812" s="2">
        <f t="shared" si="382"/>
        <v>35.935875082635697</v>
      </c>
      <c r="N812" s="2">
        <f t="shared" si="402"/>
        <v>100.24872840786179</v>
      </c>
      <c r="O812" s="2">
        <f t="shared" si="383"/>
        <v>68.335874851984855</v>
      </c>
      <c r="P812" s="5">
        <f t="shared" si="384"/>
        <v>0.38359625619039267</v>
      </c>
      <c r="Q812" s="4">
        <f t="shared" si="403"/>
        <v>0.35846714121330941</v>
      </c>
      <c r="R812" s="4">
        <f t="shared" si="385"/>
        <v>0.28287332614518218</v>
      </c>
      <c r="S812" s="4">
        <f t="shared" si="404"/>
        <v>0</v>
      </c>
      <c r="T812" s="4">
        <f t="shared" si="405"/>
        <v>0</v>
      </c>
      <c r="U812" s="5">
        <f t="shared" si="406"/>
        <v>0</v>
      </c>
      <c r="V812" s="5">
        <f t="shared" si="407"/>
        <v>-11.128473781438128</v>
      </c>
      <c r="W812" s="5">
        <f t="shared" si="408"/>
        <v>17.209262427781617</v>
      </c>
      <c r="X812" s="5">
        <f t="shared" si="386"/>
        <v>0.99946712220598433</v>
      </c>
      <c r="Y812" s="5">
        <f t="shared" si="387"/>
        <v>0</v>
      </c>
      <c r="Z812" s="5">
        <f t="shared" si="388"/>
        <v>12.690533926993583</v>
      </c>
      <c r="AA812" s="5">
        <f t="shared" si="389"/>
        <v>8.2064106275125273</v>
      </c>
      <c r="AB812" s="5">
        <f t="shared" si="390"/>
        <v>0</v>
      </c>
      <c r="AC812" s="5">
        <f t="shared" si="391"/>
        <v>1.5620601455554546</v>
      </c>
      <c r="AD812" s="5">
        <f t="shared" si="392"/>
        <v>-6.7583269447058569</v>
      </c>
      <c r="AE812">
        <f t="shared" si="379"/>
        <v>0</v>
      </c>
    </row>
    <row r="813" spans="1:31" x14ac:dyDescent="0.2">
      <c r="A813">
        <f t="shared" si="409"/>
        <v>7.8099999999998779</v>
      </c>
      <c r="B813" s="5">
        <f t="shared" si="393"/>
        <v>0</v>
      </c>
      <c r="C813" s="5">
        <f t="shared" si="394"/>
        <v>519.13303185513769</v>
      </c>
      <c r="D813" s="5">
        <f t="shared" si="395"/>
        <v>-156.50682045804587</v>
      </c>
      <c r="E813" s="2">
        <f t="shared" si="396"/>
        <v>519.13303185513769</v>
      </c>
      <c r="F813" s="2">
        <f t="shared" si="397"/>
        <v>0</v>
      </c>
      <c r="G813" s="3">
        <f t="shared" si="398"/>
        <v>0</v>
      </c>
      <c r="H813" s="3">
        <f t="shared" si="399"/>
        <v>54.451969053670418</v>
      </c>
      <c r="I813" s="3">
        <f t="shared" si="400"/>
        <v>-84.24888472399978</v>
      </c>
      <c r="J813" s="2">
        <f t="shared" si="380"/>
        <v>100.31396468617758</v>
      </c>
      <c r="K813" s="2">
        <f t="shared" si="401"/>
        <v>68.380344026024247</v>
      </c>
      <c r="L813" s="6">
        <f t="shared" si="381"/>
        <v>2835.4853032670899</v>
      </c>
      <c r="M813" s="2">
        <f t="shared" si="382"/>
        <v>35.935838044878047</v>
      </c>
      <c r="N813" s="2">
        <f t="shared" si="402"/>
        <v>100.31396468617758</v>
      </c>
      <c r="O813" s="2">
        <f t="shared" si="383"/>
        <v>68.380344026024247</v>
      </c>
      <c r="P813" s="5">
        <f t="shared" si="384"/>
        <v>0.38359617085539904</v>
      </c>
      <c r="Q813" s="4">
        <f t="shared" si="403"/>
        <v>0.35823365328346651</v>
      </c>
      <c r="R813" s="4">
        <f t="shared" si="385"/>
        <v>0.28279761375268936</v>
      </c>
      <c r="S813" s="4">
        <f t="shared" si="404"/>
        <v>0</v>
      </c>
      <c r="T813" s="4">
        <f t="shared" si="405"/>
        <v>0</v>
      </c>
      <c r="U813" s="5">
        <f t="shared" si="406"/>
        <v>0</v>
      </c>
      <c r="V813" s="5">
        <f t="shared" si="407"/>
        <v>-11.138908505464206</v>
      </c>
      <c r="W813" s="5">
        <f t="shared" si="408"/>
        <v>17.23428252343021</v>
      </c>
      <c r="X813" s="5">
        <f t="shared" si="386"/>
        <v>0.99946609209273496</v>
      </c>
      <c r="Y813" s="5">
        <f t="shared" si="387"/>
        <v>0</v>
      </c>
      <c r="Z813" s="5">
        <f t="shared" si="388"/>
        <v>12.705585568013872</v>
      </c>
      <c r="AA813" s="5">
        <f t="shared" si="389"/>
        <v>8.2119087323795608</v>
      </c>
      <c r="AB813" s="5">
        <f t="shared" si="390"/>
        <v>0</v>
      </c>
      <c r="AC813" s="5">
        <f t="shared" si="391"/>
        <v>1.5666770625496653</v>
      </c>
      <c r="AD813" s="5">
        <f t="shared" si="392"/>
        <v>-6.7278087441902272</v>
      </c>
      <c r="AE813">
        <f t="shared" si="379"/>
        <v>0</v>
      </c>
    </row>
    <row r="814" spans="1:31" x14ac:dyDescent="0.2">
      <c r="A814">
        <f t="shared" si="409"/>
        <v>7.8199999999998777</v>
      </c>
      <c r="B814" s="5">
        <f t="shared" si="393"/>
        <v>0</v>
      </c>
      <c r="C814" s="5">
        <f t="shared" si="394"/>
        <v>519.67762987952756</v>
      </c>
      <c r="D814" s="5">
        <f t="shared" si="395"/>
        <v>-157.34964569572307</v>
      </c>
      <c r="E814" s="2">
        <f t="shared" si="396"/>
        <v>519.67762987952756</v>
      </c>
      <c r="F814" s="2">
        <f t="shared" si="397"/>
        <v>0</v>
      </c>
      <c r="G814" s="3">
        <f t="shared" si="398"/>
        <v>0</v>
      </c>
      <c r="H814" s="3">
        <f t="shared" si="399"/>
        <v>54.467635824295911</v>
      </c>
      <c r="I814" s="3">
        <f t="shared" si="400"/>
        <v>-84.316162811441686</v>
      </c>
      <c r="J814" s="2">
        <f t="shared" si="380"/>
        <v>100.37897520663212</v>
      </c>
      <c r="K814" s="2">
        <f t="shared" si="401"/>
        <v>68.424659309224339</v>
      </c>
      <c r="L814" s="6">
        <f t="shared" si="381"/>
        <v>2835.4823817292763</v>
      </c>
      <c r="M814" s="2">
        <f t="shared" si="382"/>
        <v>35.935801018443961</v>
      </c>
      <c r="N814" s="2">
        <f t="shared" si="402"/>
        <v>100.37897520663212</v>
      </c>
      <c r="O814" s="2">
        <f t="shared" si="383"/>
        <v>68.424659309224339</v>
      </c>
      <c r="P814" s="5">
        <f t="shared" si="384"/>
        <v>0.38359608554649488</v>
      </c>
      <c r="Q814" s="4">
        <f t="shared" si="403"/>
        <v>0.35800127411611243</v>
      </c>
      <c r="R814" s="4">
        <f t="shared" si="385"/>
        <v>0.282722203147517</v>
      </c>
      <c r="S814" s="4">
        <f t="shared" si="404"/>
        <v>0</v>
      </c>
      <c r="T814" s="4">
        <f t="shared" si="405"/>
        <v>0</v>
      </c>
      <c r="U814" s="5">
        <f t="shared" si="406"/>
        <v>0</v>
      </c>
      <c r="V814" s="5">
        <f t="shared" si="407"/>
        <v>-11.149331756913787</v>
      </c>
      <c r="W814" s="5">
        <f t="shared" si="408"/>
        <v>17.259219303867628</v>
      </c>
      <c r="X814" s="5">
        <f t="shared" si="386"/>
        <v>0.99946506229442234</v>
      </c>
      <c r="Y814" s="5">
        <f t="shared" si="387"/>
        <v>0</v>
      </c>
      <c r="Z814" s="5">
        <f t="shared" si="388"/>
        <v>12.72057951072123</v>
      </c>
      <c r="AA814" s="5">
        <f t="shared" si="389"/>
        <v>8.2174030359211656</v>
      </c>
      <c r="AB814" s="5">
        <f t="shared" si="390"/>
        <v>0</v>
      </c>
      <c r="AC814" s="5">
        <f t="shared" si="391"/>
        <v>1.5712477538074427</v>
      </c>
      <c r="AD814" s="5">
        <f t="shared" si="392"/>
        <v>-6.6973776602112061</v>
      </c>
      <c r="AE814">
        <f t="shared" si="379"/>
        <v>0</v>
      </c>
    </row>
    <row r="815" spans="1:31" x14ac:dyDescent="0.2">
      <c r="A815">
        <f t="shared" si="409"/>
        <v>7.8299999999998775</v>
      </c>
      <c r="B815" s="5">
        <f t="shared" si="393"/>
        <v>0</v>
      </c>
      <c r="C815" s="5">
        <f t="shared" si="394"/>
        <v>520.22238480015824</v>
      </c>
      <c r="D815" s="5">
        <f t="shared" si="395"/>
        <v>-158.1931421927205</v>
      </c>
      <c r="E815" s="2">
        <f t="shared" si="396"/>
        <v>520.22238480015824</v>
      </c>
      <c r="F815" s="2">
        <f t="shared" si="397"/>
        <v>0</v>
      </c>
      <c r="G815" s="3">
        <f t="shared" si="398"/>
        <v>0</v>
      </c>
      <c r="H815" s="3">
        <f t="shared" si="399"/>
        <v>54.483348301833985</v>
      </c>
      <c r="I815" s="3">
        <f t="shared" si="400"/>
        <v>-84.383136588043797</v>
      </c>
      <c r="J815" s="2">
        <f t="shared" si="380"/>
        <v>100.44376029707078</v>
      </c>
      <c r="K815" s="2">
        <f t="shared" si="401"/>
        <v>68.468820925065287</v>
      </c>
      <c r="L815" s="6">
        <f t="shared" si="381"/>
        <v>2835.4794610930639</v>
      </c>
      <c r="M815" s="2">
        <f t="shared" si="382"/>
        <v>35.935764003436397</v>
      </c>
      <c r="N815" s="2">
        <f t="shared" si="402"/>
        <v>100.44376029707078</v>
      </c>
      <c r="O815" s="2">
        <f t="shared" si="383"/>
        <v>68.468820925065287</v>
      </c>
      <c r="P815" s="5">
        <f t="shared" si="384"/>
        <v>0.38359600026391749</v>
      </c>
      <c r="Q815" s="4">
        <f t="shared" si="403"/>
        <v>0.35776999882474914</v>
      </c>
      <c r="R815" s="4">
        <f t="shared" si="385"/>
        <v>0.2826470935011216</v>
      </c>
      <c r="S815" s="4">
        <f t="shared" si="404"/>
        <v>0</v>
      </c>
      <c r="T815" s="4">
        <f t="shared" si="405"/>
        <v>0</v>
      </c>
      <c r="U815" s="5">
        <f t="shared" si="406"/>
        <v>0</v>
      </c>
      <c r="V815" s="5">
        <f t="shared" si="407"/>
        <v>-11.159743474269611</v>
      </c>
      <c r="W815" s="5">
        <f t="shared" si="408"/>
        <v>17.284072789724714</v>
      </c>
      <c r="X815" s="5">
        <f t="shared" si="386"/>
        <v>0.99946403281391016</v>
      </c>
      <c r="Y815" s="5">
        <f t="shared" si="387"/>
        <v>0</v>
      </c>
      <c r="Z815" s="5">
        <f t="shared" si="388"/>
        <v>12.735515840927402</v>
      </c>
      <c r="AA815" s="5">
        <f t="shared" si="389"/>
        <v>8.2228935000632148</v>
      </c>
      <c r="AB815" s="5">
        <f t="shared" si="390"/>
        <v>0</v>
      </c>
      <c r="AC815" s="5">
        <f t="shared" si="391"/>
        <v>1.575772366657791</v>
      </c>
      <c r="AD815" s="5">
        <f t="shared" si="392"/>
        <v>-6.6670337102120705</v>
      </c>
      <c r="AE815">
        <f t="shared" si="379"/>
        <v>0</v>
      </c>
    </row>
    <row r="816" spans="1:31" x14ac:dyDescent="0.2">
      <c r="A816">
        <f t="shared" si="409"/>
        <v>7.8399999999998773</v>
      </c>
      <c r="B816" s="5">
        <f t="shared" si="393"/>
        <v>0</v>
      </c>
      <c r="C816" s="5">
        <f t="shared" si="394"/>
        <v>520.76729707179493</v>
      </c>
      <c r="D816" s="5">
        <f t="shared" si="395"/>
        <v>-159.03730691028645</v>
      </c>
      <c r="E816" s="2">
        <f t="shared" si="396"/>
        <v>520.76729707179493</v>
      </c>
      <c r="F816" s="2">
        <f t="shared" si="397"/>
        <v>0</v>
      </c>
      <c r="G816" s="3">
        <f t="shared" si="398"/>
        <v>0</v>
      </c>
      <c r="H816" s="3">
        <f t="shared" si="399"/>
        <v>54.499106025500559</v>
      </c>
      <c r="I816" s="3">
        <f t="shared" si="400"/>
        <v>-84.449806925145921</v>
      </c>
      <c r="J816" s="2">
        <f t="shared" si="380"/>
        <v>100.50832028878591</v>
      </c>
      <c r="K816" s="2">
        <f t="shared" si="401"/>
        <v>68.512829099376901</v>
      </c>
      <c r="L816" s="6">
        <f t="shared" si="381"/>
        <v>2835.4765413665014</v>
      </c>
      <c r="M816" s="2">
        <f t="shared" si="382"/>
        <v>35.935726999957389</v>
      </c>
      <c r="N816" s="2">
        <f t="shared" si="402"/>
        <v>100.50832028878591</v>
      </c>
      <c r="O816" s="2">
        <f t="shared" si="383"/>
        <v>68.512829099376901</v>
      </c>
      <c r="P816" s="5">
        <f t="shared" si="384"/>
        <v>0.38359591500790186</v>
      </c>
      <c r="Q816" s="4">
        <f t="shared" si="403"/>
        <v>0.35753982254110828</v>
      </c>
      <c r="R816" s="4">
        <f t="shared" si="385"/>
        <v>0.28257228398391848</v>
      </c>
      <c r="S816" s="4">
        <f t="shared" si="404"/>
        <v>0</v>
      </c>
      <c r="T816" s="4">
        <f t="shared" si="405"/>
        <v>0</v>
      </c>
      <c r="U816" s="5">
        <f t="shared" si="406"/>
        <v>0</v>
      </c>
      <c r="V816" s="5">
        <f t="shared" si="407"/>
        <v>-11.170143596370663</v>
      </c>
      <c r="W816" s="5">
        <f t="shared" si="408"/>
        <v>17.308843003741607</v>
      </c>
      <c r="X816" s="5">
        <f t="shared" si="386"/>
        <v>0.99946300365403606</v>
      </c>
      <c r="Y816" s="5">
        <f t="shared" si="387"/>
        <v>0</v>
      </c>
      <c r="Z816" s="5">
        <f t="shared" si="388"/>
        <v>12.750394645327708</v>
      </c>
      <c r="AA816" s="5">
        <f t="shared" si="389"/>
        <v>8.2283800868676611</v>
      </c>
      <c r="AB816" s="5">
        <f t="shared" si="390"/>
        <v>0</v>
      </c>
      <c r="AC816" s="5">
        <f t="shared" si="391"/>
        <v>1.5802510489570452</v>
      </c>
      <c r="AD816" s="5">
        <f t="shared" si="392"/>
        <v>-6.6367769093907327</v>
      </c>
      <c r="AE816">
        <f t="shared" si="379"/>
        <v>0</v>
      </c>
    </row>
    <row r="817" spans="1:31" x14ac:dyDescent="0.2">
      <c r="A817">
        <f t="shared" si="409"/>
        <v>7.8499999999998771</v>
      </c>
      <c r="B817" s="5">
        <f t="shared" si="393"/>
        <v>0</v>
      </c>
      <c r="C817" s="5">
        <f t="shared" si="394"/>
        <v>521.31236714460238</v>
      </c>
      <c r="D817" s="5">
        <f t="shared" si="395"/>
        <v>-159.8821368183834</v>
      </c>
      <c r="E817" s="2">
        <f t="shared" si="396"/>
        <v>521.31236714460238</v>
      </c>
      <c r="F817" s="2">
        <f t="shared" si="397"/>
        <v>0</v>
      </c>
      <c r="G817" s="3">
        <f t="shared" si="398"/>
        <v>0</v>
      </c>
      <c r="H817" s="3">
        <f t="shared" si="399"/>
        <v>54.514908535990131</v>
      </c>
      <c r="I817" s="3">
        <f t="shared" si="400"/>
        <v>-84.516174694239822</v>
      </c>
      <c r="J817" s="2">
        <f t="shared" si="380"/>
        <v>100.57265551647045</v>
      </c>
      <c r="K817" s="2">
        <f t="shared" si="401"/>
        <v>68.556684060307049</v>
      </c>
      <c r="L817" s="6">
        <f t="shared" si="381"/>
        <v>2835.4736225575602</v>
      </c>
      <c r="M817" s="2">
        <f t="shared" si="382"/>
        <v>35.935690008107969</v>
      </c>
      <c r="N817" s="2">
        <f t="shared" si="402"/>
        <v>100.57265551647045</v>
      </c>
      <c r="O817" s="2">
        <f t="shared" si="383"/>
        <v>68.556684060307049</v>
      </c>
      <c r="P817" s="5">
        <f t="shared" si="384"/>
        <v>0.38359582977868079</v>
      </c>
      <c r="Q817" s="4">
        <f t="shared" si="403"/>
        <v>0.35731074041515093</v>
      </c>
      <c r="R817" s="4">
        <f t="shared" si="385"/>
        <v>0.28249777376533042</v>
      </c>
      <c r="S817" s="4">
        <f t="shared" si="404"/>
        <v>0</v>
      </c>
      <c r="T817" s="4">
        <f t="shared" si="405"/>
        <v>0</v>
      </c>
      <c r="U817" s="5">
        <f t="shared" si="406"/>
        <v>0</v>
      </c>
      <c r="V817" s="5">
        <f t="shared" si="407"/>
        <v>-11.18053206241205</v>
      </c>
      <c r="W817" s="5">
        <f t="shared" si="408"/>
        <v>17.333529970751584</v>
      </c>
      <c r="X817" s="5">
        <f t="shared" si="386"/>
        <v>0.99946197481761001</v>
      </c>
      <c r="Y817" s="5">
        <f t="shared" si="387"/>
        <v>0</v>
      </c>
      <c r="Z817" s="5">
        <f t="shared" si="388"/>
        <v>12.765216011490903</v>
      </c>
      <c r="AA817" s="5">
        <f t="shared" si="389"/>
        <v>8.233862758533153</v>
      </c>
      <c r="AB817" s="5">
        <f t="shared" si="390"/>
        <v>0</v>
      </c>
      <c r="AC817" s="5">
        <f t="shared" si="391"/>
        <v>1.5846839490788529</v>
      </c>
      <c r="AD817" s="5">
        <f t="shared" si="392"/>
        <v>-6.6066072707152621</v>
      </c>
      <c r="AE817">
        <f t="shared" si="379"/>
        <v>0</v>
      </c>
    </row>
    <row r="818" spans="1:31" x14ac:dyDescent="0.2">
      <c r="A818">
        <f t="shared" si="409"/>
        <v>7.8599999999998769</v>
      </c>
      <c r="B818" s="5">
        <f t="shared" si="393"/>
        <v>0</v>
      </c>
      <c r="C818" s="5">
        <f t="shared" si="394"/>
        <v>521.85759546415966</v>
      </c>
      <c r="D818" s="5">
        <f t="shared" si="395"/>
        <v>-160.72762889568935</v>
      </c>
      <c r="E818" s="2">
        <f t="shared" si="396"/>
        <v>521.85759546415966</v>
      </c>
      <c r="F818" s="2">
        <f t="shared" si="397"/>
        <v>0</v>
      </c>
      <c r="G818" s="3">
        <f t="shared" si="398"/>
        <v>0</v>
      </c>
      <c r="H818" s="3">
        <f t="shared" si="399"/>
        <v>54.530755375480922</v>
      </c>
      <c r="I818" s="3">
        <f t="shared" si="400"/>
        <v>-84.582240766946981</v>
      </c>
      <c r="J818" s="2">
        <f t="shared" si="380"/>
        <v>100.63676631817185</v>
      </c>
      <c r="K818" s="2">
        <f t="shared" si="401"/>
        <v>68.600386038290281</v>
      </c>
      <c r="L818" s="6">
        <f t="shared" si="381"/>
        <v>2835.4707046741346</v>
      </c>
      <c r="M818" s="2">
        <f t="shared" si="382"/>
        <v>35.935653027988167</v>
      </c>
      <c r="N818" s="2">
        <f t="shared" si="402"/>
        <v>100.63676631817185</v>
      </c>
      <c r="O818" s="2">
        <f t="shared" si="383"/>
        <v>68.600386038290281</v>
      </c>
      <c r="P818" s="5">
        <f t="shared" si="384"/>
        <v>0.38359574457648477</v>
      </c>
      <c r="Q818" s="4">
        <f t="shared" si="403"/>
        <v>0.35708274761506631</v>
      </c>
      <c r="R818" s="4">
        <f t="shared" si="385"/>
        <v>0.28242356201383517</v>
      </c>
      <c r="S818" s="4">
        <f t="shared" si="404"/>
        <v>0</v>
      </c>
      <c r="T818" s="4">
        <f t="shared" si="405"/>
        <v>0</v>
      </c>
      <c r="U818" s="5">
        <f t="shared" si="406"/>
        <v>0</v>
      </c>
      <c r="V818" s="5">
        <f t="shared" si="407"/>
        <v>-11.19090881194486</v>
      </c>
      <c r="W818" s="5">
        <f t="shared" si="408"/>
        <v>17.358133717664842</v>
      </c>
      <c r="X818" s="5">
        <f t="shared" si="386"/>
        <v>0.99946094630741422</v>
      </c>
      <c r="Y818" s="5">
        <f t="shared" si="387"/>
        <v>0</v>
      </c>
      <c r="Z818" s="5">
        <f t="shared" si="388"/>
        <v>12.779980027849044</v>
      </c>
      <c r="AA818" s="5">
        <f t="shared" si="389"/>
        <v>8.2393414773956106</v>
      </c>
      <c r="AB818" s="5">
        <f t="shared" si="390"/>
        <v>0</v>
      </c>
      <c r="AC818" s="5">
        <f t="shared" si="391"/>
        <v>1.589071215904184</v>
      </c>
      <c r="AD818" s="5">
        <f t="shared" si="392"/>
        <v>-6.5765248049395453</v>
      </c>
      <c r="AE818">
        <f t="shared" si="379"/>
        <v>0</v>
      </c>
    </row>
    <row r="819" spans="1:31" x14ac:dyDescent="0.2">
      <c r="A819">
        <f t="shared" si="409"/>
        <v>7.8699999999998766</v>
      </c>
      <c r="B819" s="5">
        <f t="shared" si="393"/>
        <v>0</v>
      </c>
      <c r="C819" s="5">
        <f t="shared" si="394"/>
        <v>522.4029824714753</v>
      </c>
      <c r="D819" s="5">
        <f t="shared" si="395"/>
        <v>-161.57378012959904</v>
      </c>
      <c r="E819" s="2">
        <f t="shared" si="396"/>
        <v>522.4029824714753</v>
      </c>
      <c r="F819" s="2">
        <f t="shared" si="397"/>
        <v>0</v>
      </c>
      <c r="G819" s="3">
        <f t="shared" si="398"/>
        <v>0</v>
      </c>
      <c r="H819" s="3">
        <f t="shared" si="399"/>
        <v>54.546646087639964</v>
      </c>
      <c r="I819" s="3">
        <f t="shared" si="400"/>
        <v>-84.648006014996383</v>
      </c>
      <c r="J819" s="2">
        <f t="shared" si="380"/>
        <v>100.70065303524656</v>
      </c>
      <c r="K819" s="2">
        <f t="shared" si="401"/>
        <v>68.64393526601674</v>
      </c>
      <c r="L819" s="6">
        <f t="shared" si="381"/>
        <v>2835.4677877240433</v>
      </c>
      <c r="M819" s="2">
        <f t="shared" si="382"/>
        <v>35.935616059697075</v>
      </c>
      <c r="N819" s="2">
        <f t="shared" si="402"/>
        <v>100.70065303524656</v>
      </c>
      <c r="O819" s="2">
        <f t="shared" si="383"/>
        <v>68.64393526601674</v>
      </c>
      <c r="P819" s="5">
        <f t="shared" si="384"/>
        <v>0.38359565940154206</v>
      </c>
      <c r="Q819" s="4">
        <f t="shared" si="403"/>
        <v>0.35685583932726966</v>
      </c>
      <c r="R819" s="4">
        <f t="shared" si="385"/>
        <v>0.28234964789701328</v>
      </c>
      <c r="S819" s="4">
        <f t="shared" si="404"/>
        <v>0</v>
      </c>
      <c r="T819" s="4">
        <f t="shared" si="405"/>
        <v>0</v>
      </c>
      <c r="U819" s="5">
        <f t="shared" si="406"/>
        <v>0</v>
      </c>
      <c r="V819" s="5">
        <f t="shared" si="407"/>
        <v>-11.20127378487606</v>
      </c>
      <c r="W819" s="5">
        <f t="shared" si="408"/>
        <v>17.382654273452392</v>
      </c>
      <c r="X819" s="5">
        <f t="shared" si="386"/>
        <v>0.99945991812620461</v>
      </c>
      <c r="Y819" s="5">
        <f t="shared" si="387"/>
        <v>0</v>
      </c>
      <c r="Z819" s="5">
        <f t="shared" si="388"/>
        <v>12.794686783687487</v>
      </c>
      <c r="AA819" s="5">
        <f t="shared" si="389"/>
        <v>8.2448162059288599</v>
      </c>
      <c r="AB819" s="5">
        <f t="shared" si="390"/>
        <v>0</v>
      </c>
      <c r="AC819" s="5">
        <f t="shared" si="391"/>
        <v>1.5934129988114272</v>
      </c>
      <c r="AD819" s="5">
        <f t="shared" si="392"/>
        <v>-6.5465295206187477</v>
      </c>
      <c r="AE819">
        <f t="shared" si="379"/>
        <v>0</v>
      </c>
    </row>
    <row r="820" spans="1:31" x14ac:dyDescent="0.2">
      <c r="A820">
        <f t="shared" si="409"/>
        <v>7.8799999999998764</v>
      </c>
      <c r="B820" s="5">
        <f t="shared" si="393"/>
        <v>0</v>
      </c>
      <c r="C820" s="5">
        <f t="shared" si="394"/>
        <v>522.94852860300159</v>
      </c>
      <c r="D820" s="5">
        <f t="shared" si="395"/>
        <v>-162.42058751622503</v>
      </c>
      <c r="E820" s="2">
        <f t="shared" si="396"/>
        <v>522.94852860300159</v>
      </c>
      <c r="F820" s="2">
        <f t="shared" si="397"/>
        <v>0</v>
      </c>
      <c r="G820" s="3">
        <f t="shared" si="398"/>
        <v>0</v>
      </c>
      <c r="H820" s="3">
        <f t="shared" si="399"/>
        <v>54.562580217628081</v>
      </c>
      <c r="I820" s="3">
        <f t="shared" si="400"/>
        <v>-84.713471310202564</v>
      </c>
      <c r="J820" s="2">
        <f t="shared" si="380"/>
        <v>100.76431601231467</v>
      </c>
      <c r="K820" s="2">
        <f t="shared" si="401"/>
        <v>68.687331978401275</v>
      </c>
      <c r="L820" s="6">
        <f t="shared" si="381"/>
        <v>2835.4648717150267</v>
      </c>
      <c r="M820" s="2">
        <f t="shared" si="382"/>
        <v>35.935579103332806</v>
      </c>
      <c r="N820" s="2">
        <f t="shared" si="402"/>
        <v>100.76431601231467</v>
      </c>
      <c r="O820" s="2">
        <f t="shared" si="383"/>
        <v>68.687331978401275</v>
      </c>
      <c r="P820" s="5">
        <f t="shared" si="384"/>
        <v>0.38359557425407881</v>
      </c>
      <c r="Q820" s="4">
        <f t="shared" si="403"/>
        <v>0.35663001075639739</v>
      </c>
      <c r="R820" s="4">
        <f t="shared" si="385"/>
        <v>0.28227603058159417</v>
      </c>
      <c r="S820" s="4">
        <f t="shared" si="404"/>
        <v>0</v>
      </c>
      <c r="T820" s="4">
        <f t="shared" si="405"/>
        <v>0</v>
      </c>
      <c r="U820" s="5">
        <f t="shared" si="406"/>
        <v>0</v>
      </c>
      <c r="V820" s="5">
        <f t="shared" si="407"/>
        <v>-11.211626921468396</v>
      </c>
      <c r="W820" s="5">
        <f t="shared" si="408"/>
        <v>17.407091669129937</v>
      </c>
      <c r="X820" s="5">
        <f t="shared" si="386"/>
        <v>0.99945889027670998</v>
      </c>
      <c r="Y820" s="5">
        <f t="shared" si="387"/>
        <v>0</v>
      </c>
      <c r="Z820" s="5">
        <f t="shared" si="388"/>
        <v>12.809336369134837</v>
      </c>
      <c r="AA820" s="5">
        <f t="shared" si="389"/>
        <v>8.2502869067452114</v>
      </c>
      <c r="AB820" s="5">
        <f t="shared" si="390"/>
        <v>0</v>
      </c>
      <c r="AC820" s="5">
        <f t="shared" si="391"/>
        <v>1.5977094476664409</v>
      </c>
      <c r="AD820" s="5">
        <f t="shared" si="392"/>
        <v>-6.5166214241248497</v>
      </c>
      <c r="AE820">
        <f t="shared" si="379"/>
        <v>0</v>
      </c>
    </row>
    <row r="821" spans="1:31" x14ac:dyDescent="0.2">
      <c r="A821">
        <f t="shared" si="409"/>
        <v>7.8899999999998762</v>
      </c>
      <c r="B821" s="5">
        <f t="shared" si="393"/>
        <v>0</v>
      </c>
      <c r="C821" s="5">
        <f t="shared" si="394"/>
        <v>523.49423429065018</v>
      </c>
      <c r="D821" s="5">
        <f t="shared" si="395"/>
        <v>-163.26804806039826</v>
      </c>
      <c r="E821" s="2">
        <f t="shared" si="396"/>
        <v>523.49423429065018</v>
      </c>
      <c r="F821" s="2">
        <f t="shared" si="397"/>
        <v>0</v>
      </c>
      <c r="G821" s="3">
        <f t="shared" si="398"/>
        <v>0</v>
      </c>
      <c r="H821" s="3">
        <f t="shared" si="399"/>
        <v>54.578557312104749</v>
      </c>
      <c r="I821" s="3">
        <f t="shared" si="400"/>
        <v>-84.778637524443809</v>
      </c>
      <c r="J821" s="2">
        <f t="shared" si="380"/>
        <v>100.82775559721507</v>
      </c>
      <c r="K821" s="2">
        <f t="shared" si="401"/>
        <v>68.730576412552878</v>
      </c>
      <c r="L821" s="6">
        <f t="shared" si="381"/>
        <v>2835.4619566547522</v>
      </c>
      <c r="M821" s="2">
        <f t="shared" si="382"/>
        <v>35.935542158992526</v>
      </c>
      <c r="N821" s="2">
        <f t="shared" si="402"/>
        <v>100.82775559721507</v>
      </c>
      <c r="O821" s="2">
        <f t="shared" si="383"/>
        <v>68.730576412552878</v>
      </c>
      <c r="P821" s="5">
        <f t="shared" si="384"/>
        <v>0.38359548913431873</v>
      </c>
      <c r="Q821" s="4">
        <f t="shared" si="403"/>
        <v>0.3564052571253018</v>
      </c>
      <c r="R821" s="4">
        <f t="shared" si="385"/>
        <v>0.28220270923350282</v>
      </c>
      <c r="S821" s="4">
        <f t="shared" si="404"/>
        <v>0</v>
      </c>
      <c r="T821" s="4">
        <f t="shared" si="405"/>
        <v>0</v>
      </c>
      <c r="U821" s="5">
        <f t="shared" si="406"/>
        <v>0</v>
      </c>
      <c r="V821" s="5">
        <f t="shared" si="407"/>
        <v>-11.22196816234025</v>
      </c>
      <c r="W821" s="5">
        <f t="shared" si="408"/>
        <v>17.431445937741739</v>
      </c>
      <c r="X821" s="5">
        <f t="shared" si="386"/>
        <v>0.99945786276163273</v>
      </c>
      <c r="Y821" s="5">
        <f t="shared" si="387"/>
        <v>0</v>
      </c>
      <c r="Z821" s="5">
        <f t="shared" si="388"/>
        <v>12.82392887515307</v>
      </c>
      <c r="AA821" s="5">
        <f t="shared" si="389"/>
        <v>8.2557535425960893</v>
      </c>
      <c r="AB821" s="5">
        <f t="shared" si="390"/>
        <v>0</v>
      </c>
      <c r="AC821" s="5">
        <f t="shared" si="391"/>
        <v>1.6019607128128204</v>
      </c>
      <c r="AD821" s="5">
        <f t="shared" si="392"/>
        <v>-6.4868005196621716</v>
      </c>
      <c r="AE821">
        <f t="shared" si="379"/>
        <v>0</v>
      </c>
    </row>
    <row r="822" spans="1:31" x14ac:dyDescent="0.2">
      <c r="A822">
        <f t="shared" si="409"/>
        <v>7.899999999999876</v>
      </c>
      <c r="B822" s="5">
        <f t="shared" si="393"/>
        <v>0</v>
      </c>
      <c r="C822" s="5">
        <f t="shared" si="394"/>
        <v>524.04009996180685</v>
      </c>
      <c r="D822" s="5">
        <f t="shared" si="395"/>
        <v>-164.11615877566865</v>
      </c>
      <c r="E822" s="2">
        <f t="shared" si="396"/>
        <v>524.04009996180685</v>
      </c>
      <c r="F822" s="2">
        <f t="shared" si="397"/>
        <v>0</v>
      </c>
      <c r="G822" s="3">
        <f t="shared" si="398"/>
        <v>0</v>
      </c>
      <c r="H822" s="3">
        <f t="shared" si="399"/>
        <v>54.594576919232878</v>
      </c>
      <c r="I822" s="3">
        <f t="shared" si="400"/>
        <v>-84.843505529640424</v>
      </c>
      <c r="J822" s="2">
        <f t="shared" si="380"/>
        <v>100.89097214096097</v>
      </c>
      <c r="K822" s="2">
        <f t="shared" si="401"/>
        <v>68.773668807744357</v>
      </c>
      <c r="L822" s="6">
        <f t="shared" si="381"/>
        <v>2835.4590425508104</v>
      </c>
      <c r="M822" s="2">
        <f t="shared" si="382"/>
        <v>35.93550522677242</v>
      </c>
      <c r="N822" s="2">
        <f t="shared" si="402"/>
        <v>100.89097214096097</v>
      </c>
      <c r="O822" s="2">
        <f t="shared" si="383"/>
        <v>68.773668807744357</v>
      </c>
      <c r="P822" s="5">
        <f t="shared" si="384"/>
        <v>0.38359540404248371</v>
      </c>
      <c r="Q822" s="4">
        <f t="shared" si="403"/>
        <v>0.35618157367504322</v>
      </c>
      <c r="R822" s="4">
        <f t="shared" si="385"/>
        <v>0.28212968301790442</v>
      </c>
      <c r="S822" s="4">
        <f t="shared" si="404"/>
        <v>0</v>
      </c>
      <c r="T822" s="4">
        <f t="shared" si="405"/>
        <v>0</v>
      </c>
      <c r="U822" s="5">
        <f t="shared" si="406"/>
        <v>0</v>
      </c>
      <c r="V822" s="5">
        <f t="shared" si="407"/>
        <v>-11.232297448465577</v>
      </c>
      <c r="W822" s="5">
        <f t="shared" si="408"/>
        <v>17.455717114344584</v>
      </c>
      <c r="X822" s="5">
        <f t="shared" si="386"/>
        <v>0.99945683558364806</v>
      </c>
      <c r="Y822" s="5">
        <f t="shared" si="387"/>
        <v>0</v>
      </c>
      <c r="Z822" s="5">
        <f t="shared" si="388"/>
        <v>12.838464393527566</v>
      </c>
      <c r="AA822" s="5">
        <f t="shared" si="389"/>
        <v>8.2612160763725999</v>
      </c>
      <c r="AB822" s="5">
        <f t="shared" si="390"/>
        <v>0</v>
      </c>
      <c r="AC822" s="5">
        <f t="shared" si="391"/>
        <v>1.6061669450619895</v>
      </c>
      <c r="AD822" s="5">
        <f t="shared" si="392"/>
        <v>-6.4570668092828143</v>
      </c>
      <c r="AE822">
        <f t="shared" si="379"/>
        <v>0</v>
      </c>
    </row>
    <row r="823" spans="1:31" x14ac:dyDescent="0.2">
      <c r="A823">
        <f t="shared" si="409"/>
        <v>7.9099999999998758</v>
      </c>
      <c r="B823" s="5">
        <f t="shared" si="393"/>
        <v>0</v>
      </c>
      <c r="C823" s="5">
        <f t="shared" si="394"/>
        <v>524.58612603934648</v>
      </c>
      <c r="D823" s="5">
        <f t="shared" si="395"/>
        <v>-164.96491668430551</v>
      </c>
      <c r="E823" s="2">
        <f t="shared" si="396"/>
        <v>524.58612603934648</v>
      </c>
      <c r="F823" s="2">
        <f t="shared" si="397"/>
        <v>0</v>
      </c>
      <c r="G823" s="3">
        <f t="shared" si="398"/>
        <v>0</v>
      </c>
      <c r="H823" s="3">
        <f t="shared" si="399"/>
        <v>54.6106385886835</v>
      </c>
      <c r="I823" s="3">
        <f t="shared" si="400"/>
        <v>-84.908076197733251</v>
      </c>
      <c r="J823" s="2">
        <f t="shared" si="380"/>
        <v>100.95396599769562</v>
      </c>
      <c r="K823" s="2">
        <f t="shared" si="401"/>
        <v>68.816609405382152</v>
      </c>
      <c r="L823" s="6">
        <f t="shared" si="381"/>
        <v>2835.4561294107166</v>
      </c>
      <c r="M823" s="2">
        <f t="shared" si="382"/>
        <v>35.93546830676776</v>
      </c>
      <c r="N823" s="2">
        <f t="shared" si="402"/>
        <v>100.95396599769562</v>
      </c>
      <c r="O823" s="2">
        <f t="shared" si="383"/>
        <v>68.816609405382152</v>
      </c>
      <c r="P823" s="5">
        <f t="shared" si="384"/>
        <v>0.38359531897879295</v>
      </c>
      <c r="Q823" s="4">
        <f t="shared" si="403"/>
        <v>0.35595895566488223</v>
      </c>
      <c r="R823" s="4">
        <f t="shared" si="385"/>
        <v>0.28205695109924978</v>
      </c>
      <c r="S823" s="4">
        <f t="shared" si="404"/>
        <v>0</v>
      </c>
      <c r="T823" s="4">
        <f t="shared" si="405"/>
        <v>0</v>
      </c>
      <c r="U823" s="5">
        <f t="shared" si="406"/>
        <v>0</v>
      </c>
      <c r="V823" s="5">
        <f t="shared" si="407"/>
        <v>-11.242614721173759</v>
      </c>
      <c r="W823" s="5">
        <f t="shared" si="408"/>
        <v>17.479905235991698</v>
      </c>
      <c r="X823" s="5">
        <f t="shared" si="386"/>
        <v>0.99945580874540563</v>
      </c>
      <c r="Y823" s="5">
        <f t="shared" si="387"/>
        <v>0</v>
      </c>
      <c r="Z823" s="5">
        <f t="shared" si="388"/>
        <v>12.852943016857314</v>
      </c>
      <c r="AA823" s="5">
        <f t="shared" si="389"/>
        <v>8.2666744711061604</v>
      </c>
      <c r="AB823" s="5">
        <f t="shared" si="390"/>
        <v>0</v>
      </c>
      <c r="AC823" s="5">
        <f t="shared" si="391"/>
        <v>1.610328295683555</v>
      </c>
      <c r="AD823" s="5">
        <f t="shared" si="392"/>
        <v>-6.4274202929021413</v>
      </c>
      <c r="AE823">
        <f t="shared" si="379"/>
        <v>0</v>
      </c>
    </row>
    <row r="824" spans="1:31" x14ac:dyDescent="0.2">
      <c r="A824">
        <f t="shared" si="409"/>
        <v>7.9199999999998756</v>
      </c>
      <c r="B824" s="5">
        <f t="shared" si="393"/>
        <v>0</v>
      </c>
      <c r="C824" s="5">
        <f t="shared" si="394"/>
        <v>525.13231294164802</v>
      </c>
      <c r="D824" s="5">
        <f t="shared" si="395"/>
        <v>-165.81431881729748</v>
      </c>
      <c r="E824" s="2">
        <f t="shared" si="396"/>
        <v>525.13231294164802</v>
      </c>
      <c r="F824" s="2">
        <f t="shared" si="397"/>
        <v>0</v>
      </c>
      <c r="G824" s="3">
        <f t="shared" si="398"/>
        <v>0</v>
      </c>
      <c r="H824" s="3">
        <f t="shared" si="399"/>
        <v>54.626741871640334</v>
      </c>
      <c r="I824" s="3">
        <f t="shared" si="400"/>
        <v>-84.972350400662279</v>
      </c>
      <c r="J824" s="2">
        <f t="shared" si="380"/>
        <v>101.01673752464863</v>
      </c>
      <c r="K824" s="2">
        <f t="shared" si="401"/>
        <v>68.859398448976563</v>
      </c>
      <c r="L824" s="6">
        <f t="shared" si="381"/>
        <v>2835.4532172419117</v>
      </c>
      <c r="M824" s="2">
        <f t="shared" si="382"/>
        <v>35.93543139907284</v>
      </c>
      <c r="N824" s="2">
        <f t="shared" si="402"/>
        <v>101.01673752464863</v>
      </c>
      <c r="O824" s="2">
        <f t="shared" si="383"/>
        <v>68.859398448976563</v>
      </c>
      <c r="P824" s="5">
        <f t="shared" si="384"/>
        <v>0.38359523394346384</v>
      </c>
      <c r="Q824" s="4">
        <f t="shared" si="403"/>
        <v>0.35573739837226875</v>
      </c>
      <c r="R824" s="4">
        <f t="shared" si="385"/>
        <v>0.28198451264131891</v>
      </c>
      <c r="S824" s="4">
        <f t="shared" si="404"/>
        <v>0</v>
      </c>
      <c r="T824" s="4">
        <f t="shared" si="405"/>
        <v>0</v>
      </c>
      <c r="U824" s="5">
        <f t="shared" si="406"/>
        <v>0</v>
      </c>
      <c r="V824" s="5">
        <f t="shared" si="407"/>
        <v>-11.252919922149536</v>
      </c>
      <c r="W824" s="5">
        <f t="shared" si="408"/>
        <v>17.504010341716747</v>
      </c>
      <c r="X824" s="5">
        <f t="shared" si="386"/>
        <v>0.99945478224952811</v>
      </c>
      <c r="Y824" s="5">
        <f t="shared" si="387"/>
        <v>0</v>
      </c>
      <c r="Z824" s="5">
        <f t="shared" si="388"/>
        <v>12.867364838545084</v>
      </c>
      <c r="AA824" s="5">
        <f t="shared" si="389"/>
        <v>8.2721286899690707</v>
      </c>
      <c r="AB824" s="5">
        <f t="shared" si="390"/>
        <v>0</v>
      </c>
      <c r="AC824" s="5">
        <f t="shared" si="391"/>
        <v>1.6144449163955485</v>
      </c>
      <c r="AD824" s="5">
        <f t="shared" si="392"/>
        <v>-6.397860968314184</v>
      </c>
      <c r="AE824">
        <f t="shared" si="379"/>
        <v>0</v>
      </c>
    </row>
    <row r="825" spans="1:31" x14ac:dyDescent="0.2">
      <c r="A825">
        <f t="shared" si="409"/>
        <v>7.9299999999998754</v>
      </c>
      <c r="B825" s="5">
        <f t="shared" si="393"/>
        <v>0</v>
      </c>
      <c r="C825" s="5">
        <f t="shared" si="394"/>
        <v>525.67866108261023</v>
      </c>
      <c r="D825" s="5">
        <f t="shared" si="395"/>
        <v>-166.66436221435251</v>
      </c>
      <c r="E825" s="2">
        <f t="shared" si="396"/>
        <v>525.67866108261023</v>
      </c>
      <c r="F825" s="2">
        <f t="shared" si="397"/>
        <v>0</v>
      </c>
      <c r="G825" s="3">
        <f t="shared" si="398"/>
        <v>0</v>
      </c>
      <c r="H825" s="3">
        <f t="shared" si="399"/>
        <v>54.642886320804287</v>
      </c>
      <c r="I825" s="3">
        <f t="shared" si="400"/>
        <v>-85.036329010345426</v>
      </c>
      <c r="J825" s="2">
        <f t="shared" si="380"/>
        <v>101.07928708209242</v>
      </c>
      <c r="K825" s="2">
        <f t="shared" si="401"/>
        <v>68.902036184112077</v>
      </c>
      <c r="L825" s="6">
        <f t="shared" si="381"/>
        <v>2835.4503060517623</v>
      </c>
      <c r="M825" s="2">
        <f t="shared" si="382"/>
        <v>35.935394503781012</v>
      </c>
      <c r="N825" s="2">
        <f t="shared" si="402"/>
        <v>101.07928708209242</v>
      </c>
      <c r="O825" s="2">
        <f t="shared" si="383"/>
        <v>68.902036184112077</v>
      </c>
      <c r="P825" s="5">
        <f t="shared" si="384"/>
        <v>0.38359514893671148</v>
      </c>
      <c r="Q825" s="4">
        <f t="shared" si="403"/>
        <v>0.35551689709283141</v>
      </c>
      <c r="R825" s="4">
        <f t="shared" si="385"/>
        <v>0.28191236680726545</v>
      </c>
      <c r="S825" s="4">
        <f t="shared" si="404"/>
        <v>0</v>
      </c>
      <c r="T825" s="4">
        <f t="shared" si="405"/>
        <v>0</v>
      </c>
      <c r="U825" s="5">
        <f t="shared" si="406"/>
        <v>0</v>
      </c>
      <c r="V825" s="5">
        <f t="shared" si="407"/>
        <v>-11.263212993432893</v>
      </c>
      <c r="W825" s="5">
        <f t="shared" si="408"/>
        <v>17.528032472517815</v>
      </c>
      <c r="X825" s="5">
        <f t="shared" si="386"/>
        <v>0.99945375609861176</v>
      </c>
      <c r="Y825" s="5">
        <f t="shared" si="387"/>
        <v>0</v>
      </c>
      <c r="Z825" s="5">
        <f t="shared" si="388"/>
        <v>12.881729952787719</v>
      </c>
      <c r="AA825" s="5">
        <f t="shared" si="389"/>
        <v>8.277578696275139</v>
      </c>
      <c r="AB825" s="5">
        <f t="shared" si="390"/>
        <v>0</v>
      </c>
      <c r="AC825" s="5">
        <f t="shared" si="391"/>
        <v>1.6185169593548263</v>
      </c>
      <c r="AD825" s="5">
        <f t="shared" si="392"/>
        <v>-6.3683888312070458</v>
      </c>
      <c r="AE825">
        <f t="shared" si="379"/>
        <v>0</v>
      </c>
    </row>
    <row r="826" spans="1:31" x14ac:dyDescent="0.2">
      <c r="A826">
        <f t="shared" si="409"/>
        <v>7.9399999999998752</v>
      </c>
      <c r="B826" s="5">
        <f t="shared" si="393"/>
        <v>0</v>
      </c>
      <c r="C826" s="5">
        <f t="shared" si="394"/>
        <v>526.22517087166625</v>
      </c>
      <c r="D826" s="5">
        <f t="shared" si="395"/>
        <v>-167.51504392389751</v>
      </c>
      <c r="E826" s="2">
        <f t="shared" si="396"/>
        <v>526.22517087166625</v>
      </c>
      <c r="F826" s="2">
        <f t="shared" si="397"/>
        <v>0</v>
      </c>
      <c r="G826" s="3">
        <f t="shared" si="398"/>
        <v>0</v>
      </c>
      <c r="H826" s="3">
        <f t="shared" si="399"/>
        <v>54.659071490397835</v>
      </c>
      <c r="I826" s="3">
        <f t="shared" si="400"/>
        <v>-85.100012898657496</v>
      </c>
      <c r="J826" s="2">
        <f t="shared" si="380"/>
        <v>101.14161503329919</v>
      </c>
      <c r="K826" s="2">
        <f t="shared" si="401"/>
        <v>68.944522858417983</v>
      </c>
      <c r="L826" s="6">
        <f t="shared" si="381"/>
        <v>2835.4473958475619</v>
      </c>
      <c r="M826" s="2">
        <f t="shared" si="382"/>
        <v>35.935357620984725</v>
      </c>
      <c r="N826" s="2">
        <f t="shared" si="402"/>
        <v>101.14161503329919</v>
      </c>
      <c r="O826" s="2">
        <f t="shared" si="383"/>
        <v>68.944522858417983</v>
      </c>
      <c r="P826" s="5">
        <f t="shared" si="384"/>
        <v>0.38359506395874882</v>
      </c>
      <c r="Q826" s="4">
        <f t="shared" si="403"/>
        <v>0.3552974471403646</v>
      </c>
      <c r="R826" s="4">
        <f t="shared" si="385"/>
        <v>0.2818405127596586</v>
      </c>
      <c r="S826" s="4">
        <f t="shared" si="404"/>
        <v>0</v>
      </c>
      <c r="T826" s="4">
        <f t="shared" si="405"/>
        <v>0</v>
      </c>
      <c r="U826" s="5">
        <f t="shared" si="406"/>
        <v>0</v>
      </c>
      <c r="V826" s="5">
        <f t="shared" si="407"/>
        <v>-11.273493877418966</v>
      </c>
      <c r="W826" s="5">
        <f t="shared" si="408"/>
        <v>17.551971671341459</v>
      </c>
      <c r="X826" s="5">
        <f t="shared" si="386"/>
        <v>0.99945273029522774</v>
      </c>
      <c r="Y826" s="5">
        <f t="shared" si="387"/>
        <v>0</v>
      </c>
      <c r="Z826" s="5">
        <f t="shared" si="388"/>
        <v>12.896038454566387</v>
      </c>
      <c r="AA826" s="5">
        <f t="shared" si="389"/>
        <v>8.2830244534802393</v>
      </c>
      <c r="AB826" s="5">
        <f t="shared" si="390"/>
        <v>0</v>
      </c>
      <c r="AC826" s="5">
        <f t="shared" si="391"/>
        <v>1.622544577147421</v>
      </c>
      <c r="AD826" s="5">
        <f t="shared" si="392"/>
        <v>-6.3390038751782996</v>
      </c>
      <c r="AE826">
        <f t="shared" si="379"/>
        <v>0</v>
      </c>
    </row>
    <row r="827" spans="1:31" x14ac:dyDescent="0.2">
      <c r="A827">
        <f t="shared" si="409"/>
        <v>7.9499999999998749</v>
      </c>
      <c r="B827" s="5">
        <f t="shared" si="393"/>
        <v>0</v>
      </c>
      <c r="C827" s="5">
        <f t="shared" si="394"/>
        <v>526.77184271379917</v>
      </c>
      <c r="D827" s="5">
        <f t="shared" si="395"/>
        <v>-168.36636100307786</v>
      </c>
      <c r="E827" s="2">
        <f t="shared" si="396"/>
        <v>526.77184271379917</v>
      </c>
      <c r="F827" s="2">
        <f t="shared" si="397"/>
        <v>0</v>
      </c>
      <c r="G827" s="3">
        <f t="shared" si="398"/>
        <v>0</v>
      </c>
      <c r="H827" s="3">
        <f t="shared" si="399"/>
        <v>54.67529693616931</v>
      </c>
      <c r="I827" s="3">
        <f t="shared" si="400"/>
        <v>-85.163402937409273</v>
      </c>
      <c r="J827" s="2">
        <f t="shared" si="380"/>
        <v>101.2037217444982</v>
      </c>
      <c r="K827" s="2">
        <f t="shared" si="401"/>
        <v>68.986858721539321</v>
      </c>
      <c r="L827" s="6">
        <f t="shared" si="381"/>
        <v>2835.4444866365293</v>
      </c>
      <c r="M827" s="2">
        <f t="shared" si="382"/>
        <v>35.935320750775453</v>
      </c>
      <c r="N827" s="2">
        <f t="shared" si="402"/>
        <v>101.2037217444982</v>
      </c>
      <c r="O827" s="2">
        <f t="shared" si="383"/>
        <v>68.986858721539321</v>
      </c>
      <c r="P827" s="5">
        <f t="shared" si="384"/>
        <v>0.38359497900978667</v>
      </c>
      <c r="Q827" s="4">
        <f t="shared" si="403"/>
        <v>0.35507904384681416</v>
      </c>
      <c r="R827" s="4">
        <f t="shared" si="385"/>
        <v>0.28176894966052646</v>
      </c>
      <c r="S827" s="4">
        <f t="shared" si="404"/>
        <v>0</v>
      </c>
      <c r="T827" s="4">
        <f t="shared" si="405"/>
        <v>0</v>
      </c>
      <c r="U827" s="5">
        <f t="shared" si="406"/>
        <v>0</v>
      </c>
      <c r="V827" s="5">
        <f t="shared" si="407"/>
        <v>-11.283762516857946</v>
      </c>
      <c r="W827" s="5">
        <f t="shared" si="408"/>
        <v>17.575827983066755</v>
      </c>
      <c r="X827" s="5">
        <f t="shared" si="386"/>
        <v>0.99945170484192047</v>
      </c>
      <c r="Y827" s="5">
        <f t="shared" si="387"/>
        <v>0</v>
      </c>
      <c r="Z827" s="5">
        <f t="shared" si="388"/>
        <v>12.910290439637009</v>
      </c>
      <c r="AA827" s="5">
        <f t="shared" si="389"/>
        <v>8.2884659251829387</v>
      </c>
      <c r="AB827" s="5">
        <f t="shared" si="390"/>
        <v>0</v>
      </c>
      <c r="AC827" s="5">
        <f t="shared" si="391"/>
        <v>1.6265279227790632</v>
      </c>
      <c r="AD827" s="5">
        <f t="shared" si="392"/>
        <v>-6.3097060917503072</v>
      </c>
      <c r="AE827">
        <f t="shared" si="379"/>
        <v>0</v>
      </c>
    </row>
    <row r="828" spans="1:31" x14ac:dyDescent="0.2">
      <c r="A828">
        <f t="shared" si="409"/>
        <v>7.9599999999998747</v>
      </c>
      <c r="B828" s="5">
        <f t="shared" si="393"/>
        <v>0</v>
      </c>
      <c r="C828" s="5">
        <f t="shared" si="394"/>
        <v>527.31867700955706</v>
      </c>
      <c r="D828" s="5">
        <f t="shared" si="395"/>
        <v>-169.21831051775652</v>
      </c>
      <c r="E828" s="2">
        <f t="shared" si="396"/>
        <v>527.31867700955706</v>
      </c>
      <c r="F828" s="2">
        <f t="shared" si="397"/>
        <v>0</v>
      </c>
      <c r="G828" s="3">
        <f t="shared" si="398"/>
        <v>0</v>
      </c>
      <c r="H828" s="3">
        <f t="shared" si="399"/>
        <v>54.691562215397099</v>
      </c>
      <c r="I828" s="3">
        <f t="shared" si="400"/>
        <v>-85.226499998326773</v>
      </c>
      <c r="J828" s="2">
        <f t="shared" si="380"/>
        <v>101.26560758483329</v>
      </c>
      <c r="K828" s="2">
        <f t="shared" si="401"/>
        <v>69.029044025107893</v>
      </c>
      <c r="L828" s="6">
        <f t="shared" si="381"/>
        <v>2835.4415784258108</v>
      </c>
      <c r="M828" s="2">
        <f t="shared" si="382"/>
        <v>35.935283893243785</v>
      </c>
      <c r="N828" s="2">
        <f t="shared" si="402"/>
        <v>101.26560758483329</v>
      </c>
      <c r="O828" s="2">
        <f t="shared" si="383"/>
        <v>69.029044025107893</v>
      </c>
      <c r="P828" s="5">
        <f t="shared" si="384"/>
        <v>0.38359489409003367</v>
      </c>
      <c r="Q828" s="4">
        <f t="shared" si="403"/>
        <v>0.3548616825622628</v>
      </c>
      <c r="R828" s="4">
        <f t="shared" si="385"/>
        <v>0.28169767667139739</v>
      </c>
      <c r="S828" s="4">
        <f t="shared" si="404"/>
        <v>0</v>
      </c>
      <c r="T828" s="4">
        <f t="shared" si="405"/>
        <v>0</v>
      </c>
      <c r="U828" s="5">
        <f t="shared" si="406"/>
        <v>0</v>
      </c>
      <c r="V828" s="5">
        <f t="shared" si="407"/>
        <v>-11.29401885485497</v>
      </c>
      <c r="W828" s="5">
        <f t="shared" si="408"/>
        <v>17.599601454489388</v>
      </c>
      <c r="X828" s="5">
        <f t="shared" si="386"/>
        <v>0.99945067974120916</v>
      </c>
      <c r="Y828" s="5">
        <f t="shared" si="387"/>
        <v>0</v>
      </c>
      <c r="Z828" s="5">
        <f t="shared" si="388"/>
        <v>12.924486004520615</v>
      </c>
      <c r="AA828" s="5">
        <f t="shared" si="389"/>
        <v>8.2939030751250602</v>
      </c>
      <c r="AB828" s="5">
        <f t="shared" si="390"/>
        <v>0</v>
      </c>
      <c r="AC828" s="5">
        <f t="shared" si="391"/>
        <v>1.6304671496656447</v>
      </c>
      <c r="AD828" s="5">
        <f t="shared" si="392"/>
        <v>-6.2804954703855529</v>
      </c>
      <c r="AE828">
        <f t="shared" si="379"/>
        <v>0</v>
      </c>
    </row>
    <row r="829" spans="1:31" x14ac:dyDescent="0.2">
      <c r="A829">
        <f t="shared" si="409"/>
        <v>7.9699999999998745</v>
      </c>
      <c r="B829" s="5">
        <f t="shared" si="393"/>
        <v>0</v>
      </c>
      <c r="C829" s="5">
        <f t="shared" si="394"/>
        <v>527.86567415506852</v>
      </c>
      <c r="D829" s="5">
        <f t="shared" si="395"/>
        <v>-170.07088954251333</v>
      </c>
      <c r="E829" s="2">
        <f t="shared" si="396"/>
        <v>527.86567415506852</v>
      </c>
      <c r="F829" s="2">
        <f t="shared" si="397"/>
        <v>0</v>
      </c>
      <c r="G829" s="3">
        <f t="shared" si="398"/>
        <v>0</v>
      </c>
      <c r="H829" s="3">
        <f t="shared" si="399"/>
        <v>54.707866886893754</v>
      </c>
      <c r="I829" s="3">
        <f t="shared" si="400"/>
        <v>-85.289304953030623</v>
      </c>
      <c r="J829" s="2">
        <f t="shared" si="380"/>
        <v>101.32727292632097</v>
      </c>
      <c r="K829" s="2">
        <f t="shared" si="401"/>
        <v>69.071079022713675</v>
      </c>
      <c r="L829" s="6">
        <f t="shared" si="381"/>
        <v>2835.4386712224791</v>
      </c>
      <c r="M829" s="2">
        <f t="shared" si="382"/>
        <v>35.935247048479333</v>
      </c>
      <c r="N829" s="2">
        <f t="shared" si="402"/>
        <v>101.32727292632097</v>
      </c>
      <c r="O829" s="2">
        <f t="shared" si="383"/>
        <v>69.071079022713675</v>
      </c>
      <c r="P829" s="5">
        <f t="shared" si="384"/>
        <v>0.38359480919969641</v>
      </c>
      <c r="Q829" s="4">
        <f t="shared" si="403"/>
        <v>0.35464535865491276</v>
      </c>
      <c r="R829" s="4">
        <f t="shared" si="385"/>
        <v>0.28162669295334114</v>
      </c>
      <c r="S829" s="4">
        <f t="shared" si="404"/>
        <v>0</v>
      </c>
      <c r="T829" s="4">
        <f t="shared" si="405"/>
        <v>0</v>
      </c>
      <c r="U829" s="5">
        <f t="shared" si="406"/>
        <v>0</v>
      </c>
      <c r="V829" s="5">
        <f t="shared" si="407"/>
        <v>-11.304262834870068</v>
      </c>
      <c r="W829" s="5">
        <f t="shared" si="408"/>
        <v>17.623292134305803</v>
      </c>
      <c r="X829" s="5">
        <f t="shared" si="386"/>
        <v>0.99944965499558625</v>
      </c>
      <c r="Y829" s="5">
        <f t="shared" si="387"/>
        <v>0</v>
      </c>
      <c r="Z829" s="5">
        <f t="shared" si="388"/>
        <v>12.938625246493821</v>
      </c>
      <c r="AA829" s="5">
        <f t="shared" si="389"/>
        <v>8.2993358671922746</v>
      </c>
      <c r="AB829" s="5">
        <f t="shared" si="390"/>
        <v>0</v>
      </c>
      <c r="AC829" s="5">
        <f t="shared" si="391"/>
        <v>1.6343624116237532</v>
      </c>
      <c r="AD829" s="5">
        <f t="shared" si="392"/>
        <v>-6.2513719985019236</v>
      </c>
      <c r="AE829">
        <f t="shared" si="379"/>
        <v>0</v>
      </c>
    </row>
    <row r="830" spans="1:31" x14ac:dyDescent="0.2">
      <c r="A830">
        <f t="shared" si="409"/>
        <v>7.9799999999998743</v>
      </c>
      <c r="B830" s="5">
        <f t="shared" si="393"/>
        <v>0</v>
      </c>
      <c r="C830" s="5">
        <f t="shared" si="394"/>
        <v>528.41283454205802</v>
      </c>
      <c r="D830" s="5">
        <f t="shared" si="395"/>
        <v>-170.92409516064356</v>
      </c>
      <c r="E830" s="2">
        <f t="shared" si="396"/>
        <v>528.41283454205802</v>
      </c>
      <c r="F830" s="2">
        <f t="shared" si="397"/>
        <v>0</v>
      </c>
      <c r="G830" s="3">
        <f t="shared" si="398"/>
        <v>0</v>
      </c>
      <c r="H830" s="3">
        <f t="shared" si="399"/>
        <v>54.724210511009993</v>
      </c>
      <c r="I830" s="3">
        <f t="shared" si="400"/>
        <v>-85.351818673015643</v>
      </c>
      <c r="J830" s="2">
        <f t="shared" si="380"/>
        <v>101.38871814380867</v>
      </c>
      <c r="K830" s="2">
        <f t="shared" si="401"/>
        <v>69.11296396987639</v>
      </c>
      <c r="L830" s="6">
        <f t="shared" si="381"/>
        <v>2835.435765033536</v>
      </c>
      <c r="M830" s="2">
        <f t="shared" si="382"/>
        <v>35.935210216570852</v>
      </c>
      <c r="N830" s="2">
        <f t="shared" si="402"/>
        <v>101.38871814380867</v>
      </c>
      <c r="O830" s="2">
        <f t="shared" si="383"/>
        <v>69.11296396987639</v>
      </c>
      <c r="P830" s="5">
        <f t="shared" si="384"/>
        <v>0.38359472433897923</v>
      </c>
      <c r="Q830" s="4">
        <f t="shared" si="403"/>
        <v>0.35443006751106898</v>
      </c>
      <c r="R830" s="4">
        <f t="shared" si="385"/>
        <v>0.28155599766700989</v>
      </c>
      <c r="S830" s="4">
        <f t="shared" si="404"/>
        <v>0</v>
      </c>
      <c r="T830" s="4">
        <f t="shared" si="405"/>
        <v>0</v>
      </c>
      <c r="U830" s="5">
        <f t="shared" si="406"/>
        <v>0</v>
      </c>
      <c r="V830" s="5">
        <f t="shared" si="407"/>
        <v>-11.31449440071801</v>
      </c>
      <c r="W830" s="5">
        <f t="shared" si="408"/>
        <v>17.646900073097303</v>
      </c>
      <c r="X830" s="5">
        <f t="shared" si="386"/>
        <v>0.99944863060752032</v>
      </c>
      <c r="Y830" s="5">
        <f t="shared" si="387"/>
        <v>0</v>
      </c>
      <c r="Z830" s="5">
        <f t="shared" si="388"/>
        <v>12.952708263579353</v>
      </c>
      <c r="AA830" s="5">
        <f t="shared" si="389"/>
        <v>8.3047642654146987</v>
      </c>
      <c r="AB830" s="5">
        <f t="shared" si="390"/>
        <v>0</v>
      </c>
      <c r="AC830" s="5">
        <f t="shared" si="391"/>
        <v>1.6382138628613436</v>
      </c>
      <c r="AD830" s="5">
        <f t="shared" si="392"/>
        <v>-6.2223356614879961</v>
      </c>
      <c r="AE830">
        <f t="shared" si="379"/>
        <v>0</v>
      </c>
    </row>
    <row r="831" spans="1:31" x14ac:dyDescent="0.2">
      <c r="A831">
        <f t="shared" si="409"/>
        <v>7.9899999999998741</v>
      </c>
      <c r="B831" s="5">
        <f t="shared" si="393"/>
        <v>0</v>
      </c>
      <c r="C831" s="5">
        <f t="shared" si="394"/>
        <v>528.96015855786118</v>
      </c>
      <c r="D831" s="5">
        <f t="shared" si="395"/>
        <v>-171.7779244641568</v>
      </c>
      <c r="E831" s="2">
        <f t="shared" si="396"/>
        <v>528.96015855786118</v>
      </c>
      <c r="F831" s="2">
        <f t="shared" si="397"/>
        <v>0</v>
      </c>
      <c r="G831" s="3">
        <f t="shared" si="398"/>
        <v>0</v>
      </c>
      <c r="H831" s="3">
        <f t="shared" si="399"/>
        <v>54.740592649638607</v>
      </c>
      <c r="I831" s="3">
        <f t="shared" si="400"/>
        <v>-85.414042029630522</v>
      </c>
      <c r="J831" s="2">
        <f t="shared" si="380"/>
        <v>101.44994361493336</v>
      </c>
      <c r="K831" s="2">
        <f t="shared" si="401"/>
        <v>69.154699124017284</v>
      </c>
      <c r="L831" s="6">
        <f t="shared" si="381"/>
        <v>2835.4328598659094</v>
      </c>
      <c r="M831" s="2">
        <f t="shared" si="382"/>
        <v>35.935173397606142</v>
      </c>
      <c r="N831" s="2">
        <f t="shared" si="402"/>
        <v>101.44994361493336</v>
      </c>
      <c r="O831" s="2">
        <f t="shared" si="383"/>
        <v>69.154699124017284</v>
      </c>
      <c r="P831" s="5">
        <f t="shared" si="384"/>
        <v>0.38359463950808459</v>
      </c>
      <c r="Q831" s="4">
        <f t="shared" si="403"/>
        <v>0.35421580453511964</v>
      </c>
      <c r="R831" s="4">
        <f t="shared" si="385"/>
        <v>0.2814855899726782</v>
      </c>
      <c r="S831" s="4">
        <f t="shared" si="404"/>
        <v>0</v>
      </c>
      <c r="T831" s="4">
        <f t="shared" si="405"/>
        <v>0</v>
      </c>
      <c r="U831" s="5">
        <f t="shared" si="406"/>
        <v>0</v>
      </c>
      <c r="V831" s="5">
        <f t="shared" si="407"/>
        <v>-11.32471349656827</v>
      </c>
      <c r="W831" s="5">
        <f t="shared" si="408"/>
        <v>17.670425323314291</v>
      </c>
      <c r="X831" s="5">
        <f t="shared" si="386"/>
        <v>0.9994476065794532</v>
      </c>
      <c r="Y831" s="5">
        <f t="shared" si="387"/>
        <v>0</v>
      </c>
      <c r="Z831" s="5">
        <f t="shared" si="388"/>
        <v>12.966735154536604</v>
      </c>
      <c r="AA831" s="5">
        <f t="shared" si="389"/>
        <v>8.3101882339674518</v>
      </c>
      <c r="AB831" s="5">
        <f t="shared" si="390"/>
        <v>0</v>
      </c>
      <c r="AC831" s="5">
        <f t="shared" si="391"/>
        <v>1.6420216579683338</v>
      </c>
      <c r="AD831" s="5">
        <f t="shared" si="392"/>
        <v>-6.193386442718257</v>
      </c>
      <c r="AE831">
        <f t="shared" si="379"/>
        <v>0</v>
      </c>
    </row>
    <row r="832" spans="1:31" x14ac:dyDescent="0.2">
      <c r="A832">
        <f t="shared" si="409"/>
        <v>7.9999999999998739</v>
      </c>
      <c r="B832" s="5">
        <f t="shared" si="393"/>
        <v>0</v>
      </c>
      <c r="C832" s="5">
        <f t="shared" si="394"/>
        <v>529.5076465854404</v>
      </c>
      <c r="D832" s="5">
        <f t="shared" si="395"/>
        <v>-172.63237455377526</v>
      </c>
      <c r="E832" s="2">
        <f t="shared" si="396"/>
        <v>529.5076465854404</v>
      </c>
      <c r="F832" s="2">
        <f t="shared" si="397"/>
        <v>0</v>
      </c>
      <c r="G832" s="3">
        <f t="shared" si="398"/>
        <v>0</v>
      </c>
      <c r="H832" s="3">
        <f t="shared" si="399"/>
        <v>54.75701286621829</v>
      </c>
      <c r="I832" s="3">
        <f t="shared" si="400"/>
        <v>-85.475975894057711</v>
      </c>
      <c r="J832" s="2">
        <f t="shared" si="380"/>
        <v>101.51094972008059</v>
      </c>
      <c r="K832" s="2">
        <f t="shared" si="401"/>
        <v>69.19628474443121</v>
      </c>
      <c r="L832" s="6">
        <f t="shared" si="381"/>
        <v>2835.4299557264562</v>
      </c>
      <c r="M832" s="2">
        <f t="shared" si="382"/>
        <v>35.935136591672098</v>
      </c>
      <c r="N832" s="2">
        <f t="shared" si="402"/>
        <v>101.51094972008059</v>
      </c>
      <c r="O832" s="2">
        <f t="shared" si="383"/>
        <v>69.19628474443121</v>
      </c>
      <c r="P832" s="5">
        <f t="shared" si="384"/>
        <v>0.38359455470721254</v>
      </c>
      <c r="Q832" s="4">
        <f t="shared" si="403"/>
        <v>0.35400256514951628</v>
      </c>
      <c r="R832" s="4">
        <f t="shared" si="385"/>
        <v>0.28141546903028258</v>
      </c>
      <c r="S832" s="4">
        <f t="shared" si="404"/>
        <v>0</v>
      </c>
      <c r="T832" s="4">
        <f t="shared" si="405"/>
        <v>0</v>
      </c>
      <c r="U832" s="5">
        <f t="shared" si="406"/>
        <v>0</v>
      </c>
      <c r="V832" s="5">
        <f t="shared" si="407"/>
        <v>-11.334920066944882</v>
      </c>
      <c r="W832" s="5">
        <f t="shared" si="408"/>
        <v>17.69386793926045</v>
      </c>
      <c r="X832" s="5">
        <f t="shared" si="386"/>
        <v>0.99944658291380162</v>
      </c>
      <c r="Y832" s="5">
        <f t="shared" si="387"/>
        <v>0</v>
      </c>
      <c r="Z832" s="5">
        <f t="shared" si="388"/>
        <v>12.980706018852242</v>
      </c>
      <c r="AA832" s="5">
        <f t="shared" si="389"/>
        <v>8.3156077371712485</v>
      </c>
      <c r="AB832" s="5">
        <f t="shared" si="390"/>
        <v>0</v>
      </c>
      <c r="AC832" s="5">
        <f t="shared" si="391"/>
        <v>1.6457859519073601</v>
      </c>
      <c r="AD832" s="5">
        <f t="shared" si="392"/>
        <v>-6.1645243235683012</v>
      </c>
      <c r="AE832">
        <f t="shared" si="379"/>
        <v>0</v>
      </c>
    </row>
    <row r="833" spans="1:31" x14ac:dyDescent="0.2">
      <c r="A833">
        <f t="shared" si="409"/>
        <v>8.0099999999998737</v>
      </c>
      <c r="B833" s="5">
        <f t="shared" si="393"/>
        <v>0</v>
      </c>
      <c r="C833" s="5">
        <f t="shared" si="394"/>
        <v>530.05529900340014</v>
      </c>
      <c r="D833" s="5">
        <f t="shared" si="395"/>
        <v>-173.48744253893204</v>
      </c>
      <c r="E833" s="2">
        <f t="shared" si="396"/>
        <v>530.05529900340014</v>
      </c>
      <c r="F833" s="2">
        <f t="shared" si="397"/>
        <v>0</v>
      </c>
      <c r="G833" s="3">
        <f t="shared" si="398"/>
        <v>0</v>
      </c>
      <c r="H833" s="3">
        <f t="shared" si="399"/>
        <v>54.773470725737361</v>
      </c>
      <c r="I833" s="3">
        <f t="shared" si="400"/>
        <v>-85.537621137293399</v>
      </c>
      <c r="J833" s="2">
        <f t="shared" si="380"/>
        <v>101.57173684234385</v>
      </c>
      <c r="K833" s="2">
        <f t="shared" si="401"/>
        <v>69.237721092258923</v>
      </c>
      <c r="L833" s="6">
        <f t="shared" si="381"/>
        <v>2835.427052621963</v>
      </c>
      <c r="M833" s="2">
        <f t="shared" si="382"/>
        <v>35.935099798854736</v>
      </c>
      <c r="N833" s="2">
        <f t="shared" si="402"/>
        <v>101.57173684234385</v>
      </c>
      <c r="O833" s="2">
        <f t="shared" si="383"/>
        <v>69.237721092258923</v>
      </c>
      <c r="P833" s="5">
        <f t="shared" si="384"/>
        <v>0.38359446993656132</v>
      </c>
      <c r="Q833" s="4">
        <f t="shared" si="403"/>
        <v>0.35379034479475291</v>
      </c>
      <c r="R833" s="4">
        <f t="shared" si="385"/>
        <v>0.2813456339994605</v>
      </c>
      <c r="S833" s="4">
        <f t="shared" si="404"/>
        <v>0</v>
      </c>
      <c r="T833" s="4">
        <f t="shared" si="405"/>
        <v>0</v>
      </c>
      <c r="U833" s="5">
        <f t="shared" si="406"/>
        <v>0</v>
      </c>
      <c r="V833" s="5">
        <f t="shared" si="407"/>
        <v>-11.34511405672639</v>
      </c>
      <c r="W833" s="5">
        <f t="shared" si="408"/>
        <v>17.71722797707703</v>
      </c>
      <c r="X833" s="5">
        <f t="shared" si="386"/>
        <v>0.99944555961295811</v>
      </c>
      <c r="Y833" s="5">
        <f t="shared" si="387"/>
        <v>0</v>
      </c>
      <c r="Z833" s="5">
        <f t="shared" si="388"/>
        <v>12.994620956730884</v>
      </c>
      <c r="AA833" s="5">
        <f t="shared" si="389"/>
        <v>8.3210227394929639</v>
      </c>
      <c r="AB833" s="5">
        <f t="shared" si="390"/>
        <v>0</v>
      </c>
      <c r="AC833" s="5">
        <f t="shared" si="391"/>
        <v>1.6495069000044946</v>
      </c>
      <c r="AD833" s="5">
        <f t="shared" si="392"/>
        <v>-6.1357492834300054</v>
      </c>
      <c r="AE833">
        <f t="shared" si="379"/>
        <v>0</v>
      </c>
    </row>
    <row r="834" spans="1:31" x14ac:dyDescent="0.2">
      <c r="A834">
        <f t="shared" si="409"/>
        <v>8.0199999999998735</v>
      </c>
      <c r="B834" s="5">
        <f t="shared" si="393"/>
        <v>0</v>
      </c>
      <c r="C834" s="5">
        <f t="shared" si="394"/>
        <v>530.60311618600258</v>
      </c>
      <c r="D834" s="5">
        <f t="shared" si="395"/>
        <v>-174.34312553776917</v>
      </c>
      <c r="E834" s="2">
        <f t="shared" si="396"/>
        <v>530.60311618600258</v>
      </c>
      <c r="F834" s="2">
        <f t="shared" si="397"/>
        <v>0</v>
      </c>
      <c r="G834" s="3">
        <f t="shared" si="398"/>
        <v>0</v>
      </c>
      <c r="H834" s="3">
        <f t="shared" si="399"/>
        <v>54.789965794737405</v>
      </c>
      <c r="I834" s="3">
        <f t="shared" si="400"/>
        <v>-85.598978630127704</v>
      </c>
      <c r="J834" s="2">
        <f t="shared" si="380"/>
        <v>101.63230536748418</v>
      </c>
      <c r="K834" s="2">
        <f t="shared" si="401"/>
        <v>69.279008430459555</v>
      </c>
      <c r="L834" s="6">
        <f t="shared" si="381"/>
        <v>2835.424150559144</v>
      </c>
      <c r="M834" s="2">
        <f t="shared" si="382"/>
        <v>35.935063019239145</v>
      </c>
      <c r="N834" s="2">
        <f t="shared" si="402"/>
        <v>101.63230536748418</v>
      </c>
      <c r="O834" s="2">
        <f t="shared" si="383"/>
        <v>69.279008430459555</v>
      </c>
      <c r="P834" s="5">
        <f t="shared" si="384"/>
        <v>0.38359438519632699</v>
      </c>
      <c r="Q834" s="4">
        <f t="shared" si="403"/>
        <v>0.35357913892934345</v>
      </c>
      <c r="R834" s="4">
        <f t="shared" si="385"/>
        <v>0.28127608403958909</v>
      </c>
      <c r="S834" s="4">
        <f t="shared" si="404"/>
        <v>0</v>
      </c>
      <c r="T834" s="4">
        <f t="shared" si="405"/>
        <v>0</v>
      </c>
      <c r="U834" s="5">
        <f t="shared" si="406"/>
        <v>0</v>
      </c>
      <c r="V834" s="5">
        <f t="shared" si="407"/>
        <v>-11.355295411145715</v>
      </c>
      <c r="W834" s="5">
        <f t="shared" si="408"/>
        <v>17.740505494727106</v>
      </c>
      <c r="X834" s="5">
        <f t="shared" si="386"/>
        <v>0.99944453667928901</v>
      </c>
      <c r="Y834" s="5">
        <f t="shared" si="387"/>
        <v>0</v>
      </c>
      <c r="Z834" s="5">
        <f t="shared" si="388"/>
        <v>13.008480069085836</v>
      </c>
      <c r="AA834" s="5">
        <f t="shared" si="389"/>
        <v>8.3264332055462145</v>
      </c>
      <c r="AB834" s="5">
        <f t="shared" si="390"/>
        <v>0</v>
      </c>
      <c r="AC834" s="5">
        <f t="shared" si="391"/>
        <v>1.6531846579401215</v>
      </c>
      <c r="AD834" s="5">
        <f t="shared" si="392"/>
        <v>-6.1070612997266807</v>
      </c>
      <c r="AE834">
        <f t="shared" si="379"/>
        <v>0</v>
      </c>
    </row>
    <row r="835" spans="1:31" x14ac:dyDescent="0.2">
      <c r="A835">
        <f t="shared" si="409"/>
        <v>8.0299999999998732</v>
      </c>
      <c r="B835" s="5">
        <f t="shared" si="393"/>
        <v>0</v>
      </c>
      <c r="C835" s="5">
        <f t="shared" si="394"/>
        <v>531.15109850318288</v>
      </c>
      <c r="D835" s="5">
        <f t="shared" si="395"/>
        <v>-175.19942067713544</v>
      </c>
      <c r="E835" s="2">
        <f t="shared" si="396"/>
        <v>531.15109850318288</v>
      </c>
      <c r="F835" s="2">
        <f t="shared" si="397"/>
        <v>0</v>
      </c>
      <c r="G835" s="3">
        <f t="shared" si="398"/>
        <v>0</v>
      </c>
      <c r="H835" s="3">
        <f t="shared" si="399"/>
        <v>54.80649764131681</v>
      </c>
      <c r="I835" s="3">
        <f t="shared" si="400"/>
        <v>-85.660049243124973</v>
      </c>
      <c r="J835" s="2">
        <f t="shared" si="380"/>
        <v>101.69265568389028</v>
      </c>
      <c r="K835" s="2">
        <f t="shared" si="401"/>
        <v>69.32014702378342</v>
      </c>
      <c r="L835" s="6">
        <f t="shared" si="381"/>
        <v>2835.4212495446423</v>
      </c>
      <c r="M835" s="2">
        <f t="shared" si="382"/>
        <v>35.935026252909523</v>
      </c>
      <c r="N835" s="2">
        <f t="shared" si="402"/>
        <v>101.69265568389028</v>
      </c>
      <c r="O835" s="2">
        <f t="shared" si="383"/>
        <v>69.32014702378342</v>
      </c>
      <c r="P835" s="5">
        <f t="shared" si="384"/>
        <v>0.38359430048670357</v>
      </c>
      <c r="Q835" s="4">
        <f t="shared" si="403"/>
        <v>0.35336894302979832</v>
      </c>
      <c r="R835" s="4">
        <f t="shared" si="385"/>
        <v>0.28120681830982253</v>
      </c>
      <c r="S835" s="4">
        <f t="shared" si="404"/>
        <v>0</v>
      </c>
      <c r="T835" s="4">
        <f t="shared" si="405"/>
        <v>0</v>
      </c>
      <c r="U835" s="5">
        <f t="shared" si="406"/>
        <v>0</v>
      </c>
      <c r="V835" s="5">
        <f t="shared" si="407"/>
        <v>-11.36546407579009</v>
      </c>
      <c r="W835" s="5">
        <f t="shared" si="408"/>
        <v>17.763700551979948</v>
      </c>
      <c r="X835" s="5">
        <f t="shared" si="386"/>
        <v>0.9994435141151361</v>
      </c>
      <c r="Y835" s="5">
        <f t="shared" si="387"/>
        <v>0</v>
      </c>
      <c r="Z835" s="5">
        <f t="shared" si="388"/>
        <v>13.022283457529809</v>
      </c>
      <c r="AA835" s="5">
        <f t="shared" si="389"/>
        <v>8.3318391000919032</v>
      </c>
      <c r="AB835" s="5">
        <f t="shared" si="390"/>
        <v>0</v>
      </c>
      <c r="AC835" s="5">
        <f t="shared" si="391"/>
        <v>1.6568193817397194</v>
      </c>
      <c r="AD835" s="5">
        <f t="shared" si="392"/>
        <v>-6.07846034792815</v>
      </c>
      <c r="AE835">
        <f t="shared" si="379"/>
        <v>0</v>
      </c>
    </row>
    <row r="836" spans="1:31" x14ac:dyDescent="0.2">
      <c r="A836">
        <f t="shared" si="409"/>
        <v>8.039999999999873</v>
      </c>
      <c r="B836" s="5">
        <f t="shared" si="393"/>
        <v>0</v>
      </c>
      <c r="C836" s="5">
        <f t="shared" si="394"/>
        <v>531.69924632056507</v>
      </c>
      <c r="D836" s="5">
        <f t="shared" si="395"/>
        <v>-176.05632509258407</v>
      </c>
      <c r="E836" s="2">
        <f t="shared" si="396"/>
        <v>531.69924632056507</v>
      </c>
      <c r="F836" s="2">
        <f t="shared" si="397"/>
        <v>0</v>
      </c>
      <c r="G836" s="3">
        <f t="shared" si="398"/>
        <v>0</v>
      </c>
      <c r="H836" s="3">
        <f t="shared" si="399"/>
        <v>54.823065835134209</v>
      </c>
      <c r="I836" s="3">
        <f t="shared" si="400"/>
        <v>-85.720833846604251</v>
      </c>
      <c r="J836" s="2">
        <f t="shared" si="380"/>
        <v>101.75278818253872</v>
      </c>
      <c r="K836" s="2">
        <f t="shared" si="401"/>
        <v>69.361137138744866</v>
      </c>
      <c r="L836" s="6">
        <f t="shared" si="381"/>
        <v>2835.418349585033</v>
      </c>
      <c r="M836" s="2">
        <f t="shared" si="382"/>
        <v>35.934989499949204</v>
      </c>
      <c r="N836" s="2">
        <f t="shared" si="402"/>
        <v>101.75278818253872</v>
      </c>
      <c r="O836" s="2">
        <f t="shared" si="383"/>
        <v>69.361137138744866</v>
      </c>
      <c r="P836" s="5">
        <f t="shared" si="384"/>
        <v>0.383594215807883</v>
      </c>
      <c r="Q836" s="4">
        <f t="shared" si="403"/>
        <v>0.35315975259060101</v>
      </c>
      <c r="R836" s="4">
        <f t="shared" si="385"/>
        <v>0.28113783596913039</v>
      </c>
      <c r="S836" s="4">
        <f t="shared" si="404"/>
        <v>0</v>
      </c>
      <c r="T836" s="4">
        <f t="shared" si="405"/>
        <v>0</v>
      </c>
      <c r="U836" s="5">
        <f t="shared" si="406"/>
        <v>0</v>
      </c>
      <c r="V836" s="5">
        <f t="shared" si="407"/>
        <v>-11.375619996600939</v>
      </c>
      <c r="W836" s="5">
        <f t="shared" si="408"/>
        <v>17.786813210395326</v>
      </c>
      <c r="X836" s="5">
        <f t="shared" si="386"/>
        <v>0.9994424919228172</v>
      </c>
      <c r="Y836" s="5">
        <f t="shared" si="387"/>
        <v>0</v>
      </c>
      <c r="Z836" s="5">
        <f t="shared" si="388"/>
        <v>13.03603122436582</v>
      </c>
      <c r="AA836" s="5">
        <f t="shared" si="389"/>
        <v>8.3372403880388024</v>
      </c>
      <c r="AB836" s="5">
        <f t="shared" si="390"/>
        <v>0</v>
      </c>
      <c r="AC836" s="5">
        <f t="shared" si="391"/>
        <v>1.6604112277648806</v>
      </c>
      <c r="AD836" s="5">
        <f t="shared" si="392"/>
        <v>-6.0499464015658688</v>
      </c>
      <c r="AE836">
        <f t="shared" si="379"/>
        <v>0</v>
      </c>
    </row>
    <row r="837" spans="1:31" x14ac:dyDescent="0.2">
      <c r="A837">
        <f t="shared" si="409"/>
        <v>8.0499999999998728</v>
      </c>
      <c r="B837" s="5">
        <f t="shared" si="393"/>
        <v>0</v>
      </c>
      <c r="C837" s="5">
        <f t="shared" si="394"/>
        <v>532.24755999947786</v>
      </c>
      <c r="D837" s="5">
        <f t="shared" si="395"/>
        <v>-176.91383592837022</v>
      </c>
      <c r="E837" s="2">
        <f t="shared" si="396"/>
        <v>532.24755999947786</v>
      </c>
      <c r="F837" s="2">
        <f t="shared" si="397"/>
        <v>0</v>
      </c>
      <c r="G837" s="3">
        <f t="shared" si="398"/>
        <v>0</v>
      </c>
      <c r="H837" s="3">
        <f t="shared" si="399"/>
        <v>54.839669947411856</v>
      </c>
      <c r="I837" s="3">
        <f t="shared" si="400"/>
        <v>-85.781333310619914</v>
      </c>
      <c r="J837" s="2">
        <f t="shared" si="380"/>
        <v>101.8127032569548</v>
      </c>
      <c r="K837" s="2">
        <f t="shared" si="401"/>
        <v>69.401979043595631</v>
      </c>
      <c r="L837" s="6">
        <f t="shared" si="381"/>
        <v>2835.415450686819</v>
      </c>
      <c r="M837" s="2">
        <f t="shared" si="382"/>
        <v>35.934952760440588</v>
      </c>
      <c r="N837" s="2">
        <f t="shared" si="402"/>
        <v>101.8127032569548</v>
      </c>
      <c r="O837" s="2">
        <f t="shared" si="383"/>
        <v>69.401979043595631</v>
      </c>
      <c r="P837" s="5">
        <f t="shared" si="384"/>
        <v>0.38359413116005514</v>
      </c>
      <c r="Q837" s="4">
        <f t="shared" si="403"/>
        <v>0.35295156312418097</v>
      </c>
      <c r="R837" s="4">
        <f t="shared" si="385"/>
        <v>0.28106913617633322</v>
      </c>
      <c r="S837" s="4">
        <f t="shared" si="404"/>
        <v>0</v>
      </c>
      <c r="T837" s="4">
        <f t="shared" si="405"/>
        <v>0</v>
      </c>
      <c r="U837" s="5">
        <f t="shared" si="406"/>
        <v>0</v>
      </c>
      <c r="V837" s="5">
        <f t="shared" si="407"/>
        <v>-11.385763119873792</v>
      </c>
      <c r="W837" s="5">
        <f t="shared" si="408"/>
        <v>17.809843533307987</v>
      </c>
      <c r="X837" s="5">
        <f t="shared" si="386"/>
        <v>0.99944147010462403</v>
      </c>
      <c r="Y837" s="5">
        <f t="shared" si="387"/>
        <v>0</v>
      </c>
      <c r="Z837" s="5">
        <f t="shared" si="388"/>
        <v>13.049723472577986</v>
      </c>
      <c r="AA837" s="5">
        <f t="shared" si="389"/>
        <v>8.3426370344440883</v>
      </c>
      <c r="AB837" s="5">
        <f t="shared" si="390"/>
        <v>0</v>
      </c>
      <c r="AC837" s="5">
        <f t="shared" si="391"/>
        <v>1.6639603527041942</v>
      </c>
      <c r="AD837" s="5">
        <f t="shared" si="392"/>
        <v>-6.0215194322479242</v>
      </c>
      <c r="AE837">
        <f t="shared" ref="AE837:AE900" si="410">IF(($D837-height)*($D838-height)&lt;0,1,0)</f>
        <v>0</v>
      </c>
    </row>
    <row r="838" spans="1:31" x14ac:dyDescent="0.2">
      <c r="A838">
        <f t="shared" si="409"/>
        <v>8.0599999999998726</v>
      </c>
      <c r="B838" s="5">
        <f t="shared" si="393"/>
        <v>0</v>
      </c>
      <c r="C838" s="5">
        <f t="shared" si="394"/>
        <v>532.79603989696955</v>
      </c>
      <c r="D838" s="5">
        <f t="shared" si="395"/>
        <v>-177.77195033744803</v>
      </c>
      <c r="E838" s="2">
        <f t="shared" si="396"/>
        <v>532.79603989696955</v>
      </c>
      <c r="F838" s="2">
        <f t="shared" si="397"/>
        <v>0</v>
      </c>
      <c r="G838" s="3">
        <f t="shared" si="398"/>
        <v>0</v>
      </c>
      <c r="H838" s="3">
        <f t="shared" si="399"/>
        <v>54.856309550938896</v>
      </c>
      <c r="I838" s="3">
        <f t="shared" si="400"/>
        <v>-85.841548504942395</v>
      </c>
      <c r="J838" s="2">
        <f t="shared" si="380"/>
        <v>101.8724013031734</v>
      </c>
      <c r="K838" s="2">
        <f t="shared" si="401"/>
        <v>69.442673008298158</v>
      </c>
      <c r="L838" s="6">
        <f t="shared" si="381"/>
        <v>2835.412552856435</v>
      </c>
      <c r="M838" s="2">
        <f t="shared" si="382"/>
        <v>35.934916034465239</v>
      </c>
      <c r="N838" s="2">
        <f t="shared" si="402"/>
        <v>101.8724013031734</v>
      </c>
      <c r="O838" s="2">
        <f t="shared" si="383"/>
        <v>69.442673008298158</v>
      </c>
      <c r="P838" s="5">
        <f t="shared" si="384"/>
        <v>0.3835940465434079</v>
      </c>
      <c r="Q838" s="4">
        <f t="shared" si="403"/>
        <v>0.35274437016088911</v>
      </c>
      <c r="R838" s="4">
        <f t="shared" si="385"/>
        <v>0.28100071809014054</v>
      </c>
      <c r="S838" s="4">
        <f t="shared" si="404"/>
        <v>0</v>
      </c>
      <c r="T838" s="4">
        <f t="shared" si="405"/>
        <v>0</v>
      </c>
      <c r="U838" s="5">
        <f t="shared" si="406"/>
        <v>0</v>
      </c>
      <c r="V838" s="5">
        <f t="shared" si="407"/>
        <v>-11.395893392258174</v>
      </c>
      <c r="W838" s="5">
        <f t="shared" si="408"/>
        <v>17.832791585812018</v>
      </c>
      <c r="X838" s="5">
        <f t="shared" si="386"/>
        <v>0.99944044866282511</v>
      </c>
      <c r="Y838" s="5">
        <f t="shared" si="387"/>
        <v>0</v>
      </c>
      <c r="Z838" s="5">
        <f t="shared" si="388"/>
        <v>13.063360305822524</v>
      </c>
      <c r="AA838" s="5">
        <f t="shared" si="389"/>
        <v>8.3480290045139256</v>
      </c>
      <c r="AB838" s="5">
        <f t="shared" si="390"/>
        <v>0</v>
      </c>
      <c r="AC838" s="5">
        <f t="shared" si="391"/>
        <v>1.6674669135643505</v>
      </c>
      <c r="AD838" s="5">
        <f t="shared" si="392"/>
        <v>-5.993179409674056</v>
      </c>
      <c r="AE838">
        <f t="shared" si="410"/>
        <v>0</v>
      </c>
    </row>
    <row r="839" spans="1:31" x14ac:dyDescent="0.2">
      <c r="A839">
        <f t="shared" si="409"/>
        <v>8.0699999999998724</v>
      </c>
      <c r="B839" s="5">
        <f t="shared" si="393"/>
        <v>0</v>
      </c>
      <c r="C839" s="5">
        <f t="shared" si="394"/>
        <v>533.3446863658246</v>
      </c>
      <c r="D839" s="5">
        <f t="shared" si="395"/>
        <v>-178.63066548146793</v>
      </c>
      <c r="E839" s="2">
        <f t="shared" si="396"/>
        <v>533.3446863658246</v>
      </c>
      <c r="F839" s="2">
        <f t="shared" si="397"/>
        <v>0</v>
      </c>
      <c r="G839" s="3">
        <f t="shared" si="398"/>
        <v>0</v>
      </c>
      <c r="H839" s="3">
        <f t="shared" si="399"/>
        <v>54.872984220074542</v>
      </c>
      <c r="I839" s="3">
        <f t="shared" si="400"/>
        <v>-85.901480299039136</v>
      </c>
      <c r="J839" s="2">
        <f t="shared" si="380"/>
        <v>101.93188271970041</v>
      </c>
      <c r="K839" s="2">
        <f t="shared" si="401"/>
        <v>69.483219304499258</v>
      </c>
      <c r="L839" s="6">
        <f t="shared" si="381"/>
        <v>2835.4096561002461</v>
      </c>
      <c r="M839" s="2">
        <f t="shared" si="382"/>
        <v>35.934879322103818</v>
      </c>
      <c r="N839" s="2">
        <f t="shared" si="402"/>
        <v>101.93188271970041</v>
      </c>
      <c r="O839" s="2">
        <f t="shared" si="383"/>
        <v>69.483219304499258</v>
      </c>
      <c r="P839" s="5">
        <f t="shared" si="384"/>
        <v>0.38359396195812723</v>
      </c>
      <c r="Q839" s="4">
        <f t="shared" si="403"/>
        <v>0.35253816924896914</v>
      </c>
      <c r="R839" s="4">
        <f t="shared" si="385"/>
        <v>0.28093258086918521</v>
      </c>
      <c r="S839" s="4">
        <f t="shared" si="404"/>
        <v>0</v>
      </c>
      <c r="T839" s="4">
        <f t="shared" si="405"/>
        <v>0</v>
      </c>
      <c r="U839" s="5">
        <f t="shared" si="406"/>
        <v>0</v>
      </c>
      <c r="V839" s="5">
        <f t="shared" si="407"/>
        <v>-11.406010760757527</v>
      </c>
      <c r="W839" s="5">
        <f t="shared" si="408"/>
        <v>17.8556574347454</v>
      </c>
      <c r="X839" s="5">
        <f t="shared" si="386"/>
        <v>0.99943942759966364</v>
      </c>
      <c r="Y839" s="5">
        <f t="shared" si="387"/>
        <v>0</v>
      </c>
      <c r="Z839" s="5">
        <f t="shared" si="388"/>
        <v>13.076941828418688</v>
      </c>
      <c r="AA839" s="5">
        <f t="shared" si="389"/>
        <v>8.3534162636039913</v>
      </c>
      <c r="AB839" s="5">
        <f t="shared" si="390"/>
        <v>0</v>
      </c>
      <c r="AC839" s="5">
        <f t="shared" si="391"/>
        <v>1.6709310676611615</v>
      </c>
      <c r="AD839" s="5">
        <f t="shared" si="392"/>
        <v>-5.9649263016506069</v>
      </c>
      <c r="AE839">
        <f t="shared" si="410"/>
        <v>0</v>
      </c>
    </row>
    <row r="840" spans="1:31" x14ac:dyDescent="0.2">
      <c r="A840">
        <f t="shared" si="409"/>
        <v>8.0799999999998722</v>
      </c>
      <c r="B840" s="5">
        <f t="shared" si="393"/>
        <v>0</v>
      </c>
      <c r="C840" s="5">
        <f t="shared" si="394"/>
        <v>533.89349975457867</v>
      </c>
      <c r="D840" s="5">
        <f t="shared" si="395"/>
        <v>-179.48997853077341</v>
      </c>
      <c r="E840" s="2">
        <f t="shared" si="396"/>
        <v>533.89349975457867</v>
      </c>
      <c r="F840" s="2">
        <f t="shared" si="397"/>
        <v>0</v>
      </c>
      <c r="G840" s="3">
        <f t="shared" si="398"/>
        <v>0</v>
      </c>
      <c r="H840" s="3">
        <f t="shared" si="399"/>
        <v>54.889693530751153</v>
      </c>
      <c r="I840" s="3">
        <f t="shared" si="400"/>
        <v>-85.961129562055646</v>
      </c>
      <c r="J840" s="2">
        <f t="shared" si="380"/>
        <v>101.99114790747431</v>
      </c>
      <c r="K840" s="2">
        <f t="shared" si="401"/>
        <v>69.523618205503965</v>
      </c>
      <c r="L840" s="6">
        <f t="shared" si="381"/>
        <v>2835.4067604245483</v>
      </c>
      <c r="M840" s="2">
        <f t="shared" si="382"/>
        <v>35.934842623436118</v>
      </c>
      <c r="N840" s="2">
        <f t="shared" si="402"/>
        <v>101.99114790747431</v>
      </c>
      <c r="O840" s="2">
        <f t="shared" si="383"/>
        <v>69.523618205503965</v>
      </c>
      <c r="P840" s="5">
        <f t="shared" si="384"/>
        <v>0.38359387740439682</v>
      </c>
      <c r="Q840" s="4">
        <f t="shared" si="403"/>
        <v>0.35233295595453018</v>
      </c>
      <c r="R840" s="4">
        <f t="shared" si="385"/>
        <v>0.28086472367205972</v>
      </c>
      <c r="S840" s="4">
        <f t="shared" si="404"/>
        <v>0</v>
      </c>
      <c r="T840" s="4">
        <f t="shared" si="405"/>
        <v>0</v>
      </c>
      <c r="U840" s="5">
        <f t="shared" si="406"/>
        <v>0</v>
      </c>
      <c r="V840" s="5">
        <f t="shared" si="407"/>
        <v>-11.416115172729059</v>
      </c>
      <c r="W840" s="5">
        <f t="shared" si="408"/>
        <v>17.878441148674465</v>
      </c>
      <c r="X840" s="5">
        <f t="shared" si="386"/>
        <v>0.99943840691735919</v>
      </c>
      <c r="Y840" s="5">
        <f t="shared" si="387"/>
        <v>0</v>
      </c>
      <c r="Z840" s="5">
        <f t="shared" si="388"/>
        <v>13.090468145339797</v>
      </c>
      <c r="AA840" s="5">
        <f t="shared" si="389"/>
        <v>8.358798777220013</v>
      </c>
      <c r="AB840" s="5">
        <f t="shared" si="390"/>
        <v>0</v>
      </c>
      <c r="AC840" s="5">
        <f t="shared" si="391"/>
        <v>1.6743529726107376</v>
      </c>
      <c r="AD840" s="5">
        <f t="shared" si="392"/>
        <v>-5.9367600741055213</v>
      </c>
      <c r="AE840">
        <f t="shared" si="410"/>
        <v>0</v>
      </c>
    </row>
    <row r="841" spans="1:31" x14ac:dyDescent="0.2">
      <c r="A841">
        <f t="shared" si="409"/>
        <v>8.089999999999872</v>
      </c>
      <c r="B841" s="5">
        <f t="shared" si="393"/>
        <v>0</v>
      </c>
      <c r="C841" s="5">
        <f t="shared" si="394"/>
        <v>534.44248040753484</v>
      </c>
      <c r="D841" s="5">
        <f t="shared" si="395"/>
        <v>-180.34988666439767</v>
      </c>
      <c r="E841" s="2">
        <f t="shared" si="396"/>
        <v>534.44248040753484</v>
      </c>
      <c r="F841" s="2">
        <f t="shared" si="397"/>
        <v>0</v>
      </c>
      <c r="G841" s="3">
        <f t="shared" si="398"/>
        <v>0</v>
      </c>
      <c r="H841" s="3">
        <f t="shared" si="399"/>
        <v>54.906437060477259</v>
      </c>
      <c r="I841" s="3">
        <f t="shared" si="400"/>
        <v>-86.020497162796701</v>
      </c>
      <c r="J841" s="2">
        <f t="shared" si="380"/>
        <v>102.05019726982827</v>
      </c>
      <c r="K841" s="2">
        <f t="shared" si="401"/>
        <v>69.563869986249671</v>
      </c>
      <c r="L841" s="6">
        <f t="shared" si="381"/>
        <v>2835.4038658355698</v>
      </c>
      <c r="M841" s="2">
        <f t="shared" si="382"/>
        <v>35.934805938541082</v>
      </c>
      <c r="N841" s="2">
        <f t="shared" si="402"/>
        <v>102.05019726982827</v>
      </c>
      <c r="O841" s="2">
        <f t="shared" si="383"/>
        <v>69.563869986249671</v>
      </c>
      <c r="P841" s="5">
        <f t="shared" si="384"/>
        <v>0.38359379288239864</v>
      </c>
      <c r="Q841" s="4">
        <f t="shared" si="403"/>
        <v>0.35212872586151689</v>
      </c>
      <c r="R841" s="4">
        <f t="shared" si="385"/>
        <v>0.28079714565735087</v>
      </c>
      <c r="S841" s="4">
        <f t="shared" si="404"/>
        <v>0</v>
      </c>
      <c r="T841" s="4">
        <f t="shared" si="405"/>
        <v>0</v>
      </c>
      <c r="U841" s="5">
        <f t="shared" si="406"/>
        <v>0</v>
      </c>
      <c r="V841" s="5">
        <f t="shared" si="407"/>
        <v>-11.426206575883684</v>
      </c>
      <c r="W841" s="5">
        <f t="shared" si="408"/>
        <v>17.901142797878496</v>
      </c>
      <c r="X841" s="5">
        <f t="shared" si="386"/>
        <v>0.9994373866181071</v>
      </c>
      <c r="Y841" s="5">
        <f t="shared" si="387"/>
        <v>0</v>
      </c>
      <c r="Z841" s="5">
        <f t="shared" si="388"/>
        <v>13.103939362204349</v>
      </c>
      <c r="AA841" s="5">
        <f t="shared" si="389"/>
        <v>8.3641765110183357</v>
      </c>
      <c r="AB841" s="5">
        <f t="shared" si="390"/>
        <v>0</v>
      </c>
      <c r="AC841" s="5">
        <f t="shared" si="391"/>
        <v>1.6777327863206644</v>
      </c>
      <c r="AD841" s="5">
        <f t="shared" si="392"/>
        <v>-5.908680691103168</v>
      </c>
      <c r="AE841">
        <f t="shared" si="410"/>
        <v>0</v>
      </c>
    </row>
    <row r="842" spans="1:31" x14ac:dyDescent="0.2">
      <c r="A842">
        <f t="shared" si="409"/>
        <v>8.0999999999998717</v>
      </c>
      <c r="B842" s="5">
        <f t="shared" si="393"/>
        <v>0</v>
      </c>
      <c r="C842" s="5">
        <f t="shared" si="394"/>
        <v>534.991628664779</v>
      </c>
      <c r="D842" s="5">
        <f t="shared" si="395"/>
        <v>-181.21038707006019</v>
      </c>
      <c r="E842" s="2">
        <f t="shared" si="396"/>
        <v>534.991628664779</v>
      </c>
      <c r="F842" s="2">
        <f t="shared" si="397"/>
        <v>0</v>
      </c>
      <c r="G842" s="3">
        <f t="shared" si="398"/>
        <v>0</v>
      </c>
      <c r="H842" s="3">
        <f t="shared" si="399"/>
        <v>54.923214388340469</v>
      </c>
      <c r="I842" s="3">
        <f t="shared" si="400"/>
        <v>-86.079583969707727</v>
      </c>
      <c r="J842" s="2">
        <f t="shared" si="380"/>
        <v>102.10903121245238</v>
      </c>
      <c r="K842" s="2">
        <f t="shared" si="401"/>
        <v>69.603974923280418</v>
      </c>
      <c r="L842" s="6">
        <f t="shared" si="381"/>
        <v>2835.4009723394702</v>
      </c>
      <c r="M842" s="2">
        <f t="shared" si="382"/>
        <v>35.934769267496755</v>
      </c>
      <c r="N842" s="2">
        <f t="shared" si="402"/>
        <v>102.10903121245238</v>
      </c>
      <c r="O842" s="2">
        <f t="shared" si="383"/>
        <v>69.603974923280418</v>
      </c>
      <c r="P842" s="5">
        <f t="shared" si="384"/>
        <v>0.38359370839231255</v>
      </c>
      <c r="Q842" s="4">
        <f t="shared" si="403"/>
        <v>0.35192547457167966</v>
      </c>
      <c r="R842" s="4">
        <f t="shared" si="385"/>
        <v>0.28072984598367379</v>
      </c>
      <c r="S842" s="4">
        <f t="shared" si="404"/>
        <v>0</v>
      </c>
      <c r="T842" s="4">
        <f t="shared" si="405"/>
        <v>0</v>
      </c>
      <c r="U842" s="5">
        <f t="shared" si="406"/>
        <v>0</v>
      </c>
      <c r="V842" s="5">
        <f t="shared" si="407"/>
        <v>-11.436284918285889</v>
      </c>
      <c r="W842" s="5">
        <f t="shared" si="408"/>
        <v>17.923762454334334</v>
      </c>
      <c r="X842" s="5">
        <f t="shared" si="386"/>
        <v>0.99943636670407798</v>
      </c>
      <c r="Y842" s="5">
        <f t="shared" si="387"/>
        <v>0</v>
      </c>
      <c r="Z842" s="5">
        <f t="shared" si="388"/>
        <v>13.117355585267132</v>
      </c>
      <c r="AA842" s="5">
        <f t="shared" si="389"/>
        <v>8.3695494308064351</v>
      </c>
      <c r="AB842" s="5">
        <f t="shared" si="390"/>
        <v>0</v>
      </c>
      <c r="AC842" s="5">
        <f t="shared" si="391"/>
        <v>1.6810706669812436</v>
      </c>
      <c r="AD842" s="5">
        <f t="shared" si="392"/>
        <v>-5.8806881148592325</v>
      </c>
      <c r="AE842">
        <f t="shared" si="410"/>
        <v>0</v>
      </c>
    </row>
    <row r="843" spans="1:31" x14ac:dyDescent="0.2">
      <c r="A843">
        <f t="shared" si="409"/>
        <v>8.1099999999998715</v>
      </c>
      <c r="B843" s="5">
        <f t="shared" si="393"/>
        <v>0</v>
      </c>
      <c r="C843" s="5">
        <f t="shared" si="394"/>
        <v>535.54094486219572</v>
      </c>
      <c r="D843" s="5">
        <f t="shared" si="395"/>
        <v>-182.07147694416304</v>
      </c>
      <c r="E843" s="2">
        <f t="shared" si="396"/>
        <v>535.54094486219572</v>
      </c>
      <c r="F843" s="2">
        <f t="shared" si="397"/>
        <v>0</v>
      </c>
      <c r="G843" s="3">
        <f t="shared" si="398"/>
        <v>0</v>
      </c>
      <c r="H843" s="3">
        <f t="shared" si="399"/>
        <v>54.940025095010284</v>
      </c>
      <c r="I843" s="3">
        <f t="shared" si="400"/>
        <v>-86.138390850856325</v>
      </c>
      <c r="J843" s="2">
        <f t="shared" si="380"/>
        <v>102.16765014335628</v>
      </c>
      <c r="K843" s="2">
        <f t="shared" si="401"/>
        <v>69.643933294721393</v>
      </c>
      <c r="L843" s="6">
        <f t="shared" si="381"/>
        <v>2835.3980799423412</v>
      </c>
      <c r="M843" s="2">
        <f t="shared" si="382"/>
        <v>35.934732610380365</v>
      </c>
      <c r="N843" s="2">
        <f t="shared" si="402"/>
        <v>102.16765014335628</v>
      </c>
      <c r="O843" s="2">
        <f t="shared" si="383"/>
        <v>69.643933294721393</v>
      </c>
      <c r="P843" s="5">
        <f t="shared" si="384"/>
        <v>0.3835936239343164</v>
      </c>
      <c r="Q843" s="4">
        <f t="shared" si="403"/>
        <v>0.3517231977045438</v>
      </c>
      <c r="R843" s="4">
        <f t="shared" si="385"/>
        <v>0.28066282380970631</v>
      </c>
      <c r="S843" s="4">
        <f t="shared" si="404"/>
        <v>0</v>
      </c>
      <c r="T843" s="4">
        <f t="shared" si="405"/>
        <v>0</v>
      </c>
      <c r="U843" s="5">
        <f t="shared" si="406"/>
        <v>0</v>
      </c>
      <c r="V843" s="5">
        <f t="shared" si="407"/>
        <v>-11.446350148353618</v>
      </c>
      <c r="W843" s="5">
        <f t="shared" si="408"/>
        <v>17.946300191701006</v>
      </c>
      <c r="X843" s="5">
        <f t="shared" si="386"/>
        <v>0.99943534717742</v>
      </c>
      <c r="Y843" s="5">
        <f t="shared" si="387"/>
        <v>0</v>
      </c>
      <c r="Z843" s="5">
        <f t="shared" si="388"/>
        <v>13.13071692141043</v>
      </c>
      <c r="AA843" s="5">
        <f t="shared" si="389"/>
        <v>8.3749175025434504</v>
      </c>
      <c r="AB843" s="5">
        <f t="shared" si="390"/>
        <v>0</v>
      </c>
      <c r="AC843" s="5">
        <f t="shared" si="391"/>
        <v>1.6843667730568121</v>
      </c>
      <c r="AD843" s="5">
        <f t="shared" si="392"/>
        <v>-5.852782305755543</v>
      </c>
      <c r="AE843">
        <f t="shared" si="410"/>
        <v>0</v>
      </c>
    </row>
    <row r="844" spans="1:31" x14ac:dyDescent="0.2">
      <c r="A844">
        <f t="shared" si="409"/>
        <v>8.1199999999998713</v>
      </c>
      <c r="B844" s="5">
        <f t="shared" si="393"/>
        <v>0</v>
      </c>
      <c r="C844" s="5">
        <f t="shared" si="394"/>
        <v>536.09042933148453</v>
      </c>
      <c r="D844" s="5">
        <f t="shared" si="395"/>
        <v>-182.9331534917869</v>
      </c>
      <c r="E844" s="2">
        <f t="shared" si="396"/>
        <v>536.09042933148453</v>
      </c>
      <c r="F844" s="2">
        <f t="shared" si="397"/>
        <v>0</v>
      </c>
      <c r="G844" s="3">
        <f t="shared" si="398"/>
        <v>0</v>
      </c>
      <c r="H844" s="3">
        <f t="shared" si="399"/>
        <v>54.956868762740854</v>
      </c>
      <c r="I844" s="3">
        <f t="shared" si="400"/>
        <v>-86.196918673913885</v>
      </c>
      <c r="J844" s="2">
        <f t="shared" si="380"/>
        <v>102.22605447283215</v>
      </c>
      <c r="K844" s="2">
        <f t="shared" si="401"/>
        <v>69.683745380253669</v>
      </c>
      <c r="L844" s="6">
        <f t="shared" si="381"/>
        <v>2835.3951886502077</v>
      </c>
      <c r="M844" s="2">
        <f t="shared" si="382"/>
        <v>35.934695967268262</v>
      </c>
      <c r="N844" s="2">
        <f t="shared" si="402"/>
        <v>102.22605447283215</v>
      </c>
      <c r="O844" s="2">
        <f t="shared" si="383"/>
        <v>69.683745380253669</v>
      </c>
      <c r="P844" s="5">
        <f t="shared" si="384"/>
        <v>0.3835935395085861</v>
      </c>
      <c r="Q844" s="4">
        <f t="shared" si="403"/>
        <v>0.3515218908973774</v>
      </c>
      <c r="R844" s="4">
        <f t="shared" si="385"/>
        <v>0.28059607829422195</v>
      </c>
      <c r="S844" s="4">
        <f t="shared" si="404"/>
        <v>0</v>
      </c>
      <c r="T844" s="4">
        <f t="shared" si="405"/>
        <v>0</v>
      </c>
      <c r="U844" s="5">
        <f t="shared" si="406"/>
        <v>0</v>
      </c>
      <c r="V844" s="5">
        <f t="shared" si="407"/>
        <v>-11.456402214858157</v>
      </c>
      <c r="W844" s="5">
        <f t="shared" si="408"/>
        <v>17.96875608530441</v>
      </c>
      <c r="X844" s="5">
        <f t="shared" si="386"/>
        <v>0.99943432804025645</v>
      </c>
      <c r="Y844" s="5">
        <f t="shared" si="387"/>
        <v>0</v>
      </c>
      <c r="Z844" s="5">
        <f t="shared" si="388"/>
        <v>13.144023478135242</v>
      </c>
      <c r="AA844" s="5">
        <f t="shared" si="389"/>
        <v>8.3802806923407118</v>
      </c>
      <c r="AB844" s="5">
        <f t="shared" si="390"/>
        <v>0</v>
      </c>
      <c r="AC844" s="5">
        <f t="shared" si="391"/>
        <v>1.6876212632770855</v>
      </c>
      <c r="AD844" s="5">
        <f t="shared" si="392"/>
        <v>-5.824963222354878</v>
      </c>
      <c r="AE844">
        <f t="shared" si="410"/>
        <v>0</v>
      </c>
    </row>
    <row r="845" spans="1:31" x14ac:dyDescent="0.2">
      <c r="A845">
        <f t="shared" si="409"/>
        <v>8.1299999999998711</v>
      </c>
      <c r="B845" s="5">
        <f t="shared" si="393"/>
        <v>0</v>
      </c>
      <c r="C845" s="5">
        <f t="shared" si="394"/>
        <v>536.64008240017506</v>
      </c>
      <c r="D845" s="5">
        <f t="shared" si="395"/>
        <v>-183.79541392668716</v>
      </c>
      <c r="E845" s="2">
        <f t="shared" si="396"/>
        <v>536.64008240017506</v>
      </c>
      <c r="F845" s="2">
        <f t="shared" si="397"/>
        <v>0</v>
      </c>
      <c r="G845" s="3">
        <f t="shared" si="398"/>
        <v>0</v>
      </c>
      <c r="H845" s="3">
        <f t="shared" si="399"/>
        <v>54.973744975373627</v>
      </c>
      <c r="I845" s="3">
        <f t="shared" si="400"/>
        <v>-86.255168306137435</v>
      </c>
      <c r="J845" s="2">
        <f t="shared" si="380"/>
        <v>102.28424461341793</v>
      </c>
      <c r="K845" s="2">
        <f t="shared" si="401"/>
        <v>69.723411461089242</v>
      </c>
      <c r="L845" s="6">
        <f t="shared" si="381"/>
        <v>2835.3922984690266</v>
      </c>
      <c r="M845" s="2">
        <f t="shared" si="382"/>
        <v>35.934659338235925</v>
      </c>
      <c r="N845" s="2">
        <f t="shared" si="402"/>
        <v>102.28424461341793</v>
      </c>
      <c r="O845" s="2">
        <f t="shared" si="383"/>
        <v>69.723411461089242</v>
      </c>
      <c r="P845" s="5">
        <f t="shared" si="384"/>
        <v>0.38359345511529558</v>
      </c>
      <c r="Q845" s="4">
        <f t="shared" si="403"/>
        <v>0.35132154980515856</v>
      </c>
      <c r="R845" s="4">
        <f t="shared" si="385"/>
        <v>0.28052960859612319</v>
      </c>
      <c r="S845" s="4">
        <f t="shared" si="404"/>
        <v>0</v>
      </c>
      <c r="T845" s="4">
        <f t="shared" si="405"/>
        <v>0</v>
      </c>
      <c r="U845" s="5">
        <f t="shared" si="406"/>
        <v>0</v>
      </c>
      <c r="V845" s="5">
        <f t="shared" si="407"/>
        <v>-11.466441066924036</v>
      </c>
      <c r="W845" s="5">
        <f t="shared" si="408"/>
        <v>17.99113021212208</v>
      </c>
      <c r="X845" s="5">
        <f t="shared" si="386"/>
        <v>0.99943330929468654</v>
      </c>
      <c r="Y845" s="5">
        <f t="shared" si="387"/>
        <v>0</v>
      </c>
      <c r="Z845" s="5">
        <f t="shared" si="388"/>
        <v>13.157275363552587</v>
      </c>
      <c r="AA845" s="5">
        <f t="shared" si="389"/>
        <v>8.3856389664622561</v>
      </c>
      <c r="AB845" s="5">
        <f t="shared" si="390"/>
        <v>0</v>
      </c>
      <c r="AC845" s="5">
        <f t="shared" si="391"/>
        <v>1.6908342966285517</v>
      </c>
      <c r="AD845" s="5">
        <f t="shared" si="392"/>
        <v>-5.7972308214156634</v>
      </c>
      <c r="AE845">
        <f t="shared" si="410"/>
        <v>0</v>
      </c>
    </row>
    <row r="846" spans="1:31" x14ac:dyDescent="0.2">
      <c r="A846">
        <f t="shared" si="409"/>
        <v>8.1399999999998709</v>
      </c>
      <c r="B846" s="5">
        <f t="shared" si="393"/>
        <v>0</v>
      </c>
      <c r="C846" s="5">
        <f t="shared" si="394"/>
        <v>537.18990439164361</v>
      </c>
      <c r="D846" s="5">
        <f t="shared" si="395"/>
        <v>-184.65825547128961</v>
      </c>
      <c r="E846" s="2">
        <f t="shared" si="396"/>
        <v>537.18990439164361</v>
      </c>
      <c r="F846" s="2">
        <f t="shared" si="397"/>
        <v>0</v>
      </c>
      <c r="G846" s="3">
        <f t="shared" si="398"/>
        <v>0</v>
      </c>
      <c r="H846" s="3">
        <f t="shared" si="399"/>
        <v>54.990653318339909</v>
      </c>
      <c r="I846" s="3">
        <f t="shared" si="400"/>
        <v>-86.313140614351596</v>
      </c>
      <c r="J846" s="2">
        <f t="shared" si="380"/>
        <v>102.3422209798609</v>
      </c>
      <c r="K846" s="2">
        <f t="shared" si="401"/>
        <v>69.762931819946076</v>
      </c>
      <c r="L846" s="6">
        <f t="shared" si="381"/>
        <v>2835.3894094046896</v>
      </c>
      <c r="M846" s="2">
        <f t="shared" si="382"/>
        <v>35.934622723358039</v>
      </c>
      <c r="N846" s="2">
        <f t="shared" si="402"/>
        <v>102.3422209798609</v>
      </c>
      <c r="O846" s="2">
        <f t="shared" si="383"/>
        <v>69.762931819946076</v>
      </c>
      <c r="P846" s="5">
        <f t="shared" si="384"/>
        <v>0.38359337075461697</v>
      </c>
      <c r="Q846" s="4">
        <f t="shared" si="403"/>
        <v>0.35112217010054264</v>
      </c>
      <c r="R846" s="4">
        <f t="shared" si="385"/>
        <v>0.28046341387447354</v>
      </c>
      <c r="S846" s="4">
        <f t="shared" si="404"/>
        <v>0</v>
      </c>
      <c r="T846" s="4">
        <f t="shared" si="405"/>
        <v>0</v>
      </c>
      <c r="U846" s="5">
        <f t="shared" si="406"/>
        <v>0</v>
      </c>
      <c r="V846" s="5">
        <f t="shared" si="407"/>
        <v>-11.476466654028874</v>
      </c>
      <c r="W846" s="5">
        <f t="shared" si="408"/>
        <v>18.013422650767943</v>
      </c>
      <c r="X846" s="5">
        <f t="shared" si="386"/>
        <v>0.99943229094278763</v>
      </c>
      <c r="Y846" s="5">
        <f t="shared" si="387"/>
        <v>0</v>
      </c>
      <c r="Z846" s="5">
        <f t="shared" si="388"/>
        <v>13.170472686374852</v>
      </c>
      <c r="AA846" s="5">
        <f t="shared" si="389"/>
        <v>8.3909922913253414</v>
      </c>
      <c r="AB846" s="5">
        <f t="shared" si="390"/>
        <v>0</v>
      </c>
      <c r="AC846" s="5">
        <f t="shared" si="391"/>
        <v>1.6940060323459782</v>
      </c>
      <c r="AD846" s="5">
        <f t="shared" si="392"/>
        <v>-5.7695850579067169</v>
      </c>
      <c r="AE846">
        <f t="shared" si="410"/>
        <v>0</v>
      </c>
    </row>
    <row r="847" spans="1:31" x14ac:dyDescent="0.2">
      <c r="A847">
        <f t="shared" si="409"/>
        <v>8.1499999999998707</v>
      </c>
      <c r="B847" s="5">
        <f t="shared" si="393"/>
        <v>0</v>
      </c>
      <c r="C847" s="5">
        <f t="shared" si="394"/>
        <v>537.73989562512861</v>
      </c>
      <c r="D847" s="5">
        <f t="shared" si="395"/>
        <v>-185.52167535668602</v>
      </c>
      <c r="E847" s="2">
        <f t="shared" si="396"/>
        <v>537.73989562512861</v>
      </c>
      <c r="F847" s="2">
        <f t="shared" si="397"/>
        <v>0</v>
      </c>
      <c r="G847" s="3">
        <f t="shared" si="398"/>
        <v>0</v>
      </c>
      <c r="H847" s="3">
        <f t="shared" si="399"/>
        <v>55.007593378663366</v>
      </c>
      <c r="I847" s="3">
        <f t="shared" si="400"/>
        <v>-86.370836464930662</v>
      </c>
      <c r="J847" s="2">
        <f t="shared" si="380"/>
        <v>102.39998398908159</v>
      </c>
      <c r="K847" s="2">
        <f t="shared" si="401"/>
        <v>69.802306741023571</v>
      </c>
      <c r="L847" s="6">
        <f t="shared" si="381"/>
        <v>2835.3865214630214</v>
      </c>
      <c r="M847" s="2">
        <f t="shared" si="382"/>
        <v>35.934586122708431</v>
      </c>
      <c r="N847" s="2">
        <f t="shared" si="402"/>
        <v>102.39998398908159</v>
      </c>
      <c r="O847" s="2">
        <f t="shared" si="383"/>
        <v>69.802306741023571</v>
      </c>
      <c r="P847" s="5">
        <f t="shared" si="384"/>
        <v>0.38359328642672025</v>
      </c>
      <c r="Q847" s="4">
        <f t="shared" si="403"/>
        <v>0.35092374747382732</v>
      </c>
      <c r="R847" s="4">
        <f t="shared" si="385"/>
        <v>0.28039749328852998</v>
      </c>
      <c r="S847" s="4">
        <f t="shared" si="404"/>
        <v>0</v>
      </c>
      <c r="T847" s="4">
        <f t="shared" si="405"/>
        <v>0</v>
      </c>
      <c r="U847" s="5">
        <f t="shared" si="406"/>
        <v>0</v>
      </c>
      <c r="V847" s="5">
        <f t="shared" si="407"/>
        <v>-11.486478926003267</v>
      </c>
      <c r="W847" s="5">
        <f t="shared" si="408"/>
        <v>18.035633481477127</v>
      </c>
      <c r="X847" s="5">
        <f t="shared" si="386"/>
        <v>0.99943127298661294</v>
      </c>
      <c r="Y847" s="5">
        <f t="shared" si="387"/>
        <v>0</v>
      </c>
      <c r="Z847" s="5">
        <f t="shared" si="388"/>
        <v>13.183615555907187</v>
      </c>
      <c r="AA847" s="5">
        <f t="shared" si="389"/>
        <v>8.3963406335009569</v>
      </c>
      <c r="AB847" s="5">
        <f t="shared" si="390"/>
        <v>0</v>
      </c>
      <c r="AC847" s="5">
        <f t="shared" si="391"/>
        <v>1.6971366299039197</v>
      </c>
      <c r="AD847" s="5">
        <f t="shared" si="392"/>
        <v>-5.742025885021917</v>
      </c>
      <c r="AE847">
        <f t="shared" si="410"/>
        <v>0</v>
      </c>
    </row>
    <row r="848" spans="1:31" x14ac:dyDescent="0.2">
      <c r="A848">
        <f t="shared" si="409"/>
        <v>8.1599999999998705</v>
      </c>
      <c r="B848" s="5">
        <f t="shared" si="393"/>
        <v>0</v>
      </c>
      <c r="C848" s="5">
        <f t="shared" si="394"/>
        <v>538.29005641574668</v>
      </c>
      <c r="D848" s="5">
        <f t="shared" si="395"/>
        <v>-186.38567082262958</v>
      </c>
      <c r="E848" s="2">
        <f t="shared" si="396"/>
        <v>538.29005641574668</v>
      </c>
      <c r="F848" s="2">
        <f t="shared" si="397"/>
        <v>0</v>
      </c>
      <c r="G848" s="3">
        <f t="shared" si="398"/>
        <v>0</v>
      </c>
      <c r="H848" s="3">
        <f t="shared" si="399"/>
        <v>55.024564744962404</v>
      </c>
      <c r="I848" s="3">
        <f t="shared" si="400"/>
        <v>-86.428256723780876</v>
      </c>
      <c r="J848" s="2">
        <f t="shared" si="380"/>
        <v>102.45753406013797</v>
      </c>
      <c r="K848" s="2">
        <f t="shared" si="401"/>
        <v>69.84153650997817</v>
      </c>
      <c r="L848" s="6">
        <f t="shared" si="381"/>
        <v>2835.3836346497792</v>
      </c>
      <c r="M848" s="2">
        <f t="shared" si="382"/>
        <v>35.934549536360045</v>
      </c>
      <c r="N848" s="2">
        <f t="shared" si="402"/>
        <v>102.45753406013797</v>
      </c>
      <c r="O848" s="2">
        <f t="shared" si="383"/>
        <v>69.84153650997817</v>
      </c>
      <c r="P848" s="5">
        <f t="shared" si="384"/>
        <v>0.38359320213177356</v>
      </c>
      <c r="Q848" s="4">
        <f t="shared" si="403"/>
        <v>0.35072627763291742</v>
      </c>
      <c r="R848" s="4">
        <f t="shared" si="385"/>
        <v>0.280331845997774</v>
      </c>
      <c r="S848" s="4">
        <f t="shared" si="404"/>
        <v>0</v>
      </c>
      <c r="T848" s="4">
        <f t="shared" si="405"/>
        <v>0</v>
      </c>
      <c r="U848" s="5">
        <f t="shared" si="406"/>
        <v>0</v>
      </c>
      <c r="V848" s="5">
        <f t="shared" si="407"/>
        <v>-11.496477833030662</v>
      </c>
      <c r="W848" s="5">
        <f t="shared" si="408"/>
        <v>18.057762786090876</v>
      </c>
      <c r="X848" s="5">
        <f t="shared" si="386"/>
        <v>0.99943025542819119</v>
      </c>
      <c r="Y848" s="5">
        <f t="shared" si="387"/>
        <v>0</v>
      </c>
      <c r="Z848" s="5">
        <f t="shared" si="388"/>
        <v>13.196704082038934</v>
      </c>
      <c r="AA848" s="5">
        <f t="shared" si="389"/>
        <v>8.4016839597143189</v>
      </c>
      <c r="AB848" s="5">
        <f t="shared" si="390"/>
        <v>0</v>
      </c>
      <c r="AC848" s="5">
        <f t="shared" si="391"/>
        <v>1.7002262490082725</v>
      </c>
      <c r="AD848" s="5">
        <f t="shared" si="392"/>
        <v>-5.7145532541948043</v>
      </c>
      <c r="AE848">
        <f t="shared" si="410"/>
        <v>0</v>
      </c>
    </row>
    <row r="849" spans="1:31" x14ac:dyDescent="0.2">
      <c r="A849">
        <f t="shared" si="409"/>
        <v>8.1699999999998703</v>
      </c>
      <c r="B849" s="5">
        <f t="shared" si="393"/>
        <v>0</v>
      </c>
      <c r="C849" s="5">
        <f t="shared" si="394"/>
        <v>538.84038707450873</v>
      </c>
      <c r="D849" s="5">
        <f t="shared" si="395"/>
        <v>-187.2502391175301</v>
      </c>
      <c r="E849" s="2">
        <f t="shared" si="396"/>
        <v>538.84038707450873</v>
      </c>
      <c r="F849" s="2">
        <f t="shared" si="397"/>
        <v>0</v>
      </c>
      <c r="G849" s="3">
        <f t="shared" si="398"/>
        <v>0</v>
      </c>
      <c r="H849" s="3">
        <f t="shared" si="399"/>
        <v>55.041567007452485</v>
      </c>
      <c r="I849" s="3">
        <f t="shared" si="400"/>
        <v>-86.485402256322828</v>
      </c>
      <c r="J849" s="2">
        <f t="shared" si="380"/>
        <v>102.51487161418997</v>
      </c>
      <c r="K849" s="2">
        <f t="shared" si="401"/>
        <v>69.880621413899092</v>
      </c>
      <c r="L849" s="6">
        <f t="shared" si="381"/>
        <v>2835.3807489706574</v>
      </c>
      <c r="M849" s="2">
        <f t="shared" si="382"/>
        <v>35.934512964385064</v>
      </c>
      <c r="N849" s="2">
        <f t="shared" si="402"/>
        <v>102.51487161418997</v>
      </c>
      <c r="O849" s="2">
        <f t="shared" si="383"/>
        <v>69.880621413899092</v>
      </c>
      <c r="P849" s="5">
        <f t="shared" si="384"/>
        <v>0.38359311786994321</v>
      </c>
      <c r="Q849" s="4">
        <f t="shared" si="403"/>
        <v>0.35052975630328992</v>
      </c>
      <c r="R849" s="4">
        <f t="shared" si="385"/>
        <v>0.28026647116194298</v>
      </c>
      <c r="S849" s="4">
        <f t="shared" si="404"/>
        <v>0</v>
      </c>
      <c r="T849" s="4">
        <f t="shared" si="405"/>
        <v>0</v>
      </c>
      <c r="U849" s="5">
        <f t="shared" si="406"/>
        <v>0</v>
      </c>
      <c r="V849" s="5">
        <f t="shared" si="407"/>
        <v>-11.506463325647223</v>
      </c>
      <c r="W849" s="5">
        <f t="shared" si="408"/>
        <v>18.079810648041445</v>
      </c>
      <c r="X849" s="5">
        <f t="shared" si="386"/>
        <v>0.99942923826953001</v>
      </c>
      <c r="Y849" s="5">
        <f t="shared" si="387"/>
        <v>0</v>
      </c>
      <c r="Z849" s="5">
        <f t="shared" si="388"/>
        <v>13.209738375235171</v>
      </c>
      <c r="AA849" s="5">
        <f t="shared" si="389"/>
        <v>8.4070222368453749</v>
      </c>
      <c r="AB849" s="5">
        <f t="shared" si="390"/>
        <v>0</v>
      </c>
      <c r="AC849" s="5">
        <f t="shared" si="391"/>
        <v>1.7032750495879476</v>
      </c>
      <c r="AD849" s="5">
        <f t="shared" si="392"/>
        <v>-5.68716711511318</v>
      </c>
      <c r="AE849">
        <f t="shared" si="410"/>
        <v>0</v>
      </c>
    </row>
    <row r="850" spans="1:31" x14ac:dyDescent="0.2">
      <c r="A850">
        <f t="shared" si="409"/>
        <v>8.17999999999987</v>
      </c>
      <c r="B850" s="5">
        <f t="shared" si="393"/>
        <v>0</v>
      </c>
      <c r="C850" s="5">
        <f t="shared" si="394"/>
        <v>539.39088790833569</v>
      </c>
      <c r="D850" s="5">
        <f t="shared" si="395"/>
        <v>-188.11537749844908</v>
      </c>
      <c r="E850" s="2">
        <f t="shared" si="396"/>
        <v>539.39088790833569</v>
      </c>
      <c r="F850" s="2">
        <f t="shared" si="397"/>
        <v>0</v>
      </c>
      <c r="G850" s="3">
        <f t="shared" si="398"/>
        <v>0</v>
      </c>
      <c r="H850" s="3">
        <f t="shared" si="399"/>
        <v>55.058599757948365</v>
      </c>
      <c r="I850" s="3">
        <f t="shared" si="400"/>
        <v>-86.542273927473957</v>
      </c>
      <c r="J850" s="2">
        <f t="shared" si="380"/>
        <v>102.57199707446419</v>
      </c>
      <c r="K850" s="2">
        <f t="shared" si="401"/>
        <v>69.919561741284383</v>
      </c>
      <c r="L850" s="6">
        <f t="shared" si="381"/>
        <v>2835.3778644312833</v>
      </c>
      <c r="M850" s="2">
        <f t="shared" si="382"/>
        <v>35.934476406854813</v>
      </c>
      <c r="N850" s="2">
        <f t="shared" si="402"/>
        <v>102.57199707446419</v>
      </c>
      <c r="O850" s="2">
        <f t="shared" si="383"/>
        <v>69.919561741284383</v>
      </c>
      <c r="P850" s="5">
        <f t="shared" si="384"/>
        <v>0.38359303364139352</v>
      </c>
      <c r="Q850" s="4">
        <f t="shared" si="403"/>
        <v>0.35033417922795695</v>
      </c>
      <c r="R850" s="4">
        <f t="shared" si="385"/>
        <v>0.28020136794106087</v>
      </c>
      <c r="S850" s="4">
        <f t="shared" si="404"/>
        <v>0</v>
      </c>
      <c r="T850" s="4">
        <f t="shared" si="405"/>
        <v>0</v>
      </c>
      <c r="U850" s="5">
        <f t="shared" si="406"/>
        <v>0</v>
      </c>
      <c r="V850" s="5">
        <f t="shared" si="407"/>
        <v>-11.516435354741667</v>
      </c>
      <c r="W850" s="5">
        <f t="shared" si="408"/>
        <v>18.101777152337032</v>
      </c>
      <c r="X850" s="5">
        <f t="shared" si="386"/>
        <v>0.99942822151261301</v>
      </c>
      <c r="Y850" s="5">
        <f t="shared" si="387"/>
        <v>0</v>
      </c>
      <c r="Z850" s="5">
        <f t="shared" si="388"/>
        <v>13.222718546528219</v>
      </c>
      <c r="AA850" s="5">
        <f t="shared" si="389"/>
        <v>8.4123554319292886</v>
      </c>
      <c r="AB850" s="5">
        <f t="shared" si="390"/>
        <v>0</v>
      </c>
      <c r="AC850" s="5">
        <f t="shared" si="391"/>
        <v>1.706283191786552</v>
      </c>
      <c r="AD850" s="5">
        <f t="shared" si="392"/>
        <v>-5.6598674157336788</v>
      </c>
      <c r="AE850">
        <f t="shared" si="410"/>
        <v>0</v>
      </c>
    </row>
    <row r="851" spans="1:31" x14ac:dyDescent="0.2">
      <c r="A851">
        <f t="shared" si="409"/>
        <v>8.1899999999998698</v>
      </c>
      <c r="B851" s="5">
        <f t="shared" si="393"/>
        <v>0</v>
      </c>
      <c r="C851" s="5">
        <f t="shared" si="394"/>
        <v>539.94155922007474</v>
      </c>
      <c r="D851" s="5">
        <f t="shared" si="395"/>
        <v>-188.9810832310946</v>
      </c>
      <c r="E851" s="2">
        <f t="shared" si="396"/>
        <v>539.94155922007474</v>
      </c>
      <c r="F851" s="2">
        <f t="shared" si="397"/>
        <v>0</v>
      </c>
      <c r="G851" s="3">
        <f t="shared" si="398"/>
        <v>0</v>
      </c>
      <c r="H851" s="3">
        <f t="shared" si="399"/>
        <v>55.075662589866234</v>
      </c>
      <c r="I851" s="3">
        <f t="shared" si="400"/>
        <v>-86.5988726016313</v>
      </c>
      <c r="J851" s="2">
        <f t="shared" si="380"/>
        <v>102.62891086621916</v>
      </c>
      <c r="K851" s="2">
        <f t="shared" si="401"/>
        <v>69.958357782017146</v>
      </c>
      <c r="L851" s="6">
        <f t="shared" si="381"/>
        <v>2835.3749810372192</v>
      </c>
      <c r="M851" s="2">
        <f t="shared" si="382"/>
        <v>35.934439863839749</v>
      </c>
      <c r="N851" s="2">
        <f t="shared" si="402"/>
        <v>102.62891086621916</v>
      </c>
      <c r="O851" s="2">
        <f t="shared" si="383"/>
        <v>69.958357782017146</v>
      </c>
      <c r="P851" s="5">
        <f t="shared" si="384"/>
        <v>0.3835929494462868</v>
      </c>
      <c r="Q851" s="4">
        <f t="shared" si="403"/>
        <v>0.35013954216742799</v>
      </c>
      <c r="R851" s="4">
        <f t="shared" si="385"/>
        <v>0.2801365354954678</v>
      </c>
      <c r="S851" s="4">
        <f t="shared" si="404"/>
        <v>0</v>
      </c>
      <c r="T851" s="4">
        <f t="shared" si="405"/>
        <v>0</v>
      </c>
      <c r="U851" s="5">
        <f t="shared" si="406"/>
        <v>0</v>
      </c>
      <c r="V851" s="5">
        <f t="shared" si="407"/>
        <v>-11.526393871555147</v>
      </c>
      <c r="W851" s="5">
        <f t="shared" si="408"/>
        <v>18.12366238554684</v>
      </c>
      <c r="X851" s="5">
        <f t="shared" si="386"/>
        <v>0.99942720515940009</v>
      </c>
      <c r="Y851" s="5">
        <f t="shared" si="387"/>
        <v>0</v>
      </c>
      <c r="Z851" s="5">
        <f t="shared" si="388"/>
        <v>13.235644707509273</v>
      </c>
      <c r="AA851" s="5">
        <f t="shared" si="389"/>
        <v>8.4176835121569198</v>
      </c>
      <c r="AB851" s="5">
        <f t="shared" si="390"/>
        <v>0</v>
      </c>
      <c r="AC851" s="5">
        <f t="shared" si="391"/>
        <v>1.7092508359541263</v>
      </c>
      <c r="AD851" s="5">
        <f t="shared" si="392"/>
        <v>-5.6326541022962395</v>
      </c>
      <c r="AE851">
        <f t="shared" si="410"/>
        <v>0</v>
      </c>
    </row>
    <row r="852" spans="1:31" x14ac:dyDescent="0.2">
      <c r="A852">
        <f t="shared" si="409"/>
        <v>8.1999999999998696</v>
      </c>
      <c r="B852" s="5">
        <f t="shared" si="393"/>
        <v>0</v>
      </c>
      <c r="C852" s="5">
        <f t="shared" si="394"/>
        <v>540.49240130851524</v>
      </c>
      <c r="D852" s="5">
        <f t="shared" si="395"/>
        <v>-189.84735358981604</v>
      </c>
      <c r="E852" s="2">
        <f t="shared" si="396"/>
        <v>540.49240130851524</v>
      </c>
      <c r="F852" s="2">
        <f t="shared" si="397"/>
        <v>0</v>
      </c>
      <c r="G852" s="3">
        <f t="shared" si="398"/>
        <v>0</v>
      </c>
      <c r="H852" s="3">
        <f t="shared" si="399"/>
        <v>55.092755098225773</v>
      </c>
      <c r="I852" s="3">
        <f t="shared" si="400"/>
        <v>-86.655199142654268</v>
      </c>
      <c r="J852" s="2">
        <f t="shared" si="380"/>
        <v>102.68561341671068</v>
      </c>
      <c r="K852" s="2">
        <f t="shared" si="401"/>
        <v>69.997009827341969</v>
      </c>
      <c r="L852" s="6">
        <f t="shared" si="381"/>
        <v>2835.3720987939637</v>
      </c>
      <c r="M852" s="2">
        <f t="shared" si="382"/>
        <v>35.934403335409606</v>
      </c>
      <c r="N852" s="2">
        <f t="shared" si="402"/>
        <v>102.68561341671068</v>
      </c>
      <c r="O852" s="2">
        <f t="shared" si="383"/>
        <v>69.997009827341969</v>
      </c>
      <c r="P852" s="5">
        <f t="shared" si="384"/>
        <v>0.38359286528478376</v>
      </c>
      <c r="Q852" s="4">
        <f t="shared" si="403"/>
        <v>0.3499458408996734</v>
      </c>
      <c r="R852" s="4">
        <f t="shared" si="385"/>
        <v>0.28007197298585068</v>
      </c>
      <c r="S852" s="4">
        <f t="shared" si="404"/>
        <v>0</v>
      </c>
      <c r="T852" s="4">
        <f t="shared" si="405"/>
        <v>0</v>
      </c>
      <c r="U852" s="5">
        <f t="shared" si="406"/>
        <v>0</v>
      </c>
      <c r="V852" s="5">
        <f t="shared" si="407"/>
        <v>-11.536338827681105</v>
      </c>
      <c r="W852" s="5">
        <f t="shared" si="408"/>
        <v>18.145466435786126</v>
      </c>
      <c r="X852" s="5">
        <f t="shared" si="386"/>
        <v>0.99942618921183035</v>
      </c>
      <c r="Y852" s="5">
        <f t="shared" si="387"/>
        <v>0</v>
      </c>
      <c r="Z852" s="5">
        <f t="shared" si="388"/>
        <v>13.248516970320052</v>
      </c>
      <c r="AA852" s="5">
        <f t="shared" si="389"/>
        <v>8.4230064448753144</v>
      </c>
      <c r="AB852" s="5">
        <f t="shared" si="390"/>
        <v>0</v>
      </c>
      <c r="AC852" s="5">
        <f t="shared" si="391"/>
        <v>1.7121781426389475</v>
      </c>
      <c r="AD852" s="5">
        <f t="shared" si="392"/>
        <v>-5.6055271193385607</v>
      </c>
      <c r="AE852">
        <f t="shared" si="410"/>
        <v>0</v>
      </c>
    </row>
    <row r="853" spans="1:31" x14ac:dyDescent="0.2">
      <c r="A853">
        <f t="shared" si="409"/>
        <v>8.2099999999998694</v>
      </c>
      <c r="B853" s="5">
        <f t="shared" si="393"/>
        <v>0</v>
      </c>
      <c r="C853" s="5">
        <f t="shared" si="394"/>
        <v>541.04341446840465</v>
      </c>
      <c r="D853" s="5">
        <f t="shared" si="395"/>
        <v>-190.71418585759855</v>
      </c>
      <c r="E853" s="2">
        <f t="shared" si="396"/>
        <v>541.04341446840465</v>
      </c>
      <c r="F853" s="2">
        <f t="shared" si="397"/>
        <v>0</v>
      </c>
      <c r="G853" s="3">
        <f t="shared" si="398"/>
        <v>0</v>
      </c>
      <c r="H853" s="3">
        <f t="shared" si="399"/>
        <v>55.109876879652163</v>
      </c>
      <c r="I853" s="3">
        <f t="shared" si="400"/>
        <v>-86.711254413847655</v>
      </c>
      <c r="J853" s="2">
        <f t="shared" si="380"/>
        <v>102.74210515515747</v>
      </c>
      <c r="K853" s="2">
        <f t="shared" si="401"/>
        <v>70.035518169841495</v>
      </c>
      <c r="L853" s="6">
        <f t="shared" si="381"/>
        <v>2835.3692177069506</v>
      </c>
      <c r="M853" s="2">
        <f t="shared" si="382"/>
        <v>35.934366821633226</v>
      </c>
      <c r="N853" s="2">
        <f t="shared" si="402"/>
        <v>102.74210515515747</v>
      </c>
      <c r="O853" s="2">
        <f t="shared" si="383"/>
        <v>70.035518169841495</v>
      </c>
      <c r="P853" s="5">
        <f t="shared" si="384"/>
        <v>0.38359278115704298</v>
      </c>
      <c r="Q853" s="4">
        <f t="shared" si="403"/>
        <v>0.3497530712200847</v>
      </c>
      <c r="R853" s="4">
        <f t="shared" si="385"/>
        <v>0.28000767957327177</v>
      </c>
      <c r="S853" s="4">
        <f t="shared" si="404"/>
        <v>0</v>
      </c>
      <c r="T853" s="4">
        <f t="shared" si="405"/>
        <v>0</v>
      </c>
      <c r="U853" s="5">
        <f t="shared" si="406"/>
        <v>0</v>
      </c>
      <c r="V853" s="5">
        <f t="shared" si="407"/>
        <v>-11.546270175065082</v>
      </c>
      <c r="W853" s="5">
        <f t="shared" si="408"/>
        <v>18.167189392701268</v>
      </c>
      <c r="X853" s="5">
        <f t="shared" si="386"/>
        <v>0.99942517367181871</v>
      </c>
      <c r="Y853" s="5">
        <f t="shared" si="387"/>
        <v>0</v>
      </c>
      <c r="Z853" s="5">
        <f t="shared" si="388"/>
        <v>13.261335447644514</v>
      </c>
      <c r="AA853" s="5">
        <f t="shared" si="389"/>
        <v>8.428324197588168</v>
      </c>
      <c r="AB853" s="5">
        <f t="shared" si="390"/>
        <v>0</v>
      </c>
      <c r="AC853" s="5">
        <f t="shared" si="391"/>
        <v>1.715065272579432</v>
      </c>
      <c r="AD853" s="5">
        <f t="shared" si="392"/>
        <v>-5.578486409710564</v>
      </c>
      <c r="AE853">
        <f t="shared" si="410"/>
        <v>0</v>
      </c>
    </row>
    <row r="854" spans="1:31" x14ac:dyDescent="0.2">
      <c r="A854">
        <f t="shared" si="409"/>
        <v>8.2199999999998692</v>
      </c>
      <c r="B854" s="5">
        <f t="shared" si="393"/>
        <v>0</v>
      </c>
      <c r="C854" s="5">
        <f t="shared" si="394"/>
        <v>541.59459899046487</v>
      </c>
      <c r="D854" s="5">
        <f t="shared" si="395"/>
        <v>-191.58157732605753</v>
      </c>
      <c r="E854" s="2">
        <f t="shared" si="396"/>
        <v>541.59459899046487</v>
      </c>
      <c r="F854" s="2">
        <f t="shared" si="397"/>
        <v>0</v>
      </c>
      <c r="G854" s="3">
        <f t="shared" si="398"/>
        <v>0</v>
      </c>
      <c r="H854" s="3">
        <f t="shared" si="399"/>
        <v>55.127027532377959</v>
      </c>
      <c r="I854" s="3">
        <f t="shared" si="400"/>
        <v>-86.767039277944761</v>
      </c>
      <c r="J854" s="2">
        <f t="shared" si="380"/>
        <v>102.79838651270732</v>
      </c>
      <c r="K854" s="2">
        <f t="shared" si="401"/>
        <v>70.073883103413309</v>
      </c>
      <c r="L854" s="6">
        <f t="shared" si="381"/>
        <v>2835.366337781551</v>
      </c>
      <c r="M854" s="2">
        <f t="shared" si="382"/>
        <v>35.934330322578688</v>
      </c>
      <c r="N854" s="2">
        <f t="shared" si="402"/>
        <v>102.79838651270732</v>
      </c>
      <c r="O854" s="2">
        <f t="shared" si="383"/>
        <v>70.073883103413309</v>
      </c>
      <c r="P854" s="5">
        <f t="shared" si="384"/>
        <v>0.3835926970632213</v>
      </c>
      <c r="Q854" s="4">
        <f t="shared" si="403"/>
        <v>0.34956122894143576</v>
      </c>
      <c r="R854" s="4">
        <f t="shared" si="385"/>
        <v>0.279943654419198</v>
      </c>
      <c r="S854" s="4">
        <f t="shared" si="404"/>
        <v>0</v>
      </c>
      <c r="T854" s="4">
        <f t="shared" si="405"/>
        <v>0</v>
      </c>
      <c r="U854" s="5">
        <f t="shared" si="406"/>
        <v>0</v>
      </c>
      <c r="V854" s="5">
        <f t="shared" si="407"/>
        <v>-11.556187866004612</v>
      </c>
      <c r="W854" s="5">
        <f t="shared" si="408"/>
        <v>18.188831347454993</v>
      </c>
      <c r="X854" s="5">
        <f t="shared" si="386"/>
        <v>0.99942415854125866</v>
      </c>
      <c r="Y854" s="5">
        <f t="shared" si="387"/>
        <v>0</v>
      </c>
      <c r="Z854" s="5">
        <f t="shared" si="388"/>
        <v>13.274100252700613</v>
      </c>
      <c r="AA854" s="5">
        <f t="shared" si="389"/>
        <v>8.4336367379562951</v>
      </c>
      <c r="AB854" s="5">
        <f t="shared" si="390"/>
        <v>0</v>
      </c>
      <c r="AC854" s="5">
        <f t="shared" si="391"/>
        <v>1.7179123866960015</v>
      </c>
      <c r="AD854" s="5">
        <f t="shared" si="392"/>
        <v>-5.5515319145887112</v>
      </c>
      <c r="AE854">
        <f t="shared" si="410"/>
        <v>0</v>
      </c>
    </row>
    <row r="855" spans="1:31" x14ac:dyDescent="0.2">
      <c r="A855">
        <f t="shared" si="409"/>
        <v>8.229999999999869</v>
      </c>
      <c r="B855" s="5">
        <f t="shared" si="393"/>
        <v>0</v>
      </c>
      <c r="C855" s="5">
        <f t="shared" si="394"/>
        <v>542.14595516140798</v>
      </c>
      <c r="D855" s="5">
        <f t="shared" si="395"/>
        <v>-192.44952529543269</v>
      </c>
      <c r="E855" s="2">
        <f t="shared" si="396"/>
        <v>542.14595516140798</v>
      </c>
      <c r="F855" s="2">
        <f t="shared" si="397"/>
        <v>0</v>
      </c>
      <c r="G855" s="3">
        <f t="shared" si="398"/>
        <v>0</v>
      </c>
      <c r="H855" s="3">
        <f t="shared" si="399"/>
        <v>55.144206656244918</v>
      </c>
      <c r="I855" s="3">
        <f t="shared" si="400"/>
        <v>-86.822554597090644</v>
      </c>
      <c r="J855" s="2">
        <f t="shared" si="380"/>
        <v>102.85445792240331</v>
      </c>
      <c r="K855" s="2">
        <f t="shared" si="401"/>
        <v>70.112104923246974</v>
      </c>
      <c r="L855" s="6">
        <f t="shared" si="381"/>
        <v>2835.3634590230704</v>
      </c>
      <c r="M855" s="2">
        <f t="shared" si="382"/>
        <v>35.934293838313216</v>
      </c>
      <c r="N855" s="2">
        <f t="shared" si="402"/>
        <v>102.85445792240331</v>
      </c>
      <c r="O855" s="2">
        <f t="shared" si="383"/>
        <v>70.112104923246974</v>
      </c>
      <c r="P855" s="5">
        <f t="shared" si="384"/>
        <v>0.38359261300347369</v>
      </c>
      <c r="Q855" s="4">
        <f t="shared" si="403"/>
        <v>0.34937030989384238</v>
      </c>
      <c r="R855" s="4">
        <f t="shared" si="385"/>
        <v>0.27987989668552887</v>
      </c>
      <c r="S855" s="4">
        <f t="shared" si="404"/>
        <v>0</v>
      </c>
      <c r="T855" s="4">
        <f t="shared" si="405"/>
        <v>0</v>
      </c>
      <c r="U855" s="5">
        <f t="shared" si="406"/>
        <v>0</v>
      </c>
      <c r="V855" s="5">
        <f t="shared" si="407"/>
        <v>-11.566091853149013</v>
      </c>
      <c r="W855" s="5">
        <f t="shared" si="408"/>
        <v>18.21039239271154</v>
      </c>
      <c r="X855" s="5">
        <f t="shared" si="386"/>
        <v>0.99942314382201958</v>
      </c>
      <c r="Y855" s="5">
        <f t="shared" si="387"/>
        <v>0</v>
      </c>
      <c r="Z855" s="5">
        <f t="shared" si="388"/>
        <v>13.286811499232108</v>
      </c>
      <c r="AA855" s="5">
        <f t="shared" si="389"/>
        <v>8.4389440337980872</v>
      </c>
      <c r="AB855" s="5">
        <f t="shared" si="390"/>
        <v>0</v>
      </c>
      <c r="AC855" s="5">
        <f t="shared" si="391"/>
        <v>1.7207196460830954</v>
      </c>
      <c r="AD855" s="5">
        <f t="shared" si="392"/>
        <v>-5.524663573490372</v>
      </c>
      <c r="AE855">
        <f t="shared" si="410"/>
        <v>0</v>
      </c>
    </row>
    <row r="856" spans="1:31" x14ac:dyDescent="0.2">
      <c r="A856">
        <f t="shared" si="409"/>
        <v>8.2399999999998688</v>
      </c>
      <c r="B856" s="5">
        <f t="shared" si="393"/>
        <v>0</v>
      </c>
      <c r="C856" s="5">
        <f t="shared" si="394"/>
        <v>542.69748326395279</v>
      </c>
      <c r="D856" s="5">
        <f t="shared" si="395"/>
        <v>-193.31802707458229</v>
      </c>
      <c r="E856" s="2">
        <f t="shared" si="396"/>
        <v>542.69748326395279</v>
      </c>
      <c r="F856" s="2">
        <f t="shared" si="397"/>
        <v>0</v>
      </c>
      <c r="G856" s="3">
        <f t="shared" si="398"/>
        <v>0</v>
      </c>
      <c r="H856" s="3">
        <f t="shared" si="399"/>
        <v>55.161413852705749</v>
      </c>
      <c r="I856" s="3">
        <f t="shared" si="400"/>
        <v>-86.877801232825547</v>
      </c>
      <c r="J856" s="2">
        <f t="shared" si="380"/>
        <v>102.91031981915042</v>
      </c>
      <c r="K856" s="2">
        <f t="shared" si="401"/>
        <v>70.15018392580123</v>
      </c>
      <c r="L856" s="6">
        <f t="shared" si="381"/>
        <v>2835.3605814367534</v>
      </c>
      <c r="M856" s="2">
        <f t="shared" si="382"/>
        <v>35.934257368903296</v>
      </c>
      <c r="N856" s="2">
        <f t="shared" si="402"/>
        <v>102.91031981915042</v>
      </c>
      <c r="O856" s="2">
        <f t="shared" si="383"/>
        <v>70.15018392580123</v>
      </c>
      <c r="P856" s="5">
        <f t="shared" si="384"/>
        <v>0.38359252897795321</v>
      </c>
      <c r="Q856" s="4">
        <f t="shared" si="403"/>
        <v>0.34918030992472288</v>
      </c>
      <c r="R856" s="4">
        <f t="shared" si="385"/>
        <v>0.27981640553462506</v>
      </c>
      <c r="S856" s="4">
        <f t="shared" si="404"/>
        <v>0</v>
      </c>
      <c r="T856" s="4">
        <f t="shared" si="405"/>
        <v>0</v>
      </c>
      <c r="U856" s="5">
        <f t="shared" si="406"/>
        <v>0</v>
      </c>
      <c r="V856" s="5">
        <f t="shared" si="407"/>
        <v>-11.575982089499243</v>
      </c>
      <c r="W856" s="5">
        <f t="shared" si="408"/>
        <v>18.231872622621925</v>
      </c>
      <c r="X856" s="5">
        <f t="shared" si="386"/>
        <v>0.99942212951595089</v>
      </c>
      <c r="Y856" s="5">
        <f t="shared" si="387"/>
        <v>0</v>
      </c>
      <c r="Z856" s="5">
        <f t="shared" si="388"/>
        <v>13.299469301500437</v>
      </c>
      <c r="AA856" s="5">
        <f t="shared" si="389"/>
        <v>8.444246053089957</v>
      </c>
      <c r="AB856" s="5">
        <f t="shared" si="390"/>
        <v>0</v>
      </c>
      <c r="AC856" s="5">
        <f t="shared" si="391"/>
        <v>1.7234872120011939</v>
      </c>
      <c r="AD856" s="5">
        <f t="shared" si="392"/>
        <v>-5.4978813242881159</v>
      </c>
      <c r="AE856">
        <f t="shared" si="410"/>
        <v>0</v>
      </c>
    </row>
    <row r="857" spans="1:31" x14ac:dyDescent="0.2">
      <c r="A857">
        <f t="shared" si="409"/>
        <v>8.2499999999998685</v>
      </c>
      <c r="B857" s="5">
        <f t="shared" si="393"/>
        <v>0</v>
      </c>
      <c r="C857" s="5">
        <f t="shared" si="394"/>
        <v>543.24918357684044</v>
      </c>
      <c r="D857" s="5">
        <f t="shared" si="395"/>
        <v>-194.18707998097676</v>
      </c>
      <c r="E857" s="2">
        <f t="shared" si="396"/>
        <v>543.24918357684044</v>
      </c>
      <c r="F857" s="2">
        <f t="shared" si="397"/>
        <v>0</v>
      </c>
      <c r="G857" s="3">
        <f t="shared" si="398"/>
        <v>0</v>
      </c>
      <c r="H857" s="3">
        <f t="shared" si="399"/>
        <v>55.178648724825763</v>
      </c>
      <c r="I857" s="3">
        <f t="shared" si="400"/>
        <v>-86.93278004606843</v>
      </c>
      <c r="J857" s="2">
        <f t="shared" si="380"/>
        <v>102.96597263968242</v>
      </c>
      <c r="K857" s="2">
        <f t="shared" si="401"/>
        <v>70.188120408781472</v>
      </c>
      <c r="L857" s="6">
        <f t="shared" si="381"/>
        <v>2835.35770502778</v>
      </c>
      <c r="M857" s="2">
        <f t="shared" si="382"/>
        <v>35.934220914414567</v>
      </c>
      <c r="N857" s="2">
        <f t="shared" si="402"/>
        <v>102.96597263968242</v>
      </c>
      <c r="O857" s="2">
        <f t="shared" si="383"/>
        <v>70.188120408781472</v>
      </c>
      <c r="P857" s="5">
        <f t="shared" si="384"/>
        <v>0.38359244498681122</v>
      </c>
      <c r="Q857" s="4">
        <f t="shared" si="403"/>
        <v>0.348991224898756</v>
      </c>
      <c r="R857" s="4">
        <f t="shared" si="385"/>
        <v>0.27975318012933581</v>
      </c>
      <c r="S857" s="4">
        <f t="shared" si="404"/>
        <v>0</v>
      </c>
      <c r="T857" s="4">
        <f t="shared" si="405"/>
        <v>0</v>
      </c>
      <c r="U857" s="5">
        <f t="shared" si="406"/>
        <v>0</v>
      </c>
      <c r="V857" s="5">
        <f t="shared" si="407"/>
        <v>-11.585858528407723</v>
      </c>
      <c r="W857" s="5">
        <f t="shared" si="408"/>
        <v>18.253272132809286</v>
      </c>
      <c r="X857" s="5">
        <f t="shared" si="386"/>
        <v>0.99942111562487801</v>
      </c>
      <c r="Y857" s="5">
        <f t="shared" si="387"/>
        <v>0</v>
      </c>
      <c r="Z857" s="5">
        <f t="shared" si="388"/>
        <v>13.312073774276634</v>
      </c>
      <c r="AA857" s="5">
        <f t="shared" si="389"/>
        <v>8.4495427639668108</v>
      </c>
      <c r="AB857" s="5">
        <f t="shared" si="390"/>
        <v>0</v>
      </c>
      <c r="AC857" s="5">
        <f t="shared" si="391"/>
        <v>1.7262152458689108</v>
      </c>
      <c r="AD857" s="5">
        <f t="shared" si="392"/>
        <v>-5.4711851032239025</v>
      </c>
      <c r="AE857">
        <f t="shared" si="410"/>
        <v>0</v>
      </c>
    </row>
    <row r="858" spans="1:31" x14ac:dyDescent="0.2">
      <c r="A858">
        <f t="shared" si="409"/>
        <v>8.2599999999998683</v>
      </c>
      <c r="B858" s="5">
        <f t="shared" si="393"/>
        <v>0</v>
      </c>
      <c r="C858" s="5">
        <f t="shared" si="394"/>
        <v>543.80105637485099</v>
      </c>
      <c r="D858" s="5">
        <f t="shared" si="395"/>
        <v>-195.05668134069262</v>
      </c>
      <c r="E858" s="2">
        <f t="shared" si="396"/>
        <v>543.80105637485099</v>
      </c>
      <c r="F858" s="2">
        <f t="shared" si="397"/>
        <v>0</v>
      </c>
      <c r="G858" s="3">
        <f t="shared" si="398"/>
        <v>0</v>
      </c>
      <c r="H858" s="3">
        <f t="shared" si="399"/>
        <v>55.195910877284454</v>
      </c>
      <c r="I858" s="3">
        <f t="shared" si="400"/>
        <v>-86.987491897100668</v>
      </c>
      <c r="J858" s="2">
        <f t="shared" si="380"/>
        <v>103.0214168225291</v>
      </c>
      <c r="K858" s="2">
        <f t="shared" si="401"/>
        <v>70.225914671117309</v>
      </c>
      <c r="L858" s="6">
        <f t="shared" si="381"/>
        <v>2835.3548298012684</v>
      </c>
      <c r="M858" s="2">
        <f t="shared" si="382"/>
        <v>35.934184474911909</v>
      </c>
      <c r="N858" s="2">
        <f t="shared" si="402"/>
        <v>103.0214168225291</v>
      </c>
      <c r="O858" s="2">
        <f t="shared" si="383"/>
        <v>70.225914671117309</v>
      </c>
      <c r="P858" s="5">
        <f t="shared" si="384"/>
        <v>0.38359236103019706</v>
      </c>
      <c r="Q858" s="4">
        <f t="shared" si="403"/>
        <v>0.34880305069783984</v>
      </c>
      <c r="R858" s="4">
        <f t="shared" si="385"/>
        <v>0.27969021963302587</v>
      </c>
      <c r="S858" s="4">
        <f t="shared" si="404"/>
        <v>0</v>
      </c>
      <c r="T858" s="4">
        <f t="shared" si="405"/>
        <v>0</v>
      </c>
      <c r="U858" s="5">
        <f t="shared" si="406"/>
        <v>0</v>
      </c>
      <c r="V858" s="5">
        <f t="shared" si="407"/>
        <v>-11.595721123578148</v>
      </c>
      <c r="W858" s="5">
        <f t="shared" si="408"/>
        <v>18.274591020354197</v>
      </c>
      <c r="X858" s="5">
        <f t="shared" si="386"/>
        <v>0.9994201021506055</v>
      </c>
      <c r="Y858" s="5">
        <f t="shared" si="387"/>
        <v>0</v>
      </c>
      <c r="Z858" s="5">
        <f t="shared" si="388"/>
        <v>13.324625032833287</v>
      </c>
      <c r="AA858" s="5">
        <f t="shared" si="389"/>
        <v>8.4548341347224536</v>
      </c>
      <c r="AB858" s="5">
        <f t="shared" si="390"/>
        <v>0</v>
      </c>
      <c r="AC858" s="5">
        <f t="shared" si="391"/>
        <v>1.7289039092551395</v>
      </c>
      <c r="AD858" s="5">
        <f t="shared" si="392"/>
        <v>-5.4445748449233484</v>
      </c>
      <c r="AE858">
        <f t="shared" si="410"/>
        <v>0</v>
      </c>
    </row>
    <row r="859" spans="1:31" x14ac:dyDescent="0.2">
      <c r="A859">
        <f t="shared" si="409"/>
        <v>8.2699999999998681</v>
      </c>
      <c r="B859" s="5">
        <f t="shared" si="393"/>
        <v>0</v>
      </c>
      <c r="C859" s="5">
        <f t="shared" si="394"/>
        <v>544.35310192881934</v>
      </c>
      <c r="D859" s="5">
        <f t="shared" si="395"/>
        <v>-195.92682848840585</v>
      </c>
      <c r="E859" s="2">
        <f t="shared" si="396"/>
        <v>544.35310192881934</v>
      </c>
      <c r="F859" s="2">
        <f t="shared" si="397"/>
        <v>0</v>
      </c>
      <c r="G859" s="3">
        <f t="shared" si="398"/>
        <v>0</v>
      </c>
      <c r="H859" s="3">
        <f t="shared" si="399"/>
        <v>55.213199916377008</v>
      </c>
      <c r="I859" s="3">
        <f t="shared" si="400"/>
        <v>-87.041937645549908</v>
      </c>
      <c r="J859" s="2">
        <f t="shared" si="380"/>
        <v>103.07665280798369</v>
      </c>
      <c r="K859" s="2">
        <f t="shared" si="401"/>
        <v>70.263567012940484</v>
      </c>
      <c r="L859" s="6">
        <f t="shared" si="381"/>
        <v>2835.3519557622753</v>
      </c>
      <c r="M859" s="2">
        <f t="shared" si="382"/>
        <v>35.934148050459392</v>
      </c>
      <c r="N859" s="2">
        <f t="shared" si="402"/>
        <v>103.07665280798369</v>
      </c>
      <c r="O859" s="2">
        <f t="shared" si="383"/>
        <v>70.263567012940484</v>
      </c>
      <c r="P859" s="5">
        <f t="shared" si="384"/>
        <v>0.38359227710825844</v>
      </c>
      <c r="Q859" s="4">
        <f t="shared" si="403"/>
        <v>0.34861578322104919</v>
      </c>
      <c r="R859" s="4">
        <f t="shared" si="385"/>
        <v>0.27962752320960266</v>
      </c>
      <c r="S859" s="4">
        <f t="shared" si="404"/>
        <v>0</v>
      </c>
      <c r="T859" s="4">
        <f t="shared" si="405"/>
        <v>0</v>
      </c>
      <c r="U859" s="5">
        <f t="shared" si="406"/>
        <v>0</v>
      </c>
      <c r="V859" s="5">
        <f t="shared" si="407"/>
        <v>-11.605569829065297</v>
      </c>
      <c r="W859" s="5">
        <f t="shared" si="408"/>
        <v>18.295829383780127</v>
      </c>
      <c r="X859" s="5">
        <f t="shared" si="386"/>
        <v>0.99941908909491528</v>
      </c>
      <c r="Y859" s="5">
        <f t="shared" si="387"/>
        <v>0</v>
      </c>
      <c r="Z859" s="5">
        <f t="shared" si="388"/>
        <v>13.337123192936573</v>
      </c>
      <c r="AA859" s="5">
        <f t="shared" si="389"/>
        <v>8.4601201338100473</v>
      </c>
      <c r="AB859" s="5">
        <f t="shared" si="390"/>
        <v>0</v>
      </c>
      <c r="AC859" s="5">
        <f t="shared" si="391"/>
        <v>1.7315533638712761</v>
      </c>
      <c r="AD859" s="5">
        <f t="shared" si="392"/>
        <v>-5.418050482409825</v>
      </c>
      <c r="AE859">
        <f t="shared" si="410"/>
        <v>0</v>
      </c>
    </row>
    <row r="860" spans="1:31" x14ac:dyDescent="0.2">
      <c r="A860">
        <f t="shared" si="409"/>
        <v>8.2799999999998679</v>
      </c>
      <c r="B860" s="5">
        <f t="shared" si="393"/>
        <v>0</v>
      </c>
      <c r="C860" s="5">
        <f t="shared" si="394"/>
        <v>544.90532050565128</v>
      </c>
      <c r="D860" s="5">
        <f t="shared" si="395"/>
        <v>-196.79751876738544</v>
      </c>
      <c r="E860" s="2">
        <f t="shared" si="396"/>
        <v>544.90532050565128</v>
      </c>
      <c r="F860" s="2">
        <f t="shared" si="397"/>
        <v>0</v>
      </c>
      <c r="G860" s="3">
        <f t="shared" si="398"/>
        <v>0</v>
      </c>
      <c r="H860" s="3">
        <f t="shared" si="399"/>
        <v>55.230515450015723</v>
      </c>
      <c r="I860" s="3">
        <f t="shared" si="400"/>
        <v>-87.096118150374011</v>
      </c>
      <c r="J860" s="2">
        <f t="shared" si="380"/>
        <v>103.13168103807062</v>
      </c>
      <c r="K860" s="2">
        <f t="shared" si="401"/>
        <v>70.301077735562799</v>
      </c>
      <c r="L860" s="6">
        <f t="shared" si="381"/>
        <v>2835.349082915795</v>
      </c>
      <c r="M860" s="2">
        <f t="shared" si="382"/>
        <v>35.934111641120317</v>
      </c>
      <c r="N860" s="2">
        <f t="shared" si="402"/>
        <v>103.13168103807062</v>
      </c>
      <c r="O860" s="2">
        <f t="shared" si="383"/>
        <v>70.301077735562799</v>
      </c>
      <c r="P860" s="5">
        <f t="shared" si="384"/>
        <v>0.38359219322114124</v>
      </c>
      <c r="Q860" s="4">
        <f t="shared" si="403"/>
        <v>0.34842941838459313</v>
      </c>
      <c r="R860" s="4">
        <f t="shared" si="385"/>
        <v>0.27956509002354235</v>
      </c>
      <c r="S860" s="4">
        <f t="shared" si="404"/>
        <v>0</v>
      </c>
      <c r="T860" s="4">
        <f t="shared" si="405"/>
        <v>0</v>
      </c>
      <c r="U860" s="5">
        <f t="shared" si="406"/>
        <v>0</v>
      </c>
      <c r="V860" s="5">
        <f t="shared" si="407"/>
        <v>-11.615404599274866</v>
      </c>
      <c r="W860" s="5">
        <f t="shared" si="408"/>
        <v>18.316987323038887</v>
      </c>
      <c r="X860" s="5">
        <f t="shared" si="386"/>
        <v>0.99941807645956793</v>
      </c>
      <c r="Y860" s="5">
        <f t="shared" si="387"/>
        <v>0</v>
      </c>
      <c r="Z860" s="5">
        <f t="shared" si="388"/>
        <v>13.349568370838327</v>
      </c>
      <c r="AA860" s="5">
        <f t="shared" si="389"/>
        <v>8.4654007298425302</v>
      </c>
      <c r="AB860" s="5">
        <f t="shared" si="390"/>
        <v>0</v>
      </c>
      <c r="AC860" s="5">
        <f t="shared" si="391"/>
        <v>1.7341637715634608</v>
      </c>
      <c r="AD860" s="5">
        <f t="shared" si="392"/>
        <v>-5.3916119471185837</v>
      </c>
      <c r="AE860">
        <f t="shared" si="410"/>
        <v>0</v>
      </c>
    </row>
    <row r="861" spans="1:31" x14ac:dyDescent="0.2">
      <c r="A861">
        <f t="shared" si="409"/>
        <v>8.2899999999998677</v>
      </c>
      <c r="B861" s="5">
        <f t="shared" si="393"/>
        <v>0</v>
      </c>
      <c r="C861" s="5">
        <f t="shared" si="394"/>
        <v>545.45771236834003</v>
      </c>
      <c r="D861" s="5">
        <f t="shared" si="395"/>
        <v>-197.66874952948652</v>
      </c>
      <c r="E861" s="2">
        <f t="shared" si="396"/>
        <v>545.45771236834003</v>
      </c>
      <c r="F861" s="2">
        <f t="shared" si="397"/>
        <v>0</v>
      </c>
      <c r="G861" s="3">
        <f t="shared" si="398"/>
        <v>0</v>
      </c>
      <c r="H861" s="3">
        <f t="shared" si="399"/>
        <v>55.247857087731354</v>
      </c>
      <c r="I861" s="3">
        <f t="shared" si="400"/>
        <v>-87.150034269845193</v>
      </c>
      <c r="J861" s="2">
        <f t="shared" si="380"/>
        <v>103.18650195651357</v>
      </c>
      <c r="K861" s="2">
        <f t="shared" si="401"/>
        <v>70.338447141454367</v>
      </c>
      <c r="L861" s="6">
        <f t="shared" si="381"/>
        <v>2835.3462112667603</v>
      </c>
      <c r="M861" s="2">
        <f t="shared" si="382"/>
        <v>35.9340752469572</v>
      </c>
      <c r="N861" s="2">
        <f t="shared" si="402"/>
        <v>103.18650195651357</v>
      </c>
      <c r="O861" s="2">
        <f t="shared" si="383"/>
        <v>70.338447141454367</v>
      </c>
      <c r="P861" s="5">
        <f t="shared" si="384"/>
        <v>0.38359210936898941</v>
      </c>
      <c r="Q861" s="4">
        <f t="shared" si="403"/>
        <v>0.34824395212177156</v>
      </c>
      <c r="R861" s="4">
        <f t="shared" si="385"/>
        <v>0.27950291923991605</v>
      </c>
      <c r="S861" s="4">
        <f t="shared" si="404"/>
        <v>0</v>
      </c>
      <c r="T861" s="4">
        <f t="shared" si="405"/>
        <v>0</v>
      </c>
      <c r="U861" s="5">
        <f t="shared" si="406"/>
        <v>0</v>
      </c>
      <c r="V861" s="5">
        <f t="shared" si="407"/>
        <v>-11.625225388963237</v>
      </c>
      <c r="W861" s="5">
        <f t="shared" si="408"/>
        <v>18.338064939496157</v>
      </c>
      <c r="X861" s="5">
        <f t="shared" si="386"/>
        <v>0.99941706424630217</v>
      </c>
      <c r="Y861" s="5">
        <f t="shared" si="387"/>
        <v>0</v>
      </c>
      <c r="Z861" s="5">
        <f t="shared" si="388"/>
        <v>13.361960683268144</v>
      </c>
      <c r="AA861" s="5">
        <f t="shared" si="389"/>
        <v>8.4706758915930251</v>
      </c>
      <c r="AB861" s="5">
        <f t="shared" si="390"/>
        <v>0</v>
      </c>
      <c r="AC861" s="5">
        <f t="shared" si="391"/>
        <v>1.736735294304907</v>
      </c>
      <c r="AD861" s="5">
        <f t="shared" si="392"/>
        <v>-5.3652591689108178</v>
      </c>
      <c r="AE861">
        <f t="shared" si="410"/>
        <v>0</v>
      </c>
    </row>
    <row r="862" spans="1:31" x14ac:dyDescent="0.2">
      <c r="A862">
        <f t="shared" si="409"/>
        <v>8.2999999999998675</v>
      </c>
      <c r="B862" s="5">
        <f t="shared" si="393"/>
        <v>0</v>
      </c>
      <c r="C862" s="5">
        <f t="shared" si="394"/>
        <v>546.01027777598199</v>
      </c>
      <c r="D862" s="5">
        <f t="shared" si="395"/>
        <v>-198.54051813514343</v>
      </c>
      <c r="E862" s="2">
        <f t="shared" si="396"/>
        <v>546.01027777598199</v>
      </c>
      <c r="F862" s="2">
        <f t="shared" si="397"/>
        <v>0</v>
      </c>
      <c r="G862" s="3">
        <f t="shared" si="398"/>
        <v>0</v>
      </c>
      <c r="H862" s="3">
        <f t="shared" si="399"/>
        <v>55.265224440674402</v>
      </c>
      <c r="I862" s="3">
        <f t="shared" si="400"/>
        <v>-87.203686861534308</v>
      </c>
      <c r="J862" s="2">
        <f t="shared" si="380"/>
        <v>103.24111600870386</v>
      </c>
      <c r="K862" s="2">
        <f t="shared" si="401"/>
        <v>70.375675534222125</v>
      </c>
      <c r="L862" s="6">
        <f t="shared" si="381"/>
        <v>2835.3433408200435</v>
      </c>
      <c r="M862" s="2">
        <f t="shared" si="382"/>
        <v>35.934038868031799</v>
      </c>
      <c r="N862" s="2">
        <f t="shared" si="402"/>
        <v>103.24111600870386</v>
      </c>
      <c r="O862" s="2">
        <f t="shared" si="383"/>
        <v>70.375675534222125</v>
      </c>
      <c r="P862" s="5">
        <f t="shared" si="384"/>
        <v>0.38359202555194527</v>
      </c>
      <c r="Q862" s="4">
        <f t="shared" si="403"/>
        <v>0.34805938038293133</v>
      </c>
      <c r="R862" s="4">
        <f t="shared" si="385"/>
        <v>0.27944101002441535</v>
      </c>
      <c r="S862" s="4">
        <f t="shared" si="404"/>
        <v>0</v>
      </c>
      <c r="T862" s="4">
        <f t="shared" si="405"/>
        <v>0</v>
      </c>
      <c r="U862" s="5">
        <f t="shared" si="406"/>
        <v>0</v>
      </c>
      <c r="V862" s="5">
        <f t="shared" si="407"/>
        <v>-11.635032153237306</v>
      </c>
      <c r="W862" s="5">
        <f t="shared" si="408"/>
        <v>18.359062335917077</v>
      </c>
      <c r="X862" s="5">
        <f t="shared" si="386"/>
        <v>0.99941605245683562</v>
      </c>
      <c r="Y862" s="5">
        <f t="shared" si="387"/>
        <v>0</v>
      </c>
      <c r="Z862" s="5">
        <f t="shared" si="388"/>
        <v>13.374300247425605</v>
      </c>
      <c r="AA862" s="5">
        <f t="shared" si="389"/>
        <v>8.475945587995275</v>
      </c>
      <c r="AB862" s="5">
        <f t="shared" si="390"/>
        <v>0</v>
      </c>
      <c r="AC862" s="5">
        <f t="shared" si="391"/>
        <v>1.739268094188299</v>
      </c>
      <c r="AD862" s="5">
        <f t="shared" si="392"/>
        <v>-5.3389920760876493</v>
      </c>
      <c r="AE862">
        <f t="shared" si="410"/>
        <v>0</v>
      </c>
    </row>
    <row r="863" spans="1:31" x14ac:dyDescent="0.2">
      <c r="A863">
        <f t="shared" si="409"/>
        <v>8.3099999999998673</v>
      </c>
      <c r="B863" s="5">
        <f t="shared" si="393"/>
        <v>0</v>
      </c>
      <c r="C863" s="5">
        <f t="shared" si="394"/>
        <v>546.56301698379343</v>
      </c>
      <c r="D863" s="5">
        <f t="shared" si="395"/>
        <v>-199.41282195336257</v>
      </c>
      <c r="E863" s="2">
        <f t="shared" si="396"/>
        <v>546.56301698379343</v>
      </c>
      <c r="F863" s="2">
        <f t="shared" si="397"/>
        <v>0</v>
      </c>
      <c r="G863" s="3">
        <f t="shared" si="398"/>
        <v>0</v>
      </c>
      <c r="H863" s="3">
        <f t="shared" si="399"/>
        <v>55.282617121616283</v>
      </c>
      <c r="I863" s="3">
        <f t="shared" si="400"/>
        <v>-87.257076782295186</v>
      </c>
      <c r="J863" s="2">
        <f t="shared" si="380"/>
        <v>103.29552364166891</v>
      </c>
      <c r="K863" s="2">
        <f t="shared" si="401"/>
        <v>70.412763218588211</v>
      </c>
      <c r="L863" s="6">
        <f t="shared" si="381"/>
        <v>2835.3404715804554</v>
      </c>
      <c r="M863" s="2">
        <f t="shared" si="382"/>
        <v>35.934002504405079</v>
      </c>
      <c r="N863" s="2">
        <f t="shared" si="402"/>
        <v>103.29552364166891</v>
      </c>
      <c r="O863" s="2">
        <f t="shared" si="383"/>
        <v>70.412763218588211</v>
      </c>
      <c r="P863" s="5">
        <f t="shared" si="384"/>
        <v>0.38359194177014933</v>
      </c>
      <c r="Q863" s="4">
        <f t="shared" si="403"/>
        <v>0.34787569913542193</v>
      </c>
      <c r="R863" s="4">
        <f t="shared" si="385"/>
        <v>0.27937936154337739</v>
      </c>
      <c r="S863" s="4">
        <f t="shared" si="404"/>
        <v>0</v>
      </c>
      <c r="T863" s="4">
        <f t="shared" si="405"/>
        <v>0</v>
      </c>
      <c r="U863" s="5">
        <f t="shared" si="406"/>
        <v>0</v>
      </c>
      <c r="V863" s="5">
        <f t="shared" si="407"/>
        <v>-11.644824847554249</v>
      </c>
      <c r="W863" s="5">
        <f t="shared" si="408"/>
        <v>18.379979616451859</v>
      </c>
      <c r="X863" s="5">
        <f t="shared" si="386"/>
        <v>0.99941504109286394</v>
      </c>
      <c r="Y863" s="5">
        <f t="shared" si="387"/>
        <v>0</v>
      </c>
      <c r="Z863" s="5">
        <f t="shared" si="388"/>
        <v>13.38658718097245</v>
      </c>
      <c r="AA863" s="5">
        <f t="shared" si="389"/>
        <v>8.4812097881440245</v>
      </c>
      <c r="AB863" s="5">
        <f t="shared" si="390"/>
        <v>0</v>
      </c>
      <c r="AC863" s="5">
        <f t="shared" si="391"/>
        <v>1.7417623334182011</v>
      </c>
      <c r="AD863" s="5">
        <f t="shared" si="392"/>
        <v>-5.312810595404116</v>
      </c>
      <c r="AE863">
        <f t="shared" si="410"/>
        <v>0</v>
      </c>
    </row>
    <row r="864" spans="1:31" x14ac:dyDescent="0.2">
      <c r="A864">
        <f t="shared" si="409"/>
        <v>8.3199999999998671</v>
      </c>
      <c r="B864" s="5">
        <f t="shared" si="393"/>
        <v>0</v>
      </c>
      <c r="C864" s="5">
        <f t="shared" si="394"/>
        <v>547.11593024312617</v>
      </c>
      <c r="D864" s="5">
        <f t="shared" si="395"/>
        <v>-200.28565836171529</v>
      </c>
      <c r="E864" s="2">
        <f t="shared" si="396"/>
        <v>547.11593024312617</v>
      </c>
      <c r="F864" s="2">
        <f t="shared" si="397"/>
        <v>0</v>
      </c>
      <c r="G864" s="3">
        <f t="shared" si="398"/>
        <v>0</v>
      </c>
      <c r="H864" s="3">
        <f t="shared" si="399"/>
        <v>55.300034744950466</v>
      </c>
      <c r="I864" s="3">
        <f t="shared" si="400"/>
        <v>-87.310204888249231</v>
      </c>
      <c r="J864" s="2">
        <f t="shared" ref="J864:J927" si="411">SQRT(G864^2+H864^2+I864^2)</f>
        <v>103.34972530404127</v>
      </c>
      <c r="K864" s="2">
        <f t="shared" si="401"/>
        <v>70.449710500368965</v>
      </c>
      <c r="L864" s="6">
        <f t="shared" ref="L864:L927" si="412">SQRT(spin^2-flag*((30/PI())*(wx*G864+wy*H864+wz*I864)/J864)^2)*EXP(-A864/(tau*146.7/N864))</f>
        <v>2835.3376035527472</v>
      </c>
      <c r="M864" s="2">
        <f t="shared" ref="M864:M927" si="413">(L864*PI()/30)*(circ/(2*PI()))/12</f>
        <v>35.933966156137245</v>
      </c>
      <c r="N864" s="2">
        <f t="shared" si="402"/>
        <v>103.34972530404127</v>
      </c>
      <c r="O864" s="2">
        <f t="shared" ref="O864:O927" si="414">J864/1.467</f>
        <v>70.449710500368965</v>
      </c>
      <c r="P864" s="5">
        <f t="shared" ref="P864:P927" si="415">cd0+(cdspin*L864/1000)</f>
        <v>0.38359185802374024</v>
      </c>
      <c r="Q864" s="4">
        <f t="shared" si="403"/>
        <v>0.3476929043635506</v>
      </c>
      <c r="R864" s="4">
        <f t="shared" ref="R864:R927" si="416">cl2_*Q864/(cl0+cl1_*Q864)</f>
        <v>0.27931797296380989</v>
      </c>
      <c r="S864" s="4">
        <f t="shared" si="404"/>
        <v>0</v>
      </c>
      <c r="T864" s="4">
        <f t="shared" si="405"/>
        <v>0</v>
      </c>
      <c r="U864" s="5">
        <f t="shared" si="406"/>
        <v>0</v>
      </c>
      <c r="V864" s="5">
        <f t="shared" si="407"/>
        <v>-11.654603427721305</v>
      </c>
      <c r="W864" s="5">
        <f t="shared" si="408"/>
        <v>18.400816886621477</v>
      </c>
      <c r="X864" s="5">
        <f t="shared" ref="X864:X927" si="417">M864/romega</f>
        <v>0.99941403015606145</v>
      </c>
      <c r="Y864" s="5">
        <f t="shared" ref="Y864:Y927" si="418">const*($R864/omega)*N864*(wy*I864-wz*(H864-T864))</f>
        <v>0</v>
      </c>
      <c r="Z864" s="5">
        <f t="shared" ref="Z864:Z927" si="419">const*($R864/omega)*N864*(wz*(G864-S864)-wx*I864)</f>
        <v>13.398821602024892</v>
      </c>
      <c r="AA864" s="5">
        <f t="shared" ref="AA864:AA927" si="420">const*($R864/omega)*N864*(wx*(H864-T864)-wy*(G864-S864))</f>
        <v>8.4864684612954324</v>
      </c>
      <c r="AB864" s="5">
        <f t="shared" ref="AB864:AB927" si="421">U864+Y864</f>
        <v>0</v>
      </c>
      <c r="AC864" s="5">
        <f t="shared" ref="AC864:AC927" si="422">V864+Z864</f>
        <v>1.7442181743035867</v>
      </c>
      <c r="AD864" s="5">
        <f t="shared" ref="AD864:AD927" si="423">W864+AA864-32.174</f>
        <v>-5.2867146520830914</v>
      </c>
      <c r="AE864">
        <f t="shared" si="410"/>
        <v>0</v>
      </c>
    </row>
    <row r="865" spans="1:31" x14ac:dyDescent="0.2">
      <c r="A865">
        <f t="shared" si="409"/>
        <v>8.3299999999998668</v>
      </c>
      <c r="B865" s="5">
        <f t="shared" ref="B865:B928" si="424">B864+G864*dt+0.5*AB864*dt*dt</f>
        <v>0</v>
      </c>
      <c r="C865" s="5">
        <f t="shared" ref="C865:C928" si="425">C864+H864*dt+0.5*AC864*dt*dt</f>
        <v>547.66901780148442</v>
      </c>
      <c r="D865" s="5">
        <f t="shared" ref="D865:D928" si="426">D864+I864*dt+0.5*AD864*dt*dt</f>
        <v>-201.15902474633037</v>
      </c>
      <c r="E865" s="2">
        <f t="shared" ref="E865:E928" si="427">SQRT(B865^2+C865^2)</f>
        <v>547.66901780148442</v>
      </c>
      <c r="F865" s="2">
        <f t="shared" ref="F865:F928" si="428">ATAN2(C865,B865)*180/PI()</f>
        <v>0</v>
      </c>
      <c r="G865" s="3">
        <f t="shared" ref="G865:G928" si="429">G864+AB864*dt</f>
        <v>0</v>
      </c>
      <c r="H865" s="3">
        <f t="shared" ref="H865:H928" si="430">H864+AC864*dt</f>
        <v>55.317476926693502</v>
      </c>
      <c r="I865" s="3">
        <f t="shared" ref="I865:I928" si="431">I864+AD864*dt</f>
        <v>-87.363072034770056</v>
      </c>
      <c r="J865" s="2">
        <f t="shared" si="411"/>
        <v>103.4037214460277</v>
      </c>
      <c r="K865" s="2">
        <f t="shared" ref="K865:K928" si="432">J865/1.467</f>
        <v>70.48651768645378</v>
      </c>
      <c r="L865" s="6">
        <f t="shared" si="412"/>
        <v>2835.334736741609</v>
      </c>
      <c r="M865" s="2">
        <f t="shared" si="413"/>
        <v>35.933929823287748</v>
      </c>
      <c r="N865" s="2">
        <f t="shared" ref="N865:N928" si="433">IF(D865&gt;=hwind,SQRT((G865-vxw)^2+(H865-vyw)^2+I865^2),J865)</f>
        <v>103.4037214460277</v>
      </c>
      <c r="O865" s="2">
        <f t="shared" si="414"/>
        <v>70.48651768645378</v>
      </c>
      <c r="P865" s="5">
        <f t="shared" si="415"/>
        <v>0.38359177431285496</v>
      </c>
      <c r="Q865" s="4">
        <f t="shared" ref="Q865:Q928" si="434">(M865/N865)</f>
        <v>0.34751099206853708</v>
      </c>
      <c r="R865" s="4">
        <f t="shared" si="416"/>
        <v>0.27925684345341534</v>
      </c>
      <c r="S865" s="4">
        <f t="shared" si="404"/>
        <v>0</v>
      </c>
      <c r="T865" s="4">
        <f t="shared" si="405"/>
        <v>0</v>
      </c>
      <c r="U865" s="5">
        <f t="shared" si="406"/>
        <v>0</v>
      </c>
      <c r="V865" s="5">
        <f t="shared" si="407"/>
        <v>-11.66436784989558</v>
      </c>
      <c r="W865" s="5">
        <f t="shared" si="408"/>
        <v>18.421574253303429</v>
      </c>
      <c r="X865" s="5">
        <f t="shared" si="417"/>
        <v>0.99941301964808182</v>
      </c>
      <c r="Y865" s="5">
        <f t="shared" si="418"/>
        <v>0</v>
      </c>
      <c r="Z865" s="5">
        <f t="shared" si="419"/>
        <v>13.411003629145926</v>
      </c>
      <c r="AA865" s="5">
        <f t="shared" si="420"/>
        <v>8.4917215768674534</v>
      </c>
      <c r="AB865" s="5">
        <f t="shared" si="421"/>
        <v>0</v>
      </c>
      <c r="AC865" s="5">
        <f t="shared" si="422"/>
        <v>1.7466357792503455</v>
      </c>
      <c r="AD865" s="5">
        <f t="shared" si="423"/>
        <v>-5.2607041698291184</v>
      </c>
      <c r="AE865">
        <f t="shared" si="410"/>
        <v>0</v>
      </c>
    </row>
    <row r="866" spans="1:31" x14ac:dyDescent="0.2">
      <c r="A866">
        <f t="shared" si="409"/>
        <v>8.3399999999998666</v>
      </c>
      <c r="B866" s="5">
        <f t="shared" si="424"/>
        <v>0</v>
      </c>
      <c r="C866" s="5">
        <f t="shared" si="425"/>
        <v>548.22227990254032</v>
      </c>
      <c r="D866" s="5">
        <f t="shared" si="426"/>
        <v>-202.03291850188657</v>
      </c>
      <c r="E866" s="2">
        <f t="shared" si="427"/>
        <v>548.22227990254032</v>
      </c>
      <c r="F866" s="2">
        <f t="shared" si="428"/>
        <v>0</v>
      </c>
      <c r="G866" s="3">
        <f t="shared" si="429"/>
        <v>0</v>
      </c>
      <c r="H866" s="3">
        <f t="shared" si="430"/>
        <v>55.334943284486002</v>
      </c>
      <c r="I866" s="3">
        <f t="shared" si="431"/>
        <v>-87.415679076468351</v>
      </c>
      <c r="J866" s="2">
        <f t="shared" si="411"/>
        <v>103.45751251937864</v>
      </c>
      <c r="K866" s="2">
        <f t="shared" si="432"/>
        <v>70.523185084784345</v>
      </c>
      <c r="L866" s="6">
        <f t="shared" si="412"/>
        <v>2835.3318711516727</v>
      </c>
      <c r="M866" s="2">
        <f t="shared" si="413"/>
        <v>35.933893505915293</v>
      </c>
      <c r="N866" s="2">
        <f t="shared" si="433"/>
        <v>103.45751251937864</v>
      </c>
      <c r="O866" s="2">
        <f t="shared" si="414"/>
        <v>70.523185084784345</v>
      </c>
      <c r="P866" s="5">
        <f t="shared" si="415"/>
        <v>0.38359169063762888</v>
      </c>
      <c r="Q866" s="4">
        <f t="shared" si="434"/>
        <v>0.34732995826846802</v>
      </c>
      <c r="R866" s="4">
        <f t="shared" si="416"/>
        <v>0.27919597218061537</v>
      </c>
      <c r="S866" s="4">
        <f t="shared" ref="S866:S929" si="435">IF(D866&gt;=hwind,vxw,0)</f>
        <v>0</v>
      </c>
      <c r="T866" s="4">
        <f t="shared" ref="T866:T929" si="436">IF(D866&gt;=hwind,vyw,0)</f>
        <v>0</v>
      </c>
      <c r="U866" s="5">
        <f t="shared" ref="U866:U929" si="437">-const*$P866*$N866*(G866-S866)</f>
        <v>0</v>
      </c>
      <c r="V866" s="5">
        <f t="shared" ref="V866:V929" si="438">-const*$P866*$N866*(H866-T866)</f>
        <v>-11.674118070583786</v>
      </c>
      <c r="W866" s="5">
        <f t="shared" ref="W866:W929" si="439">-const*$P866*$N866*I866</f>
        <v>18.442251824717513</v>
      </c>
      <c r="X866" s="5">
        <f t="shared" si="417"/>
        <v>0.99941200957055754</v>
      </c>
      <c r="Y866" s="5">
        <f t="shared" si="418"/>
        <v>0</v>
      </c>
      <c r="Z866" s="5">
        <f t="shared" si="419"/>
        <v>13.423133381337736</v>
      </c>
      <c r="AA866" s="5">
        <f t="shared" si="420"/>
        <v>8.4969691044402378</v>
      </c>
      <c r="AB866" s="5">
        <f t="shared" si="421"/>
        <v>0</v>
      </c>
      <c r="AC866" s="5">
        <f t="shared" si="422"/>
        <v>1.7490153107539506</v>
      </c>
      <c r="AD866" s="5">
        <f t="shared" si="423"/>
        <v>-5.2347790708422508</v>
      </c>
      <c r="AE866">
        <f t="shared" si="410"/>
        <v>0</v>
      </c>
    </row>
    <row r="867" spans="1:31" x14ac:dyDescent="0.2">
      <c r="A867">
        <f t="shared" si="409"/>
        <v>8.3499999999998664</v>
      </c>
      <c r="B867" s="5">
        <f t="shared" si="424"/>
        <v>0</v>
      </c>
      <c r="C867" s="5">
        <f t="shared" si="425"/>
        <v>548.77571678615072</v>
      </c>
      <c r="D867" s="5">
        <f t="shared" si="426"/>
        <v>-202.90733703160481</v>
      </c>
      <c r="E867" s="2">
        <f t="shared" si="427"/>
        <v>548.77571678615072</v>
      </c>
      <c r="F867" s="2">
        <f t="shared" si="428"/>
        <v>0</v>
      </c>
      <c r="G867" s="3">
        <f t="shared" si="429"/>
        <v>0</v>
      </c>
      <c r="H867" s="3">
        <f t="shared" si="430"/>
        <v>55.35243343759354</v>
      </c>
      <c r="I867" s="3">
        <f t="shared" si="431"/>
        <v>-87.468026867176775</v>
      </c>
      <c r="J867" s="2">
        <f t="shared" si="411"/>
        <v>103.51109897735789</v>
      </c>
      <c r="K867" s="2">
        <f t="shared" si="432"/>
        <v>70.559713004333929</v>
      </c>
      <c r="L867" s="6">
        <f t="shared" si="412"/>
        <v>2835.3290067875091</v>
      </c>
      <c r="M867" s="2">
        <f t="shared" si="413"/>
        <v>35.933857204077803</v>
      </c>
      <c r="N867" s="2">
        <f t="shared" si="433"/>
        <v>103.51109897735789</v>
      </c>
      <c r="O867" s="2">
        <f t="shared" si="414"/>
        <v>70.559713004333929</v>
      </c>
      <c r="P867" s="5">
        <f t="shared" si="415"/>
        <v>0.38359160699819528</v>
      </c>
      <c r="Q867" s="4">
        <f t="shared" si="434"/>
        <v>0.34714979899825049</v>
      </c>
      <c r="R867" s="4">
        <f t="shared" si="416"/>
        <v>0.27913535831457426</v>
      </c>
      <c r="S867" s="4">
        <f t="shared" si="435"/>
        <v>0</v>
      </c>
      <c r="T867" s="4">
        <f t="shared" si="436"/>
        <v>0</v>
      </c>
      <c r="U867" s="5">
        <f t="shared" si="437"/>
        <v>0</v>
      </c>
      <c r="V867" s="5">
        <f t="shared" si="438"/>
        <v>-11.68385404664201</v>
      </c>
      <c r="W867" s="5">
        <f t="shared" si="439"/>
        <v>18.462849710411675</v>
      </c>
      <c r="X867" s="5">
        <f t="shared" si="417"/>
        <v>0.99941099992509985</v>
      </c>
      <c r="Y867" s="5">
        <f t="shared" si="418"/>
        <v>0</v>
      </c>
      <c r="Z867" s="5">
        <f t="shared" si="419"/>
        <v>13.435210978034103</v>
      </c>
      <c r="AA867" s="5">
        <f t="shared" si="420"/>
        <v>8.5022110137564866</v>
      </c>
      <c r="AB867" s="5">
        <f t="shared" si="421"/>
        <v>0</v>
      </c>
      <c r="AC867" s="5">
        <f t="shared" si="422"/>
        <v>1.7513569313920936</v>
      </c>
      <c r="AD867" s="5">
        <f t="shared" si="423"/>
        <v>-5.2089392758318382</v>
      </c>
      <c r="AE867">
        <f t="shared" si="410"/>
        <v>0</v>
      </c>
    </row>
    <row r="868" spans="1:31" x14ac:dyDescent="0.2">
      <c r="A868">
        <f t="shared" si="409"/>
        <v>8.3599999999998662</v>
      </c>
      <c r="B868" s="5">
        <f t="shared" si="424"/>
        <v>0</v>
      </c>
      <c r="C868" s="5">
        <f t="shared" si="425"/>
        <v>549.32932868837315</v>
      </c>
      <c r="D868" s="5">
        <f t="shared" si="426"/>
        <v>-203.78227774724036</v>
      </c>
      <c r="E868" s="2">
        <f t="shared" si="427"/>
        <v>549.32932868837315</v>
      </c>
      <c r="F868" s="2">
        <f t="shared" si="428"/>
        <v>0</v>
      </c>
      <c r="G868" s="3">
        <f t="shared" si="429"/>
        <v>0</v>
      </c>
      <c r="H868" s="3">
        <f t="shared" si="430"/>
        <v>55.369947006907459</v>
      </c>
      <c r="I868" s="3">
        <f t="shared" si="431"/>
        <v>-87.520116259935094</v>
      </c>
      <c r="J868" s="2">
        <f t="shared" si="411"/>
        <v>103.56448127471259</v>
      </c>
      <c r="K868" s="2">
        <f t="shared" si="432"/>
        <v>70.596101755086977</v>
      </c>
      <c r="L868" s="6">
        <f t="shared" si="412"/>
        <v>2835.3261436536318</v>
      </c>
      <c r="M868" s="2">
        <f t="shared" si="413"/>
        <v>35.933820917832485</v>
      </c>
      <c r="N868" s="2">
        <f t="shared" si="433"/>
        <v>103.56448127471259</v>
      </c>
      <c r="O868" s="2">
        <f t="shared" si="414"/>
        <v>70.596101755086977</v>
      </c>
      <c r="P868" s="5">
        <f t="shared" si="415"/>
        <v>0.38359152339468605</v>
      </c>
      <c r="Q868" s="4">
        <f t="shared" si="434"/>
        <v>0.34697051030956566</v>
      </c>
      <c r="R868" s="4">
        <f t="shared" si="416"/>
        <v>0.2790750010252222</v>
      </c>
      <c r="S868" s="4">
        <f t="shared" si="435"/>
        <v>0</v>
      </c>
      <c r="T868" s="4">
        <f t="shared" si="436"/>
        <v>0</v>
      </c>
      <c r="U868" s="5">
        <f t="shared" si="437"/>
        <v>0</v>
      </c>
      <c r="V868" s="5">
        <f t="shared" si="438"/>
        <v>-11.693575735275493</v>
      </c>
      <c r="W868" s="5">
        <f t="shared" si="439"/>
        <v>18.483368021247955</v>
      </c>
      <c r="X868" s="5">
        <f t="shared" si="417"/>
        <v>0.99940999071329961</v>
      </c>
      <c r="Y868" s="5">
        <f t="shared" si="418"/>
        <v>0</v>
      </c>
      <c r="Z868" s="5">
        <f t="shared" si="419"/>
        <v>13.447236539092904</v>
      </c>
      <c r="AA868" s="5">
        <f t="shared" si="420"/>
        <v>8.5074472747218444</v>
      </c>
      <c r="AB868" s="5">
        <f t="shared" si="421"/>
        <v>0</v>
      </c>
      <c r="AC868" s="5">
        <f t="shared" si="422"/>
        <v>1.7536608038174109</v>
      </c>
      <c r="AD868" s="5">
        <f t="shared" si="423"/>
        <v>-5.1831847040302002</v>
      </c>
      <c r="AE868">
        <f t="shared" si="410"/>
        <v>0</v>
      </c>
    </row>
    <row r="869" spans="1:31" x14ac:dyDescent="0.2">
      <c r="A869">
        <f t="shared" si="409"/>
        <v>8.369999999999866</v>
      </c>
      <c r="B869" s="5">
        <f t="shared" si="424"/>
        <v>0</v>
      </c>
      <c r="C869" s="5">
        <f t="shared" si="425"/>
        <v>549.88311584148244</v>
      </c>
      <c r="D869" s="5">
        <f t="shared" si="426"/>
        <v>-204.65773806907492</v>
      </c>
      <c r="E869" s="2">
        <f t="shared" si="427"/>
        <v>549.88311584148244</v>
      </c>
      <c r="F869" s="2">
        <f t="shared" si="428"/>
        <v>0</v>
      </c>
      <c r="G869" s="3">
        <f t="shared" si="429"/>
        <v>0</v>
      </c>
      <c r="H869" s="3">
        <f t="shared" si="430"/>
        <v>55.38748361494563</v>
      </c>
      <c r="I869" s="3">
        <f t="shared" si="431"/>
        <v>-87.571948106975398</v>
      </c>
      <c r="J869" s="2">
        <f t="shared" si="411"/>
        <v>103.61765986764352</v>
      </c>
      <c r="K869" s="2">
        <f t="shared" si="432"/>
        <v>70.632351648018755</v>
      </c>
      <c r="L869" s="6">
        <f t="shared" si="412"/>
        <v>2835.323281754494</v>
      </c>
      <c r="M869" s="2">
        <f t="shared" si="413"/>
        <v>35.933784647235775</v>
      </c>
      <c r="N869" s="2">
        <f t="shared" si="433"/>
        <v>103.61765986764352</v>
      </c>
      <c r="O869" s="2">
        <f t="shared" si="414"/>
        <v>70.632351648018755</v>
      </c>
      <c r="P869" s="5">
        <f t="shared" si="415"/>
        <v>0.38359143982723126</v>
      </c>
      <c r="Q869" s="4">
        <f t="shared" si="434"/>
        <v>0.34679208827082136</v>
      </c>
      <c r="R869" s="4">
        <f t="shared" si="416"/>
        <v>0.27901489948327846</v>
      </c>
      <c r="S869" s="4">
        <f t="shared" si="435"/>
        <v>0</v>
      </c>
      <c r="T869" s="4">
        <f t="shared" si="436"/>
        <v>0</v>
      </c>
      <c r="U869" s="5">
        <f t="shared" si="437"/>
        <v>0</v>
      </c>
      <c r="V869" s="5">
        <f t="shared" si="438"/>
        <v>-11.703283094038358</v>
      </c>
      <c r="W869" s="5">
        <f t="shared" si="439"/>
        <v>18.50380686938842</v>
      </c>
      <c r="X869" s="5">
        <f t="shared" si="417"/>
        <v>0.99940898193672667</v>
      </c>
      <c r="Y869" s="5">
        <f t="shared" si="418"/>
        <v>0</v>
      </c>
      <c r="Z869" s="5">
        <f t="shared" si="419"/>
        <v>13.459210184788635</v>
      </c>
      <c r="AA869" s="5">
        <f t="shared" si="420"/>
        <v>8.5126778574052366</v>
      </c>
      <c r="AB869" s="5">
        <f t="shared" si="421"/>
        <v>0</v>
      </c>
      <c r="AC869" s="5">
        <f t="shared" si="422"/>
        <v>1.7559270907502764</v>
      </c>
      <c r="AD869" s="5">
        <f t="shared" si="423"/>
        <v>-5.157515273206343</v>
      </c>
      <c r="AE869">
        <f t="shared" si="410"/>
        <v>0</v>
      </c>
    </row>
    <row r="870" spans="1:31" x14ac:dyDescent="0.2">
      <c r="A870">
        <f t="shared" si="409"/>
        <v>8.3799999999998658</v>
      </c>
      <c r="B870" s="5">
        <f t="shared" si="424"/>
        <v>0</v>
      </c>
      <c r="C870" s="5">
        <f t="shared" si="425"/>
        <v>550.4370784739865</v>
      </c>
      <c r="D870" s="5">
        <f t="shared" si="426"/>
        <v>-205.53371542590833</v>
      </c>
      <c r="E870" s="2">
        <f t="shared" si="427"/>
        <v>550.4370784739865</v>
      </c>
      <c r="F870" s="2">
        <f t="shared" si="428"/>
        <v>0</v>
      </c>
      <c r="G870" s="3">
        <f t="shared" si="429"/>
        <v>0</v>
      </c>
      <c r="H870" s="3">
        <f t="shared" si="430"/>
        <v>55.405042885853135</v>
      </c>
      <c r="I870" s="3">
        <f t="shared" si="431"/>
        <v>-87.623523259707468</v>
      </c>
      <c r="J870" s="2">
        <f t="shared" si="411"/>
        <v>103.67063521377557</v>
      </c>
      <c r="K870" s="2">
        <f t="shared" si="432"/>
        <v>70.668462995075373</v>
      </c>
      <c r="L870" s="6">
        <f t="shared" si="412"/>
        <v>2835.3204210944918</v>
      </c>
      <c r="M870" s="2">
        <f t="shared" si="413"/>
        <v>35.933748392343382</v>
      </c>
      <c r="N870" s="2">
        <f t="shared" si="433"/>
        <v>103.67063521377557</v>
      </c>
      <c r="O870" s="2">
        <f t="shared" si="414"/>
        <v>70.668462995075373</v>
      </c>
      <c r="P870" s="5">
        <f t="shared" si="415"/>
        <v>0.3835913562959592</v>
      </c>
      <c r="Q870" s="4">
        <f t="shared" si="434"/>
        <v>0.34661452896710493</v>
      </c>
      <c r="R870" s="4">
        <f t="shared" si="416"/>
        <v>0.27895505286027383</v>
      </c>
      <c r="S870" s="4">
        <f t="shared" si="435"/>
        <v>0</v>
      </c>
      <c r="T870" s="4">
        <f t="shared" si="436"/>
        <v>0</v>
      </c>
      <c r="U870" s="5">
        <f t="shared" si="437"/>
        <v>0</v>
      </c>
      <c r="V870" s="5">
        <f t="shared" si="438"/>
        <v>-11.71297608083335</v>
      </c>
      <c r="W870" s="5">
        <f t="shared" si="439"/>
        <v>18.5241663682812</v>
      </c>
      <c r="X870" s="5">
        <f t="shared" si="417"/>
        <v>0.99940797359693023</v>
      </c>
      <c r="Y870" s="5">
        <f t="shared" si="418"/>
        <v>0</v>
      </c>
      <c r="Z870" s="5">
        <f t="shared" si="419"/>
        <v>13.471132035805008</v>
      </c>
      <c r="AA870" s="5">
        <f t="shared" si="420"/>
        <v>8.5179027320392446</v>
      </c>
      <c r="AB870" s="5">
        <f t="shared" si="421"/>
        <v>0</v>
      </c>
      <c r="AC870" s="5">
        <f t="shared" si="422"/>
        <v>1.7581559549716577</v>
      </c>
      <c r="AD870" s="5">
        <f t="shared" si="423"/>
        <v>-5.1319308996795527</v>
      </c>
      <c r="AE870">
        <f t="shared" si="410"/>
        <v>0</v>
      </c>
    </row>
    <row r="871" spans="1:31" x14ac:dyDescent="0.2">
      <c r="A871">
        <f t="shared" si="409"/>
        <v>8.3899999999998656</v>
      </c>
      <c r="B871" s="5">
        <f t="shared" si="424"/>
        <v>0</v>
      </c>
      <c r="C871" s="5">
        <f t="shared" si="425"/>
        <v>550.99121681064275</v>
      </c>
      <c r="D871" s="5">
        <f t="shared" si="426"/>
        <v>-206.41020725505038</v>
      </c>
      <c r="E871" s="2">
        <f t="shared" si="427"/>
        <v>550.99121681064275</v>
      </c>
      <c r="F871" s="2">
        <f t="shared" si="428"/>
        <v>0</v>
      </c>
      <c r="G871" s="3">
        <f t="shared" si="429"/>
        <v>0</v>
      </c>
      <c r="H871" s="3">
        <f t="shared" si="430"/>
        <v>55.422624445402853</v>
      </c>
      <c r="I871" s="3">
        <f t="shared" si="431"/>
        <v>-87.674842568704264</v>
      </c>
      <c r="J871" s="2">
        <f t="shared" si="411"/>
        <v>103.72340777212848</v>
      </c>
      <c r="K871" s="2">
        <f t="shared" si="432"/>
        <v>70.704436109153704</v>
      </c>
      <c r="L871" s="6">
        <f t="shared" si="412"/>
        <v>2835.3175616779627</v>
      </c>
      <c r="M871" s="2">
        <f t="shared" si="413"/>
        <v>35.933712153210287</v>
      </c>
      <c r="N871" s="2">
        <f t="shared" si="433"/>
        <v>103.72340777212848</v>
      </c>
      <c r="O871" s="2">
        <f t="shared" si="414"/>
        <v>70.704436109153704</v>
      </c>
      <c r="P871" s="5">
        <f t="shared" si="415"/>
        <v>0.38359127280099653</v>
      </c>
      <c r="Q871" s="4">
        <f t="shared" si="434"/>
        <v>0.34643782850013566</v>
      </c>
      <c r="R871" s="4">
        <f t="shared" si="416"/>
        <v>0.2788954603285731</v>
      </c>
      <c r="S871" s="4">
        <f t="shared" si="435"/>
        <v>0</v>
      </c>
      <c r="T871" s="4">
        <f t="shared" si="436"/>
        <v>0</v>
      </c>
      <c r="U871" s="5">
        <f t="shared" si="437"/>
        <v>0</v>
      </c>
      <c r="V871" s="5">
        <f t="shared" si="438"/>
        <v>-11.722654653911587</v>
      </c>
      <c r="W871" s="5">
        <f t="shared" si="439"/>
        <v>18.544446632646576</v>
      </c>
      <c r="X871" s="5">
        <f t="shared" si="417"/>
        <v>0.99940696569543952</v>
      </c>
      <c r="Y871" s="5">
        <f t="shared" si="418"/>
        <v>0</v>
      </c>
      <c r="Z871" s="5">
        <f t="shared" si="419"/>
        <v>13.483002213227586</v>
      </c>
      <c r="AA871" s="5">
        <f t="shared" si="420"/>
        <v>8.5231218690204447</v>
      </c>
      <c r="AB871" s="5">
        <f t="shared" si="421"/>
        <v>0</v>
      </c>
      <c r="AC871" s="5">
        <f t="shared" si="422"/>
        <v>1.7603475593159992</v>
      </c>
      <c r="AD871" s="5">
        <f t="shared" si="423"/>
        <v>-5.1064314983329808</v>
      </c>
      <c r="AE871">
        <f t="shared" si="410"/>
        <v>0</v>
      </c>
    </row>
    <row r="872" spans="1:31" x14ac:dyDescent="0.2">
      <c r="A872">
        <f t="shared" si="409"/>
        <v>8.3999999999998654</v>
      </c>
      <c r="B872" s="5">
        <f t="shared" si="424"/>
        <v>0</v>
      </c>
      <c r="C872" s="5">
        <f t="shared" si="425"/>
        <v>551.54553107247477</v>
      </c>
      <c r="D872" s="5">
        <f t="shared" si="426"/>
        <v>-207.28721100231235</v>
      </c>
      <c r="E872" s="2">
        <f t="shared" si="427"/>
        <v>551.54553107247477</v>
      </c>
      <c r="F872" s="2">
        <f t="shared" si="428"/>
        <v>0</v>
      </c>
      <c r="G872" s="3">
        <f t="shared" si="429"/>
        <v>0</v>
      </c>
      <c r="H872" s="3">
        <f t="shared" si="430"/>
        <v>55.440227920996016</v>
      </c>
      <c r="I872" s="3">
        <f t="shared" si="431"/>
        <v>-87.7259068836876</v>
      </c>
      <c r="J872" s="2">
        <f t="shared" si="411"/>
        <v>103.77597800308804</v>
      </c>
      <c r="K872" s="2">
        <f t="shared" si="432"/>
        <v>70.74027130408183</v>
      </c>
      <c r="L872" s="6">
        <f t="shared" si="412"/>
        <v>2835.3147035091861</v>
      </c>
      <c r="M872" s="2">
        <f t="shared" si="413"/>
        <v>35.933675929890732</v>
      </c>
      <c r="N872" s="2">
        <f t="shared" si="433"/>
        <v>103.77597800308804</v>
      </c>
      <c r="O872" s="2">
        <f t="shared" si="414"/>
        <v>70.74027130408183</v>
      </c>
      <c r="P872" s="5">
        <f t="shared" si="415"/>
        <v>0.38359118934246828</v>
      </c>
      <c r="Q872" s="4">
        <f t="shared" si="434"/>
        <v>0.34626198298821581</v>
      </c>
      <c r="R872" s="4">
        <f t="shared" si="416"/>
        <v>0.27883612106139666</v>
      </c>
      <c r="S872" s="4">
        <f t="shared" si="435"/>
        <v>0</v>
      </c>
      <c r="T872" s="4">
        <f t="shared" si="436"/>
        <v>0</v>
      </c>
      <c r="U872" s="5">
        <f t="shared" si="437"/>
        <v>0</v>
      </c>
      <c r="V872" s="5">
        <f t="shared" si="438"/>
        <v>-11.732318771872277</v>
      </c>
      <c r="W872" s="5">
        <f t="shared" si="439"/>
        <v>18.564647778463115</v>
      </c>
      <c r="X872" s="5">
        <f t="shared" si="417"/>
        <v>0.9994059582337631</v>
      </c>
      <c r="Y872" s="5">
        <f t="shared" si="418"/>
        <v>0</v>
      </c>
      <c r="Z872" s="5">
        <f t="shared" si="419"/>
        <v>13.494820838536471</v>
      </c>
      <c r="AA872" s="5">
        <f t="shared" si="420"/>
        <v>8.5283352389097526</v>
      </c>
      <c r="AB872" s="5">
        <f t="shared" si="421"/>
        <v>0</v>
      </c>
      <c r="AC872" s="5">
        <f t="shared" si="422"/>
        <v>1.7625020666641937</v>
      </c>
      <c r="AD872" s="5">
        <f t="shared" si="423"/>
        <v>-5.0810169826271334</v>
      </c>
      <c r="AE872">
        <f t="shared" si="410"/>
        <v>0</v>
      </c>
    </row>
    <row r="873" spans="1:31" x14ac:dyDescent="0.2">
      <c r="A873">
        <f t="shared" si="409"/>
        <v>8.4099999999998651</v>
      </c>
      <c r="B873" s="5">
        <f t="shared" si="424"/>
        <v>0</v>
      </c>
      <c r="C873" s="5">
        <f t="shared" si="425"/>
        <v>552.10002147678813</v>
      </c>
      <c r="D873" s="5">
        <f t="shared" si="426"/>
        <v>-208.16472412199835</v>
      </c>
      <c r="E873" s="2">
        <f t="shared" si="427"/>
        <v>552.10002147678813</v>
      </c>
      <c r="F873" s="2">
        <f t="shared" si="428"/>
        <v>0</v>
      </c>
      <c r="G873" s="3">
        <f t="shared" si="429"/>
        <v>0</v>
      </c>
      <c r="H873" s="3">
        <f t="shared" si="430"/>
        <v>55.457852941662658</v>
      </c>
      <c r="I873" s="3">
        <f t="shared" si="431"/>
        <v>-87.776717053513877</v>
      </c>
      <c r="J873" s="2">
        <f t="shared" si="411"/>
        <v>103.82834636837724</v>
      </c>
      <c r="K873" s="2">
        <f t="shared" si="432"/>
        <v>70.775968894599345</v>
      </c>
      <c r="L873" s="6">
        <f t="shared" si="412"/>
        <v>2835.3118465923853</v>
      </c>
      <c r="M873" s="2">
        <f t="shared" si="413"/>
        <v>35.933639722438215</v>
      </c>
      <c r="N873" s="2">
        <f t="shared" si="433"/>
        <v>103.82834636837724</v>
      </c>
      <c r="O873" s="2">
        <f t="shared" si="414"/>
        <v>70.775968894599345</v>
      </c>
      <c r="P873" s="5">
        <f t="shared" si="415"/>
        <v>0.38359110592049767</v>
      </c>
      <c r="Q873" s="4">
        <f t="shared" si="434"/>
        <v>0.34608698856618253</v>
      </c>
      <c r="R873" s="4">
        <f t="shared" si="416"/>
        <v>0.27877703423284217</v>
      </c>
      <c r="S873" s="4">
        <f t="shared" si="435"/>
        <v>0</v>
      </c>
      <c r="T873" s="4">
        <f t="shared" si="436"/>
        <v>0</v>
      </c>
      <c r="U873" s="5">
        <f t="shared" si="437"/>
        <v>0</v>
      </c>
      <c r="V873" s="5">
        <f t="shared" si="438"/>
        <v>-11.741968393662445</v>
      </c>
      <c r="W873" s="5">
        <f t="shared" si="439"/>
        <v>18.584769922953875</v>
      </c>
      <c r="X873" s="5">
        <f t="shared" si="417"/>
        <v>0.99940495121338901</v>
      </c>
      <c r="Y873" s="5">
        <f t="shared" si="418"/>
        <v>0</v>
      </c>
      <c r="Z873" s="5">
        <f t="shared" si="419"/>
        <v>13.506588033599021</v>
      </c>
      <c r="AA873" s="5">
        <f t="shared" si="420"/>
        <v>8.5335428124327333</v>
      </c>
      <c r="AB873" s="5">
        <f t="shared" si="421"/>
        <v>0</v>
      </c>
      <c r="AC873" s="5">
        <f t="shared" si="422"/>
        <v>1.7646196399365763</v>
      </c>
      <c r="AD873" s="5">
        <f t="shared" si="423"/>
        <v>-5.0556872646133897</v>
      </c>
      <c r="AE873">
        <f t="shared" si="410"/>
        <v>0</v>
      </c>
    </row>
    <row r="874" spans="1:31" x14ac:dyDescent="0.2">
      <c r="A874">
        <f t="shared" ref="A874:A937" si="440">A873+dt</f>
        <v>8.4199999999998649</v>
      </c>
      <c r="B874" s="5">
        <f t="shared" si="424"/>
        <v>0</v>
      </c>
      <c r="C874" s="5">
        <f t="shared" si="425"/>
        <v>552.65468823718675</v>
      </c>
      <c r="D874" s="5">
        <f t="shared" si="426"/>
        <v>-209.04274407689672</v>
      </c>
      <c r="E874" s="2">
        <f t="shared" si="427"/>
        <v>552.65468823718675</v>
      </c>
      <c r="F874" s="2">
        <f t="shared" si="428"/>
        <v>0</v>
      </c>
      <c r="G874" s="3">
        <f t="shared" si="429"/>
        <v>0</v>
      </c>
      <c r="H874" s="3">
        <f t="shared" si="430"/>
        <v>55.475499138062027</v>
      </c>
      <c r="I874" s="3">
        <f t="shared" si="431"/>
        <v>-87.827273926160018</v>
      </c>
      <c r="J874" s="2">
        <f t="shared" si="411"/>
        <v>103.88051333102791</v>
      </c>
      <c r="K874" s="2">
        <f t="shared" si="432"/>
        <v>70.811529196338043</v>
      </c>
      <c r="L874" s="6">
        <f t="shared" si="412"/>
        <v>2835.3089909317259</v>
      </c>
      <c r="M874" s="2">
        <f t="shared" si="413"/>
        <v>35.933603530905557</v>
      </c>
      <c r="N874" s="2">
        <f t="shared" si="433"/>
        <v>103.88051333102791</v>
      </c>
      <c r="O874" s="2">
        <f t="shared" si="414"/>
        <v>70.811529196338043</v>
      </c>
      <c r="P874" s="5">
        <f t="shared" si="415"/>
        <v>0.38359102253520638</v>
      </c>
      <c r="Q874" s="4">
        <f t="shared" si="434"/>
        <v>0.34591284138535927</v>
      </c>
      <c r="R874" s="4">
        <f t="shared" si="416"/>
        <v>0.27871819901790607</v>
      </c>
      <c r="S874" s="4">
        <f t="shared" si="435"/>
        <v>0</v>
      </c>
      <c r="T874" s="4">
        <f t="shared" si="436"/>
        <v>0</v>
      </c>
      <c r="U874" s="5">
        <f t="shared" si="437"/>
        <v>0</v>
      </c>
      <c r="V874" s="5">
        <f t="shared" si="438"/>
        <v>-11.751603478576648</v>
      </c>
      <c r="W874" s="5">
        <f t="shared" si="439"/>
        <v>18.60481318457267</v>
      </c>
      <c r="X874" s="5">
        <f t="shared" si="417"/>
        <v>0.99940394463578619</v>
      </c>
      <c r="Y874" s="5">
        <f t="shared" si="418"/>
        <v>0</v>
      </c>
      <c r="Z874" s="5">
        <f t="shared" si="419"/>
        <v>13.518303920662683</v>
      </c>
      <c r="AA874" s="5">
        <f t="shared" si="420"/>
        <v>8.5387445604799712</v>
      </c>
      <c r="AB874" s="5">
        <f t="shared" si="421"/>
        <v>0</v>
      </c>
      <c r="AC874" s="5">
        <f t="shared" si="422"/>
        <v>1.7667004420860355</v>
      </c>
      <c r="AD874" s="5">
        <f t="shared" si="423"/>
        <v>-5.03044225494736</v>
      </c>
      <c r="AE874">
        <f t="shared" si="410"/>
        <v>0</v>
      </c>
    </row>
    <row r="875" spans="1:31" x14ac:dyDescent="0.2">
      <c r="A875">
        <f t="shared" si="440"/>
        <v>8.4299999999998647</v>
      </c>
      <c r="B875" s="5">
        <f t="shared" si="424"/>
        <v>0</v>
      </c>
      <c r="C875" s="5">
        <f t="shared" si="425"/>
        <v>553.20953156358951</v>
      </c>
      <c r="D875" s="5">
        <f t="shared" si="426"/>
        <v>-209.92126833827106</v>
      </c>
      <c r="E875" s="2">
        <f t="shared" si="427"/>
        <v>553.20953156358951</v>
      </c>
      <c r="F875" s="2">
        <f t="shared" si="428"/>
        <v>0</v>
      </c>
      <c r="G875" s="3">
        <f t="shared" si="429"/>
        <v>0</v>
      </c>
      <c r="H875" s="3">
        <f t="shared" si="430"/>
        <v>55.493166142482885</v>
      </c>
      <c r="I875" s="3">
        <f t="shared" si="431"/>
        <v>-87.877578348709491</v>
      </c>
      <c r="J875" s="2">
        <f t="shared" si="411"/>
        <v>103.93247935535254</v>
      </c>
      <c r="K875" s="2">
        <f t="shared" si="432"/>
        <v>70.846952525802678</v>
      </c>
      <c r="L875" s="6">
        <f t="shared" si="412"/>
        <v>2835.306136531316</v>
      </c>
      <c r="M875" s="2">
        <f t="shared" si="413"/>
        <v>35.933567355344806</v>
      </c>
      <c r="N875" s="2">
        <f t="shared" si="433"/>
        <v>103.93247935535254</v>
      </c>
      <c r="O875" s="2">
        <f t="shared" si="414"/>
        <v>70.846952525802678</v>
      </c>
      <c r="P875" s="5">
        <f t="shared" si="415"/>
        <v>0.38359093918671444</v>
      </c>
      <c r="Q875" s="4">
        <f t="shared" si="434"/>
        <v>0.34573953761350562</v>
      </c>
      <c r="R875" s="4">
        <f t="shared" si="416"/>
        <v>0.27865961459250405</v>
      </c>
      <c r="S875" s="4">
        <f t="shared" si="435"/>
        <v>0</v>
      </c>
      <c r="T875" s="4">
        <f t="shared" si="436"/>
        <v>0</v>
      </c>
      <c r="U875" s="5">
        <f t="shared" si="437"/>
        <v>0</v>
      </c>
      <c r="V875" s="5">
        <f t="shared" si="438"/>
        <v>-11.761223986256667</v>
      </c>
      <c r="W875" s="5">
        <f t="shared" si="439"/>
        <v>18.624777682990363</v>
      </c>
      <c r="X875" s="5">
        <f t="shared" si="417"/>
        <v>0.99940293850240236</v>
      </c>
      <c r="Y875" s="5">
        <f t="shared" si="418"/>
        <v>0</v>
      </c>
      <c r="Z875" s="5">
        <f t="shared" si="419"/>
        <v>13.529968622347788</v>
      </c>
      <c r="AA875" s="5">
        <f t="shared" si="420"/>
        <v>8.5439404541073376</v>
      </c>
      <c r="AB875" s="5">
        <f t="shared" si="421"/>
        <v>0</v>
      </c>
      <c r="AC875" s="5">
        <f t="shared" si="422"/>
        <v>1.768744636091121</v>
      </c>
      <c r="AD875" s="5">
        <f t="shared" si="423"/>
        <v>-5.0052818629023008</v>
      </c>
      <c r="AE875">
        <f t="shared" si="410"/>
        <v>0</v>
      </c>
    </row>
    <row r="876" spans="1:31" x14ac:dyDescent="0.2">
      <c r="A876">
        <f t="shared" si="440"/>
        <v>8.4399999999998645</v>
      </c>
      <c r="B876" s="5">
        <f t="shared" si="424"/>
        <v>0</v>
      </c>
      <c r="C876" s="5">
        <f t="shared" si="425"/>
        <v>553.76455166224616</v>
      </c>
      <c r="D876" s="5">
        <f t="shared" si="426"/>
        <v>-210.80029438585132</v>
      </c>
      <c r="E876" s="2">
        <f t="shared" si="427"/>
        <v>553.76455166224616</v>
      </c>
      <c r="F876" s="2">
        <f t="shared" si="428"/>
        <v>0</v>
      </c>
      <c r="G876" s="3">
        <f t="shared" si="429"/>
        <v>0</v>
      </c>
      <c r="H876" s="3">
        <f t="shared" si="430"/>
        <v>55.510853588843794</v>
      </c>
      <c r="I876" s="3">
        <f t="shared" si="431"/>
        <v>-87.927631167338518</v>
      </c>
      <c r="J876" s="2">
        <f t="shared" si="411"/>
        <v>103.98424490691642</v>
      </c>
      <c r="K876" s="2">
        <f t="shared" si="432"/>
        <v>70.882239200352018</v>
      </c>
      <c r="L876" s="6">
        <f t="shared" si="412"/>
        <v>2835.3032833952093</v>
      </c>
      <c r="M876" s="2">
        <f t="shared" si="413"/>
        <v>35.93353119580734</v>
      </c>
      <c r="N876" s="2">
        <f t="shared" si="433"/>
        <v>103.98424490691642</v>
      </c>
      <c r="O876" s="2">
        <f t="shared" si="414"/>
        <v>70.882239200352018</v>
      </c>
      <c r="P876" s="5">
        <f t="shared" si="415"/>
        <v>0.38359085587514014</v>
      </c>
      <c r="Q876" s="4">
        <f t="shared" si="434"/>
        <v>0.3455670734347685</v>
      </c>
      <c r="R876" s="4">
        <f t="shared" si="416"/>
        <v>0.27860128013349178</v>
      </c>
      <c r="S876" s="4">
        <f t="shared" si="435"/>
        <v>0</v>
      </c>
      <c r="T876" s="4">
        <f t="shared" si="436"/>
        <v>0</v>
      </c>
      <c r="U876" s="5">
        <f t="shared" si="437"/>
        <v>0</v>
      </c>
      <c r="V876" s="5">
        <f t="shared" si="438"/>
        <v>-11.770829876691236</v>
      </c>
      <c r="W876" s="5">
        <f t="shared" si="439"/>
        <v>18.644663539081289</v>
      </c>
      <c r="X876" s="5">
        <f t="shared" si="417"/>
        <v>0.99940193281466649</v>
      </c>
      <c r="Y876" s="5">
        <f t="shared" si="418"/>
        <v>0</v>
      </c>
      <c r="Z876" s="5">
        <f t="shared" si="419"/>
        <v>13.541582261640476</v>
      </c>
      <c r="AA876" s="5">
        <f t="shared" si="420"/>
        <v>8.54913046453634</v>
      </c>
      <c r="AB876" s="5">
        <f t="shared" si="421"/>
        <v>0</v>
      </c>
      <c r="AC876" s="5">
        <f t="shared" si="422"/>
        <v>1.7707523849492404</v>
      </c>
      <c r="AD876" s="5">
        <f t="shared" si="423"/>
        <v>-4.9802059963823702</v>
      </c>
      <c r="AE876">
        <f t="shared" si="410"/>
        <v>0</v>
      </c>
    </row>
    <row r="877" spans="1:31" x14ac:dyDescent="0.2">
      <c r="A877">
        <f t="shared" si="440"/>
        <v>8.4499999999998643</v>
      </c>
      <c r="B877" s="5">
        <f t="shared" si="424"/>
        <v>0</v>
      </c>
      <c r="C877" s="5">
        <f t="shared" si="425"/>
        <v>554.31974873575382</v>
      </c>
      <c r="D877" s="5">
        <f t="shared" si="426"/>
        <v>-211.67981970782452</v>
      </c>
      <c r="E877" s="2">
        <f t="shared" si="427"/>
        <v>554.31974873575382</v>
      </c>
      <c r="F877" s="2">
        <f t="shared" si="428"/>
        <v>0</v>
      </c>
      <c r="G877" s="3">
        <f t="shared" si="429"/>
        <v>0</v>
      </c>
      <c r="H877" s="3">
        <f t="shared" si="430"/>
        <v>55.528561112693289</v>
      </c>
      <c r="I877" s="3">
        <f t="shared" si="431"/>
        <v>-87.977433227302342</v>
      </c>
      <c r="J877" s="2">
        <f t="shared" si="411"/>
        <v>104.03581045250984</v>
      </c>
      <c r="K877" s="2">
        <f t="shared" si="432"/>
        <v>70.917389538179847</v>
      </c>
      <c r="L877" s="6">
        <f t="shared" si="412"/>
        <v>2835.3004315274011</v>
      </c>
      <c r="M877" s="2">
        <f t="shared" si="413"/>
        <v>35.933495052343794</v>
      </c>
      <c r="N877" s="2">
        <f t="shared" si="433"/>
        <v>104.03581045250984</v>
      </c>
      <c r="O877" s="2">
        <f t="shared" si="414"/>
        <v>70.917389538179847</v>
      </c>
      <c r="P877" s="5">
        <f t="shared" si="415"/>
        <v>0.38359077260060015</v>
      </c>
      <c r="Q877" s="4">
        <f t="shared" si="434"/>
        <v>0.34539544504963204</v>
      </c>
      <c r="R877" s="4">
        <f t="shared" si="416"/>
        <v>0.27854319481868528</v>
      </c>
      <c r="S877" s="4">
        <f t="shared" si="435"/>
        <v>0</v>
      </c>
      <c r="T877" s="4">
        <f t="shared" si="436"/>
        <v>0</v>
      </c>
      <c r="U877" s="5">
        <f t="shared" si="437"/>
        <v>0</v>
      </c>
      <c r="V877" s="5">
        <f t="shared" si="438"/>
        <v>-11.780421110215682</v>
      </c>
      <c r="W877" s="5">
        <f t="shared" si="439"/>
        <v>18.664470874909625</v>
      </c>
      <c r="X877" s="5">
        <f t="shared" si="417"/>
        <v>0.99940092757398669</v>
      </c>
      <c r="Y877" s="5">
        <f t="shared" si="418"/>
        <v>0</v>
      </c>
      <c r="Z877" s="5">
        <f t="shared" si="419"/>
        <v>13.5531449618856</v>
      </c>
      <c r="AA877" s="5">
        <f t="shared" si="420"/>
        <v>8.554314563154394</v>
      </c>
      <c r="AB877" s="5">
        <f t="shared" si="421"/>
        <v>0</v>
      </c>
      <c r="AC877" s="5">
        <f t="shared" si="422"/>
        <v>1.7727238516699177</v>
      </c>
      <c r="AD877" s="5">
        <f t="shared" si="423"/>
        <v>-4.955214561935982</v>
      </c>
      <c r="AE877">
        <f t="shared" si="410"/>
        <v>0</v>
      </c>
    </row>
    <row r="878" spans="1:31" x14ac:dyDescent="0.2">
      <c r="A878">
        <f t="shared" si="440"/>
        <v>8.4599999999998641</v>
      </c>
      <c r="B878" s="5">
        <f t="shared" si="424"/>
        <v>0</v>
      </c>
      <c r="C878" s="5">
        <f t="shared" si="425"/>
        <v>554.87512298307331</v>
      </c>
      <c r="D878" s="5">
        <f t="shared" si="426"/>
        <v>-212.55984180082564</v>
      </c>
      <c r="E878" s="2">
        <f t="shared" si="427"/>
        <v>554.87512298307331</v>
      </c>
      <c r="F878" s="2">
        <f t="shared" si="428"/>
        <v>0</v>
      </c>
      <c r="G878" s="3">
        <f t="shared" si="429"/>
        <v>0</v>
      </c>
      <c r="H878" s="3">
        <f t="shared" si="430"/>
        <v>55.546288351209988</v>
      </c>
      <c r="I878" s="3">
        <f t="shared" si="431"/>
        <v>-88.0269853729217</v>
      </c>
      <c r="J878" s="2">
        <f t="shared" si="411"/>
        <v>104.08717646012086</v>
      </c>
      <c r="K878" s="2">
        <f t="shared" si="432"/>
        <v>70.952403858296421</v>
      </c>
      <c r="L878" s="6">
        <f t="shared" si="412"/>
        <v>2835.2975809318332</v>
      </c>
      <c r="M878" s="2">
        <f t="shared" si="413"/>
        <v>35.933458925004139</v>
      </c>
      <c r="N878" s="2">
        <f t="shared" si="433"/>
        <v>104.08717646012086</v>
      </c>
      <c r="O878" s="2">
        <f t="shared" si="414"/>
        <v>70.952403858296421</v>
      </c>
      <c r="P878" s="5">
        <f t="shared" si="415"/>
        <v>0.3835906893632095</v>
      </c>
      <c r="Q878" s="4">
        <f t="shared" si="434"/>
        <v>0.3452246486748673</v>
      </c>
      <c r="R878" s="4">
        <f t="shared" si="416"/>
        <v>0.27848535782688061</v>
      </c>
      <c r="S878" s="4">
        <f t="shared" si="435"/>
        <v>0</v>
      </c>
      <c r="T878" s="4">
        <f t="shared" si="436"/>
        <v>0</v>
      </c>
      <c r="U878" s="5">
        <f t="shared" si="437"/>
        <v>0</v>
      </c>
      <c r="V878" s="5">
        <f t="shared" si="438"/>
        <v>-11.789997647511671</v>
      </c>
      <c r="W878" s="5">
        <f t="shared" si="439"/>
        <v>18.684199813715967</v>
      </c>
      <c r="X878" s="5">
        <f t="shared" si="417"/>
        <v>0.99939992278175283</v>
      </c>
      <c r="Y878" s="5">
        <f t="shared" si="418"/>
        <v>0</v>
      </c>
      <c r="Z878" s="5">
        <f t="shared" si="419"/>
        <v>13.564656846779757</v>
      </c>
      <c r="AA878" s="5">
        <f t="shared" si="420"/>
        <v>8.5594927215151415</v>
      </c>
      <c r="AB878" s="5">
        <f t="shared" si="421"/>
        <v>0</v>
      </c>
      <c r="AC878" s="5">
        <f t="shared" si="422"/>
        <v>1.7746591992680862</v>
      </c>
      <c r="AD878" s="5">
        <f t="shared" si="423"/>
        <v>-4.9303074647688909</v>
      </c>
      <c r="AE878">
        <f t="shared" si="410"/>
        <v>0</v>
      </c>
    </row>
    <row r="879" spans="1:31" x14ac:dyDescent="0.2">
      <c r="A879">
        <f t="shared" si="440"/>
        <v>8.4699999999998639</v>
      </c>
      <c r="B879" s="5">
        <f t="shared" si="424"/>
        <v>0</v>
      </c>
      <c r="C879" s="5">
        <f t="shared" si="425"/>
        <v>555.43067459954534</v>
      </c>
      <c r="D879" s="5">
        <f t="shared" si="426"/>
        <v>-213.44035816992809</v>
      </c>
      <c r="E879" s="2">
        <f t="shared" si="427"/>
        <v>555.43067459954534</v>
      </c>
      <c r="F879" s="2">
        <f t="shared" si="428"/>
        <v>0</v>
      </c>
      <c r="G879" s="3">
        <f t="shared" si="429"/>
        <v>0</v>
      </c>
      <c r="H879" s="3">
        <f t="shared" si="430"/>
        <v>55.564034943202671</v>
      </c>
      <c r="I879" s="3">
        <f t="shared" si="431"/>
        <v>-88.076288447569382</v>
      </c>
      <c r="J879" s="2">
        <f t="shared" si="411"/>
        <v>104.13834339890803</v>
      </c>
      <c r="K879" s="2">
        <f t="shared" si="432"/>
        <v>70.987282480509904</v>
      </c>
      <c r="L879" s="6">
        <f t="shared" si="412"/>
        <v>2835.2947316123905</v>
      </c>
      <c r="M879" s="2">
        <f t="shared" si="413"/>
        <v>35.933422813837588</v>
      </c>
      <c r="N879" s="2">
        <f t="shared" si="433"/>
        <v>104.13834339890803</v>
      </c>
      <c r="O879" s="2">
        <f t="shared" si="414"/>
        <v>70.987282480509904</v>
      </c>
      <c r="P879" s="5">
        <f t="shared" si="415"/>
        <v>0.38359060616308183</v>
      </c>
      <c r="Q879" s="4">
        <f t="shared" si="434"/>
        <v>0.34505468054348148</v>
      </c>
      <c r="R879" s="4">
        <f t="shared" si="416"/>
        <v>0.27842776833787336</v>
      </c>
      <c r="S879" s="4">
        <f t="shared" si="435"/>
        <v>0</v>
      </c>
      <c r="T879" s="4">
        <f t="shared" si="436"/>
        <v>0</v>
      </c>
      <c r="U879" s="5">
        <f t="shared" si="437"/>
        <v>0</v>
      </c>
      <c r="V879" s="5">
        <f t="shared" si="438"/>
        <v>-11.799559449606837</v>
      </c>
      <c r="W879" s="5">
        <f t="shared" si="439"/>
        <v>18.703850479903839</v>
      </c>
      <c r="X879" s="5">
        <f t="shared" si="417"/>
        <v>0.99939891843933371</v>
      </c>
      <c r="Y879" s="5">
        <f t="shared" si="418"/>
        <v>0</v>
      </c>
      <c r="Z879" s="5">
        <f t="shared" si="419"/>
        <v>13.576118040364285</v>
      </c>
      <c r="AA879" s="5">
        <f t="shared" si="420"/>
        <v>8.5646649113387188</v>
      </c>
      <c r="AB879" s="5">
        <f t="shared" si="421"/>
        <v>0</v>
      </c>
      <c r="AC879" s="5">
        <f t="shared" si="422"/>
        <v>1.7765585907574479</v>
      </c>
      <c r="AD879" s="5">
        <f t="shared" si="423"/>
        <v>-4.9054846087574404</v>
      </c>
      <c r="AE879">
        <f t="shared" si="410"/>
        <v>0</v>
      </c>
    </row>
    <row r="880" spans="1:31" x14ac:dyDescent="0.2">
      <c r="A880">
        <f t="shared" si="440"/>
        <v>8.4799999999998636</v>
      </c>
      <c r="B880" s="5">
        <f t="shared" si="424"/>
        <v>0</v>
      </c>
      <c r="C880" s="5">
        <f t="shared" si="425"/>
        <v>555.98640377690685</v>
      </c>
      <c r="D880" s="5">
        <f t="shared" si="426"/>
        <v>-214.32136632863424</v>
      </c>
      <c r="E880" s="2">
        <f t="shared" si="427"/>
        <v>555.98640377690685</v>
      </c>
      <c r="F880" s="2">
        <f t="shared" si="428"/>
        <v>0</v>
      </c>
      <c r="G880" s="3">
        <f t="shared" si="429"/>
        <v>0</v>
      </c>
      <c r="H880" s="3">
        <f t="shared" si="430"/>
        <v>55.581800529110247</v>
      </c>
      <c r="I880" s="3">
        <f t="shared" si="431"/>
        <v>-88.125343293656954</v>
      </c>
      <c r="J880" s="2">
        <f t="shared" si="411"/>
        <v>104.18931173917356</v>
      </c>
      <c r="K880" s="2">
        <f t="shared" si="432"/>
        <v>71.022025725408014</v>
      </c>
      <c r="L880" s="6">
        <f t="shared" si="412"/>
        <v>2835.2918835729042</v>
      </c>
      <c r="M880" s="2">
        <f t="shared" si="413"/>
        <v>35.933386718892713</v>
      </c>
      <c r="N880" s="2">
        <f t="shared" si="433"/>
        <v>104.18931173917356</v>
      </c>
      <c r="O880" s="2">
        <f t="shared" si="414"/>
        <v>71.022025725408014</v>
      </c>
      <c r="P880" s="5">
        <f t="shared" si="415"/>
        <v>0.38359052300032881</v>
      </c>
      <c r="Q880" s="4">
        <f t="shared" si="434"/>
        <v>0.34488553690466811</v>
      </c>
      <c r="R880" s="4">
        <f t="shared" si="416"/>
        <v>0.27837042553247843</v>
      </c>
      <c r="S880" s="4">
        <f t="shared" si="435"/>
        <v>0</v>
      </c>
      <c r="T880" s="4">
        <f t="shared" si="436"/>
        <v>0</v>
      </c>
      <c r="U880" s="5">
        <f t="shared" si="437"/>
        <v>0</v>
      </c>
      <c r="V880" s="5">
        <f t="shared" si="438"/>
        <v>-11.809106477874469</v>
      </c>
      <c r="W880" s="5">
        <f t="shared" si="439"/>
        <v>18.723422999026312</v>
      </c>
      <c r="X880" s="5">
        <f t="shared" si="417"/>
        <v>0.99939791454808036</v>
      </c>
      <c r="Y880" s="5">
        <f t="shared" si="418"/>
        <v>0</v>
      </c>
      <c r="Z880" s="5">
        <f t="shared" si="419"/>
        <v>13.587528667018399</v>
      </c>
      <c r="AA880" s="5">
        <f t="shared" si="420"/>
        <v>8.5698311045120494</v>
      </c>
      <c r="AB880" s="5">
        <f t="shared" si="421"/>
        <v>0</v>
      </c>
      <c r="AC880" s="5">
        <f t="shared" si="422"/>
        <v>1.7784221891439298</v>
      </c>
      <c r="AD880" s="5">
        <f t="shared" si="423"/>
        <v>-4.8807458964616401</v>
      </c>
      <c r="AE880">
        <f t="shared" si="410"/>
        <v>0</v>
      </c>
    </row>
    <row r="881" spans="1:31" x14ac:dyDescent="0.2">
      <c r="A881">
        <f t="shared" si="440"/>
        <v>8.4899999999998634</v>
      </c>
      <c r="B881" s="5">
        <f t="shared" si="424"/>
        <v>0</v>
      </c>
      <c r="C881" s="5">
        <f t="shared" si="425"/>
        <v>556.54231070330741</v>
      </c>
      <c r="D881" s="5">
        <f t="shared" si="426"/>
        <v>-215.20286379886565</v>
      </c>
      <c r="E881" s="2">
        <f t="shared" si="427"/>
        <v>556.54231070330741</v>
      </c>
      <c r="F881" s="2">
        <f t="shared" si="428"/>
        <v>0</v>
      </c>
      <c r="G881" s="3">
        <f t="shared" si="429"/>
        <v>0</v>
      </c>
      <c r="H881" s="3">
        <f t="shared" si="430"/>
        <v>55.599584751001686</v>
      </c>
      <c r="I881" s="3">
        <f t="shared" si="431"/>
        <v>-88.174150752621571</v>
      </c>
      <c r="J881" s="2">
        <f t="shared" si="411"/>
        <v>104.24008195233662</v>
      </c>
      <c r="K881" s="2">
        <f t="shared" si="432"/>
        <v>71.056633914339884</v>
      </c>
      <c r="L881" s="6">
        <f t="shared" si="412"/>
        <v>2835.2890368171497</v>
      </c>
      <c r="M881" s="2">
        <f t="shared" si="413"/>
        <v>35.933350640217348</v>
      </c>
      <c r="N881" s="2">
        <f t="shared" si="433"/>
        <v>104.24008195233662</v>
      </c>
      <c r="O881" s="2">
        <f t="shared" si="414"/>
        <v>71.056633914339884</v>
      </c>
      <c r="P881" s="5">
        <f t="shared" si="415"/>
        <v>0.38359043987506081</v>
      </c>
      <c r="Q881" s="4">
        <f t="shared" si="434"/>
        <v>0.34471721402375466</v>
      </c>
      <c r="R881" s="4">
        <f t="shared" si="416"/>
        <v>0.27831332859254826</v>
      </c>
      <c r="S881" s="4">
        <f t="shared" si="435"/>
        <v>0</v>
      </c>
      <c r="T881" s="4">
        <f t="shared" si="436"/>
        <v>0</v>
      </c>
      <c r="U881" s="5">
        <f t="shared" si="437"/>
        <v>0</v>
      </c>
      <c r="V881" s="5">
        <f t="shared" si="438"/>
        <v>-11.818638694033167</v>
      </c>
      <c r="W881" s="5">
        <f t="shared" si="439"/>
        <v>18.742917497772723</v>
      </c>
      <c r="X881" s="5">
        <f t="shared" si="417"/>
        <v>0.99939691110932294</v>
      </c>
      <c r="Y881" s="5">
        <f t="shared" si="418"/>
        <v>0</v>
      </c>
      <c r="Z881" s="5">
        <f t="shared" si="419"/>
        <v>13.598888851452283</v>
      </c>
      <c r="AA881" s="5">
        <f t="shared" si="420"/>
        <v>8.5749912730891058</v>
      </c>
      <c r="AB881" s="5">
        <f t="shared" si="421"/>
        <v>0</v>
      </c>
      <c r="AC881" s="5">
        <f t="shared" si="422"/>
        <v>1.7802501574191165</v>
      </c>
      <c r="AD881" s="5">
        <f t="shared" si="423"/>
        <v>-4.8560912291381726</v>
      </c>
      <c r="AE881">
        <f t="shared" si="410"/>
        <v>0</v>
      </c>
    </row>
    <row r="882" spans="1:31" x14ac:dyDescent="0.2">
      <c r="A882">
        <f t="shared" si="440"/>
        <v>8.4999999999998632</v>
      </c>
      <c r="B882" s="5">
        <f t="shared" si="424"/>
        <v>0</v>
      </c>
      <c r="C882" s="5">
        <f t="shared" si="425"/>
        <v>557.0983955633252</v>
      </c>
      <c r="D882" s="5">
        <f t="shared" si="426"/>
        <v>-216.08484811095332</v>
      </c>
      <c r="E882" s="2">
        <f t="shared" si="427"/>
        <v>557.0983955633252</v>
      </c>
      <c r="F882" s="2">
        <f t="shared" si="428"/>
        <v>0</v>
      </c>
      <c r="G882" s="3">
        <f t="shared" si="429"/>
        <v>0</v>
      </c>
      <c r="H882" s="3">
        <f t="shared" si="430"/>
        <v>55.617387252575874</v>
      </c>
      <c r="I882" s="3">
        <f t="shared" si="431"/>
        <v>-88.22271166491295</v>
      </c>
      <c r="J882" s="2">
        <f t="shared" si="411"/>
        <v>104.29065451090695</v>
      </c>
      <c r="K882" s="2">
        <f t="shared" si="432"/>
        <v>71.091107369398046</v>
      </c>
      <c r="L882" s="6">
        <f t="shared" si="412"/>
        <v>2835.2861913488482</v>
      </c>
      <c r="M882" s="2">
        <f t="shared" si="413"/>
        <v>35.93331457785866</v>
      </c>
      <c r="N882" s="2">
        <f t="shared" si="433"/>
        <v>104.29065451090695</v>
      </c>
      <c r="O882" s="2">
        <f t="shared" si="414"/>
        <v>71.091107369398046</v>
      </c>
      <c r="P882" s="5">
        <f t="shared" si="415"/>
        <v>0.3835903567873864</v>
      </c>
      <c r="Q882" s="4">
        <f t="shared" si="434"/>
        <v>0.34454970818215236</v>
      </c>
      <c r="R882" s="4">
        <f t="shared" si="416"/>
        <v>0.27825647670099191</v>
      </c>
      <c r="S882" s="4">
        <f t="shared" si="435"/>
        <v>0</v>
      </c>
      <c r="T882" s="4">
        <f t="shared" si="436"/>
        <v>0</v>
      </c>
      <c r="U882" s="5">
        <f t="shared" si="437"/>
        <v>0</v>
      </c>
      <c r="V882" s="5">
        <f t="shared" si="438"/>
        <v>-11.82815606014649</v>
      </c>
      <c r="W882" s="5">
        <f t="shared" si="439"/>
        <v>18.762334103955361</v>
      </c>
      <c r="X882" s="5">
        <f t="shared" si="417"/>
        <v>0.99939590812437329</v>
      </c>
      <c r="Y882" s="5">
        <f t="shared" si="418"/>
        <v>0</v>
      </c>
      <c r="Z882" s="5">
        <f t="shared" si="419"/>
        <v>13.610198718700312</v>
      </c>
      <c r="AA882" s="5">
        <f t="shared" si="420"/>
        <v>8.5801453892911699</v>
      </c>
      <c r="AB882" s="5">
        <f t="shared" si="421"/>
        <v>0</v>
      </c>
      <c r="AC882" s="5">
        <f t="shared" si="422"/>
        <v>1.7820426585538218</v>
      </c>
      <c r="AD882" s="5">
        <f t="shared" si="423"/>
        <v>-4.8315205067534706</v>
      </c>
      <c r="AE882">
        <f t="shared" si="410"/>
        <v>0</v>
      </c>
    </row>
    <row r="883" spans="1:31" x14ac:dyDescent="0.2">
      <c r="A883">
        <f t="shared" si="440"/>
        <v>8.509999999999863</v>
      </c>
      <c r="B883" s="5">
        <f t="shared" si="424"/>
        <v>0</v>
      </c>
      <c r="C883" s="5">
        <f t="shared" si="425"/>
        <v>557.65465853798389</v>
      </c>
      <c r="D883" s="5">
        <f t="shared" si="426"/>
        <v>-216.96731680362777</v>
      </c>
      <c r="E883" s="2">
        <f t="shared" si="427"/>
        <v>557.65465853798389</v>
      </c>
      <c r="F883" s="2">
        <f t="shared" si="428"/>
        <v>0</v>
      </c>
      <c r="G883" s="3">
        <f t="shared" si="429"/>
        <v>0</v>
      </c>
      <c r="H883" s="3">
        <f t="shared" si="430"/>
        <v>55.635207679161411</v>
      </c>
      <c r="I883" s="3">
        <f t="shared" si="431"/>
        <v>-88.271026869980489</v>
      </c>
      <c r="J883" s="2">
        <f t="shared" si="411"/>
        <v>104.34102988845873</v>
      </c>
      <c r="K883" s="2">
        <f t="shared" si="432"/>
        <v>71.125446413400638</v>
      </c>
      <c r="L883" s="6">
        <f t="shared" si="412"/>
        <v>2835.2833471716667</v>
      </c>
      <c r="M883" s="2">
        <f t="shared" si="413"/>
        <v>35.933278531863131</v>
      </c>
      <c r="N883" s="2">
        <f t="shared" si="433"/>
        <v>104.34102988845873</v>
      </c>
      <c r="O883" s="2">
        <f t="shared" si="414"/>
        <v>71.125446413400638</v>
      </c>
      <c r="P883" s="5">
        <f t="shared" si="415"/>
        <v>0.38359027373741267</v>
      </c>
      <c r="Q883" s="4">
        <f t="shared" si="434"/>
        <v>0.34438301567730401</v>
      </c>
      <c r="R883" s="4">
        <f t="shared" si="416"/>
        <v>0.27819986904179328</v>
      </c>
      <c r="S883" s="4">
        <f t="shared" si="435"/>
        <v>0</v>
      </c>
      <c r="T883" s="4">
        <f t="shared" si="436"/>
        <v>0</v>
      </c>
      <c r="U883" s="5">
        <f t="shared" si="437"/>
        <v>0</v>
      </c>
      <c r="V883" s="5">
        <f t="shared" si="438"/>
        <v>-11.837658538622623</v>
      </c>
      <c r="W883" s="5">
        <f t="shared" si="439"/>
        <v>18.781672946496343</v>
      </c>
      <c r="X883" s="5">
        <f t="shared" si="417"/>
        <v>0.99939490559452437</v>
      </c>
      <c r="Y883" s="5">
        <f t="shared" si="418"/>
        <v>0</v>
      </c>
      <c r="Z883" s="5">
        <f t="shared" si="419"/>
        <v>13.621458394114281</v>
      </c>
      <c r="AA883" s="5">
        <f t="shared" si="420"/>
        <v>8.5852934255071052</v>
      </c>
      <c r="AB883" s="5">
        <f t="shared" si="421"/>
        <v>0</v>
      </c>
      <c r="AC883" s="5">
        <f t="shared" si="422"/>
        <v>1.7837998554916581</v>
      </c>
      <c r="AD883" s="5">
        <f t="shared" si="423"/>
        <v>-4.8070336279965531</v>
      </c>
      <c r="AE883">
        <f t="shared" si="410"/>
        <v>0</v>
      </c>
    </row>
    <row r="884" spans="1:31" x14ac:dyDescent="0.2">
      <c r="A884">
        <f t="shared" si="440"/>
        <v>8.5199999999998628</v>
      </c>
      <c r="B884" s="5">
        <f t="shared" si="424"/>
        <v>0</v>
      </c>
      <c r="C884" s="5">
        <f t="shared" si="425"/>
        <v>558.21109980476831</v>
      </c>
      <c r="D884" s="5">
        <f t="shared" si="426"/>
        <v>-217.85026742400899</v>
      </c>
      <c r="E884" s="2">
        <f t="shared" si="427"/>
        <v>558.21109980476831</v>
      </c>
      <c r="F884" s="2">
        <f t="shared" si="428"/>
        <v>0</v>
      </c>
      <c r="G884" s="3">
        <f t="shared" si="429"/>
        <v>0</v>
      </c>
      <c r="H884" s="3">
        <f t="shared" si="430"/>
        <v>55.653045677716328</v>
      </c>
      <c r="I884" s="3">
        <f t="shared" si="431"/>
        <v>-88.319097206260452</v>
      </c>
      <c r="J884" s="2">
        <f t="shared" si="411"/>
        <v>104.39120855960459</v>
      </c>
      <c r="K884" s="2">
        <f t="shared" si="432"/>
        <v>71.159651369873615</v>
      </c>
      <c r="L884" s="6">
        <f t="shared" si="412"/>
        <v>2835.2805042892201</v>
      </c>
      <c r="M884" s="2">
        <f t="shared" si="413"/>
        <v>35.933242502276578</v>
      </c>
      <c r="N884" s="2">
        <f t="shared" si="433"/>
        <v>104.39120855960459</v>
      </c>
      <c r="O884" s="2">
        <f t="shared" si="414"/>
        <v>71.159651369873615</v>
      </c>
      <c r="P884" s="5">
        <f t="shared" si="415"/>
        <v>0.38359019072524525</v>
      </c>
      <c r="Q884" s="4">
        <f t="shared" si="434"/>
        <v>0.34421713282263283</v>
      </c>
      <c r="R884" s="4">
        <f t="shared" si="416"/>
        <v>0.27814350480002947</v>
      </c>
      <c r="S884" s="4">
        <f t="shared" si="435"/>
        <v>0</v>
      </c>
      <c r="T884" s="4">
        <f t="shared" si="436"/>
        <v>0</v>
      </c>
      <c r="U884" s="5">
        <f t="shared" si="437"/>
        <v>0</v>
      </c>
      <c r="V884" s="5">
        <f t="shared" si="438"/>
        <v>-11.847146092213981</v>
      </c>
      <c r="W884" s="5">
        <f t="shared" si="439"/>
        <v>18.80093415541441</v>
      </c>
      <c r="X884" s="5">
        <f t="shared" si="417"/>
        <v>0.99939390352105029</v>
      </c>
      <c r="Y884" s="5">
        <f t="shared" si="418"/>
        <v>0</v>
      </c>
      <c r="Z884" s="5">
        <f t="shared" si="419"/>
        <v>13.632668003356704</v>
      </c>
      <c r="AA884" s="5">
        <f t="shared" si="420"/>
        <v>8.5904353542935947</v>
      </c>
      <c r="AB884" s="5">
        <f t="shared" si="421"/>
        <v>0</v>
      </c>
      <c r="AC884" s="5">
        <f t="shared" si="422"/>
        <v>1.7855219111427232</v>
      </c>
      <c r="AD884" s="5">
        <f t="shared" si="423"/>
        <v>-4.7826304902919929</v>
      </c>
      <c r="AE884">
        <f t="shared" si="410"/>
        <v>0</v>
      </c>
    </row>
    <row r="885" spans="1:31" x14ac:dyDescent="0.2">
      <c r="A885">
        <f t="shared" si="440"/>
        <v>8.5299999999998626</v>
      </c>
      <c r="B885" s="5">
        <f t="shared" si="424"/>
        <v>0</v>
      </c>
      <c r="C885" s="5">
        <f t="shared" si="425"/>
        <v>558.76771953764103</v>
      </c>
      <c r="D885" s="5">
        <f t="shared" si="426"/>
        <v>-218.73369752759612</v>
      </c>
      <c r="E885" s="2">
        <f t="shared" si="427"/>
        <v>558.76771953764103</v>
      </c>
      <c r="F885" s="2">
        <f t="shared" si="428"/>
        <v>0</v>
      </c>
      <c r="G885" s="3">
        <f t="shared" si="429"/>
        <v>0</v>
      </c>
      <c r="H885" s="3">
        <f t="shared" si="430"/>
        <v>55.670900896827753</v>
      </c>
      <c r="I885" s="3">
        <f t="shared" si="431"/>
        <v>-88.366923511163378</v>
      </c>
      <c r="J885" s="2">
        <f t="shared" si="411"/>
        <v>104.44119099997</v>
      </c>
      <c r="K885" s="2">
        <f t="shared" si="432"/>
        <v>71.193722563033404</v>
      </c>
      <c r="L885" s="6">
        <f t="shared" si="412"/>
        <v>2835.2776627050675</v>
      </c>
      <c r="M885" s="2">
        <f t="shared" si="413"/>
        <v>35.933206489144084</v>
      </c>
      <c r="N885" s="2">
        <f t="shared" si="433"/>
        <v>104.44119099997</v>
      </c>
      <c r="O885" s="2">
        <f t="shared" si="414"/>
        <v>71.193722563033404</v>
      </c>
      <c r="P885" s="5">
        <f t="shared" si="415"/>
        <v>0.38359010775098801</v>
      </c>
      <c r="Q885" s="4">
        <f t="shared" si="434"/>
        <v>0.34405205594748917</v>
      </c>
      <c r="R885" s="4">
        <f t="shared" si="416"/>
        <v>0.27808738316188758</v>
      </c>
      <c r="S885" s="4">
        <f t="shared" si="435"/>
        <v>0</v>
      </c>
      <c r="T885" s="4">
        <f t="shared" si="436"/>
        <v>0</v>
      </c>
      <c r="U885" s="5">
        <f t="shared" si="437"/>
        <v>0</v>
      </c>
      <c r="V885" s="5">
        <f t="shared" si="438"/>
        <v>-11.856618684016853</v>
      </c>
      <c r="W885" s="5">
        <f t="shared" si="439"/>
        <v>18.820117861811894</v>
      </c>
      <c r="X885" s="5">
        <f t="shared" si="417"/>
        <v>0.99939290190520513</v>
      </c>
      <c r="Y885" s="5">
        <f t="shared" si="418"/>
        <v>0</v>
      </c>
      <c r="Z885" s="5">
        <f t="shared" si="419"/>
        <v>13.643827672394112</v>
      </c>
      <c r="AA885" s="5">
        <f t="shared" si="420"/>
        <v>8.595571148375365</v>
      </c>
      <c r="AB885" s="5">
        <f t="shared" si="421"/>
        <v>0</v>
      </c>
      <c r="AC885" s="5">
        <f t="shared" si="422"/>
        <v>1.7872089883772588</v>
      </c>
      <c r="AD885" s="5">
        <f t="shared" si="423"/>
        <v>-4.7583109898127418</v>
      </c>
      <c r="AE885">
        <f t="shared" si="410"/>
        <v>0</v>
      </c>
    </row>
    <row r="886" spans="1:31" x14ac:dyDescent="0.2">
      <c r="A886">
        <f t="shared" si="440"/>
        <v>8.5399999999998624</v>
      </c>
      <c r="B886" s="5">
        <f t="shared" si="424"/>
        <v>0</v>
      </c>
      <c r="C886" s="5">
        <f t="shared" si="425"/>
        <v>559.32451790705875</v>
      </c>
      <c r="D886" s="5">
        <f t="shared" si="426"/>
        <v>-219.61760467825724</v>
      </c>
      <c r="E886" s="2">
        <f t="shared" si="427"/>
        <v>559.32451790705875</v>
      </c>
      <c r="F886" s="2">
        <f t="shared" si="428"/>
        <v>0</v>
      </c>
      <c r="G886" s="3">
        <f t="shared" si="429"/>
        <v>0</v>
      </c>
      <c r="H886" s="3">
        <f t="shared" si="430"/>
        <v>55.688772986711527</v>
      </c>
      <c r="I886" s="3">
        <f t="shared" si="431"/>
        <v>-88.414506621061506</v>
      </c>
      <c r="J886" s="2">
        <f t="shared" si="411"/>
        <v>104.49097768616781</v>
      </c>
      <c r="K886" s="2">
        <f t="shared" si="432"/>
        <v>71.227660317769462</v>
      </c>
      <c r="L886" s="6">
        <f t="shared" si="412"/>
        <v>2835.2748224227162</v>
      </c>
      <c r="M886" s="2">
        <f t="shared" si="413"/>
        <v>35.933170492510115</v>
      </c>
      <c r="N886" s="2">
        <f t="shared" si="433"/>
        <v>104.49097768616781</v>
      </c>
      <c r="O886" s="2">
        <f t="shared" si="414"/>
        <v>71.227660317769462</v>
      </c>
      <c r="P886" s="5">
        <f t="shared" si="415"/>
        <v>0.38359002481474336</v>
      </c>
      <c r="Q886" s="4">
        <f t="shared" si="434"/>
        <v>0.34388778139709986</v>
      </c>
      <c r="R886" s="4">
        <f t="shared" si="416"/>
        <v>0.27803150331468329</v>
      </c>
      <c r="S886" s="4">
        <f t="shared" si="435"/>
        <v>0</v>
      </c>
      <c r="T886" s="4">
        <f t="shared" si="436"/>
        <v>0</v>
      </c>
      <c r="U886" s="5">
        <f t="shared" si="437"/>
        <v>0</v>
      </c>
      <c r="V886" s="5">
        <f t="shared" si="438"/>
        <v>-11.866076277471031</v>
      </c>
      <c r="W886" s="5">
        <f t="shared" si="439"/>
        <v>18.839224197861707</v>
      </c>
      <c r="X886" s="5">
        <f t="shared" si="417"/>
        <v>0.99939190074822537</v>
      </c>
      <c r="Y886" s="5">
        <f t="shared" si="418"/>
        <v>0</v>
      </c>
      <c r="Z886" s="5">
        <f t="shared" si="419"/>
        <v>13.654937527490494</v>
      </c>
      <c r="AA886" s="5">
        <f t="shared" si="420"/>
        <v>8.6007007806454521</v>
      </c>
      <c r="AB886" s="5">
        <f t="shared" si="421"/>
        <v>0</v>
      </c>
      <c r="AC886" s="5">
        <f t="shared" si="422"/>
        <v>1.7888612500194636</v>
      </c>
      <c r="AD886" s="5">
        <f t="shared" si="423"/>
        <v>-4.734075021492842</v>
      </c>
      <c r="AE886">
        <f t="shared" si="410"/>
        <v>0</v>
      </c>
    </row>
    <row r="887" spans="1:31" x14ac:dyDescent="0.2">
      <c r="A887">
        <f t="shared" si="440"/>
        <v>8.5499999999998622</v>
      </c>
      <c r="B887" s="5">
        <f t="shared" si="424"/>
        <v>0</v>
      </c>
      <c r="C887" s="5">
        <f t="shared" si="425"/>
        <v>559.88149507998833</v>
      </c>
      <c r="D887" s="5">
        <f t="shared" si="426"/>
        <v>-220.50198644821893</v>
      </c>
      <c r="E887" s="2">
        <f t="shared" si="427"/>
        <v>559.88149507998833</v>
      </c>
      <c r="F887" s="2">
        <f t="shared" si="428"/>
        <v>0</v>
      </c>
      <c r="G887" s="3">
        <f t="shared" si="429"/>
        <v>0</v>
      </c>
      <c r="H887" s="3">
        <f t="shared" si="430"/>
        <v>55.706661599211721</v>
      </c>
      <c r="I887" s="3">
        <f t="shared" si="431"/>
        <v>-88.461847371276434</v>
      </c>
      <c r="J887" s="2">
        <f t="shared" si="411"/>
        <v>104.54056909577304</v>
      </c>
      <c r="K887" s="2">
        <f t="shared" si="432"/>
        <v>71.261464959627148</v>
      </c>
      <c r="L887" s="6">
        <f t="shared" si="412"/>
        <v>2835.2719834456211</v>
      </c>
      <c r="M887" s="2">
        <f t="shared" si="413"/>
        <v>35.933134512418462</v>
      </c>
      <c r="N887" s="2">
        <f t="shared" si="433"/>
        <v>104.54056909577304</v>
      </c>
      <c r="O887" s="2">
        <f t="shared" si="414"/>
        <v>71.261464959627148</v>
      </c>
      <c r="P887" s="5">
        <f t="shared" si="415"/>
        <v>0.38358994191661216</v>
      </c>
      <c r="Q887" s="4">
        <f t="shared" si="434"/>
        <v>0.34372430553251476</v>
      </c>
      <c r="R887" s="4">
        <f t="shared" si="416"/>
        <v>0.27797586444687716</v>
      </c>
      <c r="S887" s="4">
        <f t="shared" si="435"/>
        <v>0</v>
      </c>
      <c r="T887" s="4">
        <f t="shared" si="436"/>
        <v>0</v>
      </c>
      <c r="U887" s="5">
        <f t="shared" si="437"/>
        <v>0</v>
      </c>
      <c r="V887" s="5">
        <f t="shared" si="438"/>
        <v>-11.875518836359406</v>
      </c>
      <c r="W887" s="5">
        <f t="shared" si="439"/>
        <v>18.858253296794395</v>
      </c>
      <c r="X887" s="5">
        <f t="shared" si="417"/>
        <v>0.99939090005132902</v>
      </c>
      <c r="Y887" s="5">
        <f t="shared" si="418"/>
        <v>0</v>
      </c>
      <c r="Z887" s="5">
        <f t="shared" si="419"/>
        <v>13.665997695200701</v>
      </c>
      <c r="AA887" s="5">
        <f t="shared" si="420"/>
        <v>8.6058242241653975</v>
      </c>
      <c r="AB887" s="5">
        <f t="shared" si="421"/>
        <v>0</v>
      </c>
      <c r="AC887" s="5">
        <f t="shared" si="422"/>
        <v>1.7904788588412952</v>
      </c>
      <c r="AD887" s="5">
        <f t="shared" si="423"/>
        <v>-4.709922479040209</v>
      </c>
      <c r="AE887">
        <f t="shared" si="410"/>
        <v>0</v>
      </c>
    </row>
    <row r="888" spans="1:31" x14ac:dyDescent="0.2">
      <c r="A888">
        <f t="shared" si="440"/>
        <v>8.5599999999998619</v>
      </c>
      <c r="B888" s="5">
        <f t="shared" si="424"/>
        <v>0</v>
      </c>
      <c r="C888" s="5">
        <f t="shared" si="425"/>
        <v>560.43865121992337</v>
      </c>
      <c r="D888" s="5">
        <f t="shared" si="426"/>
        <v>-221.38684041805567</v>
      </c>
      <c r="E888" s="2">
        <f t="shared" si="427"/>
        <v>560.43865121992337</v>
      </c>
      <c r="F888" s="2">
        <f t="shared" si="428"/>
        <v>0</v>
      </c>
      <c r="G888" s="3">
        <f t="shared" si="429"/>
        <v>0</v>
      </c>
      <c r="H888" s="3">
        <f t="shared" si="430"/>
        <v>55.724566387800131</v>
      </c>
      <c r="I888" s="3">
        <f t="shared" si="431"/>
        <v>-88.508946596066835</v>
      </c>
      <c r="J888" s="2">
        <f t="shared" si="411"/>
        <v>104.58996570729792</v>
      </c>
      <c r="K888" s="2">
        <f t="shared" si="432"/>
        <v>71.295136814790666</v>
      </c>
      <c r="L888" s="6">
        <f t="shared" si="412"/>
        <v>2835.2691457771839</v>
      </c>
      <c r="M888" s="2">
        <f t="shared" si="413"/>
        <v>35.93309854891222</v>
      </c>
      <c r="N888" s="2">
        <f t="shared" si="433"/>
        <v>104.58996570729792</v>
      </c>
      <c r="O888" s="2">
        <f t="shared" si="414"/>
        <v>71.295136814790666</v>
      </c>
      <c r="P888" s="5">
        <f t="shared" si="415"/>
        <v>0.38358985905669379</v>
      </c>
      <c r="Q888" s="4">
        <f t="shared" si="434"/>
        <v>0.34356162473055418</v>
      </c>
      <c r="R888" s="4">
        <f t="shared" si="416"/>
        <v>0.27792046574809193</v>
      </c>
      <c r="S888" s="4">
        <f t="shared" si="435"/>
        <v>0</v>
      </c>
      <c r="T888" s="4">
        <f t="shared" si="436"/>
        <v>0</v>
      </c>
      <c r="U888" s="5">
        <f t="shared" si="437"/>
        <v>0</v>
      </c>
      <c r="V888" s="5">
        <f t="shared" si="438"/>
        <v>-11.884946324807583</v>
      </c>
      <c r="W888" s="5">
        <f t="shared" si="439"/>
        <v>18.877205292885233</v>
      </c>
      <c r="X888" s="5">
        <f t="shared" si="417"/>
        <v>0.9993898998157148</v>
      </c>
      <c r="Y888" s="5">
        <f t="shared" si="418"/>
        <v>0</v>
      </c>
      <c r="Z888" s="5">
        <f t="shared" si="419"/>
        <v>13.677008302363928</v>
      </c>
      <c r="AA888" s="5">
        <f t="shared" si="420"/>
        <v>8.6109414521654752</v>
      </c>
      <c r="AB888" s="5">
        <f t="shared" si="421"/>
        <v>0</v>
      </c>
      <c r="AC888" s="5">
        <f t="shared" si="422"/>
        <v>1.7920619775563456</v>
      </c>
      <c r="AD888" s="5">
        <f t="shared" si="423"/>
        <v>-4.6858532549492935</v>
      </c>
      <c r="AE888">
        <f t="shared" si="410"/>
        <v>0</v>
      </c>
    </row>
    <row r="889" spans="1:31" x14ac:dyDescent="0.2">
      <c r="A889">
        <f t="shared" si="440"/>
        <v>8.5699999999998617</v>
      </c>
      <c r="B889" s="5">
        <f t="shared" si="424"/>
        <v>0</v>
      </c>
      <c r="C889" s="5">
        <f t="shared" si="425"/>
        <v>560.99598648690028</v>
      </c>
      <c r="D889" s="5">
        <f t="shared" si="426"/>
        <v>-222.2721641766791</v>
      </c>
      <c r="E889" s="2">
        <f t="shared" si="427"/>
        <v>560.99598648690028</v>
      </c>
      <c r="F889" s="2">
        <f t="shared" si="428"/>
        <v>0</v>
      </c>
      <c r="G889" s="3">
        <f t="shared" si="429"/>
        <v>0</v>
      </c>
      <c r="H889" s="3">
        <f t="shared" si="430"/>
        <v>55.742487007575697</v>
      </c>
      <c r="I889" s="3">
        <f t="shared" si="431"/>
        <v>-88.555805128616328</v>
      </c>
      <c r="J889" s="2">
        <f t="shared" si="411"/>
        <v>104.6391680001672</v>
      </c>
      <c r="K889" s="2">
        <f t="shared" si="432"/>
        <v>71.328676210066249</v>
      </c>
      <c r="L889" s="6">
        <f t="shared" si="412"/>
        <v>2835.2663094207542</v>
      </c>
      <c r="M889" s="2">
        <f t="shared" si="413"/>
        <v>35.933062602033864</v>
      </c>
      <c r="N889" s="2">
        <f t="shared" si="433"/>
        <v>104.6391680001672</v>
      </c>
      <c r="O889" s="2">
        <f t="shared" si="414"/>
        <v>71.328676210066249</v>
      </c>
      <c r="P889" s="5">
        <f t="shared" si="415"/>
        <v>0.38358977623508606</v>
      </c>
      <c r="Q889" s="4">
        <f t="shared" si="434"/>
        <v>0.34339973538375657</v>
      </c>
      <c r="R889" s="4">
        <f t="shared" si="416"/>
        <v>0.27786530640912888</v>
      </c>
      <c r="S889" s="4">
        <f t="shared" si="435"/>
        <v>0</v>
      </c>
      <c r="T889" s="4">
        <f t="shared" si="436"/>
        <v>0</v>
      </c>
      <c r="U889" s="5">
        <f t="shared" si="437"/>
        <v>0</v>
      </c>
      <c r="V889" s="5">
        <f t="shared" si="438"/>
        <v>-11.89435870728348</v>
      </c>
      <c r="W889" s="5">
        <f t="shared" si="439"/>
        <v>18.896080321441445</v>
      </c>
      <c r="X889" s="5">
        <f t="shared" si="417"/>
        <v>0.99938890004256387</v>
      </c>
      <c r="Y889" s="5">
        <f t="shared" si="418"/>
        <v>0</v>
      </c>
      <c r="Z889" s="5">
        <f t="shared" si="419"/>
        <v>13.687969476097265</v>
      </c>
      <c r="AA889" s="5">
        <f t="shared" si="420"/>
        <v>8.6160524380449086</v>
      </c>
      <c r="AB889" s="5">
        <f t="shared" si="421"/>
        <v>0</v>
      </c>
      <c r="AC889" s="5">
        <f t="shared" si="422"/>
        <v>1.7936107688137852</v>
      </c>
      <c r="AD889" s="5">
        <f t="shared" si="423"/>
        <v>-4.6618672405136437</v>
      </c>
      <c r="AE889">
        <f t="shared" si="410"/>
        <v>0</v>
      </c>
    </row>
    <row r="890" spans="1:31" x14ac:dyDescent="0.2">
      <c r="A890">
        <f t="shared" si="440"/>
        <v>8.5799999999998615</v>
      </c>
      <c r="B890" s="5">
        <f t="shared" si="424"/>
        <v>0</v>
      </c>
      <c r="C890" s="5">
        <f t="shared" si="425"/>
        <v>561.55350103751448</v>
      </c>
      <c r="D890" s="5">
        <f t="shared" si="426"/>
        <v>-223.15795532132728</v>
      </c>
      <c r="E890" s="2">
        <f t="shared" si="427"/>
        <v>561.55350103751448</v>
      </c>
      <c r="F890" s="2">
        <f t="shared" si="428"/>
        <v>0</v>
      </c>
      <c r="G890" s="3">
        <f t="shared" si="429"/>
        <v>0</v>
      </c>
      <c r="H890" s="3">
        <f t="shared" si="430"/>
        <v>55.760423115263833</v>
      </c>
      <c r="I890" s="3">
        <f t="shared" si="431"/>
        <v>-88.602423801021459</v>
      </c>
      <c r="J890" s="2">
        <f t="shared" si="411"/>
        <v>104.68817645469359</v>
      </c>
      <c r="K890" s="2">
        <f t="shared" si="432"/>
        <v>71.362083472865422</v>
      </c>
      <c r="L890" s="6">
        <f t="shared" si="412"/>
        <v>2835.2634743796298</v>
      </c>
      <c r="M890" s="2">
        <f t="shared" si="413"/>
        <v>35.933026671825168</v>
      </c>
      <c r="N890" s="2">
        <f t="shared" si="433"/>
        <v>104.68817645469359</v>
      </c>
      <c r="O890" s="2">
        <f t="shared" si="414"/>
        <v>71.362083472865422</v>
      </c>
      <c r="P890" s="5">
        <f t="shared" si="415"/>
        <v>0.38358969345188521</v>
      </c>
      <c r="Q890" s="4">
        <f t="shared" si="434"/>
        <v>0.34323863390032472</v>
      </c>
      <c r="R890" s="4">
        <f t="shared" si="416"/>
        <v>0.27781038562198401</v>
      </c>
      <c r="S890" s="4">
        <f t="shared" si="435"/>
        <v>0</v>
      </c>
      <c r="T890" s="4">
        <f t="shared" si="436"/>
        <v>0</v>
      </c>
      <c r="U890" s="5">
        <f t="shared" si="437"/>
        <v>0</v>
      </c>
      <c r="V890" s="5">
        <f t="shared" si="438"/>
        <v>-11.903755948596894</v>
      </c>
      <c r="W890" s="5">
        <f t="shared" si="439"/>
        <v>18.914878518789408</v>
      </c>
      <c r="X890" s="5">
        <f t="shared" si="417"/>
        <v>0.99938790073303807</v>
      </c>
      <c r="Y890" s="5">
        <f t="shared" si="418"/>
        <v>0</v>
      </c>
      <c r="Z890" s="5">
        <f t="shared" si="419"/>
        <v>13.69888134378925</v>
      </c>
      <c r="AA890" s="5">
        <f t="shared" si="420"/>
        <v>8.6211571553720425</v>
      </c>
      <c r="AB890" s="5">
        <f t="shared" si="421"/>
        <v>0</v>
      </c>
      <c r="AC890" s="5">
        <f t="shared" si="422"/>
        <v>1.7951253951923558</v>
      </c>
      <c r="AD890" s="5">
        <f t="shared" si="423"/>
        <v>-4.6379643258385492</v>
      </c>
      <c r="AE890">
        <f t="shared" si="410"/>
        <v>0</v>
      </c>
    </row>
    <row r="891" spans="1:31" x14ac:dyDescent="0.2">
      <c r="A891">
        <f t="shared" si="440"/>
        <v>8.5899999999998613</v>
      </c>
      <c r="B891" s="5">
        <f t="shared" si="424"/>
        <v>0</v>
      </c>
      <c r="C891" s="5">
        <f t="shared" si="425"/>
        <v>562.11119502493682</v>
      </c>
      <c r="D891" s="5">
        <f t="shared" si="426"/>
        <v>-224.04421145755379</v>
      </c>
      <c r="E891" s="2">
        <f t="shared" si="427"/>
        <v>562.11119502493682</v>
      </c>
      <c r="F891" s="2">
        <f t="shared" si="428"/>
        <v>0</v>
      </c>
      <c r="G891" s="3">
        <f t="shared" si="429"/>
        <v>0</v>
      </c>
      <c r="H891" s="3">
        <f t="shared" si="430"/>
        <v>55.778374369215754</v>
      </c>
      <c r="I891" s="3">
        <f t="shared" si="431"/>
        <v>-88.648803444279849</v>
      </c>
      <c r="J891" s="2">
        <f t="shared" si="411"/>
        <v>104.73699155205361</v>
      </c>
      <c r="K891" s="2">
        <f t="shared" si="432"/>
        <v>71.395358931188554</v>
      </c>
      <c r="L891" s="6">
        <f t="shared" si="412"/>
        <v>2835.260640657058</v>
      </c>
      <c r="M891" s="2">
        <f t="shared" si="413"/>
        <v>35.932990758327293</v>
      </c>
      <c r="N891" s="2">
        <f t="shared" si="433"/>
        <v>104.73699155205361</v>
      </c>
      <c r="O891" s="2">
        <f t="shared" si="414"/>
        <v>71.395358931188554</v>
      </c>
      <c r="P891" s="5">
        <f t="shared" si="415"/>
        <v>0.38358961070718611</v>
      </c>
      <c r="Q891" s="4">
        <f t="shared" si="434"/>
        <v>0.34307831670407324</v>
      </c>
      <c r="R891" s="4">
        <f t="shared" si="416"/>
        <v>0.27775570257986432</v>
      </c>
      <c r="S891" s="4">
        <f t="shared" si="435"/>
        <v>0</v>
      </c>
      <c r="T891" s="4">
        <f t="shared" si="436"/>
        <v>0</v>
      </c>
      <c r="U891" s="5">
        <f t="shared" si="437"/>
        <v>0</v>
      </c>
      <c r="V891" s="5">
        <f t="shared" si="438"/>
        <v>-11.913138013899122</v>
      </c>
      <c r="W891" s="5">
        <f t="shared" si="439"/>
        <v>18.933600022262002</v>
      </c>
      <c r="X891" s="5">
        <f t="shared" si="417"/>
        <v>0.99938690188828239</v>
      </c>
      <c r="Y891" s="5">
        <f t="shared" si="418"/>
        <v>0</v>
      </c>
      <c r="Z891" s="5">
        <f t="shared" si="419"/>
        <v>13.709744033093536</v>
      </c>
      <c r="AA891" s="5">
        <f t="shared" si="420"/>
        <v>8.6262555778845815</v>
      </c>
      <c r="AB891" s="5">
        <f t="shared" si="421"/>
        <v>0</v>
      </c>
      <c r="AC891" s="5">
        <f t="shared" si="422"/>
        <v>1.7966060191944138</v>
      </c>
      <c r="AD891" s="5">
        <f t="shared" si="423"/>
        <v>-4.6141443998534157</v>
      </c>
      <c r="AE891">
        <f t="shared" si="410"/>
        <v>0</v>
      </c>
    </row>
    <row r="892" spans="1:31" x14ac:dyDescent="0.2">
      <c r="A892">
        <f t="shared" si="440"/>
        <v>8.5999999999998611</v>
      </c>
      <c r="B892" s="5">
        <f t="shared" si="424"/>
        <v>0</v>
      </c>
      <c r="C892" s="5">
        <f t="shared" si="425"/>
        <v>562.66906859892993</v>
      </c>
      <c r="D892" s="5">
        <f t="shared" si="426"/>
        <v>-224.93093019921659</v>
      </c>
      <c r="E892" s="2">
        <f t="shared" si="427"/>
        <v>562.66906859892993</v>
      </c>
      <c r="F892" s="2">
        <f t="shared" si="428"/>
        <v>0</v>
      </c>
      <c r="G892" s="3">
        <f t="shared" si="429"/>
        <v>0</v>
      </c>
      <c r="H892" s="3">
        <f t="shared" si="430"/>
        <v>55.796340429407699</v>
      </c>
      <c r="I892" s="3">
        <f t="shared" si="431"/>
        <v>-88.694944888278386</v>
      </c>
      <c r="J892" s="2">
        <f t="shared" si="411"/>
        <v>104.78561377426338</v>
      </c>
      <c r="K892" s="2">
        <f t="shared" si="432"/>
        <v>71.428502913608298</v>
      </c>
      <c r="L892" s="6">
        <f t="shared" si="412"/>
        <v>2835.2578082562341</v>
      </c>
      <c r="M892" s="2">
        <f t="shared" si="413"/>
        <v>35.932954861580747</v>
      </c>
      <c r="N892" s="2">
        <f t="shared" si="433"/>
        <v>104.78561377426338</v>
      </c>
      <c r="O892" s="2">
        <f t="shared" si="414"/>
        <v>71.428502913608298</v>
      </c>
      <c r="P892" s="5">
        <f t="shared" si="415"/>
        <v>0.38358952800108204</v>
      </c>
      <c r="Q892" s="4">
        <f t="shared" si="434"/>
        <v>0.34291878023437522</v>
      </c>
      <c r="R892" s="4">
        <f t="shared" si="416"/>
        <v>0.27770125647720362</v>
      </c>
      <c r="S892" s="4">
        <f t="shared" si="435"/>
        <v>0</v>
      </c>
      <c r="T892" s="4">
        <f t="shared" si="436"/>
        <v>0</v>
      </c>
      <c r="U892" s="5">
        <f t="shared" si="437"/>
        <v>0</v>
      </c>
      <c r="V892" s="5">
        <f t="shared" si="438"/>
        <v>-11.922504868682481</v>
      </c>
      <c r="W892" s="5">
        <f t="shared" si="439"/>
        <v>18.952244970185919</v>
      </c>
      <c r="X892" s="5">
        <f t="shared" si="417"/>
        <v>0.99938590350942325</v>
      </c>
      <c r="Y892" s="5">
        <f t="shared" si="418"/>
        <v>0</v>
      </c>
      <c r="Z892" s="5">
        <f t="shared" si="419"/>
        <v>13.72055767192254</v>
      </c>
      <c r="AA892" s="5">
        <f t="shared" si="420"/>
        <v>8.6313476794897355</v>
      </c>
      <c r="AB892" s="5">
        <f t="shared" si="421"/>
        <v>0</v>
      </c>
      <c r="AC892" s="5">
        <f t="shared" si="422"/>
        <v>1.7980528032400596</v>
      </c>
      <c r="AD892" s="5">
        <f t="shared" si="423"/>
        <v>-4.5904073503243445</v>
      </c>
      <c r="AE892">
        <f t="shared" si="410"/>
        <v>0</v>
      </c>
    </row>
    <row r="893" spans="1:31" x14ac:dyDescent="0.2">
      <c r="A893">
        <f t="shared" si="440"/>
        <v>8.6099999999998609</v>
      </c>
      <c r="B893" s="5">
        <f t="shared" si="424"/>
        <v>0</v>
      </c>
      <c r="C893" s="5">
        <f t="shared" si="425"/>
        <v>563.22712190586424</v>
      </c>
      <c r="D893" s="5">
        <f t="shared" si="426"/>
        <v>-225.81810916846689</v>
      </c>
      <c r="E893" s="2">
        <f t="shared" si="427"/>
        <v>563.22712190586424</v>
      </c>
      <c r="F893" s="2">
        <f t="shared" si="428"/>
        <v>0</v>
      </c>
      <c r="G893" s="3">
        <f t="shared" si="429"/>
        <v>0</v>
      </c>
      <c r="H893" s="3">
        <f t="shared" si="430"/>
        <v>55.814320957440103</v>
      </c>
      <c r="I893" s="3">
        <f t="shared" si="431"/>
        <v>-88.740848961781623</v>
      </c>
      <c r="J893" s="2">
        <f t="shared" si="411"/>
        <v>104.83404360415501</v>
      </c>
      <c r="K893" s="2">
        <f t="shared" si="432"/>
        <v>71.461515749253579</v>
      </c>
      <c r="L893" s="6">
        <f t="shared" si="412"/>
        <v>2835.2549771803019</v>
      </c>
      <c r="M893" s="2">
        <f t="shared" si="413"/>
        <v>35.932918981625356</v>
      </c>
      <c r="N893" s="2">
        <f t="shared" si="433"/>
        <v>104.83404360415501</v>
      </c>
      <c r="O893" s="2">
        <f t="shared" si="414"/>
        <v>71.461515749253579</v>
      </c>
      <c r="P893" s="5">
        <f t="shared" si="415"/>
        <v>0.38358944533366485</v>
      </c>
      <c r="Q893" s="4">
        <f t="shared" si="434"/>
        <v>0.34276002094610786</v>
      </c>
      <c r="R893" s="4">
        <f t="shared" si="416"/>
        <v>0.27764704650967736</v>
      </c>
      <c r="S893" s="4">
        <f t="shared" si="435"/>
        <v>0</v>
      </c>
      <c r="T893" s="4">
        <f t="shared" si="436"/>
        <v>0</v>
      </c>
      <c r="U893" s="5">
        <f t="shared" si="437"/>
        <v>0</v>
      </c>
      <c r="V893" s="5">
        <f t="shared" si="438"/>
        <v>-11.93185647877992</v>
      </c>
      <c r="W893" s="5">
        <f t="shared" si="439"/>
        <v>18.970813501869173</v>
      </c>
      <c r="X893" s="5">
        <f t="shared" si="417"/>
        <v>0.99938490559756832</v>
      </c>
      <c r="Y893" s="5">
        <f t="shared" si="418"/>
        <v>0</v>
      </c>
      <c r="Z893" s="5">
        <f t="shared" si="419"/>
        <v>13.73132238844118</v>
      </c>
      <c r="AA893" s="5">
        <f t="shared" si="420"/>
        <v>8.6364334342644113</v>
      </c>
      <c r="AB893" s="5">
        <f t="shared" si="421"/>
        <v>0</v>
      </c>
      <c r="AC893" s="5">
        <f t="shared" si="422"/>
        <v>1.7994659096612597</v>
      </c>
      <c r="AD893" s="5">
        <f t="shared" si="423"/>
        <v>-4.5667530638664147</v>
      </c>
      <c r="AE893">
        <f t="shared" si="410"/>
        <v>0</v>
      </c>
    </row>
    <row r="894" spans="1:31" x14ac:dyDescent="0.2">
      <c r="A894">
        <f t="shared" si="440"/>
        <v>8.6199999999998607</v>
      </c>
      <c r="B894" s="5">
        <f t="shared" si="424"/>
        <v>0</v>
      </c>
      <c r="C894" s="5">
        <f t="shared" si="425"/>
        <v>563.78535508873415</v>
      </c>
      <c r="D894" s="5">
        <f t="shared" si="426"/>
        <v>-226.70574599573791</v>
      </c>
      <c r="E894" s="2">
        <f t="shared" si="427"/>
        <v>563.78535508873415</v>
      </c>
      <c r="F894" s="2">
        <f t="shared" si="428"/>
        <v>0</v>
      </c>
      <c r="G894" s="3">
        <f t="shared" si="429"/>
        <v>0</v>
      </c>
      <c r="H894" s="3">
        <f t="shared" si="430"/>
        <v>55.832315616536718</v>
      </c>
      <c r="I894" s="3">
        <f t="shared" si="431"/>
        <v>-88.78651649242029</v>
      </c>
      <c r="J894" s="2">
        <f t="shared" si="411"/>
        <v>104.88228152535294</v>
      </c>
      <c r="K894" s="2">
        <f t="shared" si="432"/>
        <v>71.494397767793416</v>
      </c>
      <c r="L894" s="6">
        <f t="shared" si="412"/>
        <v>2835.2521474323562</v>
      </c>
      <c r="M894" s="2">
        <f t="shared" si="413"/>
        <v>35.932883118500349</v>
      </c>
      <c r="N894" s="2">
        <f t="shared" si="433"/>
        <v>104.88228152535294</v>
      </c>
      <c r="O894" s="2">
        <f t="shared" si="414"/>
        <v>71.494397767793416</v>
      </c>
      <c r="P894" s="5">
        <f t="shared" si="415"/>
        <v>0.38358936270502481</v>
      </c>
      <c r="Q894" s="4">
        <f t="shared" si="434"/>
        <v>0.34260203530959976</v>
      </c>
      <c r="R894" s="4">
        <f t="shared" si="416"/>
        <v>0.27759307187421856</v>
      </c>
      <c r="S894" s="4">
        <f t="shared" si="435"/>
        <v>0</v>
      </c>
      <c r="T894" s="4">
        <f t="shared" si="436"/>
        <v>0</v>
      </c>
      <c r="U894" s="5">
        <f t="shared" si="437"/>
        <v>0</v>
      </c>
      <c r="V894" s="5">
        <f t="shared" si="438"/>
        <v>-11.941192810364543</v>
      </c>
      <c r="W894" s="5">
        <f t="shared" si="439"/>
        <v>18.989305757588554</v>
      </c>
      <c r="X894" s="5">
        <f t="shared" si="417"/>
        <v>0.99938390815380884</v>
      </c>
      <c r="Y894" s="5">
        <f t="shared" si="418"/>
        <v>0</v>
      </c>
      <c r="Z894" s="5">
        <f t="shared" si="419"/>
        <v>13.742038311060652</v>
      </c>
      <c r="AA894" s="5">
        <f t="shared" si="420"/>
        <v>8.6415128164553874</v>
      </c>
      <c r="AB894" s="5">
        <f t="shared" si="421"/>
        <v>0</v>
      </c>
      <c r="AC894" s="5">
        <f t="shared" si="422"/>
        <v>1.8008455006961093</v>
      </c>
      <c r="AD894" s="5">
        <f t="shared" si="423"/>
        <v>-4.5431814259560568</v>
      </c>
      <c r="AE894">
        <f t="shared" si="410"/>
        <v>0</v>
      </c>
    </row>
    <row r="895" spans="1:31" x14ac:dyDescent="0.2">
      <c r="A895">
        <f t="shared" si="440"/>
        <v>8.6299999999998604</v>
      </c>
      <c r="B895" s="5">
        <f t="shared" si="424"/>
        <v>0</v>
      </c>
      <c r="C895" s="5">
        <f t="shared" si="425"/>
        <v>564.3437682871745</v>
      </c>
      <c r="D895" s="5">
        <f t="shared" si="426"/>
        <v>-227.59383831973341</v>
      </c>
      <c r="E895" s="2">
        <f t="shared" si="427"/>
        <v>564.3437682871745</v>
      </c>
      <c r="F895" s="2">
        <f t="shared" si="428"/>
        <v>0</v>
      </c>
      <c r="G895" s="3">
        <f t="shared" si="429"/>
        <v>0</v>
      </c>
      <c r="H895" s="3">
        <f t="shared" si="430"/>
        <v>55.850324071543682</v>
      </c>
      <c r="I895" s="3">
        <f t="shared" si="431"/>
        <v>-88.831948306679848</v>
      </c>
      <c r="J895" s="2">
        <f t="shared" si="411"/>
        <v>104.93032802225052</v>
      </c>
      <c r="K895" s="2">
        <f t="shared" si="432"/>
        <v>71.527149299420941</v>
      </c>
      <c r="L895" s="6">
        <f t="shared" si="412"/>
        <v>2835.2493190154401</v>
      </c>
      <c r="M895" s="2">
        <f t="shared" si="413"/>
        <v>35.932847272244295</v>
      </c>
      <c r="N895" s="2">
        <f t="shared" si="433"/>
        <v>104.93032802225052</v>
      </c>
      <c r="O895" s="2">
        <f t="shared" si="414"/>
        <v>71.527149299420941</v>
      </c>
      <c r="P895" s="5">
        <f t="shared" si="415"/>
        <v>0.38358928011525084</v>
      </c>
      <c r="Q895" s="4">
        <f t="shared" si="434"/>
        <v>0.34244481981057678</v>
      </c>
      <c r="R895" s="4">
        <f t="shared" si="416"/>
        <v>0.27753933176903217</v>
      </c>
      <c r="S895" s="4">
        <f t="shared" si="435"/>
        <v>0</v>
      </c>
      <c r="T895" s="4">
        <f t="shared" si="436"/>
        <v>0</v>
      </c>
      <c r="U895" s="5">
        <f t="shared" si="437"/>
        <v>0</v>
      </c>
      <c r="V895" s="5">
        <f t="shared" si="438"/>
        <v>-11.950513829949164</v>
      </c>
      <c r="W895" s="5">
        <f t="shared" si="439"/>
        <v>19.007721878577183</v>
      </c>
      <c r="X895" s="5">
        <f t="shared" si="417"/>
        <v>0.9993829111792174</v>
      </c>
      <c r="Y895" s="5">
        <f t="shared" si="418"/>
        <v>0</v>
      </c>
      <c r="Z895" s="5">
        <f t="shared" si="419"/>
        <v>13.752705568432241</v>
      </c>
      <c r="AA895" s="5">
        <f t="shared" si="420"/>
        <v>8.6465858004794676</v>
      </c>
      <c r="AB895" s="5">
        <f t="shared" si="421"/>
        <v>0</v>
      </c>
      <c r="AC895" s="5">
        <f t="shared" si="422"/>
        <v>1.8021917384830761</v>
      </c>
      <c r="AD895" s="5">
        <f t="shared" si="423"/>
        <v>-4.5196923209433493</v>
      </c>
      <c r="AE895">
        <f t="shared" si="410"/>
        <v>0</v>
      </c>
    </row>
    <row r="896" spans="1:31" x14ac:dyDescent="0.2">
      <c r="A896">
        <f t="shared" si="440"/>
        <v>8.6399999999998602</v>
      </c>
      <c r="B896" s="5">
        <f t="shared" si="424"/>
        <v>0</v>
      </c>
      <c r="C896" s="5">
        <f t="shared" si="425"/>
        <v>564.90236163747693</v>
      </c>
      <c r="D896" s="5">
        <f t="shared" si="426"/>
        <v>-228.48238378741624</v>
      </c>
      <c r="E896" s="2">
        <f t="shared" si="427"/>
        <v>564.90236163747693</v>
      </c>
      <c r="F896" s="2">
        <f t="shared" si="428"/>
        <v>0</v>
      </c>
      <c r="G896" s="3">
        <f t="shared" si="429"/>
        <v>0</v>
      </c>
      <c r="H896" s="3">
        <f t="shared" si="430"/>
        <v>55.86834598892851</v>
      </c>
      <c r="I896" s="3">
        <f t="shared" si="431"/>
        <v>-88.87714522988928</v>
      </c>
      <c r="J896" s="2">
        <f t="shared" si="411"/>
        <v>104.978183579987</v>
      </c>
      <c r="K896" s="2">
        <f t="shared" si="432"/>
        <v>71.559770674837765</v>
      </c>
      <c r="L896" s="6">
        <f t="shared" si="412"/>
        <v>2835.2464919325475</v>
      </c>
      <c r="M896" s="2">
        <f t="shared" si="413"/>
        <v>35.932811442895137</v>
      </c>
      <c r="N896" s="2">
        <f t="shared" si="433"/>
        <v>104.978183579987</v>
      </c>
      <c r="O896" s="2">
        <f t="shared" si="414"/>
        <v>71.559770674837765</v>
      </c>
      <c r="P896" s="5">
        <f t="shared" si="415"/>
        <v>0.38358919756443044</v>
      </c>
      <c r="Q896" s="4">
        <f t="shared" si="434"/>
        <v>0.34228837095010806</v>
      </c>
      <c r="R896" s="4">
        <f t="shared" si="416"/>
        <v>0.27748582539361022</v>
      </c>
      <c r="S896" s="4">
        <f t="shared" si="435"/>
        <v>0</v>
      </c>
      <c r="T896" s="4">
        <f t="shared" si="436"/>
        <v>0</v>
      </c>
      <c r="U896" s="5">
        <f t="shared" si="437"/>
        <v>0</v>
      </c>
      <c r="V896" s="5">
        <f t="shared" si="438"/>
        <v>-11.959819504385855</v>
      </c>
      <c r="W896" s="5">
        <f t="shared" si="439"/>
        <v>19.026062007012179</v>
      </c>
      <c r="X896" s="5">
        <f t="shared" si="417"/>
        <v>0.99938191467484916</v>
      </c>
      <c r="Y896" s="5">
        <f t="shared" si="418"/>
        <v>0</v>
      </c>
      <c r="Z896" s="5">
        <f t="shared" si="419"/>
        <v>13.763324289441194</v>
      </c>
      <c r="AA896" s="5">
        <f t="shared" si="420"/>
        <v>8.6516523609236344</v>
      </c>
      <c r="AB896" s="5">
        <f t="shared" si="421"/>
        <v>0</v>
      </c>
      <c r="AC896" s="5">
        <f t="shared" si="422"/>
        <v>1.8035047850553383</v>
      </c>
      <c r="AD896" s="5">
        <f t="shared" si="423"/>
        <v>-4.4962856320641862</v>
      </c>
      <c r="AE896">
        <f t="shared" si="410"/>
        <v>0</v>
      </c>
    </row>
    <row r="897" spans="1:31" x14ac:dyDescent="0.2">
      <c r="A897">
        <f t="shared" si="440"/>
        <v>8.64999999999986</v>
      </c>
      <c r="B897" s="5">
        <f t="shared" si="424"/>
        <v>0</v>
      </c>
      <c r="C897" s="5">
        <f t="shared" si="425"/>
        <v>565.46113527260547</v>
      </c>
      <c r="D897" s="5">
        <f t="shared" si="426"/>
        <v>-229.37138005399675</v>
      </c>
      <c r="E897" s="2">
        <f t="shared" si="427"/>
        <v>565.46113527260547</v>
      </c>
      <c r="F897" s="2">
        <f t="shared" si="428"/>
        <v>0</v>
      </c>
      <c r="G897" s="3">
        <f t="shared" si="429"/>
        <v>0</v>
      </c>
      <c r="H897" s="3">
        <f t="shared" si="430"/>
        <v>55.886381036779063</v>
      </c>
      <c r="I897" s="3">
        <f t="shared" si="431"/>
        <v>-88.922108086209917</v>
      </c>
      <c r="J897" s="2">
        <f t="shared" si="411"/>
        <v>105.02584868442462</v>
      </c>
      <c r="K897" s="2">
        <f t="shared" si="432"/>
        <v>71.592262225238315</v>
      </c>
      <c r="L897" s="6">
        <f t="shared" si="412"/>
        <v>2835.2436661866236</v>
      </c>
      <c r="M897" s="2">
        <f t="shared" si="413"/>
        <v>35.932775630490198</v>
      </c>
      <c r="N897" s="2">
        <f t="shared" si="433"/>
        <v>105.02584868442462</v>
      </c>
      <c r="O897" s="2">
        <f t="shared" si="414"/>
        <v>71.592262225238315</v>
      </c>
      <c r="P897" s="5">
        <f t="shared" si="415"/>
        <v>0.38358911505264942</v>
      </c>
      <c r="Q897" s="4">
        <f t="shared" si="434"/>
        <v>0.34213268524455204</v>
      </c>
      <c r="R897" s="4">
        <f t="shared" si="416"/>
        <v>0.27743255194874566</v>
      </c>
      <c r="S897" s="4">
        <f t="shared" si="435"/>
        <v>0</v>
      </c>
      <c r="T897" s="4">
        <f t="shared" si="436"/>
        <v>0</v>
      </c>
      <c r="U897" s="5">
        <f t="shared" si="437"/>
        <v>0</v>
      </c>
      <c r="V897" s="5">
        <f t="shared" si="438"/>
        <v>-11.969109800865464</v>
      </c>
      <c r="W897" s="5">
        <f t="shared" si="439"/>
        <v>19.044326286002324</v>
      </c>
      <c r="X897" s="5">
        <f t="shared" si="417"/>
        <v>0.99938091864174239</v>
      </c>
      <c r="Y897" s="5">
        <f t="shared" si="418"/>
        <v>0</v>
      </c>
      <c r="Z897" s="5">
        <f t="shared" si="419"/>
        <v>13.773894603200652</v>
      </c>
      <c r="AA897" s="5">
        <f t="shared" si="420"/>
        <v>8.6567124725452071</v>
      </c>
      <c r="AB897" s="5">
        <f t="shared" si="421"/>
        <v>0</v>
      </c>
      <c r="AC897" s="5">
        <f t="shared" si="422"/>
        <v>1.8047848023351882</v>
      </c>
      <c r="AD897" s="5">
        <f t="shared" si="423"/>
        <v>-4.4729612414524667</v>
      </c>
      <c r="AE897">
        <f t="shared" si="410"/>
        <v>0</v>
      </c>
    </row>
    <row r="898" spans="1:31" x14ac:dyDescent="0.2">
      <c r="A898">
        <f t="shared" si="440"/>
        <v>8.6599999999998598</v>
      </c>
      <c r="B898" s="5">
        <f t="shared" si="424"/>
        <v>0</v>
      </c>
      <c r="C898" s="5">
        <f t="shared" si="425"/>
        <v>566.02008932221338</v>
      </c>
      <c r="D898" s="5">
        <f t="shared" si="426"/>
        <v>-230.26082478292091</v>
      </c>
      <c r="E898" s="2">
        <f t="shared" si="427"/>
        <v>566.02008932221338</v>
      </c>
      <c r="F898" s="2">
        <f t="shared" si="428"/>
        <v>0</v>
      </c>
      <c r="G898" s="3">
        <f t="shared" si="429"/>
        <v>0</v>
      </c>
      <c r="H898" s="3">
        <f t="shared" si="430"/>
        <v>55.904428884802414</v>
      </c>
      <c r="I898" s="3">
        <f t="shared" si="431"/>
        <v>-88.966837698624445</v>
      </c>
      <c r="J898" s="2">
        <f t="shared" si="411"/>
        <v>105.07332382212583</v>
      </c>
      <c r="K898" s="2">
        <f t="shared" si="432"/>
        <v>71.624624282294363</v>
      </c>
      <c r="L898" s="6">
        <f t="shared" si="412"/>
        <v>2835.2408417805627</v>
      </c>
      <c r="M898" s="2">
        <f t="shared" si="413"/>
        <v>35.932739835066165</v>
      </c>
      <c r="N898" s="2">
        <f t="shared" si="433"/>
        <v>105.07332382212583</v>
      </c>
      <c r="O898" s="2">
        <f t="shared" si="414"/>
        <v>71.624624282294363</v>
      </c>
      <c r="P898" s="5">
        <f t="shared" si="415"/>
        <v>0.38358903257999244</v>
      </c>
      <c r="Q898" s="4">
        <f t="shared" si="434"/>
        <v>0.34197775922550216</v>
      </c>
      <c r="R898" s="4">
        <f t="shared" si="416"/>
        <v>0.27737951063654709</v>
      </c>
      <c r="S898" s="4">
        <f t="shared" si="435"/>
        <v>0</v>
      </c>
      <c r="T898" s="4">
        <f t="shared" si="436"/>
        <v>0</v>
      </c>
      <c r="U898" s="5">
        <f t="shared" si="437"/>
        <v>0</v>
      </c>
      <c r="V898" s="5">
        <f t="shared" si="438"/>
        <v>-11.978384686917154</v>
      </c>
      <c r="W898" s="5">
        <f t="shared" si="439"/>
        <v>19.062514859575838</v>
      </c>
      <c r="X898" s="5">
        <f t="shared" si="417"/>
        <v>0.99937992308091739</v>
      </c>
      <c r="Y898" s="5">
        <f t="shared" si="418"/>
        <v>0</v>
      </c>
      <c r="Z898" s="5">
        <f t="shared" si="419"/>
        <v>13.784416639045601</v>
      </c>
      <c r="AA898" s="5">
        <f t="shared" si="420"/>
        <v>8.6617661102719694</v>
      </c>
      <c r="AB898" s="5">
        <f t="shared" si="421"/>
        <v>0</v>
      </c>
      <c r="AC898" s="5">
        <f t="shared" si="422"/>
        <v>1.8060319521284462</v>
      </c>
      <c r="AD898" s="5">
        <f t="shared" si="423"/>
        <v>-4.4497190301521918</v>
      </c>
      <c r="AE898">
        <f t="shared" si="410"/>
        <v>0</v>
      </c>
    </row>
    <row r="899" spans="1:31" x14ac:dyDescent="0.2">
      <c r="A899">
        <f t="shared" si="440"/>
        <v>8.6699999999998596</v>
      </c>
      <c r="B899" s="5">
        <f t="shared" si="424"/>
        <v>0</v>
      </c>
      <c r="C899" s="5">
        <f t="shared" si="425"/>
        <v>566.57922391265902</v>
      </c>
      <c r="D899" s="5">
        <f t="shared" si="426"/>
        <v>-231.15071564585864</v>
      </c>
      <c r="E899" s="2">
        <f t="shared" si="427"/>
        <v>566.57922391265902</v>
      </c>
      <c r="F899" s="2">
        <f t="shared" si="428"/>
        <v>0</v>
      </c>
      <c r="G899" s="3">
        <f t="shared" si="429"/>
        <v>0</v>
      </c>
      <c r="H899" s="3">
        <f t="shared" si="430"/>
        <v>55.922489204323696</v>
      </c>
      <c r="I899" s="3">
        <f t="shared" si="431"/>
        <v>-89.011334888925973</v>
      </c>
      <c r="J899" s="2">
        <f t="shared" si="411"/>
        <v>105.12060948033088</v>
      </c>
      <c r="K899" s="2">
        <f t="shared" si="432"/>
        <v>71.65685717813966</v>
      </c>
      <c r="L899" s="6">
        <f t="shared" si="412"/>
        <v>2835.2380187172103</v>
      </c>
      <c r="M899" s="2">
        <f t="shared" si="413"/>
        <v>35.932704056659084</v>
      </c>
      <c r="N899" s="2">
        <f t="shared" si="433"/>
        <v>105.12060948033088</v>
      </c>
      <c r="O899" s="2">
        <f t="shared" si="414"/>
        <v>71.65685717813966</v>
      </c>
      <c r="P899" s="5">
        <f t="shared" si="415"/>
        <v>0.38358895014654254</v>
      </c>
      <c r="Q899" s="4">
        <f t="shared" si="434"/>
        <v>0.34182358943973257</v>
      </c>
      <c r="R899" s="4">
        <f t="shared" si="416"/>
        <v>0.27732670066045217</v>
      </c>
      <c r="S899" s="4">
        <f t="shared" si="435"/>
        <v>0</v>
      </c>
      <c r="T899" s="4">
        <f t="shared" si="436"/>
        <v>0</v>
      </c>
      <c r="U899" s="5">
        <f t="shared" si="437"/>
        <v>0</v>
      </c>
      <c r="V899" s="5">
        <f t="shared" si="438"/>
        <v>-11.987644130407885</v>
      </c>
      <c r="W899" s="5">
        <f t="shared" si="439"/>
        <v>19.080627872668178</v>
      </c>
      <c r="X899" s="5">
        <f t="shared" si="417"/>
        <v>0.99937892799337658</v>
      </c>
      <c r="Y899" s="5">
        <f t="shared" si="418"/>
        <v>0</v>
      </c>
      <c r="Z899" s="5">
        <f t="shared" si="419"/>
        <v>13.794890526526876</v>
      </c>
      <c r="AA899" s="5">
        <f t="shared" si="420"/>
        <v>8.6668132492022973</v>
      </c>
      <c r="AB899" s="5">
        <f t="shared" si="421"/>
        <v>0</v>
      </c>
      <c r="AC899" s="5">
        <f t="shared" si="422"/>
        <v>1.8072463961189911</v>
      </c>
      <c r="AD899" s="5">
        <f t="shared" si="423"/>
        <v>-4.4265588781295264</v>
      </c>
      <c r="AE899">
        <f t="shared" si="410"/>
        <v>0</v>
      </c>
    </row>
    <row r="900" spans="1:31" x14ac:dyDescent="0.2">
      <c r="A900">
        <f t="shared" si="440"/>
        <v>8.6799999999998594</v>
      </c>
      <c r="B900" s="5">
        <f t="shared" si="424"/>
        <v>0</v>
      </c>
      <c r="C900" s="5">
        <f t="shared" si="425"/>
        <v>567.13853916702215</v>
      </c>
      <c r="D900" s="5">
        <f t="shared" si="426"/>
        <v>-232.0410503226918</v>
      </c>
      <c r="E900" s="2">
        <f t="shared" si="427"/>
        <v>567.13853916702215</v>
      </c>
      <c r="F900" s="2">
        <f t="shared" si="428"/>
        <v>0</v>
      </c>
      <c r="G900" s="3">
        <f t="shared" si="429"/>
        <v>0</v>
      </c>
      <c r="H900" s="3">
        <f t="shared" si="430"/>
        <v>55.940561668284886</v>
      </c>
      <c r="I900" s="3">
        <f t="shared" si="431"/>
        <v>-89.055600477707273</v>
      </c>
      <c r="J900" s="2">
        <f t="shared" si="411"/>
        <v>105.16770614693561</v>
      </c>
      <c r="K900" s="2">
        <f t="shared" si="432"/>
        <v>71.688961245354875</v>
      </c>
      <c r="L900" s="6">
        <f t="shared" si="412"/>
        <v>2835.2351969993642</v>
      </c>
      <c r="M900" s="2">
        <f t="shared" si="413"/>
        <v>35.932668295304445</v>
      </c>
      <c r="N900" s="2">
        <f t="shared" si="433"/>
        <v>105.16770614693561</v>
      </c>
      <c r="O900" s="2">
        <f t="shared" si="414"/>
        <v>71.688961245354875</v>
      </c>
      <c r="P900" s="5">
        <f t="shared" si="415"/>
        <v>0.38358886775238143</v>
      </c>
      <c r="Q900" s="4">
        <f t="shared" si="434"/>
        <v>0.34167017244914449</v>
      </c>
      <c r="R900" s="4">
        <f t="shared" si="416"/>
        <v>0.27727412122524153</v>
      </c>
      <c r="S900" s="4">
        <f t="shared" si="435"/>
        <v>0</v>
      </c>
      <c r="T900" s="4">
        <f t="shared" si="436"/>
        <v>0</v>
      </c>
      <c r="U900" s="5">
        <f t="shared" si="437"/>
        <v>0</v>
      </c>
      <c r="V900" s="5">
        <f t="shared" si="438"/>
        <v>-11.996888099541957</v>
      </c>
      <c r="W900" s="5">
        <f t="shared" si="439"/>
        <v>19.09866547110995</v>
      </c>
      <c r="X900" s="5">
        <f t="shared" si="417"/>
        <v>0.99937793338010705</v>
      </c>
      <c r="Y900" s="5">
        <f t="shared" si="418"/>
        <v>0</v>
      </c>
      <c r="Z900" s="5">
        <f t="shared" si="419"/>
        <v>13.805316395405219</v>
      </c>
      <c r="AA900" s="5">
        <f t="shared" si="420"/>
        <v>8.6718538646052838</v>
      </c>
      <c r="AB900" s="5">
        <f t="shared" si="421"/>
        <v>0</v>
      </c>
      <c r="AC900" s="5">
        <f t="shared" si="422"/>
        <v>1.808428295863262</v>
      </c>
      <c r="AD900" s="5">
        <f t="shared" si="423"/>
        <v>-4.4034806642847641</v>
      </c>
      <c r="AE900">
        <f t="shared" si="410"/>
        <v>0</v>
      </c>
    </row>
    <row r="901" spans="1:31" x14ac:dyDescent="0.2">
      <c r="A901">
        <f t="shared" si="440"/>
        <v>8.6899999999998592</v>
      </c>
      <c r="B901" s="5">
        <f t="shared" si="424"/>
        <v>0</v>
      </c>
      <c r="C901" s="5">
        <f t="shared" si="425"/>
        <v>567.69803520511982</v>
      </c>
      <c r="D901" s="5">
        <f t="shared" si="426"/>
        <v>-232.93182650150209</v>
      </c>
      <c r="E901" s="2">
        <f t="shared" si="427"/>
        <v>567.69803520511982</v>
      </c>
      <c r="F901" s="2">
        <f t="shared" si="428"/>
        <v>0</v>
      </c>
      <c r="G901" s="3">
        <f t="shared" si="429"/>
        <v>0</v>
      </c>
      <c r="H901" s="3">
        <f t="shared" si="430"/>
        <v>55.958645951243518</v>
      </c>
      <c r="I901" s="3">
        <f t="shared" si="431"/>
        <v>-89.099635284350114</v>
      </c>
      <c r="J901" s="2">
        <f t="shared" si="411"/>
        <v>105.2146143104694</v>
      </c>
      <c r="K901" s="2">
        <f t="shared" si="432"/>
        <v>71.720936816952559</v>
      </c>
      <c r="L901" s="6">
        <f t="shared" si="412"/>
        <v>2835.2323766297736</v>
      </c>
      <c r="M901" s="2">
        <f t="shared" si="413"/>
        <v>35.932632551037059</v>
      </c>
      <c r="N901" s="2">
        <f t="shared" si="433"/>
        <v>105.2146143104694</v>
      </c>
      <c r="O901" s="2">
        <f t="shared" si="414"/>
        <v>71.720936816952559</v>
      </c>
      <c r="P901" s="5">
        <f t="shared" si="415"/>
        <v>0.38358878539758939</v>
      </c>
      <c r="Q901" s="4">
        <f t="shared" si="434"/>
        <v>0.34151750483071036</v>
      </c>
      <c r="R901" s="4">
        <f t="shared" si="416"/>
        <v>0.27722177153705208</v>
      </c>
      <c r="S901" s="4">
        <f t="shared" si="435"/>
        <v>0</v>
      </c>
      <c r="T901" s="4">
        <f t="shared" si="436"/>
        <v>0</v>
      </c>
      <c r="U901" s="5">
        <f t="shared" si="437"/>
        <v>0</v>
      </c>
      <c r="V901" s="5">
        <f t="shared" si="438"/>
        <v>-12.006116562860488</v>
      </c>
      <c r="W901" s="5">
        <f t="shared" si="439"/>
        <v>19.116627801614857</v>
      </c>
      <c r="X901" s="5">
        <f t="shared" si="417"/>
        <v>0.99937693924207716</v>
      </c>
      <c r="Y901" s="5">
        <f t="shared" si="418"/>
        <v>0</v>
      </c>
      <c r="Z901" s="5">
        <f t="shared" si="419"/>
        <v>13.815694375645414</v>
      </c>
      <c r="AA901" s="5">
        <f t="shared" si="420"/>
        <v>8.6768879319208647</v>
      </c>
      <c r="AB901" s="5">
        <f t="shared" si="421"/>
        <v>0</v>
      </c>
      <c r="AC901" s="5">
        <f t="shared" si="422"/>
        <v>1.8095778127849265</v>
      </c>
      <c r="AD901" s="5">
        <f t="shared" si="423"/>
        <v>-4.3804842664642791</v>
      </c>
      <c r="AE901">
        <f t="shared" ref="AE901:AE964" si="441">IF(($D901-height)*($D902-height)&lt;0,1,0)</f>
        <v>0</v>
      </c>
    </row>
    <row r="902" spans="1:31" x14ac:dyDescent="0.2">
      <c r="A902">
        <f t="shared" si="440"/>
        <v>8.699999999999859</v>
      </c>
      <c r="B902" s="5">
        <f t="shared" si="424"/>
        <v>0</v>
      </c>
      <c r="C902" s="5">
        <f t="shared" si="425"/>
        <v>568.25771214352289</v>
      </c>
      <c r="D902" s="5">
        <f t="shared" si="426"/>
        <v>-233.82304187855891</v>
      </c>
      <c r="E902" s="2">
        <f t="shared" si="427"/>
        <v>568.25771214352289</v>
      </c>
      <c r="F902" s="2">
        <f t="shared" si="428"/>
        <v>0</v>
      </c>
      <c r="G902" s="3">
        <f t="shared" si="429"/>
        <v>0</v>
      </c>
      <c r="H902" s="3">
        <f t="shared" si="430"/>
        <v>55.976741729371369</v>
      </c>
      <c r="I902" s="3">
        <f t="shared" si="431"/>
        <v>-89.143440127014756</v>
      </c>
      <c r="J902" s="2">
        <f t="shared" si="411"/>
        <v>105.26133446007329</v>
      </c>
      <c r="K902" s="2">
        <f t="shared" si="432"/>
        <v>71.752784226362152</v>
      </c>
      <c r="L902" s="6">
        <f t="shared" si="412"/>
        <v>2835.2295576111392</v>
      </c>
      <c r="M902" s="2">
        <f t="shared" si="413"/>
        <v>35.932596823891174</v>
      </c>
      <c r="N902" s="2">
        <f t="shared" si="433"/>
        <v>105.26133446007329</v>
      </c>
      <c r="O902" s="2">
        <f t="shared" si="414"/>
        <v>71.752784226362152</v>
      </c>
      <c r="P902" s="5">
        <f t="shared" si="415"/>
        <v>0.38358870308224524</v>
      </c>
      <c r="Q902" s="4">
        <f t="shared" si="434"/>
        <v>0.34136558317642057</v>
      </c>
      <c r="R902" s="4">
        <f t="shared" si="416"/>
        <v>0.27716965080339023</v>
      </c>
      <c r="S902" s="4">
        <f t="shared" si="435"/>
        <v>0</v>
      </c>
      <c r="T902" s="4">
        <f t="shared" si="436"/>
        <v>0</v>
      </c>
      <c r="U902" s="5">
        <f t="shared" si="437"/>
        <v>0</v>
      </c>
      <c r="V902" s="5">
        <f t="shared" si="438"/>
        <v>-12.015329489240893</v>
      </c>
      <c r="W902" s="5">
        <f t="shared" si="439"/>
        <v>19.134515011767707</v>
      </c>
      <c r="X902" s="5">
        <f t="shared" si="417"/>
        <v>0.99937594558023923</v>
      </c>
      <c r="Y902" s="5">
        <f t="shared" si="418"/>
        <v>0</v>
      </c>
      <c r="Z902" s="5">
        <f t="shared" si="419"/>
        <v>13.826024597410418</v>
      </c>
      <c r="AA902" s="5">
        <f t="shared" si="420"/>
        <v>8.6819154267599217</v>
      </c>
      <c r="AB902" s="5">
        <f t="shared" si="421"/>
        <v>0</v>
      </c>
      <c r="AC902" s="5">
        <f t="shared" si="422"/>
        <v>1.8106951081695257</v>
      </c>
      <c r="AD902" s="5">
        <f t="shared" si="423"/>
        <v>-4.3575695614723706</v>
      </c>
      <c r="AE902">
        <f t="shared" si="441"/>
        <v>0</v>
      </c>
    </row>
    <row r="903" spans="1:31" x14ac:dyDescent="0.2">
      <c r="A903">
        <f t="shared" si="440"/>
        <v>8.7099999999998587</v>
      </c>
      <c r="B903" s="5">
        <f t="shared" si="424"/>
        <v>0</v>
      </c>
      <c r="C903" s="5">
        <f t="shared" si="425"/>
        <v>568.81757009557202</v>
      </c>
      <c r="D903" s="5">
        <f t="shared" si="426"/>
        <v>-234.71469415830714</v>
      </c>
      <c r="E903" s="2">
        <f t="shared" si="427"/>
        <v>568.81757009557202</v>
      </c>
      <c r="F903" s="2">
        <f t="shared" si="428"/>
        <v>0</v>
      </c>
      <c r="G903" s="3">
        <f t="shared" si="429"/>
        <v>0</v>
      </c>
      <c r="H903" s="3">
        <f t="shared" si="430"/>
        <v>55.994848680453067</v>
      </c>
      <c r="I903" s="3">
        <f t="shared" si="431"/>
        <v>-89.187015822629476</v>
      </c>
      <c r="J903" s="2">
        <f t="shared" si="411"/>
        <v>105.30786708547845</v>
      </c>
      <c r="K903" s="2">
        <f t="shared" si="432"/>
        <v>71.784503807415433</v>
      </c>
      <c r="L903" s="6">
        <f t="shared" si="412"/>
        <v>2835.2267399461139</v>
      </c>
      <c r="M903" s="2">
        <f t="shared" si="413"/>
        <v>35.932561113900405</v>
      </c>
      <c r="N903" s="2">
        <f t="shared" si="433"/>
        <v>105.30786708547845</v>
      </c>
      <c r="O903" s="2">
        <f t="shared" si="414"/>
        <v>71.784503807415433</v>
      </c>
      <c r="P903" s="5">
        <f t="shared" si="415"/>
        <v>0.38358862080642653</v>
      </c>
      <c r="Q903" s="4">
        <f t="shared" si="434"/>
        <v>0.34121440409322817</v>
      </c>
      <c r="R903" s="4">
        <f t="shared" si="416"/>
        <v>0.27711775823314466</v>
      </c>
      <c r="S903" s="4">
        <f t="shared" si="435"/>
        <v>0</v>
      </c>
      <c r="T903" s="4">
        <f t="shared" si="436"/>
        <v>0</v>
      </c>
      <c r="U903" s="5">
        <f t="shared" si="437"/>
        <v>0</v>
      </c>
      <c r="V903" s="5">
        <f t="shared" si="438"/>
        <v>-12.024526847896393</v>
      </c>
      <c r="W903" s="5">
        <f t="shared" si="439"/>
        <v>19.152327250012512</v>
      </c>
      <c r="X903" s="5">
        <f t="shared" si="417"/>
        <v>0.9993749523955282</v>
      </c>
      <c r="Y903" s="5">
        <f t="shared" si="418"/>
        <v>0</v>
      </c>
      <c r="Z903" s="5">
        <f t="shared" si="419"/>
        <v>13.836307191055537</v>
      </c>
      <c r="AA903" s="5">
        <f t="shared" si="420"/>
        <v>8.6869363249043552</v>
      </c>
      <c r="AB903" s="5">
        <f t="shared" si="421"/>
        <v>0</v>
      </c>
      <c r="AC903" s="5">
        <f t="shared" si="422"/>
        <v>1.8117803431591444</v>
      </c>
      <c r="AD903" s="5">
        <f t="shared" si="423"/>
        <v>-4.3347364250831326</v>
      </c>
      <c r="AE903">
        <f t="shared" si="441"/>
        <v>0</v>
      </c>
    </row>
    <row r="904" spans="1:31" x14ac:dyDescent="0.2">
      <c r="A904">
        <f t="shared" si="440"/>
        <v>8.7199999999998585</v>
      </c>
      <c r="B904" s="5">
        <f t="shared" si="424"/>
        <v>0</v>
      </c>
      <c r="C904" s="5">
        <f t="shared" si="425"/>
        <v>569.37760917139371</v>
      </c>
      <c r="D904" s="5">
        <f t="shared" si="426"/>
        <v>-235.60678105335467</v>
      </c>
      <c r="E904" s="2">
        <f t="shared" si="427"/>
        <v>569.37760917139371</v>
      </c>
      <c r="F904" s="2">
        <f t="shared" si="428"/>
        <v>0</v>
      </c>
      <c r="G904" s="3">
        <f t="shared" si="429"/>
        <v>0</v>
      </c>
      <c r="H904" s="3">
        <f t="shared" si="430"/>
        <v>56.012966483884661</v>
      </c>
      <c r="I904" s="3">
        <f t="shared" si="431"/>
        <v>-89.230363186880311</v>
      </c>
      <c r="J904" s="2">
        <f t="shared" si="411"/>
        <v>105.35421267698483</v>
      </c>
      <c r="K904" s="2">
        <f t="shared" si="432"/>
        <v>71.816095894331852</v>
      </c>
      <c r="L904" s="6">
        <f t="shared" si="412"/>
        <v>2835.2239236373034</v>
      </c>
      <c r="M904" s="2">
        <f t="shared" si="413"/>
        <v>35.932525421097772</v>
      </c>
      <c r="N904" s="2">
        <f t="shared" si="433"/>
        <v>105.35421267698483</v>
      </c>
      <c r="O904" s="2">
        <f t="shared" si="414"/>
        <v>71.816095894331852</v>
      </c>
      <c r="P904" s="5">
        <f t="shared" si="415"/>
        <v>0.38358853857020925</v>
      </c>
      <c r="Q904" s="4">
        <f t="shared" si="434"/>
        <v>0.34106396420299401</v>
      </c>
      <c r="R904" s="4">
        <f t="shared" si="416"/>
        <v>0.2770660930365989</v>
      </c>
      <c r="S904" s="4">
        <f t="shared" si="435"/>
        <v>0</v>
      </c>
      <c r="T904" s="4">
        <f t="shared" si="436"/>
        <v>0</v>
      </c>
      <c r="U904" s="5">
        <f t="shared" si="437"/>
        <v>0</v>
      </c>
      <c r="V904" s="5">
        <f t="shared" si="438"/>
        <v>-12.033708608375461</v>
      </c>
      <c r="W904" s="5">
        <f t="shared" si="439"/>
        <v>19.170064665640634</v>
      </c>
      <c r="X904" s="5">
        <f t="shared" si="417"/>
        <v>0.99937395968886256</v>
      </c>
      <c r="Y904" s="5">
        <f t="shared" si="418"/>
        <v>0</v>
      </c>
      <c r="Z904" s="5">
        <f t="shared" si="419"/>
        <v>13.846542287122714</v>
      </c>
      <c r="AA904" s="5">
        <f t="shared" si="420"/>
        <v>8.6919506023072177</v>
      </c>
      <c r="AB904" s="5">
        <f t="shared" si="421"/>
        <v>0</v>
      </c>
      <c r="AC904" s="5">
        <f t="shared" si="422"/>
        <v>1.8128336787472534</v>
      </c>
      <c r="AD904" s="5">
        <f t="shared" si="423"/>
        <v>-4.3119847320521458</v>
      </c>
      <c r="AE904">
        <f t="shared" si="441"/>
        <v>0</v>
      </c>
    </row>
    <row r="905" spans="1:31" x14ac:dyDescent="0.2">
      <c r="A905">
        <f t="shared" si="440"/>
        <v>8.7299999999998583</v>
      </c>
      <c r="B905" s="5">
        <f t="shared" si="424"/>
        <v>0</v>
      </c>
      <c r="C905" s="5">
        <f t="shared" si="425"/>
        <v>569.93782947791658</v>
      </c>
      <c r="D905" s="5">
        <f t="shared" si="426"/>
        <v>-236.49930028446008</v>
      </c>
      <c r="E905" s="2">
        <f t="shared" si="427"/>
        <v>569.93782947791658</v>
      </c>
      <c r="F905" s="2">
        <f t="shared" si="428"/>
        <v>0</v>
      </c>
      <c r="G905" s="3">
        <f t="shared" si="429"/>
        <v>0</v>
      </c>
      <c r="H905" s="3">
        <f t="shared" si="430"/>
        <v>56.031094820672131</v>
      </c>
      <c r="I905" s="3">
        <f t="shared" si="431"/>
        <v>-89.273483034200837</v>
      </c>
      <c r="J905" s="2">
        <f t="shared" si="411"/>
        <v>105.40037172543983</v>
      </c>
      <c r="K905" s="2">
        <f t="shared" si="432"/>
        <v>71.847560821704036</v>
      </c>
      <c r="L905" s="6">
        <f t="shared" si="412"/>
        <v>2835.2211086872667</v>
      </c>
      <c r="M905" s="2">
        <f t="shared" si="413"/>
        <v>35.932489745515703</v>
      </c>
      <c r="N905" s="2">
        <f t="shared" si="433"/>
        <v>105.40037172543983</v>
      </c>
      <c r="O905" s="2">
        <f t="shared" si="414"/>
        <v>71.847560821704036</v>
      </c>
      <c r="P905" s="5">
        <f t="shared" si="415"/>
        <v>0.38358845637366817</v>
      </c>
      <c r="Q905" s="4">
        <f t="shared" si="434"/>
        <v>0.3409142601424327</v>
      </c>
      <c r="R905" s="4">
        <f t="shared" si="416"/>
        <v>0.27701465442544426</v>
      </c>
      <c r="S905" s="4">
        <f t="shared" si="435"/>
        <v>0</v>
      </c>
      <c r="T905" s="4">
        <f t="shared" si="436"/>
        <v>0</v>
      </c>
      <c r="U905" s="5">
        <f t="shared" si="437"/>
        <v>0</v>
      </c>
      <c r="V905" s="5">
        <f t="shared" si="438"/>
        <v>-12.042874740561295</v>
      </c>
      <c r="W905" s="5">
        <f t="shared" si="439"/>
        <v>19.187727408778979</v>
      </c>
      <c r="X905" s="5">
        <f t="shared" si="417"/>
        <v>0.99937296746114412</v>
      </c>
      <c r="Y905" s="5">
        <f t="shared" si="418"/>
        <v>0</v>
      </c>
      <c r="Z905" s="5">
        <f t="shared" si="419"/>
        <v>13.856730016334785</v>
      </c>
      <c r="AA905" s="5">
        <f t="shared" si="420"/>
        <v>8.6969582350927723</v>
      </c>
      <c r="AB905" s="5">
        <f t="shared" si="421"/>
        <v>0</v>
      </c>
      <c r="AC905" s="5">
        <f t="shared" si="422"/>
        <v>1.8138552757734896</v>
      </c>
      <c r="AD905" s="5">
        <f t="shared" si="423"/>
        <v>-4.2893143561282479</v>
      </c>
      <c r="AE905">
        <f t="shared" si="441"/>
        <v>0</v>
      </c>
    </row>
    <row r="906" spans="1:31" x14ac:dyDescent="0.2">
      <c r="A906">
        <f t="shared" si="440"/>
        <v>8.7399999999998581</v>
      </c>
      <c r="B906" s="5">
        <f t="shared" si="424"/>
        <v>0</v>
      </c>
      <c r="C906" s="5">
        <f t="shared" si="425"/>
        <v>570.49823111888713</v>
      </c>
      <c r="D906" s="5">
        <f t="shared" si="426"/>
        <v>-237.39224958051992</v>
      </c>
      <c r="E906" s="2">
        <f t="shared" si="427"/>
        <v>570.49823111888713</v>
      </c>
      <c r="F906" s="2">
        <f t="shared" si="428"/>
        <v>0</v>
      </c>
      <c r="G906" s="3">
        <f t="shared" si="429"/>
        <v>0</v>
      </c>
      <c r="H906" s="3">
        <f t="shared" si="430"/>
        <v>56.049233373429864</v>
      </c>
      <c r="I906" s="3">
        <f t="shared" si="431"/>
        <v>-89.316376177762123</v>
      </c>
      <c r="J906" s="2">
        <f t="shared" si="411"/>
        <v>105.44634472221746</v>
      </c>
      <c r="K906" s="2">
        <f t="shared" si="432"/>
        <v>71.878898924483607</v>
      </c>
      <c r="L906" s="6">
        <f t="shared" si="412"/>
        <v>2835.2182950985148</v>
      </c>
      <c r="M906" s="2">
        <f t="shared" si="413"/>
        <v>35.932454087186031</v>
      </c>
      <c r="N906" s="2">
        <f t="shared" si="433"/>
        <v>105.44634472221746</v>
      </c>
      <c r="O906" s="2">
        <f t="shared" si="414"/>
        <v>71.878898924483607</v>
      </c>
      <c r="P906" s="5">
        <f t="shared" si="415"/>
        <v>0.38358837421687664</v>
      </c>
      <c r="Q906" s="4">
        <f t="shared" si="434"/>
        <v>0.34076528856305716</v>
      </c>
      <c r="R906" s="4">
        <f t="shared" si="416"/>
        <v>0.27696344161279152</v>
      </c>
      <c r="S906" s="4">
        <f t="shared" si="435"/>
        <v>0</v>
      </c>
      <c r="T906" s="4">
        <f t="shared" si="436"/>
        <v>0</v>
      </c>
      <c r="U906" s="5">
        <f t="shared" si="437"/>
        <v>0</v>
      </c>
      <c r="V906" s="5">
        <f t="shared" si="438"/>
        <v>-12.052025214671284</v>
      </c>
      <c r="W906" s="5">
        <f t="shared" si="439"/>
        <v>19.205315630378319</v>
      </c>
      <c r="X906" s="5">
        <f t="shared" si="417"/>
        <v>0.9993719757132582</v>
      </c>
      <c r="Y906" s="5">
        <f t="shared" si="418"/>
        <v>0</v>
      </c>
      <c r="Z906" s="5">
        <f t="shared" si="419"/>
        <v>13.866870509589841</v>
      </c>
      <c r="AA906" s="5">
        <f t="shared" si="420"/>
        <v>8.7019591995565797</v>
      </c>
      <c r="AB906" s="5">
        <f t="shared" si="421"/>
        <v>0</v>
      </c>
      <c r="AC906" s="5">
        <f t="shared" si="422"/>
        <v>1.8148452949185572</v>
      </c>
      <c r="AD906" s="5">
        <f t="shared" si="423"/>
        <v>-4.2667251700651008</v>
      </c>
      <c r="AE906">
        <f t="shared" si="441"/>
        <v>0</v>
      </c>
    </row>
    <row r="907" spans="1:31" x14ac:dyDescent="0.2">
      <c r="A907">
        <f t="shared" si="440"/>
        <v>8.7499999999998579</v>
      </c>
      <c r="B907" s="5">
        <f t="shared" si="424"/>
        <v>0</v>
      </c>
      <c r="C907" s="5">
        <f t="shared" si="425"/>
        <v>571.05881419488617</v>
      </c>
      <c r="D907" s="5">
        <f t="shared" si="426"/>
        <v>-238.28562667855604</v>
      </c>
      <c r="E907" s="2">
        <f t="shared" si="427"/>
        <v>571.05881419488617</v>
      </c>
      <c r="F907" s="2">
        <f t="shared" si="428"/>
        <v>0</v>
      </c>
      <c r="G907" s="3">
        <f t="shared" si="429"/>
        <v>0</v>
      </c>
      <c r="H907" s="3">
        <f t="shared" si="430"/>
        <v>56.067381826379048</v>
      </c>
      <c r="I907" s="3">
        <f t="shared" si="431"/>
        <v>-89.359043429462773</v>
      </c>
      <c r="J907" s="2">
        <f t="shared" si="411"/>
        <v>105.49213215919751</v>
      </c>
      <c r="K907" s="2">
        <f t="shared" si="432"/>
        <v>71.910110537966943</v>
      </c>
      <c r="L907" s="6">
        <f t="shared" si="412"/>
        <v>2835.2154828735133</v>
      </c>
      <c r="M907" s="2">
        <f t="shared" si="413"/>
        <v>35.932418446140012</v>
      </c>
      <c r="N907" s="2">
        <f t="shared" si="433"/>
        <v>105.49213215919751</v>
      </c>
      <c r="O907" s="2">
        <f t="shared" si="414"/>
        <v>71.910110537966943</v>
      </c>
      <c r="P907" s="5">
        <f t="shared" si="415"/>
        <v>0.38358829209990658</v>
      </c>
      <c r="Q907" s="4">
        <f t="shared" si="434"/>
        <v>0.34061704613112403</v>
      </c>
      <c r="R907" s="4">
        <f t="shared" si="416"/>
        <v>0.27691245381318313</v>
      </c>
      <c r="S907" s="4">
        <f t="shared" si="435"/>
        <v>0</v>
      </c>
      <c r="T907" s="4">
        <f t="shared" si="436"/>
        <v>0</v>
      </c>
      <c r="U907" s="5">
        <f t="shared" si="437"/>
        <v>0</v>
      </c>
      <c r="V907" s="5">
        <f t="shared" si="438"/>
        <v>-12.06116000125644</v>
      </c>
      <c r="W907" s="5">
        <f t="shared" si="439"/>
        <v>19.2228294822016</v>
      </c>
      <c r="X907" s="5">
        <f t="shared" si="417"/>
        <v>0.99937098444607431</v>
      </c>
      <c r="Y907" s="5">
        <f t="shared" si="418"/>
        <v>0</v>
      </c>
      <c r="Z907" s="5">
        <f t="shared" si="419"/>
        <v>13.876963897955585</v>
      </c>
      <c r="AA907" s="5">
        <f t="shared" si="420"/>
        <v>8.7069534721655515</v>
      </c>
      <c r="AB907" s="5">
        <f t="shared" si="421"/>
        <v>0</v>
      </c>
      <c r="AC907" s="5">
        <f t="shared" si="422"/>
        <v>1.8158038966991459</v>
      </c>
      <c r="AD907" s="5">
        <f t="shared" si="423"/>
        <v>-4.2442170456328476</v>
      </c>
      <c r="AE907">
        <f t="shared" si="441"/>
        <v>0</v>
      </c>
    </row>
    <row r="908" spans="1:31" x14ac:dyDescent="0.2">
      <c r="A908">
        <f t="shared" si="440"/>
        <v>8.7599999999998577</v>
      </c>
      <c r="B908" s="5">
        <f t="shared" si="424"/>
        <v>0</v>
      </c>
      <c r="C908" s="5">
        <f t="shared" si="425"/>
        <v>571.61957880334478</v>
      </c>
      <c r="D908" s="5">
        <f t="shared" si="426"/>
        <v>-239.17942932370295</v>
      </c>
      <c r="E908" s="2">
        <f t="shared" si="427"/>
        <v>571.61957880334478</v>
      </c>
      <c r="F908" s="2">
        <f t="shared" si="428"/>
        <v>0</v>
      </c>
      <c r="G908" s="3">
        <f t="shared" si="429"/>
        <v>0</v>
      </c>
      <c r="H908" s="3">
        <f t="shared" si="430"/>
        <v>56.085539865346043</v>
      </c>
      <c r="I908" s="3">
        <f t="shared" si="431"/>
        <v>-89.401485599919098</v>
      </c>
      <c r="J908" s="2">
        <f t="shared" si="411"/>
        <v>105.53773452874503</v>
      </c>
      <c r="K908" s="2">
        <f t="shared" si="432"/>
        <v>71.941195997781207</v>
      </c>
      <c r="L908" s="6">
        <f t="shared" si="412"/>
        <v>2835.2126720146807</v>
      </c>
      <c r="M908" s="2">
        <f t="shared" si="413"/>
        <v>35.932382822408279</v>
      </c>
      <c r="N908" s="2">
        <f t="shared" si="433"/>
        <v>105.53773452874503</v>
      </c>
      <c r="O908" s="2">
        <f t="shared" si="414"/>
        <v>71.941195997781207</v>
      </c>
      <c r="P908" s="5">
        <f t="shared" si="415"/>
        <v>0.38358821002282872</v>
      </c>
      <c r="Q908" s="4">
        <f t="shared" si="434"/>
        <v>0.34046952952757831</v>
      </c>
      <c r="R908" s="4">
        <f t="shared" si="416"/>
        <v>0.27686169024260482</v>
      </c>
      <c r="S908" s="4">
        <f t="shared" si="435"/>
        <v>0</v>
      </c>
      <c r="T908" s="4">
        <f t="shared" si="436"/>
        <v>0</v>
      </c>
      <c r="U908" s="5">
        <f t="shared" si="437"/>
        <v>0</v>
      </c>
      <c r="V908" s="5">
        <f t="shared" si="438"/>
        <v>-12.070279071200844</v>
      </c>
      <c r="W908" s="5">
        <f t="shared" si="439"/>
        <v>19.240269116812382</v>
      </c>
      <c r="X908" s="5">
        <f t="shared" si="417"/>
        <v>0.9993699936604441</v>
      </c>
      <c r="Y908" s="5">
        <f t="shared" si="418"/>
        <v>0</v>
      </c>
      <c r="Z908" s="5">
        <f t="shared" si="419"/>
        <v>13.887010312663788</v>
      </c>
      <c r="AA908" s="5">
        <f t="shared" si="420"/>
        <v>8.7119410295580302</v>
      </c>
      <c r="AB908" s="5">
        <f t="shared" si="421"/>
        <v>0</v>
      </c>
      <c r="AC908" s="5">
        <f t="shared" si="422"/>
        <v>1.8167312414629446</v>
      </c>
      <c r="AD908" s="5">
        <f t="shared" si="423"/>
        <v>-4.2217898536295877</v>
      </c>
      <c r="AE908">
        <f t="shared" si="441"/>
        <v>0</v>
      </c>
    </row>
    <row r="909" spans="1:31" x14ac:dyDescent="0.2">
      <c r="A909">
        <f t="shared" si="440"/>
        <v>8.7699999999998575</v>
      </c>
      <c r="B909" s="5">
        <f t="shared" si="424"/>
        <v>0</v>
      </c>
      <c r="C909" s="5">
        <f t="shared" si="425"/>
        <v>572.18052503856029</v>
      </c>
      <c r="D909" s="5">
        <f t="shared" si="426"/>
        <v>-240.07365526919483</v>
      </c>
      <c r="E909" s="2">
        <f t="shared" si="427"/>
        <v>572.18052503856029</v>
      </c>
      <c r="F909" s="2">
        <f t="shared" si="428"/>
        <v>0</v>
      </c>
      <c r="G909" s="3">
        <f t="shared" si="429"/>
        <v>0</v>
      </c>
      <c r="H909" s="3">
        <f t="shared" si="430"/>
        <v>56.103707177760676</v>
      </c>
      <c r="I909" s="3">
        <f t="shared" si="431"/>
        <v>-89.443703498455392</v>
      </c>
      <c r="J909" s="2">
        <f t="shared" si="411"/>
        <v>105.58315232368996</v>
      </c>
      <c r="K909" s="2">
        <f t="shared" si="432"/>
        <v>71.972155639870451</v>
      </c>
      <c r="L909" s="6">
        <f t="shared" si="412"/>
        <v>2835.2098625243898</v>
      </c>
      <c r="M909" s="2">
        <f t="shared" si="413"/>
        <v>35.932347216020915</v>
      </c>
      <c r="N909" s="2">
        <f t="shared" si="433"/>
        <v>105.58315232368996</v>
      </c>
      <c r="O909" s="2">
        <f t="shared" si="414"/>
        <v>71.972155639870451</v>
      </c>
      <c r="P909" s="5">
        <f t="shared" si="415"/>
        <v>0.38358812798571218</v>
      </c>
      <c r="Q909" s="4">
        <f t="shared" si="434"/>
        <v>0.34032273544799896</v>
      </c>
      <c r="R909" s="4">
        <f t="shared" si="416"/>
        <v>0.27681115011849722</v>
      </c>
      <c r="S909" s="4">
        <f t="shared" si="435"/>
        <v>0</v>
      </c>
      <c r="T909" s="4">
        <f t="shared" si="436"/>
        <v>0</v>
      </c>
      <c r="U909" s="5">
        <f t="shared" si="437"/>
        <v>0</v>
      </c>
      <c r="V909" s="5">
        <f t="shared" si="438"/>
        <v>-12.07938239572108</v>
      </c>
      <c r="W909" s="5">
        <f t="shared" si="439"/>
        <v>19.2576346875633</v>
      </c>
      <c r="X909" s="5">
        <f t="shared" si="417"/>
        <v>0.99936900335720458</v>
      </c>
      <c r="Y909" s="5">
        <f t="shared" si="418"/>
        <v>0</v>
      </c>
      <c r="Z909" s="5">
        <f t="shared" si="419"/>
        <v>13.897009885104739</v>
      </c>
      <c r="AA909" s="5">
        <f t="shared" si="420"/>
        <v>8.7169218485438265</v>
      </c>
      <c r="AB909" s="5">
        <f t="shared" si="421"/>
        <v>0</v>
      </c>
      <c r="AC909" s="5">
        <f t="shared" si="422"/>
        <v>1.8176274893836588</v>
      </c>
      <c r="AD909" s="5">
        <f t="shared" si="423"/>
        <v>-4.199443463892873</v>
      </c>
      <c r="AE909">
        <f t="shared" si="441"/>
        <v>0</v>
      </c>
    </row>
    <row r="910" spans="1:31" x14ac:dyDescent="0.2">
      <c r="A910">
        <f t="shared" si="440"/>
        <v>8.7799999999998573</v>
      </c>
      <c r="B910" s="5">
        <f t="shared" si="424"/>
        <v>0</v>
      </c>
      <c r="C910" s="5">
        <f t="shared" si="425"/>
        <v>572.74165299171239</v>
      </c>
      <c r="D910" s="5">
        <f t="shared" si="426"/>
        <v>-240.96830227635257</v>
      </c>
      <c r="E910" s="2">
        <f t="shared" si="427"/>
        <v>572.74165299171239</v>
      </c>
      <c r="F910" s="2">
        <f t="shared" si="428"/>
        <v>0</v>
      </c>
      <c r="G910" s="3">
        <f t="shared" si="429"/>
        <v>0</v>
      </c>
      <c r="H910" s="3">
        <f t="shared" si="430"/>
        <v>56.121883452654515</v>
      </c>
      <c r="I910" s="3">
        <f t="shared" si="431"/>
        <v>-89.485697933094315</v>
      </c>
      <c r="J910" s="2">
        <f t="shared" si="411"/>
        <v>105.62838603730692</v>
      </c>
      <c r="K910" s="2">
        <f t="shared" si="432"/>
        <v>72.002989800481885</v>
      </c>
      <c r="L910" s="6">
        <f t="shared" si="412"/>
        <v>2835.2070544049689</v>
      </c>
      <c r="M910" s="2">
        <f t="shared" si="413"/>
        <v>35.932311627007415</v>
      </c>
      <c r="N910" s="2">
        <f t="shared" si="433"/>
        <v>105.62838603730692</v>
      </c>
      <c r="O910" s="2">
        <f t="shared" si="414"/>
        <v>72.002989800481885</v>
      </c>
      <c r="P910" s="5">
        <f t="shared" si="415"/>
        <v>0.38358804598862511</v>
      </c>
      <c r="Q910" s="4">
        <f t="shared" si="434"/>
        <v>0.34017666060254365</v>
      </c>
      <c r="R910" s="4">
        <f t="shared" si="416"/>
        <v>0.27676083265976736</v>
      </c>
      <c r="S910" s="4">
        <f t="shared" si="435"/>
        <v>0</v>
      </c>
      <c r="T910" s="4">
        <f t="shared" si="436"/>
        <v>0</v>
      </c>
      <c r="U910" s="5">
        <f t="shared" si="437"/>
        <v>0</v>
      </c>
      <c r="V910" s="5">
        <f t="shared" si="438"/>
        <v>-12.088469946365654</v>
      </c>
      <c r="W910" s="5">
        <f t="shared" si="439"/>
        <v>19.274926348584621</v>
      </c>
      <c r="X910" s="5">
        <f t="shared" si="417"/>
        <v>0.99936801353717586</v>
      </c>
      <c r="Y910" s="5">
        <f t="shared" si="418"/>
        <v>0</v>
      </c>
      <c r="Z910" s="5">
        <f t="shared" si="419"/>
        <v>13.906962746821778</v>
      </c>
      <c r="AA910" s="5">
        <f t="shared" si="420"/>
        <v>8.7218959061042849</v>
      </c>
      <c r="AB910" s="5">
        <f t="shared" si="421"/>
        <v>0</v>
      </c>
      <c r="AC910" s="5">
        <f t="shared" si="422"/>
        <v>1.8184928004561236</v>
      </c>
      <c r="AD910" s="5">
        <f t="shared" si="423"/>
        <v>-4.1771777453110914</v>
      </c>
      <c r="AE910">
        <f t="shared" si="441"/>
        <v>0</v>
      </c>
    </row>
    <row r="911" spans="1:31" x14ac:dyDescent="0.2">
      <c r="A911">
        <f t="shared" si="440"/>
        <v>8.789999999999857</v>
      </c>
      <c r="B911" s="5">
        <f t="shared" si="424"/>
        <v>0</v>
      </c>
      <c r="C911" s="5">
        <f t="shared" si="425"/>
        <v>573.30296275087903</v>
      </c>
      <c r="D911" s="5">
        <f t="shared" si="426"/>
        <v>-241.86336811457079</v>
      </c>
      <c r="E911" s="2">
        <f t="shared" si="427"/>
        <v>573.30296275087903</v>
      </c>
      <c r="F911" s="2">
        <f t="shared" si="428"/>
        <v>0</v>
      </c>
      <c r="G911" s="3">
        <f t="shared" si="429"/>
        <v>0</v>
      </c>
      <c r="H911" s="3">
        <f t="shared" si="430"/>
        <v>56.140068380659073</v>
      </c>
      <c r="I911" s="3">
        <f t="shared" si="431"/>
        <v>-89.527469710547422</v>
      </c>
      <c r="J911" s="2">
        <f t="shared" si="411"/>
        <v>105.67343616329538</v>
      </c>
      <c r="K911" s="2">
        <f t="shared" si="432"/>
        <v>72.033698816152267</v>
      </c>
      <c r="L911" s="6">
        <f t="shared" si="412"/>
        <v>2835.2042476586989</v>
      </c>
      <c r="M911" s="2">
        <f t="shared" si="413"/>
        <v>35.932276055396706</v>
      </c>
      <c r="N911" s="2">
        <f t="shared" si="433"/>
        <v>105.67343616329538</v>
      </c>
      <c r="O911" s="2">
        <f t="shared" si="414"/>
        <v>72.033698816152267</v>
      </c>
      <c r="P911" s="5">
        <f t="shared" si="415"/>
        <v>0.38358796403163403</v>
      </c>
      <c r="Q911" s="4">
        <f t="shared" si="434"/>
        <v>0.34003130171589352</v>
      </c>
      <c r="R911" s="4">
        <f t="shared" si="416"/>
        <v>0.27671073708679916</v>
      </c>
      <c r="S911" s="4">
        <f t="shared" si="435"/>
        <v>0</v>
      </c>
      <c r="T911" s="4">
        <f t="shared" si="436"/>
        <v>0</v>
      </c>
      <c r="U911" s="5">
        <f t="shared" si="437"/>
        <v>0</v>
      </c>
      <c r="V911" s="5">
        <f t="shared" si="438"/>
        <v>-12.097541695014405</v>
      </c>
      <c r="W911" s="5">
        <f t="shared" si="439"/>
        <v>19.292144254772847</v>
      </c>
      <c r="X911" s="5">
        <f t="shared" si="417"/>
        <v>0.99936702420116263</v>
      </c>
      <c r="Y911" s="5">
        <f t="shared" si="418"/>
        <v>0</v>
      </c>
      <c r="Z911" s="5">
        <f t="shared" si="419"/>
        <v>13.91686902950585</v>
      </c>
      <c r="AA911" s="5">
        <f t="shared" si="420"/>
        <v>8.7268631793922911</v>
      </c>
      <c r="AB911" s="5">
        <f t="shared" si="421"/>
        <v>0</v>
      </c>
      <c r="AC911" s="5">
        <f t="shared" si="422"/>
        <v>1.8193273344914456</v>
      </c>
      <c r="AD911" s="5">
        <f t="shared" si="423"/>
        <v>-4.1549925658348599</v>
      </c>
      <c r="AE911">
        <f t="shared" si="441"/>
        <v>0</v>
      </c>
    </row>
    <row r="912" spans="1:31" x14ac:dyDescent="0.2">
      <c r="A912">
        <f t="shared" si="440"/>
        <v>8.7999999999998568</v>
      </c>
      <c r="B912" s="5">
        <f t="shared" si="424"/>
        <v>0</v>
      </c>
      <c r="C912" s="5">
        <f t="shared" si="425"/>
        <v>573.8644544010524</v>
      </c>
      <c r="D912" s="5">
        <f t="shared" si="426"/>
        <v>-242.75885056130454</v>
      </c>
      <c r="E912" s="2">
        <f t="shared" si="427"/>
        <v>573.8644544010524</v>
      </c>
      <c r="F912" s="2">
        <f t="shared" si="428"/>
        <v>0</v>
      </c>
      <c r="G912" s="3">
        <f t="shared" si="429"/>
        <v>0</v>
      </c>
      <c r="H912" s="3">
        <f t="shared" si="430"/>
        <v>56.158261654003987</v>
      </c>
      <c r="I912" s="3">
        <f t="shared" si="431"/>
        <v>-89.569019636205766</v>
      </c>
      <c r="J912" s="2">
        <f t="shared" si="411"/>
        <v>105.71830319575976</v>
      </c>
      <c r="K912" s="2">
        <f t="shared" si="432"/>
        <v>72.064283023694443</v>
      </c>
      <c r="L912" s="6">
        <f t="shared" si="412"/>
        <v>2835.2014422878169</v>
      </c>
      <c r="M912" s="2">
        <f t="shared" si="413"/>
        <v>35.932240501217123</v>
      </c>
      <c r="N912" s="2">
        <f t="shared" si="433"/>
        <v>105.71830319575976</v>
      </c>
      <c r="O912" s="2">
        <f t="shared" si="414"/>
        <v>72.064283023694443</v>
      </c>
      <c r="P912" s="5">
        <f t="shared" si="415"/>
        <v>0.38358788211480427</v>
      </c>
      <c r="Q912" s="4">
        <f t="shared" si="434"/>
        <v>0.33988665552719849</v>
      </c>
      <c r="R912" s="4">
        <f t="shared" si="416"/>
        <v>0.27666086262146505</v>
      </c>
      <c r="S912" s="4">
        <f t="shared" si="435"/>
        <v>0</v>
      </c>
      <c r="T912" s="4">
        <f t="shared" si="436"/>
        <v>0</v>
      </c>
      <c r="U912" s="5">
        <f t="shared" si="437"/>
        <v>0</v>
      </c>
      <c r="V912" s="5">
        <f t="shared" si="438"/>
        <v>-12.106597613877927</v>
      </c>
      <c r="W912" s="5">
        <f t="shared" si="439"/>
        <v>19.3092885617794</v>
      </c>
      <c r="X912" s="5">
        <f t="shared" si="417"/>
        <v>0.99936603534995283</v>
      </c>
      <c r="Y912" s="5">
        <f t="shared" si="418"/>
        <v>0</v>
      </c>
      <c r="Z912" s="5">
        <f t="shared" si="419"/>
        <v>13.926728864990132</v>
      </c>
      <c r="AA912" s="5">
        <f t="shared" si="420"/>
        <v>8.7318236457323408</v>
      </c>
      <c r="AB912" s="5">
        <f t="shared" si="421"/>
        <v>0</v>
      </c>
      <c r="AC912" s="5">
        <f t="shared" si="422"/>
        <v>1.8201312511122048</v>
      </c>
      <c r="AD912" s="5">
        <f t="shared" si="423"/>
        <v>-4.1328877924882583</v>
      </c>
      <c r="AE912">
        <f t="shared" si="441"/>
        <v>0</v>
      </c>
    </row>
    <row r="913" spans="1:31" x14ac:dyDescent="0.2">
      <c r="A913">
        <f t="shared" si="440"/>
        <v>8.8099999999998566</v>
      </c>
      <c r="B913" s="5">
        <f t="shared" si="424"/>
        <v>0</v>
      </c>
      <c r="C913" s="5">
        <f t="shared" si="425"/>
        <v>574.42612802415499</v>
      </c>
      <c r="D913" s="5">
        <f t="shared" si="426"/>
        <v>-243.65474740205624</v>
      </c>
      <c r="E913" s="2">
        <f t="shared" si="427"/>
        <v>574.42612802415499</v>
      </c>
      <c r="F913" s="2">
        <f t="shared" si="428"/>
        <v>0</v>
      </c>
      <c r="G913" s="3">
        <f t="shared" si="429"/>
        <v>0</v>
      </c>
      <c r="H913" s="3">
        <f t="shared" si="430"/>
        <v>56.176462966515111</v>
      </c>
      <c r="I913" s="3">
        <f t="shared" si="431"/>
        <v>-89.610348514130649</v>
      </c>
      <c r="J913" s="2">
        <f t="shared" si="411"/>
        <v>105.76298762919002</v>
      </c>
      <c r="K913" s="2">
        <f t="shared" si="432"/>
        <v>72.094742760184062</v>
      </c>
      <c r="L913" s="6">
        <f t="shared" si="412"/>
        <v>2835.1986382945151</v>
      </c>
      <c r="M913" s="2">
        <f t="shared" si="413"/>
        <v>35.932204964496457</v>
      </c>
      <c r="N913" s="2">
        <f t="shared" si="433"/>
        <v>105.76298762919002</v>
      </c>
      <c r="O913" s="2">
        <f t="shared" si="414"/>
        <v>72.094742760184062</v>
      </c>
      <c r="P913" s="5">
        <f t="shared" si="415"/>
        <v>0.38358780023819983</v>
      </c>
      <c r="Q913" s="4">
        <f t="shared" si="434"/>
        <v>0.33974271879002177</v>
      </c>
      <c r="R913" s="4">
        <f t="shared" si="416"/>
        <v>0.27661120848713588</v>
      </c>
      <c r="S913" s="4">
        <f t="shared" si="435"/>
        <v>0</v>
      </c>
      <c r="T913" s="4">
        <f t="shared" si="436"/>
        <v>0</v>
      </c>
      <c r="U913" s="5">
        <f t="shared" si="437"/>
        <v>0</v>
      </c>
      <c r="V913" s="5">
        <f t="shared" si="438"/>
        <v>-12.11563767549695</v>
      </c>
      <c r="W913" s="5">
        <f t="shared" si="439"/>
        <v>19.326359425999364</v>
      </c>
      <c r="X913" s="5">
        <f t="shared" si="417"/>
        <v>0.99936504698431949</v>
      </c>
      <c r="Y913" s="5">
        <f t="shared" si="418"/>
        <v>0</v>
      </c>
      <c r="Z913" s="5">
        <f t="shared" si="419"/>
        <v>13.936542385244659</v>
      </c>
      <c r="AA913" s="5">
        <f t="shared" si="420"/>
        <v>8.7367772826205261</v>
      </c>
      <c r="AB913" s="5">
        <f t="shared" si="421"/>
        <v>0</v>
      </c>
      <c r="AC913" s="5">
        <f t="shared" si="422"/>
        <v>1.8209047097477082</v>
      </c>
      <c r="AD913" s="5">
        <f t="shared" si="423"/>
        <v>-4.1108632913801095</v>
      </c>
      <c r="AE913">
        <f t="shared" si="441"/>
        <v>0</v>
      </c>
    </row>
    <row r="914" spans="1:31" x14ac:dyDescent="0.2">
      <c r="A914">
        <f t="shared" si="440"/>
        <v>8.8199999999998564</v>
      </c>
      <c r="B914" s="5">
        <f t="shared" si="424"/>
        <v>0</v>
      </c>
      <c r="C914" s="5">
        <f t="shared" si="425"/>
        <v>574.98798369905569</v>
      </c>
      <c r="D914" s="5">
        <f t="shared" si="426"/>
        <v>-244.55105643036214</v>
      </c>
      <c r="E914" s="2">
        <f t="shared" si="427"/>
        <v>574.98798369905569</v>
      </c>
      <c r="F914" s="2">
        <f t="shared" si="428"/>
        <v>0</v>
      </c>
      <c r="G914" s="3">
        <f t="shared" si="429"/>
        <v>0</v>
      </c>
      <c r="H914" s="3">
        <f t="shared" si="430"/>
        <v>56.194672013612589</v>
      </c>
      <c r="I914" s="3">
        <f t="shared" si="431"/>
        <v>-89.651457147044454</v>
      </c>
      <c r="J914" s="2">
        <f t="shared" si="411"/>
        <v>105.80748995844218</v>
      </c>
      <c r="K914" s="2">
        <f t="shared" si="432"/>
        <v>72.125078362946269</v>
      </c>
      <c r="L914" s="6">
        <f t="shared" si="412"/>
        <v>2835.1958356809414</v>
      </c>
      <c r="M914" s="2">
        <f t="shared" si="413"/>
        <v>35.932169445261927</v>
      </c>
      <c r="N914" s="2">
        <f t="shared" si="433"/>
        <v>105.80748995844218</v>
      </c>
      <c r="O914" s="2">
        <f t="shared" si="414"/>
        <v>72.125078362946269</v>
      </c>
      <c r="P914" s="5">
        <f t="shared" si="415"/>
        <v>0.38358771840188349</v>
      </c>
      <c r="Q914" s="4">
        <f t="shared" si="434"/>
        <v>0.33959948827228531</v>
      </c>
      <c r="R914" s="4">
        <f t="shared" si="416"/>
        <v>0.27656177390869213</v>
      </c>
      <c r="S914" s="4">
        <f t="shared" si="435"/>
        <v>0</v>
      </c>
      <c r="T914" s="4">
        <f t="shared" si="436"/>
        <v>0</v>
      </c>
      <c r="U914" s="5">
        <f t="shared" si="437"/>
        <v>0</v>
      </c>
      <c r="V914" s="5">
        <f t="shared" si="438"/>
        <v>-12.124661852741738</v>
      </c>
      <c r="W914" s="5">
        <f t="shared" si="439"/>
        <v>19.343357004560279</v>
      </c>
      <c r="X914" s="5">
        <f t="shared" si="417"/>
        <v>0.99936405910501958</v>
      </c>
      <c r="Y914" s="5">
        <f t="shared" si="418"/>
        <v>0</v>
      </c>
      <c r="Z914" s="5">
        <f t="shared" si="419"/>
        <v>13.946309722371048</v>
      </c>
      <c r="AA914" s="5">
        <f t="shared" si="420"/>
        <v>8.7417240677245829</v>
      </c>
      <c r="AB914" s="5">
        <f t="shared" si="421"/>
        <v>0</v>
      </c>
      <c r="AC914" s="5">
        <f t="shared" si="422"/>
        <v>1.8216478696293095</v>
      </c>
      <c r="AD914" s="5">
        <f t="shared" si="423"/>
        <v>-4.0889189277151381</v>
      </c>
      <c r="AE914">
        <f t="shared" si="441"/>
        <v>0</v>
      </c>
    </row>
    <row r="915" spans="1:31" x14ac:dyDescent="0.2">
      <c r="A915">
        <f t="shared" si="440"/>
        <v>8.8299999999998562</v>
      </c>
      <c r="B915" s="5">
        <f t="shared" si="424"/>
        <v>0</v>
      </c>
      <c r="C915" s="5">
        <f t="shared" si="425"/>
        <v>575.55002150158532</v>
      </c>
      <c r="D915" s="5">
        <f t="shared" si="426"/>
        <v>-245.44777544777898</v>
      </c>
      <c r="E915" s="2">
        <f t="shared" si="427"/>
        <v>575.55002150158532</v>
      </c>
      <c r="F915" s="2">
        <f t="shared" si="428"/>
        <v>0</v>
      </c>
      <c r="G915" s="3">
        <f t="shared" si="429"/>
        <v>0</v>
      </c>
      <c r="H915" s="3">
        <f t="shared" si="430"/>
        <v>56.212888492308885</v>
      </c>
      <c r="I915" s="3">
        <f t="shared" si="431"/>
        <v>-89.692346336321606</v>
      </c>
      <c r="J915" s="2">
        <f t="shared" si="411"/>
        <v>105.85181067871922</v>
      </c>
      <c r="K915" s="2">
        <f t="shared" si="432"/>
        <v>72.155290169542752</v>
      </c>
      <c r="L915" s="6">
        <f t="shared" si="412"/>
        <v>2835.1930344491989</v>
      </c>
      <c r="M915" s="2">
        <f t="shared" si="413"/>
        <v>35.932133943540187</v>
      </c>
      <c r="N915" s="2">
        <f t="shared" si="433"/>
        <v>105.85181067871922</v>
      </c>
      <c r="O915" s="2">
        <f t="shared" si="414"/>
        <v>72.155290169542752</v>
      </c>
      <c r="P915" s="5">
        <f t="shared" si="415"/>
        <v>0.3835876366059166</v>
      </c>
      <c r="Q915" s="4">
        <f t="shared" si="434"/>
        <v>0.33945696075621401</v>
      </c>
      <c r="R915" s="4">
        <f t="shared" si="416"/>
        <v>0.27651255811253339</v>
      </c>
      <c r="S915" s="4">
        <f t="shared" si="435"/>
        <v>0</v>
      </c>
      <c r="T915" s="4">
        <f t="shared" si="436"/>
        <v>0</v>
      </c>
      <c r="U915" s="5">
        <f t="shared" si="437"/>
        <v>0</v>
      </c>
      <c r="V915" s="5">
        <f t="shared" si="438"/>
        <v>-12.13367011881147</v>
      </c>
      <c r="W915" s="5">
        <f t="shared" si="439"/>
        <v>19.360281455311036</v>
      </c>
      <c r="X915" s="5">
        <f t="shared" si="417"/>
        <v>0.99936307171279437</v>
      </c>
      <c r="Y915" s="5">
        <f t="shared" si="418"/>
        <v>0</v>
      </c>
      <c r="Z915" s="5">
        <f t="shared" si="419"/>
        <v>13.956031008597224</v>
      </c>
      <c r="AA915" s="5">
        <f t="shared" si="420"/>
        <v>8.7466639788838698</v>
      </c>
      <c r="AB915" s="5">
        <f t="shared" si="421"/>
        <v>0</v>
      </c>
      <c r="AC915" s="5">
        <f t="shared" si="422"/>
        <v>1.8223608897857542</v>
      </c>
      <c r="AD915" s="5">
        <f t="shared" si="423"/>
        <v>-4.0670545658050941</v>
      </c>
      <c r="AE915">
        <f t="shared" si="441"/>
        <v>0</v>
      </c>
    </row>
    <row r="916" spans="1:31" x14ac:dyDescent="0.2">
      <c r="A916">
        <f t="shared" si="440"/>
        <v>8.839999999999856</v>
      </c>
      <c r="B916" s="5">
        <f t="shared" si="424"/>
        <v>0</v>
      </c>
      <c r="C916" s="5">
        <f t="shared" si="425"/>
        <v>576.11224150455291</v>
      </c>
      <c r="D916" s="5">
        <f t="shared" si="426"/>
        <v>-246.34490226387047</v>
      </c>
      <c r="E916" s="2">
        <f t="shared" si="427"/>
        <v>576.11224150455291</v>
      </c>
      <c r="F916" s="2">
        <f t="shared" si="428"/>
        <v>0</v>
      </c>
      <c r="G916" s="3">
        <f t="shared" si="429"/>
        <v>0</v>
      </c>
      <c r="H916" s="3">
        <f t="shared" si="430"/>
        <v>56.23111210120674</v>
      </c>
      <c r="I916" s="3">
        <f t="shared" si="431"/>
        <v>-89.733016881979651</v>
      </c>
      <c r="J916" s="2">
        <f t="shared" si="411"/>
        <v>105.89595028555212</v>
      </c>
      <c r="K916" s="2">
        <f t="shared" si="432"/>
        <v>72.185378517758764</v>
      </c>
      <c r="L916" s="6">
        <f t="shared" si="412"/>
        <v>2835.1902346013471</v>
      </c>
      <c r="M916" s="2">
        <f t="shared" si="413"/>
        <v>35.932098459357348</v>
      </c>
      <c r="N916" s="2">
        <f t="shared" si="433"/>
        <v>105.89595028555212</v>
      </c>
      <c r="O916" s="2">
        <f t="shared" si="414"/>
        <v>72.185378517758764</v>
      </c>
      <c r="P916" s="5">
        <f t="shared" si="415"/>
        <v>0.38358755485035934</v>
      </c>
      <c r="Q916" s="4">
        <f t="shared" si="434"/>
        <v>0.33931513303828137</v>
      </c>
      <c r="R916" s="4">
        <f t="shared" si="416"/>
        <v>0.27646356032658886</v>
      </c>
      <c r="S916" s="4">
        <f t="shared" si="435"/>
        <v>0</v>
      </c>
      <c r="T916" s="4">
        <f t="shared" si="436"/>
        <v>0</v>
      </c>
      <c r="U916" s="5">
        <f t="shared" si="437"/>
        <v>0</v>
      </c>
      <c r="V916" s="5">
        <f t="shared" si="438"/>
        <v>-12.142662447233619</v>
      </c>
      <c r="W916" s="5">
        <f t="shared" si="439"/>
        <v>19.37713293681082</v>
      </c>
      <c r="X916" s="5">
        <f t="shared" si="417"/>
        <v>0.99936208480837019</v>
      </c>
      <c r="Y916" s="5">
        <f t="shared" si="418"/>
        <v>0</v>
      </c>
      <c r="Z916" s="5">
        <f t="shared" si="419"/>
        <v>13.965706376272214</v>
      </c>
      <c r="AA916" s="5">
        <f t="shared" si="420"/>
        <v>8.7515969941093932</v>
      </c>
      <c r="AB916" s="5">
        <f t="shared" si="421"/>
        <v>0</v>
      </c>
      <c r="AC916" s="5">
        <f t="shared" si="422"/>
        <v>1.8230439290385956</v>
      </c>
      <c r="AD916" s="5">
        <f t="shared" si="423"/>
        <v>-4.045270069079784</v>
      </c>
      <c r="AE916">
        <f t="shared" si="441"/>
        <v>0</v>
      </c>
    </row>
    <row r="917" spans="1:31" x14ac:dyDescent="0.2">
      <c r="A917">
        <f t="shared" si="440"/>
        <v>8.8499999999998558</v>
      </c>
      <c r="B917" s="5">
        <f t="shared" si="424"/>
        <v>0</v>
      </c>
      <c r="C917" s="5">
        <f t="shared" si="425"/>
        <v>576.67464377776139</v>
      </c>
      <c r="D917" s="5">
        <f t="shared" si="426"/>
        <v>-247.24243469619373</v>
      </c>
      <c r="E917" s="2">
        <f t="shared" si="427"/>
        <v>576.67464377776139</v>
      </c>
      <c r="F917" s="2">
        <f t="shared" si="428"/>
        <v>0</v>
      </c>
      <c r="G917" s="3">
        <f t="shared" si="429"/>
        <v>0</v>
      </c>
      <c r="H917" s="3">
        <f t="shared" si="430"/>
        <v>56.249342540497125</v>
      </c>
      <c r="I917" s="3">
        <f t="shared" si="431"/>
        <v>-89.773469582670444</v>
      </c>
      <c r="J917" s="2">
        <f t="shared" si="411"/>
        <v>105.93990927478103</v>
      </c>
      <c r="K917" s="2">
        <f t="shared" si="432"/>
        <v>72.215343745590332</v>
      </c>
      <c r="L917" s="6">
        <f t="shared" si="412"/>
        <v>2835.1874361394016</v>
      </c>
      <c r="M917" s="2">
        <f t="shared" si="413"/>
        <v>35.932062992738942</v>
      </c>
      <c r="N917" s="2">
        <f t="shared" si="433"/>
        <v>105.93990927478103</v>
      </c>
      <c r="O917" s="2">
        <f t="shared" si="414"/>
        <v>72.215343745590332</v>
      </c>
      <c r="P917" s="5">
        <f t="shared" si="415"/>
        <v>0.38358747313527053</v>
      </c>
      <c r="Q917" s="4">
        <f t="shared" si="434"/>
        <v>0.33917400192915365</v>
      </c>
      <c r="R917" s="4">
        <f t="shared" si="416"/>
        <v>0.27641477978032714</v>
      </c>
      <c r="S917" s="4">
        <f t="shared" si="435"/>
        <v>0</v>
      </c>
      <c r="T917" s="4">
        <f t="shared" si="436"/>
        <v>0</v>
      </c>
      <c r="U917" s="5">
        <f t="shared" si="437"/>
        <v>0</v>
      </c>
      <c r="V917" s="5">
        <f t="shared" si="438"/>
        <v>-12.151638811863306</v>
      </c>
      <c r="W917" s="5">
        <f t="shared" si="439"/>
        <v>19.393911608318096</v>
      </c>
      <c r="X917" s="5">
        <f t="shared" si="417"/>
        <v>0.99936109839245713</v>
      </c>
      <c r="Y917" s="5">
        <f t="shared" si="418"/>
        <v>0</v>
      </c>
      <c r="Z917" s="5">
        <f t="shared" si="419"/>
        <v>13.975335957860976</v>
      </c>
      <c r="AA917" s="5">
        <f t="shared" si="420"/>
        <v>8.7565230915837873</v>
      </c>
      <c r="AB917" s="5">
        <f t="shared" si="421"/>
        <v>0</v>
      </c>
      <c r="AC917" s="5">
        <f t="shared" si="422"/>
        <v>1.8236971459976701</v>
      </c>
      <c r="AD917" s="5">
        <f t="shared" si="423"/>
        <v>-4.0235653000981166</v>
      </c>
      <c r="AE917">
        <f t="shared" si="441"/>
        <v>0</v>
      </c>
    </row>
    <row r="918" spans="1:31" x14ac:dyDescent="0.2">
      <c r="A918">
        <f t="shared" si="440"/>
        <v>8.8599999999998555</v>
      </c>
      <c r="B918" s="5">
        <f t="shared" si="424"/>
        <v>0</v>
      </c>
      <c r="C918" s="5">
        <f t="shared" si="425"/>
        <v>577.23722838802371</v>
      </c>
      <c r="D918" s="5">
        <f t="shared" si="426"/>
        <v>-248.14037057028543</v>
      </c>
      <c r="E918" s="2">
        <f t="shared" si="427"/>
        <v>577.23722838802371</v>
      </c>
      <c r="F918" s="2">
        <f t="shared" si="428"/>
        <v>0</v>
      </c>
      <c r="G918" s="3">
        <f t="shared" si="429"/>
        <v>0</v>
      </c>
      <c r="H918" s="3">
        <f t="shared" si="430"/>
        <v>56.267579511957102</v>
      </c>
      <c r="I918" s="3">
        <f t="shared" si="431"/>
        <v>-89.813705235671421</v>
      </c>
      <c r="J918" s="2">
        <f t="shared" si="411"/>
        <v>105.98368814253676</v>
      </c>
      <c r="K918" s="2">
        <f t="shared" si="432"/>
        <v>72.245186191231596</v>
      </c>
      <c r="L918" s="6">
        <f t="shared" si="412"/>
        <v>2835.1846390653359</v>
      </c>
      <c r="M918" s="2">
        <f t="shared" si="413"/>
        <v>35.932027543709985</v>
      </c>
      <c r="N918" s="2">
        <f t="shared" si="433"/>
        <v>105.98368814253676</v>
      </c>
      <c r="O918" s="2">
        <f t="shared" si="414"/>
        <v>72.245186191231596</v>
      </c>
      <c r="P918" s="5">
        <f t="shared" si="415"/>
        <v>0.38358739146070781</v>
      </c>
      <c r="Q918" s="4">
        <f t="shared" si="434"/>
        <v>0.33903356425363529</v>
      </c>
      <c r="R918" s="4">
        <f t="shared" si="416"/>
        <v>0.27636621570476549</v>
      </c>
      <c r="S918" s="4">
        <f t="shared" si="435"/>
        <v>0</v>
      </c>
      <c r="T918" s="4">
        <f t="shared" si="436"/>
        <v>0</v>
      </c>
      <c r="U918" s="5">
        <f t="shared" si="437"/>
        <v>0</v>
      </c>
      <c r="V918" s="5">
        <f t="shared" si="438"/>
        <v>-12.160599186882676</v>
      </c>
      <c r="W918" s="5">
        <f t="shared" si="439"/>
        <v>19.410617629779711</v>
      </c>
      <c r="X918" s="5">
        <f t="shared" si="417"/>
        <v>0.99936011246575085</v>
      </c>
      <c r="Y918" s="5">
        <f t="shared" si="418"/>
        <v>0</v>
      </c>
      <c r="Z918" s="5">
        <f t="shared" si="419"/>
        <v>13.98491988593927</v>
      </c>
      <c r="AA918" s="5">
        <f t="shared" si="420"/>
        <v>8.761442249661302</v>
      </c>
      <c r="AB918" s="5">
        <f t="shared" si="421"/>
        <v>0</v>
      </c>
      <c r="AC918" s="5">
        <f t="shared" si="422"/>
        <v>1.8243206990565941</v>
      </c>
      <c r="AD918" s="5">
        <f t="shared" si="423"/>
        <v>-4.0019401205589844</v>
      </c>
      <c r="AE918">
        <f t="shared" si="441"/>
        <v>0</v>
      </c>
    </row>
    <row r="919" spans="1:31" x14ac:dyDescent="0.2">
      <c r="A919">
        <f t="shared" si="440"/>
        <v>8.8699999999998553</v>
      </c>
      <c r="B919" s="5">
        <f t="shared" si="424"/>
        <v>0</v>
      </c>
      <c r="C919" s="5">
        <f t="shared" si="425"/>
        <v>577.79999539917833</v>
      </c>
      <c r="D919" s="5">
        <f t="shared" si="426"/>
        <v>-249.03870771964816</v>
      </c>
      <c r="E919" s="2">
        <f t="shared" si="427"/>
        <v>577.79999539917833</v>
      </c>
      <c r="F919" s="2">
        <f t="shared" si="428"/>
        <v>0</v>
      </c>
      <c r="G919" s="3">
        <f t="shared" si="429"/>
        <v>0</v>
      </c>
      <c r="H919" s="3">
        <f t="shared" si="430"/>
        <v>56.285822718947671</v>
      </c>
      <c r="I919" s="3">
        <f t="shared" si="431"/>
        <v>-89.853724636877004</v>
      </c>
      <c r="J919" s="2">
        <f t="shared" si="411"/>
        <v>106.02728738522232</v>
      </c>
      <c r="K919" s="2">
        <f t="shared" si="432"/>
        <v>72.27490619306225</v>
      </c>
      <c r="L919" s="6">
        <f t="shared" si="412"/>
        <v>2835.181843381079</v>
      </c>
      <c r="M919" s="2">
        <f t="shared" si="413"/>
        <v>35.931992112294928</v>
      </c>
      <c r="N919" s="2">
        <f t="shared" si="433"/>
        <v>106.02728738522232</v>
      </c>
      <c r="O919" s="2">
        <f t="shared" si="414"/>
        <v>72.27490619306225</v>
      </c>
      <c r="P919" s="5">
        <f t="shared" si="415"/>
        <v>0.38358730982672751</v>
      </c>
      <c r="Q919" s="4">
        <f t="shared" si="434"/>
        <v>0.33889381685061382</v>
      </c>
      <c r="R919" s="4">
        <f t="shared" si="416"/>
        <v>0.27631786733247993</v>
      </c>
      <c r="S919" s="4">
        <f t="shared" si="435"/>
        <v>0</v>
      </c>
      <c r="T919" s="4">
        <f t="shared" si="436"/>
        <v>0</v>
      </c>
      <c r="U919" s="5">
        <f t="shared" si="437"/>
        <v>0</v>
      </c>
      <c r="V919" s="5">
        <f t="shared" si="438"/>
        <v>-12.169543546800233</v>
      </c>
      <c r="W919" s="5">
        <f t="shared" si="439"/>
        <v>19.427251161820017</v>
      </c>
      <c r="X919" s="5">
        <f t="shared" si="417"/>
        <v>0.99935912702893148</v>
      </c>
      <c r="Y919" s="5">
        <f t="shared" si="418"/>
        <v>0</v>
      </c>
      <c r="Z919" s="5">
        <f t="shared" si="419"/>
        <v>13.994458293188595</v>
      </c>
      <c r="AA919" s="5">
        <f t="shared" si="420"/>
        <v>8.7663544468677852</v>
      </c>
      <c r="AB919" s="5">
        <f t="shared" si="421"/>
        <v>0</v>
      </c>
      <c r="AC919" s="5">
        <f t="shared" si="422"/>
        <v>1.8249147463883624</v>
      </c>
      <c r="AD919" s="5">
        <f t="shared" si="423"/>
        <v>-3.9803943913121955</v>
      </c>
      <c r="AE919">
        <f t="shared" si="441"/>
        <v>0</v>
      </c>
    </row>
    <row r="920" spans="1:31" x14ac:dyDescent="0.2">
      <c r="A920">
        <f t="shared" si="440"/>
        <v>8.8799999999998551</v>
      </c>
      <c r="B920" s="5">
        <f t="shared" si="424"/>
        <v>0</v>
      </c>
      <c r="C920" s="5">
        <f t="shared" si="425"/>
        <v>578.36294487210512</v>
      </c>
      <c r="D920" s="5">
        <f t="shared" si="426"/>
        <v>-249.93744398573648</v>
      </c>
      <c r="E920" s="2">
        <f t="shared" si="427"/>
        <v>578.36294487210512</v>
      </c>
      <c r="F920" s="2">
        <f t="shared" si="428"/>
        <v>0</v>
      </c>
      <c r="G920" s="3">
        <f t="shared" si="429"/>
        <v>0</v>
      </c>
      <c r="H920" s="3">
        <f t="shared" si="430"/>
        <v>56.304071866411554</v>
      </c>
      <c r="I920" s="3">
        <f t="shared" si="431"/>
        <v>-89.893528580790132</v>
      </c>
      <c r="J920" s="2">
        <f t="shared" si="411"/>
        <v>106.07070749949474</v>
      </c>
      <c r="K920" s="2">
        <f t="shared" si="432"/>
        <v>72.304504089635131</v>
      </c>
      <c r="L920" s="6">
        <f t="shared" si="412"/>
        <v>2835.1790490885178</v>
      </c>
      <c r="M920" s="2">
        <f t="shared" si="413"/>
        <v>35.931956698517666</v>
      </c>
      <c r="N920" s="2">
        <f t="shared" si="433"/>
        <v>106.07070749949474</v>
      </c>
      <c r="O920" s="2">
        <f t="shared" si="414"/>
        <v>72.304504089635131</v>
      </c>
      <c r="P920" s="5">
        <f t="shared" si="415"/>
        <v>0.38358722823338476</v>
      </c>
      <c r="Q920" s="4">
        <f t="shared" si="434"/>
        <v>0.33875475657300413</v>
      </c>
      <c r="R920" s="4">
        <f t="shared" si="416"/>
        <v>0.27626973389761356</v>
      </c>
      <c r="S920" s="4">
        <f t="shared" si="435"/>
        <v>0</v>
      </c>
      <c r="T920" s="4">
        <f t="shared" si="436"/>
        <v>0</v>
      </c>
      <c r="U920" s="5">
        <f t="shared" si="437"/>
        <v>0</v>
      </c>
      <c r="V920" s="5">
        <f t="shared" si="438"/>
        <v>-12.178471866450192</v>
      </c>
      <c r="W920" s="5">
        <f t="shared" si="439"/>
        <v>19.443812365730096</v>
      </c>
      <c r="X920" s="5">
        <f t="shared" si="417"/>
        <v>0.9993581420826636</v>
      </c>
      <c r="Y920" s="5">
        <f t="shared" si="418"/>
        <v>0</v>
      </c>
      <c r="Z920" s="5">
        <f t="shared" si="419"/>
        <v>14.00395131239112</v>
      </c>
      <c r="AA920" s="5">
        <f t="shared" si="420"/>
        <v>8.771259661900654</v>
      </c>
      <c r="AB920" s="5">
        <f t="shared" si="421"/>
        <v>0</v>
      </c>
      <c r="AC920" s="5">
        <f t="shared" si="422"/>
        <v>1.8254794459409283</v>
      </c>
      <c r="AD920" s="5">
        <f t="shared" si="423"/>
        <v>-3.9589279723692492</v>
      </c>
      <c r="AE920">
        <f t="shared" si="441"/>
        <v>0</v>
      </c>
    </row>
    <row r="921" spans="1:31" x14ac:dyDescent="0.2">
      <c r="A921">
        <f t="shared" si="440"/>
        <v>8.8899999999998549</v>
      </c>
      <c r="B921" s="5">
        <f t="shared" si="424"/>
        <v>0</v>
      </c>
      <c r="C921" s="5">
        <f t="shared" si="425"/>
        <v>578.9260768647415</v>
      </c>
      <c r="D921" s="5">
        <f t="shared" si="426"/>
        <v>-250.83657721794302</v>
      </c>
      <c r="E921" s="2">
        <f t="shared" si="427"/>
        <v>578.9260768647415</v>
      </c>
      <c r="F921" s="2">
        <f t="shared" si="428"/>
        <v>0</v>
      </c>
      <c r="G921" s="3">
        <f t="shared" si="429"/>
        <v>0</v>
      </c>
      <c r="H921" s="3">
        <f t="shared" si="430"/>
        <v>56.322326660870964</v>
      </c>
      <c r="I921" s="3">
        <f t="shared" si="431"/>
        <v>-89.933117860513818</v>
      </c>
      <c r="J921" s="2">
        <f t="shared" si="411"/>
        <v>106.11394898224702</v>
      </c>
      <c r="K921" s="2">
        <f t="shared" si="432"/>
        <v>72.333980219663957</v>
      </c>
      <c r="L921" s="6">
        <f t="shared" si="412"/>
        <v>2835.1762561894971</v>
      </c>
      <c r="M921" s="2">
        <f t="shared" si="413"/>
        <v>35.931921302401612</v>
      </c>
      <c r="N921" s="2">
        <f t="shared" si="433"/>
        <v>106.11394898224702</v>
      </c>
      <c r="O921" s="2">
        <f t="shared" si="414"/>
        <v>72.333980219663957</v>
      </c>
      <c r="P921" s="5">
        <f t="shared" si="415"/>
        <v>0.38358714668073335</v>
      </c>
      <c r="Q921" s="4">
        <f t="shared" si="434"/>
        <v>0.33861638028769486</v>
      </c>
      <c r="R921" s="4">
        <f t="shared" si="416"/>
        <v>0.27622181463588658</v>
      </c>
      <c r="S921" s="4">
        <f t="shared" si="435"/>
        <v>0</v>
      </c>
      <c r="T921" s="4">
        <f t="shared" si="436"/>
        <v>0</v>
      </c>
      <c r="U921" s="5">
        <f t="shared" si="437"/>
        <v>0</v>
      </c>
      <c r="V921" s="5">
        <f t="shared" si="438"/>
        <v>-12.187384120991798</v>
      </c>
      <c r="W921" s="5">
        <f t="shared" si="439"/>
        <v>19.460301403456985</v>
      </c>
      <c r="X921" s="5">
        <f t="shared" si="417"/>
        <v>0.99935715762759836</v>
      </c>
      <c r="Y921" s="5">
        <f t="shared" si="418"/>
        <v>0</v>
      </c>
      <c r="Z921" s="5">
        <f t="shared" si="419"/>
        <v>14.01339907642471</v>
      </c>
      <c r="AA921" s="5">
        <f t="shared" si="420"/>
        <v>8.7761578736288524</v>
      </c>
      <c r="AB921" s="5">
        <f t="shared" si="421"/>
        <v>0</v>
      </c>
      <c r="AC921" s="5">
        <f t="shared" si="422"/>
        <v>1.8260149554329121</v>
      </c>
      <c r="AD921" s="5">
        <f t="shared" si="423"/>
        <v>-3.9375407229141643</v>
      </c>
      <c r="AE921">
        <f t="shared" si="441"/>
        <v>0</v>
      </c>
    </row>
    <row r="922" spans="1:31" x14ac:dyDescent="0.2">
      <c r="A922">
        <f t="shared" si="440"/>
        <v>8.8999999999998547</v>
      </c>
      <c r="B922" s="5">
        <f t="shared" si="424"/>
        <v>0</v>
      </c>
      <c r="C922" s="5">
        <f t="shared" si="425"/>
        <v>579.48939143209793</v>
      </c>
      <c r="D922" s="5">
        <f t="shared" si="426"/>
        <v>-251.73610527358429</v>
      </c>
      <c r="E922" s="2">
        <f t="shared" si="427"/>
        <v>579.48939143209793</v>
      </c>
      <c r="F922" s="2">
        <f t="shared" si="428"/>
        <v>0</v>
      </c>
      <c r="G922" s="3">
        <f t="shared" si="429"/>
        <v>0</v>
      </c>
      <c r="H922" s="3">
        <f t="shared" si="430"/>
        <v>56.340586810425293</v>
      </c>
      <c r="I922" s="3">
        <f t="shared" si="431"/>
        <v>-89.972493267742962</v>
      </c>
      <c r="J922" s="2">
        <f t="shared" si="411"/>
        <v>106.1570123305904</v>
      </c>
      <c r="K922" s="2">
        <f t="shared" si="432"/>
        <v>72.363334922011177</v>
      </c>
      <c r="L922" s="6">
        <f t="shared" si="412"/>
        <v>2835.1734646858185</v>
      </c>
      <c r="M922" s="2">
        <f t="shared" si="413"/>
        <v>35.931885923969581</v>
      </c>
      <c r="N922" s="2">
        <f t="shared" si="433"/>
        <v>106.1570123305904</v>
      </c>
      <c r="O922" s="2">
        <f t="shared" si="414"/>
        <v>72.363334922011177</v>
      </c>
      <c r="P922" s="5">
        <f t="shared" si="415"/>
        <v>0.3835870651688259</v>
      </c>
      <c r="Q922" s="4">
        <f t="shared" si="434"/>
        <v>0.33847868487549154</v>
      </c>
      <c r="R922" s="4">
        <f t="shared" si="416"/>
        <v>0.27617410878460436</v>
      </c>
      <c r="S922" s="4">
        <f t="shared" si="435"/>
        <v>0</v>
      </c>
      <c r="T922" s="4">
        <f t="shared" si="436"/>
        <v>0</v>
      </c>
      <c r="U922" s="5">
        <f t="shared" si="437"/>
        <v>0</v>
      </c>
      <c r="V922" s="5">
        <f t="shared" si="438"/>
        <v>-12.196280285908683</v>
      </c>
      <c r="W922" s="5">
        <f t="shared" si="439"/>
        <v>19.476718437593107</v>
      </c>
      <c r="X922" s="5">
        <f t="shared" si="417"/>
        <v>0.99935617366437024</v>
      </c>
      <c r="Y922" s="5">
        <f t="shared" si="418"/>
        <v>0</v>
      </c>
      <c r="Z922" s="5">
        <f t="shared" si="419"/>
        <v>14.022801718257982</v>
      </c>
      <c r="AA922" s="5">
        <f t="shared" si="420"/>
        <v>8.7810490610928245</v>
      </c>
      <c r="AB922" s="5">
        <f t="shared" si="421"/>
        <v>0</v>
      </c>
      <c r="AC922" s="5">
        <f t="shared" si="422"/>
        <v>1.8265214323492991</v>
      </c>
      <c r="AD922" s="5">
        <f t="shared" si="423"/>
        <v>-3.9162325013140702</v>
      </c>
      <c r="AE922">
        <f t="shared" si="441"/>
        <v>0</v>
      </c>
    </row>
    <row r="923" spans="1:31" x14ac:dyDescent="0.2">
      <c r="A923">
        <f t="shared" si="440"/>
        <v>8.9099999999998545</v>
      </c>
      <c r="B923" s="5">
        <f t="shared" si="424"/>
        <v>0</v>
      </c>
      <c r="C923" s="5">
        <f t="shared" si="425"/>
        <v>580.05288862627378</v>
      </c>
      <c r="D923" s="5">
        <f t="shared" si="426"/>
        <v>-252.63602601788679</v>
      </c>
      <c r="E923" s="2">
        <f t="shared" si="427"/>
        <v>580.05288862627378</v>
      </c>
      <c r="F923" s="2">
        <f t="shared" si="428"/>
        <v>0</v>
      </c>
      <c r="G923" s="3">
        <f t="shared" si="429"/>
        <v>0</v>
      </c>
      <c r="H923" s="3">
        <f t="shared" si="430"/>
        <v>56.358852024748785</v>
      </c>
      <c r="I923" s="3">
        <f t="shared" si="431"/>
        <v>-90.0116555927561</v>
      </c>
      <c r="J923" s="2">
        <f t="shared" si="411"/>
        <v>106.19989804183652</v>
      </c>
      <c r="K923" s="2">
        <f t="shared" si="432"/>
        <v>72.392568535675878</v>
      </c>
      <c r="L923" s="6">
        <f t="shared" si="412"/>
        <v>2835.1706745792426</v>
      </c>
      <c r="M923" s="2">
        <f t="shared" si="413"/>
        <v>35.93185056324387</v>
      </c>
      <c r="N923" s="2">
        <f t="shared" si="433"/>
        <v>106.19989804183652</v>
      </c>
      <c r="O923" s="2">
        <f t="shared" si="414"/>
        <v>72.392568535675878</v>
      </c>
      <c r="P923" s="5">
        <f t="shared" si="415"/>
        <v>0.38358698369771388</v>
      </c>
      <c r="Q923" s="4">
        <f t="shared" si="434"/>
        <v>0.33834166723106301</v>
      </c>
      <c r="R923" s="4">
        <f t="shared" si="416"/>
        <v>0.27612661558266643</v>
      </c>
      <c r="S923" s="4">
        <f t="shared" si="435"/>
        <v>0</v>
      </c>
      <c r="T923" s="4">
        <f t="shared" si="436"/>
        <v>0</v>
      </c>
      <c r="U923" s="5">
        <f t="shared" si="437"/>
        <v>0</v>
      </c>
      <c r="V923" s="5">
        <f t="shared" si="438"/>
        <v>-12.205160337008147</v>
      </c>
      <c r="W923" s="5">
        <f t="shared" si="439"/>
        <v>19.493063631365569</v>
      </c>
      <c r="X923" s="5">
        <f t="shared" si="417"/>
        <v>0.99935519019359953</v>
      </c>
      <c r="Y923" s="5">
        <f t="shared" si="418"/>
        <v>0</v>
      </c>
      <c r="Z923" s="5">
        <f t="shared" si="419"/>
        <v>14.032159370945349</v>
      </c>
      <c r="AA923" s="5">
        <f t="shared" si="420"/>
        <v>8.7859332035044275</v>
      </c>
      <c r="AB923" s="5">
        <f t="shared" si="421"/>
        <v>0</v>
      </c>
      <c r="AC923" s="5">
        <f t="shared" si="422"/>
        <v>1.8269990339372022</v>
      </c>
      <c r="AD923" s="5">
        <f t="shared" si="423"/>
        <v>-3.895003165130003</v>
      </c>
      <c r="AE923">
        <f t="shared" si="441"/>
        <v>0</v>
      </c>
    </row>
    <row r="924" spans="1:31" x14ac:dyDescent="0.2">
      <c r="A924">
        <f t="shared" si="440"/>
        <v>8.9199999999998543</v>
      </c>
      <c r="B924" s="5">
        <f t="shared" si="424"/>
        <v>0</v>
      </c>
      <c r="C924" s="5">
        <f t="shared" si="425"/>
        <v>580.61656849647295</v>
      </c>
      <c r="D924" s="5">
        <f t="shared" si="426"/>
        <v>-253.53633732397259</v>
      </c>
      <c r="E924" s="2">
        <f t="shared" si="427"/>
        <v>580.61656849647295</v>
      </c>
      <c r="F924" s="2">
        <f t="shared" si="428"/>
        <v>0</v>
      </c>
      <c r="G924" s="3">
        <f t="shared" si="429"/>
        <v>0</v>
      </c>
      <c r="H924" s="3">
        <f t="shared" si="430"/>
        <v>56.377122015088155</v>
      </c>
      <c r="I924" s="3">
        <f t="shared" si="431"/>
        <v>-90.050605624407396</v>
      </c>
      <c r="J924" s="2">
        <f t="shared" si="411"/>
        <v>106.24260661348012</v>
      </c>
      <c r="K924" s="2">
        <f t="shared" si="432"/>
        <v>72.421681399781946</v>
      </c>
      <c r="L924" s="6">
        <f t="shared" si="412"/>
        <v>2835.1678858714886</v>
      </c>
      <c r="M924" s="2">
        <f t="shared" si="413"/>
        <v>35.9318152202463</v>
      </c>
      <c r="N924" s="2">
        <f t="shared" si="433"/>
        <v>106.24260661348012</v>
      </c>
      <c r="O924" s="2">
        <f t="shared" si="414"/>
        <v>72.421681399781946</v>
      </c>
      <c r="P924" s="5">
        <f t="shared" si="415"/>
        <v>0.38358690226744752</v>
      </c>
      <c r="Q924" s="4">
        <f t="shared" si="434"/>
        <v>0.33820532426288619</v>
      </c>
      <c r="R924" s="4">
        <f t="shared" si="416"/>
        <v>0.27607933427057507</v>
      </c>
      <c r="S924" s="4">
        <f t="shared" si="435"/>
        <v>0</v>
      </c>
      <c r="T924" s="4">
        <f t="shared" si="436"/>
        <v>0</v>
      </c>
      <c r="U924" s="5">
        <f t="shared" si="437"/>
        <v>0</v>
      </c>
      <c r="V924" s="5">
        <f t="shared" si="438"/>
        <v>-12.214024250420497</v>
      </c>
      <c r="W924" s="5">
        <f t="shared" si="439"/>
        <v>19.509337148625722</v>
      </c>
      <c r="X924" s="5">
        <f t="shared" si="417"/>
        <v>0.99935420721589296</v>
      </c>
      <c r="Y924" s="5">
        <f t="shared" si="418"/>
        <v>0</v>
      </c>
      <c r="Z924" s="5">
        <f t="shared" si="419"/>
        <v>14.041472167622219</v>
      </c>
      <c r="AA924" s="5">
        <f t="shared" si="420"/>
        <v>8.7908102802469266</v>
      </c>
      <c r="AB924" s="5">
        <f t="shared" si="421"/>
        <v>0</v>
      </c>
      <c r="AC924" s="5">
        <f t="shared" si="422"/>
        <v>1.8274479172017219</v>
      </c>
      <c r="AD924" s="5">
        <f t="shared" si="423"/>
        <v>-3.873852571127351</v>
      </c>
      <c r="AE924">
        <f t="shared" si="441"/>
        <v>0</v>
      </c>
    </row>
    <row r="925" spans="1:31" x14ac:dyDescent="0.2">
      <c r="A925">
        <f t="shared" si="440"/>
        <v>8.9299999999998541</v>
      </c>
      <c r="B925" s="5">
        <f t="shared" si="424"/>
        <v>0</v>
      </c>
      <c r="C925" s="5">
        <f t="shared" si="425"/>
        <v>581.18043108901975</v>
      </c>
      <c r="D925" s="5">
        <f t="shared" si="426"/>
        <v>-254.43703707284521</v>
      </c>
      <c r="E925" s="2">
        <f t="shared" si="427"/>
        <v>581.18043108901975</v>
      </c>
      <c r="F925" s="2">
        <f t="shared" si="428"/>
        <v>0</v>
      </c>
      <c r="G925" s="3">
        <f t="shared" si="429"/>
        <v>0</v>
      </c>
      <c r="H925" s="3">
        <f t="shared" si="430"/>
        <v>56.395396494260169</v>
      </c>
      <c r="I925" s="3">
        <f t="shared" si="431"/>
        <v>-90.089344150118663</v>
      </c>
      <c r="J925" s="2">
        <f t="shared" si="411"/>
        <v>106.28513854318172</v>
      </c>
      <c r="K925" s="2">
        <f t="shared" si="432"/>
        <v>72.450673853566258</v>
      </c>
      <c r="L925" s="6">
        <f t="shared" si="412"/>
        <v>2835.1650985642336</v>
      </c>
      <c r="M925" s="2">
        <f t="shared" si="413"/>
        <v>35.931779894998094</v>
      </c>
      <c r="N925" s="2">
        <f t="shared" si="433"/>
        <v>106.28513854318172</v>
      </c>
      <c r="O925" s="2">
        <f t="shared" si="414"/>
        <v>72.450673853566258</v>
      </c>
      <c r="P925" s="5">
        <f t="shared" si="415"/>
        <v>0.38358682087807561</v>
      </c>
      <c r="Q925" s="4">
        <f t="shared" si="434"/>
        <v>0.33806965289319041</v>
      </c>
      <c r="R925" s="4">
        <f t="shared" si="416"/>
        <v>0.27603226409044312</v>
      </c>
      <c r="S925" s="4">
        <f t="shared" si="435"/>
        <v>0</v>
      </c>
      <c r="T925" s="4">
        <f t="shared" si="436"/>
        <v>0</v>
      </c>
      <c r="U925" s="5">
        <f t="shared" si="437"/>
        <v>0</v>
      </c>
      <c r="V925" s="5">
        <f t="shared" si="438"/>
        <v>-12.222872002598342</v>
      </c>
      <c r="W925" s="5">
        <f t="shared" si="439"/>
        <v>19.525539153838654</v>
      </c>
      <c r="X925" s="5">
        <f t="shared" si="417"/>
        <v>0.99935322473184085</v>
      </c>
      <c r="Y925" s="5">
        <f t="shared" si="418"/>
        <v>0</v>
      </c>
      <c r="Z925" s="5">
        <f t="shared" si="419"/>
        <v>14.050740241500128</v>
      </c>
      <c r="AA925" s="5">
        <f t="shared" si="420"/>
        <v>8.795680270874886</v>
      </c>
      <c r="AB925" s="5">
        <f t="shared" si="421"/>
        <v>0</v>
      </c>
      <c r="AC925" s="5">
        <f t="shared" si="422"/>
        <v>1.827868238901786</v>
      </c>
      <c r="AD925" s="5">
        <f t="shared" si="423"/>
        <v>-3.8527805752864595</v>
      </c>
      <c r="AE925">
        <f t="shared" si="441"/>
        <v>0</v>
      </c>
    </row>
    <row r="926" spans="1:31" x14ac:dyDescent="0.2">
      <c r="A926">
        <f t="shared" si="440"/>
        <v>8.9399999999998538</v>
      </c>
      <c r="B926" s="5">
        <f t="shared" si="424"/>
        <v>0</v>
      </c>
      <c r="C926" s="5">
        <f t="shared" si="425"/>
        <v>581.74447644737427</v>
      </c>
      <c r="D926" s="5">
        <f t="shared" si="426"/>
        <v>-255.33812315337516</v>
      </c>
      <c r="E926" s="2">
        <f t="shared" si="427"/>
        <v>581.74447644737427</v>
      </c>
      <c r="F926" s="2">
        <f t="shared" si="428"/>
        <v>0</v>
      </c>
      <c r="G926" s="3">
        <f t="shared" si="429"/>
        <v>0</v>
      </c>
      <c r="H926" s="3">
        <f t="shared" si="430"/>
        <v>56.413675176649186</v>
      </c>
      <c r="I926" s="3">
        <f t="shared" si="431"/>
        <v>-90.127871955871527</v>
      </c>
      <c r="J926" s="2">
        <f t="shared" si="411"/>
        <v>106.32749432875045</v>
      </c>
      <c r="K926" s="2">
        <f t="shared" si="432"/>
        <v>72.479546236367042</v>
      </c>
      <c r="L926" s="6">
        <f t="shared" si="412"/>
        <v>2835.1623126591135</v>
      </c>
      <c r="M926" s="2">
        <f t="shared" si="413"/>
        <v>35.931744587520008</v>
      </c>
      <c r="N926" s="2">
        <f t="shared" si="433"/>
        <v>106.32749432875045</v>
      </c>
      <c r="O926" s="2">
        <f t="shared" si="414"/>
        <v>72.479546236367042</v>
      </c>
      <c r="P926" s="5">
        <f t="shared" si="415"/>
        <v>0.38358673952964611</v>
      </c>
      <c r="Q926" s="4">
        <f t="shared" si="434"/>
        <v>0.33793465005790357</v>
      </c>
      <c r="R926" s="4">
        <f t="shared" si="416"/>
        <v>0.27598540428600277</v>
      </c>
      <c r="S926" s="4">
        <f t="shared" si="435"/>
        <v>0</v>
      </c>
      <c r="T926" s="4">
        <f t="shared" si="436"/>
        <v>0</v>
      </c>
      <c r="U926" s="5">
        <f t="shared" si="437"/>
        <v>0</v>
      </c>
      <c r="V926" s="5">
        <f t="shared" si="438"/>
        <v>-12.231703570315888</v>
      </c>
      <c r="W926" s="5">
        <f t="shared" si="439"/>
        <v>19.541669812072815</v>
      </c>
      <c r="X926" s="5">
        <f t="shared" si="417"/>
        <v>0.99935224274202061</v>
      </c>
      <c r="Y926" s="5">
        <f t="shared" si="418"/>
        <v>0</v>
      </c>
      <c r="Z926" s="5">
        <f t="shared" si="419"/>
        <v>14.05996372586198</v>
      </c>
      <c r="AA926" s="5">
        <f t="shared" si="420"/>
        <v>8.8005431551141324</v>
      </c>
      <c r="AB926" s="5">
        <f t="shared" si="421"/>
        <v>0</v>
      </c>
      <c r="AC926" s="5">
        <f t="shared" si="422"/>
        <v>1.8282601555460918</v>
      </c>
      <c r="AD926" s="5">
        <f t="shared" si="423"/>
        <v>-3.8317870328130539</v>
      </c>
      <c r="AE926">
        <f t="shared" si="441"/>
        <v>0</v>
      </c>
    </row>
    <row r="927" spans="1:31" x14ac:dyDescent="0.2">
      <c r="A927">
        <f t="shared" si="440"/>
        <v>8.9499999999998536</v>
      </c>
      <c r="B927" s="5">
        <f t="shared" si="424"/>
        <v>0</v>
      </c>
      <c r="C927" s="5">
        <f t="shared" si="425"/>
        <v>582.30870461214852</v>
      </c>
      <c r="D927" s="5">
        <f t="shared" si="426"/>
        <v>-256.23959346228548</v>
      </c>
      <c r="E927" s="2">
        <f t="shared" si="427"/>
        <v>582.30870461214852</v>
      </c>
      <c r="F927" s="2">
        <f t="shared" si="428"/>
        <v>0</v>
      </c>
      <c r="G927" s="3">
        <f t="shared" si="429"/>
        <v>0</v>
      </c>
      <c r="H927" s="3">
        <f t="shared" si="430"/>
        <v>56.431957778204648</v>
      </c>
      <c r="I927" s="3">
        <f t="shared" si="431"/>
        <v>-90.166189826199655</v>
      </c>
      <c r="J927" s="2">
        <f t="shared" si="411"/>
        <v>106.36967446812716</v>
      </c>
      <c r="K927" s="2">
        <f t="shared" si="432"/>
        <v>72.508298887612241</v>
      </c>
      <c r="L927" s="6">
        <f t="shared" si="412"/>
        <v>2835.1595281577243</v>
      </c>
      <c r="M927" s="2">
        <f t="shared" si="413"/>
        <v>35.931709297832263</v>
      </c>
      <c r="N927" s="2">
        <f t="shared" si="433"/>
        <v>106.36967446812716</v>
      </c>
      <c r="O927" s="2">
        <f t="shared" si="414"/>
        <v>72.508298887612241</v>
      </c>
      <c r="P927" s="5">
        <f t="shared" si="415"/>
        <v>0.38358665822220556</v>
      </c>
      <c r="Q927" s="4">
        <f t="shared" si="434"/>
        <v>0.33780031270659683</v>
      </c>
      <c r="R927" s="4">
        <f t="shared" si="416"/>
        <v>0.27593875410261282</v>
      </c>
      <c r="S927" s="4">
        <f t="shared" si="435"/>
        <v>0</v>
      </c>
      <c r="T927" s="4">
        <f t="shared" si="436"/>
        <v>0</v>
      </c>
      <c r="U927" s="5">
        <f t="shared" si="437"/>
        <v>0</v>
      </c>
      <c r="V927" s="5">
        <f t="shared" si="438"/>
        <v>-12.24051893066822</v>
      </c>
      <c r="W927" s="5">
        <f t="shared" si="439"/>
        <v>19.557729288989663</v>
      </c>
      <c r="X927" s="5">
        <f t="shared" si="417"/>
        <v>0.99935126124699447</v>
      </c>
      <c r="Y927" s="5">
        <f t="shared" si="418"/>
        <v>0</v>
      </c>
      <c r="Z927" s="5">
        <f t="shared" si="419"/>
        <v>14.069142754057271</v>
      </c>
      <c r="AA927" s="5">
        <f t="shared" si="420"/>
        <v>8.8053989128616301</v>
      </c>
      <c r="AB927" s="5">
        <f t="shared" si="421"/>
        <v>0</v>
      </c>
      <c r="AC927" s="5">
        <f t="shared" si="422"/>
        <v>1.8286238233890515</v>
      </c>
      <c r="AD927" s="5">
        <f t="shared" si="423"/>
        <v>-3.8108717981487068</v>
      </c>
      <c r="AE927">
        <f t="shared" si="441"/>
        <v>0</v>
      </c>
    </row>
    <row r="928" spans="1:31" x14ac:dyDescent="0.2">
      <c r="A928">
        <f t="shared" si="440"/>
        <v>8.9599999999998534</v>
      </c>
      <c r="B928" s="5">
        <f t="shared" si="424"/>
        <v>0</v>
      </c>
      <c r="C928" s="5">
        <f t="shared" si="425"/>
        <v>582.87311562112177</v>
      </c>
      <c r="D928" s="5">
        <f t="shared" si="426"/>
        <v>-257.14144590413736</v>
      </c>
      <c r="E928" s="2">
        <f t="shared" si="427"/>
        <v>582.87311562112177</v>
      </c>
      <c r="F928" s="2">
        <f t="shared" si="428"/>
        <v>0</v>
      </c>
      <c r="G928" s="3">
        <f t="shared" si="429"/>
        <v>0</v>
      </c>
      <c r="H928" s="3">
        <f t="shared" si="430"/>
        <v>56.450244016438539</v>
      </c>
      <c r="I928" s="3">
        <f t="shared" si="431"/>
        <v>-90.204298544181142</v>
      </c>
      <c r="J928" s="2">
        <f t="shared" ref="J928:J991" si="442">SQRT(G928^2+H928^2+I928^2)</f>
        <v>106.41167945936769</v>
      </c>
      <c r="K928" s="2">
        <f t="shared" si="432"/>
        <v>72.53693214680824</v>
      </c>
      <c r="L928" s="6">
        <f t="shared" ref="L928:L991" si="443">SQRT(spin^2-flag*((30/PI())*(wx*G928+wy*H928+wz*I928)/J928)^2)*EXP(-A928/(tau*146.7/N928))</f>
        <v>2835.1567450616212</v>
      </c>
      <c r="M928" s="2">
        <f t="shared" ref="M928:M991" si="444">(L928*PI()/30)*(circ/(2*PI()))/12</f>
        <v>35.931674025954571</v>
      </c>
      <c r="N928" s="2">
        <f t="shared" si="433"/>
        <v>106.41167945936769</v>
      </c>
      <c r="O928" s="2">
        <f t="shared" ref="O928:O991" si="445">J928/1.467</f>
        <v>72.53693214680824</v>
      </c>
      <c r="P928" s="5">
        <f t="shared" ref="P928:P991" si="446">cd0+(cdspin*L928/1000)</f>
        <v>0.38358657695579934</v>
      </c>
      <c r="Q928" s="4">
        <f t="shared" si="434"/>
        <v>0.33766663780242984</v>
      </c>
      <c r="R928" s="4">
        <f t="shared" ref="R928:R991" si="447">cl2_*Q928/(cl0+cl1_*Q928)</f>
        <v>0.27589231278726689</v>
      </c>
      <c r="S928" s="4">
        <f t="shared" si="435"/>
        <v>0</v>
      </c>
      <c r="T928" s="4">
        <f t="shared" si="436"/>
        <v>0</v>
      </c>
      <c r="U928" s="5">
        <f t="shared" si="437"/>
        <v>0</v>
      </c>
      <c r="V928" s="5">
        <f t="shared" si="438"/>
        <v>-12.249318061070589</v>
      </c>
      <c r="W928" s="5">
        <f t="shared" si="439"/>
        <v>19.573717750833428</v>
      </c>
      <c r="X928" s="5">
        <f t="shared" ref="X928:X991" si="448">M928/romega</f>
        <v>0.99935028024731065</v>
      </c>
      <c r="Y928" s="5">
        <f t="shared" ref="Y928:Y991" si="449">const*($R928/omega)*N928*(wy*I928-wz*(H928-T928))</f>
        <v>0</v>
      </c>
      <c r="Z928" s="5">
        <f t="shared" ref="Z928:Z991" si="450">const*($R928/omega)*N928*(wz*(G928-S928)-wx*I928)</f>
        <v>14.078277459497452</v>
      </c>
      <c r="AA928" s="5">
        <f t="shared" ref="AA928:AA991" si="451">const*($R928/omega)*N928*(wx*(H928-T928)-wy*(G928-S928))</f>
        <v>8.8102475241854563</v>
      </c>
      <c r="AB928" s="5">
        <f t="shared" ref="AB928:AB991" si="452">U928+Y928</f>
        <v>0</v>
      </c>
      <c r="AC928" s="5">
        <f t="shared" ref="AC928:AC991" si="453">V928+Z928</f>
        <v>1.8289593984268624</v>
      </c>
      <c r="AD928" s="5">
        <f t="shared" ref="AD928:AD991" si="454">W928+AA928-32.174</f>
        <v>-3.7900347249811155</v>
      </c>
      <c r="AE928">
        <f t="shared" si="441"/>
        <v>0</v>
      </c>
    </row>
    <row r="929" spans="1:31" x14ac:dyDescent="0.2">
      <c r="A929">
        <f t="shared" si="440"/>
        <v>8.9699999999998532</v>
      </c>
      <c r="B929" s="5">
        <f t="shared" ref="B929:B992" si="455">B928+G928*dt+0.5*AB928*dt*dt</f>
        <v>0</v>
      </c>
      <c r="C929" s="5">
        <f t="shared" ref="C929:C992" si="456">C928+H928*dt+0.5*AC928*dt*dt</f>
        <v>583.43770950925602</v>
      </c>
      <c r="D929" s="5">
        <f t="shared" ref="D929:D992" si="457">D928+I928*dt+0.5*AD928*dt*dt</f>
        <v>-258.04367839131544</v>
      </c>
      <c r="E929" s="2">
        <f t="shared" ref="E929:E992" si="458">SQRT(B929^2+C929^2)</f>
        <v>583.43770950925602</v>
      </c>
      <c r="F929" s="2">
        <f t="shared" ref="F929:F992" si="459">ATAN2(C929,B929)*180/PI()</f>
        <v>0</v>
      </c>
      <c r="G929" s="3">
        <f t="shared" ref="G929:G992" si="460">G928+AB928*dt</f>
        <v>0</v>
      </c>
      <c r="H929" s="3">
        <f t="shared" ref="H929:H992" si="461">H928+AC928*dt</f>
        <v>56.46853361042281</v>
      </c>
      <c r="I929" s="3">
        <f t="shared" ref="I929:I992" si="462">I928+AD928*dt</f>
        <v>-90.242198891430959</v>
      </c>
      <c r="J929" s="2">
        <f t="shared" si="442"/>
        <v>106.45350980062626</v>
      </c>
      <c r="K929" s="2">
        <f t="shared" ref="K929:K992" si="463">J929/1.467</f>
        <v>72.565446353528472</v>
      </c>
      <c r="L929" s="6">
        <f t="shared" si="443"/>
        <v>2835.1539633723191</v>
      </c>
      <c r="M929" s="2">
        <f t="shared" si="444"/>
        <v>35.93163877190613</v>
      </c>
      <c r="N929" s="2">
        <f t="shared" ref="N929:N992" si="464">IF(D929&gt;=hwind,SQRT((G929-vxw)^2+(H929-vyw)^2+I929^2),J929)</f>
        <v>106.45350980062626</v>
      </c>
      <c r="O929" s="2">
        <f t="shared" si="445"/>
        <v>72.565446353528472</v>
      </c>
      <c r="P929" s="5">
        <f t="shared" si="446"/>
        <v>0.38358649573047171</v>
      </c>
      <c r="Q929" s="4">
        <f t="shared" ref="Q929:Q992" si="465">(M929/N929)</f>
        <v>0.33753362232209599</v>
      </c>
      <c r="R929" s="4">
        <f t="shared" si="447"/>
        <v>0.27584607958860063</v>
      </c>
      <c r="S929" s="4">
        <f t="shared" si="435"/>
        <v>0</v>
      </c>
      <c r="T929" s="4">
        <f t="shared" si="436"/>
        <v>0</v>
      </c>
      <c r="U929" s="5">
        <f t="shared" si="437"/>
        <v>0</v>
      </c>
      <c r="V929" s="5">
        <f t="shared" si="438"/>
        <v>-12.258100939257693</v>
      </c>
      <c r="W929" s="5">
        <f t="shared" si="439"/>
        <v>19.589635364420907</v>
      </c>
      <c r="X929" s="5">
        <f t="shared" si="448"/>
        <v>0.99934929974350328</v>
      </c>
      <c r="Y929" s="5">
        <f t="shared" si="449"/>
        <v>0</v>
      </c>
      <c r="Z929" s="5">
        <f t="shared" si="450"/>
        <v>14.087367975651208</v>
      </c>
      <c r="AA929" s="5">
        <f t="shared" si="451"/>
        <v>8.8150889693246501</v>
      </c>
      <c r="AB929" s="5">
        <f t="shared" si="452"/>
        <v>0</v>
      </c>
      <c r="AC929" s="5">
        <f t="shared" si="453"/>
        <v>1.8292670363935155</v>
      </c>
      <c r="AD929" s="5">
        <f t="shared" si="454"/>
        <v>-3.769275666254444</v>
      </c>
      <c r="AE929">
        <f t="shared" si="441"/>
        <v>0</v>
      </c>
    </row>
    <row r="930" spans="1:31" x14ac:dyDescent="0.2">
      <c r="A930">
        <f t="shared" si="440"/>
        <v>8.979999999999853</v>
      </c>
      <c r="B930" s="5">
        <f t="shared" si="455"/>
        <v>0</v>
      </c>
      <c r="C930" s="5">
        <f t="shared" si="456"/>
        <v>584.00248630871215</v>
      </c>
      <c r="D930" s="5">
        <f t="shared" si="457"/>
        <v>-258.94628884401305</v>
      </c>
      <c r="E930" s="2">
        <f t="shared" si="458"/>
        <v>584.00248630871215</v>
      </c>
      <c r="F930" s="2">
        <f t="shared" si="459"/>
        <v>0</v>
      </c>
      <c r="G930" s="3">
        <f t="shared" si="460"/>
        <v>0</v>
      </c>
      <c r="H930" s="3">
        <f t="shared" si="461"/>
        <v>56.486826280786744</v>
      </c>
      <c r="I930" s="3">
        <f t="shared" si="462"/>
        <v>-90.279891648093511</v>
      </c>
      <c r="J930" s="2">
        <f t="shared" si="442"/>
        <v>106.49516599013913</v>
      </c>
      <c r="K930" s="2">
        <f t="shared" si="463"/>
        <v>72.59384184740226</v>
      </c>
      <c r="L930" s="6">
        <f t="shared" si="443"/>
        <v>2835.1511830912932</v>
      </c>
      <c r="M930" s="2">
        <f t="shared" si="444"/>
        <v>35.931603535705626</v>
      </c>
      <c r="N930" s="2">
        <f t="shared" si="464"/>
        <v>106.49516599013913</v>
      </c>
      <c r="O930" s="2">
        <f t="shared" si="445"/>
        <v>72.59384184740226</v>
      </c>
      <c r="P930" s="5">
        <f t="shared" si="446"/>
        <v>0.38358641454626574</v>
      </c>
      <c r="Q930" s="4">
        <f t="shared" si="465"/>
        <v>0.33740126325576786</v>
      </c>
      <c r="R930" s="4">
        <f t="shared" si="447"/>
        <v>0.27580005375689959</v>
      </c>
      <c r="S930" s="4">
        <f t="shared" ref="S930:S993" si="466">IF(D930&gt;=hwind,vxw,0)</f>
        <v>0</v>
      </c>
      <c r="T930" s="4">
        <f t="shared" ref="T930:T993" si="467">IF(D930&gt;=hwind,vyw,0)</f>
        <v>0</v>
      </c>
      <c r="U930" s="5">
        <f t="shared" ref="U930:U993" si="468">-const*$P930*$N930*(G930-S930)</f>
        <v>0</v>
      </c>
      <c r="V930" s="5">
        <f t="shared" ref="V930:V993" si="469">-const*$P930*$N930*(H930-T930)</f>
        <v>-12.266867543282917</v>
      </c>
      <c r="W930" s="5">
        <f t="shared" ref="W930:W993" si="470">-const*$P930*$N930*I930</f>
        <v>19.605482297131321</v>
      </c>
      <c r="X930" s="5">
        <f t="shared" si="448"/>
        <v>0.99934831973609184</v>
      </c>
      <c r="Y930" s="5">
        <f t="shared" si="449"/>
        <v>0</v>
      </c>
      <c r="Z930" s="5">
        <f t="shared" si="450"/>
        <v>14.096414436039892</v>
      </c>
      <c r="AA930" s="5">
        <f t="shared" si="451"/>
        <v>8.8199232286891522</v>
      </c>
      <c r="AB930" s="5">
        <f t="shared" si="452"/>
        <v>0</v>
      </c>
      <c r="AC930" s="5">
        <f t="shared" si="453"/>
        <v>1.8295468927569747</v>
      </c>
      <c r="AD930" s="5">
        <f t="shared" si="454"/>
        <v>-3.7485944741795265</v>
      </c>
      <c r="AE930">
        <f t="shared" si="441"/>
        <v>0</v>
      </c>
    </row>
    <row r="931" spans="1:31" x14ac:dyDescent="0.2">
      <c r="A931">
        <f t="shared" si="440"/>
        <v>8.9899999999998528</v>
      </c>
      <c r="B931" s="5">
        <f t="shared" si="455"/>
        <v>0</v>
      </c>
      <c r="C931" s="5">
        <f t="shared" si="456"/>
        <v>584.56744604886467</v>
      </c>
      <c r="D931" s="5">
        <f t="shared" si="457"/>
        <v>-259.84927519021772</v>
      </c>
      <c r="E931" s="2">
        <f t="shared" si="458"/>
        <v>584.56744604886467</v>
      </c>
      <c r="F931" s="2">
        <f t="shared" si="459"/>
        <v>0</v>
      </c>
      <c r="G931" s="3">
        <f t="shared" si="460"/>
        <v>0</v>
      </c>
      <c r="H931" s="3">
        <f t="shared" si="461"/>
        <v>56.505121749714313</v>
      </c>
      <c r="I931" s="3">
        <f t="shared" si="462"/>
        <v>-90.3173775928353</v>
      </c>
      <c r="J931" s="2">
        <f t="shared" si="442"/>
        <v>106.53664852620823</v>
      </c>
      <c r="K931" s="2">
        <f t="shared" si="463"/>
        <v>72.622118968103763</v>
      </c>
      <c r="L931" s="6">
        <f t="shared" si="443"/>
        <v>2835.1484042199781</v>
      </c>
      <c r="M931" s="2">
        <f t="shared" si="444"/>
        <v>35.931568317371251</v>
      </c>
      <c r="N931" s="2">
        <f t="shared" si="464"/>
        <v>106.53664852620823</v>
      </c>
      <c r="O931" s="2">
        <f t="shared" si="445"/>
        <v>72.622118968103763</v>
      </c>
      <c r="P931" s="5">
        <f t="shared" si="446"/>
        <v>0.38358633340322335</v>
      </c>
      <c r="Q931" s="4">
        <f t="shared" si="465"/>
        <v>0.33726955760704275</v>
      </c>
      <c r="R931" s="4">
        <f t="shared" si="447"/>
        <v>0.27575423454410597</v>
      </c>
      <c r="S931" s="4">
        <f t="shared" si="466"/>
        <v>0</v>
      </c>
      <c r="T931" s="4">
        <f t="shared" si="467"/>
        <v>0</v>
      </c>
      <c r="U931" s="5">
        <f t="shared" si="468"/>
        <v>0</v>
      </c>
      <c r="V931" s="5">
        <f t="shared" si="469"/>
        <v>-12.27561785151762</v>
      </c>
      <c r="W931" s="5">
        <f t="shared" si="470"/>
        <v>19.621258716896261</v>
      </c>
      <c r="X931" s="5">
        <f t="shared" si="448"/>
        <v>0.99934734022558247</v>
      </c>
      <c r="Y931" s="5">
        <f t="shared" si="449"/>
        <v>0</v>
      </c>
      <c r="Z931" s="5">
        <f t="shared" si="450"/>
        <v>14.105416974232924</v>
      </c>
      <c r="AA931" s="5">
        <f t="shared" si="451"/>
        <v>8.824750282859684</v>
      </c>
      <c r="AB931" s="5">
        <f t="shared" si="452"/>
        <v>0</v>
      </c>
      <c r="AC931" s="5">
        <f t="shared" si="453"/>
        <v>1.8297991227153041</v>
      </c>
      <c r="AD931" s="5">
        <f t="shared" si="454"/>
        <v>-3.7279910002440531</v>
      </c>
      <c r="AE931">
        <f t="shared" si="441"/>
        <v>0</v>
      </c>
    </row>
    <row r="932" spans="1:31" x14ac:dyDescent="0.2">
      <c r="A932">
        <f t="shared" si="440"/>
        <v>8.9999999999998526</v>
      </c>
      <c r="B932" s="5">
        <f t="shared" si="455"/>
        <v>0</v>
      </c>
      <c r="C932" s="5">
        <f t="shared" si="456"/>
        <v>585.132588756318</v>
      </c>
      <c r="D932" s="5">
        <f t="shared" si="457"/>
        <v>-260.75263536569605</v>
      </c>
      <c r="E932" s="2">
        <f t="shared" si="458"/>
        <v>585.132588756318</v>
      </c>
      <c r="F932" s="2">
        <f t="shared" si="459"/>
        <v>0</v>
      </c>
      <c r="G932" s="3">
        <f t="shared" si="460"/>
        <v>0</v>
      </c>
      <c r="H932" s="3">
        <f t="shared" si="461"/>
        <v>56.523419740941463</v>
      </c>
      <c r="I932" s="3">
        <f t="shared" si="462"/>
        <v>-90.354657502837739</v>
      </c>
      <c r="J932" s="2">
        <f t="shared" si="442"/>
        <v>106.57795790718531</v>
      </c>
      <c r="K932" s="2">
        <f t="shared" si="463"/>
        <v>72.650278055341033</v>
      </c>
      <c r="L932" s="6">
        <f t="shared" si="443"/>
        <v>2835.1456267597705</v>
      </c>
      <c r="M932" s="2">
        <f t="shared" si="444"/>
        <v>35.931533116920697</v>
      </c>
      <c r="N932" s="2">
        <f t="shared" si="464"/>
        <v>106.57795790718531</v>
      </c>
      <c r="O932" s="2">
        <f t="shared" si="445"/>
        <v>72.650278055341033</v>
      </c>
      <c r="P932" s="5">
        <f t="shared" si="446"/>
        <v>0.38358625230138532</v>
      </c>
      <c r="Q932" s="4">
        <f t="shared" si="465"/>
        <v>0.3371385023928879</v>
      </c>
      <c r="R932" s="4">
        <f t="shared" si="447"/>
        <v>0.275708621203826</v>
      </c>
      <c r="S932" s="4">
        <f t="shared" si="466"/>
        <v>0</v>
      </c>
      <c r="T932" s="4">
        <f t="shared" si="467"/>
        <v>0</v>
      </c>
      <c r="U932" s="5">
        <f t="shared" si="468"/>
        <v>0</v>
      </c>
      <c r="V932" s="5">
        <f t="shared" si="469"/>
        <v>-12.28435184265037</v>
      </c>
      <c r="W932" s="5">
        <f t="shared" si="470"/>
        <v>19.636964792189701</v>
      </c>
      <c r="X932" s="5">
        <f t="shared" si="448"/>
        <v>0.99934636121246723</v>
      </c>
      <c r="Y932" s="5">
        <f t="shared" si="449"/>
        <v>0</v>
      </c>
      <c r="Z932" s="5">
        <f t="shared" si="450"/>
        <v>14.114375723843281</v>
      </c>
      <c r="AA932" s="5">
        <f t="shared" si="451"/>
        <v>8.8295701125876356</v>
      </c>
      <c r="AB932" s="5">
        <f t="shared" si="452"/>
        <v>0</v>
      </c>
      <c r="AC932" s="5">
        <f t="shared" si="453"/>
        <v>1.8300238811929113</v>
      </c>
      <c r="AD932" s="5">
        <f t="shared" si="454"/>
        <v>-3.7074650952226627</v>
      </c>
      <c r="AE932">
        <f t="shared" si="441"/>
        <v>0</v>
      </c>
    </row>
    <row r="933" spans="1:31" x14ac:dyDescent="0.2">
      <c r="A933">
        <f t="shared" si="440"/>
        <v>9.0099999999998523</v>
      </c>
      <c r="B933" s="5">
        <f t="shared" si="455"/>
        <v>0</v>
      </c>
      <c r="C933" s="5">
        <f t="shared" si="456"/>
        <v>585.69791445492149</v>
      </c>
      <c r="D933" s="5">
        <f t="shared" si="457"/>
        <v>-261.65636731397916</v>
      </c>
      <c r="E933" s="2">
        <f t="shared" si="458"/>
        <v>585.69791445492149</v>
      </c>
      <c r="F933" s="2">
        <f t="shared" si="459"/>
        <v>0</v>
      </c>
      <c r="G933" s="3">
        <f t="shared" si="460"/>
        <v>0</v>
      </c>
      <c r="H933" s="3">
        <f t="shared" si="461"/>
        <v>56.541719979753395</v>
      </c>
      <c r="I933" s="3">
        <f t="shared" si="462"/>
        <v>-90.39173215378996</v>
      </c>
      <c r="J933" s="2">
        <f t="shared" si="442"/>
        <v>106.61909463145591</v>
      </c>
      <c r="K933" s="2">
        <f t="shared" si="463"/>
        <v>72.678319448845201</v>
      </c>
      <c r="L933" s="6">
        <f t="shared" si="443"/>
        <v>2835.1428507120268</v>
      </c>
      <c r="M933" s="2">
        <f t="shared" si="444"/>
        <v>35.931497934371166</v>
      </c>
      <c r="N933" s="2">
        <f t="shared" si="464"/>
        <v>106.61909463145591</v>
      </c>
      <c r="O933" s="2">
        <f t="shared" si="445"/>
        <v>72.678319448845201</v>
      </c>
      <c r="P933" s="5">
        <f t="shared" si="446"/>
        <v>0.3835861712407912</v>
      </c>
      <c r="Q933" s="4">
        <f t="shared" si="465"/>
        <v>0.33700809464358622</v>
      </c>
      <c r="R933" s="4">
        <f t="shared" si="447"/>
        <v>0.2756632129913365</v>
      </c>
      <c r="S933" s="4">
        <f t="shared" si="466"/>
        <v>0</v>
      </c>
      <c r="T933" s="4">
        <f t="shared" si="467"/>
        <v>0</v>
      </c>
      <c r="U933" s="5">
        <f t="shared" si="468"/>
        <v>0</v>
      </c>
      <c r="V933" s="5">
        <f t="shared" si="469"/>
        <v>-12.293069495686183</v>
      </c>
      <c r="W933" s="5">
        <f t="shared" si="470"/>
        <v>19.65260069201803</v>
      </c>
      <c r="X933" s="5">
        <f t="shared" si="448"/>
        <v>0.99934538269722439</v>
      </c>
      <c r="Y933" s="5">
        <f t="shared" si="449"/>
        <v>0</v>
      </c>
      <c r="Z933" s="5">
        <f t="shared" si="450"/>
        <v>14.123290818522989</v>
      </c>
      <c r="AA933" s="5">
        <f t="shared" si="451"/>
        <v>8.834382698794947</v>
      </c>
      <c r="AB933" s="5">
        <f t="shared" si="452"/>
        <v>0</v>
      </c>
      <c r="AC933" s="5">
        <f t="shared" si="453"/>
        <v>1.8302213228368061</v>
      </c>
      <c r="AD933" s="5">
        <f t="shared" si="454"/>
        <v>-3.6870166091870225</v>
      </c>
      <c r="AE933">
        <f t="shared" si="441"/>
        <v>0</v>
      </c>
    </row>
    <row r="934" spans="1:31" x14ac:dyDescent="0.2">
      <c r="A934">
        <f t="shared" si="440"/>
        <v>9.0199999999998521</v>
      </c>
      <c r="B934" s="5">
        <f t="shared" si="455"/>
        <v>0</v>
      </c>
      <c r="C934" s="5">
        <f t="shared" si="456"/>
        <v>586.26342316578507</v>
      </c>
      <c r="D934" s="5">
        <f t="shared" si="457"/>
        <v>-262.56046898634753</v>
      </c>
      <c r="E934" s="2">
        <f t="shared" si="458"/>
        <v>586.26342316578507</v>
      </c>
      <c r="F934" s="2">
        <f t="shared" si="459"/>
        <v>0</v>
      </c>
      <c r="G934" s="3">
        <f t="shared" si="460"/>
        <v>0</v>
      </c>
      <c r="H934" s="3">
        <f t="shared" si="461"/>
        <v>56.560022192981762</v>
      </c>
      <c r="I934" s="3">
        <f t="shared" si="462"/>
        <v>-90.428602319881833</v>
      </c>
      <c r="J934" s="2">
        <f t="shared" si="442"/>
        <v>106.66005919742369</v>
      </c>
      <c r="K934" s="2">
        <f t="shared" si="463"/>
        <v>72.706243488359704</v>
      </c>
      <c r="L934" s="6">
        <f t="shared" si="443"/>
        <v>2835.1400760780648</v>
      </c>
      <c r="M934" s="2">
        <f t="shared" si="444"/>
        <v>35.931462769739355</v>
      </c>
      <c r="N934" s="2">
        <f t="shared" si="464"/>
        <v>106.66005919742369</v>
      </c>
      <c r="O934" s="2">
        <f t="shared" si="445"/>
        <v>72.706243488359704</v>
      </c>
      <c r="P934" s="5">
        <f t="shared" si="446"/>
        <v>0.38358609022147949</v>
      </c>
      <c r="Q934" s="4">
        <f t="shared" si="465"/>
        <v>0.33687833140268175</v>
      </c>
      <c r="R934" s="4">
        <f t="shared" si="447"/>
        <v>0.27561800916359208</v>
      </c>
      <c r="S934" s="4">
        <f t="shared" si="466"/>
        <v>0</v>
      </c>
      <c r="T934" s="4">
        <f t="shared" si="467"/>
        <v>0</v>
      </c>
      <c r="U934" s="5">
        <f t="shared" si="468"/>
        <v>0</v>
      </c>
      <c r="V934" s="5">
        <f t="shared" si="469"/>
        <v>-12.301770789945767</v>
      </c>
      <c r="W934" s="5">
        <f t="shared" si="470"/>
        <v>19.668166585910217</v>
      </c>
      <c r="X934" s="5">
        <f t="shared" si="448"/>
        <v>0.99934440468031849</v>
      </c>
      <c r="Y934" s="5">
        <f t="shared" si="449"/>
        <v>0</v>
      </c>
      <c r="Z934" s="5">
        <f t="shared" si="450"/>
        <v>14.132162391958671</v>
      </c>
      <c r="AA934" s="5">
        <f t="shared" si="451"/>
        <v>8.8391880225739747</v>
      </c>
      <c r="AB934" s="5">
        <f t="shared" si="452"/>
        <v>0</v>
      </c>
      <c r="AC934" s="5">
        <f t="shared" si="453"/>
        <v>1.8303916020129041</v>
      </c>
      <c r="AD934" s="5">
        <f t="shared" si="454"/>
        <v>-3.6666453915158073</v>
      </c>
      <c r="AE934">
        <f t="shared" si="441"/>
        <v>0</v>
      </c>
    </row>
    <row r="935" spans="1:31" x14ac:dyDescent="0.2">
      <c r="A935">
        <f t="shared" si="440"/>
        <v>9.0299999999998519</v>
      </c>
      <c r="B935" s="5">
        <f t="shared" si="455"/>
        <v>0</v>
      </c>
      <c r="C935" s="5">
        <f t="shared" si="456"/>
        <v>586.82911490729498</v>
      </c>
      <c r="D935" s="5">
        <f t="shared" si="457"/>
        <v>-263.46493834181592</v>
      </c>
      <c r="E935" s="2">
        <f t="shared" si="458"/>
        <v>586.82911490729498</v>
      </c>
      <c r="F935" s="2">
        <f t="shared" si="459"/>
        <v>0</v>
      </c>
      <c r="G935" s="3">
        <f t="shared" si="460"/>
        <v>0</v>
      </c>
      <c r="H935" s="3">
        <f t="shared" si="461"/>
        <v>56.578326109001893</v>
      </c>
      <c r="I935" s="3">
        <f t="shared" si="462"/>
        <v>-90.465268773796993</v>
      </c>
      <c r="J935" s="2">
        <f t="shared" si="442"/>
        <v>106.70085210349491</v>
      </c>
      <c r="K935" s="2">
        <f t="shared" si="463"/>
        <v>72.734050513629796</v>
      </c>
      <c r="L935" s="6">
        <f t="shared" si="443"/>
        <v>2835.1373028591638</v>
      </c>
      <c r="M935" s="2">
        <f t="shared" si="444"/>
        <v>35.931427623041479</v>
      </c>
      <c r="N935" s="2">
        <f t="shared" si="464"/>
        <v>106.70085210349491</v>
      </c>
      <c r="O935" s="2">
        <f t="shared" si="445"/>
        <v>72.734050513629796</v>
      </c>
      <c r="P935" s="5">
        <f t="shared" si="446"/>
        <v>0.38358600924348762</v>
      </c>
      <c r="Q935" s="4">
        <f t="shared" si="465"/>
        <v>0.33674920972692562</v>
      </c>
      <c r="R935" s="4">
        <f t="shared" si="447"/>
        <v>0.27557300897923143</v>
      </c>
      <c r="S935" s="4">
        <f t="shared" si="466"/>
        <v>0</v>
      </c>
      <c r="T935" s="4">
        <f t="shared" si="467"/>
        <v>0</v>
      </c>
      <c r="U935" s="5">
        <f t="shared" si="468"/>
        <v>0</v>
      </c>
      <c r="V935" s="5">
        <f t="shared" si="469"/>
        <v>-12.310455705064756</v>
      </c>
      <c r="W935" s="5">
        <f t="shared" si="470"/>
        <v>19.683662643908011</v>
      </c>
      <c r="X935" s="5">
        <f t="shared" si="448"/>
        <v>0.99934342716220048</v>
      </c>
      <c r="Y935" s="5">
        <f t="shared" si="449"/>
        <v>0</v>
      </c>
      <c r="Z935" s="5">
        <f t="shared" si="450"/>
        <v>14.140990577867161</v>
      </c>
      <c r="AA935" s="5">
        <f t="shared" si="451"/>
        <v>8.8439860651873765</v>
      </c>
      <c r="AB935" s="5">
        <f t="shared" si="452"/>
        <v>0</v>
      </c>
      <c r="AC935" s="5">
        <f t="shared" si="453"/>
        <v>1.8305348728024047</v>
      </c>
      <c r="AD935" s="5">
        <f t="shared" si="454"/>
        <v>-3.6463512909046116</v>
      </c>
      <c r="AE935">
        <f t="shared" si="441"/>
        <v>0</v>
      </c>
    </row>
    <row r="936" spans="1:31" x14ac:dyDescent="0.2">
      <c r="A936">
        <f t="shared" si="440"/>
        <v>9.0399999999998517</v>
      </c>
      <c r="B936" s="5">
        <f t="shared" si="455"/>
        <v>0</v>
      </c>
      <c r="C936" s="5">
        <f t="shared" si="456"/>
        <v>587.39498969512863</v>
      </c>
      <c r="D936" s="5">
        <f t="shared" si="457"/>
        <v>-264.36977334711844</v>
      </c>
      <c r="E936" s="2">
        <f t="shared" si="458"/>
        <v>587.39498969512863</v>
      </c>
      <c r="F936" s="2">
        <f t="shared" si="459"/>
        <v>0</v>
      </c>
      <c r="G936" s="3">
        <f t="shared" si="460"/>
        <v>0</v>
      </c>
      <c r="H936" s="3">
        <f t="shared" si="461"/>
        <v>56.59663145772992</v>
      </c>
      <c r="I936" s="3">
        <f t="shared" si="462"/>
        <v>-90.501732286706044</v>
      </c>
      <c r="J936" s="2">
        <f t="shared" si="442"/>
        <v>106.74147384806299</v>
      </c>
      <c r="K936" s="2">
        <f t="shared" si="463"/>
        <v>72.761740864391953</v>
      </c>
      <c r="L936" s="6">
        <f t="shared" si="443"/>
        <v>2835.1345310565657</v>
      </c>
      <c r="M936" s="2">
        <f t="shared" si="444"/>
        <v>35.931392494293277</v>
      </c>
      <c r="N936" s="2">
        <f t="shared" si="464"/>
        <v>106.74147384806299</v>
      </c>
      <c r="O936" s="2">
        <f t="shared" si="445"/>
        <v>72.761740864391953</v>
      </c>
      <c r="P936" s="5">
        <f t="shared" si="446"/>
        <v>0.38358592830685173</v>
      </c>
      <c r="Q936" s="4">
        <f t="shared" si="465"/>
        <v>0.33662072668622156</v>
      </c>
      <c r="R936" s="4">
        <f t="shared" si="447"/>
        <v>0.27552821169858366</v>
      </c>
      <c r="S936" s="4">
        <f t="shared" si="466"/>
        <v>0</v>
      </c>
      <c r="T936" s="4">
        <f t="shared" si="467"/>
        <v>0</v>
      </c>
      <c r="U936" s="5">
        <f t="shared" si="468"/>
        <v>0</v>
      </c>
      <c r="V936" s="5">
        <f t="shared" si="469"/>
        <v>-12.31912422099292</v>
      </c>
      <c r="W936" s="5">
        <f t="shared" si="470"/>
        <v>19.69908903655617</v>
      </c>
      <c r="X936" s="5">
        <f t="shared" si="448"/>
        <v>0.99934245014330803</v>
      </c>
      <c r="Y936" s="5">
        <f t="shared" si="449"/>
        <v>0</v>
      </c>
      <c r="Z936" s="5">
        <f t="shared" si="450"/>
        <v>14.149775509991109</v>
      </c>
      <c r="AA936" s="5">
        <f t="shared" si="451"/>
        <v>8.848776808067953</v>
      </c>
      <c r="AB936" s="5">
        <f t="shared" si="452"/>
        <v>0</v>
      </c>
      <c r="AC936" s="5">
        <f t="shared" si="453"/>
        <v>1.8306512889981885</v>
      </c>
      <c r="AD936" s="5">
        <f t="shared" si="454"/>
        <v>-3.6261341553758761</v>
      </c>
      <c r="AE936">
        <f t="shared" si="441"/>
        <v>0</v>
      </c>
    </row>
    <row r="937" spans="1:31" x14ac:dyDescent="0.2">
      <c r="A937">
        <f t="shared" si="440"/>
        <v>9.0499999999998515</v>
      </c>
      <c r="B937" s="5">
        <f t="shared" si="455"/>
        <v>0</v>
      </c>
      <c r="C937" s="5">
        <f t="shared" si="456"/>
        <v>587.96104754227031</v>
      </c>
      <c r="D937" s="5">
        <f t="shared" si="457"/>
        <v>-265.27497197669328</v>
      </c>
      <c r="E937" s="2">
        <f t="shared" si="458"/>
        <v>587.96104754227031</v>
      </c>
      <c r="F937" s="2">
        <f t="shared" si="459"/>
        <v>0</v>
      </c>
      <c r="G937" s="3">
        <f t="shared" si="460"/>
        <v>0</v>
      </c>
      <c r="H937" s="3">
        <f t="shared" si="461"/>
        <v>56.614937970619899</v>
      </c>
      <c r="I937" s="3">
        <f t="shared" si="462"/>
        <v>-90.537993628259798</v>
      </c>
      <c r="J937" s="2">
        <f t="shared" si="442"/>
        <v>106.78192492949334</v>
      </c>
      <c r="K937" s="2">
        <f t="shared" si="463"/>
        <v>72.789314880363563</v>
      </c>
      <c r="L937" s="6">
        <f t="shared" si="443"/>
        <v>2835.1317606714729</v>
      </c>
      <c r="M937" s="2">
        <f t="shared" si="444"/>
        <v>35.931357383509983</v>
      </c>
      <c r="N937" s="2">
        <f t="shared" si="464"/>
        <v>106.78192492949334</v>
      </c>
      <c r="O937" s="2">
        <f t="shared" si="445"/>
        <v>72.789314880363563</v>
      </c>
      <c r="P937" s="5">
        <f t="shared" si="446"/>
        <v>0.38358584741160701</v>
      </c>
      <c r="Q937" s="4">
        <f t="shared" si="465"/>
        <v>0.33649287936357181</v>
      </c>
      <c r="R937" s="4">
        <f t="shared" si="447"/>
        <v>0.2754836165836746</v>
      </c>
      <c r="S937" s="4">
        <f t="shared" si="466"/>
        <v>0</v>
      </c>
      <c r="T937" s="4">
        <f t="shared" si="467"/>
        <v>0</v>
      </c>
      <c r="U937" s="5">
        <f t="shared" si="468"/>
        <v>0</v>
      </c>
      <c r="V937" s="5">
        <f t="shared" si="469"/>
        <v>-12.327776317993374</v>
      </c>
      <c r="W937" s="5">
        <f t="shared" si="470"/>
        <v>19.714445934892812</v>
      </c>
      <c r="X937" s="5">
        <f t="shared" si="448"/>
        <v>0.99934147362406489</v>
      </c>
      <c r="Y937" s="5">
        <f t="shared" si="449"/>
        <v>0</v>
      </c>
      <c r="Z937" s="5">
        <f t="shared" si="450"/>
        <v>14.158517322094651</v>
      </c>
      <c r="AA937" s="5">
        <f t="shared" si="451"/>
        <v>8.8535602328185039</v>
      </c>
      <c r="AB937" s="5">
        <f t="shared" si="452"/>
        <v>0</v>
      </c>
      <c r="AC937" s="5">
        <f t="shared" si="453"/>
        <v>1.8307410041012773</v>
      </c>
      <c r="AD937" s="5">
        <f t="shared" si="454"/>
        <v>-3.6059938322886822</v>
      </c>
      <c r="AE937">
        <f t="shared" si="441"/>
        <v>0</v>
      </c>
    </row>
    <row r="938" spans="1:31" x14ac:dyDescent="0.2">
      <c r="A938">
        <f t="shared" ref="A938:A956" si="471">A937+dt</f>
        <v>9.0599999999998513</v>
      </c>
      <c r="B938" s="5">
        <f t="shared" si="455"/>
        <v>0</v>
      </c>
      <c r="C938" s="5">
        <f t="shared" si="456"/>
        <v>588.52728845902675</v>
      </c>
      <c r="D938" s="5">
        <f t="shared" si="457"/>
        <v>-266.18053221266752</v>
      </c>
      <c r="E938" s="2">
        <f t="shared" si="458"/>
        <v>588.52728845902675</v>
      </c>
      <c r="F938" s="2">
        <f t="shared" si="459"/>
        <v>0</v>
      </c>
      <c r="G938" s="3">
        <f t="shared" si="460"/>
        <v>0</v>
      </c>
      <c r="H938" s="3">
        <f t="shared" si="461"/>
        <v>56.63324538066091</v>
      </c>
      <c r="I938" s="3">
        <f t="shared" si="462"/>
        <v>-90.574053566582691</v>
      </c>
      <c r="J938" s="2">
        <f t="shared" si="442"/>
        <v>106.82220584610833</v>
      </c>
      <c r="K938" s="2">
        <f t="shared" si="463"/>
        <v>72.816772901232667</v>
      </c>
      <c r="L938" s="6">
        <f t="shared" si="443"/>
        <v>2835.1289917050508</v>
      </c>
      <c r="M938" s="2">
        <f t="shared" si="444"/>
        <v>35.931322290706369</v>
      </c>
      <c r="N938" s="2">
        <f t="shared" si="464"/>
        <v>106.82220584610833</v>
      </c>
      <c r="O938" s="2">
        <f t="shared" si="445"/>
        <v>72.816772901232667</v>
      </c>
      <c r="P938" s="5">
        <f t="shared" si="446"/>
        <v>0.38358576655778748</v>
      </c>
      <c r="Q938" s="4">
        <f t="shared" si="465"/>
        <v>0.33636566485502312</v>
      </c>
      <c r="R938" s="4">
        <f t="shared" si="447"/>
        <v>0.27543922289823308</v>
      </c>
      <c r="S938" s="4">
        <f t="shared" si="466"/>
        <v>0</v>
      </c>
      <c r="T938" s="4">
        <f t="shared" si="467"/>
        <v>0</v>
      </c>
      <c r="U938" s="5">
        <f t="shared" si="468"/>
        <v>0</v>
      </c>
      <c r="V938" s="5">
        <f t="shared" si="469"/>
        <v>-12.336411976641809</v>
      </c>
      <c r="W938" s="5">
        <f t="shared" si="470"/>
        <v>19.729733510439832</v>
      </c>
      <c r="X938" s="5">
        <f t="shared" si="448"/>
        <v>0.99934049760488186</v>
      </c>
      <c r="Y938" s="5">
        <f t="shared" si="449"/>
        <v>0</v>
      </c>
      <c r="Z938" s="5">
        <f t="shared" si="450"/>
        <v>14.167216147959151</v>
      </c>
      <c r="AA938" s="5">
        <f t="shared" si="451"/>
        <v>8.8583363212116843</v>
      </c>
      <c r="AB938" s="5">
        <f t="shared" si="452"/>
        <v>0</v>
      </c>
      <c r="AC938" s="5">
        <f t="shared" si="453"/>
        <v>1.8308041713173413</v>
      </c>
      <c r="AD938" s="5">
        <f t="shared" si="454"/>
        <v>-3.585930168348483</v>
      </c>
      <c r="AE938">
        <f t="shared" si="441"/>
        <v>0</v>
      </c>
    </row>
    <row r="939" spans="1:31" x14ac:dyDescent="0.2">
      <c r="A939">
        <f t="shared" si="471"/>
        <v>9.0699999999998511</v>
      </c>
      <c r="B939" s="5">
        <f t="shared" si="455"/>
        <v>0</v>
      </c>
      <c r="C939" s="5">
        <f t="shared" si="456"/>
        <v>589.09371245304192</v>
      </c>
      <c r="D939" s="5">
        <f t="shared" si="457"/>
        <v>-267.08645204484174</v>
      </c>
      <c r="E939" s="2">
        <f t="shared" si="458"/>
        <v>589.09371245304192</v>
      </c>
      <c r="F939" s="2">
        <f t="shared" si="459"/>
        <v>0</v>
      </c>
      <c r="G939" s="3">
        <f t="shared" si="460"/>
        <v>0</v>
      </c>
      <c r="H939" s="3">
        <f t="shared" si="461"/>
        <v>56.651553422374086</v>
      </c>
      <c r="I939" s="3">
        <f t="shared" si="462"/>
        <v>-90.609912868266179</v>
      </c>
      <c r="J939" s="2">
        <f t="shared" si="442"/>
        <v>106.86231709617238</v>
      </c>
      <c r="K939" s="2">
        <f t="shared" si="463"/>
        <v>72.844115266647833</v>
      </c>
      <c r="L939" s="6">
        <f t="shared" si="443"/>
        <v>2835.1262241584268</v>
      </c>
      <c r="M939" s="2">
        <f t="shared" si="444"/>
        <v>35.931287215896731</v>
      </c>
      <c r="N939" s="2">
        <f t="shared" si="464"/>
        <v>106.86231709617238</v>
      </c>
      <c r="O939" s="2">
        <f t="shared" si="445"/>
        <v>72.844115266647833</v>
      </c>
      <c r="P939" s="5">
        <f t="shared" si="446"/>
        <v>0.38358568574542606</v>
      </c>
      <c r="Q939" s="4">
        <f t="shared" si="465"/>
        <v>0.33623908026961291</v>
      </c>
      <c r="R939" s="4">
        <f t="shared" si="447"/>
        <v>0.2753950299076966</v>
      </c>
      <c r="S939" s="4">
        <f t="shared" si="466"/>
        <v>0</v>
      </c>
      <c r="T939" s="4">
        <f t="shared" si="467"/>
        <v>0</v>
      </c>
      <c r="U939" s="5">
        <f t="shared" si="468"/>
        <v>0</v>
      </c>
      <c r="V939" s="5">
        <f t="shared" si="469"/>
        <v>-12.345031177825668</v>
      </c>
      <c r="W939" s="5">
        <f t="shared" si="470"/>
        <v>19.744951935193324</v>
      </c>
      <c r="X939" s="5">
        <f t="shared" si="448"/>
        <v>0.99933952208615662</v>
      </c>
      <c r="Y939" s="5">
        <f t="shared" si="449"/>
        <v>0</v>
      </c>
      <c r="Z939" s="5">
        <f t="shared" si="450"/>
        <v>14.175872121378911</v>
      </c>
      <c r="AA939" s="5">
        <f t="shared" si="451"/>
        <v>8.8631050551898376</v>
      </c>
      <c r="AB939" s="5">
        <f t="shared" si="452"/>
        <v>0</v>
      </c>
      <c r="AC939" s="5">
        <f t="shared" si="453"/>
        <v>1.8308409435532429</v>
      </c>
      <c r="AD939" s="5">
        <f t="shared" si="454"/>
        <v>-3.5659430096168379</v>
      </c>
      <c r="AE939">
        <f t="shared" si="441"/>
        <v>0</v>
      </c>
    </row>
    <row r="940" spans="1:31" x14ac:dyDescent="0.2">
      <c r="A940">
        <f t="shared" si="471"/>
        <v>9.0799999999998509</v>
      </c>
      <c r="B940" s="5">
        <f t="shared" si="455"/>
        <v>0</v>
      </c>
      <c r="C940" s="5">
        <f t="shared" si="456"/>
        <v>589.6603195293128</v>
      </c>
      <c r="D940" s="5">
        <f t="shared" si="457"/>
        <v>-267.99272947067487</v>
      </c>
      <c r="E940" s="2">
        <f t="shared" si="458"/>
        <v>589.6603195293128</v>
      </c>
      <c r="F940" s="2">
        <f t="shared" si="459"/>
        <v>0</v>
      </c>
      <c r="G940" s="3">
        <f t="shared" si="460"/>
        <v>0</v>
      </c>
      <c r="H940" s="3">
        <f t="shared" si="461"/>
        <v>56.669861831809619</v>
      </c>
      <c r="I940" s="3">
        <f t="shared" si="462"/>
        <v>-90.645572298362353</v>
      </c>
      <c r="J940" s="2">
        <f t="shared" si="442"/>
        <v>106.90225917787718</v>
      </c>
      <c r="K940" s="2">
        <f t="shared" si="463"/>
        <v>72.871342316208029</v>
      </c>
      <c r="L940" s="6">
        <f t="shared" si="443"/>
        <v>2835.1234580326918</v>
      </c>
      <c r="M940" s="2">
        <f t="shared" si="444"/>
        <v>35.931252159094875</v>
      </c>
      <c r="N940" s="2">
        <f t="shared" si="464"/>
        <v>106.90225917787718</v>
      </c>
      <c r="O940" s="2">
        <f t="shared" si="445"/>
        <v>72.871342316208029</v>
      </c>
      <c r="P940" s="5">
        <f t="shared" si="446"/>
        <v>0.38358560497455463</v>
      </c>
      <c r="Q940" s="4">
        <f t="shared" si="465"/>
        <v>0.33611312272931498</v>
      </c>
      <c r="R940" s="4">
        <f t="shared" si="447"/>
        <v>0.2753510368792173</v>
      </c>
      <c r="S940" s="4">
        <f t="shared" si="466"/>
        <v>0</v>
      </c>
      <c r="T940" s="4">
        <f t="shared" si="467"/>
        <v>0</v>
      </c>
      <c r="U940" s="5">
        <f t="shared" si="468"/>
        <v>0</v>
      </c>
      <c r="V940" s="5">
        <f t="shared" si="469"/>
        <v>-12.353633902743345</v>
      </c>
      <c r="W940" s="5">
        <f t="shared" si="470"/>
        <v>19.760101381614113</v>
      </c>
      <c r="X940" s="5">
        <f t="shared" si="448"/>
        <v>0.99933854706827319</v>
      </c>
      <c r="Y940" s="5">
        <f t="shared" si="449"/>
        <v>0</v>
      </c>
      <c r="Z940" s="5">
        <f t="shared" si="450"/>
        <v>14.184485376156989</v>
      </c>
      <c r="AA940" s="5">
        <f t="shared" si="451"/>
        <v>8.8678664168648318</v>
      </c>
      <c r="AB940" s="5">
        <f t="shared" si="452"/>
        <v>0</v>
      </c>
      <c r="AC940" s="5">
        <f t="shared" si="453"/>
        <v>1.8308514734136434</v>
      </c>
      <c r="AD940" s="5">
        <f t="shared" si="454"/>
        <v>-3.5460322015210544</v>
      </c>
      <c r="AE940">
        <f t="shared" si="441"/>
        <v>0</v>
      </c>
    </row>
    <row r="941" spans="1:31" x14ac:dyDescent="0.2">
      <c r="A941">
        <f t="shared" si="471"/>
        <v>9.0899999999998506</v>
      </c>
      <c r="B941" s="5">
        <f t="shared" si="455"/>
        <v>0</v>
      </c>
      <c r="C941" s="5">
        <f t="shared" si="456"/>
        <v>590.22710969020454</v>
      </c>
      <c r="D941" s="5">
        <f t="shared" si="457"/>
        <v>-268.89936249526858</v>
      </c>
      <c r="E941" s="2">
        <f t="shared" si="458"/>
        <v>590.22710969020454</v>
      </c>
      <c r="F941" s="2">
        <f t="shared" si="459"/>
        <v>0</v>
      </c>
      <c r="G941" s="3">
        <f t="shared" si="460"/>
        <v>0</v>
      </c>
      <c r="H941" s="3">
        <f t="shared" si="461"/>
        <v>56.688170346543757</v>
      </c>
      <c r="I941" s="3">
        <f t="shared" si="462"/>
        <v>-90.681032620377565</v>
      </c>
      <c r="J941" s="2">
        <f t="shared" si="442"/>
        <v>106.94203258932731</v>
      </c>
      <c r="K941" s="2">
        <f t="shared" si="463"/>
        <v>72.898454389452837</v>
      </c>
      <c r="L941" s="6">
        <f t="shared" si="443"/>
        <v>2835.1206933288991</v>
      </c>
      <c r="M941" s="2">
        <f t="shared" si="444"/>
        <v>35.93121712031418</v>
      </c>
      <c r="N941" s="2">
        <f t="shared" si="464"/>
        <v>106.94203258932731</v>
      </c>
      <c r="O941" s="2">
        <f t="shared" si="445"/>
        <v>72.898454389452837</v>
      </c>
      <c r="P941" s="5">
        <f t="shared" si="446"/>
        <v>0.38358552424520387</v>
      </c>
      <c r="Q941" s="4">
        <f t="shared" si="465"/>
        <v>0.33598778936898638</v>
      </c>
      <c r="R941" s="4">
        <f t="shared" si="447"/>
        <v>0.27530724308166765</v>
      </c>
      <c r="S941" s="4">
        <f t="shared" si="466"/>
        <v>0</v>
      </c>
      <c r="T941" s="4">
        <f t="shared" si="467"/>
        <v>0</v>
      </c>
      <c r="U941" s="5">
        <f t="shared" si="468"/>
        <v>0</v>
      </c>
      <c r="V941" s="5">
        <f t="shared" si="469"/>
        <v>-12.362220132903387</v>
      </c>
      <c r="W941" s="5">
        <f t="shared" si="470"/>
        <v>19.775182022618377</v>
      </c>
      <c r="X941" s="5">
        <f t="shared" si="448"/>
        <v>0.99933757255160349</v>
      </c>
      <c r="Y941" s="5">
        <f t="shared" si="449"/>
        <v>0</v>
      </c>
      <c r="Z941" s="5">
        <f t="shared" si="450"/>
        <v>14.193056046101027</v>
      </c>
      <c r="AA941" s="5">
        <f t="shared" si="451"/>
        <v>8.8726203885178894</v>
      </c>
      <c r="AB941" s="5">
        <f t="shared" si="452"/>
        <v>0</v>
      </c>
      <c r="AC941" s="5">
        <f t="shared" si="453"/>
        <v>1.8308359131976406</v>
      </c>
      <c r="AD941" s="5">
        <f t="shared" si="454"/>
        <v>-3.5261975888637309</v>
      </c>
      <c r="AE941">
        <f t="shared" si="441"/>
        <v>0</v>
      </c>
    </row>
    <row r="942" spans="1:31" x14ac:dyDescent="0.2">
      <c r="A942">
        <f t="shared" si="471"/>
        <v>9.0999999999998504</v>
      </c>
      <c r="B942" s="5">
        <f t="shared" si="455"/>
        <v>0</v>
      </c>
      <c r="C942" s="5">
        <f t="shared" si="456"/>
        <v>590.79408293546567</v>
      </c>
      <c r="D942" s="5">
        <f t="shared" si="457"/>
        <v>-269.80634913135179</v>
      </c>
      <c r="E942" s="2">
        <f t="shared" si="458"/>
        <v>590.79408293546567</v>
      </c>
      <c r="F942" s="2">
        <f t="shared" si="459"/>
        <v>0</v>
      </c>
      <c r="G942" s="3">
        <f t="shared" si="460"/>
        <v>0</v>
      </c>
      <c r="H942" s="3">
        <f t="shared" si="461"/>
        <v>56.706478705675735</v>
      </c>
      <c r="I942" s="3">
        <f t="shared" si="462"/>
        <v>-90.716294596266195</v>
      </c>
      <c r="J942" s="2">
        <f t="shared" si="442"/>
        <v>106.98163782852555</v>
      </c>
      <c r="K942" s="2">
        <f t="shared" si="463"/>
        <v>72.925451825852448</v>
      </c>
      <c r="L942" s="6">
        <f t="shared" si="443"/>
        <v>2835.1179300480658</v>
      </c>
      <c r="M942" s="2">
        <f t="shared" si="444"/>
        <v>35.931182099567494</v>
      </c>
      <c r="N942" s="2">
        <f t="shared" si="464"/>
        <v>106.98163782852555</v>
      </c>
      <c r="O942" s="2">
        <f t="shared" si="445"/>
        <v>72.925451825852448</v>
      </c>
      <c r="P942" s="5">
        <f t="shared" si="446"/>
        <v>0.38358544355740354</v>
      </c>
      <c r="Q942" s="4">
        <f t="shared" si="465"/>
        <v>0.33586307733631288</v>
      </c>
      <c r="R942" s="4">
        <f t="shared" si="447"/>
        <v>0.27526364778564566</v>
      </c>
      <c r="S942" s="4">
        <f t="shared" si="466"/>
        <v>0</v>
      </c>
      <c r="T942" s="4">
        <f t="shared" si="467"/>
        <v>0</v>
      </c>
      <c r="U942" s="5">
        <f t="shared" si="468"/>
        <v>0</v>
      </c>
      <c r="V942" s="5">
        <f t="shared" si="469"/>
        <v>-12.37078985012365</v>
      </c>
      <c r="W942" s="5">
        <f t="shared" si="470"/>
        <v>19.790194031568262</v>
      </c>
      <c r="X942" s="5">
        <f t="shared" si="448"/>
        <v>0.99933659853650503</v>
      </c>
      <c r="Y942" s="5">
        <f t="shared" si="449"/>
        <v>0</v>
      </c>
      <c r="Z942" s="5">
        <f t="shared" si="450"/>
        <v>14.201584265019093</v>
      </c>
      <c r="AA942" s="5">
        <f t="shared" si="451"/>
        <v>8.8773669525993988</v>
      </c>
      <c r="AB942" s="5">
        <f t="shared" si="452"/>
        <v>0</v>
      </c>
      <c r="AC942" s="5">
        <f t="shared" si="453"/>
        <v>1.8307944148954434</v>
      </c>
      <c r="AD942" s="5">
        <f t="shared" si="454"/>
        <v>-3.5064390158323384</v>
      </c>
      <c r="AE942">
        <f t="shared" si="441"/>
        <v>0</v>
      </c>
    </row>
    <row r="943" spans="1:31" x14ac:dyDescent="0.2">
      <c r="A943">
        <f t="shared" si="471"/>
        <v>9.1099999999998502</v>
      </c>
      <c r="B943" s="5">
        <f t="shared" si="455"/>
        <v>0</v>
      </c>
      <c r="C943" s="5">
        <f t="shared" si="456"/>
        <v>591.3612392622432</v>
      </c>
      <c r="D943" s="5">
        <f t="shared" si="457"/>
        <v>-270.71368739926527</v>
      </c>
      <c r="E943" s="2">
        <f t="shared" si="458"/>
        <v>591.3612392622432</v>
      </c>
      <c r="F943" s="2">
        <f t="shared" si="459"/>
        <v>0</v>
      </c>
      <c r="G943" s="3">
        <f t="shared" si="460"/>
        <v>0</v>
      </c>
      <c r="H943" s="3">
        <f t="shared" si="461"/>
        <v>56.724786649824686</v>
      </c>
      <c r="I943" s="3">
        <f t="shared" si="462"/>
        <v>-90.75135898642452</v>
      </c>
      <c r="J943" s="2">
        <f t="shared" si="442"/>
        <v>107.02107539335897</v>
      </c>
      <c r="K943" s="2">
        <f t="shared" si="463"/>
        <v>72.952334964798197</v>
      </c>
      <c r="L943" s="6">
        <f t="shared" si="443"/>
        <v>2835.115168191172</v>
      </c>
      <c r="M943" s="2">
        <f t="shared" si="444"/>
        <v>35.931147096867285</v>
      </c>
      <c r="N943" s="2">
        <f t="shared" si="464"/>
        <v>107.02107539335897</v>
      </c>
      <c r="O943" s="2">
        <f t="shared" si="445"/>
        <v>72.952334964798197</v>
      </c>
      <c r="P943" s="5">
        <f t="shared" si="446"/>
        <v>0.38358536291118223</v>
      </c>
      <c r="Q943" s="4">
        <f t="shared" si="465"/>
        <v>0.33573898379175637</v>
      </c>
      <c r="R943" s="4">
        <f t="shared" si="447"/>
        <v>0.27522025026348046</v>
      </c>
      <c r="S943" s="4">
        <f t="shared" si="466"/>
        <v>0</v>
      </c>
      <c r="T943" s="4">
        <f t="shared" si="467"/>
        <v>0</v>
      </c>
      <c r="U943" s="5">
        <f t="shared" si="468"/>
        <v>0</v>
      </c>
      <c r="V943" s="5">
        <f t="shared" si="469"/>
        <v>-12.379343036530484</v>
      </c>
      <c r="W943" s="5">
        <f t="shared" si="470"/>
        <v>19.805137582262631</v>
      </c>
      <c r="X943" s="5">
        <f t="shared" si="448"/>
        <v>0.9993356250233244</v>
      </c>
      <c r="Y943" s="5">
        <f t="shared" si="449"/>
        <v>0</v>
      </c>
      <c r="Z943" s="5">
        <f t="shared" si="450"/>
        <v>14.210070166715642</v>
      </c>
      <c r="AA943" s="5">
        <f t="shared" si="451"/>
        <v>8.8821060917287458</v>
      </c>
      <c r="AB943" s="5">
        <f t="shared" si="452"/>
        <v>0</v>
      </c>
      <c r="AC943" s="5">
        <f t="shared" si="453"/>
        <v>1.8307271301851582</v>
      </c>
      <c r="AD943" s="5">
        <f t="shared" si="454"/>
        <v>-3.4867563260086243</v>
      </c>
      <c r="AE943">
        <f t="shared" si="441"/>
        <v>0</v>
      </c>
    </row>
    <row r="944" spans="1:31" x14ac:dyDescent="0.2">
      <c r="A944">
        <f t="shared" si="471"/>
        <v>9.11999999999985</v>
      </c>
      <c r="B944" s="5">
        <f t="shared" si="455"/>
        <v>0</v>
      </c>
      <c r="C944" s="5">
        <f t="shared" si="456"/>
        <v>591.92857866509803</v>
      </c>
      <c r="D944" s="5">
        <f t="shared" si="457"/>
        <v>-271.62137532694584</v>
      </c>
      <c r="E944" s="2">
        <f t="shared" si="458"/>
        <v>591.92857866509803</v>
      </c>
      <c r="F944" s="2">
        <f t="shared" si="459"/>
        <v>0</v>
      </c>
      <c r="G944" s="3">
        <f t="shared" si="460"/>
        <v>0</v>
      </c>
      <c r="H944" s="3">
        <f t="shared" si="461"/>
        <v>56.743093921126537</v>
      </c>
      <c r="I944" s="3">
        <f t="shared" si="462"/>
        <v>-90.786226549684613</v>
      </c>
      <c r="J944" s="2">
        <f t="shared" si="442"/>
        <v>107.06034578158454</v>
      </c>
      <c r="K944" s="2">
        <f t="shared" si="463"/>
        <v>72.979104145592729</v>
      </c>
      <c r="L944" s="6">
        <f t="shared" si="443"/>
        <v>2835.1124077591617</v>
      </c>
      <c r="M944" s="2">
        <f t="shared" si="444"/>
        <v>35.931112112225485</v>
      </c>
      <c r="N944" s="2">
        <f t="shared" si="464"/>
        <v>107.06034578158454</v>
      </c>
      <c r="O944" s="2">
        <f t="shared" si="445"/>
        <v>72.979104145592729</v>
      </c>
      <c r="P944" s="5">
        <f t="shared" si="446"/>
        <v>0.38358528230656752</v>
      </c>
      <c r="Q944" s="4">
        <f t="shared" si="465"/>
        <v>0.33561550590850042</v>
      </c>
      <c r="R944" s="4">
        <f t="shared" si="447"/>
        <v>0.2751770497892374</v>
      </c>
      <c r="S944" s="4">
        <f t="shared" si="466"/>
        <v>0</v>
      </c>
      <c r="T944" s="4">
        <f t="shared" si="467"/>
        <v>0</v>
      </c>
      <c r="U944" s="5">
        <f t="shared" si="468"/>
        <v>0</v>
      </c>
      <c r="V944" s="5">
        <f t="shared" si="469"/>
        <v>-12.387879674557897</v>
      </c>
      <c r="W944" s="5">
        <f t="shared" si="470"/>
        <v>19.820012848927831</v>
      </c>
      <c r="X944" s="5">
        <f t="shared" si="448"/>
        <v>0.99933465201239369</v>
      </c>
      <c r="Y944" s="5">
        <f t="shared" si="449"/>
        <v>0</v>
      </c>
      <c r="Z944" s="5">
        <f t="shared" si="450"/>
        <v>14.21851388498739</v>
      </c>
      <c r="AA944" s="5">
        <f t="shared" si="451"/>
        <v>8.8868377886941055</v>
      </c>
      <c r="AB944" s="5">
        <f t="shared" si="452"/>
        <v>0</v>
      </c>
      <c r="AC944" s="5">
        <f t="shared" si="453"/>
        <v>1.8306342104294924</v>
      </c>
      <c r="AD944" s="5">
        <f t="shared" si="454"/>
        <v>-3.4671493623780627</v>
      </c>
      <c r="AE944">
        <f t="shared" si="441"/>
        <v>0</v>
      </c>
    </row>
    <row r="945" spans="1:31" x14ac:dyDescent="0.2">
      <c r="A945">
        <f t="shared" si="471"/>
        <v>9.1299999999998498</v>
      </c>
      <c r="B945" s="5">
        <f t="shared" si="455"/>
        <v>0</v>
      </c>
      <c r="C945" s="5">
        <f t="shared" si="456"/>
        <v>592.49610113601977</v>
      </c>
      <c r="D945" s="5">
        <f t="shared" si="457"/>
        <v>-272.52941094991081</v>
      </c>
      <c r="E945" s="2">
        <f t="shared" si="458"/>
        <v>592.49610113601977</v>
      </c>
      <c r="F945" s="2">
        <f t="shared" si="459"/>
        <v>0</v>
      </c>
      <c r="G945" s="3">
        <f t="shared" si="460"/>
        <v>0</v>
      </c>
      <c r="H945" s="3">
        <f t="shared" si="461"/>
        <v>56.761400263230833</v>
      </c>
      <c r="I945" s="3">
        <f t="shared" si="462"/>
        <v>-90.820898043308389</v>
      </c>
      <c r="J945" s="2">
        <f t="shared" si="442"/>
        <v>107.0994494908154</v>
      </c>
      <c r="K945" s="2">
        <f t="shared" si="463"/>
        <v>73.005759707440632</v>
      </c>
      <c r="L945" s="6">
        <f t="shared" si="443"/>
        <v>2835.1096487529435</v>
      </c>
      <c r="M945" s="2">
        <f t="shared" si="444"/>
        <v>35.931077145653617</v>
      </c>
      <c r="N945" s="2">
        <f t="shared" si="464"/>
        <v>107.0994494908154</v>
      </c>
      <c r="O945" s="2">
        <f t="shared" si="445"/>
        <v>73.005759707440632</v>
      </c>
      <c r="P945" s="5">
        <f t="shared" si="446"/>
        <v>0.38358520174358596</v>
      </c>
      <c r="Q945" s="4">
        <f t="shared" si="465"/>
        <v>0.33549264087239761</v>
      </c>
      <c r="R945" s="4">
        <f t="shared" si="447"/>
        <v>0.27513404563872329</v>
      </c>
      <c r="S945" s="4">
        <f t="shared" si="466"/>
        <v>0</v>
      </c>
      <c r="T945" s="4">
        <f t="shared" si="467"/>
        <v>0</v>
      </c>
      <c r="U945" s="5">
        <f t="shared" si="468"/>
        <v>0</v>
      </c>
      <c r="V945" s="5">
        <f t="shared" si="469"/>
        <v>-12.396399746946718</v>
      </c>
      <c r="W945" s="5">
        <f t="shared" si="470"/>
        <v>19.834820006208545</v>
      </c>
      <c r="X945" s="5">
        <f t="shared" si="448"/>
        <v>0.99933367950403329</v>
      </c>
      <c r="Y945" s="5">
        <f t="shared" si="449"/>
        <v>0</v>
      </c>
      <c r="Z945" s="5">
        <f t="shared" si="450"/>
        <v>14.22691555361936</v>
      </c>
      <c r="AA945" s="5">
        <f t="shared" si="451"/>
        <v>8.8915620264522559</v>
      </c>
      <c r="AB945" s="5">
        <f t="shared" si="452"/>
        <v>0</v>
      </c>
      <c r="AC945" s="5">
        <f t="shared" si="453"/>
        <v>1.8305158066726417</v>
      </c>
      <c r="AD945" s="5">
        <f t="shared" si="454"/>
        <v>-3.4476179673391982</v>
      </c>
      <c r="AE945">
        <f t="shared" si="441"/>
        <v>0</v>
      </c>
    </row>
    <row r="946" spans="1:31" x14ac:dyDescent="0.2">
      <c r="A946">
        <f t="shared" si="471"/>
        <v>9.1399999999998496</v>
      </c>
      <c r="B946" s="5">
        <f t="shared" si="455"/>
        <v>0</v>
      </c>
      <c r="C946" s="5">
        <f t="shared" si="456"/>
        <v>593.0638066644425</v>
      </c>
      <c r="D946" s="5">
        <f t="shared" si="457"/>
        <v>-273.43779231124228</v>
      </c>
      <c r="E946" s="2">
        <f t="shared" si="458"/>
        <v>593.0638066644425</v>
      </c>
      <c r="F946" s="2">
        <f t="shared" si="459"/>
        <v>0</v>
      </c>
      <c r="G946" s="3">
        <f t="shared" si="460"/>
        <v>0</v>
      </c>
      <c r="H946" s="3">
        <f t="shared" si="461"/>
        <v>56.779705421297557</v>
      </c>
      <c r="I946" s="3">
        <f t="shared" si="462"/>
        <v>-90.85537422298178</v>
      </c>
      <c r="J946" s="2">
        <f t="shared" si="442"/>
        <v>107.138387018507</v>
      </c>
      <c r="K946" s="2">
        <f t="shared" si="463"/>
        <v>73.032301989438992</v>
      </c>
      <c r="L946" s="6">
        <f t="shared" si="443"/>
        <v>2835.1068911733896</v>
      </c>
      <c r="M946" s="2">
        <f t="shared" si="444"/>
        <v>35.931042197162753</v>
      </c>
      <c r="N946" s="2">
        <f t="shared" si="464"/>
        <v>107.138387018507</v>
      </c>
      <c r="O946" s="2">
        <f t="shared" si="445"/>
        <v>73.032301989438992</v>
      </c>
      <c r="P946" s="5">
        <f t="shared" si="446"/>
        <v>0.38358512122226296</v>
      </c>
      <c r="Q946" s="4">
        <f t="shared" si="465"/>
        <v>0.33537038588191598</v>
      </c>
      <c r="R946" s="4">
        <f t="shared" si="447"/>
        <v>0.27509123708949096</v>
      </c>
      <c r="S946" s="4">
        <f t="shared" si="466"/>
        <v>0</v>
      </c>
      <c r="T946" s="4">
        <f t="shared" si="467"/>
        <v>0</v>
      </c>
      <c r="U946" s="5">
        <f t="shared" si="468"/>
        <v>0</v>
      </c>
      <c r="V946" s="5">
        <f t="shared" si="469"/>
        <v>-12.40490323674374</v>
      </c>
      <c r="W946" s="5">
        <f t="shared" si="470"/>
        <v>19.849559229158722</v>
      </c>
      <c r="X946" s="5">
        <f t="shared" si="448"/>
        <v>0.99933270749855108</v>
      </c>
      <c r="Y946" s="5">
        <f t="shared" si="449"/>
        <v>0</v>
      </c>
      <c r="Z946" s="5">
        <f t="shared" si="450"/>
        <v>14.235275306380874</v>
      </c>
      <c r="AA946" s="5">
        <f t="shared" si="451"/>
        <v>8.8962787881283649</v>
      </c>
      <c r="AB946" s="5">
        <f t="shared" si="452"/>
        <v>0</v>
      </c>
      <c r="AC946" s="5">
        <f t="shared" si="453"/>
        <v>1.8303720696371339</v>
      </c>
      <c r="AD946" s="5">
        <f t="shared" si="454"/>
        <v>-3.4281619827129148</v>
      </c>
      <c r="AE946">
        <f t="shared" si="441"/>
        <v>0</v>
      </c>
    </row>
    <row r="947" spans="1:31" x14ac:dyDescent="0.2">
      <c r="A947">
        <f t="shared" si="471"/>
        <v>9.1499999999998494</v>
      </c>
      <c r="B947" s="5">
        <f t="shared" si="455"/>
        <v>0</v>
      </c>
      <c r="C947" s="5">
        <f t="shared" si="456"/>
        <v>593.6316952372589</v>
      </c>
      <c r="D947" s="5">
        <f t="shared" si="457"/>
        <v>-274.34651746157124</v>
      </c>
      <c r="E947" s="2">
        <f t="shared" si="458"/>
        <v>593.6316952372589</v>
      </c>
      <c r="F947" s="2">
        <f t="shared" si="459"/>
        <v>0</v>
      </c>
      <c r="G947" s="3">
        <f t="shared" si="460"/>
        <v>0</v>
      </c>
      <c r="H947" s="3">
        <f t="shared" si="461"/>
        <v>56.79800914199393</v>
      </c>
      <c r="I947" s="3">
        <f t="shared" si="462"/>
        <v>-90.889655842808907</v>
      </c>
      <c r="J947" s="2">
        <f t="shared" si="442"/>
        <v>107.1771588619435</v>
      </c>
      <c r="K947" s="2">
        <f t="shared" si="463"/>
        <v>73.058731330568165</v>
      </c>
      <c r="L947" s="6">
        <f t="shared" si="443"/>
        <v>2835.1041350213372</v>
      </c>
      <c r="M947" s="2">
        <f t="shared" si="444"/>
        <v>35.93100726676348</v>
      </c>
      <c r="N947" s="2">
        <f t="shared" si="464"/>
        <v>107.1771588619435</v>
      </c>
      <c r="O947" s="2">
        <f t="shared" si="445"/>
        <v>73.058731330568165</v>
      </c>
      <c r="P947" s="5">
        <f t="shared" si="446"/>
        <v>0.38358504074262306</v>
      </c>
      <c r="Q947" s="4">
        <f t="shared" si="465"/>
        <v>0.3352487381480857</v>
      </c>
      <c r="R947" s="4">
        <f t="shared" si="447"/>
        <v>0.27504862342084435</v>
      </c>
      <c r="S947" s="4">
        <f t="shared" si="466"/>
        <v>0</v>
      </c>
      <c r="T947" s="4">
        <f t="shared" si="467"/>
        <v>0</v>
      </c>
      <c r="U947" s="5">
        <f t="shared" si="468"/>
        <v>0</v>
      </c>
      <c r="V947" s="5">
        <f t="shared" si="469"/>
        <v>-12.413390127300877</v>
      </c>
      <c r="W947" s="5">
        <f t="shared" si="470"/>
        <v>19.864230693232546</v>
      </c>
      <c r="X947" s="5">
        <f t="shared" si="448"/>
        <v>0.99933173599624148</v>
      </c>
      <c r="Y947" s="5">
        <f t="shared" si="449"/>
        <v>0</v>
      </c>
      <c r="Z947" s="5">
        <f t="shared" si="450"/>
        <v>14.243593277021636</v>
      </c>
      <c r="AA947" s="5">
        <f t="shared" si="451"/>
        <v>8.9009880570157982</v>
      </c>
      <c r="AB947" s="5">
        <f t="shared" si="452"/>
        <v>0</v>
      </c>
      <c r="AC947" s="5">
        <f t="shared" si="453"/>
        <v>1.8302031497207594</v>
      </c>
      <c r="AD947" s="5">
        <f t="shared" si="454"/>
        <v>-3.4087812497516552</v>
      </c>
      <c r="AE947">
        <f t="shared" si="441"/>
        <v>0</v>
      </c>
    </row>
    <row r="948" spans="1:31" x14ac:dyDescent="0.2">
      <c r="A948">
        <f t="shared" si="471"/>
        <v>9.1599999999998492</v>
      </c>
      <c r="B948" s="5">
        <f t="shared" si="455"/>
        <v>0</v>
      </c>
      <c r="C948" s="5">
        <f t="shared" si="456"/>
        <v>594.19976683883635</v>
      </c>
      <c r="D948" s="5">
        <f t="shared" si="457"/>
        <v>-275.25558445906182</v>
      </c>
      <c r="E948" s="2">
        <f t="shared" si="458"/>
        <v>594.19976683883635</v>
      </c>
      <c r="F948" s="2">
        <f t="shared" si="459"/>
        <v>0</v>
      </c>
      <c r="G948" s="3">
        <f t="shared" si="460"/>
        <v>0</v>
      </c>
      <c r="H948" s="3">
        <f t="shared" si="461"/>
        <v>56.816311173491137</v>
      </c>
      <c r="I948" s="3">
        <f t="shared" si="462"/>
        <v>-90.923743655306424</v>
      </c>
      <c r="J948" s="2">
        <f t="shared" si="442"/>
        <v>107.21576551822427</v>
      </c>
      <c r="K948" s="2">
        <f t="shared" si="463"/>
        <v>73.085048069682529</v>
      </c>
      <c r="L948" s="6">
        <f t="shared" si="443"/>
        <v>2835.1013802975885</v>
      </c>
      <c r="M948" s="2">
        <f t="shared" si="444"/>
        <v>35.930972354465965</v>
      </c>
      <c r="N948" s="2">
        <f t="shared" si="464"/>
        <v>107.21576551822427</v>
      </c>
      <c r="O948" s="2">
        <f t="shared" si="445"/>
        <v>73.085048069682529</v>
      </c>
      <c r="P948" s="5">
        <f t="shared" si="446"/>
        <v>0.38358496030468958</v>
      </c>
      <c r="Q948" s="4">
        <f t="shared" si="465"/>
        <v>0.33512769489444633</v>
      </c>
      <c r="R948" s="4">
        <f t="shared" si="447"/>
        <v>0.27500620391384295</v>
      </c>
      <c r="S948" s="4">
        <f t="shared" si="466"/>
        <v>0</v>
      </c>
      <c r="T948" s="4">
        <f t="shared" si="467"/>
        <v>0</v>
      </c>
      <c r="U948" s="5">
        <f t="shared" si="468"/>
        <v>0</v>
      </c>
      <c r="V948" s="5">
        <f t="shared" si="469"/>
        <v>-12.421860402274291</v>
      </c>
      <c r="W948" s="5">
        <f t="shared" si="470"/>
        <v>19.878834574275469</v>
      </c>
      <c r="X948" s="5">
        <f t="shared" si="448"/>
        <v>0.99933076499738738</v>
      </c>
      <c r="Y948" s="5">
        <f t="shared" si="449"/>
        <v>0</v>
      </c>
      <c r="Z948" s="5">
        <f t="shared" si="450"/>
        <v>14.251869599267797</v>
      </c>
      <c r="AA948" s="5">
        <f t="shared" si="451"/>
        <v>8.9056898165758724</v>
      </c>
      <c r="AB948" s="5">
        <f t="shared" si="452"/>
        <v>0</v>
      </c>
      <c r="AC948" s="5">
        <f t="shared" si="453"/>
        <v>1.8300091969935064</v>
      </c>
      <c r="AD948" s="5">
        <f t="shared" si="454"/>
        <v>-3.3894756091486578</v>
      </c>
      <c r="AE948">
        <f t="shared" si="441"/>
        <v>0</v>
      </c>
    </row>
    <row r="949" spans="1:31" x14ac:dyDescent="0.2">
      <c r="A949">
        <f t="shared" si="471"/>
        <v>9.1699999999998489</v>
      </c>
      <c r="B949" s="5">
        <f t="shared" si="455"/>
        <v>0</v>
      </c>
      <c r="C949" s="5">
        <f t="shared" si="456"/>
        <v>594.76802145103102</v>
      </c>
      <c r="D949" s="5">
        <f t="shared" si="457"/>
        <v>-276.1649913693953</v>
      </c>
      <c r="E949" s="2">
        <f t="shared" si="458"/>
        <v>594.76802145103102</v>
      </c>
      <c r="F949" s="2">
        <f t="shared" si="459"/>
        <v>0</v>
      </c>
      <c r="G949" s="3">
        <f t="shared" si="460"/>
        <v>0</v>
      </c>
      <c r="H949" s="3">
        <f t="shared" si="461"/>
        <v>56.834611265461071</v>
      </c>
      <c r="I949" s="3">
        <f t="shared" si="462"/>
        <v>-90.957638411397909</v>
      </c>
      <c r="J949" s="2">
        <f t="shared" si="442"/>
        <v>107.25420748425063</v>
      </c>
      <c r="K949" s="2">
        <f t="shared" si="463"/>
        <v>73.111252545501443</v>
      </c>
      <c r="L949" s="6">
        <f t="shared" si="443"/>
        <v>2835.0986270029102</v>
      </c>
      <c r="M949" s="2">
        <f t="shared" si="444"/>
        <v>35.930937460279942</v>
      </c>
      <c r="N949" s="2">
        <f t="shared" si="464"/>
        <v>107.25420748425063</v>
      </c>
      <c r="O949" s="2">
        <f t="shared" si="445"/>
        <v>73.111252545501443</v>
      </c>
      <c r="P949" s="5">
        <f t="shared" si="446"/>
        <v>0.383584879908485</v>
      </c>
      <c r="Q949" s="4">
        <f t="shared" si="465"/>
        <v>0.33500725335699388</v>
      </c>
      <c r="R949" s="4">
        <f t="shared" si="447"/>
        <v>0.27496397785130655</v>
      </c>
      <c r="S949" s="4">
        <f t="shared" si="466"/>
        <v>0</v>
      </c>
      <c r="T949" s="4">
        <f t="shared" si="467"/>
        <v>0</v>
      </c>
      <c r="U949" s="5">
        <f t="shared" si="468"/>
        <v>0</v>
      </c>
      <c r="V949" s="5">
        <f t="shared" si="469"/>
        <v>-12.430314045623538</v>
      </c>
      <c r="W949" s="5">
        <f t="shared" si="470"/>
        <v>19.893371048515331</v>
      </c>
      <c r="X949" s="5">
        <f t="shared" si="448"/>
        <v>0.99932979450225945</v>
      </c>
      <c r="Y949" s="5">
        <f t="shared" si="449"/>
        <v>0</v>
      </c>
      <c r="Z949" s="5">
        <f t="shared" si="450"/>
        <v>14.260104406818135</v>
      </c>
      <c r="AA949" s="5">
        <f t="shared" si="451"/>
        <v>8.9103840504376741</v>
      </c>
      <c r="AB949" s="5">
        <f t="shared" si="452"/>
        <v>0</v>
      </c>
      <c r="AC949" s="5">
        <f t="shared" si="453"/>
        <v>1.8297903611945969</v>
      </c>
      <c r="AD949" s="5">
        <f t="shared" si="454"/>
        <v>-3.3702449010469948</v>
      </c>
      <c r="AE949">
        <f t="shared" si="441"/>
        <v>0</v>
      </c>
    </row>
    <row r="950" spans="1:31" x14ac:dyDescent="0.2">
      <c r="A950">
        <f t="shared" si="471"/>
        <v>9.1799999999998487</v>
      </c>
      <c r="B950" s="5">
        <f t="shared" si="455"/>
        <v>0</v>
      </c>
      <c r="C950" s="5">
        <f t="shared" si="456"/>
        <v>595.33645905320361</v>
      </c>
      <c r="D950" s="5">
        <f t="shared" si="457"/>
        <v>-277.07473626575432</v>
      </c>
      <c r="E950" s="2">
        <f t="shared" si="458"/>
        <v>595.33645905320361</v>
      </c>
      <c r="F950" s="2">
        <f t="shared" si="459"/>
        <v>0</v>
      </c>
      <c r="G950" s="3">
        <f t="shared" si="460"/>
        <v>0</v>
      </c>
      <c r="H950" s="3">
        <f t="shared" si="461"/>
        <v>56.852909169073016</v>
      </c>
      <c r="I950" s="3">
        <f t="shared" si="462"/>
        <v>-90.991340860408386</v>
      </c>
      <c r="J950" s="2">
        <f t="shared" si="442"/>
        <v>107.2924852567126</v>
      </c>
      <c r="K950" s="2">
        <f t="shared" si="463"/>
        <v>73.137345096600271</v>
      </c>
      <c r="L950" s="6">
        <f t="shared" si="443"/>
        <v>2835.0958751380344</v>
      </c>
      <c r="M950" s="2">
        <f t="shared" si="444"/>
        <v>35.930902584214671</v>
      </c>
      <c r="N950" s="2">
        <f t="shared" si="464"/>
        <v>107.2924852567126</v>
      </c>
      <c r="O950" s="2">
        <f t="shared" si="445"/>
        <v>73.137345096600271</v>
      </c>
      <c r="P950" s="5">
        <f t="shared" si="446"/>
        <v>0.38358479955403063</v>
      </c>
      <c r="Q950" s="4">
        <f t="shared" si="465"/>
        <v>0.33488741078412765</v>
      </c>
      <c r="R950" s="4">
        <f t="shared" si="447"/>
        <v>0.27492194451781921</v>
      </c>
      <c r="S950" s="4">
        <f t="shared" si="466"/>
        <v>0</v>
      </c>
      <c r="T950" s="4">
        <f t="shared" si="467"/>
        <v>0</v>
      </c>
      <c r="U950" s="5">
        <f t="shared" si="468"/>
        <v>0</v>
      </c>
      <c r="V950" s="5">
        <f t="shared" si="469"/>
        <v>-12.438751041610683</v>
      </c>
      <c r="W950" s="5">
        <f t="shared" si="470"/>
        <v>19.907840292553523</v>
      </c>
      <c r="X950" s="5">
        <f t="shared" si="448"/>
        <v>0.99932882451111515</v>
      </c>
      <c r="Y950" s="5">
        <f t="shared" si="449"/>
        <v>0</v>
      </c>
      <c r="Z950" s="5">
        <f t="shared" si="450"/>
        <v>14.268297833340187</v>
      </c>
      <c r="AA950" s="5">
        <f t="shared" si="451"/>
        <v>8.915070742397786</v>
      </c>
      <c r="AB950" s="5">
        <f t="shared" si="452"/>
        <v>0</v>
      </c>
      <c r="AC950" s="5">
        <f t="shared" si="453"/>
        <v>1.8295467917295039</v>
      </c>
      <c r="AD950" s="5">
        <f t="shared" si="454"/>
        <v>-3.3510889650486888</v>
      </c>
      <c r="AE950">
        <f t="shared" si="441"/>
        <v>0</v>
      </c>
    </row>
    <row r="951" spans="1:31" x14ac:dyDescent="0.2">
      <c r="A951">
        <f t="shared" si="471"/>
        <v>9.1899999999998485</v>
      </c>
      <c r="B951" s="5">
        <f t="shared" si="455"/>
        <v>0</v>
      </c>
      <c r="C951" s="5">
        <f t="shared" si="456"/>
        <v>595.90507962223387</v>
      </c>
      <c r="D951" s="5">
        <f t="shared" si="457"/>
        <v>-277.98481722880666</v>
      </c>
      <c r="E951" s="2">
        <f t="shared" si="458"/>
        <v>595.90507962223387</v>
      </c>
      <c r="F951" s="2">
        <f t="shared" si="459"/>
        <v>0</v>
      </c>
      <c r="G951" s="3">
        <f t="shared" si="460"/>
        <v>0</v>
      </c>
      <c r="H951" s="3">
        <f t="shared" si="461"/>
        <v>56.871204636990313</v>
      </c>
      <c r="I951" s="3">
        <f t="shared" si="462"/>
        <v>-91.024851750058872</v>
      </c>
      <c r="J951" s="2">
        <f t="shared" si="442"/>
        <v>107.33059933207595</v>
      </c>
      <c r="K951" s="2">
        <f t="shared" si="463"/>
        <v>73.163326061401463</v>
      </c>
      <c r="L951" s="6">
        <f t="shared" si="443"/>
        <v>2835.0931247036592</v>
      </c>
      <c r="M951" s="2">
        <f t="shared" si="444"/>
        <v>35.930867726279011</v>
      </c>
      <c r="N951" s="2">
        <f t="shared" si="464"/>
        <v>107.33059933207595</v>
      </c>
      <c r="O951" s="2">
        <f t="shared" si="445"/>
        <v>73.163326061401463</v>
      </c>
      <c r="P951" s="5">
        <f t="shared" si="446"/>
        <v>0.38358471924134685</v>
      </c>
      <c r="Q951" s="4">
        <f t="shared" si="465"/>
        <v>0.33476816443659796</v>
      </c>
      <c r="R951" s="4">
        <f t="shared" si="447"/>
        <v>0.27488010319973394</v>
      </c>
      <c r="S951" s="4">
        <f t="shared" si="466"/>
        <v>0</v>
      </c>
      <c r="T951" s="4">
        <f t="shared" si="467"/>
        <v>0</v>
      </c>
      <c r="U951" s="5">
        <f t="shared" si="468"/>
        <v>0</v>
      </c>
      <c r="V951" s="5">
        <f t="shared" si="469"/>
        <v>-12.447171374799426</v>
      </c>
      <c r="W951" s="5">
        <f t="shared" si="470"/>
        <v>19.922242483356229</v>
      </c>
      <c r="X951" s="5">
        <f t="shared" si="448"/>
        <v>0.99932785502420107</v>
      </c>
      <c r="Y951" s="5">
        <f t="shared" si="449"/>
        <v>0</v>
      </c>
      <c r="Z951" s="5">
        <f t="shared" si="450"/>
        <v>14.276450012466496</v>
      </c>
      <c r="AA951" s="5">
        <f t="shared" si="451"/>
        <v>8.9197498764200933</v>
      </c>
      <c r="AB951" s="5">
        <f t="shared" si="452"/>
        <v>0</v>
      </c>
      <c r="AC951" s="5">
        <f t="shared" si="453"/>
        <v>1.8292786376670698</v>
      </c>
      <c r="AD951" s="5">
        <f t="shared" si="454"/>
        <v>-3.3320076402236793</v>
      </c>
      <c r="AE951">
        <f t="shared" si="441"/>
        <v>0</v>
      </c>
    </row>
    <row r="952" spans="1:31" x14ac:dyDescent="0.2">
      <c r="A952">
        <f t="shared" si="471"/>
        <v>9.1999999999998483</v>
      </c>
      <c r="B952" s="5">
        <f t="shared" si="455"/>
        <v>0</v>
      </c>
      <c r="C952" s="5">
        <f t="shared" si="456"/>
        <v>596.47388313253566</v>
      </c>
      <c r="D952" s="5">
        <f t="shared" si="457"/>
        <v>-278.89523234668923</v>
      </c>
      <c r="E952" s="2">
        <f t="shared" si="458"/>
        <v>596.47388313253566</v>
      </c>
      <c r="F952" s="2">
        <f t="shared" si="459"/>
        <v>0</v>
      </c>
      <c r="G952" s="3">
        <f t="shared" si="460"/>
        <v>0</v>
      </c>
      <c r="H952" s="3">
        <f t="shared" si="461"/>
        <v>56.889497423366983</v>
      </c>
      <c r="I952" s="3">
        <f t="shared" si="462"/>
        <v>-91.058171826461106</v>
      </c>
      <c r="J952" s="2">
        <f t="shared" si="442"/>
        <v>107.36855020656931</v>
      </c>
      <c r="K952" s="2">
        <f t="shared" si="463"/>
        <v>73.189195778165853</v>
      </c>
      <c r="L952" s="6">
        <f t="shared" si="443"/>
        <v>2835.0903757004485</v>
      </c>
      <c r="M952" s="2">
        <f t="shared" si="444"/>
        <v>35.930832886481376</v>
      </c>
      <c r="N952" s="2">
        <f t="shared" si="464"/>
        <v>107.36855020656931</v>
      </c>
      <c r="O952" s="2">
        <f t="shared" si="445"/>
        <v>73.189195778165853</v>
      </c>
      <c r="P952" s="5">
        <f t="shared" si="446"/>
        <v>0.38358463897045314</v>
      </c>
      <c r="Q952" s="4">
        <f t="shared" si="465"/>
        <v>0.33464951158745326</v>
      </c>
      <c r="R952" s="4">
        <f t="shared" si="447"/>
        <v>0.27483845318517647</v>
      </c>
      <c r="S952" s="4">
        <f t="shared" si="466"/>
        <v>0</v>
      </c>
      <c r="T952" s="4">
        <f t="shared" si="467"/>
        <v>0</v>
      </c>
      <c r="U952" s="5">
        <f t="shared" si="468"/>
        <v>0</v>
      </c>
      <c r="V952" s="5">
        <f t="shared" si="469"/>
        <v>-12.455575030054224</v>
      </c>
      <c r="W952" s="5">
        <f t="shared" si="470"/>
        <v>19.936577798245732</v>
      </c>
      <c r="X952" s="5">
        <f t="shared" si="448"/>
        <v>0.99932688604175102</v>
      </c>
      <c r="Y952" s="5">
        <f t="shared" si="449"/>
        <v>0</v>
      </c>
      <c r="Z952" s="5">
        <f t="shared" si="450"/>
        <v>14.284561077790846</v>
      </c>
      <c r="AA952" s="5">
        <f t="shared" si="451"/>
        <v>8.9244214366355248</v>
      </c>
      <c r="AB952" s="5">
        <f t="shared" si="452"/>
        <v>0</v>
      </c>
      <c r="AC952" s="5">
        <f t="shared" si="453"/>
        <v>1.8289860477366222</v>
      </c>
      <c r="AD952" s="5">
        <f t="shared" si="454"/>
        <v>-3.3130007651187441</v>
      </c>
      <c r="AE952">
        <f t="shared" si="441"/>
        <v>0</v>
      </c>
    </row>
    <row r="953" spans="1:31" x14ac:dyDescent="0.2">
      <c r="A953">
        <f t="shared" si="471"/>
        <v>9.2099999999998481</v>
      </c>
      <c r="B953" s="5">
        <f t="shared" si="455"/>
        <v>0</v>
      </c>
      <c r="C953" s="5">
        <f t="shared" si="456"/>
        <v>597.04286955607176</v>
      </c>
      <c r="D953" s="5">
        <f t="shared" si="457"/>
        <v>-279.80597971499208</v>
      </c>
      <c r="E953" s="2">
        <f t="shared" si="458"/>
        <v>597.04286955607176</v>
      </c>
      <c r="F953" s="2">
        <f t="shared" si="459"/>
        <v>0</v>
      </c>
      <c r="G953" s="3">
        <f t="shared" si="460"/>
        <v>0</v>
      </c>
      <c r="H953" s="3">
        <f t="shared" si="461"/>
        <v>56.90778728384435</v>
      </c>
      <c r="I953" s="3">
        <f t="shared" si="462"/>
        <v>-91.091301834112286</v>
      </c>
      <c r="J953" s="2">
        <f t="shared" si="442"/>
        <v>107.40633837617138</v>
      </c>
      <c r="K953" s="2">
        <f t="shared" si="463"/>
        <v>73.214954584983886</v>
      </c>
      <c r="L953" s="6">
        <f t="shared" si="443"/>
        <v>2835.0876281290321</v>
      </c>
      <c r="M953" s="2">
        <f t="shared" si="444"/>
        <v>35.930798064829752</v>
      </c>
      <c r="N953" s="2">
        <f t="shared" si="464"/>
        <v>107.40633837617138</v>
      </c>
      <c r="O953" s="2">
        <f t="shared" si="445"/>
        <v>73.214954584983886</v>
      </c>
      <c r="P953" s="5">
        <f t="shared" si="446"/>
        <v>0.38358455874136776</v>
      </c>
      <c r="Q953" s="4">
        <f t="shared" si="465"/>
        <v>0.33453144952198816</v>
      </c>
      <c r="R953" s="4">
        <f t="shared" si="447"/>
        <v>0.27479699376404959</v>
      </c>
      <c r="S953" s="4">
        <f t="shared" si="466"/>
        <v>0</v>
      </c>
      <c r="T953" s="4">
        <f t="shared" si="467"/>
        <v>0</v>
      </c>
      <c r="U953" s="5">
        <f t="shared" si="468"/>
        <v>0</v>
      </c>
      <c r="V953" s="5">
        <f t="shared" si="469"/>
        <v>-12.463961992539376</v>
      </c>
      <c r="W953" s="5">
        <f t="shared" si="470"/>
        <v>19.950846414891739</v>
      </c>
      <c r="X953" s="5">
        <f t="shared" si="448"/>
        <v>0.99932591756398725</v>
      </c>
      <c r="Y953" s="5">
        <f t="shared" si="449"/>
        <v>0</v>
      </c>
      <c r="Z953" s="5">
        <f t="shared" si="450"/>
        <v>14.292631162864541</v>
      </c>
      <c r="AA953" s="5">
        <f t="shared" si="451"/>
        <v>8.9290854073418089</v>
      </c>
      <c r="AB953" s="5">
        <f t="shared" si="452"/>
        <v>0</v>
      </c>
      <c r="AC953" s="5">
        <f t="shared" si="453"/>
        <v>1.8286691703251652</v>
      </c>
      <c r="AD953" s="5">
        <f t="shared" si="454"/>
        <v>-3.2940681777664516</v>
      </c>
      <c r="AE953">
        <f t="shared" si="441"/>
        <v>0</v>
      </c>
    </row>
    <row r="954" spans="1:31" x14ac:dyDescent="0.2">
      <c r="A954">
        <f t="shared" si="471"/>
        <v>9.2199999999998479</v>
      </c>
      <c r="B954" s="5">
        <f t="shared" si="455"/>
        <v>0</v>
      </c>
      <c r="C954" s="5">
        <f t="shared" si="456"/>
        <v>597.61203886236865</v>
      </c>
      <c r="D954" s="5">
        <f t="shared" si="457"/>
        <v>-280.7170574367421</v>
      </c>
      <c r="E954" s="2">
        <f t="shared" si="458"/>
        <v>597.61203886236865</v>
      </c>
      <c r="F954" s="2">
        <f t="shared" si="459"/>
        <v>0</v>
      </c>
      <c r="G954" s="3">
        <f t="shared" si="460"/>
        <v>0</v>
      </c>
      <c r="H954" s="3">
        <f t="shared" si="461"/>
        <v>56.926073975547602</v>
      </c>
      <c r="I954" s="3">
        <f t="shared" si="462"/>
        <v>-91.124242515889947</v>
      </c>
      <c r="J954" s="2">
        <f t="shared" si="442"/>
        <v>107.44396433659847</v>
      </c>
      <c r="K954" s="2">
        <f t="shared" si="463"/>
        <v>73.24060281976719</v>
      </c>
      <c r="L954" s="6">
        <f t="shared" si="443"/>
        <v>2835.0848819900061</v>
      </c>
      <c r="M954" s="2">
        <f t="shared" si="444"/>
        <v>35.930763261331677</v>
      </c>
      <c r="N954" s="2">
        <f t="shared" si="464"/>
        <v>107.44396433659847</v>
      </c>
      <c r="O954" s="2">
        <f t="shared" si="445"/>
        <v>73.24060281976719</v>
      </c>
      <c r="P954" s="5">
        <f t="shared" si="446"/>
        <v>0.38358447855410815</v>
      </c>
      <c r="Q954" s="4">
        <f t="shared" si="465"/>
        <v>0.33441397553768998</v>
      </c>
      <c r="R954" s="4">
        <f t="shared" si="447"/>
        <v>0.27475572422803629</v>
      </c>
      <c r="S954" s="4">
        <f t="shared" si="466"/>
        <v>0</v>
      </c>
      <c r="T954" s="4">
        <f t="shared" si="467"/>
        <v>0</v>
      </c>
      <c r="U954" s="5">
        <f t="shared" si="468"/>
        <v>0</v>
      </c>
      <c r="V954" s="5">
        <f t="shared" si="469"/>
        <v>-12.47233224771815</v>
      </c>
      <c r="W954" s="5">
        <f t="shared" si="470"/>
        <v>19.965048511302868</v>
      </c>
      <c r="X954" s="5">
        <f t="shared" si="448"/>
        <v>0.99932494959111939</v>
      </c>
      <c r="Y954" s="5">
        <f t="shared" si="449"/>
        <v>0</v>
      </c>
      <c r="Z954" s="5">
        <f t="shared" si="450"/>
        <v>14.300660401192728</v>
      </c>
      <c r="AA954" s="5">
        <f t="shared" si="451"/>
        <v>8.9337417730032147</v>
      </c>
      <c r="AB954" s="5">
        <f t="shared" si="452"/>
        <v>0</v>
      </c>
      <c r="AC954" s="5">
        <f t="shared" si="453"/>
        <v>1.8283281534745779</v>
      </c>
      <c r="AD954" s="5">
        <f t="shared" si="454"/>
        <v>-3.2752097156939186</v>
      </c>
      <c r="AE954">
        <f t="shared" si="441"/>
        <v>0</v>
      </c>
    </row>
    <row r="955" spans="1:31" x14ac:dyDescent="0.2">
      <c r="A955">
        <f t="shared" si="471"/>
        <v>9.2299999999998477</v>
      </c>
      <c r="B955" s="5">
        <f t="shared" si="455"/>
        <v>0</v>
      </c>
      <c r="C955" s="5">
        <f t="shared" si="456"/>
        <v>598.18139101853183</v>
      </c>
      <c r="D955" s="5">
        <f t="shared" si="457"/>
        <v>-281.62846362238679</v>
      </c>
      <c r="E955" s="2">
        <f t="shared" si="458"/>
        <v>598.18139101853183</v>
      </c>
      <c r="F955" s="2">
        <f t="shared" si="459"/>
        <v>0</v>
      </c>
      <c r="G955" s="3">
        <f t="shared" si="460"/>
        <v>0</v>
      </c>
      <c r="H955" s="3">
        <f t="shared" si="461"/>
        <v>56.944357257082345</v>
      </c>
      <c r="I955" s="3">
        <f t="shared" si="462"/>
        <v>-91.156994613046891</v>
      </c>
      <c r="J955" s="2">
        <f t="shared" si="442"/>
        <v>107.48142858329193</v>
      </c>
      <c r="K955" s="2">
        <f t="shared" si="463"/>
        <v>73.266140820239897</v>
      </c>
      <c r="L955" s="6">
        <f t="shared" si="443"/>
        <v>2835.0821372839332</v>
      </c>
      <c r="M955" s="2">
        <f t="shared" si="444"/>
        <v>35.930728475994286</v>
      </c>
      <c r="N955" s="2">
        <f t="shared" si="464"/>
        <v>107.48142858329193</v>
      </c>
      <c r="O955" s="2">
        <f t="shared" si="445"/>
        <v>73.266140820239897</v>
      </c>
      <c r="P955" s="5">
        <f t="shared" si="446"/>
        <v>0.38358439840869085</v>
      </c>
      <c r="Q955" s="4">
        <f t="shared" si="465"/>
        <v>0.33429708694418808</v>
      </c>
      <c r="R955" s="4">
        <f t="shared" si="447"/>
        <v>0.27471464387060446</v>
      </c>
      <c r="S955" s="4">
        <f t="shared" si="466"/>
        <v>0</v>
      </c>
      <c r="T955" s="4">
        <f t="shared" si="467"/>
        <v>0</v>
      </c>
      <c r="U955" s="5">
        <f t="shared" si="468"/>
        <v>0</v>
      </c>
      <c r="V955" s="5">
        <f t="shared" si="469"/>
        <v>-12.480685781351866</v>
      </c>
      <c r="W955" s="5">
        <f t="shared" si="470"/>
        <v>19.979184265818077</v>
      </c>
      <c r="X955" s="5">
        <f t="shared" si="448"/>
        <v>0.99932398212334583</v>
      </c>
      <c r="Y955" s="5">
        <f t="shared" si="449"/>
        <v>0</v>
      </c>
      <c r="Z955" s="5">
        <f t="shared" si="450"/>
        <v>14.308648926230786</v>
      </c>
      <c r="AA955" s="5">
        <f t="shared" si="451"/>
        <v>8.9383905182503174</v>
      </c>
      <c r="AB955" s="5">
        <f t="shared" si="452"/>
        <v>0</v>
      </c>
      <c r="AC955" s="5">
        <f t="shared" si="453"/>
        <v>1.82796314487892</v>
      </c>
      <c r="AD955" s="5">
        <f t="shared" si="454"/>
        <v>-3.2564252159316069</v>
      </c>
      <c r="AE955">
        <f t="shared" si="441"/>
        <v>0</v>
      </c>
    </row>
    <row r="956" spans="1:31" x14ac:dyDescent="0.2">
      <c r="A956">
        <f t="shared" si="471"/>
        <v>9.2399999999998474</v>
      </c>
      <c r="B956" s="5">
        <f t="shared" si="455"/>
        <v>0</v>
      </c>
      <c r="C956" s="5">
        <f t="shared" si="456"/>
        <v>598.75092598925983</v>
      </c>
      <c r="D956" s="5">
        <f t="shared" si="457"/>
        <v>-282.54019638977803</v>
      </c>
      <c r="E956" s="2">
        <f t="shared" si="458"/>
        <v>598.75092598925983</v>
      </c>
      <c r="F956" s="2">
        <f t="shared" si="459"/>
        <v>0</v>
      </c>
      <c r="G956" s="3">
        <f t="shared" si="460"/>
        <v>0</v>
      </c>
      <c r="H956" s="3">
        <f t="shared" si="461"/>
        <v>56.962636888531136</v>
      </c>
      <c r="I956" s="3">
        <f t="shared" si="462"/>
        <v>-91.189558865206209</v>
      </c>
      <c r="J956" s="2">
        <f t="shared" si="442"/>
        <v>107.518731611406</v>
      </c>
      <c r="K956" s="2">
        <f t="shared" si="463"/>
        <v>73.29156892393047</v>
      </c>
      <c r="L956" s="6">
        <f t="shared" si="443"/>
        <v>2835.0793940113435</v>
      </c>
      <c r="M956" s="2">
        <f t="shared" si="444"/>
        <v>35.930693708824315</v>
      </c>
      <c r="N956" s="2">
        <f t="shared" si="464"/>
        <v>107.518731611406</v>
      </c>
      <c r="O956" s="2">
        <f t="shared" si="445"/>
        <v>73.29156892393047</v>
      </c>
      <c r="P956" s="5">
        <f t="shared" si="446"/>
        <v>0.38358431830513123</v>
      </c>
      <c r="Q956" s="4">
        <f t="shared" si="465"/>
        <v>0.33418078106320082</v>
      </c>
      <c r="R956" s="4">
        <f t="shared" si="447"/>
        <v>0.27467375198700966</v>
      </c>
      <c r="S956" s="4">
        <f t="shared" si="466"/>
        <v>0</v>
      </c>
      <c r="T956" s="4">
        <f t="shared" si="467"/>
        <v>0</v>
      </c>
      <c r="U956" s="5">
        <f t="shared" si="468"/>
        <v>0</v>
      </c>
      <c r="V956" s="5">
        <f t="shared" si="469"/>
        <v>-12.48902257949899</v>
      </c>
      <c r="W956" s="5">
        <f t="shared" si="470"/>
        <v>19.993253857098257</v>
      </c>
      <c r="X956" s="5">
        <f t="shared" si="448"/>
        <v>0.99932301516085387</v>
      </c>
      <c r="Y956" s="5">
        <f t="shared" si="449"/>
        <v>0</v>
      </c>
      <c r="Z956" s="5">
        <f t="shared" si="450"/>
        <v>14.316596871380682</v>
      </c>
      <c r="AA956" s="5">
        <f t="shared" si="451"/>
        <v>8.9430316278797193</v>
      </c>
      <c r="AB956" s="5">
        <f t="shared" si="452"/>
        <v>0</v>
      </c>
      <c r="AC956" s="5">
        <f t="shared" si="453"/>
        <v>1.8275742918816924</v>
      </c>
      <c r="AD956" s="5">
        <f t="shared" si="454"/>
        <v>-3.2377145150220237</v>
      </c>
      <c r="AE956">
        <f t="shared" si="441"/>
        <v>0</v>
      </c>
    </row>
    <row r="957" spans="1:31" x14ac:dyDescent="0.2">
      <c r="A957">
        <f t="shared" ref="A957:A1020" si="472">A956+dt</f>
        <v>9.2499999999998472</v>
      </c>
      <c r="B957" s="5">
        <f t="shared" si="455"/>
        <v>0</v>
      </c>
      <c r="C957" s="5">
        <f t="shared" si="456"/>
        <v>599.32064373685978</v>
      </c>
      <c r="D957" s="5">
        <f t="shared" si="457"/>
        <v>-283.45225386415581</v>
      </c>
      <c r="E957" s="2">
        <f t="shared" si="458"/>
        <v>599.32064373685978</v>
      </c>
      <c r="F957" s="2">
        <f t="shared" si="459"/>
        <v>0</v>
      </c>
      <c r="G957" s="3">
        <f t="shared" si="460"/>
        <v>0</v>
      </c>
      <c r="H957" s="3">
        <f t="shared" si="461"/>
        <v>56.980912631449954</v>
      </c>
      <c r="I957" s="3">
        <f t="shared" si="462"/>
        <v>-91.22193601035643</v>
      </c>
      <c r="J957" s="2">
        <f t="shared" si="442"/>
        <v>107.55587391579549</v>
      </c>
      <c r="K957" s="2">
        <f t="shared" si="463"/>
        <v>73.316887468163245</v>
      </c>
      <c r="L957" s="6">
        <f t="shared" si="443"/>
        <v>2835.0766521727332</v>
      </c>
      <c r="M957" s="2">
        <f t="shared" si="444"/>
        <v>35.930658959828037</v>
      </c>
      <c r="N957" s="2">
        <f t="shared" si="464"/>
        <v>107.55587391579549</v>
      </c>
      <c r="O957" s="2">
        <f t="shared" si="445"/>
        <v>73.316887468163245</v>
      </c>
      <c r="P957" s="5">
        <f t="shared" si="446"/>
        <v>0.38358423824344379</v>
      </c>
      <c r="Q957" s="4">
        <f t="shared" si="465"/>
        <v>0.33406505522848357</v>
      </c>
      <c r="R957" s="4">
        <f t="shared" si="447"/>
        <v>0.2746330478742991</v>
      </c>
      <c r="S957" s="4">
        <f t="shared" si="466"/>
        <v>0</v>
      </c>
      <c r="T957" s="4">
        <f t="shared" si="467"/>
        <v>0</v>
      </c>
      <c r="U957" s="5">
        <f t="shared" si="468"/>
        <v>0</v>
      </c>
      <c r="V957" s="5">
        <f t="shared" si="469"/>
        <v>-12.497342628514213</v>
      </c>
      <c r="W957" s="5">
        <f t="shared" si="470"/>
        <v>20.007257464117831</v>
      </c>
      <c r="X957" s="5">
        <f t="shared" si="448"/>
        <v>0.99932204870381813</v>
      </c>
      <c r="Y957" s="5">
        <f t="shared" si="449"/>
        <v>0</v>
      </c>
      <c r="Z957" s="5">
        <f t="shared" si="450"/>
        <v>14.324504369987405</v>
      </c>
      <c r="AA957" s="5">
        <f t="shared" si="451"/>
        <v>8.9476650868537746</v>
      </c>
      <c r="AB957" s="5">
        <f t="shared" si="452"/>
        <v>0</v>
      </c>
      <c r="AC957" s="5">
        <f t="shared" si="453"/>
        <v>1.8271617414731924</v>
      </c>
      <c r="AD957" s="5">
        <f t="shared" si="454"/>
        <v>-3.2190774490283935</v>
      </c>
      <c r="AE957">
        <f t="shared" si="441"/>
        <v>0</v>
      </c>
    </row>
    <row r="958" spans="1:31" x14ac:dyDescent="0.2">
      <c r="A958">
        <f t="shared" si="472"/>
        <v>9.259999999999847</v>
      </c>
      <c r="B958" s="5">
        <f t="shared" si="455"/>
        <v>0</v>
      </c>
      <c r="C958" s="5">
        <f t="shared" si="456"/>
        <v>599.89054422126128</v>
      </c>
      <c r="D958" s="5">
        <f t="shared" si="457"/>
        <v>-284.36463417813184</v>
      </c>
      <c r="E958" s="2">
        <f t="shared" si="458"/>
        <v>599.89054422126128</v>
      </c>
      <c r="F958" s="2">
        <f t="shared" si="459"/>
        <v>0</v>
      </c>
      <c r="G958" s="3">
        <f t="shared" si="460"/>
        <v>0</v>
      </c>
      <c r="H958" s="3">
        <f t="shared" si="461"/>
        <v>56.999184248864687</v>
      </c>
      <c r="I958" s="3">
        <f t="shared" si="462"/>
        <v>-91.254126784846719</v>
      </c>
      <c r="J958" s="2">
        <f t="shared" si="442"/>
        <v>107.5928559910039</v>
      </c>
      <c r="K958" s="2">
        <f t="shared" si="463"/>
        <v>73.342096790050377</v>
      </c>
      <c r="L958" s="6">
        <f t="shared" si="443"/>
        <v>2835.0739117685662</v>
      </c>
      <c r="M958" s="2">
        <f t="shared" si="444"/>
        <v>35.930624229011336</v>
      </c>
      <c r="N958" s="2">
        <f t="shared" si="464"/>
        <v>107.5928559910039</v>
      </c>
      <c r="O958" s="2">
        <f t="shared" si="445"/>
        <v>73.342096790050377</v>
      </c>
      <c r="P958" s="5">
        <f t="shared" si="446"/>
        <v>0.38358415822364217</v>
      </c>
      <c r="Q958" s="4">
        <f t="shared" si="465"/>
        <v>0.33394990678577752</v>
      </c>
      <c r="R958" s="4">
        <f t="shared" si="447"/>
        <v>0.2745925308313148</v>
      </c>
      <c r="S958" s="4">
        <f t="shared" si="466"/>
        <v>0</v>
      </c>
      <c r="T958" s="4">
        <f t="shared" si="467"/>
        <v>0</v>
      </c>
      <c r="U958" s="5">
        <f t="shared" si="468"/>
        <v>0</v>
      </c>
      <c r="V958" s="5">
        <f t="shared" si="469"/>
        <v>-12.505645915047534</v>
      </c>
      <c r="W958" s="5">
        <f t="shared" si="470"/>
        <v>20.021195266156433</v>
      </c>
      <c r="X958" s="5">
        <f t="shared" si="448"/>
        <v>0.99932108275240217</v>
      </c>
      <c r="Y958" s="5">
        <f t="shared" si="449"/>
        <v>0</v>
      </c>
      <c r="Z958" s="5">
        <f t="shared" si="450"/>
        <v>14.332371555335481</v>
      </c>
      <c r="AA958" s="5">
        <f t="shared" si="451"/>
        <v>8.9522908803003425</v>
      </c>
      <c r="AB958" s="5">
        <f t="shared" si="452"/>
        <v>0</v>
      </c>
      <c r="AC958" s="5">
        <f t="shared" si="453"/>
        <v>1.8267256402879468</v>
      </c>
      <c r="AD958" s="5">
        <f t="shared" si="454"/>
        <v>-3.2005138535432245</v>
      </c>
      <c r="AE958">
        <f t="shared" si="441"/>
        <v>0</v>
      </c>
    </row>
    <row r="959" spans="1:31" x14ac:dyDescent="0.2">
      <c r="A959">
        <f t="shared" si="472"/>
        <v>9.2699999999998468</v>
      </c>
      <c r="B959" s="5">
        <f t="shared" si="455"/>
        <v>0</v>
      </c>
      <c r="C959" s="5">
        <f t="shared" si="456"/>
        <v>600.46062740003197</v>
      </c>
      <c r="D959" s="5">
        <f t="shared" si="457"/>
        <v>-285.27733547167293</v>
      </c>
      <c r="E959" s="2">
        <f t="shared" si="458"/>
        <v>600.46062740003197</v>
      </c>
      <c r="F959" s="2">
        <f t="shared" si="459"/>
        <v>0</v>
      </c>
      <c r="G959" s="3">
        <f t="shared" si="460"/>
        <v>0</v>
      </c>
      <c r="H959" s="3">
        <f t="shared" si="461"/>
        <v>57.017451505267566</v>
      </c>
      <c r="I959" s="3">
        <f t="shared" si="462"/>
        <v>-91.286131923382158</v>
      </c>
      <c r="J959" s="2">
        <f t="shared" si="442"/>
        <v>107.6296783312515</v>
      </c>
      <c r="K959" s="2">
        <f t="shared" si="463"/>
        <v>73.36719722648364</v>
      </c>
      <c r="L959" s="6">
        <f t="shared" si="443"/>
        <v>2835.0711727992743</v>
      </c>
      <c r="M959" s="2">
        <f t="shared" si="444"/>
        <v>35.93058951637969</v>
      </c>
      <c r="N959" s="2">
        <f t="shared" si="464"/>
        <v>107.6296783312515</v>
      </c>
      <c r="O959" s="2">
        <f t="shared" si="445"/>
        <v>73.36719722648364</v>
      </c>
      <c r="P959" s="5">
        <f t="shared" si="446"/>
        <v>0.38358407824573881</v>
      </c>
      <c r="Q959" s="4">
        <f t="shared" si="465"/>
        <v>0.33383533309275754</v>
      </c>
      <c r="R959" s="4">
        <f t="shared" si="447"/>
        <v>0.27455220015869686</v>
      </c>
      <c r="S959" s="4">
        <f t="shared" si="466"/>
        <v>0</v>
      </c>
      <c r="T959" s="4">
        <f t="shared" si="467"/>
        <v>0</v>
      </c>
      <c r="U959" s="5">
        <f t="shared" si="468"/>
        <v>0</v>
      </c>
      <c r="V959" s="5">
        <f t="shared" si="469"/>
        <v>-12.513932426043318</v>
      </c>
      <c r="W959" s="5">
        <f t="shared" si="470"/>
        <v>20.035067442790634</v>
      </c>
      <c r="X959" s="5">
        <f t="shared" si="448"/>
        <v>0.9993201173067584</v>
      </c>
      <c r="Y959" s="5">
        <f t="shared" si="449"/>
        <v>0</v>
      </c>
      <c r="Z959" s="5">
        <f t="shared" si="450"/>
        <v>14.340198560645421</v>
      </c>
      <c r="AA959" s="5">
        <f t="shared" si="451"/>
        <v>8.9569089935124762</v>
      </c>
      <c r="AB959" s="5">
        <f t="shared" si="452"/>
        <v>0</v>
      </c>
      <c r="AC959" s="5">
        <f t="shared" si="453"/>
        <v>1.8262661346021023</v>
      </c>
      <c r="AD959" s="5">
        <f t="shared" si="454"/>
        <v>-3.1820235636968874</v>
      </c>
      <c r="AE959">
        <f t="shared" si="441"/>
        <v>0</v>
      </c>
    </row>
    <row r="960" spans="1:31" x14ac:dyDescent="0.2">
      <c r="A960">
        <f t="shared" si="472"/>
        <v>9.2799999999998466</v>
      </c>
      <c r="B960" s="5">
        <f t="shared" si="455"/>
        <v>0</v>
      </c>
      <c r="C960" s="5">
        <f t="shared" si="456"/>
        <v>601.03089322839139</v>
      </c>
      <c r="D960" s="5">
        <f t="shared" si="457"/>
        <v>-286.19035589208494</v>
      </c>
      <c r="E960" s="2">
        <f t="shared" si="458"/>
        <v>601.03089322839139</v>
      </c>
      <c r="F960" s="2">
        <f t="shared" si="459"/>
        <v>0</v>
      </c>
      <c r="G960" s="3">
        <f t="shared" si="460"/>
        <v>0</v>
      </c>
      <c r="H960" s="3">
        <f t="shared" si="461"/>
        <v>57.035714166613587</v>
      </c>
      <c r="I960" s="3">
        <f t="shared" si="462"/>
        <v>-91.317952159019129</v>
      </c>
      <c r="J960" s="2">
        <f t="shared" si="442"/>
        <v>107.66634143042361</v>
      </c>
      <c r="K960" s="2">
        <f t="shared" si="463"/>
        <v>73.392189114126523</v>
      </c>
      <c r="L960" s="6">
        <f t="shared" si="443"/>
        <v>2835.0684352652565</v>
      </c>
      <c r="M960" s="2">
        <f t="shared" si="444"/>
        <v>35.930554821938145</v>
      </c>
      <c r="N960" s="2">
        <f t="shared" si="464"/>
        <v>107.66634143042361</v>
      </c>
      <c r="O960" s="2">
        <f t="shared" si="445"/>
        <v>73.392189114126523</v>
      </c>
      <c r="P960" s="5">
        <f t="shared" si="446"/>
        <v>0.38358399830974549</v>
      </c>
      <c r="Q960" s="4">
        <f t="shared" si="465"/>
        <v>0.33372133151898054</v>
      </c>
      <c r="R960" s="4">
        <f t="shared" si="447"/>
        <v>0.27451205515888644</v>
      </c>
      <c r="S960" s="4">
        <f t="shared" si="466"/>
        <v>0</v>
      </c>
      <c r="T960" s="4">
        <f t="shared" si="467"/>
        <v>0</v>
      </c>
      <c r="U960" s="5">
        <f t="shared" si="468"/>
        <v>0</v>
      </c>
      <c r="V960" s="5">
        <f t="shared" si="469"/>
        <v>-12.522202148739394</v>
      </c>
      <c r="W960" s="5">
        <f t="shared" si="470"/>
        <v>20.048874173885782</v>
      </c>
      <c r="X960" s="5">
        <f t="shared" si="448"/>
        <v>0.99931915236702706</v>
      </c>
      <c r="Y960" s="5">
        <f t="shared" si="449"/>
        <v>0</v>
      </c>
      <c r="Z960" s="5">
        <f t="shared" si="450"/>
        <v>14.347985519070281</v>
      </c>
      <c r="AA960" s="5">
        <f t="shared" si="451"/>
        <v>8.9615194119481618</v>
      </c>
      <c r="AB960" s="5">
        <f t="shared" si="452"/>
        <v>0</v>
      </c>
      <c r="AC960" s="5">
        <f t="shared" si="453"/>
        <v>1.8257833703308872</v>
      </c>
      <c r="AD960" s="5">
        <f t="shared" si="454"/>
        <v>-3.163606414166054</v>
      </c>
      <c r="AE960">
        <f t="shared" si="441"/>
        <v>0</v>
      </c>
    </row>
    <row r="961" spans="1:31" x14ac:dyDescent="0.2">
      <c r="A961">
        <f t="shared" si="472"/>
        <v>9.2899999999998464</v>
      </c>
      <c r="B961" s="5">
        <f t="shared" si="455"/>
        <v>0</v>
      </c>
      <c r="C961" s="5">
        <f t="shared" si="456"/>
        <v>601.60134165922602</v>
      </c>
      <c r="D961" s="5">
        <f t="shared" si="457"/>
        <v>-287.10369359399579</v>
      </c>
      <c r="E961" s="2">
        <f t="shared" si="458"/>
        <v>601.60134165922602</v>
      </c>
      <c r="F961" s="2">
        <f t="shared" si="459"/>
        <v>0</v>
      </c>
      <c r="G961" s="3">
        <f t="shared" si="460"/>
        <v>0</v>
      </c>
      <c r="H961" s="3">
        <f t="shared" si="461"/>
        <v>57.053972000316897</v>
      </c>
      <c r="I961" s="3">
        <f t="shared" si="462"/>
        <v>-91.349588223160794</v>
      </c>
      <c r="J961" s="2">
        <f t="shared" si="442"/>
        <v>107.70284578205899</v>
      </c>
      <c r="K961" s="2">
        <f t="shared" si="463"/>
        <v>73.417072789406262</v>
      </c>
      <c r="L961" s="6">
        <f t="shared" si="443"/>
        <v>2835.0656991668811</v>
      </c>
      <c r="M961" s="2">
        <f t="shared" si="444"/>
        <v>35.930520145691375</v>
      </c>
      <c r="N961" s="2">
        <f t="shared" si="464"/>
        <v>107.70284578205899</v>
      </c>
      <c r="O961" s="2">
        <f t="shared" si="445"/>
        <v>73.417072789406262</v>
      </c>
      <c r="P961" s="5">
        <f t="shared" si="446"/>
        <v>0.38358391841567296</v>
      </c>
      <c r="Q961" s="4">
        <f t="shared" si="465"/>
        <v>0.33360789944583469</v>
      </c>
      <c r="R961" s="4">
        <f t="shared" si="447"/>
        <v>0.27447209513612919</v>
      </c>
      <c r="S961" s="4">
        <f t="shared" si="466"/>
        <v>0</v>
      </c>
      <c r="T961" s="4">
        <f t="shared" si="467"/>
        <v>0</v>
      </c>
      <c r="U961" s="5">
        <f t="shared" si="468"/>
        <v>0</v>
      </c>
      <c r="V961" s="5">
        <f t="shared" si="469"/>
        <v>-12.53045507066609</v>
      </c>
      <c r="W961" s="5">
        <f t="shared" si="470"/>
        <v>20.06261563958784</v>
      </c>
      <c r="X961" s="5">
        <f t="shared" si="448"/>
        <v>0.99931818793333815</v>
      </c>
      <c r="Y961" s="5">
        <f t="shared" si="449"/>
        <v>0</v>
      </c>
      <c r="Z961" s="5">
        <f t="shared" si="450"/>
        <v>14.355732563692248</v>
      </c>
      <c r="AA961" s="5">
        <f t="shared" si="451"/>
        <v>8.9661221212300166</v>
      </c>
      <c r="AB961" s="5">
        <f t="shared" si="452"/>
        <v>0</v>
      </c>
      <c r="AC961" s="5">
        <f t="shared" si="453"/>
        <v>1.8252774930261584</v>
      </c>
      <c r="AD961" s="5">
        <f t="shared" si="454"/>
        <v>-3.145262239182145</v>
      </c>
      <c r="AE961">
        <f t="shared" si="441"/>
        <v>0</v>
      </c>
    </row>
    <row r="962" spans="1:31" x14ac:dyDescent="0.2">
      <c r="A962">
        <f t="shared" si="472"/>
        <v>9.2999999999998462</v>
      </c>
      <c r="B962" s="5">
        <f t="shared" si="455"/>
        <v>0</v>
      </c>
      <c r="C962" s="5">
        <f t="shared" si="456"/>
        <v>602.1719726431038</v>
      </c>
      <c r="D962" s="5">
        <f t="shared" si="457"/>
        <v>-288.01734673933936</v>
      </c>
      <c r="E962" s="2">
        <f t="shared" si="458"/>
        <v>602.1719726431038</v>
      </c>
      <c r="F962" s="2">
        <f t="shared" si="459"/>
        <v>0</v>
      </c>
      <c r="G962" s="3">
        <f t="shared" si="460"/>
        <v>0</v>
      </c>
      <c r="H962" s="3">
        <f t="shared" si="461"/>
        <v>57.072224775247157</v>
      </c>
      <c r="I962" s="3">
        <f t="shared" si="462"/>
        <v>-91.381040845552619</v>
      </c>
      <c r="J962" s="2">
        <f t="shared" si="442"/>
        <v>107.73919187933838</v>
      </c>
      <c r="K962" s="2">
        <f t="shared" si="463"/>
        <v>73.441848588506048</v>
      </c>
      <c r="L962" s="6">
        <f t="shared" si="443"/>
        <v>2835.0629645044828</v>
      </c>
      <c r="M962" s="2">
        <f t="shared" si="444"/>
        <v>35.930485487643615</v>
      </c>
      <c r="N962" s="2">
        <f t="shared" si="464"/>
        <v>107.73919187933838</v>
      </c>
      <c r="O962" s="2">
        <f t="shared" si="445"/>
        <v>73.441848588506048</v>
      </c>
      <c r="P962" s="5">
        <f t="shared" si="446"/>
        <v>0.3835838385635309</v>
      </c>
      <c r="Q962" s="4">
        <f t="shared" si="465"/>
        <v>0.33349503426648741</v>
      </c>
      <c r="R962" s="4">
        <f t="shared" si="447"/>
        <v>0.27443231939647761</v>
      </c>
      <c r="S962" s="4">
        <f t="shared" si="466"/>
        <v>0</v>
      </c>
      <c r="T962" s="4">
        <f t="shared" si="467"/>
        <v>0</v>
      </c>
      <c r="U962" s="5">
        <f t="shared" si="468"/>
        <v>0</v>
      </c>
      <c r="V962" s="5">
        <f t="shared" si="469"/>
        <v>-12.538691179645285</v>
      </c>
      <c r="W962" s="5">
        <f t="shared" si="470"/>
        <v>20.076292020315311</v>
      </c>
      <c r="X962" s="5">
        <f t="shared" si="448"/>
        <v>0.99931722400580958</v>
      </c>
      <c r="Y962" s="5">
        <f t="shared" si="449"/>
        <v>0</v>
      </c>
      <c r="Z962" s="5">
        <f t="shared" si="450"/>
        <v>14.363439827519228</v>
      </c>
      <c r="AA962" s="5">
        <f t="shared" si="451"/>
        <v>8.9707171071449956</v>
      </c>
      <c r="AB962" s="5">
        <f t="shared" si="452"/>
        <v>0</v>
      </c>
      <c r="AC962" s="5">
        <f t="shared" si="453"/>
        <v>1.8247486478739425</v>
      </c>
      <c r="AD962" s="5">
        <f t="shared" si="454"/>
        <v>-3.1269908725396931</v>
      </c>
      <c r="AE962">
        <f t="shared" si="441"/>
        <v>0</v>
      </c>
    </row>
    <row r="963" spans="1:31" x14ac:dyDescent="0.2">
      <c r="A963">
        <f t="shared" si="472"/>
        <v>9.309999999999846</v>
      </c>
      <c r="B963" s="5">
        <f t="shared" si="455"/>
        <v>0</v>
      </c>
      <c r="C963" s="5">
        <f t="shared" si="456"/>
        <v>602.74278612828857</v>
      </c>
      <c r="D963" s="5">
        <f t="shared" si="457"/>
        <v>-288.93131349733846</v>
      </c>
      <c r="E963" s="2">
        <f t="shared" si="458"/>
        <v>602.74278612828857</v>
      </c>
      <c r="F963" s="2">
        <f t="shared" si="459"/>
        <v>0</v>
      </c>
      <c r="G963" s="3">
        <f t="shared" si="460"/>
        <v>0</v>
      </c>
      <c r="H963" s="3">
        <f t="shared" si="461"/>
        <v>57.0904722617259</v>
      </c>
      <c r="I963" s="3">
        <f t="shared" si="462"/>
        <v>-91.41231075427801</v>
      </c>
      <c r="J963" s="2">
        <f t="shared" si="442"/>
        <v>107.77538021507317</v>
      </c>
      <c r="K963" s="2">
        <f t="shared" si="463"/>
        <v>73.466516847357298</v>
      </c>
      <c r="L963" s="6">
        <f t="shared" si="443"/>
        <v>2835.0602312783662</v>
      </c>
      <c r="M963" s="2">
        <f t="shared" si="444"/>
        <v>35.930450847798738</v>
      </c>
      <c r="N963" s="2">
        <f t="shared" si="464"/>
        <v>107.77538021507317</v>
      </c>
      <c r="O963" s="2">
        <f t="shared" si="445"/>
        <v>73.466516847357298</v>
      </c>
      <c r="P963" s="5">
        <f t="shared" si="446"/>
        <v>0.38358375875332829</v>
      </c>
      <c r="Q963" s="4">
        <f t="shared" si="465"/>
        <v>0.33338273338583502</v>
      </c>
      <c r="R963" s="4">
        <f t="shared" si="447"/>
        <v>0.27439272724779423</v>
      </c>
      <c r="S963" s="4">
        <f t="shared" si="466"/>
        <v>0</v>
      </c>
      <c r="T963" s="4">
        <f t="shared" si="467"/>
        <v>0</v>
      </c>
      <c r="U963" s="5">
        <f t="shared" si="468"/>
        <v>0</v>
      </c>
      <c r="V963" s="5">
        <f t="shared" si="469"/>
        <v>-12.546910463789484</v>
      </c>
      <c r="W963" s="5">
        <f t="shared" si="470"/>
        <v>20.089903496751237</v>
      </c>
      <c r="X963" s="5">
        <f t="shared" si="448"/>
        <v>0.99931626058454903</v>
      </c>
      <c r="Y963" s="5">
        <f t="shared" si="449"/>
        <v>0</v>
      </c>
      <c r="Z963" s="5">
        <f t="shared" si="450"/>
        <v>14.371107443481504</v>
      </c>
      <c r="AA963" s="5">
        <f t="shared" si="451"/>
        <v>8.9753043556441003</v>
      </c>
      <c r="AB963" s="5">
        <f t="shared" si="452"/>
        <v>0</v>
      </c>
      <c r="AC963" s="5">
        <f t="shared" si="453"/>
        <v>1.8241969796920205</v>
      </c>
      <c r="AD963" s="5">
        <f t="shared" si="454"/>
        <v>-3.1087921476046603</v>
      </c>
      <c r="AE963">
        <f t="shared" si="441"/>
        <v>0</v>
      </c>
    </row>
    <row r="964" spans="1:31" x14ac:dyDescent="0.2">
      <c r="A964">
        <f t="shared" si="472"/>
        <v>9.3199999999998457</v>
      </c>
      <c r="B964" s="5">
        <f t="shared" si="455"/>
        <v>0</v>
      </c>
      <c r="C964" s="5">
        <f t="shared" si="456"/>
        <v>603.31378206075476</v>
      </c>
      <c r="D964" s="5">
        <f t="shared" si="457"/>
        <v>-289.84559204448863</v>
      </c>
      <c r="E964" s="2">
        <f t="shared" si="458"/>
        <v>603.31378206075476</v>
      </c>
      <c r="F964" s="2">
        <f t="shared" si="459"/>
        <v>0</v>
      </c>
      <c r="G964" s="3">
        <f t="shared" si="460"/>
        <v>0</v>
      </c>
      <c r="H964" s="3">
        <f t="shared" si="461"/>
        <v>57.108714231522818</v>
      </c>
      <c r="I964" s="3">
        <f t="shared" si="462"/>
        <v>-91.443398675754054</v>
      </c>
      <c r="J964" s="2">
        <f t="shared" si="442"/>
        <v>107.81141128169428</v>
      </c>
      <c r="K964" s="2">
        <f t="shared" si="463"/>
        <v>73.491077901632082</v>
      </c>
      <c r="L964" s="6">
        <f t="shared" si="443"/>
        <v>2835.0574994888038</v>
      </c>
      <c r="M964" s="2">
        <f t="shared" si="444"/>
        <v>35.930416226160183</v>
      </c>
      <c r="N964" s="2">
        <f t="shared" si="464"/>
        <v>107.81141128169428</v>
      </c>
      <c r="O964" s="2">
        <f t="shared" si="445"/>
        <v>73.491077901632082</v>
      </c>
      <c r="P964" s="5">
        <f t="shared" si="446"/>
        <v>0.38358367898507306</v>
      </c>
      <c r="Q964" s="4">
        <f t="shared" si="465"/>
        <v>0.33327099422045087</v>
      </c>
      <c r="R964" s="4">
        <f t="shared" si="447"/>
        <v>0.27435331799975399</v>
      </c>
      <c r="S964" s="4">
        <f t="shared" si="466"/>
        <v>0</v>
      </c>
      <c r="T964" s="4">
        <f t="shared" si="467"/>
        <v>0</v>
      </c>
      <c r="U964" s="5">
        <f t="shared" si="468"/>
        <v>0</v>
      </c>
      <c r="V964" s="5">
        <f t="shared" si="469"/>
        <v>-12.555112911500837</v>
      </c>
      <c r="W964" s="5">
        <f t="shared" si="470"/>
        <v>20.103450249835269</v>
      </c>
      <c r="X964" s="5">
        <f t="shared" si="448"/>
        <v>0.9993152976696521</v>
      </c>
      <c r="Y964" s="5">
        <f t="shared" si="449"/>
        <v>0</v>
      </c>
      <c r="Z964" s="5">
        <f t="shared" si="450"/>
        <v>14.378735544428416</v>
      </c>
      <c r="AA964" s="5">
        <f t="shared" si="451"/>
        <v>8.9798838528420521</v>
      </c>
      <c r="AB964" s="5">
        <f t="shared" si="452"/>
        <v>0</v>
      </c>
      <c r="AC964" s="5">
        <f t="shared" si="453"/>
        <v>1.8236226329275791</v>
      </c>
      <c r="AD964" s="5">
        <f t="shared" si="454"/>
        <v>-3.0906658973226797</v>
      </c>
      <c r="AE964">
        <f t="shared" si="441"/>
        <v>0</v>
      </c>
    </row>
    <row r="965" spans="1:31" x14ac:dyDescent="0.2">
      <c r="A965">
        <f t="shared" si="472"/>
        <v>9.3299999999998455</v>
      </c>
      <c r="B965" s="5">
        <f t="shared" si="455"/>
        <v>0</v>
      </c>
      <c r="C965" s="5">
        <f t="shared" si="456"/>
        <v>603.88496038420169</v>
      </c>
      <c r="D965" s="5">
        <f t="shared" si="457"/>
        <v>-290.76018056454103</v>
      </c>
      <c r="E965" s="2">
        <f t="shared" si="458"/>
        <v>603.88496038420169</v>
      </c>
      <c r="F965" s="2">
        <f t="shared" si="459"/>
        <v>0</v>
      </c>
      <c r="G965" s="3">
        <f t="shared" si="460"/>
        <v>0</v>
      </c>
      <c r="H965" s="3">
        <f t="shared" si="461"/>
        <v>57.126950457852097</v>
      </c>
      <c r="I965" s="3">
        <f t="shared" si="462"/>
        <v>-91.474305334727276</v>
      </c>
      <c r="J965" s="2">
        <f t="shared" si="442"/>
        <v>107.84728557124099</v>
      </c>
      <c r="K965" s="2">
        <f t="shared" si="463"/>
        <v>73.515532086735504</v>
      </c>
      <c r="L965" s="6">
        <f t="shared" si="443"/>
        <v>2835.0547691360384</v>
      </c>
      <c r="M965" s="2">
        <f t="shared" si="444"/>
        <v>35.930381622731041</v>
      </c>
      <c r="N965" s="2">
        <f t="shared" si="464"/>
        <v>107.84728557124099</v>
      </c>
      <c r="O965" s="2">
        <f t="shared" si="445"/>
        <v>73.515532086735504</v>
      </c>
      <c r="P965" s="5">
        <f t="shared" si="446"/>
        <v>0.38358359925877233</v>
      </c>
      <c r="Q965" s="4">
        <f t="shared" si="465"/>
        <v>0.33315981419853546</v>
      </c>
      <c r="R965" s="4">
        <f t="shared" si="447"/>
        <v>0.27431409096384712</v>
      </c>
      <c r="S965" s="4">
        <f t="shared" si="466"/>
        <v>0</v>
      </c>
      <c r="T965" s="4">
        <f t="shared" si="467"/>
        <v>0</v>
      </c>
      <c r="U965" s="5">
        <f t="shared" si="468"/>
        <v>0</v>
      </c>
      <c r="V965" s="5">
        <f t="shared" si="469"/>
        <v>-12.563298511470203</v>
      </c>
      <c r="W965" s="5">
        <f t="shared" si="470"/>
        <v>20.116932460755745</v>
      </c>
      <c r="X965" s="5">
        <f t="shared" si="448"/>
        <v>0.99931433526120472</v>
      </c>
      <c r="Y965" s="5">
        <f t="shared" si="449"/>
        <v>0</v>
      </c>
      <c r="Z965" s="5">
        <f t="shared" si="450"/>
        <v>14.38632426312507</v>
      </c>
      <c r="AA965" s="5">
        <f t="shared" si="451"/>
        <v>8.9844555850170078</v>
      </c>
      <c r="AB965" s="5">
        <f t="shared" si="452"/>
        <v>0</v>
      </c>
      <c r="AC965" s="5">
        <f t="shared" si="453"/>
        <v>1.8230257516548676</v>
      </c>
      <c r="AD965" s="5">
        <f t="shared" si="454"/>
        <v>-3.0726119542272485</v>
      </c>
      <c r="AE965">
        <f t="shared" ref="AE965:AE1028" si="473">IF(($D965-height)*($D966-height)&lt;0,1,0)</f>
        <v>0</v>
      </c>
    </row>
    <row r="966" spans="1:31" x14ac:dyDescent="0.2">
      <c r="A966">
        <f t="shared" si="472"/>
        <v>9.3399999999998453</v>
      </c>
      <c r="B966" s="5">
        <f t="shared" si="455"/>
        <v>0</v>
      </c>
      <c r="C966" s="5">
        <f t="shared" si="456"/>
        <v>604.45632104006779</v>
      </c>
      <c r="D966" s="5">
        <f t="shared" si="457"/>
        <v>-291.67507724848599</v>
      </c>
      <c r="E966" s="2">
        <f t="shared" si="458"/>
        <v>604.45632104006779</v>
      </c>
      <c r="F966" s="2">
        <f t="shared" si="459"/>
        <v>0</v>
      </c>
      <c r="G966" s="3">
        <f t="shared" si="460"/>
        <v>0</v>
      </c>
      <c r="H966" s="3">
        <f t="shared" si="461"/>
        <v>57.145180715368646</v>
      </c>
      <c r="I966" s="3">
        <f t="shared" si="462"/>
        <v>-91.505031454269542</v>
      </c>
      <c r="J966" s="2">
        <f t="shared" si="442"/>
        <v>107.88300357535009</v>
      </c>
      <c r="K966" s="2">
        <f t="shared" si="463"/>
        <v>73.539879737798287</v>
      </c>
      <c r="L966" s="6">
        <f t="shared" si="443"/>
        <v>2835.052040220281</v>
      </c>
      <c r="M966" s="2">
        <f t="shared" si="444"/>
        <v>35.930347037513975</v>
      </c>
      <c r="N966" s="2">
        <f t="shared" si="464"/>
        <v>107.88300357535009</v>
      </c>
      <c r="O966" s="2">
        <f t="shared" si="445"/>
        <v>73.539879737798287</v>
      </c>
      <c r="P966" s="5">
        <f t="shared" si="446"/>
        <v>0.38358351957443221</v>
      </c>
      <c r="Q966" s="4">
        <f t="shared" si="465"/>
        <v>0.33304919075986505</v>
      </c>
      <c r="R966" s="4">
        <f t="shared" si="447"/>
        <v>0.27427504545338122</v>
      </c>
      <c r="S966" s="4">
        <f t="shared" si="466"/>
        <v>0</v>
      </c>
      <c r="T966" s="4">
        <f t="shared" si="467"/>
        <v>0</v>
      </c>
      <c r="U966" s="5">
        <f t="shared" si="468"/>
        <v>0</v>
      </c>
      <c r="V966" s="5">
        <f t="shared" si="469"/>
        <v>-12.571467252676149</v>
      </c>
      <c r="W966" s="5">
        <f t="shared" si="470"/>
        <v>20.130350310941868</v>
      </c>
      <c r="X966" s="5">
        <f t="shared" si="448"/>
        <v>0.99931337335928094</v>
      </c>
      <c r="Y966" s="5">
        <f t="shared" si="449"/>
        <v>0</v>
      </c>
      <c r="Z966" s="5">
        <f t="shared" si="450"/>
        <v>14.393873732249071</v>
      </c>
      <c r="AA966" s="5">
        <f t="shared" si="451"/>
        <v>8.9890195386102132</v>
      </c>
      <c r="AB966" s="5">
        <f t="shared" si="452"/>
        <v>0</v>
      </c>
      <c r="AC966" s="5">
        <f t="shared" si="453"/>
        <v>1.8224064795729227</v>
      </c>
      <c r="AD966" s="5">
        <f t="shared" si="454"/>
        <v>-3.0546301504479203</v>
      </c>
      <c r="AE966">
        <f t="shared" si="473"/>
        <v>0</v>
      </c>
    </row>
    <row r="967" spans="1:31" x14ac:dyDescent="0.2">
      <c r="A967">
        <f t="shared" si="472"/>
        <v>9.3499999999998451</v>
      </c>
      <c r="B967" s="5">
        <f t="shared" si="455"/>
        <v>0</v>
      </c>
      <c r="C967" s="5">
        <f t="shared" si="456"/>
        <v>605.0278639675455</v>
      </c>
      <c r="D967" s="5">
        <f t="shared" si="457"/>
        <v>-292.59028029453617</v>
      </c>
      <c r="E967" s="2">
        <f t="shared" si="458"/>
        <v>605.0278639675455</v>
      </c>
      <c r="F967" s="2">
        <f t="shared" si="459"/>
        <v>0</v>
      </c>
      <c r="G967" s="3">
        <f t="shared" si="460"/>
        <v>0</v>
      </c>
      <c r="H967" s="3">
        <f t="shared" si="461"/>
        <v>57.163404780164377</v>
      </c>
      <c r="I967" s="3">
        <f t="shared" si="462"/>
        <v>-91.535577755774014</v>
      </c>
      <c r="J967" s="2">
        <f t="shared" si="442"/>
        <v>107.91856578524508</v>
      </c>
      <c r="K967" s="2">
        <f t="shared" si="463"/>
        <v>73.56412118966945</v>
      </c>
      <c r="L967" s="6">
        <f t="shared" si="443"/>
        <v>2835.0493127417117</v>
      </c>
      <c r="M967" s="2">
        <f t="shared" si="444"/>
        <v>35.930312470511275</v>
      </c>
      <c r="N967" s="2">
        <f t="shared" si="464"/>
        <v>107.91856578524508</v>
      </c>
      <c r="O967" s="2">
        <f t="shared" si="445"/>
        <v>73.56412118966945</v>
      </c>
      <c r="P967" s="5">
        <f t="shared" si="446"/>
        <v>0.38358343993205801</v>
      </c>
      <c r="Q967" s="4">
        <f t="shared" si="465"/>
        <v>0.33293912135574144</v>
      </c>
      <c r="R967" s="4">
        <f t="shared" si="447"/>
        <v>0.274236180783484</v>
      </c>
      <c r="S967" s="4">
        <f t="shared" si="466"/>
        <v>0</v>
      </c>
      <c r="T967" s="4">
        <f t="shared" si="467"/>
        <v>0</v>
      </c>
      <c r="U967" s="5">
        <f t="shared" si="468"/>
        <v>0</v>
      </c>
      <c r="V967" s="5">
        <f t="shared" si="469"/>
        <v>-12.579619124384013</v>
      </c>
      <c r="W967" s="5">
        <f t="shared" si="470"/>
        <v>20.143703982055975</v>
      </c>
      <c r="X967" s="5">
        <f t="shared" si="448"/>
        <v>0.9993124119639446</v>
      </c>
      <c r="Y967" s="5">
        <f t="shared" si="449"/>
        <v>0</v>
      </c>
      <c r="Z967" s="5">
        <f t="shared" si="450"/>
        <v>14.401384084387342</v>
      </c>
      <c r="AA967" s="5">
        <f t="shared" si="451"/>
        <v>8.9935757002257137</v>
      </c>
      <c r="AB967" s="5">
        <f t="shared" si="452"/>
        <v>0</v>
      </c>
      <c r="AC967" s="5">
        <f t="shared" si="453"/>
        <v>1.8217649600033283</v>
      </c>
      <c r="AD967" s="5">
        <f t="shared" si="454"/>
        <v>-3.0367203177183129</v>
      </c>
      <c r="AE967">
        <f t="shared" si="473"/>
        <v>0</v>
      </c>
    </row>
    <row r="968" spans="1:31" x14ac:dyDescent="0.2">
      <c r="A968">
        <f t="shared" si="472"/>
        <v>9.3599999999998449</v>
      </c>
      <c r="B968" s="5">
        <f t="shared" si="455"/>
        <v>0</v>
      </c>
      <c r="C968" s="5">
        <f t="shared" si="456"/>
        <v>605.59958910359524</v>
      </c>
      <c r="D968" s="5">
        <f t="shared" si="457"/>
        <v>-293.50578790810982</v>
      </c>
      <c r="E968" s="2">
        <f t="shared" si="458"/>
        <v>605.59958910359524</v>
      </c>
      <c r="F968" s="2">
        <f t="shared" si="459"/>
        <v>0</v>
      </c>
      <c r="G968" s="3">
        <f t="shared" si="460"/>
        <v>0</v>
      </c>
      <c r="H968" s="3">
        <f t="shared" si="461"/>
        <v>57.18162242976441</v>
      </c>
      <c r="I968" s="3">
        <f t="shared" si="462"/>
        <v>-91.565944958951192</v>
      </c>
      <c r="J968" s="2">
        <f t="shared" si="442"/>
        <v>107.9539726917255</v>
      </c>
      <c r="K968" s="2">
        <f t="shared" si="463"/>
        <v>73.588256776908992</v>
      </c>
      <c r="L968" s="6">
        <f t="shared" si="443"/>
        <v>2835.0465867004809</v>
      </c>
      <c r="M968" s="2">
        <f t="shared" si="444"/>
        <v>35.930277921724844</v>
      </c>
      <c r="N968" s="2">
        <f t="shared" si="464"/>
        <v>107.9539726917255</v>
      </c>
      <c r="O968" s="2">
        <f t="shared" si="445"/>
        <v>73.588256776908992</v>
      </c>
      <c r="P968" s="5">
        <f t="shared" si="446"/>
        <v>0.38358336033165408</v>
      </c>
      <c r="Q968" s="4">
        <f t="shared" si="465"/>
        <v>0.33282960344894136</v>
      </c>
      <c r="R968" s="4">
        <f t="shared" si="447"/>
        <v>0.27419749627110496</v>
      </c>
      <c r="S968" s="4">
        <f t="shared" si="466"/>
        <v>0</v>
      </c>
      <c r="T968" s="4">
        <f t="shared" si="467"/>
        <v>0</v>
      </c>
      <c r="U968" s="5">
        <f t="shared" si="468"/>
        <v>0</v>
      </c>
      <c r="V968" s="5">
        <f t="shared" si="469"/>
        <v>-12.587754116144914</v>
      </c>
      <c r="W968" s="5">
        <f t="shared" si="470"/>
        <v>20.156993655985801</v>
      </c>
      <c r="X968" s="5">
        <f t="shared" si="448"/>
        <v>0.99931145107524855</v>
      </c>
      <c r="Y968" s="5">
        <f t="shared" si="449"/>
        <v>0</v>
      </c>
      <c r="Z968" s="5">
        <f t="shared" si="450"/>
        <v>14.408855452032896</v>
      </c>
      <c r="AA968" s="5">
        <f t="shared" si="451"/>
        <v>8.9981240566300027</v>
      </c>
      <c r="AB968" s="5">
        <f t="shared" si="452"/>
        <v>0</v>
      </c>
      <c r="AC968" s="5">
        <f t="shared" si="453"/>
        <v>1.8211013358879811</v>
      </c>
      <c r="AD968" s="5">
        <f t="shared" si="454"/>
        <v>-3.0188822873841943</v>
      </c>
      <c r="AE968">
        <f t="shared" si="473"/>
        <v>0</v>
      </c>
    </row>
    <row r="969" spans="1:31" x14ac:dyDescent="0.2">
      <c r="A969">
        <f t="shared" si="472"/>
        <v>9.3699999999998447</v>
      </c>
      <c r="B969" s="5">
        <f t="shared" si="455"/>
        <v>0</v>
      </c>
      <c r="C969" s="5">
        <f t="shared" si="456"/>
        <v>606.17149638295973</v>
      </c>
      <c r="D969" s="5">
        <f t="shared" si="457"/>
        <v>-294.42159830181367</v>
      </c>
      <c r="E969" s="2">
        <f t="shared" si="458"/>
        <v>606.17149638295973</v>
      </c>
      <c r="F969" s="2">
        <f t="shared" si="459"/>
        <v>0</v>
      </c>
      <c r="G969" s="3">
        <f t="shared" si="460"/>
        <v>0</v>
      </c>
      <c r="H969" s="3">
        <f t="shared" si="461"/>
        <v>57.199833443123289</v>
      </c>
      <c r="I969" s="3">
        <f t="shared" si="462"/>
        <v>-91.596133781825031</v>
      </c>
      <c r="J969" s="2">
        <f t="shared" si="442"/>
        <v>107.98922478515638</v>
      </c>
      <c r="K969" s="2">
        <f t="shared" si="463"/>
        <v>73.612286833780757</v>
      </c>
      <c r="L969" s="6">
        <f t="shared" si="443"/>
        <v>2835.0438620967093</v>
      </c>
      <c r="M969" s="2">
        <f t="shared" si="444"/>
        <v>35.93024339115621</v>
      </c>
      <c r="N969" s="2">
        <f t="shared" si="464"/>
        <v>107.98922478515638</v>
      </c>
      <c r="O969" s="2">
        <f t="shared" si="445"/>
        <v>73.612286833780757</v>
      </c>
      <c r="P969" s="5">
        <f t="shared" si="446"/>
        <v>0.3835832807732239</v>
      </c>
      <c r="Q969" s="4">
        <f t="shared" si="465"/>
        <v>0.33272063451366668</v>
      </c>
      <c r="R969" s="4">
        <f t="shared" si="447"/>
        <v>0.2741589912350183</v>
      </c>
      <c r="S969" s="4">
        <f t="shared" si="466"/>
        <v>0</v>
      </c>
      <c r="T969" s="4">
        <f t="shared" si="467"/>
        <v>0</v>
      </c>
      <c r="U969" s="5">
        <f t="shared" si="468"/>
        <v>0</v>
      </c>
      <c r="V969" s="5">
        <f t="shared" si="469"/>
        <v>-12.595872217794771</v>
      </c>
      <c r="W969" s="5">
        <f t="shared" si="470"/>
        <v>20.170219514836852</v>
      </c>
      <c r="X969" s="5">
        <f t="shared" si="448"/>
        <v>0.9993104906932353</v>
      </c>
      <c r="Y969" s="5">
        <f t="shared" si="449"/>
        <v>0</v>
      </c>
      <c r="Z969" s="5">
        <f t="shared" si="450"/>
        <v>14.416287967581725</v>
      </c>
      <c r="AA969" s="5">
        <f t="shared" si="451"/>
        <v>9.0026645947517085</v>
      </c>
      <c r="AB969" s="5">
        <f t="shared" si="452"/>
        <v>0</v>
      </c>
      <c r="AC969" s="5">
        <f t="shared" si="453"/>
        <v>1.8204157497869549</v>
      </c>
      <c r="AD969" s="5">
        <f t="shared" si="454"/>
        <v>-3.001115890411441</v>
      </c>
      <c r="AE969">
        <f t="shared" si="473"/>
        <v>0</v>
      </c>
    </row>
    <row r="970" spans="1:31" x14ac:dyDescent="0.2">
      <c r="A970">
        <f t="shared" si="472"/>
        <v>9.3799999999998445</v>
      </c>
      <c r="B970" s="5">
        <f t="shared" si="455"/>
        <v>0</v>
      </c>
      <c r="C970" s="5">
        <f t="shared" si="456"/>
        <v>606.74358573817847</v>
      </c>
      <c r="D970" s="5">
        <f t="shared" si="457"/>
        <v>-295.33770969542644</v>
      </c>
      <c r="E970" s="2">
        <f t="shared" si="458"/>
        <v>606.74358573817847</v>
      </c>
      <c r="F970" s="2">
        <f t="shared" si="459"/>
        <v>0</v>
      </c>
      <c r="G970" s="3">
        <f t="shared" si="460"/>
        <v>0</v>
      </c>
      <c r="H970" s="3">
        <f t="shared" si="461"/>
        <v>57.218037600621159</v>
      </c>
      <c r="I970" s="3">
        <f t="shared" si="462"/>
        <v>-91.626144940729148</v>
      </c>
      <c r="J970" s="2">
        <f t="shared" si="442"/>
        <v>108.02432255545787</v>
      </c>
      <c r="K970" s="2">
        <f t="shared" si="463"/>
        <v>73.636211694245304</v>
      </c>
      <c r="L970" s="6">
        <f t="shared" si="443"/>
        <v>2835.0411389304873</v>
      </c>
      <c r="M970" s="2">
        <f t="shared" si="444"/>
        <v>35.930208878806525</v>
      </c>
      <c r="N970" s="2">
        <f t="shared" si="464"/>
        <v>108.02432255545787</v>
      </c>
      <c r="O970" s="2">
        <f t="shared" si="445"/>
        <v>73.636211694245304</v>
      </c>
      <c r="P970" s="5">
        <f t="shared" si="446"/>
        <v>0.38358320125677026</v>
      </c>
      <c r="Q970" s="4">
        <f t="shared" si="465"/>
        <v>0.33261221203549374</v>
      </c>
      <c r="R970" s="4">
        <f t="shared" si="447"/>
        <v>0.27412066499582421</v>
      </c>
      <c r="S970" s="4">
        <f t="shared" si="466"/>
        <v>0</v>
      </c>
      <c r="T970" s="4">
        <f t="shared" si="467"/>
        <v>0</v>
      </c>
      <c r="U970" s="5">
        <f t="shared" si="468"/>
        <v>0</v>
      </c>
      <c r="V970" s="5">
        <f t="shared" si="469"/>
        <v>-12.603973419453309</v>
      </c>
      <c r="W970" s="5">
        <f t="shared" si="470"/>
        <v>20.183381740924812</v>
      </c>
      <c r="X970" s="5">
        <f t="shared" si="448"/>
        <v>0.99930953081793683</v>
      </c>
      <c r="Y970" s="5">
        <f t="shared" si="449"/>
        <v>0</v>
      </c>
      <c r="Z970" s="5">
        <f t="shared" si="450"/>
        <v>14.423681763329654</v>
      </c>
      <c r="AA970" s="5">
        <f t="shared" si="451"/>
        <v>9.0071973016812397</v>
      </c>
      <c r="AB970" s="5">
        <f t="shared" si="452"/>
        <v>0</v>
      </c>
      <c r="AC970" s="5">
        <f t="shared" si="453"/>
        <v>1.8197083438763446</v>
      </c>
      <c r="AD970" s="5">
        <f t="shared" si="454"/>
        <v>-2.9834209573939461</v>
      </c>
      <c r="AE970">
        <f t="shared" si="473"/>
        <v>0</v>
      </c>
    </row>
    <row r="971" spans="1:31" x14ac:dyDescent="0.2">
      <c r="A971">
        <f t="shared" si="472"/>
        <v>9.3899999999998442</v>
      </c>
      <c r="B971" s="5">
        <f t="shared" si="455"/>
        <v>0</v>
      </c>
      <c r="C971" s="5">
        <f t="shared" si="456"/>
        <v>607.31585709960189</v>
      </c>
      <c r="D971" s="5">
        <f t="shared" si="457"/>
        <v>-296.25412031588161</v>
      </c>
      <c r="E971" s="2">
        <f t="shared" si="458"/>
        <v>607.31585709960189</v>
      </c>
      <c r="F971" s="2">
        <f t="shared" si="459"/>
        <v>0</v>
      </c>
      <c r="G971" s="3">
        <f t="shared" si="460"/>
        <v>0</v>
      </c>
      <c r="H971" s="3">
        <f t="shared" si="461"/>
        <v>57.236234684059923</v>
      </c>
      <c r="I971" s="3">
        <f t="shared" si="462"/>
        <v>-91.655979150303082</v>
      </c>
      <c r="J971" s="2">
        <f t="shared" si="442"/>
        <v>108.05926649209488</v>
      </c>
      <c r="K971" s="2">
        <f t="shared" si="463"/>
        <v>73.660031691952881</v>
      </c>
      <c r="L971" s="6">
        <f t="shared" si="443"/>
        <v>2835.0384172018757</v>
      </c>
      <c r="M971" s="2">
        <f t="shared" si="444"/>
        <v>35.930174384676555</v>
      </c>
      <c r="N971" s="2">
        <f t="shared" si="464"/>
        <v>108.05926649209488</v>
      </c>
      <c r="O971" s="2">
        <f t="shared" si="445"/>
        <v>73.660031691952881</v>
      </c>
      <c r="P971" s="5">
        <f t="shared" si="446"/>
        <v>0.38358312178229481</v>
      </c>
      <c r="Q971" s="4">
        <f t="shared" si="465"/>
        <v>0.33250433351132402</v>
      </c>
      <c r="R971" s="4">
        <f t="shared" si="447"/>
        <v>0.27408251687595131</v>
      </c>
      <c r="S971" s="4">
        <f t="shared" si="466"/>
        <v>0</v>
      </c>
      <c r="T971" s="4">
        <f t="shared" si="467"/>
        <v>0</v>
      </c>
      <c r="U971" s="5">
        <f t="shared" si="468"/>
        <v>0</v>
      </c>
      <c r="V971" s="5">
        <f t="shared" si="469"/>
        <v>-12.612057711523079</v>
      </c>
      <c r="W971" s="5">
        <f t="shared" si="470"/>
        <v>20.196480516768027</v>
      </c>
      <c r="X971" s="5">
        <f t="shared" si="448"/>
        <v>0.99930857144937446</v>
      </c>
      <c r="Y971" s="5">
        <f t="shared" si="449"/>
        <v>0</v>
      </c>
      <c r="Z971" s="5">
        <f t="shared" si="450"/>
        <v>14.43103697146927</v>
      </c>
      <c r="AA971" s="5">
        <f t="shared" si="451"/>
        <v>9.0117221646704664</v>
      </c>
      <c r="AB971" s="5">
        <f t="shared" si="452"/>
        <v>0</v>
      </c>
      <c r="AC971" s="5">
        <f t="shared" si="453"/>
        <v>1.8189792599461914</v>
      </c>
      <c r="AD971" s="5">
        <f t="shared" si="454"/>
        <v>-2.9657973185615063</v>
      </c>
      <c r="AE971">
        <f t="shared" si="473"/>
        <v>0</v>
      </c>
    </row>
    <row r="972" spans="1:31" x14ac:dyDescent="0.2">
      <c r="A972">
        <f t="shared" si="472"/>
        <v>9.399999999999844</v>
      </c>
      <c r="B972" s="5">
        <f t="shared" si="455"/>
        <v>0</v>
      </c>
      <c r="C972" s="5">
        <f t="shared" si="456"/>
        <v>607.88831039540548</v>
      </c>
      <c r="D972" s="5">
        <f t="shared" si="457"/>
        <v>-297.17082839725055</v>
      </c>
      <c r="E972" s="2">
        <f t="shared" si="458"/>
        <v>607.88831039540548</v>
      </c>
      <c r="F972" s="2">
        <f t="shared" si="459"/>
        <v>0</v>
      </c>
      <c r="G972" s="3">
        <f t="shared" si="460"/>
        <v>0</v>
      </c>
      <c r="H972" s="3">
        <f t="shared" si="461"/>
        <v>57.254424476659388</v>
      </c>
      <c r="I972" s="3">
        <f t="shared" si="462"/>
        <v>-91.685637123488704</v>
      </c>
      <c r="J972" s="2">
        <f t="shared" si="442"/>
        <v>108.09405708406705</v>
      </c>
      <c r="K972" s="2">
        <f t="shared" si="463"/>
        <v>73.683747160236564</v>
      </c>
      <c r="L972" s="6">
        <f t="shared" si="443"/>
        <v>2835.0356969109057</v>
      </c>
      <c r="M972" s="2">
        <f t="shared" si="444"/>
        <v>35.930139908766691</v>
      </c>
      <c r="N972" s="2">
        <f t="shared" si="464"/>
        <v>108.09405708406705</v>
      </c>
      <c r="O972" s="2">
        <f t="shared" si="445"/>
        <v>73.683747160236564</v>
      </c>
      <c r="P972" s="5">
        <f t="shared" si="446"/>
        <v>0.38358304234979845</v>
      </c>
      <c r="Q972" s="4">
        <f t="shared" si="465"/>
        <v>0.33239699644933351</v>
      </c>
      <c r="R972" s="4">
        <f t="shared" si="447"/>
        <v>0.27404454619965807</v>
      </c>
      <c r="S972" s="4">
        <f t="shared" si="466"/>
        <v>0</v>
      </c>
      <c r="T972" s="4">
        <f t="shared" si="467"/>
        <v>0</v>
      </c>
      <c r="U972" s="5">
        <f t="shared" si="468"/>
        <v>0</v>
      </c>
      <c r="V972" s="5">
        <f t="shared" si="469"/>
        <v>-12.620125084688464</v>
      </c>
      <c r="W972" s="5">
        <f t="shared" si="470"/>
        <v>20.209516025080056</v>
      </c>
      <c r="X972" s="5">
        <f t="shared" si="448"/>
        <v>0.99930761258755918</v>
      </c>
      <c r="Y972" s="5">
        <f t="shared" si="449"/>
        <v>0</v>
      </c>
      <c r="Z972" s="5">
        <f t="shared" si="450"/>
        <v>14.438353724086864</v>
      </c>
      <c r="AA972" s="5">
        <f t="shared" si="451"/>
        <v>9.0162391711323497</v>
      </c>
      <c r="AB972" s="5">
        <f t="shared" si="452"/>
        <v>0</v>
      </c>
      <c r="AC972" s="5">
        <f t="shared" si="453"/>
        <v>1.8182286393984004</v>
      </c>
      <c r="AD972" s="5">
        <f t="shared" si="454"/>
        <v>-2.9482448037875955</v>
      </c>
      <c r="AE972">
        <f t="shared" si="473"/>
        <v>0</v>
      </c>
    </row>
    <row r="973" spans="1:31" x14ac:dyDescent="0.2">
      <c r="A973">
        <f t="shared" si="472"/>
        <v>9.4099999999998438</v>
      </c>
      <c r="B973" s="5">
        <f t="shared" si="455"/>
        <v>0</v>
      </c>
      <c r="C973" s="5">
        <f t="shared" si="456"/>
        <v>608.46094555160403</v>
      </c>
      <c r="D973" s="5">
        <f t="shared" si="457"/>
        <v>-298.08783218072563</v>
      </c>
      <c r="E973" s="2">
        <f t="shared" si="458"/>
        <v>608.46094555160403</v>
      </c>
      <c r="F973" s="2">
        <f t="shared" si="459"/>
        <v>0</v>
      </c>
      <c r="G973" s="3">
        <f t="shared" si="460"/>
        <v>0</v>
      </c>
      <c r="H973" s="3">
        <f t="shared" si="461"/>
        <v>57.272606763053375</v>
      </c>
      <c r="I973" s="3">
        <f t="shared" si="462"/>
        <v>-91.715119571526586</v>
      </c>
      <c r="J973" s="2">
        <f t="shared" si="442"/>
        <v>108.1286948198986</v>
      </c>
      <c r="K973" s="2">
        <f t="shared" si="463"/>
        <v>73.70735843210538</v>
      </c>
      <c r="L973" s="6">
        <f t="shared" si="443"/>
        <v>2835.0329780575798</v>
      </c>
      <c r="M973" s="2">
        <f t="shared" si="444"/>
        <v>35.930105451076962</v>
      </c>
      <c r="N973" s="2">
        <f t="shared" si="464"/>
        <v>108.1286948198986</v>
      </c>
      <c r="O973" s="2">
        <f t="shared" si="445"/>
        <v>73.70735843210538</v>
      </c>
      <c r="P973" s="5">
        <f t="shared" si="446"/>
        <v>0.38358296295928135</v>
      </c>
      <c r="Q973" s="4">
        <f t="shared" si="465"/>
        <v>0.33229019836892409</v>
      </c>
      <c r="R973" s="4">
        <f t="shared" si="447"/>
        <v>0.27400675229303495</v>
      </c>
      <c r="S973" s="4">
        <f t="shared" si="466"/>
        <v>0</v>
      </c>
      <c r="T973" s="4">
        <f t="shared" si="467"/>
        <v>0</v>
      </c>
      <c r="U973" s="5">
        <f t="shared" si="468"/>
        <v>0</v>
      </c>
      <c r="V973" s="5">
        <f t="shared" si="469"/>
        <v>-12.62817552991466</v>
      </c>
      <c r="W973" s="5">
        <f t="shared" si="470"/>
        <v>20.222488448762245</v>
      </c>
      <c r="X973" s="5">
        <f t="shared" si="448"/>
        <v>0.99930665423249165</v>
      </c>
      <c r="Y973" s="5">
        <f t="shared" si="449"/>
        <v>0</v>
      </c>
      <c r="Z973" s="5">
        <f t="shared" si="450"/>
        <v>14.445632153159428</v>
      </c>
      <c r="AA973" s="5">
        <f t="shared" si="451"/>
        <v>9.0207483086406111</v>
      </c>
      <c r="AB973" s="5">
        <f t="shared" si="452"/>
        <v>0</v>
      </c>
      <c r="AC973" s="5">
        <f t="shared" si="453"/>
        <v>1.8174566232447678</v>
      </c>
      <c r="AD973" s="5">
        <f t="shared" si="454"/>
        <v>-2.9307632425971448</v>
      </c>
      <c r="AE973">
        <f t="shared" si="473"/>
        <v>0</v>
      </c>
    </row>
    <row r="974" spans="1:31" x14ac:dyDescent="0.2">
      <c r="A974">
        <f t="shared" si="472"/>
        <v>9.4199999999998436</v>
      </c>
      <c r="B974" s="5">
        <f t="shared" si="455"/>
        <v>0</v>
      </c>
      <c r="C974" s="5">
        <f t="shared" si="456"/>
        <v>609.03376249206576</v>
      </c>
      <c r="D974" s="5">
        <f t="shared" si="457"/>
        <v>-299.00512991460306</v>
      </c>
      <c r="E974" s="2">
        <f t="shared" si="458"/>
        <v>609.03376249206576</v>
      </c>
      <c r="F974" s="2">
        <f t="shared" si="459"/>
        <v>0</v>
      </c>
      <c r="G974" s="3">
        <f t="shared" si="460"/>
        <v>0</v>
      </c>
      <c r="H974" s="3">
        <f t="shared" si="461"/>
        <v>57.290781329285821</v>
      </c>
      <c r="I974" s="3">
        <f t="shared" si="462"/>
        <v>-91.744427203952554</v>
      </c>
      <c r="J974" s="2">
        <f t="shared" si="442"/>
        <v>108.16318018762853</v>
      </c>
      <c r="K974" s="2">
        <f t="shared" si="463"/>
        <v>73.73086584023757</v>
      </c>
      <c r="L974" s="6">
        <f t="shared" si="443"/>
        <v>2835.0302606418713</v>
      </c>
      <c r="M974" s="2">
        <f t="shared" si="444"/>
        <v>35.930071011607048</v>
      </c>
      <c r="N974" s="2">
        <f t="shared" si="464"/>
        <v>108.16318018762853</v>
      </c>
      <c r="O974" s="2">
        <f t="shared" si="445"/>
        <v>73.73086584023757</v>
      </c>
      <c r="P974" s="5">
        <f t="shared" si="446"/>
        <v>0.38358288361074266</v>
      </c>
      <c r="Q974" s="4">
        <f t="shared" si="465"/>
        <v>0.33218393680067343</v>
      </c>
      <c r="R974" s="4">
        <f t="shared" si="447"/>
        <v>0.27396913448400584</v>
      </c>
      <c r="S974" s="4">
        <f t="shared" si="466"/>
        <v>0</v>
      </c>
      <c r="T974" s="4">
        <f t="shared" si="467"/>
        <v>0</v>
      </c>
      <c r="U974" s="5">
        <f t="shared" si="468"/>
        <v>0</v>
      </c>
      <c r="V974" s="5">
        <f t="shared" si="469"/>
        <v>-12.636209038446689</v>
      </c>
      <c r="W974" s="5">
        <f t="shared" si="470"/>
        <v>20.235397970896397</v>
      </c>
      <c r="X974" s="5">
        <f t="shared" si="448"/>
        <v>0.999305696384163</v>
      </c>
      <c r="Y974" s="5">
        <f t="shared" si="449"/>
        <v>0</v>
      </c>
      <c r="Z974" s="5">
        <f t="shared" si="450"/>
        <v>14.452872390551658</v>
      </c>
      <c r="AA974" s="5">
        <f t="shared" si="451"/>
        <v>9.0252495649293749</v>
      </c>
      <c r="AB974" s="5">
        <f t="shared" si="452"/>
        <v>0</v>
      </c>
      <c r="AC974" s="5">
        <f t="shared" si="453"/>
        <v>1.8166633521049693</v>
      </c>
      <c r="AD974" s="5">
        <f t="shared" si="454"/>
        <v>-2.9133524641742277</v>
      </c>
      <c r="AE974">
        <f t="shared" si="473"/>
        <v>0</v>
      </c>
    </row>
    <row r="975" spans="1:31" x14ac:dyDescent="0.2">
      <c r="A975">
        <f t="shared" si="472"/>
        <v>9.4299999999998434</v>
      </c>
      <c r="B975" s="5">
        <f t="shared" si="455"/>
        <v>0</v>
      </c>
      <c r="C975" s="5">
        <f t="shared" si="456"/>
        <v>609.60676113852628</v>
      </c>
      <c r="D975" s="5">
        <f t="shared" si="457"/>
        <v>-299.92271985426578</v>
      </c>
      <c r="E975" s="2">
        <f t="shared" si="458"/>
        <v>609.60676113852628</v>
      </c>
      <c r="F975" s="2">
        <f t="shared" si="459"/>
        <v>0</v>
      </c>
      <c r="G975" s="3">
        <f t="shared" si="460"/>
        <v>0</v>
      </c>
      <c r="H975" s="3">
        <f t="shared" si="461"/>
        <v>57.308947962806869</v>
      </c>
      <c r="I975" s="3">
        <f t="shared" si="462"/>
        <v>-91.77356072859429</v>
      </c>
      <c r="J975" s="2">
        <f t="shared" si="442"/>
        <v>108.19751367480072</v>
      </c>
      <c r="K975" s="2">
        <f t="shared" si="463"/>
        <v>73.754269716973894</v>
      </c>
      <c r="L975" s="6">
        <f t="shared" si="443"/>
        <v>2835.0275446637252</v>
      </c>
      <c r="M975" s="2">
        <f t="shared" si="444"/>
        <v>35.930036590356245</v>
      </c>
      <c r="N975" s="2">
        <f t="shared" si="464"/>
        <v>108.19751367480072</v>
      </c>
      <c r="O975" s="2">
        <f t="shared" si="445"/>
        <v>73.754269716973894</v>
      </c>
      <c r="P975" s="5">
        <f t="shared" si="446"/>
        <v>0.38358280430418079</v>
      </c>
      <c r="Q975" s="4">
        <f t="shared" si="465"/>
        <v>0.33207820928628584</v>
      </c>
      <c r="R975" s="4">
        <f t="shared" si="447"/>
        <v>0.27393169210232943</v>
      </c>
      <c r="S975" s="4">
        <f t="shared" si="466"/>
        <v>0</v>
      </c>
      <c r="T975" s="4">
        <f t="shared" si="467"/>
        <v>0</v>
      </c>
      <c r="U975" s="5">
        <f t="shared" si="468"/>
        <v>0</v>
      </c>
      <c r="V975" s="5">
        <f t="shared" si="469"/>
        <v>-12.644225601808373</v>
      </c>
      <c r="W975" s="5">
        <f t="shared" si="470"/>
        <v>20.248244774737501</v>
      </c>
      <c r="X975" s="5">
        <f t="shared" si="448"/>
        <v>0.99930473904255379</v>
      </c>
      <c r="Y975" s="5">
        <f t="shared" si="449"/>
        <v>0</v>
      </c>
      <c r="Z975" s="5">
        <f t="shared" si="450"/>
        <v>14.460074568013003</v>
      </c>
      <c r="AA975" s="5">
        <f t="shared" si="451"/>
        <v>9.0297429278927943</v>
      </c>
      <c r="AB975" s="5">
        <f t="shared" si="452"/>
        <v>0</v>
      </c>
      <c r="AC975" s="5">
        <f t="shared" si="453"/>
        <v>1.81584896620463</v>
      </c>
      <c r="AD975" s="5">
        <f t="shared" si="454"/>
        <v>-2.8960122973697047</v>
      </c>
      <c r="AE975">
        <f t="shared" si="473"/>
        <v>0</v>
      </c>
    </row>
    <row r="976" spans="1:31" x14ac:dyDescent="0.2">
      <c r="A976">
        <f t="shared" si="472"/>
        <v>9.4399999999998432</v>
      </c>
      <c r="B976" s="5">
        <f t="shared" si="455"/>
        <v>0</v>
      </c>
      <c r="C976" s="5">
        <f t="shared" si="456"/>
        <v>610.17994141060262</v>
      </c>
      <c r="D976" s="5">
        <f t="shared" si="457"/>
        <v>-300.84060026216656</v>
      </c>
      <c r="E976" s="2">
        <f t="shared" si="458"/>
        <v>610.17994141060262</v>
      </c>
      <c r="F976" s="2">
        <f t="shared" si="459"/>
        <v>0</v>
      </c>
      <c r="G976" s="3">
        <f t="shared" si="460"/>
        <v>0</v>
      </c>
      <c r="H976" s="3">
        <f t="shared" si="461"/>
        <v>57.327106452468918</v>
      </c>
      <c r="I976" s="3">
        <f t="shared" si="462"/>
        <v>-91.802520851567991</v>
      </c>
      <c r="J976" s="2">
        <f t="shared" si="442"/>
        <v>108.23169576845443</v>
      </c>
      <c r="K976" s="2">
        <f t="shared" si="463"/>
        <v>73.777570394311127</v>
      </c>
      <c r="L976" s="6">
        <f t="shared" si="443"/>
        <v>2835.0248301230567</v>
      </c>
      <c r="M976" s="2">
        <f t="shared" si="444"/>
        <v>35.93000218732346</v>
      </c>
      <c r="N976" s="2">
        <f t="shared" si="464"/>
        <v>108.23169576845443</v>
      </c>
      <c r="O976" s="2">
        <f t="shared" si="445"/>
        <v>73.777570394311127</v>
      </c>
      <c r="P976" s="5">
        <f t="shared" si="446"/>
        <v>0.38358272503959329</v>
      </c>
      <c r="Q976" s="4">
        <f t="shared" si="465"/>
        <v>0.33197301337854246</v>
      </c>
      <c r="R976" s="4">
        <f t="shared" si="447"/>
        <v>0.27389442447960083</v>
      </c>
      <c r="S976" s="4">
        <f t="shared" si="466"/>
        <v>0</v>
      </c>
      <c r="T976" s="4">
        <f t="shared" si="467"/>
        <v>0</v>
      </c>
      <c r="U976" s="5">
        <f t="shared" si="468"/>
        <v>0</v>
      </c>
      <c r="V976" s="5">
        <f t="shared" si="469"/>
        <v>-12.652225211801344</v>
      </c>
      <c r="W976" s="5">
        <f t="shared" si="470"/>
        <v>20.2610290437065</v>
      </c>
      <c r="X976" s="5">
        <f t="shared" si="448"/>
        <v>0.99930378220763338</v>
      </c>
      <c r="Y976" s="5">
        <f t="shared" si="449"/>
        <v>0</v>
      </c>
      <c r="Z976" s="5">
        <f t="shared" si="450"/>
        <v>14.467238817174742</v>
      </c>
      <c r="AA976" s="5">
        <f t="shared" si="451"/>
        <v>9.0342283855847008</v>
      </c>
      <c r="AB976" s="5">
        <f t="shared" si="452"/>
        <v>0</v>
      </c>
      <c r="AC976" s="5">
        <f t="shared" si="453"/>
        <v>1.8150136053733981</v>
      </c>
      <c r="AD976" s="5">
        <f t="shared" si="454"/>
        <v>-2.8787425707087984</v>
      </c>
      <c r="AE976">
        <f t="shared" si="473"/>
        <v>0</v>
      </c>
    </row>
    <row r="977" spans="1:31" x14ac:dyDescent="0.2">
      <c r="A977">
        <f t="shared" si="472"/>
        <v>9.449999999999843</v>
      </c>
      <c r="B977" s="5">
        <f t="shared" si="455"/>
        <v>0</v>
      </c>
      <c r="C977" s="5">
        <f t="shared" si="456"/>
        <v>610.75330322580749</v>
      </c>
      <c r="D977" s="5">
        <f t="shared" si="457"/>
        <v>-301.7587694078108</v>
      </c>
      <c r="E977" s="2">
        <f t="shared" si="458"/>
        <v>610.75330322580749</v>
      </c>
      <c r="F977" s="2">
        <f t="shared" si="459"/>
        <v>0</v>
      </c>
      <c r="G977" s="3">
        <f t="shared" si="460"/>
        <v>0</v>
      </c>
      <c r="H977" s="3">
        <f t="shared" si="461"/>
        <v>57.345256588522652</v>
      </c>
      <c r="I977" s="3">
        <f t="shared" si="462"/>
        <v>-91.831308277275085</v>
      </c>
      <c r="J977" s="2">
        <f t="shared" si="442"/>
        <v>108.26572695511463</v>
      </c>
      <c r="K977" s="2">
        <f t="shared" si="463"/>
        <v>73.800768203895444</v>
      </c>
      <c r="L977" s="6">
        <f t="shared" si="443"/>
        <v>2835.0221170197551</v>
      </c>
      <c r="M977" s="2">
        <f t="shared" si="444"/>
        <v>35.929967802507313</v>
      </c>
      <c r="N977" s="2">
        <f t="shared" si="464"/>
        <v>108.26572695511463</v>
      </c>
      <c r="O977" s="2">
        <f t="shared" si="445"/>
        <v>73.800768203895444</v>
      </c>
      <c r="P977" s="5">
        <f t="shared" si="446"/>
        <v>0.38358264581697687</v>
      </c>
      <c r="Q977" s="4">
        <f t="shared" si="465"/>
        <v>0.33186834664125375</v>
      </c>
      <c r="R977" s="4">
        <f t="shared" si="447"/>
        <v>0.27385733094925307</v>
      </c>
      <c r="S977" s="4">
        <f t="shared" si="466"/>
        <v>0</v>
      </c>
      <c r="T977" s="4">
        <f t="shared" si="467"/>
        <v>0</v>
      </c>
      <c r="U977" s="5">
        <f t="shared" si="468"/>
        <v>0</v>
      </c>
      <c r="V977" s="5">
        <f t="shared" si="469"/>
        <v>-12.660207860503998</v>
      </c>
      <c r="W977" s="5">
        <f t="shared" si="470"/>
        <v>20.27375096138314</v>
      </c>
      <c r="X977" s="5">
        <f t="shared" si="448"/>
        <v>0.99930282587936359</v>
      </c>
      <c r="Y977" s="5">
        <f t="shared" si="449"/>
        <v>0</v>
      </c>
      <c r="Z977" s="5">
        <f t="shared" si="450"/>
        <v>14.474365269547107</v>
      </c>
      <c r="AA977" s="5">
        <f t="shared" si="451"/>
        <v>9.038705926218233</v>
      </c>
      <c r="AB977" s="5">
        <f t="shared" si="452"/>
        <v>0</v>
      </c>
      <c r="AC977" s="5">
        <f t="shared" si="453"/>
        <v>1.8141574090431085</v>
      </c>
      <c r="AD977" s="5">
        <f t="shared" si="454"/>
        <v>-2.8615431123986284</v>
      </c>
      <c r="AE977">
        <f t="shared" si="473"/>
        <v>0</v>
      </c>
    </row>
    <row r="978" spans="1:31" x14ac:dyDescent="0.2">
      <c r="A978">
        <f t="shared" si="472"/>
        <v>9.4599999999998428</v>
      </c>
      <c r="B978" s="5">
        <f t="shared" si="455"/>
        <v>0</v>
      </c>
      <c r="C978" s="5">
        <f t="shared" si="456"/>
        <v>611.32684649956309</v>
      </c>
      <c r="D978" s="5">
        <f t="shared" si="457"/>
        <v>-302.67722556773913</v>
      </c>
      <c r="E978" s="2">
        <f t="shared" si="458"/>
        <v>611.32684649956309</v>
      </c>
      <c r="F978" s="2">
        <f t="shared" si="459"/>
        <v>0</v>
      </c>
      <c r="G978" s="3">
        <f t="shared" si="460"/>
        <v>0</v>
      </c>
      <c r="H978" s="3">
        <f t="shared" si="461"/>
        <v>57.36339816261308</v>
      </c>
      <c r="I978" s="3">
        <f t="shared" si="462"/>
        <v>-91.859923708399066</v>
      </c>
      <c r="J978" s="2">
        <f t="shared" si="442"/>
        <v>108.29960772078253</v>
      </c>
      <c r="K978" s="2">
        <f t="shared" si="463"/>
        <v>73.823863477016033</v>
      </c>
      <c r="L978" s="6">
        <f t="shared" si="443"/>
        <v>2835.0194053536793</v>
      </c>
      <c r="M978" s="2">
        <f t="shared" si="444"/>
        <v>35.929933435906008</v>
      </c>
      <c r="N978" s="2">
        <f t="shared" si="464"/>
        <v>108.29960772078253</v>
      </c>
      <c r="O978" s="2">
        <f t="shared" si="445"/>
        <v>73.823863477016033</v>
      </c>
      <c r="P978" s="5">
        <f t="shared" si="446"/>
        <v>0.38358256663632745</v>
      </c>
      <c r="Q978" s="4">
        <f t="shared" si="465"/>
        <v>0.33176420664920936</v>
      </c>
      <c r="R978" s="4">
        <f t="shared" si="447"/>
        <v>0.27382041084655812</v>
      </c>
      <c r="S978" s="4">
        <f t="shared" si="466"/>
        <v>0</v>
      </c>
      <c r="T978" s="4">
        <f t="shared" si="467"/>
        <v>0</v>
      </c>
      <c r="U978" s="5">
        <f t="shared" si="468"/>
        <v>0</v>
      </c>
      <c r="V978" s="5">
        <f t="shared" si="469"/>
        <v>-12.66817354027047</v>
      </c>
      <c r="W978" s="5">
        <f t="shared" si="470"/>
        <v>20.28641071149881</v>
      </c>
      <c r="X978" s="5">
        <f t="shared" si="448"/>
        <v>0.99930187005769433</v>
      </c>
      <c r="Y978" s="5">
        <f t="shared" si="449"/>
        <v>0</v>
      </c>
      <c r="Z978" s="5">
        <f t="shared" si="450"/>
        <v>14.48145405651641</v>
      </c>
      <c r="AA978" s="5">
        <f t="shared" si="451"/>
        <v>9.0431755381654533</v>
      </c>
      <c r="AB978" s="5">
        <f t="shared" si="452"/>
        <v>0</v>
      </c>
      <c r="AC978" s="5">
        <f t="shared" si="453"/>
        <v>1.8132805162459409</v>
      </c>
      <c r="AD978" s="5">
        <f t="shared" si="454"/>
        <v>-2.8444137503357361</v>
      </c>
      <c r="AE978">
        <f t="shared" si="473"/>
        <v>0</v>
      </c>
    </row>
    <row r="979" spans="1:31" x14ac:dyDescent="0.2">
      <c r="A979">
        <f t="shared" si="472"/>
        <v>9.4699999999998425</v>
      </c>
      <c r="B979" s="5">
        <f t="shared" si="455"/>
        <v>0</v>
      </c>
      <c r="C979" s="5">
        <f t="shared" si="456"/>
        <v>611.90057114521505</v>
      </c>
      <c r="D979" s="5">
        <f t="shared" si="457"/>
        <v>-303.59596702551062</v>
      </c>
      <c r="E979" s="2">
        <f t="shared" si="458"/>
        <v>611.90057114521505</v>
      </c>
      <c r="F979" s="2">
        <f t="shared" si="459"/>
        <v>0</v>
      </c>
      <c r="G979" s="3">
        <f t="shared" si="460"/>
        <v>0</v>
      </c>
      <c r="H979" s="3">
        <f t="shared" si="461"/>
        <v>57.381530967775539</v>
      </c>
      <c r="I979" s="3">
        <f t="shared" si="462"/>
        <v>-91.888367845902422</v>
      </c>
      <c r="J979" s="2">
        <f t="shared" si="442"/>
        <v>108.3333385509265</v>
      </c>
      <c r="K979" s="2">
        <f t="shared" si="463"/>
        <v>73.846856544598836</v>
      </c>
      <c r="L979" s="6">
        <f t="shared" si="443"/>
        <v>2835.0166951246615</v>
      </c>
      <c r="M979" s="2">
        <f t="shared" si="444"/>
        <v>35.929899087517413</v>
      </c>
      <c r="N979" s="2">
        <f t="shared" si="464"/>
        <v>108.3333385509265</v>
      </c>
      <c r="O979" s="2">
        <f t="shared" si="445"/>
        <v>73.846856544598836</v>
      </c>
      <c r="P979" s="5">
        <f t="shared" si="446"/>
        <v>0.38358248749764012</v>
      </c>
      <c r="Q979" s="4">
        <f t="shared" si="465"/>
        <v>0.33166059098812967</v>
      </c>
      <c r="R979" s="4">
        <f t="shared" si="447"/>
        <v>0.27378366350862798</v>
      </c>
      <c r="S979" s="4">
        <f t="shared" si="466"/>
        <v>0</v>
      </c>
      <c r="T979" s="4">
        <f t="shared" si="467"/>
        <v>0</v>
      </c>
      <c r="U979" s="5">
        <f t="shared" si="468"/>
        <v>0</v>
      </c>
      <c r="V979" s="5">
        <f t="shared" si="469"/>
        <v>-12.676122243729639</v>
      </c>
      <c r="W979" s="5">
        <f t="shared" si="470"/>
        <v>20.29900847792959</v>
      </c>
      <c r="X979" s="5">
        <f t="shared" si="448"/>
        <v>0.99930091474256644</v>
      </c>
      <c r="Y979" s="5">
        <f t="shared" si="449"/>
        <v>0</v>
      </c>
      <c r="Z979" s="5">
        <f t="shared" si="450"/>
        <v>14.488505309342237</v>
      </c>
      <c r="AA979" s="5">
        <f t="shared" si="451"/>
        <v>9.0476372099569868</v>
      </c>
      <c r="AB979" s="5">
        <f t="shared" si="452"/>
        <v>0</v>
      </c>
      <c r="AC979" s="5">
        <f t="shared" si="453"/>
        <v>1.8123830656125985</v>
      </c>
      <c r="AD979" s="5">
        <f t="shared" si="454"/>
        <v>-2.827354312113421</v>
      </c>
      <c r="AE979">
        <f t="shared" si="473"/>
        <v>0</v>
      </c>
    </row>
    <row r="980" spans="1:31" x14ac:dyDescent="0.2">
      <c r="A980">
        <f t="shared" si="472"/>
        <v>9.4799999999998423</v>
      </c>
      <c r="B980" s="5">
        <f t="shared" si="455"/>
        <v>0</v>
      </c>
      <c r="C980" s="5">
        <f t="shared" si="456"/>
        <v>612.47447707404615</v>
      </c>
      <c r="D980" s="5">
        <f t="shared" si="457"/>
        <v>-304.51499207168524</v>
      </c>
      <c r="E980" s="2">
        <f t="shared" si="458"/>
        <v>612.47447707404615</v>
      </c>
      <c r="F980" s="2">
        <f t="shared" si="459"/>
        <v>0</v>
      </c>
      <c r="G980" s="3">
        <f t="shared" si="460"/>
        <v>0</v>
      </c>
      <c r="H980" s="3">
        <f t="shared" si="461"/>
        <v>57.399654798431662</v>
      </c>
      <c r="I980" s="3">
        <f t="shared" si="462"/>
        <v>-91.916641389023553</v>
      </c>
      <c r="J980" s="2">
        <f t="shared" si="442"/>
        <v>108.36691993047268</v>
      </c>
      <c r="K980" s="2">
        <f t="shared" si="463"/>
        <v>73.869747737200186</v>
      </c>
      <c r="L980" s="6">
        <f t="shared" si="443"/>
        <v>2835.0139863325066</v>
      </c>
      <c r="M980" s="2">
        <f t="shared" si="444"/>
        <v>35.929864757339054</v>
      </c>
      <c r="N980" s="2">
        <f t="shared" si="464"/>
        <v>108.36691993047268</v>
      </c>
      <c r="O980" s="2">
        <f t="shared" si="445"/>
        <v>73.869747737200186</v>
      </c>
      <c r="P980" s="5">
        <f t="shared" si="446"/>
        <v>0.38358240840090918</v>
      </c>
      <c r="Q980" s="4">
        <f t="shared" si="465"/>
        <v>0.33155749725461753</v>
      </c>
      <c r="R980" s="4">
        <f t="shared" si="447"/>
        <v>0.27374708827441618</v>
      </c>
      <c r="S980" s="4">
        <f t="shared" si="466"/>
        <v>0</v>
      </c>
      <c r="T980" s="4">
        <f t="shared" si="467"/>
        <v>0</v>
      </c>
      <c r="U980" s="5">
        <f t="shared" si="468"/>
        <v>0</v>
      </c>
      <c r="V980" s="5">
        <f t="shared" si="469"/>
        <v>-12.684053963784057</v>
      </c>
      <c r="W980" s="5">
        <f t="shared" si="470"/>
        <v>20.311544444689194</v>
      </c>
      <c r="X980" s="5">
        <f t="shared" si="448"/>
        <v>0.99929995993391108</v>
      </c>
      <c r="Y980" s="5">
        <f t="shared" si="449"/>
        <v>0</v>
      </c>
      <c r="Z980" s="5">
        <f t="shared" si="450"/>
        <v>14.495519159154645</v>
      </c>
      <c r="AA980" s="5">
        <f t="shared" si="451"/>
        <v>9.0520909302816275</v>
      </c>
      <c r="AB980" s="5">
        <f t="shared" si="452"/>
        <v>0</v>
      </c>
      <c r="AC980" s="5">
        <f t="shared" si="453"/>
        <v>1.8114651953705874</v>
      </c>
      <c r="AD980" s="5">
        <f t="shared" si="454"/>
        <v>-2.8103646250291803</v>
      </c>
      <c r="AE980">
        <f t="shared" si="473"/>
        <v>0</v>
      </c>
    </row>
    <row r="981" spans="1:31" x14ac:dyDescent="0.2">
      <c r="A981">
        <f t="shared" si="472"/>
        <v>9.4899999999998421</v>
      </c>
      <c r="B981" s="5">
        <f t="shared" si="455"/>
        <v>0</v>
      </c>
      <c r="C981" s="5">
        <f t="shared" si="456"/>
        <v>613.04856419529017</v>
      </c>
      <c r="D981" s="5">
        <f t="shared" si="457"/>
        <v>-305.43429900380676</v>
      </c>
      <c r="E981" s="2">
        <f t="shared" si="458"/>
        <v>613.04856419529017</v>
      </c>
      <c r="F981" s="2">
        <f t="shared" si="459"/>
        <v>0</v>
      </c>
      <c r="G981" s="3">
        <f t="shared" si="460"/>
        <v>0</v>
      </c>
      <c r="H981" s="3">
        <f t="shared" si="461"/>
        <v>57.417769450385364</v>
      </c>
      <c r="I981" s="3">
        <f t="shared" si="462"/>
        <v>-91.94474503527384</v>
      </c>
      <c r="J981" s="2">
        <f t="shared" si="442"/>
        <v>108.40035234379602</v>
      </c>
      <c r="K981" s="2">
        <f t="shared" si="463"/>
        <v>73.892537385000693</v>
      </c>
      <c r="L981" s="6">
        <f t="shared" si="443"/>
        <v>2835.0112789769919</v>
      </c>
      <c r="M981" s="2">
        <f t="shared" si="444"/>
        <v>35.929830445368125</v>
      </c>
      <c r="N981" s="2">
        <f t="shared" si="464"/>
        <v>108.40035234379602</v>
      </c>
      <c r="O981" s="2">
        <f t="shared" si="445"/>
        <v>73.892537385000693</v>
      </c>
      <c r="P981" s="5">
        <f t="shared" si="446"/>
        <v>0.38358232934612818</v>
      </c>
      <c r="Q981" s="4">
        <f t="shared" si="465"/>
        <v>0.33145492305611002</v>
      </c>
      <c r="R981" s="4">
        <f t="shared" si="447"/>
        <v>0.27371068448471836</v>
      </c>
      <c r="S981" s="4">
        <f t="shared" si="466"/>
        <v>0</v>
      </c>
      <c r="T981" s="4">
        <f t="shared" si="467"/>
        <v>0</v>
      </c>
      <c r="U981" s="5">
        <f t="shared" si="468"/>
        <v>0</v>
      </c>
      <c r="V981" s="5">
        <f t="shared" si="469"/>
        <v>-12.691968693608947</v>
      </c>
      <c r="W981" s="5">
        <f t="shared" si="470"/>
        <v>20.324018795922072</v>
      </c>
      <c r="X981" s="5">
        <f t="shared" si="448"/>
        <v>0.99929900563165008</v>
      </c>
      <c r="Y981" s="5">
        <f t="shared" si="449"/>
        <v>0</v>
      </c>
      <c r="Z981" s="5">
        <f t="shared" si="450"/>
        <v>14.502495736951397</v>
      </c>
      <c r="AA981" s="5">
        <f t="shared" si="451"/>
        <v>9.0565366879859557</v>
      </c>
      <c r="AB981" s="5">
        <f t="shared" si="452"/>
        <v>0</v>
      </c>
      <c r="AC981" s="5">
        <f t="shared" si="453"/>
        <v>1.8105270433424501</v>
      </c>
      <c r="AD981" s="5">
        <f t="shared" si="454"/>
        <v>-2.7934445160919736</v>
      </c>
      <c r="AE981">
        <f t="shared" si="473"/>
        <v>0</v>
      </c>
    </row>
    <row r="982" spans="1:31" x14ac:dyDescent="0.2">
      <c r="A982">
        <f t="shared" si="472"/>
        <v>9.4999999999998419</v>
      </c>
      <c r="B982" s="5">
        <f t="shared" si="455"/>
        <v>0</v>
      </c>
      <c r="C982" s="5">
        <f t="shared" si="456"/>
        <v>613.62283241614625</v>
      </c>
      <c r="D982" s="5">
        <f t="shared" si="457"/>
        <v>-306.35388612638531</v>
      </c>
      <c r="E982" s="2">
        <f t="shared" si="458"/>
        <v>613.62283241614625</v>
      </c>
      <c r="F982" s="2">
        <f t="shared" si="459"/>
        <v>0</v>
      </c>
      <c r="G982" s="3">
        <f t="shared" si="460"/>
        <v>0</v>
      </c>
      <c r="H982" s="3">
        <f t="shared" si="461"/>
        <v>57.435874720818788</v>
      </c>
      <c r="I982" s="3">
        <f t="shared" si="462"/>
        <v>-91.972679480434763</v>
      </c>
      <c r="J982" s="2">
        <f t="shared" si="442"/>
        <v>108.43363627471125</v>
      </c>
      <c r="K982" s="2">
        <f t="shared" si="463"/>
        <v>73.915225817799069</v>
      </c>
      <c r="L982" s="6">
        <f t="shared" si="443"/>
        <v>2835.0085730578667</v>
      </c>
      <c r="M982" s="2">
        <f t="shared" si="444"/>
        <v>35.929796151601437</v>
      </c>
      <c r="N982" s="2">
        <f t="shared" si="464"/>
        <v>108.43363627471125</v>
      </c>
      <c r="O982" s="2">
        <f t="shared" si="445"/>
        <v>73.915225817799069</v>
      </c>
      <c r="P982" s="5">
        <f t="shared" si="446"/>
        <v>0.38358225033328974</v>
      </c>
      <c r="Q982" s="4">
        <f t="shared" si="465"/>
        <v>0.33135286601082969</v>
      </c>
      <c r="R982" s="4">
        <f t="shared" si="447"/>
        <v>0.27367445148217334</v>
      </c>
      <c r="S982" s="4">
        <f t="shared" si="466"/>
        <v>0</v>
      </c>
      <c r="T982" s="4">
        <f t="shared" si="467"/>
        <v>0</v>
      </c>
      <c r="U982" s="5">
        <f t="shared" si="468"/>
        <v>0</v>
      </c>
      <c r="V982" s="5">
        <f t="shared" si="469"/>
        <v>-12.699866426651122</v>
      </c>
      <c r="W982" s="5">
        <f t="shared" si="470"/>
        <v>20.336431715896513</v>
      </c>
      <c r="X982" s="5">
        <f t="shared" si="448"/>
        <v>0.99929805183569487</v>
      </c>
      <c r="Y982" s="5">
        <f t="shared" si="449"/>
        <v>0</v>
      </c>
      <c r="Z982" s="5">
        <f t="shared" si="450"/>
        <v>14.509435173595248</v>
      </c>
      <c r="AA982" s="5">
        <f t="shared" si="451"/>
        <v>9.0609744720739425</v>
      </c>
      <c r="AB982" s="5">
        <f t="shared" si="452"/>
        <v>0</v>
      </c>
      <c r="AC982" s="5">
        <f t="shared" si="453"/>
        <v>1.8095687469441266</v>
      </c>
      <c r="AD982" s="5">
        <f t="shared" si="454"/>
        <v>-2.7765938120295459</v>
      </c>
      <c r="AE982">
        <f t="shared" si="473"/>
        <v>0</v>
      </c>
    </row>
    <row r="983" spans="1:31" x14ac:dyDescent="0.2">
      <c r="A983">
        <f t="shared" si="472"/>
        <v>9.5099999999998417</v>
      </c>
      <c r="B983" s="5">
        <f t="shared" si="455"/>
        <v>0</v>
      </c>
      <c r="C983" s="5">
        <f t="shared" si="456"/>
        <v>614.19728164179173</v>
      </c>
      <c r="D983" s="5">
        <f t="shared" si="457"/>
        <v>-307.27375175088031</v>
      </c>
      <c r="E983" s="2">
        <f t="shared" si="458"/>
        <v>614.19728164179173</v>
      </c>
      <c r="F983" s="2">
        <f t="shared" si="459"/>
        <v>0</v>
      </c>
      <c r="G983" s="3">
        <f t="shared" si="460"/>
        <v>0</v>
      </c>
      <c r="H983" s="3">
        <f t="shared" si="461"/>
        <v>57.453970408288228</v>
      </c>
      <c r="I983" s="3">
        <f t="shared" si="462"/>
        <v>-92.00044541855506</v>
      </c>
      <c r="J983" s="2">
        <f t="shared" si="442"/>
        <v>108.46677220646417</v>
      </c>
      <c r="K983" s="2">
        <f t="shared" si="463"/>
        <v>73.937813365006249</v>
      </c>
      <c r="L983" s="6">
        <f t="shared" si="443"/>
        <v>2835.005868574854</v>
      </c>
      <c r="M983" s="2">
        <f t="shared" si="444"/>
        <v>35.929761876035478</v>
      </c>
      <c r="N983" s="2">
        <f t="shared" si="464"/>
        <v>108.46677220646417</v>
      </c>
      <c r="O983" s="2">
        <f t="shared" si="445"/>
        <v>73.937813365006249</v>
      </c>
      <c r="P983" s="5">
        <f t="shared" si="446"/>
        <v>0.38358217136238576</v>
      </c>
      <c r="Q983" s="4">
        <f t="shared" si="465"/>
        <v>0.33125132374773675</v>
      </c>
      <c r="R983" s="4">
        <f t="shared" si="447"/>
        <v>0.27363838861126366</v>
      </c>
      <c r="S983" s="4">
        <f t="shared" si="466"/>
        <v>0</v>
      </c>
      <c r="T983" s="4">
        <f t="shared" si="467"/>
        <v>0</v>
      </c>
      <c r="U983" s="5">
        <f t="shared" si="468"/>
        <v>0</v>
      </c>
      <c r="V983" s="5">
        <f t="shared" si="469"/>
        <v>-12.707747156627979</v>
      </c>
      <c r="W983" s="5">
        <f t="shared" si="470"/>
        <v>20.348783388997873</v>
      </c>
      <c r="X983" s="5">
        <f t="shared" si="448"/>
        <v>0.99929709854594773</v>
      </c>
      <c r="Y983" s="5">
        <f t="shared" si="449"/>
        <v>0</v>
      </c>
      <c r="Z983" s="5">
        <f t="shared" si="450"/>
        <v>14.516337599811207</v>
      </c>
      <c r="AA983" s="5">
        <f t="shared" si="451"/>
        <v>9.0654042717065551</v>
      </c>
      <c r="AB983" s="5">
        <f t="shared" si="452"/>
        <v>0</v>
      </c>
      <c r="AC983" s="5">
        <f t="shared" si="453"/>
        <v>1.8085904431832276</v>
      </c>
      <c r="AD983" s="5">
        <f t="shared" si="454"/>
        <v>-2.7598123392955713</v>
      </c>
      <c r="AE983">
        <f t="shared" si="473"/>
        <v>0</v>
      </c>
    </row>
    <row r="984" spans="1:31" x14ac:dyDescent="0.2">
      <c r="A984">
        <f t="shared" si="472"/>
        <v>9.5199999999998415</v>
      </c>
      <c r="B984" s="5">
        <f t="shared" si="455"/>
        <v>0</v>
      </c>
      <c r="C984" s="5">
        <f t="shared" si="456"/>
        <v>614.7719117753968</v>
      </c>
      <c r="D984" s="5">
        <f t="shared" si="457"/>
        <v>-308.19389419568284</v>
      </c>
      <c r="E984" s="2">
        <f t="shared" si="458"/>
        <v>614.7719117753968</v>
      </c>
      <c r="F984" s="2">
        <f t="shared" si="459"/>
        <v>0</v>
      </c>
      <c r="G984" s="3">
        <f t="shared" si="460"/>
        <v>0</v>
      </c>
      <c r="H984" s="3">
        <f t="shared" si="461"/>
        <v>57.472056312720063</v>
      </c>
      <c r="I984" s="3">
        <f t="shared" si="462"/>
        <v>-92.028043541948023</v>
      </c>
      <c r="J984" s="2">
        <f t="shared" si="442"/>
        <v>108.49976062172279</v>
      </c>
      <c r="K984" s="2">
        <f t="shared" si="463"/>
        <v>73.960300355639248</v>
      </c>
      <c r="L984" s="6">
        <f t="shared" si="443"/>
        <v>2835.0031655276507</v>
      </c>
      <c r="M984" s="2">
        <f t="shared" si="444"/>
        <v>35.929727618666405</v>
      </c>
      <c r="N984" s="2">
        <f t="shared" si="464"/>
        <v>108.49976062172279</v>
      </c>
      <c r="O984" s="2">
        <f t="shared" si="445"/>
        <v>73.960300355639248</v>
      </c>
      <c r="P984" s="5">
        <f t="shared" si="446"/>
        <v>0.38358209243340741</v>
      </c>
      <c r="Q984" s="4">
        <f t="shared" si="465"/>
        <v>0.33115029390648165</v>
      </c>
      <c r="R984" s="4">
        <f t="shared" si="447"/>
        <v>0.27360249521831703</v>
      </c>
      <c r="S984" s="4">
        <f t="shared" si="466"/>
        <v>0</v>
      </c>
      <c r="T984" s="4">
        <f t="shared" si="467"/>
        <v>0</v>
      </c>
      <c r="U984" s="5">
        <f t="shared" si="468"/>
        <v>0</v>
      </c>
      <c r="V984" s="5">
        <f t="shared" si="469"/>
        <v>-12.715610877526428</v>
      </c>
      <c r="W984" s="5">
        <f t="shared" si="470"/>
        <v>20.361073999721771</v>
      </c>
      <c r="X984" s="5">
        <f t="shared" si="448"/>
        <v>0.99929614576230175</v>
      </c>
      <c r="Y984" s="5">
        <f t="shared" si="449"/>
        <v>0</v>
      </c>
      <c r="Z984" s="5">
        <f t="shared" si="450"/>
        <v>14.523203146183922</v>
      </c>
      <c r="AA984" s="5">
        <f t="shared" si="451"/>
        <v>9.0698260762013749</v>
      </c>
      <c r="AB984" s="5">
        <f t="shared" si="452"/>
        <v>0</v>
      </c>
      <c r="AC984" s="5">
        <f t="shared" si="453"/>
        <v>1.8075922686574941</v>
      </c>
      <c r="AD984" s="5">
        <f t="shared" si="454"/>
        <v>-2.7430999240768514</v>
      </c>
      <c r="AE984">
        <f t="shared" si="473"/>
        <v>0</v>
      </c>
    </row>
    <row r="985" spans="1:31" x14ac:dyDescent="0.2">
      <c r="A985">
        <f t="shared" si="472"/>
        <v>9.5299999999998413</v>
      </c>
      <c r="B985" s="5">
        <f t="shared" si="455"/>
        <v>0</v>
      </c>
      <c r="C985" s="5">
        <f t="shared" si="456"/>
        <v>615.34672271813747</v>
      </c>
      <c r="D985" s="5">
        <f t="shared" si="457"/>
        <v>-309.11431178609854</v>
      </c>
      <c r="E985" s="2">
        <f t="shared" si="458"/>
        <v>615.34672271813747</v>
      </c>
      <c r="F985" s="2">
        <f t="shared" si="459"/>
        <v>0</v>
      </c>
      <c r="G985" s="3">
        <f t="shared" si="460"/>
        <v>0</v>
      </c>
      <c r="H985" s="3">
        <f t="shared" si="461"/>
        <v>57.490132235406641</v>
      </c>
      <c r="I985" s="3">
        <f t="shared" si="462"/>
        <v>-92.055474541188786</v>
      </c>
      <c r="J985" s="2">
        <f t="shared" si="442"/>
        <v>108.53260200256879</v>
      </c>
      <c r="K985" s="2">
        <f t="shared" si="463"/>
        <v>73.982687118315468</v>
      </c>
      <c r="L985" s="6">
        <f t="shared" si="443"/>
        <v>2835.0004639159265</v>
      </c>
      <c r="M985" s="2">
        <f t="shared" si="444"/>
        <v>35.929693379490033</v>
      </c>
      <c r="N985" s="2">
        <f t="shared" si="464"/>
        <v>108.53260200256879</v>
      </c>
      <c r="O985" s="2">
        <f t="shared" si="445"/>
        <v>73.982687118315468</v>
      </c>
      <c r="P985" s="5">
        <f t="shared" si="446"/>
        <v>0.38358201354634508</v>
      </c>
      <c r="Q985" s="4">
        <f t="shared" si="465"/>
        <v>0.33104977413735676</v>
      </c>
      <c r="R985" s="4">
        <f t="shared" si="447"/>
        <v>0.27356677065150609</v>
      </c>
      <c r="S985" s="4">
        <f t="shared" si="466"/>
        <v>0</v>
      </c>
      <c r="T985" s="4">
        <f t="shared" si="467"/>
        <v>0</v>
      </c>
      <c r="U985" s="5">
        <f t="shared" si="468"/>
        <v>0</v>
      </c>
      <c r="V985" s="5">
        <f t="shared" si="469"/>
        <v>-12.723457583601848</v>
      </c>
      <c r="W985" s="5">
        <f t="shared" si="470"/>
        <v>20.373303732667448</v>
      </c>
      <c r="X985" s="5">
        <f t="shared" si="448"/>
        <v>0.99929519348464058</v>
      </c>
      <c r="Y985" s="5">
        <f t="shared" si="449"/>
        <v>0</v>
      </c>
      <c r="Z985" s="5">
        <f t="shared" si="450"/>
        <v>14.530031943155004</v>
      </c>
      <c r="AA985" s="5">
        <f t="shared" si="451"/>
        <v>9.0742398750321644</v>
      </c>
      <c r="AB985" s="5">
        <f t="shared" si="452"/>
        <v>0</v>
      </c>
      <c r="AC985" s="5">
        <f t="shared" si="453"/>
        <v>1.8065743595531565</v>
      </c>
      <c r="AD985" s="5">
        <f t="shared" si="454"/>
        <v>-2.7264563923003848</v>
      </c>
      <c r="AE985">
        <f t="shared" si="473"/>
        <v>0</v>
      </c>
    </row>
    <row r="986" spans="1:31" x14ac:dyDescent="0.2">
      <c r="A986">
        <f t="shared" si="472"/>
        <v>9.5399999999998411</v>
      </c>
      <c r="B986" s="5">
        <f t="shared" si="455"/>
        <v>0</v>
      </c>
      <c r="C986" s="5">
        <f t="shared" si="456"/>
        <v>615.92171436920955</v>
      </c>
      <c r="D986" s="5">
        <f t="shared" si="457"/>
        <v>-310.03500285433006</v>
      </c>
      <c r="E986" s="2">
        <f t="shared" si="458"/>
        <v>615.92171436920955</v>
      </c>
      <c r="F986" s="2">
        <f t="shared" si="459"/>
        <v>0</v>
      </c>
      <c r="G986" s="3">
        <f t="shared" si="460"/>
        <v>0</v>
      </c>
      <c r="H986" s="3">
        <f t="shared" si="461"/>
        <v>57.508197979002169</v>
      </c>
      <c r="I986" s="3">
        <f t="shared" si="462"/>
        <v>-92.082739105111784</v>
      </c>
      <c r="J986" s="2">
        <f t="shared" si="442"/>
        <v>108.56529683048903</v>
      </c>
      <c r="K986" s="2">
        <f t="shared" si="463"/>
        <v>74.004973981246778</v>
      </c>
      <c r="L986" s="6">
        <f t="shared" si="443"/>
        <v>2834.9977637393245</v>
      </c>
      <c r="M986" s="2">
        <f t="shared" si="444"/>
        <v>35.929659158501856</v>
      </c>
      <c r="N986" s="2">
        <f t="shared" si="464"/>
        <v>108.56529683048903</v>
      </c>
      <c r="O986" s="2">
        <f t="shared" si="445"/>
        <v>74.004973981246778</v>
      </c>
      <c r="P986" s="5">
        <f t="shared" si="446"/>
        <v>0.38358193470118829</v>
      </c>
      <c r="Q986" s="4">
        <f t="shared" si="465"/>
        <v>0.33094976210124927</v>
      </c>
      <c r="R986" s="4">
        <f t="shared" si="447"/>
        <v>0.2735312142608497</v>
      </c>
      <c r="S986" s="4">
        <f t="shared" si="466"/>
        <v>0</v>
      </c>
      <c r="T986" s="4">
        <f t="shared" si="467"/>
        <v>0</v>
      </c>
      <c r="U986" s="5">
        <f t="shared" si="468"/>
        <v>0</v>
      </c>
      <c r="V986" s="5">
        <f t="shared" si="469"/>
        <v>-12.731287269377017</v>
      </c>
      <c r="W986" s="5">
        <f t="shared" si="470"/>
        <v>20.385472772531067</v>
      </c>
      <c r="X986" s="5">
        <f t="shared" si="448"/>
        <v>0.99929424171283887</v>
      </c>
      <c r="Y986" s="5">
        <f t="shared" si="449"/>
        <v>0</v>
      </c>
      <c r="Z986" s="5">
        <f t="shared" si="450"/>
        <v>14.53682412102042</v>
      </c>
      <c r="AA986" s="5">
        <f t="shared" si="451"/>
        <v>9.0786456578284866</v>
      </c>
      <c r="AB986" s="5">
        <f t="shared" si="452"/>
        <v>0</v>
      </c>
      <c r="AC986" s="5">
        <f t="shared" si="453"/>
        <v>1.8055368516434029</v>
      </c>
      <c r="AD986" s="5">
        <f t="shared" si="454"/>
        <v>-2.7098815696404444</v>
      </c>
      <c r="AE986">
        <f t="shared" si="473"/>
        <v>0</v>
      </c>
    </row>
    <row r="987" spans="1:31" x14ac:dyDescent="0.2">
      <c r="A987">
        <f t="shared" si="472"/>
        <v>9.5499999999998408</v>
      </c>
      <c r="B987" s="5">
        <f t="shared" si="455"/>
        <v>0</v>
      </c>
      <c r="C987" s="5">
        <f t="shared" si="456"/>
        <v>616.49688662584219</v>
      </c>
      <c r="D987" s="5">
        <f t="shared" si="457"/>
        <v>-310.95596573945966</v>
      </c>
      <c r="E987" s="2">
        <f t="shared" si="458"/>
        <v>616.49688662584219</v>
      </c>
      <c r="F987" s="2">
        <f t="shared" si="459"/>
        <v>0</v>
      </c>
      <c r="G987" s="3">
        <f t="shared" si="460"/>
        <v>0</v>
      </c>
      <c r="H987" s="3">
        <f t="shared" si="461"/>
        <v>57.526253347518605</v>
      </c>
      <c r="I987" s="3">
        <f t="shared" si="462"/>
        <v>-92.109837920808189</v>
      </c>
      <c r="J987" s="2">
        <f t="shared" si="442"/>
        <v>108.59784558636719</v>
      </c>
      <c r="K987" s="2">
        <f t="shared" si="463"/>
        <v>74.02716127223394</v>
      </c>
      <c r="L987" s="6">
        <f t="shared" si="443"/>
        <v>2834.9950649974626</v>
      </c>
      <c r="M987" s="2">
        <f t="shared" si="444"/>
        <v>35.929624955697008</v>
      </c>
      <c r="N987" s="2">
        <f t="shared" si="464"/>
        <v>108.59784558636719</v>
      </c>
      <c r="O987" s="2">
        <f t="shared" si="445"/>
        <v>74.02716127223394</v>
      </c>
      <c r="P987" s="5">
        <f t="shared" si="446"/>
        <v>0.38358185589792593</v>
      </c>
      <c r="Q987" s="4">
        <f t="shared" si="465"/>
        <v>0.33085025546959312</v>
      </c>
      <c r="R987" s="4">
        <f t="shared" si="447"/>
        <v>0.27349582539821282</v>
      </c>
      <c r="S987" s="4">
        <f t="shared" si="466"/>
        <v>0</v>
      </c>
      <c r="T987" s="4">
        <f t="shared" si="467"/>
        <v>0</v>
      </c>
      <c r="U987" s="5">
        <f t="shared" si="468"/>
        <v>0</v>
      </c>
      <c r="V987" s="5">
        <f t="shared" si="469"/>
        <v>-12.739099929641082</v>
      </c>
      <c r="W987" s="5">
        <f t="shared" si="470"/>
        <v>20.397581304099191</v>
      </c>
      <c r="X987" s="5">
        <f t="shared" si="448"/>
        <v>0.99929329044676141</v>
      </c>
      <c r="Y987" s="5">
        <f t="shared" si="449"/>
        <v>0</v>
      </c>
      <c r="Z987" s="5">
        <f t="shared" si="450"/>
        <v>14.543579809927936</v>
      </c>
      <c r="AA987" s="5">
        <f t="shared" si="451"/>
        <v>9.0830434143752772</v>
      </c>
      <c r="AB987" s="5">
        <f t="shared" si="452"/>
        <v>0</v>
      </c>
      <c r="AC987" s="5">
        <f t="shared" si="453"/>
        <v>1.8044798802868538</v>
      </c>
      <c r="AD987" s="5">
        <f t="shared" si="454"/>
        <v>-2.6933752815255332</v>
      </c>
      <c r="AE987">
        <f t="shared" si="473"/>
        <v>0</v>
      </c>
    </row>
    <row r="988" spans="1:31" x14ac:dyDescent="0.2">
      <c r="A988">
        <f t="shared" si="472"/>
        <v>9.5599999999998406</v>
      </c>
      <c r="B988" s="5">
        <f t="shared" si="455"/>
        <v>0</v>
      </c>
      <c r="C988" s="5">
        <f t="shared" si="456"/>
        <v>617.0722393833114</v>
      </c>
      <c r="D988" s="5">
        <f t="shared" si="457"/>
        <v>-311.87719878743184</v>
      </c>
      <c r="E988" s="2">
        <f t="shared" si="458"/>
        <v>617.0722393833114</v>
      </c>
      <c r="F988" s="2">
        <f t="shared" si="459"/>
        <v>0</v>
      </c>
      <c r="G988" s="3">
        <f t="shared" si="460"/>
        <v>0</v>
      </c>
      <c r="H988" s="3">
        <f t="shared" si="461"/>
        <v>57.544298146321474</v>
      </c>
      <c r="I988" s="3">
        <f t="shared" si="462"/>
        <v>-92.136771673623443</v>
      </c>
      <c r="J988" s="2">
        <f t="shared" si="442"/>
        <v>108.63024875047537</v>
      </c>
      <c r="K988" s="2">
        <f t="shared" si="463"/>
        <v>74.049249318660785</v>
      </c>
      <c r="L988" s="6">
        <f t="shared" si="443"/>
        <v>2834.9923676899316</v>
      </c>
      <c r="M988" s="2">
        <f t="shared" si="444"/>
        <v>35.929590771070309</v>
      </c>
      <c r="N988" s="2">
        <f t="shared" si="464"/>
        <v>108.63024875047537</v>
      </c>
      <c r="O988" s="2">
        <f t="shared" si="445"/>
        <v>74.049249318660785</v>
      </c>
      <c r="P988" s="5">
        <f t="shared" si="446"/>
        <v>0.38358177713654601</v>
      </c>
      <c r="Q988" s="4">
        <f t="shared" si="465"/>
        <v>0.33075125192432259</v>
      </c>
      <c r="R988" s="4">
        <f t="shared" si="447"/>
        <v>0.27346060341730738</v>
      </c>
      <c r="S988" s="4">
        <f t="shared" si="466"/>
        <v>0</v>
      </c>
      <c r="T988" s="4">
        <f t="shared" si="467"/>
        <v>0</v>
      </c>
      <c r="U988" s="5">
        <f t="shared" si="468"/>
        <v>0</v>
      </c>
      <c r="V988" s="5">
        <f t="shared" si="469"/>
        <v>-12.746895559448461</v>
      </c>
      <c r="W988" s="5">
        <f t="shared" si="470"/>
        <v>20.409629512242208</v>
      </c>
      <c r="X988" s="5">
        <f t="shared" si="448"/>
        <v>0.99929233968626385</v>
      </c>
      <c r="Y988" s="5">
        <f t="shared" si="449"/>
        <v>0</v>
      </c>
      <c r="Z988" s="5">
        <f t="shared" si="450"/>
        <v>14.550299139874554</v>
      </c>
      <c r="AA988" s="5">
        <f t="shared" si="451"/>
        <v>9.0874331346124357</v>
      </c>
      <c r="AB988" s="5">
        <f t="shared" si="452"/>
        <v>0</v>
      </c>
      <c r="AC988" s="5">
        <f t="shared" si="453"/>
        <v>1.8034035804260924</v>
      </c>
      <c r="AD988" s="5">
        <f t="shared" si="454"/>
        <v>-2.6769373531453553</v>
      </c>
      <c r="AE988">
        <f t="shared" si="473"/>
        <v>0</v>
      </c>
    </row>
    <row r="989" spans="1:31" x14ac:dyDescent="0.2">
      <c r="A989">
        <f t="shared" si="472"/>
        <v>9.5699999999998404</v>
      </c>
      <c r="B989" s="5">
        <f t="shared" si="455"/>
        <v>0</v>
      </c>
      <c r="C989" s="5">
        <f t="shared" si="456"/>
        <v>617.64777253495367</v>
      </c>
      <c r="D989" s="5">
        <f t="shared" si="457"/>
        <v>-312.79870035103573</v>
      </c>
      <c r="E989" s="2">
        <f t="shared" si="458"/>
        <v>617.64777253495367</v>
      </c>
      <c r="F989" s="2">
        <f t="shared" si="459"/>
        <v>0</v>
      </c>
      <c r="G989" s="3">
        <f t="shared" si="460"/>
        <v>0</v>
      </c>
      <c r="H989" s="3">
        <f t="shared" si="461"/>
        <v>57.562332182125736</v>
      </c>
      <c r="I989" s="3">
        <f t="shared" si="462"/>
        <v>-92.163541047154894</v>
      </c>
      <c r="J989" s="2">
        <f t="shared" si="442"/>
        <v>108.6625068024661</v>
      </c>
      <c r="K989" s="2">
        <f t="shared" si="463"/>
        <v>74.07123844748881</v>
      </c>
      <c r="L989" s="6">
        <f t="shared" si="443"/>
        <v>2834.9896718162981</v>
      </c>
      <c r="M989" s="2">
        <f t="shared" si="444"/>
        <v>35.929556604616273</v>
      </c>
      <c r="N989" s="2">
        <f t="shared" si="464"/>
        <v>108.6625068024661</v>
      </c>
      <c r="O989" s="2">
        <f t="shared" si="445"/>
        <v>74.07123844748881</v>
      </c>
      <c r="P989" s="5">
        <f t="shared" si="446"/>
        <v>0.38358169841703593</v>
      </c>
      <c r="Q989" s="4">
        <f t="shared" si="465"/>
        <v>0.330652749157825</v>
      </c>
      <c r="R989" s="4">
        <f t="shared" si="447"/>
        <v>0.27342554767369243</v>
      </c>
      <c r="S989" s="4">
        <f t="shared" si="466"/>
        <v>0</v>
      </c>
      <c r="T989" s="4">
        <f t="shared" si="467"/>
        <v>0</v>
      </c>
      <c r="U989" s="5">
        <f t="shared" si="468"/>
        <v>0</v>
      </c>
      <c r="V989" s="5">
        <f t="shared" si="469"/>
        <v>-12.754674154117792</v>
      </c>
      <c r="W989" s="5">
        <f t="shared" si="470"/>
        <v>20.421617581907881</v>
      </c>
      <c r="X989" s="5">
        <f t="shared" si="448"/>
        <v>0.99929138943119389</v>
      </c>
      <c r="Y989" s="5">
        <f t="shared" si="449"/>
        <v>0</v>
      </c>
      <c r="Z989" s="5">
        <f t="shared" si="450"/>
        <v>14.556982240703997</v>
      </c>
      <c r="AA989" s="5">
        <f t="shared" si="451"/>
        <v>9.0918148086344139</v>
      </c>
      <c r="AB989" s="5">
        <f t="shared" si="452"/>
        <v>0</v>
      </c>
      <c r="AC989" s="5">
        <f t="shared" si="453"/>
        <v>1.8023080865862049</v>
      </c>
      <c r="AD989" s="5">
        <f t="shared" si="454"/>
        <v>-2.6605676094577042</v>
      </c>
      <c r="AE989">
        <f t="shared" si="473"/>
        <v>0</v>
      </c>
    </row>
    <row r="990" spans="1:31" x14ac:dyDescent="0.2">
      <c r="A990">
        <f t="shared" si="472"/>
        <v>9.5799999999998402</v>
      </c>
      <c r="B990" s="5">
        <f t="shared" si="455"/>
        <v>0</v>
      </c>
      <c r="C990" s="5">
        <f t="shared" si="456"/>
        <v>618.22348597217922</v>
      </c>
      <c r="D990" s="5">
        <f t="shared" si="457"/>
        <v>-313.72046878988772</v>
      </c>
      <c r="E990" s="2">
        <f t="shared" si="458"/>
        <v>618.22348597217922</v>
      </c>
      <c r="F990" s="2">
        <f t="shared" si="459"/>
        <v>0</v>
      </c>
      <c r="G990" s="3">
        <f t="shared" si="460"/>
        <v>0</v>
      </c>
      <c r="H990" s="3">
        <f t="shared" si="461"/>
        <v>57.580355262991596</v>
      </c>
      <c r="I990" s="3">
        <f t="shared" si="462"/>
        <v>-92.19014672324947</v>
      </c>
      <c r="J990" s="2">
        <f t="shared" si="442"/>
        <v>108.69462022136416</v>
      </c>
      <c r="K990" s="2">
        <f t="shared" si="463"/>
        <v>74.093128985251639</v>
      </c>
      <c r="L990" s="6">
        <f t="shared" si="443"/>
        <v>2834.9869773761029</v>
      </c>
      <c r="M990" s="2">
        <f t="shared" si="444"/>
        <v>35.929522456329074</v>
      </c>
      <c r="N990" s="2">
        <f t="shared" si="464"/>
        <v>108.69462022136416</v>
      </c>
      <c r="O990" s="2">
        <f t="shared" si="445"/>
        <v>74.093128985251639</v>
      </c>
      <c r="P990" s="5">
        <f t="shared" si="446"/>
        <v>0.38358161973938221</v>
      </c>
      <c r="Q990" s="4">
        <f t="shared" si="465"/>
        <v>0.33055474487289344</v>
      </c>
      <c r="R990" s="4">
        <f t="shared" si="447"/>
        <v>0.27339065752477432</v>
      </c>
      <c r="S990" s="4">
        <f t="shared" si="466"/>
        <v>0</v>
      </c>
      <c r="T990" s="4">
        <f t="shared" si="467"/>
        <v>0</v>
      </c>
      <c r="U990" s="5">
        <f t="shared" si="468"/>
        <v>0</v>
      </c>
      <c r="V990" s="5">
        <f t="shared" si="469"/>
        <v>-12.762435709230862</v>
      </c>
      <c r="W990" s="5">
        <f t="shared" si="470"/>
        <v>20.433545698114933</v>
      </c>
      <c r="X990" s="5">
        <f t="shared" si="448"/>
        <v>0.99929043968138942</v>
      </c>
      <c r="Y990" s="5">
        <f t="shared" si="449"/>
        <v>0</v>
      </c>
      <c r="Z990" s="5">
        <f t="shared" si="450"/>
        <v>14.563629242104216</v>
      </c>
      <c r="AA990" s="5">
        <f t="shared" si="451"/>
        <v>9.0961884266897712</v>
      </c>
      <c r="AB990" s="5">
        <f t="shared" si="452"/>
        <v>0</v>
      </c>
      <c r="AC990" s="5">
        <f t="shared" si="453"/>
        <v>1.8011935328733539</v>
      </c>
      <c r="AD990" s="5">
        <f t="shared" si="454"/>
        <v>-2.6442658751952948</v>
      </c>
      <c r="AE990">
        <f t="shared" si="473"/>
        <v>0</v>
      </c>
    </row>
    <row r="991" spans="1:31" x14ac:dyDescent="0.2">
      <c r="A991">
        <f t="shared" si="472"/>
        <v>9.58999999999984</v>
      </c>
      <c r="B991" s="5">
        <f t="shared" si="455"/>
        <v>0</v>
      </c>
      <c r="C991" s="5">
        <f t="shared" si="456"/>
        <v>618.79937958448579</v>
      </c>
      <c r="D991" s="5">
        <f t="shared" si="457"/>
        <v>-314.64250247041394</v>
      </c>
      <c r="E991" s="2">
        <f t="shared" si="458"/>
        <v>618.79937958448579</v>
      </c>
      <c r="F991" s="2">
        <f t="shared" si="459"/>
        <v>0</v>
      </c>
      <c r="G991" s="3">
        <f t="shared" si="460"/>
        <v>0</v>
      </c>
      <c r="H991" s="3">
        <f t="shared" si="461"/>
        <v>57.598367198320332</v>
      </c>
      <c r="I991" s="3">
        <f t="shared" si="462"/>
        <v>-92.216589382001416</v>
      </c>
      <c r="J991" s="2">
        <f t="shared" si="442"/>
        <v>108.72658948555868</v>
      </c>
      <c r="K991" s="2">
        <f t="shared" si="463"/>
        <v>74.114921258049534</v>
      </c>
      <c r="L991" s="6">
        <f t="shared" si="443"/>
        <v>2834.9842843688598</v>
      </c>
      <c r="M991" s="2">
        <f t="shared" si="444"/>
        <v>35.929488326202566</v>
      </c>
      <c r="N991" s="2">
        <f t="shared" si="464"/>
        <v>108.72658948555868</v>
      </c>
      <c r="O991" s="2">
        <f t="shared" si="445"/>
        <v>74.114921258049534</v>
      </c>
      <c r="P991" s="5">
        <f t="shared" si="446"/>
        <v>0.38358154110357073</v>
      </c>
      <c r="Q991" s="4">
        <f t="shared" si="465"/>
        <v>0.33045723678268052</v>
      </c>
      <c r="R991" s="4">
        <f t="shared" si="447"/>
        <v>0.27335593232980698</v>
      </c>
      <c r="S991" s="4">
        <f t="shared" si="466"/>
        <v>0</v>
      </c>
      <c r="T991" s="4">
        <f t="shared" si="467"/>
        <v>0</v>
      </c>
      <c r="U991" s="5">
        <f t="shared" si="468"/>
        <v>0</v>
      </c>
      <c r="V991" s="5">
        <f t="shared" si="469"/>
        <v>-12.770180220631536</v>
      </c>
      <c r="W991" s="5">
        <f t="shared" si="470"/>
        <v>20.445414045946706</v>
      </c>
      <c r="X991" s="5">
        <f t="shared" si="448"/>
        <v>0.99928949043667936</v>
      </c>
      <c r="Y991" s="5">
        <f t="shared" si="449"/>
        <v>0</v>
      </c>
      <c r="Z991" s="5">
        <f t="shared" si="450"/>
        <v>14.570240273604936</v>
      </c>
      <c r="AA991" s="5">
        <f t="shared" si="451"/>
        <v>9.1005539791807717</v>
      </c>
      <c r="AB991" s="5">
        <f t="shared" si="452"/>
        <v>0</v>
      </c>
      <c r="AC991" s="5">
        <f t="shared" si="453"/>
        <v>1.8000600529734001</v>
      </c>
      <c r="AD991" s="5">
        <f t="shared" si="454"/>
        <v>-2.6280319748725205</v>
      </c>
      <c r="AE991">
        <f t="shared" si="473"/>
        <v>0</v>
      </c>
    </row>
    <row r="992" spans="1:31" x14ac:dyDescent="0.2">
      <c r="A992">
        <f t="shared" si="472"/>
        <v>9.5999999999998398</v>
      </c>
      <c r="B992" s="5">
        <f t="shared" si="455"/>
        <v>0</v>
      </c>
      <c r="C992" s="5">
        <f t="shared" si="456"/>
        <v>619.37545325947167</v>
      </c>
      <c r="D992" s="5">
        <f t="shared" si="457"/>
        <v>-315.56479976583273</v>
      </c>
      <c r="E992" s="2">
        <f t="shared" si="458"/>
        <v>619.37545325947167</v>
      </c>
      <c r="F992" s="2">
        <f t="shared" si="459"/>
        <v>0</v>
      </c>
      <c r="G992" s="3">
        <f t="shared" si="460"/>
        <v>0</v>
      </c>
      <c r="H992" s="3">
        <f t="shared" si="461"/>
        <v>57.616367798850064</v>
      </c>
      <c r="I992" s="3">
        <f t="shared" si="462"/>
        <v>-92.242869701750138</v>
      </c>
      <c r="J992" s="2">
        <f t="shared" ref="J992:J1055" si="474">SQRT(G992^2+H992^2+I992^2)</f>
        <v>108.75841507279526</v>
      </c>
      <c r="K992" s="2">
        <f t="shared" si="463"/>
        <v>74.136615591544142</v>
      </c>
      <c r="L992" s="6">
        <f t="shared" ref="L992:L1055" si="475">SQRT(spin^2-flag*((30/PI())*(wx*G992+wy*H992+wz*I992)/J992)^2)*EXP(-A992/(tau*146.7/N992))</f>
        <v>2834.9815927940604</v>
      </c>
      <c r="M992" s="2">
        <f t="shared" ref="M992:M1055" si="476">(L992*PI()/30)*(circ/(2*PI()))/12</f>
        <v>35.929454214230276</v>
      </c>
      <c r="N992" s="2">
        <f t="shared" si="464"/>
        <v>108.75841507279526</v>
      </c>
      <c r="O992" s="2">
        <f t="shared" ref="O992:O1055" si="477">J992/1.467</f>
        <v>74.136615591544142</v>
      </c>
      <c r="P992" s="5">
        <f t="shared" ref="P992:P1055" si="478">cd0+(cdspin*L992/1000)</f>
        <v>0.38358146250958658</v>
      </c>
      <c r="Q992" s="4">
        <f t="shared" si="465"/>
        <v>0.33036022261065151</v>
      </c>
      <c r="R992" s="4">
        <f t="shared" ref="R992:R1055" si="479">cl2_*Q992/(cl0+cl1_*Q992)</f>
        <v>0.27332137144989205</v>
      </c>
      <c r="S992" s="4">
        <f t="shared" si="466"/>
        <v>0</v>
      </c>
      <c r="T992" s="4">
        <f t="shared" si="467"/>
        <v>0</v>
      </c>
      <c r="U992" s="5">
        <f t="shared" si="468"/>
        <v>0</v>
      </c>
      <c r="V992" s="5">
        <f t="shared" si="469"/>
        <v>-12.777907684424662</v>
      </c>
      <c r="W992" s="5">
        <f t="shared" si="470"/>
        <v>20.457222810544824</v>
      </c>
      <c r="X992" s="5">
        <f t="shared" ref="X992:X1055" si="480">M992/romega</f>
        <v>0.99928854169688386</v>
      </c>
      <c r="Y992" s="5">
        <f t="shared" ref="Y992:Y1055" si="481">const*($R992/omega)*N992*(wy*I992-wz*(H992-T992))</f>
        <v>0</v>
      </c>
      <c r="Z992" s="5">
        <f t="shared" ref="Z992:Z1055" si="482">const*($R992/omega)*N992*(wz*(G992-S992)-wx*I992)</f>
        <v>14.576815464575233</v>
      </c>
      <c r="AA992" s="5">
        <f t="shared" ref="AA992:AA1055" si="483">const*($R992/omega)*N992*(wx*(H992-T992)-wy*(G992-S992))</f>
        <v>9.1049114566629452</v>
      </c>
      <c r="AB992" s="5">
        <f t="shared" ref="AB992:AB1055" si="484">U992+Y992</f>
        <v>0</v>
      </c>
      <c r="AC992" s="5">
        <f t="shared" ref="AC992:AC1055" si="485">V992+Z992</f>
        <v>1.7989077801505715</v>
      </c>
      <c r="AD992" s="5">
        <f t="shared" ref="AD992:AD1055" si="486">W992+AA992-32.174</f>
        <v>-2.6118657327922321</v>
      </c>
      <c r="AE992">
        <f t="shared" si="473"/>
        <v>0</v>
      </c>
    </row>
    <row r="993" spans="1:31" x14ac:dyDescent="0.2">
      <c r="A993">
        <f t="shared" si="472"/>
        <v>9.6099999999998396</v>
      </c>
      <c r="B993" s="5">
        <f t="shared" ref="B993:B1056" si="487">B992+G992*dt+0.5*AB992*dt*dt</f>
        <v>0</v>
      </c>
      <c r="C993" s="5">
        <f t="shared" ref="C993:C1056" si="488">C992+H992*dt+0.5*AC992*dt*dt</f>
        <v>619.95170688284918</v>
      </c>
      <c r="D993" s="5">
        <f t="shared" ref="D993:D1056" si="489">D992+I992*dt+0.5*AD992*dt*dt</f>
        <v>-316.48735905613688</v>
      </c>
      <c r="E993" s="2">
        <f t="shared" ref="E993:E1056" si="490">SQRT(B993^2+C993^2)</f>
        <v>619.95170688284918</v>
      </c>
      <c r="F993" s="2">
        <f t="shared" ref="F993:F1056" si="491">ATAN2(C993,B993)*180/PI()</f>
        <v>0</v>
      </c>
      <c r="G993" s="3">
        <f t="shared" ref="G993:G1056" si="492">G992+AB992*dt</f>
        <v>0</v>
      </c>
      <c r="H993" s="3">
        <f t="shared" ref="H993:H1056" si="493">H992+AC992*dt</f>
        <v>57.634356876651566</v>
      </c>
      <c r="I993" s="3">
        <f t="shared" ref="I993:I1056" si="494">I992+AD992*dt</f>
        <v>-92.268988359078065</v>
      </c>
      <c r="J993" s="2">
        <f t="shared" si="474"/>
        <v>108.7900974601683</v>
      </c>
      <c r="K993" s="2">
        <f t="shared" ref="K993:K1056" si="495">J993/1.467</f>
        <v>74.158212310953161</v>
      </c>
      <c r="L993" s="6">
        <f t="shared" si="475"/>
        <v>2834.9789026511689</v>
      </c>
      <c r="M993" s="2">
        <f t="shared" si="476"/>
        <v>35.929420120405432</v>
      </c>
      <c r="N993" s="2">
        <f t="shared" ref="N993:N1056" si="496">IF(D993&gt;=hwind,SQRT((G993-vxw)^2+(H993-vyw)^2+I993^2),J993)</f>
        <v>108.7900974601683</v>
      </c>
      <c r="O993" s="2">
        <f t="shared" si="477"/>
        <v>74.158212310953161</v>
      </c>
      <c r="P993" s="5">
        <f t="shared" si="478"/>
        <v>0.38358138395741415</v>
      </c>
      <c r="Q993" s="4">
        <f t="shared" ref="Q993:Q1056" si="497">(M993/N993)</f>
        <v>0.33026370009053807</v>
      </c>
      <c r="R993" s="4">
        <f t="shared" si="479"/>
        <v>0.27328697424797865</v>
      </c>
      <c r="S993" s="4">
        <f t="shared" si="466"/>
        <v>0</v>
      </c>
      <c r="T993" s="4">
        <f t="shared" si="467"/>
        <v>0</v>
      </c>
      <c r="U993" s="5">
        <f t="shared" si="468"/>
        <v>0</v>
      </c>
      <c r="V993" s="5">
        <f t="shared" si="469"/>
        <v>-12.785618096975009</v>
      </c>
      <c r="W993" s="5">
        <f t="shared" si="470"/>
        <v>20.468972177102984</v>
      </c>
      <c r="X993" s="5">
        <f t="shared" si="480"/>
        <v>0.99928759346181451</v>
      </c>
      <c r="Y993" s="5">
        <f t="shared" si="481"/>
        <v>0</v>
      </c>
      <c r="Z993" s="5">
        <f t="shared" si="482"/>
        <v>14.583354944221117</v>
      </c>
      <c r="AA993" s="5">
        <f t="shared" si="483"/>
        <v>9.1092608498446435</v>
      </c>
      <c r="AB993" s="5">
        <f t="shared" si="484"/>
        <v>0</v>
      </c>
      <c r="AC993" s="5">
        <f t="shared" si="485"/>
        <v>1.7977368472461084</v>
      </c>
      <c r="AD993" s="5">
        <f t="shared" si="486"/>
        <v>-2.5957669730523705</v>
      </c>
      <c r="AE993">
        <f t="shared" si="473"/>
        <v>0</v>
      </c>
    </row>
    <row r="994" spans="1:31" x14ac:dyDescent="0.2">
      <c r="A994">
        <f t="shared" si="472"/>
        <v>9.6199999999998393</v>
      </c>
      <c r="B994" s="5">
        <f t="shared" si="487"/>
        <v>0</v>
      </c>
      <c r="C994" s="5">
        <f t="shared" si="488"/>
        <v>620.52814033845812</v>
      </c>
      <c r="D994" s="5">
        <f t="shared" si="489"/>
        <v>-317.41017872807635</v>
      </c>
      <c r="E994" s="2">
        <f t="shared" si="490"/>
        <v>620.52814033845812</v>
      </c>
      <c r="F994" s="2">
        <f t="shared" si="491"/>
        <v>0</v>
      </c>
      <c r="G994" s="3">
        <f t="shared" si="492"/>
        <v>0</v>
      </c>
      <c r="H994" s="3">
        <f t="shared" si="493"/>
        <v>57.652334245124024</v>
      </c>
      <c r="I994" s="3">
        <f t="shared" si="494"/>
        <v>-92.294946028808596</v>
      </c>
      <c r="J994" s="2">
        <f t="shared" si="474"/>
        <v>108.82163712411328</v>
      </c>
      <c r="K994" s="2">
        <f t="shared" si="495"/>
        <v>74.179711741045182</v>
      </c>
      <c r="L994" s="6">
        <f t="shared" si="475"/>
        <v>2834.9762139396266</v>
      </c>
      <c r="M994" s="2">
        <f t="shared" si="476"/>
        <v>35.929386044720957</v>
      </c>
      <c r="N994" s="2">
        <f t="shared" si="496"/>
        <v>108.82163712411328</v>
      </c>
      <c r="O994" s="2">
        <f t="shared" si="477"/>
        <v>74.179711741045182</v>
      </c>
      <c r="P994" s="5">
        <f t="shared" si="478"/>
        <v>0.38358130544703711</v>
      </c>
      <c r="Q994" s="4">
        <f t="shared" si="497"/>
        <v>0.33016766696629241</v>
      </c>
      <c r="R994" s="4">
        <f t="shared" si="479"/>
        <v>0.27325274008886358</v>
      </c>
      <c r="S994" s="4">
        <f t="shared" ref="S994:S1057" si="498">IF(D994&gt;=hwind,vxw,0)</f>
        <v>0</v>
      </c>
      <c r="T994" s="4">
        <f t="shared" ref="T994:T1057" si="499">IF(D994&gt;=hwind,vyw,0)</f>
        <v>0</v>
      </c>
      <c r="U994" s="5">
        <f t="shared" ref="U994:U1057" si="500">-const*$P994*$N994*(G994-S994)</f>
        <v>0</v>
      </c>
      <c r="V994" s="5">
        <f t="shared" ref="V994:V1057" si="501">-const*$P994*$N994*(H994-T994)</f>
        <v>-12.793311454906172</v>
      </c>
      <c r="W994" s="5">
        <f t="shared" ref="W994:W1057" si="502">-const*$P994*$N994*I994</f>
        <v>20.480662330860735</v>
      </c>
      <c r="X994" s="5">
        <f t="shared" si="480"/>
        <v>0.99928664573127446</v>
      </c>
      <c r="Y994" s="5">
        <f t="shared" si="481"/>
        <v>0</v>
      </c>
      <c r="Z994" s="5">
        <f t="shared" si="482"/>
        <v>14.589858841583165</v>
      </c>
      <c r="AA994" s="5">
        <f t="shared" si="483"/>
        <v>9.1136021495866135</v>
      </c>
      <c r="AB994" s="5">
        <f t="shared" si="484"/>
        <v>0</v>
      </c>
      <c r="AC994" s="5">
        <f t="shared" si="485"/>
        <v>1.796547386676993</v>
      </c>
      <c r="AD994" s="5">
        <f t="shared" si="486"/>
        <v>-2.5797355195526492</v>
      </c>
      <c r="AE994">
        <f t="shared" si="473"/>
        <v>0</v>
      </c>
    </row>
    <row r="995" spans="1:31" x14ac:dyDescent="0.2">
      <c r="A995">
        <f t="shared" si="472"/>
        <v>9.6299999999998391</v>
      </c>
      <c r="B995" s="5">
        <f t="shared" si="487"/>
        <v>0</v>
      </c>
      <c r="C995" s="5">
        <f t="shared" si="488"/>
        <v>621.10475350827869</v>
      </c>
      <c r="D995" s="5">
        <f t="shared" si="489"/>
        <v>-318.33325717514037</v>
      </c>
      <c r="E995" s="2">
        <f t="shared" si="490"/>
        <v>621.10475350827869</v>
      </c>
      <c r="F995" s="2">
        <f t="shared" si="491"/>
        <v>0</v>
      </c>
      <c r="G995" s="3">
        <f t="shared" si="492"/>
        <v>0</v>
      </c>
      <c r="H995" s="3">
        <f t="shared" si="493"/>
        <v>57.67029971899079</v>
      </c>
      <c r="I995" s="3">
        <f t="shared" si="494"/>
        <v>-92.320743384004118</v>
      </c>
      <c r="J995" s="2">
        <f t="shared" si="474"/>
        <v>108.85303454039934</v>
      </c>
      <c r="K995" s="2">
        <f t="shared" si="495"/>
        <v>74.201114206134505</v>
      </c>
      <c r="L995" s="6">
        <f t="shared" si="475"/>
        <v>2834.97352665885</v>
      </c>
      <c r="M995" s="2">
        <f t="shared" si="476"/>
        <v>35.929351987169447</v>
      </c>
      <c r="N995" s="2">
        <f t="shared" si="496"/>
        <v>108.85303454039934</v>
      </c>
      <c r="O995" s="2">
        <f t="shared" si="477"/>
        <v>74.201114206134505</v>
      </c>
      <c r="P995" s="5">
        <f t="shared" si="478"/>
        <v>0.38358122697843844</v>
      </c>
      <c r="Q995" s="4">
        <f t="shared" si="497"/>
        <v>0.33007212099204042</v>
      </c>
      <c r="R995" s="4">
        <f t="shared" si="479"/>
        <v>0.27321866833919123</v>
      </c>
      <c r="S995" s="4">
        <f t="shared" si="498"/>
        <v>0</v>
      </c>
      <c r="T995" s="4">
        <f t="shared" si="499"/>
        <v>0</v>
      </c>
      <c r="U995" s="5">
        <f t="shared" si="500"/>
        <v>0</v>
      </c>
      <c r="V995" s="5">
        <f t="shared" si="501"/>
        <v>-12.800987755099488</v>
      </c>
      <c r="W995" s="5">
        <f t="shared" si="502"/>
        <v>20.492293457097361</v>
      </c>
      <c r="X995" s="5">
        <f t="shared" si="480"/>
        <v>0.99928569850505777</v>
      </c>
      <c r="Y995" s="5">
        <f t="shared" si="481"/>
        <v>0</v>
      </c>
      <c r="Z995" s="5">
        <f t="shared" si="482"/>
        <v>14.596327285534189</v>
      </c>
      <c r="AA995" s="5">
        <f t="shared" si="483"/>
        <v>9.1179353469015645</v>
      </c>
      <c r="AB995" s="5">
        <f t="shared" si="484"/>
        <v>0</v>
      </c>
      <c r="AC995" s="5">
        <f t="shared" si="485"/>
        <v>1.7953395304347008</v>
      </c>
      <c r="AD995" s="5">
        <f t="shared" si="486"/>
        <v>-2.5637711960010741</v>
      </c>
      <c r="AE995">
        <f t="shared" si="473"/>
        <v>0</v>
      </c>
    </row>
    <row r="996" spans="1:31" x14ac:dyDescent="0.2">
      <c r="A996">
        <f t="shared" si="472"/>
        <v>9.6399999999998389</v>
      </c>
      <c r="B996" s="5">
        <f t="shared" si="487"/>
        <v>0</v>
      </c>
      <c r="C996" s="5">
        <f t="shared" si="488"/>
        <v>621.68154627244519</v>
      </c>
      <c r="D996" s="5">
        <f t="shared" si="489"/>
        <v>-319.25659279754024</v>
      </c>
      <c r="E996" s="2">
        <f t="shared" si="490"/>
        <v>621.68154627244519</v>
      </c>
      <c r="F996" s="2">
        <f t="shared" si="491"/>
        <v>0</v>
      </c>
      <c r="G996" s="3">
        <f t="shared" si="492"/>
        <v>0</v>
      </c>
      <c r="H996" s="3">
        <f t="shared" si="493"/>
        <v>57.688253114295136</v>
      </c>
      <c r="I996" s="3">
        <f t="shared" si="494"/>
        <v>-92.346381095964134</v>
      </c>
      <c r="J996" s="2">
        <f t="shared" si="474"/>
        <v>108.88429018412171</v>
      </c>
      <c r="K996" s="2">
        <f t="shared" si="495"/>
        <v>74.222420030076151</v>
      </c>
      <c r="L996" s="6">
        <f t="shared" si="475"/>
        <v>2834.9708408082302</v>
      </c>
      <c r="M996" s="2">
        <f t="shared" si="476"/>
        <v>35.929317947743193</v>
      </c>
      <c r="N996" s="2">
        <f t="shared" si="496"/>
        <v>108.88429018412171</v>
      </c>
      <c r="O996" s="2">
        <f t="shared" si="477"/>
        <v>74.222420030076151</v>
      </c>
      <c r="P996" s="5">
        <f t="shared" si="478"/>
        <v>0.3835811485516003</v>
      </c>
      <c r="Q996" s="4">
        <f t="shared" si="497"/>
        <v>0.32997705993203658</v>
      </c>
      <c r="R996" s="4">
        <f t="shared" si="479"/>
        <v>0.2731847583674531</v>
      </c>
      <c r="S996" s="4">
        <f t="shared" si="498"/>
        <v>0</v>
      </c>
      <c r="T996" s="4">
        <f t="shared" si="499"/>
        <v>0</v>
      </c>
      <c r="U996" s="5">
        <f t="shared" si="500"/>
        <v>0</v>
      </c>
      <c r="V996" s="5">
        <f t="shared" si="501"/>
        <v>-12.808646994692941</v>
      </c>
      <c r="W996" s="5">
        <f t="shared" si="502"/>
        <v>20.503865741125804</v>
      </c>
      <c r="X996" s="5">
        <f t="shared" si="480"/>
        <v>0.99928475178295006</v>
      </c>
      <c r="Y996" s="5">
        <f t="shared" si="481"/>
        <v>0</v>
      </c>
      <c r="Z996" s="5">
        <f t="shared" si="482"/>
        <v>14.602760404776895</v>
      </c>
      <c r="AA996" s="5">
        <f t="shared" si="483"/>
        <v>9.1222604329536914</v>
      </c>
      <c r="AB996" s="5">
        <f t="shared" si="484"/>
        <v>0</v>
      </c>
      <c r="AC996" s="5">
        <f t="shared" si="485"/>
        <v>1.7941134100839538</v>
      </c>
      <c r="AD996" s="5">
        <f t="shared" si="486"/>
        <v>-2.5478738259205045</v>
      </c>
      <c r="AE996">
        <f t="shared" si="473"/>
        <v>0</v>
      </c>
    </row>
    <row r="997" spans="1:31" x14ac:dyDescent="0.2">
      <c r="A997">
        <f t="shared" si="472"/>
        <v>9.6499999999998387</v>
      </c>
      <c r="B997" s="5">
        <f t="shared" si="487"/>
        <v>0</v>
      </c>
      <c r="C997" s="5">
        <f t="shared" si="488"/>
        <v>622.25851850925858</v>
      </c>
      <c r="D997" s="5">
        <f t="shared" si="489"/>
        <v>-320.18018400219114</v>
      </c>
      <c r="E997" s="2">
        <f t="shared" si="490"/>
        <v>622.25851850925858</v>
      </c>
      <c r="F997" s="2">
        <f t="shared" si="491"/>
        <v>0</v>
      </c>
      <c r="G997" s="3">
        <f t="shared" si="492"/>
        <v>0</v>
      </c>
      <c r="H997" s="3">
        <f t="shared" si="493"/>
        <v>57.706194248395974</v>
      </c>
      <c r="I997" s="3">
        <f t="shared" si="494"/>
        <v>-92.371859834223343</v>
      </c>
      <c r="J997" s="2">
        <f t="shared" si="474"/>
        <v>108.91540452969457</v>
      </c>
      <c r="K997" s="2">
        <f t="shared" si="495"/>
        <v>74.243629536260784</v>
      </c>
      <c r="L997" s="6">
        <f t="shared" si="475"/>
        <v>2834.9681563871363</v>
      </c>
      <c r="M997" s="2">
        <f t="shared" si="476"/>
        <v>35.929283926434188</v>
      </c>
      <c r="N997" s="2">
        <f t="shared" si="496"/>
        <v>108.91540452969457</v>
      </c>
      <c r="O997" s="2">
        <f t="shared" si="477"/>
        <v>74.243629536260784</v>
      </c>
      <c r="P997" s="5">
        <f t="shared" si="478"/>
        <v>0.38358107016650439</v>
      </c>
      <c r="Q997" s="4">
        <f t="shared" si="497"/>
        <v>0.32988248156061772</v>
      </c>
      <c r="R997" s="4">
        <f t="shared" si="479"/>
        <v>0.27315100954398769</v>
      </c>
      <c r="S997" s="4">
        <f t="shared" si="498"/>
        <v>0</v>
      </c>
      <c r="T997" s="4">
        <f t="shared" si="499"/>
        <v>0</v>
      </c>
      <c r="U997" s="5">
        <f t="shared" si="500"/>
        <v>0</v>
      </c>
      <c r="V997" s="5">
        <f t="shared" si="501"/>
        <v>-12.816289171080083</v>
      </c>
      <c r="W997" s="5">
        <f t="shared" si="502"/>
        <v>20.515379368286638</v>
      </c>
      <c r="X997" s="5">
        <f t="shared" si="480"/>
        <v>0.99928380556472873</v>
      </c>
      <c r="Y997" s="5">
        <f t="shared" si="481"/>
        <v>0</v>
      </c>
      <c r="Z997" s="5">
        <f t="shared" si="482"/>
        <v>14.609158327841628</v>
      </c>
      <c r="AA997" s="5">
        <f t="shared" si="483"/>
        <v>9.1265773990582648</v>
      </c>
      <c r="AB997" s="5">
        <f t="shared" si="484"/>
        <v>0</v>
      </c>
      <c r="AC997" s="5">
        <f t="shared" si="485"/>
        <v>1.7928691567615456</v>
      </c>
      <c r="AD997" s="5">
        <f t="shared" si="486"/>
        <v>-2.5320432326550986</v>
      </c>
      <c r="AE997">
        <f t="shared" si="473"/>
        <v>0</v>
      </c>
    </row>
    <row r="998" spans="1:31" x14ac:dyDescent="0.2">
      <c r="A998">
        <f t="shared" si="472"/>
        <v>9.6599999999998385</v>
      </c>
      <c r="B998" s="5">
        <f t="shared" si="487"/>
        <v>0</v>
      </c>
      <c r="C998" s="5">
        <f t="shared" si="488"/>
        <v>622.83567009520038</v>
      </c>
      <c r="D998" s="5">
        <f t="shared" si="489"/>
        <v>-321.10402920269502</v>
      </c>
      <c r="E998" s="2">
        <f t="shared" si="490"/>
        <v>622.83567009520038</v>
      </c>
      <c r="F998" s="2">
        <f t="shared" si="491"/>
        <v>0</v>
      </c>
      <c r="G998" s="3">
        <f t="shared" si="492"/>
        <v>0</v>
      </c>
      <c r="H998" s="3">
        <f t="shared" si="493"/>
        <v>57.724122939963593</v>
      </c>
      <c r="I998" s="3">
        <f t="shared" si="494"/>
        <v>-92.397180266549896</v>
      </c>
      <c r="J998" s="2">
        <f t="shared" si="474"/>
        <v>108.94637805084365</v>
      </c>
      <c r="K998" s="2">
        <f t="shared" si="495"/>
        <v>74.264743047609841</v>
      </c>
      <c r="L998" s="6">
        <f t="shared" si="475"/>
        <v>2834.9654733949119</v>
      </c>
      <c r="M998" s="2">
        <f t="shared" si="476"/>
        <v>35.929249923234124</v>
      </c>
      <c r="N998" s="2">
        <f t="shared" si="496"/>
        <v>108.94637805084365</v>
      </c>
      <c r="O998" s="2">
        <f t="shared" si="477"/>
        <v>74.264743047609841</v>
      </c>
      <c r="P998" s="5">
        <f t="shared" si="478"/>
        <v>0.38358099182313143</v>
      </c>
      <c r="Q998" s="4">
        <f t="shared" si="497"/>
        <v>0.3297883836621579</v>
      </c>
      <c r="R998" s="4">
        <f t="shared" si="479"/>
        <v>0.27311742124098032</v>
      </c>
      <c r="S998" s="4">
        <f t="shared" si="498"/>
        <v>0</v>
      </c>
      <c r="T998" s="4">
        <f t="shared" si="499"/>
        <v>0</v>
      </c>
      <c r="U998" s="5">
        <f t="shared" si="500"/>
        <v>0</v>
      </c>
      <c r="V998" s="5">
        <f t="shared" si="501"/>
        <v>-12.823914281908904</v>
      </c>
      <c r="W998" s="5">
        <f t="shared" si="502"/>
        <v>20.526834523942064</v>
      </c>
      <c r="X998" s="5">
        <f t="shared" si="480"/>
        <v>0.99928285985016252</v>
      </c>
      <c r="Y998" s="5">
        <f t="shared" si="481"/>
        <v>0</v>
      </c>
      <c r="Z998" s="5">
        <f t="shared" si="482"/>
        <v>14.615521183084089</v>
      </c>
      <c r="AA998" s="5">
        <f t="shared" si="483"/>
        <v>9.130886236681155</v>
      </c>
      <c r="AB998" s="5">
        <f t="shared" si="484"/>
        <v>0</v>
      </c>
      <c r="AC998" s="5">
        <f t="shared" si="485"/>
        <v>1.7916069011751858</v>
      </c>
      <c r="AD998" s="5">
        <f t="shared" si="486"/>
        <v>-2.5162792393767788</v>
      </c>
      <c r="AE998">
        <f t="shared" si="473"/>
        <v>0</v>
      </c>
    </row>
    <row r="999" spans="1:31" x14ac:dyDescent="0.2">
      <c r="A999">
        <f t="shared" si="472"/>
        <v>9.6699999999998383</v>
      </c>
      <c r="B999" s="5">
        <f t="shared" si="487"/>
        <v>0</v>
      </c>
      <c r="C999" s="5">
        <f t="shared" si="488"/>
        <v>623.41300090494508</v>
      </c>
      <c r="D999" s="5">
        <f t="shared" si="489"/>
        <v>-322.02812681932249</v>
      </c>
      <c r="E999" s="2">
        <f t="shared" si="490"/>
        <v>623.41300090494508</v>
      </c>
      <c r="F999" s="2">
        <f t="shared" si="491"/>
        <v>0</v>
      </c>
      <c r="G999" s="3">
        <f t="shared" si="492"/>
        <v>0</v>
      </c>
      <c r="H999" s="3">
        <f t="shared" si="493"/>
        <v>57.742039008975347</v>
      </c>
      <c r="I999" s="3">
        <f t="shared" si="494"/>
        <v>-92.422343058943667</v>
      </c>
      <c r="J999" s="2">
        <f t="shared" si="474"/>
        <v>108.97721122059926</v>
      </c>
      <c r="K999" s="2">
        <f t="shared" si="495"/>
        <v>74.285760886570728</v>
      </c>
      <c r="L999" s="6">
        <f t="shared" si="475"/>
        <v>2834.9627918308779</v>
      </c>
      <c r="M999" s="2">
        <f t="shared" si="476"/>
        <v>35.929215938134384</v>
      </c>
      <c r="N999" s="2">
        <f t="shared" si="496"/>
        <v>108.97721122059926</v>
      </c>
      <c r="O999" s="2">
        <f t="shared" si="477"/>
        <v>74.285760886570728</v>
      </c>
      <c r="P999" s="5">
        <f t="shared" si="478"/>
        <v>0.38358091352146162</v>
      </c>
      <c r="Q999" s="4">
        <f t="shared" si="497"/>
        <v>0.3296947640310226</v>
      </c>
      <c r="R999" s="4">
        <f t="shared" si="479"/>
        <v>0.27308399283246237</v>
      </c>
      <c r="S999" s="4">
        <f t="shared" si="498"/>
        <v>0</v>
      </c>
      <c r="T999" s="4">
        <f t="shared" si="499"/>
        <v>0</v>
      </c>
      <c r="U999" s="5">
        <f t="shared" si="500"/>
        <v>0</v>
      </c>
      <c r="V999" s="5">
        <f t="shared" si="501"/>
        <v>-12.831522325080774</v>
      </c>
      <c r="W999" s="5">
        <f t="shared" si="502"/>
        <v>20.538231393470053</v>
      </c>
      <c r="X999" s="5">
        <f t="shared" si="480"/>
        <v>0.99928191463901195</v>
      </c>
      <c r="Y999" s="5">
        <f t="shared" si="481"/>
        <v>0</v>
      </c>
      <c r="Z999" s="5">
        <f t="shared" si="482"/>
        <v>14.621849098683112</v>
      </c>
      <c r="AA999" s="5">
        <f t="shared" si="483"/>
        <v>9.1351869374383838</v>
      </c>
      <c r="AB999" s="5">
        <f t="shared" si="484"/>
        <v>0</v>
      </c>
      <c r="AC999" s="5">
        <f t="shared" si="485"/>
        <v>1.7903267736023381</v>
      </c>
      <c r="AD999" s="5">
        <f t="shared" si="486"/>
        <v>-2.500581669091563</v>
      </c>
      <c r="AE999">
        <f t="shared" si="473"/>
        <v>0</v>
      </c>
    </row>
    <row r="1000" spans="1:31" x14ac:dyDescent="0.2">
      <c r="A1000">
        <f t="shared" si="472"/>
        <v>9.6799999999998381</v>
      </c>
      <c r="B1000" s="5">
        <f t="shared" si="487"/>
        <v>0</v>
      </c>
      <c r="C1000" s="5">
        <f t="shared" si="488"/>
        <v>623.9905108113735</v>
      </c>
      <c r="D1000" s="5">
        <f t="shared" si="489"/>
        <v>-322.95247527899539</v>
      </c>
      <c r="E1000" s="2">
        <f t="shared" si="490"/>
        <v>623.9905108113735</v>
      </c>
      <c r="F1000" s="2">
        <f t="shared" si="491"/>
        <v>0</v>
      </c>
      <c r="G1000" s="3">
        <f t="shared" si="492"/>
        <v>0</v>
      </c>
      <c r="H1000" s="3">
        <f t="shared" si="493"/>
        <v>57.759942276711371</v>
      </c>
      <c r="I1000" s="3">
        <f t="shared" si="494"/>
        <v>-92.447348875634589</v>
      </c>
      <c r="J1000" s="2">
        <f t="shared" si="474"/>
        <v>109.00790451128911</v>
      </c>
      <c r="K1000" s="2">
        <f t="shared" si="495"/>
        <v>74.306683375111859</v>
      </c>
      <c r="L1000" s="6">
        <f t="shared" si="475"/>
        <v>2834.9601116943313</v>
      </c>
      <c r="M1000" s="2">
        <f t="shared" si="476"/>
        <v>35.92918197112607</v>
      </c>
      <c r="N1000" s="2">
        <f t="shared" si="496"/>
        <v>109.00790451128911</v>
      </c>
      <c r="O1000" s="2">
        <f t="shared" si="477"/>
        <v>74.306683375111859</v>
      </c>
      <c r="P1000" s="5">
        <f t="shared" si="478"/>
        <v>0.38358083526147446</v>
      </c>
      <c r="Q1000" s="4">
        <f t="shared" si="497"/>
        <v>0.32960162047152425</v>
      </c>
      <c r="R1000" s="4">
        <f t="shared" si="479"/>
        <v>0.27305072369431121</v>
      </c>
      <c r="S1000" s="4">
        <f t="shared" si="498"/>
        <v>0</v>
      </c>
      <c r="T1000" s="4">
        <f t="shared" si="499"/>
        <v>0</v>
      </c>
      <c r="U1000" s="5">
        <f t="shared" si="500"/>
        <v>0</v>
      </c>
      <c r="V1000" s="5">
        <f t="shared" si="501"/>
        <v>-12.839113298749304</v>
      </c>
      <c r="W1000" s="5">
        <f t="shared" si="502"/>
        <v>20.549570162258419</v>
      </c>
      <c r="X1000" s="5">
        <f t="shared" si="480"/>
        <v>0.99928096993102944</v>
      </c>
      <c r="Y1000" s="5">
        <f t="shared" si="481"/>
        <v>0</v>
      </c>
      <c r="Z1000" s="5">
        <f t="shared" si="482"/>
        <v>14.628142202638461</v>
      </c>
      <c r="AA1000" s="5">
        <f t="shared" si="483"/>
        <v>9.1394794930956653</v>
      </c>
      <c r="AB1000" s="5">
        <f t="shared" si="484"/>
        <v>0</v>
      </c>
      <c r="AC1000" s="5">
        <f t="shared" si="485"/>
        <v>1.7890289038891574</v>
      </c>
      <c r="AD1000" s="5">
        <f t="shared" si="486"/>
        <v>-2.4849503446459167</v>
      </c>
      <c r="AE1000">
        <f t="shared" si="473"/>
        <v>0</v>
      </c>
    </row>
    <row r="1001" spans="1:31" x14ac:dyDescent="0.2">
      <c r="A1001">
        <f t="shared" si="472"/>
        <v>9.6899999999998379</v>
      </c>
      <c r="B1001" s="5">
        <f t="shared" si="487"/>
        <v>0</v>
      </c>
      <c r="C1001" s="5">
        <f t="shared" si="488"/>
        <v>624.5681996855858</v>
      </c>
      <c r="D1001" s="5">
        <f t="shared" si="489"/>
        <v>-323.87707301526899</v>
      </c>
      <c r="E1001" s="2">
        <f t="shared" si="490"/>
        <v>624.5681996855858</v>
      </c>
      <c r="F1001" s="2">
        <f t="shared" si="491"/>
        <v>0</v>
      </c>
      <c r="G1001" s="3">
        <f t="shared" si="492"/>
        <v>0</v>
      </c>
      <c r="H1001" s="3">
        <f t="shared" si="493"/>
        <v>57.777832565750259</v>
      </c>
      <c r="I1001" s="3">
        <f t="shared" si="494"/>
        <v>-92.47219837908105</v>
      </c>
      <c r="J1001" s="2">
        <f t="shared" si="474"/>
        <v>109.03845839453156</v>
      </c>
      <c r="K1001" s="2">
        <f t="shared" si="495"/>
        <v>74.327510834718169</v>
      </c>
      <c r="L1001" s="6">
        <f t="shared" si="475"/>
        <v>2834.9574329845459</v>
      </c>
      <c r="M1001" s="2">
        <f t="shared" si="476"/>
        <v>35.929148022199968</v>
      </c>
      <c r="N1001" s="2">
        <f t="shared" si="496"/>
        <v>109.03845839453156</v>
      </c>
      <c r="O1001" s="2">
        <f t="shared" si="477"/>
        <v>74.327510834718169</v>
      </c>
      <c r="P1001" s="5">
        <f t="shared" si="478"/>
        <v>0.38358075704314876</v>
      </c>
      <c r="Q1001" s="4">
        <f t="shared" si="497"/>
        <v>0.32950895079787618</v>
      </c>
      <c r="R1001" s="4">
        <f t="shared" si="479"/>
        <v>0.27301761320424939</v>
      </c>
      <c r="S1001" s="4">
        <f t="shared" si="498"/>
        <v>0</v>
      </c>
      <c r="T1001" s="4">
        <f t="shared" si="499"/>
        <v>0</v>
      </c>
      <c r="U1001" s="5">
        <f t="shared" si="500"/>
        <v>0</v>
      </c>
      <c r="V1001" s="5">
        <f t="shared" si="501"/>
        <v>-12.84668720131927</v>
      </c>
      <c r="W1001" s="5">
        <f t="shared" si="502"/>
        <v>20.560851015699072</v>
      </c>
      <c r="X1001" s="5">
        <f t="shared" si="480"/>
        <v>0.99928002572595864</v>
      </c>
      <c r="Y1001" s="5">
        <f t="shared" si="481"/>
        <v>0</v>
      </c>
      <c r="Z1001" s="5">
        <f t="shared" si="482"/>
        <v>14.63440062276865</v>
      </c>
      <c r="AA1001" s="5">
        <f t="shared" si="483"/>
        <v>9.1437638955679486</v>
      </c>
      <c r="AB1001" s="5">
        <f t="shared" si="484"/>
        <v>0</v>
      </c>
      <c r="AC1001" s="5">
        <f t="shared" si="485"/>
        <v>1.7877134214493804</v>
      </c>
      <c r="AD1001" s="5">
        <f t="shared" si="486"/>
        <v>-2.4693850887329774</v>
      </c>
      <c r="AE1001">
        <f t="shared" si="473"/>
        <v>0</v>
      </c>
    </row>
    <row r="1002" spans="1:31" x14ac:dyDescent="0.2">
      <c r="A1002">
        <f t="shared" si="472"/>
        <v>9.6999999999998376</v>
      </c>
      <c r="B1002" s="5">
        <f t="shared" si="487"/>
        <v>0</v>
      </c>
      <c r="C1002" s="5">
        <f t="shared" si="488"/>
        <v>625.14606739691442</v>
      </c>
      <c r="D1002" s="5">
        <f t="shared" si="489"/>
        <v>-324.80191846831423</v>
      </c>
      <c r="E1002" s="2">
        <f t="shared" si="490"/>
        <v>625.14606739691442</v>
      </c>
      <c r="F1002" s="2">
        <f t="shared" si="491"/>
        <v>0</v>
      </c>
      <c r="G1002" s="3">
        <f t="shared" si="492"/>
        <v>0</v>
      </c>
      <c r="H1002" s="3">
        <f t="shared" si="493"/>
        <v>57.795709699964753</v>
      </c>
      <c r="I1002" s="3">
        <f t="shared" si="494"/>
        <v>-92.496892229968381</v>
      </c>
      <c r="J1002" s="2">
        <f t="shared" si="474"/>
        <v>109.06887334122868</v>
      </c>
      <c r="K1002" s="2">
        <f t="shared" si="495"/>
        <v>74.348243586386275</v>
      </c>
      <c r="L1002" s="6">
        <f t="shared" si="475"/>
        <v>2834.9547557007731</v>
      </c>
      <c r="M1002" s="2">
        <f t="shared" si="476"/>
        <v>35.929114091346598</v>
      </c>
      <c r="N1002" s="2">
        <f t="shared" si="496"/>
        <v>109.06887334122868</v>
      </c>
      <c r="O1002" s="2">
        <f t="shared" si="477"/>
        <v>74.348243586386275</v>
      </c>
      <c r="P1002" s="5">
        <f t="shared" si="478"/>
        <v>0.38358067886646258</v>
      </c>
      <c r="Q1002" s="4">
        <f t="shared" si="497"/>
        <v>0.32941675283414867</v>
      </c>
      <c r="R1002" s="4">
        <f t="shared" si="479"/>
        <v>0.27298466074184402</v>
      </c>
      <c r="S1002" s="4">
        <f t="shared" si="498"/>
        <v>0</v>
      </c>
      <c r="T1002" s="4">
        <f t="shared" si="499"/>
        <v>0</v>
      </c>
      <c r="U1002" s="5">
        <f t="shared" si="500"/>
        <v>0</v>
      </c>
      <c r="V1002" s="5">
        <f t="shared" si="501"/>
        <v>-12.854244031445482</v>
      </c>
      <c r="W1002" s="5">
        <f t="shared" si="502"/>
        <v>20.572074139182206</v>
      </c>
      <c r="X1002" s="5">
        <f t="shared" si="480"/>
        <v>0.9992790820235361</v>
      </c>
      <c r="Y1002" s="5">
        <f t="shared" si="481"/>
        <v>0</v>
      </c>
      <c r="Z1002" s="5">
        <f t="shared" si="482"/>
        <v>14.640624486708807</v>
      </c>
      <c r="AA1002" s="5">
        <f t="shared" si="483"/>
        <v>9.1480401369189526</v>
      </c>
      <c r="AB1002" s="5">
        <f t="shared" si="484"/>
        <v>0</v>
      </c>
      <c r="AC1002" s="5">
        <f t="shared" si="485"/>
        <v>1.7863804552633251</v>
      </c>
      <c r="AD1002" s="5">
        <f t="shared" si="486"/>
        <v>-2.4538857238988427</v>
      </c>
      <c r="AE1002">
        <f t="shared" si="473"/>
        <v>0</v>
      </c>
    </row>
    <row r="1003" spans="1:31" x14ac:dyDescent="0.2">
      <c r="A1003">
        <f t="shared" si="472"/>
        <v>9.7099999999998374</v>
      </c>
      <c r="B1003" s="5">
        <f t="shared" si="487"/>
        <v>0</v>
      </c>
      <c r="C1003" s="5">
        <f t="shared" si="488"/>
        <v>625.72411381293682</v>
      </c>
      <c r="D1003" s="5">
        <f t="shared" si="489"/>
        <v>-325.72701008490009</v>
      </c>
      <c r="E1003" s="2">
        <f t="shared" si="490"/>
        <v>625.72411381293682</v>
      </c>
      <c r="F1003" s="2">
        <f t="shared" si="491"/>
        <v>0</v>
      </c>
      <c r="G1003" s="3">
        <f t="shared" si="492"/>
        <v>0</v>
      </c>
      <c r="H1003" s="3">
        <f t="shared" si="493"/>
        <v>57.813573504517386</v>
      </c>
      <c r="I1003" s="3">
        <f t="shared" si="494"/>
        <v>-92.521431087207375</v>
      </c>
      <c r="J1003" s="2">
        <f t="shared" si="474"/>
        <v>109.09914982155955</v>
      </c>
      <c r="K1003" s="2">
        <f t="shared" si="495"/>
        <v>74.368881950620008</v>
      </c>
      <c r="L1003" s="6">
        <f t="shared" si="475"/>
        <v>2834.9520798422404</v>
      </c>
      <c r="M1003" s="2">
        <f t="shared" si="476"/>
        <v>35.92908017855617</v>
      </c>
      <c r="N1003" s="2">
        <f t="shared" si="496"/>
        <v>109.09914982155955</v>
      </c>
      <c r="O1003" s="2">
        <f t="shared" si="477"/>
        <v>74.368881950620008</v>
      </c>
      <c r="P1003" s="5">
        <f t="shared" si="478"/>
        <v>0.38358060073139344</v>
      </c>
      <c r="Q1003" s="4">
        <f t="shared" si="497"/>
        <v>0.3293250244142239</v>
      </c>
      <c r="R1003" s="4">
        <f t="shared" si="479"/>
        <v>0.27295186568850621</v>
      </c>
      <c r="S1003" s="4">
        <f t="shared" si="498"/>
        <v>0</v>
      </c>
      <c r="T1003" s="4">
        <f t="shared" si="499"/>
        <v>0</v>
      </c>
      <c r="U1003" s="5">
        <f t="shared" si="500"/>
        <v>0</v>
      </c>
      <c r="V1003" s="5">
        <f t="shared" si="501"/>
        <v>-12.861783788031692</v>
      </c>
      <c r="W1003" s="5">
        <f t="shared" si="502"/>
        <v>20.583239718090645</v>
      </c>
      <c r="X1003" s="5">
        <f t="shared" si="480"/>
        <v>0.99927813882348948</v>
      </c>
      <c r="Y1003" s="5">
        <f t="shared" si="481"/>
        <v>0</v>
      </c>
      <c r="Z1003" s="5">
        <f t="shared" si="482"/>
        <v>14.646813921908514</v>
      </c>
      <c r="AA1003" s="5">
        <f t="shared" si="483"/>
        <v>9.1523082093606778</v>
      </c>
      <c r="AB1003" s="5">
        <f t="shared" si="484"/>
        <v>0</v>
      </c>
      <c r="AC1003" s="5">
        <f t="shared" si="485"/>
        <v>1.7850301338768215</v>
      </c>
      <c r="AD1003" s="5">
        <f t="shared" si="486"/>
        <v>-2.438452072548678</v>
      </c>
      <c r="AE1003">
        <f t="shared" si="473"/>
        <v>0</v>
      </c>
    </row>
    <row r="1004" spans="1:31" x14ac:dyDescent="0.2">
      <c r="A1004">
        <f t="shared" si="472"/>
        <v>9.7199999999998372</v>
      </c>
      <c r="B1004" s="5">
        <f t="shared" si="487"/>
        <v>0</v>
      </c>
      <c r="C1004" s="5">
        <f t="shared" si="488"/>
        <v>626.30233879948867</v>
      </c>
      <c r="D1004" s="5">
        <f t="shared" si="489"/>
        <v>-326.65234631837581</v>
      </c>
      <c r="E1004" s="2">
        <f t="shared" si="490"/>
        <v>626.30233879948867</v>
      </c>
      <c r="F1004" s="2">
        <f t="shared" si="491"/>
        <v>0</v>
      </c>
      <c r="G1004" s="3">
        <f t="shared" si="492"/>
        <v>0</v>
      </c>
      <c r="H1004" s="3">
        <f t="shared" si="493"/>
        <v>57.831423805856154</v>
      </c>
      <c r="I1004" s="3">
        <f t="shared" si="494"/>
        <v>-92.545815607932866</v>
      </c>
      <c r="J1004" s="2">
        <f t="shared" si="474"/>
        <v>109.12928830497364</v>
      </c>
      <c r="K1004" s="2">
        <f t="shared" si="495"/>
        <v>74.389426247425789</v>
      </c>
      <c r="L1004" s="6">
        <f t="shared" si="475"/>
        <v>2834.9494054081542</v>
      </c>
      <c r="M1004" s="2">
        <f t="shared" si="476"/>
        <v>35.929046283818614</v>
      </c>
      <c r="N1004" s="2">
        <f t="shared" si="496"/>
        <v>109.12928830497364</v>
      </c>
      <c r="O1004" s="2">
        <f t="shared" si="477"/>
        <v>74.389426247425789</v>
      </c>
      <c r="P1004" s="5">
        <f t="shared" si="478"/>
        <v>0.38358052263791814</v>
      </c>
      <c r="Q1004" s="4">
        <f t="shared" si="497"/>
        <v>0.32923376338175131</v>
      </c>
      <c r="R1004" s="4">
        <f t="shared" si="479"/>
        <v>0.27291922742749031</v>
      </c>
      <c r="S1004" s="4">
        <f t="shared" si="498"/>
        <v>0</v>
      </c>
      <c r="T1004" s="4">
        <f t="shared" si="499"/>
        <v>0</v>
      </c>
      <c r="U1004" s="5">
        <f t="shared" si="500"/>
        <v>0</v>
      </c>
      <c r="V1004" s="5">
        <f t="shared" si="501"/>
        <v>-12.869306470229464</v>
      </c>
      <c r="W1004" s="5">
        <f t="shared" si="502"/>
        <v>20.594347937794154</v>
      </c>
      <c r="X1004" s="5">
        <f t="shared" si="480"/>
        <v>0.99927719612553867</v>
      </c>
      <c r="Y1004" s="5">
        <f t="shared" si="481"/>
        <v>0</v>
      </c>
      <c r="Z1004" s="5">
        <f t="shared" si="482"/>
        <v>14.65296905562977</v>
      </c>
      <c r="AA1004" s="5">
        <f t="shared" si="483"/>
        <v>9.1565681052529762</v>
      </c>
      <c r="AB1004" s="5">
        <f t="shared" si="484"/>
        <v>0</v>
      </c>
      <c r="AC1004" s="5">
        <f t="shared" si="485"/>
        <v>1.7836625854003056</v>
      </c>
      <c r="AD1004" s="5">
        <f t="shared" si="486"/>
        <v>-2.423083956952869</v>
      </c>
      <c r="AE1004">
        <f t="shared" si="473"/>
        <v>0</v>
      </c>
    </row>
    <row r="1005" spans="1:31" x14ac:dyDescent="0.2">
      <c r="A1005">
        <f t="shared" si="472"/>
        <v>9.729999999999837</v>
      </c>
      <c r="B1005" s="5">
        <f t="shared" si="487"/>
        <v>0</v>
      </c>
      <c r="C1005" s="5">
        <f t="shared" si="488"/>
        <v>626.88074222067644</v>
      </c>
      <c r="D1005" s="5">
        <f t="shared" si="489"/>
        <v>-327.57792562865302</v>
      </c>
      <c r="E1005" s="2">
        <f t="shared" si="490"/>
        <v>626.88074222067644</v>
      </c>
      <c r="F1005" s="2">
        <f t="shared" si="491"/>
        <v>0</v>
      </c>
      <c r="G1005" s="3">
        <f t="shared" si="492"/>
        <v>0</v>
      </c>
      <c r="H1005" s="3">
        <f t="shared" si="493"/>
        <v>57.849260431710157</v>
      </c>
      <c r="I1005" s="3">
        <f t="shared" si="494"/>
        <v>-92.570046447502392</v>
      </c>
      <c r="J1005" s="2">
        <f t="shared" si="474"/>
        <v>109.15928926018425</v>
      </c>
      <c r="K1005" s="2">
        <f t="shared" si="495"/>
        <v>74.409876796308282</v>
      </c>
      <c r="L1005" s="6">
        <f t="shared" si="475"/>
        <v>2834.9467323976965</v>
      </c>
      <c r="M1005" s="2">
        <f t="shared" si="476"/>
        <v>35.929012407123579</v>
      </c>
      <c r="N1005" s="2">
        <f t="shared" si="496"/>
        <v>109.15928926018425</v>
      </c>
      <c r="O1005" s="2">
        <f t="shared" si="477"/>
        <v>74.409876796308282</v>
      </c>
      <c r="P1005" s="5">
        <f t="shared" si="478"/>
        <v>0.38358044458601276</v>
      </c>
      <c r="Q1005" s="4">
        <f t="shared" si="497"/>
        <v>0.3291429675901037</v>
      </c>
      <c r="R1005" s="4">
        <f t="shared" si="479"/>
        <v>0.27288674534389334</v>
      </c>
      <c r="S1005" s="4">
        <f t="shared" si="498"/>
        <v>0</v>
      </c>
      <c r="T1005" s="4">
        <f t="shared" si="499"/>
        <v>0</v>
      </c>
      <c r="U1005" s="5">
        <f t="shared" si="500"/>
        <v>0</v>
      </c>
      <c r="V1005" s="5">
        <f t="shared" si="501"/>
        <v>-12.876812077437069</v>
      </c>
      <c r="W1005" s="5">
        <f t="shared" si="502"/>
        <v>20.605398983643855</v>
      </c>
      <c r="X1005" s="5">
        <f t="shared" si="480"/>
        <v>0.99927625392939567</v>
      </c>
      <c r="Y1005" s="5">
        <f t="shared" si="481"/>
        <v>0</v>
      </c>
      <c r="Z1005" s="5">
        <f t="shared" si="482"/>
        <v>14.659090014944887</v>
      </c>
      <c r="AA1005" s="5">
        <f t="shared" si="483"/>
        <v>9.1608198171030395</v>
      </c>
      <c r="AB1005" s="5">
        <f t="shared" si="484"/>
        <v>0</v>
      </c>
      <c r="AC1005" s="5">
        <f t="shared" si="485"/>
        <v>1.7822779375078177</v>
      </c>
      <c r="AD1005" s="5">
        <f t="shared" si="486"/>
        <v>-2.4077811992531046</v>
      </c>
      <c r="AE1005">
        <f t="shared" si="473"/>
        <v>0</v>
      </c>
    </row>
    <row r="1006" spans="1:31" x14ac:dyDescent="0.2">
      <c r="A1006">
        <f t="shared" si="472"/>
        <v>9.7399999999998368</v>
      </c>
      <c r="B1006" s="5">
        <f t="shared" si="487"/>
        <v>0</v>
      </c>
      <c r="C1006" s="5">
        <f t="shared" si="488"/>
        <v>627.45932393889041</v>
      </c>
      <c r="D1006" s="5">
        <f t="shared" si="489"/>
        <v>-328.50374648218803</v>
      </c>
      <c r="E1006" s="2">
        <f t="shared" si="490"/>
        <v>627.45932393889041</v>
      </c>
      <c r="F1006" s="2">
        <f t="shared" si="491"/>
        <v>0</v>
      </c>
      <c r="G1006" s="3">
        <f t="shared" si="492"/>
        <v>0</v>
      </c>
      <c r="H1006" s="3">
        <f t="shared" si="493"/>
        <v>57.867083211085237</v>
      </c>
      <c r="I1006" s="3">
        <f t="shared" si="494"/>
        <v>-92.594124259494919</v>
      </c>
      <c r="J1006" s="2">
        <f t="shared" si="474"/>
        <v>109.18915315516212</v>
      </c>
      <c r="K1006" s="2">
        <f t="shared" si="495"/>
        <v>74.430233916265919</v>
      </c>
      <c r="L1006" s="6">
        <f t="shared" si="475"/>
        <v>2834.9440608100285</v>
      </c>
      <c r="M1006" s="2">
        <f t="shared" si="476"/>
        <v>35.928978548460428</v>
      </c>
      <c r="N1006" s="2">
        <f t="shared" si="496"/>
        <v>109.18915315516212</v>
      </c>
      <c r="O1006" s="2">
        <f t="shared" si="477"/>
        <v>74.430233916265919</v>
      </c>
      <c r="P1006" s="5">
        <f t="shared" si="478"/>
        <v>0.38358036657565286</v>
      </c>
      <c r="Q1006" s="4">
        <f t="shared" si="497"/>
        <v>0.3290526349023325</v>
      </c>
      <c r="R1006" s="4">
        <f t="shared" si="479"/>
        <v>0.27285441882465339</v>
      </c>
      <c r="S1006" s="4">
        <f t="shared" si="498"/>
        <v>0</v>
      </c>
      <c r="T1006" s="4">
        <f t="shared" si="499"/>
        <v>0</v>
      </c>
      <c r="U1006" s="5">
        <f t="shared" si="500"/>
        <v>0</v>
      </c>
      <c r="V1006" s="5">
        <f t="shared" si="501"/>
        <v>-12.884300609298363</v>
      </c>
      <c r="W1006" s="5">
        <f t="shared" si="502"/>
        <v>20.616393040966699</v>
      </c>
      <c r="X1006" s="5">
        <f t="shared" si="480"/>
        <v>0.99927531223476473</v>
      </c>
      <c r="Y1006" s="5">
        <f t="shared" si="481"/>
        <v>0</v>
      </c>
      <c r="Z1006" s="5">
        <f t="shared" si="482"/>
        <v>14.665176926734429</v>
      </c>
      <c r="AA1006" s="5">
        <f t="shared" si="483"/>
        <v>9.1650633375649289</v>
      </c>
      <c r="AB1006" s="5">
        <f t="shared" si="484"/>
        <v>0</v>
      </c>
      <c r="AC1006" s="5">
        <f t="shared" si="485"/>
        <v>1.780876317436066</v>
      </c>
      <c r="AD1006" s="5">
        <f t="shared" si="486"/>
        <v>-2.39254362146837</v>
      </c>
      <c r="AE1006">
        <f t="shared" si="473"/>
        <v>0</v>
      </c>
    </row>
    <row r="1007" spans="1:31" x14ac:dyDescent="0.2">
      <c r="A1007">
        <f t="shared" si="472"/>
        <v>9.7499999999998366</v>
      </c>
      <c r="B1007" s="5">
        <f t="shared" si="487"/>
        <v>0</v>
      </c>
      <c r="C1007" s="5">
        <f t="shared" si="488"/>
        <v>628.03808381481713</v>
      </c>
      <c r="D1007" s="5">
        <f t="shared" si="489"/>
        <v>-329.42980735196403</v>
      </c>
      <c r="E1007" s="2">
        <f t="shared" si="490"/>
        <v>628.03808381481713</v>
      </c>
      <c r="F1007" s="2">
        <f t="shared" si="491"/>
        <v>0</v>
      </c>
      <c r="G1007" s="3">
        <f t="shared" si="492"/>
        <v>0</v>
      </c>
      <c r="H1007" s="3">
        <f t="shared" si="493"/>
        <v>57.884891974259595</v>
      </c>
      <c r="I1007" s="3">
        <f t="shared" si="494"/>
        <v>-92.618049695709601</v>
      </c>
      <c r="J1007" s="2">
        <f t="shared" si="474"/>
        <v>109.218880457129</v>
      </c>
      <c r="K1007" s="2">
        <f t="shared" si="495"/>
        <v>74.450497925786635</v>
      </c>
      <c r="L1007" s="6">
        <f t="shared" si="475"/>
        <v>2834.9413906442892</v>
      </c>
      <c r="M1007" s="2">
        <f t="shared" si="476"/>
        <v>35.928944707818246</v>
      </c>
      <c r="N1007" s="2">
        <f t="shared" si="496"/>
        <v>109.218880457129</v>
      </c>
      <c r="O1007" s="2">
        <f t="shared" si="477"/>
        <v>74.450497925786635</v>
      </c>
      <c r="P1007" s="5">
        <f t="shared" si="478"/>
        <v>0.38358028860681326</v>
      </c>
      <c r="Q1007" s="4">
        <f t="shared" si="497"/>
        <v>0.32896276319112433</v>
      </c>
      <c r="R1007" s="4">
        <f t="shared" si="479"/>
        <v>0.2728222472585497</v>
      </c>
      <c r="S1007" s="4">
        <f t="shared" si="498"/>
        <v>0</v>
      </c>
      <c r="T1007" s="4">
        <f t="shared" si="499"/>
        <v>0</v>
      </c>
      <c r="U1007" s="5">
        <f t="shared" si="500"/>
        <v>0</v>
      </c>
      <c r="V1007" s="5">
        <f t="shared" si="501"/>
        <v>-12.891772065701666</v>
      </c>
      <c r="W1007" s="5">
        <f t="shared" si="502"/>
        <v>20.627330295059952</v>
      </c>
      <c r="X1007" s="5">
        <f t="shared" si="480"/>
        <v>0.99927437104134242</v>
      </c>
      <c r="Y1007" s="5">
        <f t="shared" si="481"/>
        <v>0</v>
      </c>
      <c r="Z1007" s="5">
        <f t="shared" si="482"/>
        <v>14.671229917685249</v>
      </c>
      <c r="AA1007" s="5">
        <f t="shared" si="483"/>
        <v>9.1692986594391233</v>
      </c>
      <c r="AB1007" s="5">
        <f t="shared" si="484"/>
        <v>0</v>
      </c>
      <c r="AC1007" s="5">
        <f t="shared" si="485"/>
        <v>1.7794578519835831</v>
      </c>
      <c r="AD1007" s="5">
        <f t="shared" si="486"/>
        <v>-2.3773710455009223</v>
      </c>
      <c r="AE1007">
        <f t="shared" si="473"/>
        <v>0</v>
      </c>
    </row>
    <row r="1008" spans="1:31" x14ac:dyDescent="0.2">
      <c r="A1008">
        <f t="shared" si="472"/>
        <v>9.7599999999998364</v>
      </c>
      <c r="B1008" s="5">
        <f t="shared" si="487"/>
        <v>0</v>
      </c>
      <c r="C1008" s="5">
        <f t="shared" si="488"/>
        <v>628.6170217074523</v>
      </c>
      <c r="D1008" s="5">
        <f t="shared" si="489"/>
        <v>-330.35610671747338</v>
      </c>
      <c r="E1008" s="2">
        <f t="shared" si="490"/>
        <v>628.6170217074523</v>
      </c>
      <c r="F1008" s="2">
        <f t="shared" si="491"/>
        <v>0</v>
      </c>
      <c r="G1008" s="3">
        <f t="shared" si="492"/>
        <v>0</v>
      </c>
      <c r="H1008" s="3">
        <f t="shared" si="493"/>
        <v>57.902686552779429</v>
      </c>
      <c r="I1008" s="3">
        <f t="shared" si="494"/>
        <v>-92.641823406164605</v>
      </c>
      <c r="J1008" s="2">
        <f t="shared" si="474"/>
        <v>109.24847163255151</v>
      </c>
      <c r="K1008" s="2">
        <f t="shared" si="495"/>
        <v>74.470669142843562</v>
      </c>
      <c r="L1008" s="6">
        <f t="shared" si="475"/>
        <v>2834.9387218995953</v>
      </c>
      <c r="M1008" s="2">
        <f t="shared" si="476"/>
        <v>35.928910885185843</v>
      </c>
      <c r="N1008" s="2">
        <f t="shared" si="496"/>
        <v>109.24847163255151</v>
      </c>
      <c r="O1008" s="2">
        <f t="shared" si="477"/>
        <v>74.470669142843562</v>
      </c>
      <c r="P1008" s="5">
        <f t="shared" si="478"/>
        <v>0.38358021067946818</v>
      </c>
      <c r="Q1008" s="4">
        <f t="shared" si="497"/>
        <v>0.32887335033875675</v>
      </c>
      <c r="R1008" s="4">
        <f t="shared" si="479"/>
        <v>0.27279023003620095</v>
      </c>
      <c r="S1008" s="4">
        <f t="shared" si="498"/>
        <v>0</v>
      </c>
      <c r="T1008" s="4">
        <f t="shared" si="499"/>
        <v>0</v>
      </c>
      <c r="U1008" s="5">
        <f t="shared" si="500"/>
        <v>0</v>
      </c>
      <c r="V1008" s="5">
        <f t="shared" si="501"/>
        <v>-12.89922644677865</v>
      </c>
      <c r="W1008" s="5">
        <f t="shared" si="502"/>
        <v>20.638210931185771</v>
      </c>
      <c r="X1008" s="5">
        <f t="shared" si="480"/>
        <v>0.99927343034881733</v>
      </c>
      <c r="Y1008" s="5">
        <f t="shared" si="481"/>
        <v>0</v>
      </c>
      <c r="Z1008" s="5">
        <f t="shared" si="482"/>
        <v>14.677249114288458</v>
      </c>
      <c r="AA1008" s="5">
        <f t="shared" si="483"/>
        <v>9.1735257756719939</v>
      </c>
      <c r="AB1008" s="5">
        <f t="shared" si="484"/>
        <v>0</v>
      </c>
      <c r="AC1008" s="5">
        <f t="shared" si="485"/>
        <v>1.7780226675098074</v>
      </c>
      <c r="AD1008" s="5">
        <f t="shared" si="486"/>
        <v>-2.3622632931422345</v>
      </c>
      <c r="AE1008">
        <f t="shared" si="473"/>
        <v>0</v>
      </c>
    </row>
    <row r="1009" spans="1:31" x14ac:dyDescent="0.2">
      <c r="A1009">
        <f t="shared" si="472"/>
        <v>9.7699999999998361</v>
      </c>
      <c r="B1009" s="5">
        <f t="shared" si="487"/>
        <v>0</v>
      </c>
      <c r="C1009" s="5">
        <f t="shared" si="488"/>
        <v>629.19613747411347</v>
      </c>
      <c r="D1009" s="5">
        <f t="shared" si="489"/>
        <v>-331.2826430646997</v>
      </c>
      <c r="E1009" s="2">
        <f t="shared" si="490"/>
        <v>629.19613747411347</v>
      </c>
      <c r="F1009" s="2">
        <f t="shared" si="491"/>
        <v>0</v>
      </c>
      <c r="G1009" s="3">
        <f t="shared" si="492"/>
        <v>0</v>
      </c>
      <c r="H1009" s="3">
        <f t="shared" si="493"/>
        <v>57.920466779454529</v>
      </c>
      <c r="I1009" s="3">
        <f t="shared" si="494"/>
        <v>-92.665446039096025</v>
      </c>
      <c r="J1009" s="2">
        <f t="shared" si="474"/>
        <v>109.27792714713486</v>
      </c>
      <c r="K1009" s="2">
        <f t="shared" si="495"/>
        <v>74.490747884890837</v>
      </c>
      <c r="L1009" s="6">
        <f t="shared" si="475"/>
        <v>2834.9360545750415</v>
      </c>
      <c r="M1009" s="2">
        <f t="shared" si="476"/>
        <v>35.928877080551736</v>
      </c>
      <c r="N1009" s="2">
        <f t="shared" si="496"/>
        <v>109.27792714713486</v>
      </c>
      <c r="O1009" s="2">
        <f t="shared" si="477"/>
        <v>74.490747884890837</v>
      </c>
      <c r="P1009" s="5">
        <f t="shared" si="478"/>
        <v>0.38358013279359121</v>
      </c>
      <c r="Q1009" s="4">
        <f t="shared" si="497"/>
        <v>0.32878439423705474</v>
      </c>
      <c r="R1009" s="4">
        <f t="shared" si="479"/>
        <v>0.27275836655006452</v>
      </c>
      <c r="S1009" s="4">
        <f t="shared" si="498"/>
        <v>0</v>
      </c>
      <c r="T1009" s="4">
        <f t="shared" si="499"/>
        <v>0</v>
      </c>
      <c r="U1009" s="5">
        <f t="shared" si="500"/>
        <v>0</v>
      </c>
      <c r="V1009" s="5">
        <f t="shared" si="501"/>
        <v>-12.906663752903199</v>
      </c>
      <c r="W1009" s="5">
        <f t="shared" si="502"/>
        <v>20.649035134565803</v>
      </c>
      <c r="X1009" s="5">
        <f t="shared" si="480"/>
        <v>0.99927249015687014</v>
      </c>
      <c r="Y1009" s="5">
        <f t="shared" si="481"/>
        <v>0</v>
      </c>
      <c r="Z1009" s="5">
        <f t="shared" si="482"/>
        <v>14.683234642837483</v>
      </c>
      <c r="AA1009" s="5">
        <f t="shared" si="483"/>
        <v>9.1777446793553565</v>
      </c>
      <c r="AB1009" s="5">
        <f t="shared" si="484"/>
        <v>0</v>
      </c>
      <c r="AC1009" s="5">
        <f t="shared" si="485"/>
        <v>1.776570889934284</v>
      </c>
      <c r="AD1009" s="5">
        <f t="shared" si="486"/>
        <v>-2.3472201860788395</v>
      </c>
      <c r="AE1009">
        <f t="shared" si="473"/>
        <v>0</v>
      </c>
    </row>
    <row r="1010" spans="1:31" x14ac:dyDescent="0.2">
      <c r="A1010">
        <f t="shared" si="472"/>
        <v>9.7799999999998359</v>
      </c>
      <c r="B1010" s="5">
        <f t="shared" si="487"/>
        <v>0</v>
      </c>
      <c r="C1010" s="5">
        <f t="shared" si="488"/>
        <v>629.77543097045248</v>
      </c>
      <c r="D1010" s="5">
        <f t="shared" si="489"/>
        <v>-332.20941488609998</v>
      </c>
      <c r="E1010" s="2">
        <f t="shared" si="490"/>
        <v>629.77543097045248</v>
      </c>
      <c r="F1010" s="2">
        <f t="shared" si="491"/>
        <v>0</v>
      </c>
      <c r="G1010" s="3">
        <f t="shared" si="492"/>
        <v>0</v>
      </c>
      <c r="H1010" s="3">
        <f t="shared" si="493"/>
        <v>57.938232488353869</v>
      </c>
      <c r="I1010" s="3">
        <f t="shared" si="494"/>
        <v>-92.688918240956809</v>
      </c>
      <c r="J1010" s="2">
        <f t="shared" si="474"/>
        <v>109.30724746581683</v>
      </c>
      <c r="K1010" s="2">
        <f t="shared" si="495"/>
        <v>74.510734468859454</v>
      </c>
      <c r="L1010" s="6">
        <f t="shared" si="475"/>
        <v>2834.9333886697023</v>
      </c>
      <c r="M1010" s="2">
        <f t="shared" si="476"/>
        <v>35.928843293904208</v>
      </c>
      <c r="N1010" s="2">
        <f t="shared" si="496"/>
        <v>109.30724746581683</v>
      </c>
      <c r="O1010" s="2">
        <f t="shared" si="477"/>
        <v>74.510734468859454</v>
      </c>
      <c r="P1010" s="5">
        <f t="shared" si="478"/>
        <v>0.38358005494915531</v>
      </c>
      <c r="Q1010" s="4">
        <f t="shared" si="497"/>
        <v>0.32869589278734768</v>
      </c>
      <c r="R1010" s="4">
        <f t="shared" si="479"/>
        <v>0.27272665619443531</v>
      </c>
      <c r="S1010" s="4">
        <f t="shared" si="498"/>
        <v>0</v>
      </c>
      <c r="T1010" s="4">
        <f t="shared" si="499"/>
        <v>0</v>
      </c>
      <c r="U1010" s="5">
        <f t="shared" si="500"/>
        <v>0</v>
      </c>
      <c r="V1010" s="5">
        <f t="shared" si="501"/>
        <v>-12.914083984690285</v>
      </c>
      <c r="W1010" s="5">
        <f t="shared" si="502"/>
        <v>20.659803090375846</v>
      </c>
      <c r="X1010" s="5">
        <f t="shared" si="480"/>
        <v>0.99927155046517491</v>
      </c>
      <c r="Y1010" s="5">
        <f t="shared" si="481"/>
        <v>0</v>
      </c>
      <c r="Z1010" s="5">
        <f t="shared" si="482"/>
        <v>14.689186629426112</v>
      </c>
      <c r="AA1010" s="5">
        <f t="shared" si="483"/>
        <v>9.1819553637259474</v>
      </c>
      <c r="AB1010" s="5">
        <f t="shared" si="484"/>
        <v>0</v>
      </c>
      <c r="AC1010" s="5">
        <f t="shared" si="485"/>
        <v>1.7751026447358278</v>
      </c>
      <c r="AD1010" s="5">
        <f t="shared" si="486"/>
        <v>-2.3322415458982064</v>
      </c>
      <c r="AE1010">
        <f t="shared" si="473"/>
        <v>0</v>
      </c>
    </row>
    <row r="1011" spans="1:31" x14ac:dyDescent="0.2">
      <c r="A1011">
        <f t="shared" si="472"/>
        <v>9.7899999999998357</v>
      </c>
      <c r="B1011" s="5">
        <f t="shared" si="487"/>
        <v>0</v>
      </c>
      <c r="C1011" s="5">
        <f t="shared" si="488"/>
        <v>630.35490205046824</v>
      </c>
      <c r="D1011" s="5">
        <f t="shared" si="489"/>
        <v>-333.13642068058687</v>
      </c>
      <c r="E1011" s="2">
        <f t="shared" si="490"/>
        <v>630.35490205046824</v>
      </c>
      <c r="F1011" s="2">
        <f t="shared" si="491"/>
        <v>0</v>
      </c>
      <c r="G1011" s="3">
        <f t="shared" si="492"/>
        <v>0</v>
      </c>
      <c r="H1011" s="3">
        <f t="shared" si="493"/>
        <v>57.955983514801225</v>
      </c>
      <c r="I1011" s="3">
        <f t="shared" si="494"/>
        <v>-92.712240656415787</v>
      </c>
      <c r="J1011" s="2">
        <f t="shared" si="474"/>
        <v>109.33643305276182</v>
      </c>
      <c r="K1011" s="2">
        <f t="shared" si="495"/>
        <v>74.53062921115324</v>
      </c>
      <c r="L1011" s="6">
        <f t="shared" si="475"/>
        <v>2834.9307241826295</v>
      </c>
      <c r="M1011" s="2">
        <f t="shared" si="476"/>
        <v>35.928809525231244</v>
      </c>
      <c r="N1011" s="2">
        <f t="shared" si="496"/>
        <v>109.33643305276182</v>
      </c>
      <c r="O1011" s="2">
        <f t="shared" si="477"/>
        <v>74.53062921115324</v>
      </c>
      <c r="P1011" s="5">
        <f t="shared" si="478"/>
        <v>0.38357997714613279</v>
      </c>
      <c r="Q1011" s="4">
        <f t="shared" si="497"/>
        <v>0.32860784390042519</v>
      </c>
      <c r="R1011" s="4">
        <f t="shared" si="479"/>
        <v>0.27269509836544475</v>
      </c>
      <c r="S1011" s="4">
        <f t="shared" si="498"/>
        <v>0</v>
      </c>
      <c r="T1011" s="4">
        <f t="shared" si="499"/>
        <v>0</v>
      </c>
      <c r="U1011" s="5">
        <f t="shared" si="500"/>
        <v>0</v>
      </c>
      <c r="V1011" s="5">
        <f t="shared" si="501"/>
        <v>-12.921487142994845</v>
      </c>
      <c r="W1011" s="5">
        <f t="shared" si="502"/>
        <v>20.670514983740578</v>
      </c>
      <c r="X1011" s="5">
        <f t="shared" si="480"/>
        <v>0.99927061127339767</v>
      </c>
      <c r="Y1011" s="5">
        <f t="shared" si="481"/>
        <v>0</v>
      </c>
      <c r="Z1011" s="5">
        <f t="shared" si="482"/>
        <v>14.695105199946607</v>
      </c>
      <c r="AA1011" s="5">
        <f t="shared" si="483"/>
        <v>9.1861578221649722</v>
      </c>
      <c r="AB1011" s="5">
        <f t="shared" si="484"/>
        <v>0</v>
      </c>
      <c r="AC1011" s="5">
        <f t="shared" si="485"/>
        <v>1.7736180569517614</v>
      </c>
      <c r="AD1011" s="5">
        <f t="shared" si="486"/>
        <v>-2.3173271940944495</v>
      </c>
      <c r="AE1011">
        <f t="shared" si="473"/>
        <v>0</v>
      </c>
    </row>
    <row r="1012" spans="1:31" x14ac:dyDescent="0.2">
      <c r="A1012">
        <f t="shared" si="472"/>
        <v>9.7999999999998355</v>
      </c>
      <c r="B1012" s="5">
        <f t="shared" si="487"/>
        <v>0</v>
      </c>
      <c r="C1012" s="5">
        <f t="shared" si="488"/>
        <v>630.93455056651908</v>
      </c>
      <c r="D1012" s="5">
        <f t="shared" si="489"/>
        <v>-334.0636589535107</v>
      </c>
      <c r="E1012" s="2">
        <f t="shared" si="490"/>
        <v>630.93455056651908</v>
      </c>
      <c r="F1012" s="2">
        <f t="shared" si="491"/>
        <v>0</v>
      </c>
      <c r="G1012" s="3">
        <f t="shared" si="492"/>
        <v>0</v>
      </c>
      <c r="H1012" s="3">
        <f t="shared" si="493"/>
        <v>57.97371969537074</v>
      </c>
      <c r="I1012" s="3">
        <f t="shared" si="494"/>
        <v>-92.735413928356735</v>
      </c>
      <c r="J1012" s="2">
        <f t="shared" si="474"/>
        <v>109.36548437135492</v>
      </c>
      <c r="K1012" s="2">
        <f t="shared" si="495"/>
        <v>74.550432427644793</v>
      </c>
      <c r="L1012" s="6">
        <f t="shared" si="475"/>
        <v>2834.9280611128543</v>
      </c>
      <c r="M1012" s="2">
        <f t="shared" si="476"/>
        <v>35.928775774520545</v>
      </c>
      <c r="N1012" s="2">
        <f t="shared" si="496"/>
        <v>109.36548437135492</v>
      </c>
      <c r="O1012" s="2">
        <f t="shared" si="477"/>
        <v>74.550432427644793</v>
      </c>
      <c r="P1012" s="5">
        <f t="shared" si="478"/>
        <v>0.38357989938449538</v>
      </c>
      <c r="Q1012" s="4">
        <f t="shared" si="497"/>
        <v>0.32852024549649445</v>
      </c>
      <c r="R1012" s="4">
        <f t="shared" si="479"/>
        <v>0.27266369246105904</v>
      </c>
      <c r="S1012" s="4">
        <f t="shared" si="498"/>
        <v>0</v>
      </c>
      <c r="T1012" s="4">
        <f t="shared" si="499"/>
        <v>0</v>
      </c>
      <c r="U1012" s="5">
        <f t="shared" si="500"/>
        <v>0</v>
      </c>
      <c r="V1012" s="5">
        <f t="shared" si="501"/>
        <v>-12.928873228910653</v>
      </c>
      <c r="W1012" s="5">
        <f t="shared" si="502"/>
        <v>20.681170999728312</v>
      </c>
      <c r="X1012" s="5">
        <f t="shared" si="480"/>
        <v>0.99926967258119614</v>
      </c>
      <c r="Y1012" s="5">
        <f t="shared" si="481"/>
        <v>0</v>
      </c>
      <c r="Z1012" s="5">
        <f t="shared" si="482"/>
        <v>14.700990480087775</v>
      </c>
      <c r="AA1012" s="5">
        <f t="shared" si="483"/>
        <v>9.1903520481975658</v>
      </c>
      <c r="AB1012" s="5">
        <f t="shared" si="484"/>
        <v>0</v>
      </c>
      <c r="AC1012" s="5">
        <f t="shared" si="485"/>
        <v>1.7721172511771215</v>
      </c>
      <c r="AD1012" s="5">
        <f t="shared" si="486"/>
        <v>-2.3024769520741231</v>
      </c>
      <c r="AE1012">
        <f t="shared" si="473"/>
        <v>0</v>
      </c>
    </row>
    <row r="1013" spans="1:31" x14ac:dyDescent="0.2">
      <c r="A1013">
        <f t="shared" si="472"/>
        <v>9.8099999999998353</v>
      </c>
      <c r="B1013" s="5">
        <f t="shared" si="487"/>
        <v>0</v>
      </c>
      <c r="C1013" s="5">
        <f t="shared" si="488"/>
        <v>631.51437636933531</v>
      </c>
      <c r="D1013" s="5">
        <f t="shared" si="489"/>
        <v>-334.99112821664187</v>
      </c>
      <c r="E1013" s="2">
        <f t="shared" si="490"/>
        <v>631.51437636933531</v>
      </c>
      <c r="F1013" s="2">
        <f t="shared" si="491"/>
        <v>0</v>
      </c>
      <c r="G1013" s="3">
        <f t="shared" si="492"/>
        <v>0</v>
      </c>
      <c r="H1013" s="3">
        <f t="shared" si="493"/>
        <v>57.99144086788251</v>
      </c>
      <c r="I1013" s="3">
        <f t="shared" si="494"/>
        <v>-92.75843869787748</v>
      </c>
      <c r="J1013" s="2">
        <f t="shared" si="474"/>
        <v>109.3944018841961</v>
      </c>
      <c r="K1013" s="2">
        <f t="shared" si="495"/>
        <v>74.570144433671501</v>
      </c>
      <c r="L1013" s="6">
        <f t="shared" si="475"/>
        <v>2834.9253994593873</v>
      </c>
      <c r="M1013" s="2">
        <f t="shared" si="476"/>
        <v>35.928742041759598</v>
      </c>
      <c r="N1013" s="2">
        <f t="shared" si="496"/>
        <v>109.3944018841961</v>
      </c>
      <c r="O1013" s="2">
        <f t="shared" si="477"/>
        <v>74.570144433671501</v>
      </c>
      <c r="P1013" s="5">
        <f t="shared" si="478"/>
        <v>0.38357982166421412</v>
      </c>
      <c r="Q1013" s="4">
        <f t="shared" si="497"/>
        <v>0.32843309550513777</v>
      </c>
      <c r="R1013" s="4">
        <f t="shared" si="479"/>
        <v>0.27263243788107888</v>
      </c>
      <c r="S1013" s="4">
        <f t="shared" si="498"/>
        <v>0</v>
      </c>
      <c r="T1013" s="4">
        <f t="shared" si="499"/>
        <v>0</v>
      </c>
      <c r="U1013" s="5">
        <f t="shared" si="500"/>
        <v>0</v>
      </c>
      <c r="V1013" s="5">
        <f t="shared" si="501"/>
        <v>-12.936242243769168</v>
      </c>
      <c r="W1013" s="5">
        <f t="shared" si="502"/>
        <v>20.691771323345808</v>
      </c>
      <c r="X1013" s="5">
        <f t="shared" si="480"/>
        <v>0.99926873438822239</v>
      </c>
      <c r="Y1013" s="5">
        <f t="shared" si="481"/>
        <v>0</v>
      </c>
      <c r="Z1013" s="5">
        <f t="shared" si="482"/>
        <v>14.706842595333173</v>
      </c>
      <c r="AA1013" s="5">
        <f t="shared" si="483"/>
        <v>9.1945380354923429</v>
      </c>
      <c r="AB1013" s="5">
        <f t="shared" si="484"/>
        <v>0</v>
      </c>
      <c r="AC1013" s="5">
        <f t="shared" si="485"/>
        <v>1.7706003515640045</v>
      </c>
      <c r="AD1013" s="5">
        <f t="shared" si="486"/>
        <v>-2.2876906411618485</v>
      </c>
      <c r="AE1013">
        <f t="shared" si="473"/>
        <v>0</v>
      </c>
    </row>
    <row r="1014" spans="1:31" x14ac:dyDescent="0.2">
      <c r="A1014">
        <f t="shared" si="472"/>
        <v>9.8199999999998351</v>
      </c>
      <c r="B1014" s="5">
        <f t="shared" si="487"/>
        <v>0</v>
      </c>
      <c r="C1014" s="5">
        <f t="shared" si="488"/>
        <v>632.09437930803176</v>
      </c>
      <c r="D1014" s="5">
        <f t="shared" si="489"/>
        <v>-335.91882698815272</v>
      </c>
      <c r="E1014" s="2">
        <f t="shared" si="490"/>
        <v>632.09437930803176</v>
      </c>
      <c r="F1014" s="2">
        <f t="shared" si="491"/>
        <v>0</v>
      </c>
      <c r="G1014" s="3">
        <f t="shared" si="492"/>
        <v>0</v>
      </c>
      <c r="H1014" s="3">
        <f t="shared" si="493"/>
        <v>58.009146871398151</v>
      </c>
      <c r="I1014" s="3">
        <f t="shared" si="494"/>
        <v>-92.781315604289105</v>
      </c>
      <c r="J1014" s="2">
        <f t="shared" si="474"/>
        <v>109.42318605309454</v>
      </c>
      <c r="K1014" s="2">
        <f t="shared" si="495"/>
        <v>74.589765544031721</v>
      </c>
      <c r="L1014" s="6">
        <f t="shared" si="475"/>
        <v>2834.9227392212188</v>
      </c>
      <c r="M1014" s="2">
        <f t="shared" si="476"/>
        <v>35.928708326935585</v>
      </c>
      <c r="N1014" s="2">
        <f t="shared" si="496"/>
        <v>109.42318605309454</v>
      </c>
      <c r="O1014" s="2">
        <f t="shared" si="477"/>
        <v>74.589765544031721</v>
      </c>
      <c r="P1014" s="5">
        <f t="shared" si="478"/>
        <v>0.38357974398525962</v>
      </c>
      <c r="Q1014" s="4">
        <f t="shared" si="497"/>
        <v>0.32834639186526871</v>
      </c>
      <c r="R1014" s="4">
        <f t="shared" si="479"/>
        <v>0.2726013340271371</v>
      </c>
      <c r="S1014" s="4">
        <f t="shared" si="498"/>
        <v>0</v>
      </c>
      <c r="T1014" s="4">
        <f t="shared" si="499"/>
        <v>0</v>
      </c>
      <c r="U1014" s="5">
        <f t="shared" si="500"/>
        <v>0</v>
      </c>
      <c r="V1014" s="5">
        <f t="shared" si="501"/>
        <v>-12.943594189138429</v>
      </c>
      <c r="W1014" s="5">
        <f t="shared" si="502"/>
        <v>20.702316139533153</v>
      </c>
      <c r="X1014" s="5">
        <f t="shared" si="480"/>
        <v>0.99926779669411991</v>
      </c>
      <c r="Y1014" s="5">
        <f t="shared" si="481"/>
        <v>0</v>
      </c>
      <c r="Z1014" s="5">
        <f t="shared" si="482"/>
        <v>14.712661670959191</v>
      </c>
      <c r="AA1014" s="5">
        <f t="shared" si="483"/>
        <v>9.1987157778608566</v>
      </c>
      <c r="AB1014" s="5">
        <f t="shared" si="484"/>
        <v>0</v>
      </c>
      <c r="AC1014" s="5">
        <f t="shared" si="485"/>
        <v>1.7690674818207626</v>
      </c>
      <c r="AD1014" s="5">
        <f t="shared" si="486"/>
        <v>-2.2729680826059919</v>
      </c>
      <c r="AE1014">
        <f t="shared" si="473"/>
        <v>0</v>
      </c>
    </row>
    <row r="1015" spans="1:31" x14ac:dyDescent="0.2">
      <c r="A1015">
        <f t="shared" si="472"/>
        <v>9.8299999999998349</v>
      </c>
      <c r="B1015" s="5">
        <f t="shared" si="487"/>
        <v>0</v>
      </c>
      <c r="C1015" s="5">
        <f t="shared" si="488"/>
        <v>632.67455923011983</v>
      </c>
      <c r="D1015" s="5">
        <f t="shared" si="489"/>
        <v>-336.84675379259971</v>
      </c>
      <c r="E1015" s="2">
        <f t="shared" si="490"/>
        <v>632.67455923011983</v>
      </c>
      <c r="F1015" s="2">
        <f t="shared" si="491"/>
        <v>0</v>
      </c>
      <c r="G1015" s="3">
        <f t="shared" si="492"/>
        <v>0</v>
      </c>
      <c r="H1015" s="3">
        <f t="shared" si="493"/>
        <v>58.026837546216356</v>
      </c>
      <c r="I1015" s="3">
        <f t="shared" si="494"/>
        <v>-92.804045285115166</v>
      </c>
      <c r="J1015" s="2">
        <f t="shared" si="474"/>
        <v>109.45183733906293</v>
      </c>
      <c r="K1015" s="2">
        <f t="shared" si="495"/>
        <v>74.609296072980868</v>
      </c>
      <c r="L1015" s="6">
        <f t="shared" si="475"/>
        <v>2834.9200803973167</v>
      </c>
      <c r="M1015" s="2">
        <f t="shared" si="476"/>
        <v>35.928674630035438</v>
      </c>
      <c r="N1015" s="2">
        <f t="shared" si="496"/>
        <v>109.45183733906293</v>
      </c>
      <c r="O1015" s="2">
        <f t="shared" si="477"/>
        <v>74.609296072980868</v>
      </c>
      <c r="P1015" s="5">
        <f t="shared" si="478"/>
        <v>0.38357966634760166</v>
      </c>
      <c r="Q1015" s="4">
        <f t="shared" si="497"/>
        <v>0.3282601325250904</v>
      </c>
      <c r="R1015" s="4">
        <f t="shared" si="479"/>
        <v>0.27257038030269803</v>
      </c>
      <c r="S1015" s="4">
        <f t="shared" si="498"/>
        <v>0</v>
      </c>
      <c r="T1015" s="4">
        <f t="shared" si="499"/>
        <v>0</v>
      </c>
      <c r="U1015" s="5">
        <f t="shared" si="500"/>
        <v>0</v>
      </c>
      <c r="V1015" s="5">
        <f t="shared" si="501"/>
        <v>-12.950929066821882</v>
      </c>
      <c r="W1015" s="5">
        <f t="shared" si="502"/>
        <v>20.712805633158656</v>
      </c>
      <c r="X1015" s="5">
        <f t="shared" si="480"/>
        <v>0.99926685949852523</v>
      </c>
      <c r="Y1015" s="5">
        <f t="shared" si="481"/>
        <v>0</v>
      </c>
      <c r="Z1015" s="5">
        <f t="shared" si="482"/>
        <v>14.718447832033318</v>
      </c>
      <c r="AA1015" s="5">
        <f t="shared" si="483"/>
        <v>9.202885269257127</v>
      </c>
      <c r="AB1015" s="5">
        <f t="shared" si="484"/>
        <v>0</v>
      </c>
      <c r="AC1015" s="5">
        <f t="shared" si="485"/>
        <v>1.7675187652114364</v>
      </c>
      <c r="AD1015" s="5">
        <f t="shared" si="486"/>
        <v>-2.2583090975842168</v>
      </c>
      <c r="AE1015">
        <f t="shared" si="473"/>
        <v>0</v>
      </c>
    </row>
    <row r="1016" spans="1:31" x14ac:dyDescent="0.2">
      <c r="A1016">
        <f t="shared" si="472"/>
        <v>9.8399999999998347</v>
      </c>
      <c r="B1016" s="5">
        <f t="shared" si="487"/>
        <v>0</v>
      </c>
      <c r="C1016" s="5">
        <f t="shared" si="488"/>
        <v>633.2549159815203</v>
      </c>
      <c r="D1016" s="5">
        <f t="shared" si="489"/>
        <v>-337.7749071609058</v>
      </c>
      <c r="E1016" s="2">
        <f t="shared" si="490"/>
        <v>633.2549159815203</v>
      </c>
      <c r="F1016" s="2">
        <f t="shared" si="491"/>
        <v>0</v>
      </c>
      <c r="G1016" s="3">
        <f t="shared" si="492"/>
        <v>0</v>
      </c>
      <c r="H1016" s="3">
        <f t="shared" si="493"/>
        <v>58.044512733868473</v>
      </c>
      <c r="I1016" s="3">
        <f t="shared" si="494"/>
        <v>-92.826628376091008</v>
      </c>
      <c r="J1016" s="2">
        <f t="shared" si="474"/>
        <v>109.48035620231204</v>
      </c>
      <c r="K1016" s="2">
        <f t="shared" si="495"/>
        <v>74.628736334227696</v>
      </c>
      <c r="L1016" s="6">
        <f t="shared" si="475"/>
        <v>2834.9174229866303</v>
      </c>
      <c r="M1016" s="2">
        <f t="shared" si="476"/>
        <v>35.928640951045836</v>
      </c>
      <c r="N1016" s="2">
        <f t="shared" si="496"/>
        <v>109.48035620231204</v>
      </c>
      <c r="O1016" s="2">
        <f t="shared" si="477"/>
        <v>74.628736334227696</v>
      </c>
      <c r="P1016" s="5">
        <f t="shared" si="478"/>
        <v>0.38357958875120962</v>
      </c>
      <c r="Q1016" s="4">
        <f t="shared" si="497"/>
        <v>0.32817431544205267</v>
      </c>
      <c r="R1016" s="4">
        <f t="shared" si="479"/>
        <v>0.27253957611305563</v>
      </c>
      <c r="S1016" s="4">
        <f t="shared" si="498"/>
        <v>0</v>
      </c>
      <c r="T1016" s="4">
        <f t="shared" si="499"/>
        <v>0</v>
      </c>
      <c r="U1016" s="5">
        <f t="shared" si="500"/>
        <v>0</v>
      </c>
      <c r="V1016" s="5">
        <f t="shared" si="501"/>
        <v>-12.958246878857281</v>
      </c>
      <c r="W1016" s="5">
        <f t="shared" si="502"/>
        <v>20.723239989013837</v>
      </c>
      <c r="X1016" s="5">
        <f t="shared" si="480"/>
        <v>0.99926592280106796</v>
      </c>
      <c r="Y1016" s="5">
        <f t="shared" si="481"/>
        <v>0</v>
      </c>
      <c r="Z1016" s="5">
        <f t="shared" si="482"/>
        <v>14.724201203412298</v>
      </c>
      <c r="AA1016" s="5">
        <f t="shared" si="483"/>
        <v>9.2070465037771196</v>
      </c>
      <c r="AB1016" s="5">
        <f t="shared" si="484"/>
        <v>0</v>
      </c>
      <c r="AC1016" s="5">
        <f t="shared" si="485"/>
        <v>1.7659543245550164</v>
      </c>
      <c r="AD1016" s="5">
        <f t="shared" si="486"/>
        <v>-2.2437135072090442</v>
      </c>
      <c r="AE1016">
        <f t="shared" si="473"/>
        <v>0</v>
      </c>
    </row>
    <row r="1017" spans="1:31" x14ac:dyDescent="0.2">
      <c r="A1017">
        <f t="shared" si="472"/>
        <v>9.8499999999998344</v>
      </c>
      <c r="B1017" s="5">
        <f t="shared" si="487"/>
        <v>0</v>
      </c>
      <c r="C1017" s="5">
        <f t="shared" si="488"/>
        <v>633.83544940657521</v>
      </c>
      <c r="D1017" s="5">
        <f t="shared" si="489"/>
        <v>-338.70328563034207</v>
      </c>
      <c r="E1017" s="2">
        <f t="shared" si="490"/>
        <v>633.83544940657521</v>
      </c>
      <c r="F1017" s="2">
        <f t="shared" si="491"/>
        <v>0</v>
      </c>
      <c r="G1017" s="3">
        <f t="shared" si="492"/>
        <v>0</v>
      </c>
      <c r="H1017" s="3">
        <f t="shared" si="493"/>
        <v>58.062172277114023</v>
      </c>
      <c r="I1017" s="3">
        <f t="shared" si="494"/>
        <v>-92.849065511163104</v>
      </c>
      <c r="J1017" s="2">
        <f t="shared" si="474"/>
        <v>109.50874310224516</v>
      </c>
      <c r="K1017" s="2">
        <f t="shared" si="495"/>
        <v>74.648086640930572</v>
      </c>
      <c r="L1017" s="6">
        <f t="shared" si="475"/>
        <v>2834.9147669880876</v>
      </c>
      <c r="M1017" s="2">
        <f t="shared" si="476"/>
        <v>35.928607289953192</v>
      </c>
      <c r="N1017" s="2">
        <f t="shared" si="496"/>
        <v>109.50874310224516</v>
      </c>
      <c r="O1017" s="2">
        <f t="shared" si="477"/>
        <v>74.648086640930572</v>
      </c>
      <c r="P1017" s="5">
        <f t="shared" si="478"/>
        <v>0.38357951119605216</v>
      </c>
      <c r="Q1017" s="4">
        <f t="shared" si="497"/>
        <v>0.32808893858280963</v>
      </c>
      <c r="R1017" s="4">
        <f t="shared" si="479"/>
        <v>0.27250892086533207</v>
      </c>
      <c r="S1017" s="4">
        <f t="shared" si="498"/>
        <v>0</v>
      </c>
      <c r="T1017" s="4">
        <f t="shared" si="499"/>
        <v>0</v>
      </c>
      <c r="U1017" s="5">
        <f t="shared" si="500"/>
        <v>0</v>
      </c>
      <c r="V1017" s="5">
        <f t="shared" si="501"/>
        <v>-12.965547627515512</v>
      </c>
      <c r="W1017" s="5">
        <f t="shared" si="502"/>
        <v>20.733619391808428</v>
      </c>
      <c r="X1017" s="5">
        <f t="shared" si="480"/>
        <v>0.99926498660137009</v>
      </c>
      <c r="Y1017" s="5">
        <f t="shared" si="481"/>
        <v>0</v>
      </c>
      <c r="Z1017" s="5">
        <f t="shared" si="482"/>
        <v>14.729921909740391</v>
      </c>
      <c r="AA1017" s="5">
        <f t="shared" si="483"/>
        <v>9.2111994756582369</v>
      </c>
      <c r="AB1017" s="5">
        <f t="shared" si="484"/>
        <v>0</v>
      </c>
      <c r="AC1017" s="5">
        <f t="shared" si="485"/>
        <v>1.7643742822248782</v>
      </c>
      <c r="AD1017" s="5">
        <f t="shared" si="486"/>
        <v>-2.2291811325333342</v>
      </c>
      <c r="AE1017">
        <f t="shared" si="473"/>
        <v>0</v>
      </c>
    </row>
    <row r="1018" spans="1:31" x14ac:dyDescent="0.2">
      <c r="A1018">
        <f t="shared" si="472"/>
        <v>9.8599999999998342</v>
      </c>
      <c r="B1018" s="5">
        <f t="shared" si="487"/>
        <v>0</v>
      </c>
      <c r="C1018" s="5">
        <f t="shared" si="488"/>
        <v>634.41615934806055</v>
      </c>
      <c r="D1018" s="5">
        <f t="shared" si="489"/>
        <v>-339.63188774451038</v>
      </c>
      <c r="E1018" s="2">
        <f t="shared" si="490"/>
        <v>634.41615934806055</v>
      </c>
      <c r="F1018" s="2">
        <f t="shared" si="491"/>
        <v>0</v>
      </c>
      <c r="G1018" s="3">
        <f t="shared" si="492"/>
        <v>0</v>
      </c>
      <c r="H1018" s="3">
        <f t="shared" si="493"/>
        <v>58.079816019936274</v>
      </c>
      <c r="I1018" s="3">
        <f t="shared" si="494"/>
        <v>-92.871357322488436</v>
      </c>
      <c r="J1018" s="2">
        <f t="shared" si="474"/>
        <v>109.53699849745279</v>
      </c>
      <c r="K1018" s="2">
        <f t="shared" si="495"/>
        <v>74.667347305693781</v>
      </c>
      <c r="L1018" s="6">
        <f t="shared" si="475"/>
        <v>2834.9121124005974</v>
      </c>
      <c r="M1018" s="2">
        <f t="shared" si="476"/>
        <v>35.928573646743679</v>
      </c>
      <c r="N1018" s="2">
        <f t="shared" si="496"/>
        <v>109.53699849745279</v>
      </c>
      <c r="O1018" s="2">
        <f t="shared" si="477"/>
        <v>74.667347305693781</v>
      </c>
      <c r="P1018" s="5">
        <f t="shared" si="478"/>
        <v>0.38357943368209746</v>
      </c>
      <c r="Q1018" s="4">
        <f t="shared" si="497"/>
        <v>0.32800399992317825</v>
      </c>
      <c r="R1018" s="4">
        <f t="shared" si="479"/>
        <v>0.27247841396847666</v>
      </c>
      <c r="S1018" s="4">
        <f t="shared" si="498"/>
        <v>0</v>
      </c>
      <c r="T1018" s="4">
        <f t="shared" si="499"/>
        <v>0</v>
      </c>
      <c r="U1018" s="5">
        <f t="shared" si="500"/>
        <v>0</v>
      </c>
      <c r="V1018" s="5">
        <f t="shared" si="501"/>
        <v>-12.97283131529948</v>
      </c>
      <c r="W1018" s="5">
        <f t="shared" si="502"/>
        <v>20.743944026165451</v>
      </c>
      <c r="X1018" s="5">
        <f t="shared" si="480"/>
        <v>0.99926405089904702</v>
      </c>
      <c r="Y1018" s="5">
        <f t="shared" si="481"/>
        <v>0</v>
      </c>
      <c r="Z1018" s="5">
        <f t="shared" si="482"/>
        <v>14.735610075447649</v>
      </c>
      <c r="AA1018" s="5">
        <f t="shared" si="483"/>
        <v>9.2153441792788371</v>
      </c>
      <c r="AB1018" s="5">
        <f t="shared" si="484"/>
        <v>0</v>
      </c>
      <c r="AC1018" s="5">
        <f t="shared" si="485"/>
        <v>1.7627787601481693</v>
      </c>
      <c r="AD1018" s="5">
        <f t="shared" si="486"/>
        <v>-2.2147117945557113</v>
      </c>
      <c r="AE1018">
        <f t="shared" si="473"/>
        <v>0</v>
      </c>
    </row>
    <row r="1019" spans="1:31" x14ac:dyDescent="0.2">
      <c r="A1019">
        <f t="shared" si="472"/>
        <v>9.869999999999834</v>
      </c>
      <c r="B1019" s="5">
        <f t="shared" si="487"/>
        <v>0</v>
      </c>
      <c r="C1019" s="5">
        <f t="shared" si="488"/>
        <v>634.99704564719798</v>
      </c>
      <c r="D1019" s="5">
        <f t="shared" si="489"/>
        <v>-340.56071205332501</v>
      </c>
      <c r="E1019" s="2">
        <f t="shared" si="490"/>
        <v>634.99704564719798</v>
      </c>
      <c r="F1019" s="2">
        <f t="shared" si="491"/>
        <v>0</v>
      </c>
      <c r="G1019" s="3">
        <f t="shared" si="492"/>
        <v>0</v>
      </c>
      <c r="H1019" s="3">
        <f t="shared" si="493"/>
        <v>58.097443807537758</v>
      </c>
      <c r="I1019" s="3">
        <f t="shared" si="494"/>
        <v>-92.893504440433986</v>
      </c>
      <c r="J1019" s="2">
        <f t="shared" si="474"/>
        <v>109.56512284570731</v>
      </c>
      <c r="K1019" s="2">
        <f t="shared" si="495"/>
        <v>74.686518640563946</v>
      </c>
      <c r="L1019" s="6">
        <f t="shared" si="475"/>
        <v>2834.9094592230481</v>
      </c>
      <c r="M1019" s="2">
        <f t="shared" si="476"/>
        <v>35.928540021403208</v>
      </c>
      <c r="N1019" s="2">
        <f t="shared" si="496"/>
        <v>109.56512284570731</v>
      </c>
      <c r="O1019" s="2">
        <f t="shared" si="477"/>
        <v>74.686518640563946</v>
      </c>
      <c r="P1019" s="5">
        <f t="shared" si="478"/>
        <v>0.38357935620931305</v>
      </c>
      <c r="Q1019" s="4">
        <f t="shared" si="497"/>
        <v>0.32791949744809568</v>
      </c>
      <c r="R1019" s="4">
        <f t="shared" si="479"/>
        <v>0.27244805483326356</v>
      </c>
      <c r="S1019" s="4">
        <f t="shared" si="498"/>
        <v>0</v>
      </c>
      <c r="T1019" s="4">
        <f t="shared" si="499"/>
        <v>0</v>
      </c>
      <c r="U1019" s="5">
        <f t="shared" si="500"/>
        <v>0</v>
      </c>
      <c r="V1019" s="5">
        <f t="shared" si="501"/>
        <v>-12.980097944942937</v>
      </c>
      <c r="W1019" s="5">
        <f t="shared" si="502"/>
        <v>20.754214076616304</v>
      </c>
      <c r="X1019" s="5">
        <f t="shared" si="480"/>
        <v>0.99926311569370707</v>
      </c>
      <c r="Y1019" s="5">
        <f t="shared" si="481"/>
        <v>0</v>
      </c>
      <c r="Z1019" s="5">
        <f t="shared" si="482"/>
        <v>14.741265824748167</v>
      </c>
      <c r="AA1019" s="5">
        <f t="shared" si="483"/>
        <v>9.2194806091576726</v>
      </c>
      <c r="AB1019" s="5">
        <f t="shared" si="484"/>
        <v>0</v>
      </c>
      <c r="AC1019" s="5">
        <f t="shared" si="485"/>
        <v>1.7611678798052299</v>
      </c>
      <c r="AD1019" s="5">
        <f t="shared" si="486"/>
        <v>-2.2003053142260214</v>
      </c>
      <c r="AE1019">
        <f t="shared" si="473"/>
        <v>0</v>
      </c>
    </row>
    <row r="1020" spans="1:31" x14ac:dyDescent="0.2">
      <c r="A1020">
        <f t="shared" si="472"/>
        <v>9.8799999999998338</v>
      </c>
      <c r="B1020" s="5">
        <f t="shared" si="487"/>
        <v>0</v>
      </c>
      <c r="C1020" s="5">
        <f t="shared" si="488"/>
        <v>635.57810814366735</v>
      </c>
      <c r="D1020" s="5">
        <f t="shared" si="489"/>
        <v>-341.48975711299505</v>
      </c>
      <c r="E1020" s="2">
        <f t="shared" si="490"/>
        <v>635.57810814366735</v>
      </c>
      <c r="F1020" s="2">
        <f t="shared" si="491"/>
        <v>0</v>
      </c>
      <c r="G1020" s="3">
        <f t="shared" si="492"/>
        <v>0</v>
      </c>
      <c r="H1020" s="3">
        <f t="shared" si="493"/>
        <v>58.115055486335812</v>
      </c>
      <c r="I1020" s="3">
        <f t="shared" si="494"/>
        <v>-92.915507493576243</v>
      </c>
      <c r="J1020" s="2">
        <f t="shared" si="474"/>
        <v>109.5931166039579</v>
      </c>
      <c r="K1020" s="2">
        <f t="shared" si="495"/>
        <v>74.705600957026505</v>
      </c>
      <c r="L1020" s="6">
        <f t="shared" si="475"/>
        <v>2834.9068074543093</v>
      </c>
      <c r="M1020" s="2">
        <f t="shared" si="476"/>
        <v>35.928506413917461</v>
      </c>
      <c r="N1020" s="2">
        <f t="shared" si="496"/>
        <v>109.5931166039579</v>
      </c>
      <c r="O1020" s="2">
        <f t="shared" si="477"/>
        <v>74.705600957026505</v>
      </c>
      <c r="P1020" s="5">
        <f t="shared" si="478"/>
        <v>0.38357927877766584</v>
      </c>
      <c r="Q1020" s="4">
        <f t="shared" si="497"/>
        <v>0.32783542915157798</v>
      </c>
      <c r="R1020" s="4">
        <f t="shared" si="479"/>
        <v>0.27241784287229076</v>
      </c>
      <c r="S1020" s="4">
        <f t="shared" si="498"/>
        <v>0</v>
      </c>
      <c r="T1020" s="4">
        <f t="shared" si="499"/>
        <v>0</v>
      </c>
      <c r="U1020" s="5">
        <f t="shared" si="500"/>
        <v>0</v>
      </c>
      <c r="V1020" s="5">
        <f t="shared" si="501"/>
        <v>-12.987347519409376</v>
      </c>
      <c r="W1020" s="5">
        <f t="shared" si="502"/>
        <v>20.764429727595971</v>
      </c>
      <c r="X1020" s="5">
        <f t="shared" si="480"/>
        <v>0.9992621809849519</v>
      </c>
      <c r="Y1020" s="5">
        <f t="shared" si="481"/>
        <v>0</v>
      </c>
      <c r="Z1020" s="5">
        <f t="shared" si="482"/>
        <v>14.746889281638438</v>
      </c>
      <c r="AA1020" s="5">
        <f t="shared" si="483"/>
        <v>9.223608759953434</v>
      </c>
      <c r="AB1020" s="5">
        <f t="shared" si="484"/>
        <v>0</v>
      </c>
      <c r="AC1020" s="5">
        <f t="shared" si="485"/>
        <v>1.7595417622290626</v>
      </c>
      <c r="AD1020" s="5">
        <f t="shared" si="486"/>
        <v>-2.1859615124505964</v>
      </c>
      <c r="AE1020">
        <f t="shared" si="473"/>
        <v>0</v>
      </c>
    </row>
    <row r="1021" spans="1:31" x14ac:dyDescent="0.2">
      <c r="A1021">
        <f t="shared" ref="A1021:A1084" si="503">A1020+dt</f>
        <v>9.8899999999998336</v>
      </c>
      <c r="B1021" s="5">
        <f t="shared" si="487"/>
        <v>0</v>
      </c>
      <c r="C1021" s="5">
        <f t="shared" si="488"/>
        <v>636.15934667561885</v>
      </c>
      <c r="D1021" s="5">
        <f t="shared" si="489"/>
        <v>-342.41902148600644</v>
      </c>
      <c r="E1021" s="2">
        <f t="shared" si="490"/>
        <v>636.15934667561885</v>
      </c>
      <c r="F1021" s="2">
        <f t="shared" si="491"/>
        <v>0</v>
      </c>
      <c r="G1021" s="3">
        <f t="shared" si="492"/>
        <v>0</v>
      </c>
      <c r="H1021" s="3">
        <f t="shared" si="493"/>
        <v>58.132650903958101</v>
      </c>
      <c r="I1021" s="3">
        <f t="shared" si="494"/>
        <v>-92.937367108700755</v>
      </c>
      <c r="J1021" s="2">
        <f t="shared" si="474"/>
        <v>109.62098022832525</v>
      </c>
      <c r="K1021" s="2">
        <f t="shared" si="495"/>
        <v>74.72459456600221</v>
      </c>
      <c r="L1021" s="6">
        <f t="shared" si="475"/>
        <v>2834.9041570932291</v>
      </c>
      <c r="M1021" s="2">
        <f t="shared" si="476"/>
        <v>35.928472824271822</v>
      </c>
      <c r="N1021" s="2">
        <f t="shared" si="496"/>
        <v>109.62098022832525</v>
      </c>
      <c r="O1021" s="2">
        <f t="shared" si="477"/>
        <v>74.72459456600221</v>
      </c>
      <c r="P1021" s="5">
        <f t="shared" si="478"/>
        <v>0.38357920138712231</v>
      </c>
      <c r="Q1021" s="4">
        <f t="shared" si="497"/>
        <v>0.32775179303667795</v>
      </c>
      <c r="R1021" s="4">
        <f t="shared" si="479"/>
        <v>0.27238777749997778</v>
      </c>
      <c r="S1021" s="4">
        <f t="shared" si="498"/>
        <v>0</v>
      </c>
      <c r="T1021" s="4">
        <f t="shared" si="499"/>
        <v>0</v>
      </c>
      <c r="U1021" s="5">
        <f t="shared" si="500"/>
        <v>0</v>
      </c>
      <c r="V1021" s="5">
        <f t="shared" si="501"/>
        <v>-12.994580041890845</v>
      </c>
      <c r="W1021" s="5">
        <f t="shared" si="502"/>
        <v>20.774591163438199</v>
      </c>
      <c r="X1021" s="5">
        <f t="shared" si="480"/>
        <v>0.99926124677237504</v>
      </c>
      <c r="Y1021" s="5">
        <f t="shared" si="481"/>
        <v>0</v>
      </c>
      <c r="Z1021" s="5">
        <f t="shared" si="482"/>
        <v>14.75248056989564</v>
      </c>
      <c r="AA1021" s="5">
        <f t="shared" si="483"/>
        <v>9.2277286264641756</v>
      </c>
      <c r="AB1021" s="5">
        <f t="shared" si="484"/>
        <v>0</v>
      </c>
      <c r="AC1021" s="5">
        <f t="shared" si="485"/>
        <v>1.7579005280047948</v>
      </c>
      <c r="AD1021" s="5">
        <f t="shared" si="486"/>
        <v>-2.1716802100976267</v>
      </c>
      <c r="AE1021">
        <f t="shared" si="473"/>
        <v>0</v>
      </c>
    </row>
    <row r="1022" spans="1:31" x14ac:dyDescent="0.2">
      <c r="A1022">
        <f t="shared" si="503"/>
        <v>9.8999999999998334</v>
      </c>
      <c r="B1022" s="5">
        <f t="shared" si="487"/>
        <v>0</v>
      </c>
      <c r="C1022" s="5">
        <f t="shared" si="488"/>
        <v>636.74076107968483</v>
      </c>
      <c r="D1022" s="5">
        <f t="shared" si="489"/>
        <v>-343.34850374110397</v>
      </c>
      <c r="E1022" s="2">
        <f t="shared" si="490"/>
        <v>636.74076107968483</v>
      </c>
      <c r="F1022" s="2">
        <f t="shared" si="491"/>
        <v>0</v>
      </c>
      <c r="G1022" s="3">
        <f t="shared" si="492"/>
        <v>0</v>
      </c>
      <c r="H1022" s="3">
        <f t="shared" si="493"/>
        <v>58.150229909238149</v>
      </c>
      <c r="I1022" s="3">
        <f t="shared" si="494"/>
        <v>-92.959083910801738</v>
      </c>
      <c r="J1022" s="2">
        <f t="shared" si="474"/>
        <v>109.6487141740966</v>
      </c>
      <c r="K1022" s="2">
        <f t="shared" si="495"/>
        <v>74.743499777843624</v>
      </c>
      <c r="L1022" s="6">
        <f t="shared" si="475"/>
        <v>2834.9015081386392</v>
      </c>
      <c r="M1022" s="2">
        <f t="shared" si="476"/>
        <v>35.928439252451504</v>
      </c>
      <c r="N1022" s="2">
        <f t="shared" si="496"/>
        <v>109.6487141740966</v>
      </c>
      <c r="O1022" s="2">
        <f t="shared" si="477"/>
        <v>74.743499777843624</v>
      </c>
      <c r="P1022" s="5">
        <f t="shared" si="478"/>
        <v>0.38357912403764827</v>
      </c>
      <c r="Q1022" s="4">
        <f t="shared" si="497"/>
        <v>0.32766858711544505</v>
      </c>
      <c r="R1022" s="4">
        <f t="shared" si="479"/>
        <v>0.27235785813256463</v>
      </c>
      <c r="S1022" s="4">
        <f t="shared" si="498"/>
        <v>0</v>
      </c>
      <c r="T1022" s="4">
        <f t="shared" si="499"/>
        <v>0</v>
      </c>
      <c r="U1022" s="5">
        <f t="shared" si="500"/>
        <v>0</v>
      </c>
      <c r="V1022" s="5">
        <f t="shared" si="501"/>
        <v>-13.001795515806821</v>
      </c>
      <c r="W1022" s="5">
        <f t="shared" si="502"/>
        <v>20.784698568370747</v>
      </c>
      <c r="X1022" s="5">
        <f t="shared" si="480"/>
        <v>0.99926031305556529</v>
      </c>
      <c r="Y1022" s="5">
        <f t="shared" si="481"/>
        <v>0</v>
      </c>
      <c r="Z1022" s="5">
        <f t="shared" si="482"/>
        <v>14.758039813076024</v>
      </c>
      <c r="AA1022" s="5">
        <f t="shared" si="483"/>
        <v>9.2318402036268452</v>
      </c>
      <c r="AB1022" s="5">
        <f t="shared" si="484"/>
        <v>0</v>
      </c>
      <c r="AC1022" s="5">
        <f t="shared" si="485"/>
        <v>1.7562442972692036</v>
      </c>
      <c r="AD1022" s="5">
        <f t="shared" si="486"/>
        <v>-2.1574612280024077</v>
      </c>
      <c r="AE1022">
        <f t="shared" si="473"/>
        <v>0</v>
      </c>
    </row>
    <row r="1023" spans="1:31" x14ac:dyDescent="0.2">
      <c r="A1023">
        <f t="shared" si="503"/>
        <v>9.9099999999998332</v>
      </c>
      <c r="B1023" s="5">
        <f t="shared" si="487"/>
        <v>0</v>
      </c>
      <c r="C1023" s="5">
        <f t="shared" si="488"/>
        <v>637.32235119099198</v>
      </c>
      <c r="D1023" s="5">
        <f t="shared" si="489"/>
        <v>-344.27820245327337</v>
      </c>
      <c r="E1023" s="2">
        <f t="shared" si="490"/>
        <v>637.32235119099198</v>
      </c>
      <c r="F1023" s="2">
        <f t="shared" si="491"/>
        <v>0</v>
      </c>
      <c r="G1023" s="3">
        <f t="shared" si="492"/>
        <v>0</v>
      </c>
      <c r="H1023" s="3">
        <f t="shared" si="493"/>
        <v>58.167792352210839</v>
      </c>
      <c r="I1023" s="3">
        <f t="shared" si="494"/>
        <v>-92.980658523081757</v>
      </c>
      <c r="J1023" s="2">
        <f t="shared" si="474"/>
        <v>109.67631889572085</v>
      </c>
      <c r="K1023" s="2">
        <f t="shared" si="495"/>
        <v>74.762316902331861</v>
      </c>
      <c r="L1023" s="6">
        <f t="shared" si="475"/>
        <v>2834.8988605893496</v>
      </c>
      <c r="M1023" s="2">
        <f t="shared" si="476"/>
        <v>35.928405698441409</v>
      </c>
      <c r="N1023" s="2">
        <f t="shared" si="496"/>
        <v>109.67631889572085</v>
      </c>
      <c r="O1023" s="2">
        <f t="shared" si="477"/>
        <v>74.762316902331861</v>
      </c>
      <c r="P1023" s="5">
        <f t="shared" si="478"/>
        <v>0.38357904672920901</v>
      </c>
      <c r="Q1023" s="4">
        <f t="shared" si="497"/>
        <v>0.32758580940888232</v>
      </c>
      <c r="R1023" s="4">
        <f t="shared" si="479"/>
        <v>0.27232808418810955</v>
      </c>
      <c r="S1023" s="4">
        <f t="shared" si="498"/>
        <v>0</v>
      </c>
      <c r="T1023" s="4">
        <f t="shared" si="499"/>
        <v>0</v>
      </c>
      <c r="U1023" s="5">
        <f t="shared" si="500"/>
        <v>0</v>
      </c>
      <c r="V1023" s="5">
        <f t="shared" si="501"/>
        <v>-13.008993944803064</v>
      </c>
      <c r="W1023" s="5">
        <f t="shared" si="502"/>
        <v>20.794752126510751</v>
      </c>
      <c r="X1023" s="5">
        <f t="shared" si="480"/>
        <v>0.99925937983410251</v>
      </c>
      <c r="Y1023" s="5">
        <f t="shared" si="481"/>
        <v>0</v>
      </c>
      <c r="Z1023" s="5">
        <f t="shared" si="482"/>
        <v>14.763567134513297</v>
      </c>
      <c r="AA1023" s="5">
        <f t="shared" si="483"/>
        <v>9.2359434865167369</v>
      </c>
      <c r="AB1023" s="5">
        <f t="shared" si="484"/>
        <v>0</v>
      </c>
      <c r="AC1023" s="5">
        <f t="shared" si="485"/>
        <v>1.7545731897102321</v>
      </c>
      <c r="AD1023" s="5">
        <f t="shared" si="486"/>
        <v>-2.1433043869725097</v>
      </c>
      <c r="AE1023">
        <f t="shared" si="473"/>
        <v>0</v>
      </c>
    </row>
    <row r="1024" spans="1:31" x14ac:dyDescent="0.2">
      <c r="A1024">
        <f t="shared" si="503"/>
        <v>9.919999999999833</v>
      </c>
      <c r="B1024" s="5">
        <f t="shared" si="487"/>
        <v>0</v>
      </c>
      <c r="C1024" s="5">
        <f t="shared" si="488"/>
        <v>637.9041168431736</v>
      </c>
      <c r="D1024" s="5">
        <f t="shared" si="489"/>
        <v>-345.20811620372353</v>
      </c>
      <c r="E1024" s="2">
        <f t="shared" si="490"/>
        <v>637.9041168431736</v>
      </c>
      <c r="F1024" s="2">
        <f t="shared" si="491"/>
        <v>0</v>
      </c>
      <c r="G1024" s="3">
        <f t="shared" si="492"/>
        <v>0</v>
      </c>
      <c r="H1024" s="3">
        <f t="shared" si="493"/>
        <v>58.18533808410794</v>
      </c>
      <c r="I1024" s="3">
        <f t="shared" si="494"/>
        <v>-93.002091566951478</v>
      </c>
      <c r="J1024" s="2">
        <f t="shared" si="474"/>
        <v>109.70379484680359</v>
      </c>
      <c r="K1024" s="2">
        <f t="shared" si="495"/>
        <v>74.781046248673192</v>
      </c>
      <c r="L1024" s="6">
        <f t="shared" si="475"/>
        <v>2834.8962144441525</v>
      </c>
      <c r="M1024" s="2">
        <f t="shared" si="476"/>
        <v>35.928372162226239</v>
      </c>
      <c r="N1024" s="2">
        <f t="shared" si="496"/>
        <v>109.70379484680359</v>
      </c>
      <c r="O1024" s="2">
        <f t="shared" si="477"/>
        <v>74.781046248673192</v>
      </c>
      <c r="P1024" s="5">
        <f t="shared" si="478"/>
        <v>0.38357896946176928</v>
      </c>
      <c r="Q1024" s="4">
        <f t="shared" si="497"/>
        <v>0.32750345794690688</v>
      </c>
      <c r="R1024" s="4">
        <f t="shared" si="479"/>
        <v>0.2722984550864872</v>
      </c>
      <c r="S1024" s="4">
        <f t="shared" si="498"/>
        <v>0</v>
      </c>
      <c r="T1024" s="4">
        <f t="shared" si="499"/>
        <v>0</v>
      </c>
      <c r="U1024" s="5">
        <f t="shared" si="500"/>
        <v>0</v>
      </c>
      <c r="V1024" s="5">
        <f t="shared" si="501"/>
        <v>-13.016175332750455</v>
      </c>
      <c r="W1024" s="5">
        <f t="shared" si="502"/>
        <v>20.804752021860011</v>
      </c>
      <c r="X1024" s="5">
        <f t="shared" si="480"/>
        <v>0.99925844710756151</v>
      </c>
      <c r="Y1024" s="5">
        <f t="shared" si="481"/>
        <v>0</v>
      </c>
      <c r="Z1024" s="5">
        <f t="shared" si="482"/>
        <v>14.769062657316995</v>
      </c>
      <c r="AA1024" s="5">
        <f t="shared" si="483"/>
        <v>9.2400384703469669</v>
      </c>
      <c r="AB1024" s="5">
        <f t="shared" si="484"/>
        <v>0</v>
      </c>
      <c r="AC1024" s="5">
        <f t="shared" si="485"/>
        <v>1.7528873245665402</v>
      </c>
      <c r="AD1024" s="5">
        <f t="shared" si="486"/>
        <v>-2.1292095077930213</v>
      </c>
      <c r="AE1024">
        <f t="shared" si="473"/>
        <v>0</v>
      </c>
    </row>
    <row r="1025" spans="1:31" x14ac:dyDescent="0.2">
      <c r="A1025">
        <f t="shared" si="503"/>
        <v>9.9299999999998327</v>
      </c>
      <c r="B1025" s="5">
        <f t="shared" si="487"/>
        <v>0</v>
      </c>
      <c r="C1025" s="5">
        <f t="shared" si="488"/>
        <v>638.48605786838084</v>
      </c>
      <c r="D1025" s="5">
        <f t="shared" si="489"/>
        <v>-346.1382435798684</v>
      </c>
      <c r="E1025" s="2">
        <f t="shared" si="490"/>
        <v>638.48605786838084</v>
      </c>
      <c r="F1025" s="2">
        <f t="shared" si="491"/>
        <v>0</v>
      </c>
      <c r="G1025" s="3">
        <f t="shared" si="492"/>
        <v>0</v>
      </c>
      <c r="H1025" s="3">
        <f t="shared" si="493"/>
        <v>58.202866957353606</v>
      </c>
      <c r="I1025" s="3">
        <f t="shared" si="494"/>
        <v>-93.023383662029403</v>
      </c>
      <c r="J1025" s="2">
        <f t="shared" si="474"/>
        <v>109.73114248010235</v>
      </c>
      <c r="K1025" s="2">
        <f t="shared" si="495"/>
        <v>74.799688125495805</v>
      </c>
      <c r="L1025" s="6">
        <f t="shared" si="475"/>
        <v>2834.8935697018219</v>
      </c>
      <c r="M1025" s="2">
        <f t="shared" si="476"/>
        <v>35.928338643790454</v>
      </c>
      <c r="N1025" s="2">
        <f t="shared" si="496"/>
        <v>109.73114248010235</v>
      </c>
      <c r="O1025" s="2">
        <f t="shared" si="477"/>
        <v>74.799688125495805</v>
      </c>
      <c r="P1025" s="5">
        <f t="shared" si="478"/>
        <v>0.38357889223529318</v>
      </c>
      <c r="Q1025" s="4">
        <f t="shared" si="497"/>
        <v>0.32742153076830832</v>
      </c>
      <c r="R1025" s="4">
        <f t="shared" si="479"/>
        <v>0.27226897024938723</v>
      </c>
      <c r="S1025" s="4">
        <f t="shared" si="498"/>
        <v>0</v>
      </c>
      <c r="T1025" s="4">
        <f t="shared" si="499"/>
        <v>0</v>
      </c>
      <c r="U1025" s="5">
        <f t="shared" si="500"/>
        <v>0</v>
      </c>
      <c r="V1025" s="5">
        <f t="shared" si="501"/>
        <v>-13.023339683743849</v>
      </c>
      <c r="W1025" s="5">
        <f t="shared" si="502"/>
        <v>20.814698438300447</v>
      </c>
      <c r="X1025" s="5">
        <f t="shared" si="480"/>
        <v>0.99925751487550984</v>
      </c>
      <c r="Y1025" s="5">
        <f t="shared" si="481"/>
        <v>0</v>
      </c>
      <c r="Z1025" s="5">
        <f t="shared" si="482"/>
        <v>14.774526504370961</v>
      </c>
      <c r="AA1025" s="5">
        <f t="shared" si="483"/>
        <v>9.2441251504679744</v>
      </c>
      <c r="AB1025" s="5">
        <f t="shared" si="484"/>
        <v>0</v>
      </c>
      <c r="AC1025" s="5">
        <f t="shared" si="485"/>
        <v>1.7511868206271117</v>
      </c>
      <c r="AD1025" s="5">
        <f t="shared" si="486"/>
        <v>-2.1151764112315803</v>
      </c>
      <c r="AE1025">
        <f t="shared" si="473"/>
        <v>0</v>
      </c>
    </row>
    <row r="1026" spans="1:31" x14ac:dyDescent="0.2">
      <c r="A1026">
        <f t="shared" si="503"/>
        <v>9.9399999999998325</v>
      </c>
      <c r="B1026" s="5">
        <f t="shared" si="487"/>
        <v>0</v>
      </c>
      <c r="C1026" s="5">
        <f t="shared" si="488"/>
        <v>639.06817409729547</v>
      </c>
      <c r="D1026" s="5">
        <f t="shared" si="489"/>
        <v>-347.06858317530924</v>
      </c>
      <c r="E1026" s="2">
        <f t="shared" si="490"/>
        <v>639.06817409729547</v>
      </c>
      <c r="F1026" s="2">
        <f t="shared" si="491"/>
        <v>0</v>
      </c>
      <c r="G1026" s="3">
        <f t="shared" si="492"/>
        <v>0</v>
      </c>
      <c r="H1026" s="3">
        <f t="shared" si="493"/>
        <v>58.220378825559877</v>
      </c>
      <c r="I1026" s="3">
        <f t="shared" si="494"/>
        <v>-93.044535426141721</v>
      </c>
      <c r="J1026" s="2">
        <f t="shared" si="474"/>
        <v>109.7583622475219</v>
      </c>
      <c r="K1026" s="2">
        <f t="shared" si="495"/>
        <v>74.818242840846551</v>
      </c>
      <c r="L1026" s="6">
        <f t="shared" si="475"/>
        <v>2834.8909263611117</v>
      </c>
      <c r="M1026" s="2">
        <f t="shared" si="476"/>
        <v>35.928305143118259</v>
      </c>
      <c r="N1026" s="2">
        <f t="shared" si="496"/>
        <v>109.7583622475219</v>
      </c>
      <c r="O1026" s="2">
        <f t="shared" si="477"/>
        <v>74.818242840846551</v>
      </c>
      <c r="P1026" s="5">
        <f t="shared" si="478"/>
        <v>0.38357881504974445</v>
      </c>
      <c r="Q1026" s="4">
        <f t="shared" si="497"/>
        <v>0.32734002592070782</v>
      </c>
      <c r="R1026" s="4">
        <f t="shared" si="479"/>
        <v>0.27223962910031174</v>
      </c>
      <c r="S1026" s="4">
        <f t="shared" si="498"/>
        <v>0</v>
      </c>
      <c r="T1026" s="4">
        <f t="shared" si="499"/>
        <v>0</v>
      </c>
      <c r="U1026" s="5">
        <f t="shared" si="500"/>
        <v>0</v>
      </c>
      <c r="V1026" s="5">
        <f t="shared" si="501"/>
        <v>-13.030487002100937</v>
      </c>
      <c r="W1026" s="5">
        <f t="shared" si="502"/>
        <v>20.824591559589543</v>
      </c>
      <c r="X1026" s="5">
        <f t="shared" si="480"/>
        <v>0.99925658313750843</v>
      </c>
      <c r="Y1026" s="5">
        <f t="shared" si="481"/>
        <v>0</v>
      </c>
      <c r="Z1026" s="5">
        <f t="shared" si="482"/>
        <v>14.77995879833175</v>
      </c>
      <c r="AA1026" s="5">
        <f t="shared" si="483"/>
        <v>9.2482035223669605</v>
      </c>
      <c r="AB1026" s="5">
        <f t="shared" si="484"/>
        <v>0</v>
      </c>
      <c r="AC1026" s="5">
        <f t="shared" si="485"/>
        <v>1.7494717962308126</v>
      </c>
      <c r="AD1026" s="5">
        <f t="shared" si="486"/>
        <v>-2.1012049180434964</v>
      </c>
      <c r="AE1026">
        <f t="shared" si="473"/>
        <v>0</v>
      </c>
    </row>
    <row r="1027" spans="1:31" x14ac:dyDescent="0.2">
      <c r="A1027">
        <f t="shared" si="503"/>
        <v>9.9499999999998323</v>
      </c>
      <c r="B1027" s="5">
        <f t="shared" si="487"/>
        <v>0</v>
      </c>
      <c r="C1027" s="5">
        <f t="shared" si="488"/>
        <v>639.65046535914087</v>
      </c>
      <c r="D1027" s="5">
        <f t="shared" si="489"/>
        <v>-347.99913358981655</v>
      </c>
      <c r="E1027" s="2">
        <f t="shared" si="490"/>
        <v>639.65046535914087</v>
      </c>
      <c r="F1027" s="2">
        <f t="shared" si="491"/>
        <v>0</v>
      </c>
      <c r="G1027" s="3">
        <f t="shared" si="492"/>
        <v>0</v>
      </c>
      <c r="H1027" s="3">
        <f t="shared" si="493"/>
        <v>58.237873543522184</v>
      </c>
      <c r="I1027" s="3">
        <f t="shared" si="494"/>
        <v>-93.065547475322163</v>
      </c>
      <c r="J1027" s="2">
        <f t="shared" si="474"/>
        <v>109.78545460010959</v>
      </c>
      <c r="K1027" s="2">
        <f t="shared" si="495"/>
        <v>74.836710702187858</v>
      </c>
      <c r="L1027" s="6">
        <f t="shared" si="475"/>
        <v>2834.8882844207583</v>
      </c>
      <c r="M1027" s="2">
        <f t="shared" si="476"/>
        <v>35.928271660193637</v>
      </c>
      <c r="N1027" s="2">
        <f t="shared" si="496"/>
        <v>109.78545460010959</v>
      </c>
      <c r="O1027" s="2">
        <f t="shared" si="477"/>
        <v>74.836710702187858</v>
      </c>
      <c r="P1027" s="5">
        <f t="shared" si="478"/>
        <v>0.38357873790508618</v>
      </c>
      <c r="Q1027" s="4">
        <f t="shared" si="497"/>
        <v>0.32725894146051815</v>
      </c>
      <c r="R1027" s="4">
        <f t="shared" si="479"/>
        <v>0.27221043106457371</v>
      </c>
      <c r="S1027" s="4">
        <f t="shared" si="498"/>
        <v>0</v>
      </c>
      <c r="T1027" s="4">
        <f t="shared" si="499"/>
        <v>0</v>
      </c>
      <c r="U1027" s="5">
        <f t="shared" si="500"/>
        <v>0</v>
      </c>
      <c r="V1027" s="5">
        <f t="shared" si="501"/>
        <v>-13.037617292361064</v>
      </c>
      <c r="W1027" s="5">
        <f t="shared" si="502"/>
        <v>20.834431569355804</v>
      </c>
      <c r="X1027" s="5">
        <f t="shared" si="480"/>
        <v>0.99925565189311161</v>
      </c>
      <c r="Y1027" s="5">
        <f t="shared" si="481"/>
        <v>0</v>
      </c>
      <c r="Z1027" s="5">
        <f t="shared" si="482"/>
        <v>14.785359661627128</v>
      </c>
      <c r="AA1027" s="5">
        <f t="shared" si="483"/>
        <v>9.2522735816673798</v>
      </c>
      <c r="AB1027" s="5">
        <f t="shared" si="484"/>
        <v>0</v>
      </c>
      <c r="AC1027" s="5">
        <f t="shared" si="485"/>
        <v>1.7477423692660636</v>
      </c>
      <c r="AD1027" s="5">
        <f t="shared" si="486"/>
        <v>-2.0872948489768177</v>
      </c>
      <c r="AE1027">
        <f t="shared" si="473"/>
        <v>0</v>
      </c>
    </row>
    <row r="1028" spans="1:31" x14ac:dyDescent="0.2">
      <c r="A1028">
        <f t="shared" si="503"/>
        <v>9.9599999999998321</v>
      </c>
      <c r="B1028" s="5">
        <f t="shared" si="487"/>
        <v>0</v>
      </c>
      <c r="C1028" s="5">
        <f t="shared" si="488"/>
        <v>640.23293148169455</v>
      </c>
      <c r="D1028" s="5">
        <f t="shared" si="489"/>
        <v>-348.92989342931224</v>
      </c>
      <c r="E1028" s="2">
        <f t="shared" si="490"/>
        <v>640.23293148169455</v>
      </c>
      <c r="F1028" s="2">
        <f t="shared" si="491"/>
        <v>0</v>
      </c>
      <c r="G1028" s="3">
        <f t="shared" si="492"/>
        <v>0</v>
      </c>
      <c r="H1028" s="3">
        <f t="shared" si="493"/>
        <v>58.255350967214845</v>
      </c>
      <c r="I1028" s="3">
        <f t="shared" si="494"/>
        <v>-93.08642042381193</v>
      </c>
      <c r="J1028" s="2">
        <f t="shared" si="474"/>
        <v>109.81241998805076</v>
      </c>
      <c r="K1028" s="2">
        <f t="shared" si="495"/>
        <v>74.855092016394522</v>
      </c>
      <c r="L1028" s="6">
        <f t="shared" si="475"/>
        <v>2834.8856438794796</v>
      </c>
      <c r="M1028" s="2">
        <f t="shared" si="476"/>
        <v>35.928238195000347</v>
      </c>
      <c r="N1028" s="2">
        <f t="shared" si="496"/>
        <v>109.81241998805076</v>
      </c>
      <c r="O1028" s="2">
        <f t="shared" si="477"/>
        <v>74.855092016394522</v>
      </c>
      <c r="P1028" s="5">
        <f t="shared" si="478"/>
        <v>0.38357866080128084</v>
      </c>
      <c r="Q1028" s="4">
        <f t="shared" si="497"/>
        <v>0.32717827545290301</v>
      </c>
      <c r="R1028" s="4">
        <f t="shared" si="479"/>
        <v>0.27218137556929511</v>
      </c>
      <c r="S1028" s="4">
        <f t="shared" si="498"/>
        <v>0</v>
      </c>
      <c r="T1028" s="4">
        <f t="shared" si="499"/>
        <v>0</v>
      </c>
      <c r="U1028" s="5">
        <f t="shared" si="500"/>
        <v>0</v>
      </c>
      <c r="V1028" s="5">
        <f t="shared" si="501"/>
        <v>-13.044730559284099</v>
      </c>
      <c r="W1028" s="5">
        <f t="shared" si="502"/>
        <v>20.844218651094351</v>
      </c>
      <c r="X1028" s="5">
        <f t="shared" si="480"/>
        <v>0.99925472114186775</v>
      </c>
      <c r="Y1028" s="5">
        <f t="shared" si="481"/>
        <v>0</v>
      </c>
      <c r="Z1028" s="5">
        <f t="shared" si="482"/>
        <v>14.790729216454556</v>
      </c>
      <c r="AA1028" s="5">
        <f t="shared" si="483"/>
        <v>9.256335324128413</v>
      </c>
      <c r="AB1028" s="5">
        <f t="shared" si="484"/>
        <v>0</v>
      </c>
      <c r="AC1028" s="5">
        <f t="shared" si="485"/>
        <v>1.7459986571704569</v>
      </c>
      <c r="AD1028" s="5">
        <f t="shared" si="486"/>
        <v>-2.0734460247772333</v>
      </c>
      <c r="AE1028">
        <f t="shared" si="473"/>
        <v>0</v>
      </c>
    </row>
    <row r="1029" spans="1:31" x14ac:dyDescent="0.2">
      <c r="A1029">
        <f t="shared" si="503"/>
        <v>9.9699999999998319</v>
      </c>
      <c r="B1029" s="5">
        <f t="shared" si="487"/>
        <v>0</v>
      </c>
      <c r="C1029" s="5">
        <f t="shared" si="488"/>
        <v>640.81557229129953</v>
      </c>
      <c r="D1029" s="5">
        <f t="shared" si="489"/>
        <v>-349.86086130585159</v>
      </c>
      <c r="E1029" s="2">
        <f t="shared" si="490"/>
        <v>640.81557229129953</v>
      </c>
      <c r="F1029" s="2">
        <f t="shared" si="491"/>
        <v>0</v>
      </c>
      <c r="G1029" s="3">
        <f t="shared" si="492"/>
        <v>0</v>
      </c>
      <c r="H1029" s="3">
        <f t="shared" si="493"/>
        <v>58.272810953786546</v>
      </c>
      <c r="I1029" s="3">
        <f t="shared" si="494"/>
        <v>-93.107154884059696</v>
      </c>
      <c r="J1029" s="2">
        <f t="shared" si="474"/>
        <v>109.83925886066433</v>
      </c>
      <c r="K1029" s="2">
        <f t="shared" si="495"/>
        <v>74.873387089750736</v>
      </c>
      <c r="L1029" s="6">
        <f t="shared" si="475"/>
        <v>2834.8830047359761</v>
      </c>
      <c r="M1029" s="2">
        <f t="shared" si="476"/>
        <v>35.928204747521917</v>
      </c>
      <c r="N1029" s="2">
        <f t="shared" si="496"/>
        <v>109.83925886066433</v>
      </c>
      <c r="O1029" s="2">
        <f t="shared" si="477"/>
        <v>74.873387089750736</v>
      </c>
      <c r="P1029" s="5">
        <f t="shared" si="478"/>
        <v>0.38357858373829051</v>
      </c>
      <c r="Q1029" s="4">
        <f t="shared" si="497"/>
        <v>0.32709802597173693</v>
      </c>
      <c r="R1029" s="4">
        <f t="shared" si="479"/>
        <v>0.27215246204340438</v>
      </c>
      <c r="S1029" s="4">
        <f t="shared" si="498"/>
        <v>0</v>
      </c>
      <c r="T1029" s="4">
        <f t="shared" si="499"/>
        <v>0</v>
      </c>
      <c r="U1029" s="5">
        <f t="shared" si="500"/>
        <v>0</v>
      </c>
      <c r="V1029" s="5">
        <f t="shared" si="501"/>
        <v>-13.051826807849272</v>
      </c>
      <c r="W1029" s="5">
        <f t="shared" si="502"/>
        <v>20.853952988162487</v>
      </c>
      <c r="X1029" s="5">
        <f t="shared" si="480"/>
        <v>0.99925379088331878</v>
      </c>
      <c r="Y1029" s="5">
        <f t="shared" si="481"/>
        <v>0</v>
      </c>
      <c r="Z1029" s="5">
        <f t="shared" si="482"/>
        <v>14.796067584779708</v>
      </c>
      <c r="AA1029" s="5">
        <f t="shared" si="483"/>
        <v>9.2603887456444056</v>
      </c>
      <c r="AB1029" s="5">
        <f t="shared" si="484"/>
        <v>0</v>
      </c>
      <c r="AC1029" s="5">
        <f t="shared" si="485"/>
        <v>1.744240776930436</v>
      </c>
      <c r="AD1029" s="5">
        <f t="shared" si="486"/>
        <v>-2.0596582661931073</v>
      </c>
      <c r="AE1029">
        <f t="shared" ref="AE1029:AE1092" si="504">IF(($D1029-height)*($D1030-height)&lt;0,1,0)</f>
        <v>0</v>
      </c>
    </row>
    <row r="1030" spans="1:31" x14ac:dyDescent="0.2">
      <c r="A1030">
        <f t="shared" si="503"/>
        <v>9.9799999999998317</v>
      </c>
      <c r="B1030" s="5">
        <f t="shared" si="487"/>
        <v>0</v>
      </c>
      <c r="C1030" s="5">
        <f t="shared" si="488"/>
        <v>641.39838761287615</v>
      </c>
      <c r="D1030" s="5">
        <f t="shared" si="489"/>
        <v>-350.79203583760545</v>
      </c>
      <c r="E1030" s="2">
        <f t="shared" si="490"/>
        <v>641.39838761287615</v>
      </c>
      <c r="F1030" s="2">
        <f t="shared" si="491"/>
        <v>0</v>
      </c>
      <c r="G1030" s="3">
        <f t="shared" si="492"/>
        <v>0</v>
      </c>
      <c r="H1030" s="3">
        <f t="shared" si="493"/>
        <v>58.290253361555848</v>
      </c>
      <c r="I1030" s="3">
        <f t="shared" si="494"/>
        <v>-93.127751466721634</v>
      </c>
      <c r="J1030" s="2">
        <f t="shared" si="474"/>
        <v>109.86597166639835</v>
      </c>
      <c r="K1030" s="2">
        <f t="shared" si="495"/>
        <v>74.891596227947062</v>
      </c>
      <c r="L1030" s="6">
        <f t="shared" si="475"/>
        <v>2834.8803669889294</v>
      </c>
      <c r="M1030" s="2">
        <f t="shared" si="476"/>
        <v>35.928171317741644</v>
      </c>
      <c r="N1030" s="2">
        <f t="shared" si="496"/>
        <v>109.86597166639835</v>
      </c>
      <c r="O1030" s="2">
        <f t="shared" si="477"/>
        <v>74.891596227947062</v>
      </c>
      <c r="P1030" s="5">
        <f t="shared" si="478"/>
        <v>0.38357850671607674</v>
      </c>
      <c r="Q1030" s="4">
        <f t="shared" si="497"/>
        <v>0.32701819109956493</v>
      </c>
      <c r="R1030" s="4">
        <f t="shared" si="479"/>
        <v>0.2721236899176348</v>
      </c>
      <c r="S1030" s="4">
        <f t="shared" si="498"/>
        <v>0</v>
      </c>
      <c r="T1030" s="4">
        <f t="shared" si="499"/>
        <v>0</v>
      </c>
      <c r="U1030" s="5">
        <f t="shared" si="500"/>
        <v>0</v>
      </c>
      <c r="V1030" s="5">
        <f t="shared" si="501"/>
        <v>-13.058906043254019</v>
      </c>
      <c r="W1030" s="5">
        <f t="shared" si="502"/>
        <v>20.863634763775352</v>
      </c>
      <c r="X1030" s="5">
        <f t="shared" si="480"/>
        <v>0.99925286111700007</v>
      </c>
      <c r="Y1030" s="5">
        <f t="shared" si="481"/>
        <v>0</v>
      </c>
      <c r="Z1030" s="5">
        <f t="shared" si="482"/>
        <v>14.801374888335035</v>
      </c>
      <c r="AA1030" s="5">
        <f t="shared" si="483"/>
        <v>9.2644338422443795</v>
      </c>
      <c r="AB1030" s="5">
        <f t="shared" si="484"/>
        <v>0</v>
      </c>
      <c r="AC1030" s="5">
        <f t="shared" si="485"/>
        <v>1.7424688450810155</v>
      </c>
      <c r="AD1030" s="5">
        <f t="shared" si="486"/>
        <v>-2.0459313939802684</v>
      </c>
      <c r="AE1030">
        <f t="shared" si="504"/>
        <v>0</v>
      </c>
    </row>
    <row r="1031" spans="1:31" x14ac:dyDescent="0.2">
      <c r="A1031">
        <f t="shared" si="503"/>
        <v>9.9899999999998315</v>
      </c>
      <c r="B1031" s="5">
        <f t="shared" si="487"/>
        <v>0</v>
      </c>
      <c r="C1031" s="5">
        <f t="shared" si="488"/>
        <v>641.98137726993389</v>
      </c>
      <c r="D1031" s="5">
        <f t="shared" si="489"/>
        <v>-351.72341564884238</v>
      </c>
      <c r="E1031" s="2">
        <f t="shared" si="490"/>
        <v>641.98137726993389</v>
      </c>
      <c r="F1031" s="2">
        <f t="shared" si="491"/>
        <v>0</v>
      </c>
      <c r="G1031" s="3">
        <f t="shared" si="492"/>
        <v>0</v>
      </c>
      <c r="H1031" s="3">
        <f t="shared" si="493"/>
        <v>58.307678050006658</v>
      </c>
      <c r="I1031" s="3">
        <f t="shared" si="494"/>
        <v>-93.148210780661429</v>
      </c>
      <c r="J1031" s="2">
        <f t="shared" si="474"/>
        <v>109.8925588528257</v>
      </c>
      <c r="K1031" s="2">
        <f t="shared" si="495"/>
        <v>74.909719736077506</v>
      </c>
      <c r="L1031" s="6">
        <f t="shared" si="475"/>
        <v>2834.877730637003</v>
      </c>
      <c r="M1031" s="2">
        <f t="shared" si="476"/>
        <v>35.928137905642572</v>
      </c>
      <c r="N1031" s="2">
        <f t="shared" si="496"/>
        <v>109.8925588528257</v>
      </c>
      <c r="O1031" s="2">
        <f t="shared" si="477"/>
        <v>74.909719736077506</v>
      </c>
      <c r="P1031" s="5">
        <f t="shared" si="478"/>
        <v>0.38357842973460049</v>
      </c>
      <c r="Q1031" s="4">
        <f t="shared" si="497"/>
        <v>0.32693876892756274</v>
      </c>
      <c r="R1031" s="4">
        <f t="shared" si="479"/>
        <v>0.27209505862452205</v>
      </c>
      <c r="S1031" s="4">
        <f t="shared" si="498"/>
        <v>0</v>
      </c>
      <c r="T1031" s="4">
        <f t="shared" si="499"/>
        <v>0</v>
      </c>
      <c r="U1031" s="5">
        <f t="shared" si="500"/>
        <v>0</v>
      </c>
      <c r="V1031" s="5">
        <f t="shared" si="501"/>
        <v>-13.065968270912833</v>
      </c>
      <c r="W1031" s="5">
        <f t="shared" si="502"/>
        <v>20.873264161001586</v>
      </c>
      <c r="X1031" s="5">
        <f t="shared" si="480"/>
        <v>0.99925193184243999</v>
      </c>
      <c r="Y1031" s="5">
        <f t="shared" si="481"/>
        <v>0</v>
      </c>
      <c r="Z1031" s="5">
        <f t="shared" si="482"/>
        <v>14.80665124861828</v>
      </c>
      <c r="AA1031" s="5">
        <f t="shared" si="483"/>
        <v>9.2684706100914465</v>
      </c>
      <c r="AB1031" s="5">
        <f t="shared" si="484"/>
        <v>0</v>
      </c>
      <c r="AC1031" s="5">
        <f t="shared" si="485"/>
        <v>1.7406829777054469</v>
      </c>
      <c r="AD1031" s="5">
        <f t="shared" si="486"/>
        <v>-2.0322652289069651</v>
      </c>
      <c r="AE1031">
        <f t="shared" si="504"/>
        <v>0</v>
      </c>
    </row>
    <row r="1032" spans="1:31" x14ac:dyDescent="0.2">
      <c r="A1032">
        <f t="shared" si="503"/>
        <v>9.9999999999998312</v>
      </c>
      <c r="B1032" s="5">
        <f t="shared" si="487"/>
        <v>0</v>
      </c>
      <c r="C1032" s="5">
        <f t="shared" si="488"/>
        <v>642.56454108458286</v>
      </c>
      <c r="D1032" s="5">
        <f t="shared" si="489"/>
        <v>-352.65499936991046</v>
      </c>
      <c r="E1032" s="2">
        <f t="shared" si="490"/>
        <v>642.56454108458286</v>
      </c>
      <c r="F1032" s="2">
        <f t="shared" si="491"/>
        <v>0</v>
      </c>
      <c r="G1032" s="3">
        <f t="shared" si="492"/>
        <v>0</v>
      </c>
      <c r="H1032" s="3">
        <f t="shared" si="493"/>
        <v>58.325084879783709</v>
      </c>
      <c r="I1032" s="3">
        <f t="shared" si="494"/>
        <v>-93.168533432950497</v>
      </c>
      <c r="J1032" s="2">
        <f t="shared" si="474"/>
        <v>109.91902086663977</v>
      </c>
      <c r="K1032" s="2">
        <f t="shared" si="495"/>
        <v>74.927757918636516</v>
      </c>
      <c r="L1032" s="6">
        <f t="shared" si="475"/>
        <v>2834.8750956788444</v>
      </c>
      <c r="M1032" s="2">
        <f t="shared" si="476"/>
        <v>35.928104511207572</v>
      </c>
      <c r="N1032" s="2">
        <f t="shared" si="496"/>
        <v>109.91902086663977</v>
      </c>
      <c r="O1032" s="2">
        <f t="shared" si="477"/>
        <v>74.927757918636516</v>
      </c>
      <c r="P1032" s="5">
        <f t="shared" si="478"/>
        <v>0.3835783527938223</v>
      </c>
      <c r="Q1032" s="4">
        <f t="shared" si="497"/>
        <v>0.32685975755549773</v>
      </c>
      <c r="R1032" s="4">
        <f t="shared" si="479"/>
        <v>0.27206656759840214</v>
      </c>
      <c r="S1032" s="4">
        <f t="shared" si="498"/>
        <v>0</v>
      </c>
      <c r="T1032" s="4">
        <f t="shared" si="499"/>
        <v>0</v>
      </c>
      <c r="U1032" s="5">
        <f t="shared" si="500"/>
        <v>0</v>
      </c>
      <c r="V1032" s="5">
        <f t="shared" si="501"/>
        <v>-13.073013496456083</v>
      </c>
      <c r="W1032" s="5">
        <f t="shared" si="502"/>
        <v>20.882841362759084</v>
      </c>
      <c r="X1032" s="5">
        <f t="shared" si="480"/>
        <v>0.99925100305916226</v>
      </c>
      <c r="Y1032" s="5">
        <f t="shared" si="481"/>
        <v>0</v>
      </c>
      <c r="Z1032" s="5">
        <f t="shared" si="482"/>
        <v>14.811896786891111</v>
      </c>
      <c r="AA1032" s="5">
        <f t="shared" si="483"/>
        <v>9.272499045482304</v>
      </c>
      <c r="AB1032" s="5">
        <f t="shared" si="484"/>
        <v>0</v>
      </c>
      <c r="AC1032" s="5">
        <f t="shared" si="485"/>
        <v>1.7388832904350284</v>
      </c>
      <c r="AD1032" s="5">
        <f t="shared" si="486"/>
        <v>-2.0186595917586132</v>
      </c>
      <c r="AE1032">
        <f t="shared" si="504"/>
        <v>0</v>
      </c>
    </row>
    <row r="1033" spans="1:31" x14ac:dyDescent="0.2">
      <c r="A1033">
        <f t="shared" si="503"/>
        <v>10.009999999999831</v>
      </c>
      <c r="B1033" s="5">
        <f t="shared" si="487"/>
        <v>0</v>
      </c>
      <c r="C1033" s="5">
        <f t="shared" si="488"/>
        <v>643.14787887754528</v>
      </c>
      <c r="D1033" s="5">
        <f t="shared" si="489"/>
        <v>-353.58678563721958</v>
      </c>
      <c r="E1033" s="2">
        <f t="shared" si="490"/>
        <v>643.14787887754528</v>
      </c>
      <c r="F1033" s="2">
        <f t="shared" si="491"/>
        <v>0</v>
      </c>
      <c r="G1033" s="3">
        <f t="shared" si="492"/>
        <v>0</v>
      </c>
      <c r="H1033" s="3">
        <f t="shared" si="493"/>
        <v>58.342473712688061</v>
      </c>
      <c r="I1033" s="3">
        <f t="shared" si="494"/>
        <v>-93.188720028868076</v>
      </c>
      <c r="J1033" s="2">
        <f t="shared" si="474"/>
        <v>109.94535815365037</v>
      </c>
      <c r="K1033" s="2">
        <f t="shared" si="495"/>
        <v>74.945711079516272</v>
      </c>
      <c r="L1033" s="6">
        <f t="shared" si="475"/>
        <v>2834.8724621130823</v>
      </c>
      <c r="M1033" s="2">
        <f t="shared" si="476"/>
        <v>35.92807113441927</v>
      </c>
      <c r="N1033" s="2">
        <f t="shared" si="496"/>
        <v>109.94535815365037</v>
      </c>
      <c r="O1033" s="2">
        <f t="shared" si="477"/>
        <v>74.945711079516272</v>
      </c>
      <c r="P1033" s="5">
        <f t="shared" si="478"/>
        <v>0.38357827589370203</v>
      </c>
      <c r="Q1033" s="4">
        <f t="shared" si="497"/>
        <v>0.32678115509168859</v>
      </c>
      <c r="R1033" s="4">
        <f t="shared" si="479"/>
        <v>0.27203821627540947</v>
      </c>
      <c r="S1033" s="4">
        <f t="shared" si="498"/>
        <v>0</v>
      </c>
      <c r="T1033" s="4">
        <f t="shared" si="499"/>
        <v>0</v>
      </c>
      <c r="U1033" s="5">
        <f t="shared" si="500"/>
        <v>0</v>
      </c>
      <c r="V1033" s="5">
        <f t="shared" si="501"/>
        <v>-13.080041725728881</v>
      </c>
      <c r="W1033" s="5">
        <f t="shared" si="502"/>
        <v>20.892366551810735</v>
      </c>
      <c r="X1033" s="5">
        <f t="shared" si="480"/>
        <v>0.99925007476668359</v>
      </c>
      <c r="Y1033" s="5">
        <f t="shared" si="481"/>
        <v>0</v>
      </c>
      <c r="Z1033" s="5">
        <f t="shared" si="482"/>
        <v>14.81711162417772</v>
      </c>
      <c r="AA1033" s="5">
        <f t="shared" si="483"/>
        <v>9.276519144846695</v>
      </c>
      <c r="AB1033" s="5">
        <f t="shared" si="484"/>
        <v>0</v>
      </c>
      <c r="AC1033" s="5">
        <f t="shared" si="485"/>
        <v>1.7370698984488389</v>
      </c>
      <c r="AD1033" s="5">
        <f t="shared" si="486"/>
        <v>-2.0051143033425696</v>
      </c>
      <c r="AE1033">
        <f t="shared" si="504"/>
        <v>0</v>
      </c>
    </row>
    <row r="1034" spans="1:31" x14ac:dyDescent="0.2">
      <c r="A1034">
        <f t="shared" si="503"/>
        <v>10.019999999999831</v>
      </c>
      <c r="B1034" s="5">
        <f t="shared" si="487"/>
        <v>0</v>
      </c>
      <c r="C1034" s="5">
        <f t="shared" si="488"/>
        <v>643.73139046816709</v>
      </c>
      <c r="D1034" s="5">
        <f t="shared" si="489"/>
        <v>-354.51877309322339</v>
      </c>
      <c r="E1034" s="2">
        <f t="shared" si="490"/>
        <v>643.73139046816709</v>
      </c>
      <c r="F1034" s="2">
        <f t="shared" si="491"/>
        <v>0</v>
      </c>
      <c r="G1034" s="3">
        <f t="shared" si="492"/>
        <v>0</v>
      </c>
      <c r="H1034" s="3">
        <f t="shared" si="493"/>
        <v>58.359844411672547</v>
      </c>
      <c r="I1034" s="3">
        <f t="shared" si="494"/>
        <v>-93.208771171901503</v>
      </c>
      <c r="J1034" s="2">
        <f t="shared" si="474"/>
        <v>109.9715711587796</v>
      </c>
      <c r="K1034" s="2">
        <f t="shared" si="495"/>
        <v>74.963579522003812</v>
      </c>
      <c r="L1034" s="6">
        <f t="shared" si="475"/>
        <v>2834.8698299383286</v>
      </c>
      <c r="M1034" s="2">
        <f t="shared" si="476"/>
        <v>35.928037775260066</v>
      </c>
      <c r="N1034" s="2">
        <f t="shared" si="496"/>
        <v>109.9715711587796</v>
      </c>
      <c r="O1034" s="2">
        <f t="shared" si="477"/>
        <v>74.963579522003812</v>
      </c>
      <c r="P1034" s="5">
        <f t="shared" si="478"/>
        <v>0.38357819903419921</v>
      </c>
      <c r="Q1034" s="4">
        <f t="shared" si="497"/>
        <v>0.32670295965296614</v>
      </c>
      <c r="R1034" s="4">
        <f t="shared" si="479"/>
        <v>0.27201000409347376</v>
      </c>
      <c r="S1034" s="4">
        <f t="shared" si="498"/>
        <v>0</v>
      </c>
      <c r="T1034" s="4">
        <f t="shared" si="499"/>
        <v>0</v>
      </c>
      <c r="U1034" s="5">
        <f t="shared" si="500"/>
        <v>0</v>
      </c>
      <c r="V1034" s="5">
        <f t="shared" si="501"/>
        <v>-13.087052964789919</v>
      </c>
      <c r="W1034" s="5">
        <f t="shared" si="502"/>
        <v>20.901839910760298</v>
      </c>
      <c r="X1034" s="5">
        <f t="shared" si="480"/>
        <v>0.99924914696451461</v>
      </c>
      <c r="Y1034" s="5">
        <f t="shared" si="481"/>
        <v>0</v>
      </c>
      <c r="Z1034" s="5">
        <f t="shared" si="482"/>
        <v>14.822295881263395</v>
      </c>
      <c r="AA1034" s="5">
        <f t="shared" si="483"/>
        <v>9.2805309047468221</v>
      </c>
      <c r="AB1034" s="5">
        <f t="shared" si="484"/>
        <v>0</v>
      </c>
      <c r="AC1034" s="5">
        <f t="shared" si="485"/>
        <v>1.7352429164734762</v>
      </c>
      <c r="AD1034" s="5">
        <f t="shared" si="486"/>
        <v>-1.9916291844928793</v>
      </c>
      <c r="AE1034">
        <f t="shared" si="504"/>
        <v>0</v>
      </c>
    </row>
    <row r="1035" spans="1:31" x14ac:dyDescent="0.2">
      <c r="A1035">
        <f t="shared" si="503"/>
        <v>10.029999999999831</v>
      </c>
      <c r="B1035" s="5">
        <f t="shared" si="487"/>
        <v>0</v>
      </c>
      <c r="C1035" s="5">
        <f t="shared" si="488"/>
        <v>644.31507567442964</v>
      </c>
      <c r="D1035" s="5">
        <f t="shared" si="489"/>
        <v>-355.45096038640162</v>
      </c>
      <c r="E1035" s="2">
        <f t="shared" si="490"/>
        <v>644.31507567442964</v>
      </c>
      <c r="F1035" s="2">
        <f t="shared" si="491"/>
        <v>0</v>
      </c>
      <c r="G1035" s="3">
        <f t="shared" si="492"/>
        <v>0</v>
      </c>
      <c r="H1035" s="3">
        <f t="shared" si="493"/>
        <v>58.377196840837286</v>
      </c>
      <c r="I1035" s="3">
        <f t="shared" si="494"/>
        <v>-93.228687463746425</v>
      </c>
      <c r="J1035" s="2">
        <f t="shared" si="474"/>
        <v>109.99766032605773</v>
      </c>
      <c r="K1035" s="2">
        <f t="shared" si="495"/>
        <v>74.981363548778262</v>
      </c>
      <c r="L1035" s="6">
        <f t="shared" si="475"/>
        <v>2834.8671991531783</v>
      </c>
      <c r="M1035" s="2">
        <f t="shared" si="476"/>
        <v>35.928004433712154</v>
      </c>
      <c r="N1035" s="2">
        <f t="shared" si="496"/>
        <v>109.99766032605773</v>
      </c>
      <c r="O1035" s="2">
        <f t="shared" si="477"/>
        <v>74.981363548778262</v>
      </c>
      <c r="P1035" s="5">
        <f t="shared" si="478"/>
        <v>0.38357812221527282</v>
      </c>
      <c r="Q1035" s="4">
        <f t="shared" si="497"/>
        <v>0.32662516936463459</v>
      </c>
      <c r="R1035" s="4">
        <f t="shared" si="479"/>
        <v>0.27198193049231895</v>
      </c>
      <c r="S1035" s="4">
        <f t="shared" si="498"/>
        <v>0</v>
      </c>
      <c r="T1035" s="4">
        <f t="shared" si="499"/>
        <v>0</v>
      </c>
      <c r="U1035" s="5">
        <f t="shared" si="500"/>
        <v>0</v>
      </c>
      <c r="V1035" s="5">
        <f t="shared" si="501"/>
        <v>-13.094047219910296</v>
      </c>
      <c r="W1035" s="5">
        <f t="shared" si="502"/>
        <v>20.911261622048208</v>
      </c>
      <c r="X1035" s="5">
        <f t="shared" si="480"/>
        <v>0.99924821965215982</v>
      </c>
      <c r="Y1035" s="5">
        <f t="shared" si="481"/>
        <v>0</v>
      </c>
      <c r="Z1035" s="5">
        <f t="shared" si="482"/>
        <v>14.827449678693268</v>
      </c>
      <c r="AA1035" s="5">
        <f t="shared" si="483"/>
        <v>9.2845343218768797</v>
      </c>
      <c r="AB1035" s="5">
        <f t="shared" si="484"/>
        <v>0</v>
      </c>
      <c r="AC1035" s="5">
        <f t="shared" si="485"/>
        <v>1.7334024587829724</v>
      </c>
      <c r="AD1035" s="5">
        <f t="shared" si="486"/>
        <v>-1.9782040560749117</v>
      </c>
      <c r="AE1035">
        <f t="shared" si="504"/>
        <v>0</v>
      </c>
    </row>
    <row r="1036" spans="1:31" x14ac:dyDescent="0.2">
      <c r="A1036">
        <f t="shared" si="503"/>
        <v>10.03999999999983</v>
      </c>
      <c r="B1036" s="5">
        <f t="shared" si="487"/>
        <v>0</v>
      </c>
      <c r="C1036" s="5">
        <f t="shared" si="488"/>
        <v>644.89893431296105</v>
      </c>
      <c r="D1036" s="5">
        <f t="shared" si="489"/>
        <v>-356.38334617124184</v>
      </c>
      <c r="E1036" s="2">
        <f t="shared" si="490"/>
        <v>644.89893431296105</v>
      </c>
      <c r="F1036" s="2">
        <f t="shared" si="491"/>
        <v>0</v>
      </c>
      <c r="G1036" s="3">
        <f t="shared" si="492"/>
        <v>0</v>
      </c>
      <c r="H1036" s="3">
        <f t="shared" si="493"/>
        <v>58.394530865425118</v>
      </c>
      <c r="I1036" s="3">
        <f t="shared" si="494"/>
        <v>-93.248469504307181</v>
      </c>
      <c r="J1036" s="2">
        <f t="shared" si="474"/>
        <v>110.02362609861936</v>
      </c>
      <c r="K1036" s="2">
        <f t="shared" si="495"/>
        <v>74.999063461908221</v>
      </c>
      <c r="L1036" s="6">
        <f t="shared" si="475"/>
        <v>2834.8645697562097</v>
      </c>
      <c r="M1036" s="2">
        <f t="shared" si="476"/>
        <v>35.927971109757515</v>
      </c>
      <c r="N1036" s="2">
        <f t="shared" si="496"/>
        <v>110.02362609861936</v>
      </c>
      <c r="O1036" s="2">
        <f t="shared" si="477"/>
        <v>74.999063461908221</v>
      </c>
      <c r="P1036" s="5">
        <f t="shared" si="478"/>
        <v>0.38357804543688134</v>
      </c>
      <c r="Q1036" s="4">
        <f t="shared" si="497"/>
        <v>0.32654778236043214</v>
      </c>
      <c r="R1036" s="4">
        <f t="shared" si="479"/>
        <v>0.27195399491345984</v>
      </c>
      <c r="S1036" s="4">
        <f t="shared" si="498"/>
        <v>0</v>
      </c>
      <c r="T1036" s="4">
        <f t="shared" si="499"/>
        <v>0</v>
      </c>
      <c r="U1036" s="5">
        <f t="shared" si="500"/>
        <v>0</v>
      </c>
      <c r="V1036" s="5">
        <f t="shared" si="501"/>
        <v>-13.101024497572375</v>
      </c>
      <c r="W1036" s="5">
        <f t="shared" si="502"/>
        <v>20.920631867947538</v>
      </c>
      <c r="X1036" s="5">
        <f t="shared" si="480"/>
        <v>0.99924729282911839</v>
      </c>
      <c r="Y1036" s="5">
        <f t="shared" si="481"/>
        <v>0</v>
      </c>
      <c r="Z1036" s="5">
        <f t="shared" si="482"/>
        <v>14.832573136770892</v>
      </c>
      <c r="AA1036" s="5">
        <f t="shared" si="483"/>
        <v>9.2885293930624329</v>
      </c>
      <c r="AB1036" s="5">
        <f t="shared" si="484"/>
        <v>0</v>
      </c>
      <c r="AC1036" s="5">
        <f t="shared" si="485"/>
        <v>1.7315486391985164</v>
      </c>
      <c r="AD1036" s="5">
        <f t="shared" si="486"/>
        <v>-1.9648387389900286</v>
      </c>
      <c r="AE1036">
        <f t="shared" si="504"/>
        <v>0</v>
      </c>
    </row>
    <row r="1037" spans="1:31" x14ac:dyDescent="0.2">
      <c r="A1037">
        <f t="shared" si="503"/>
        <v>10.04999999999983</v>
      </c>
      <c r="B1037" s="5">
        <f t="shared" si="487"/>
        <v>0</v>
      </c>
      <c r="C1037" s="5">
        <f t="shared" si="488"/>
        <v>645.48296619904727</v>
      </c>
      <c r="D1037" s="5">
        <f t="shared" si="489"/>
        <v>-357.31592910822184</v>
      </c>
      <c r="E1037" s="2">
        <f t="shared" si="490"/>
        <v>645.48296619904727</v>
      </c>
      <c r="F1037" s="2">
        <f t="shared" si="491"/>
        <v>0</v>
      </c>
      <c r="G1037" s="3">
        <f t="shared" si="492"/>
        <v>0</v>
      </c>
      <c r="H1037" s="3">
        <f t="shared" si="493"/>
        <v>58.411846351817104</v>
      </c>
      <c r="I1037" s="3">
        <f t="shared" si="494"/>
        <v>-93.268117891697088</v>
      </c>
      <c r="J1037" s="2">
        <f t="shared" si="474"/>
        <v>110.04946891869945</v>
      </c>
      <c r="K1037" s="2">
        <f t="shared" si="495"/>
        <v>75.016679562848964</v>
      </c>
      <c r="L1037" s="6">
        <f t="shared" si="475"/>
        <v>2834.8619417459827</v>
      </c>
      <c r="M1037" s="2">
        <f t="shared" si="476"/>
        <v>35.927937803377908</v>
      </c>
      <c r="N1037" s="2">
        <f t="shared" si="496"/>
        <v>110.04946891869945</v>
      </c>
      <c r="O1037" s="2">
        <f t="shared" si="477"/>
        <v>75.016679562848964</v>
      </c>
      <c r="P1037" s="5">
        <f t="shared" si="478"/>
        <v>0.3835779686989827</v>
      </c>
      <c r="Q1037" s="4">
        <f t="shared" si="497"/>
        <v>0.32647079678249208</v>
      </c>
      <c r="R1037" s="4">
        <f t="shared" si="479"/>
        <v>0.27192619680020019</v>
      </c>
      <c r="S1037" s="4">
        <f t="shared" si="498"/>
        <v>0</v>
      </c>
      <c r="T1037" s="4">
        <f t="shared" si="499"/>
        <v>0</v>
      </c>
      <c r="U1037" s="5">
        <f t="shared" si="500"/>
        <v>0</v>
      </c>
      <c r="V1037" s="5">
        <f t="shared" si="501"/>
        <v>-13.107984804468611</v>
      </c>
      <c r="W1037" s="5">
        <f t="shared" si="502"/>
        <v>20.929950830559914</v>
      </c>
      <c r="X1037" s="5">
        <f t="shared" si="480"/>
        <v>0.99924636649488274</v>
      </c>
      <c r="Y1037" s="5">
        <f t="shared" si="481"/>
        <v>0</v>
      </c>
      <c r="Z1037" s="5">
        <f t="shared" si="482"/>
        <v>14.837666375556994</v>
      </c>
      <c r="AA1037" s="5">
        <f t="shared" si="483"/>
        <v>9.2925161152599287</v>
      </c>
      <c r="AB1037" s="5">
        <f t="shared" si="484"/>
        <v>0</v>
      </c>
      <c r="AC1037" s="5">
        <f t="shared" si="485"/>
        <v>1.7296815710883831</v>
      </c>
      <c r="AD1037" s="5">
        <f t="shared" si="486"/>
        <v>-1.9515330541801568</v>
      </c>
      <c r="AE1037">
        <f t="shared" si="504"/>
        <v>0</v>
      </c>
    </row>
    <row r="1038" spans="1:31" x14ac:dyDescent="0.2">
      <c r="A1038">
        <f t="shared" si="503"/>
        <v>10.05999999999983</v>
      </c>
      <c r="B1038" s="5">
        <f t="shared" si="487"/>
        <v>0</v>
      </c>
      <c r="C1038" s="5">
        <f t="shared" si="488"/>
        <v>646.067171146644</v>
      </c>
      <c r="D1038" s="5">
        <f t="shared" si="489"/>
        <v>-358.24870786379154</v>
      </c>
      <c r="E1038" s="2">
        <f t="shared" si="490"/>
        <v>646.067171146644</v>
      </c>
      <c r="F1038" s="2">
        <f t="shared" si="491"/>
        <v>0</v>
      </c>
      <c r="G1038" s="3">
        <f t="shared" si="492"/>
        <v>0</v>
      </c>
      <c r="H1038" s="3">
        <f t="shared" si="493"/>
        <v>58.42914316752799</v>
      </c>
      <c r="I1038" s="3">
        <f t="shared" si="494"/>
        <v>-93.287633222238895</v>
      </c>
      <c r="J1038" s="2">
        <f t="shared" si="474"/>
        <v>110.07518922762955</v>
      </c>
      <c r="K1038" s="2">
        <f t="shared" si="495"/>
        <v>75.034212152440048</v>
      </c>
      <c r="L1038" s="6">
        <f t="shared" si="475"/>
        <v>2834.8593151210425</v>
      </c>
      <c r="M1038" s="2">
        <f t="shared" si="476"/>
        <v>35.927904514554882</v>
      </c>
      <c r="N1038" s="2">
        <f t="shared" si="496"/>
        <v>110.07518922762955</v>
      </c>
      <c r="O1038" s="2">
        <f t="shared" si="477"/>
        <v>75.034212152440048</v>
      </c>
      <c r="P1038" s="5">
        <f t="shared" si="478"/>
        <v>0.38357789200153447</v>
      </c>
      <c r="Q1038" s="4">
        <f t="shared" si="497"/>
        <v>0.32639421078130437</v>
      </c>
      <c r="R1038" s="4">
        <f t="shared" si="479"/>
        <v>0.27189853559763028</v>
      </c>
      <c r="S1038" s="4">
        <f t="shared" si="498"/>
        <v>0</v>
      </c>
      <c r="T1038" s="4">
        <f t="shared" si="499"/>
        <v>0</v>
      </c>
      <c r="U1038" s="5">
        <f t="shared" si="500"/>
        <v>0</v>
      </c>
      <c r="V1038" s="5">
        <f t="shared" si="501"/>
        <v>-13.114928147500398</v>
      </c>
      <c r="W1038" s="5">
        <f t="shared" si="502"/>
        <v>20.939218691811533</v>
      </c>
      <c r="X1038" s="5">
        <f t="shared" si="480"/>
        <v>0.99924544064893972</v>
      </c>
      <c r="Y1038" s="5">
        <f t="shared" si="481"/>
        <v>0</v>
      </c>
      <c r="Z1038" s="5">
        <f t="shared" si="482"/>
        <v>14.842729514868152</v>
      </c>
      <c r="AA1038" s="5">
        <f t="shared" si="483"/>
        <v>9.2964944855561065</v>
      </c>
      <c r="AB1038" s="5">
        <f t="shared" si="484"/>
        <v>0</v>
      </c>
      <c r="AC1038" s="5">
        <f t="shared" si="485"/>
        <v>1.7278013673677535</v>
      </c>
      <c r="AD1038" s="5">
        <f t="shared" si="486"/>
        <v>-1.9382868226323602</v>
      </c>
      <c r="AE1038">
        <f t="shared" si="504"/>
        <v>0</v>
      </c>
    </row>
    <row r="1039" spans="1:31" x14ac:dyDescent="0.2">
      <c r="A1039">
        <f t="shared" si="503"/>
        <v>10.06999999999983</v>
      </c>
      <c r="B1039" s="5">
        <f t="shared" si="487"/>
        <v>0</v>
      </c>
      <c r="C1039" s="5">
        <f t="shared" si="488"/>
        <v>646.65154896838771</v>
      </c>
      <c r="D1039" s="5">
        <f t="shared" si="489"/>
        <v>-359.1816811103551</v>
      </c>
      <c r="E1039" s="2">
        <f t="shared" si="490"/>
        <v>646.65154896838771</v>
      </c>
      <c r="F1039" s="2">
        <f t="shared" si="491"/>
        <v>0</v>
      </c>
      <c r="G1039" s="3">
        <f t="shared" si="492"/>
        <v>0</v>
      </c>
      <c r="H1039" s="3">
        <f t="shared" si="493"/>
        <v>58.446421181201664</v>
      </c>
      <c r="I1039" s="3">
        <f t="shared" si="494"/>
        <v>-93.307016090465225</v>
      </c>
      <c r="J1039" s="2">
        <f t="shared" si="474"/>
        <v>110.10078746583403</v>
      </c>
      <c r="K1039" s="2">
        <f t="shared" si="495"/>
        <v>75.051661530902535</v>
      </c>
      <c r="L1039" s="6">
        <f t="shared" si="475"/>
        <v>2834.8566898799177</v>
      </c>
      <c r="M1039" s="2">
        <f t="shared" si="476"/>
        <v>35.927871243269784</v>
      </c>
      <c r="N1039" s="2">
        <f t="shared" si="496"/>
        <v>110.10078746583403</v>
      </c>
      <c r="O1039" s="2">
        <f t="shared" si="477"/>
        <v>75.051661530902535</v>
      </c>
      <c r="P1039" s="5">
        <f t="shared" si="478"/>
        <v>0.38357781534449359</v>
      </c>
      <c r="Q1039" s="4">
        <f t="shared" si="497"/>
        <v>0.32631802251567688</v>
      </c>
      <c r="R1039" s="4">
        <f t="shared" si="479"/>
        <v>0.27187101075262426</v>
      </c>
      <c r="S1039" s="4">
        <f t="shared" si="498"/>
        <v>0</v>
      </c>
      <c r="T1039" s="4">
        <f t="shared" si="499"/>
        <v>0</v>
      </c>
      <c r="U1039" s="5">
        <f t="shared" si="500"/>
        <v>0</v>
      </c>
      <c r="V1039" s="5">
        <f t="shared" si="501"/>
        <v>-13.121854533776908</v>
      </c>
      <c r="W1039" s="5">
        <f t="shared" si="502"/>
        <v>20.948435633449215</v>
      </c>
      <c r="X1039" s="5">
        <f t="shared" si="480"/>
        <v>0.99924451529077074</v>
      </c>
      <c r="Y1039" s="5">
        <f t="shared" si="481"/>
        <v>0</v>
      </c>
      <c r="Z1039" s="5">
        <f t="shared" si="482"/>
        <v>14.847762674275545</v>
      </c>
      <c r="AA1039" s="5">
        <f t="shared" si="483"/>
        <v>9.3004645011674683</v>
      </c>
      <c r="AB1039" s="5">
        <f t="shared" si="484"/>
        <v>0</v>
      </c>
      <c r="AC1039" s="5">
        <f t="shared" si="485"/>
        <v>1.7259081404986372</v>
      </c>
      <c r="AD1039" s="5">
        <f t="shared" si="486"/>
        <v>-1.9250998653833165</v>
      </c>
      <c r="AE1039">
        <f t="shared" si="504"/>
        <v>0</v>
      </c>
    </row>
    <row r="1040" spans="1:31" x14ac:dyDescent="0.2">
      <c r="A1040">
        <f t="shared" si="503"/>
        <v>10.07999999999983</v>
      </c>
      <c r="B1040" s="5">
        <f t="shared" si="487"/>
        <v>0</v>
      </c>
      <c r="C1040" s="5">
        <f t="shared" si="488"/>
        <v>647.23609947560681</v>
      </c>
      <c r="D1040" s="5">
        <f t="shared" si="489"/>
        <v>-360.11484752625302</v>
      </c>
      <c r="E1040" s="2">
        <f t="shared" si="490"/>
        <v>647.23609947560681</v>
      </c>
      <c r="F1040" s="2">
        <f t="shared" si="491"/>
        <v>0</v>
      </c>
      <c r="G1040" s="3">
        <f t="shared" si="492"/>
        <v>0</v>
      </c>
      <c r="H1040" s="3">
        <f t="shared" si="493"/>
        <v>58.463680262606651</v>
      </c>
      <c r="I1040" s="3">
        <f t="shared" si="494"/>
        <v>-93.326267089119057</v>
      </c>
      <c r="J1040" s="2">
        <f t="shared" si="474"/>
        <v>110.12626407282637</v>
      </c>
      <c r="K1040" s="2">
        <f t="shared" si="495"/>
        <v>75.069027997836656</v>
      </c>
      <c r="L1040" s="6">
        <f t="shared" si="475"/>
        <v>2834.8540660211183</v>
      </c>
      <c r="M1040" s="2">
        <f t="shared" si="476"/>
        <v>35.92783798950375</v>
      </c>
      <c r="N1040" s="2">
        <f t="shared" si="496"/>
        <v>110.12626407282637</v>
      </c>
      <c r="O1040" s="2">
        <f t="shared" si="477"/>
        <v>75.069027997836656</v>
      </c>
      <c r="P1040" s="5">
        <f t="shared" si="478"/>
        <v>0.38357773872781664</v>
      </c>
      <c r="Q1040" s="4">
        <f t="shared" si="497"/>
        <v>0.32624223015269738</v>
      </c>
      <c r="R1040" s="4">
        <f t="shared" si="479"/>
        <v>0.27184362171383802</v>
      </c>
      <c r="S1040" s="4">
        <f t="shared" si="498"/>
        <v>0</v>
      </c>
      <c r="T1040" s="4">
        <f t="shared" si="499"/>
        <v>0</v>
      </c>
      <c r="U1040" s="5">
        <f t="shared" si="500"/>
        <v>0</v>
      </c>
      <c r="V1040" s="5">
        <f t="shared" si="501"/>
        <v>-13.128763970613917</v>
      </c>
      <c r="W1040" s="5">
        <f t="shared" si="502"/>
        <v>20.957601837036467</v>
      </c>
      <c r="X1040" s="5">
        <f t="shared" si="480"/>
        <v>0.999243590419851</v>
      </c>
      <c r="Y1040" s="5">
        <f t="shared" si="481"/>
        <v>0</v>
      </c>
      <c r="Z1040" s="5">
        <f t="shared" si="482"/>
        <v>14.852765973103706</v>
      </c>
      <c r="AA1040" s="5">
        <f t="shared" si="483"/>
        <v>9.3044261594397337</v>
      </c>
      <c r="AB1040" s="5">
        <f t="shared" si="484"/>
        <v>0</v>
      </c>
      <c r="AC1040" s="5">
        <f t="shared" si="485"/>
        <v>1.7240020024897884</v>
      </c>
      <c r="AD1040" s="5">
        <f t="shared" si="486"/>
        <v>-1.9119720035238004</v>
      </c>
      <c r="AE1040">
        <f t="shared" si="504"/>
        <v>0</v>
      </c>
    </row>
    <row r="1041" spans="1:31" x14ac:dyDescent="0.2">
      <c r="A1041">
        <f t="shared" si="503"/>
        <v>10.089999999999829</v>
      </c>
      <c r="B1041" s="5">
        <f t="shared" si="487"/>
        <v>0</v>
      </c>
      <c r="C1041" s="5">
        <f t="shared" si="488"/>
        <v>647.82082247833296</v>
      </c>
      <c r="D1041" s="5">
        <f t="shared" si="489"/>
        <v>-361.04820579574437</v>
      </c>
      <c r="E1041" s="2">
        <f t="shared" si="490"/>
        <v>647.82082247833296</v>
      </c>
      <c r="F1041" s="2">
        <f t="shared" si="491"/>
        <v>0</v>
      </c>
      <c r="G1041" s="3">
        <f t="shared" si="492"/>
        <v>0</v>
      </c>
      <c r="H1041" s="3">
        <f t="shared" si="493"/>
        <v>58.480920282631551</v>
      </c>
      <c r="I1041" s="3">
        <f t="shared" si="494"/>
        <v>-93.345386809154292</v>
      </c>
      <c r="J1041" s="2">
        <f t="shared" si="474"/>
        <v>110.15161948720565</v>
      </c>
      <c r="K1041" s="2">
        <f t="shared" si="495"/>
        <v>75.086311852219254</v>
      </c>
      <c r="L1041" s="6">
        <f t="shared" si="475"/>
        <v>2834.8514435431421</v>
      </c>
      <c r="M1041" s="2">
        <f t="shared" si="476"/>
        <v>35.927804753237744</v>
      </c>
      <c r="N1041" s="2">
        <f t="shared" si="496"/>
        <v>110.15161948720565</v>
      </c>
      <c r="O1041" s="2">
        <f t="shared" si="477"/>
        <v>75.086311852219254</v>
      </c>
      <c r="P1041" s="5">
        <f t="shared" si="478"/>
        <v>0.38357766215145978</v>
      </c>
      <c r="Q1041" s="4">
        <f t="shared" si="497"/>
        <v>0.32616683186769518</v>
      </c>
      <c r="R1041" s="4">
        <f t="shared" si="479"/>
        <v>0.27181636793170649</v>
      </c>
      <c r="S1041" s="4">
        <f t="shared" si="498"/>
        <v>0</v>
      </c>
      <c r="T1041" s="4">
        <f t="shared" si="499"/>
        <v>0</v>
      </c>
      <c r="U1041" s="5">
        <f t="shared" si="500"/>
        <v>0</v>
      </c>
      <c r="V1041" s="5">
        <f t="shared" si="501"/>
        <v>-13.135656465532684</v>
      </c>
      <c r="W1041" s="5">
        <f t="shared" si="502"/>
        <v>20.966717483949651</v>
      </c>
      <c r="X1041" s="5">
        <f t="shared" si="480"/>
        <v>0.99924266603565104</v>
      </c>
      <c r="Y1041" s="5">
        <f t="shared" si="481"/>
        <v>0</v>
      </c>
      <c r="Z1041" s="5">
        <f t="shared" si="482"/>
        <v>14.857739530429306</v>
      </c>
      <c r="AA1041" s="5">
        <f t="shared" si="483"/>
        <v>9.3083794578472752</v>
      </c>
      <c r="AB1041" s="5">
        <f t="shared" si="484"/>
        <v>0</v>
      </c>
      <c r="AC1041" s="5">
        <f t="shared" si="485"/>
        <v>1.7220830648966228</v>
      </c>
      <c r="AD1041" s="5">
        <f t="shared" si="486"/>
        <v>-1.898903058203075</v>
      </c>
      <c r="AE1041">
        <f t="shared" si="504"/>
        <v>0</v>
      </c>
    </row>
    <row r="1042" spans="1:31" x14ac:dyDescent="0.2">
      <c r="A1042">
        <f t="shared" si="503"/>
        <v>10.099999999999829</v>
      </c>
      <c r="B1042" s="5">
        <f t="shared" si="487"/>
        <v>0</v>
      </c>
      <c r="C1042" s="5">
        <f t="shared" si="488"/>
        <v>648.40571778531262</v>
      </c>
      <c r="D1042" s="5">
        <f t="shared" si="489"/>
        <v>-361.98175460898881</v>
      </c>
      <c r="E1042" s="2">
        <f t="shared" si="490"/>
        <v>648.40571778531262</v>
      </c>
      <c r="F1042" s="2">
        <f t="shared" si="491"/>
        <v>0</v>
      </c>
      <c r="G1042" s="3">
        <f t="shared" si="492"/>
        <v>0</v>
      </c>
      <c r="H1042" s="3">
        <f t="shared" si="493"/>
        <v>58.498141113280518</v>
      </c>
      <c r="I1042" s="3">
        <f t="shared" si="494"/>
        <v>-93.364375839736326</v>
      </c>
      <c r="J1042" s="2">
        <f t="shared" si="474"/>
        <v>110.17685414665287</v>
      </c>
      <c r="K1042" s="2">
        <f t="shared" si="495"/>
        <v>75.10351339240141</v>
      </c>
      <c r="L1042" s="6">
        <f t="shared" si="475"/>
        <v>2834.8488224444668</v>
      </c>
      <c r="M1042" s="2">
        <f t="shared" si="476"/>
        <v>35.927771534452447</v>
      </c>
      <c r="N1042" s="2">
        <f t="shared" si="496"/>
        <v>110.17685414665287</v>
      </c>
      <c r="O1042" s="2">
        <f t="shared" si="477"/>
        <v>75.10351339240141</v>
      </c>
      <c r="P1042" s="5">
        <f t="shared" si="478"/>
        <v>0.38357758561537847</v>
      </c>
      <c r="Q1042" s="4">
        <f t="shared" si="497"/>
        <v>0.32609182584420265</v>
      </c>
      <c r="R1042" s="4">
        <f t="shared" si="479"/>
        <v>0.27178924885844075</v>
      </c>
      <c r="S1042" s="4">
        <f t="shared" si="498"/>
        <v>0</v>
      </c>
      <c r="T1042" s="4">
        <f t="shared" si="499"/>
        <v>0</v>
      </c>
      <c r="U1042" s="5">
        <f t="shared" si="500"/>
        <v>0</v>
      </c>
      <c r="V1042" s="5">
        <f t="shared" si="501"/>
        <v>-13.142532026258721</v>
      </c>
      <c r="W1042" s="5">
        <f t="shared" si="502"/>
        <v>20.975782755374109</v>
      </c>
      <c r="X1042" s="5">
        <f t="shared" si="480"/>
        <v>0.99924174213763362</v>
      </c>
      <c r="Y1042" s="5">
        <f t="shared" si="481"/>
        <v>0</v>
      </c>
      <c r="Z1042" s="5">
        <f t="shared" si="482"/>
        <v>14.862683465079922</v>
      </c>
      <c r="AA1042" s="5">
        <f t="shared" si="483"/>
        <v>9.3123243939925597</v>
      </c>
      <c r="AB1042" s="5">
        <f t="shared" si="484"/>
        <v>0</v>
      </c>
      <c r="AC1042" s="5">
        <f t="shared" si="485"/>
        <v>1.7201514388212011</v>
      </c>
      <c r="AD1042" s="5">
        <f t="shared" si="486"/>
        <v>-1.8858928506333328</v>
      </c>
      <c r="AE1042">
        <f t="shared" si="504"/>
        <v>0</v>
      </c>
    </row>
    <row r="1043" spans="1:31" x14ac:dyDescent="0.2">
      <c r="A1043">
        <f t="shared" si="503"/>
        <v>10.109999999999829</v>
      </c>
      <c r="B1043" s="5">
        <f t="shared" si="487"/>
        <v>0</v>
      </c>
      <c r="C1043" s="5">
        <f t="shared" si="488"/>
        <v>648.99078520401736</v>
      </c>
      <c r="D1043" s="5">
        <f t="shared" si="489"/>
        <v>-362.91549266202867</v>
      </c>
      <c r="E1043" s="2">
        <f t="shared" si="490"/>
        <v>648.99078520401736</v>
      </c>
      <c r="F1043" s="2">
        <f t="shared" si="491"/>
        <v>0</v>
      </c>
      <c r="G1043" s="3">
        <f t="shared" si="492"/>
        <v>0</v>
      </c>
      <c r="H1043" s="3">
        <f t="shared" si="493"/>
        <v>58.51534262766873</v>
      </c>
      <c r="I1043" s="3">
        <f t="shared" si="494"/>
        <v>-93.383234768242659</v>
      </c>
      <c r="J1043" s="2">
        <f t="shared" si="474"/>
        <v>110.2019684879276</v>
      </c>
      <c r="K1043" s="2">
        <f t="shared" si="495"/>
        <v>75.120632916106061</v>
      </c>
      <c r="L1043" s="6">
        <f t="shared" si="475"/>
        <v>2834.8462027235573</v>
      </c>
      <c r="M1043" s="2">
        <f t="shared" si="476"/>
        <v>35.927738333128417</v>
      </c>
      <c r="N1043" s="2">
        <f t="shared" si="496"/>
        <v>110.2019684879276</v>
      </c>
      <c r="O1043" s="2">
        <f t="shared" si="477"/>
        <v>75.120632916106061</v>
      </c>
      <c r="P1043" s="5">
        <f t="shared" si="478"/>
        <v>0.38357750911952787</v>
      </c>
      <c r="Q1043" s="4">
        <f t="shared" si="497"/>
        <v>0.32601721027391833</v>
      </c>
      <c r="R1043" s="4">
        <f t="shared" si="479"/>
        <v>0.27176226394802611</v>
      </c>
      <c r="S1043" s="4">
        <f t="shared" si="498"/>
        <v>0</v>
      </c>
      <c r="T1043" s="4">
        <f t="shared" si="499"/>
        <v>0</v>
      </c>
      <c r="U1043" s="5">
        <f t="shared" si="500"/>
        <v>0</v>
      </c>
      <c r="V1043" s="5">
        <f t="shared" si="501"/>
        <v>-13.1493906607207</v>
      </c>
      <c r="W1043" s="5">
        <f t="shared" si="502"/>
        <v>20.984797832300412</v>
      </c>
      <c r="X1043" s="5">
        <f t="shared" si="480"/>
        <v>0.99924081872525794</v>
      </c>
      <c r="Y1043" s="5">
        <f t="shared" si="481"/>
        <v>0</v>
      </c>
      <c r="Z1043" s="5">
        <f t="shared" si="482"/>
        <v>14.867597895632869</v>
      </c>
      <c r="AA1043" s="5">
        <f t="shared" si="483"/>
        <v>9.316260965605613</v>
      </c>
      <c r="AB1043" s="5">
        <f t="shared" si="484"/>
        <v>0</v>
      </c>
      <c r="AC1043" s="5">
        <f t="shared" si="485"/>
        <v>1.7182072349121693</v>
      </c>
      <c r="AD1043" s="5">
        <f t="shared" si="486"/>
        <v>-1.8729412020939762</v>
      </c>
      <c r="AE1043">
        <f t="shared" si="504"/>
        <v>0</v>
      </c>
    </row>
    <row r="1044" spans="1:31" x14ac:dyDescent="0.2">
      <c r="A1044">
        <f t="shared" si="503"/>
        <v>10.119999999999829</v>
      </c>
      <c r="B1044" s="5">
        <f t="shared" si="487"/>
        <v>0</v>
      </c>
      <c r="C1044" s="5">
        <f t="shared" si="488"/>
        <v>649.57602454065568</v>
      </c>
      <c r="D1044" s="5">
        <f t="shared" si="489"/>
        <v>-363.84941865677121</v>
      </c>
      <c r="E1044" s="2">
        <f t="shared" si="490"/>
        <v>649.57602454065568</v>
      </c>
      <c r="F1044" s="2">
        <f t="shared" si="491"/>
        <v>0</v>
      </c>
      <c r="G1044" s="3">
        <f t="shared" si="492"/>
        <v>0</v>
      </c>
      <c r="H1044" s="3">
        <f t="shared" si="493"/>
        <v>58.532524700017852</v>
      </c>
      <c r="I1044" s="3">
        <f t="shared" si="494"/>
        <v>-93.401964180263604</v>
      </c>
      <c r="J1044" s="2">
        <f t="shared" si="474"/>
        <v>110.22696294686452</v>
      </c>
      <c r="K1044" s="2">
        <f t="shared" si="495"/>
        <v>75.137670720425703</v>
      </c>
      <c r="L1044" s="6">
        <f t="shared" si="475"/>
        <v>2834.8435843788616</v>
      </c>
      <c r="M1044" s="2">
        <f t="shared" si="476"/>
        <v>35.927705149245988</v>
      </c>
      <c r="N1044" s="2">
        <f t="shared" si="496"/>
        <v>110.22696294686452</v>
      </c>
      <c r="O1044" s="2">
        <f t="shared" si="477"/>
        <v>75.137670720425703</v>
      </c>
      <c r="P1044" s="5">
        <f t="shared" si="478"/>
        <v>0.38357743266386279</v>
      </c>
      <c r="Q1044" s="4">
        <f t="shared" si="497"/>
        <v>0.3259429833566686</v>
      </c>
      <c r="R1044" s="4">
        <f t="shared" si="479"/>
        <v>0.27173541265621898</v>
      </c>
      <c r="S1044" s="4">
        <f t="shared" si="498"/>
        <v>0</v>
      </c>
      <c r="T1044" s="4">
        <f t="shared" si="499"/>
        <v>0</v>
      </c>
      <c r="U1044" s="5">
        <f t="shared" si="500"/>
        <v>0</v>
      </c>
      <c r="V1044" s="5">
        <f t="shared" si="501"/>
        <v>-13.156232377049264</v>
      </c>
      <c r="W1044" s="5">
        <f t="shared" si="502"/>
        <v>20.993762895520629</v>
      </c>
      <c r="X1044" s="5">
        <f t="shared" si="480"/>
        <v>0.99923989579797701</v>
      </c>
      <c r="Y1044" s="5">
        <f t="shared" si="481"/>
        <v>0</v>
      </c>
      <c r="Z1044" s="5">
        <f t="shared" si="482"/>
        <v>14.872482940414049</v>
      </c>
      <c r="AA1044" s="5">
        <f t="shared" si="483"/>
        <v>9.3201891705434434</v>
      </c>
      <c r="AB1044" s="5">
        <f t="shared" si="484"/>
        <v>0</v>
      </c>
      <c r="AC1044" s="5">
        <f t="shared" si="485"/>
        <v>1.7162505633647847</v>
      </c>
      <c r="AD1044" s="5">
        <f t="shared" si="486"/>
        <v>-1.8600479339359275</v>
      </c>
      <c r="AE1044">
        <f t="shared" si="504"/>
        <v>0</v>
      </c>
    </row>
    <row r="1045" spans="1:31" x14ac:dyDescent="0.2">
      <c r="A1045">
        <f t="shared" si="503"/>
        <v>10.129999999999828</v>
      </c>
      <c r="B1045" s="5">
        <f t="shared" si="487"/>
        <v>0</v>
      </c>
      <c r="C1045" s="5">
        <f t="shared" si="488"/>
        <v>650.16143560018395</v>
      </c>
      <c r="D1045" s="5">
        <f t="shared" si="489"/>
        <v>-364.78353130097054</v>
      </c>
      <c r="E1045" s="2">
        <f t="shared" si="490"/>
        <v>650.16143560018395</v>
      </c>
      <c r="F1045" s="2">
        <f t="shared" si="491"/>
        <v>0</v>
      </c>
      <c r="G1045" s="3">
        <f t="shared" si="492"/>
        <v>0</v>
      </c>
      <c r="H1045" s="3">
        <f t="shared" si="493"/>
        <v>58.549687205651502</v>
      </c>
      <c r="I1045" s="3">
        <f t="shared" si="494"/>
        <v>-93.42056465960296</v>
      </c>
      <c r="J1045" s="2">
        <f t="shared" si="474"/>
        <v>110.25183795837006</v>
      </c>
      <c r="K1045" s="2">
        <f t="shared" si="495"/>
        <v>75.154627101820083</v>
      </c>
      <c r="L1045" s="6">
        <f t="shared" si="475"/>
        <v>2834.840967408812</v>
      </c>
      <c r="M1045" s="2">
        <f t="shared" si="476"/>
        <v>35.927671982785292</v>
      </c>
      <c r="N1045" s="2">
        <f t="shared" si="496"/>
        <v>110.25183795837006</v>
      </c>
      <c r="O1045" s="2">
        <f t="shared" si="477"/>
        <v>75.154627101820083</v>
      </c>
      <c r="P1045" s="5">
        <f t="shared" si="478"/>
        <v>0.38357735624833733</v>
      </c>
      <c r="Q1045" s="4">
        <f t="shared" si="497"/>
        <v>0.32586914330037026</v>
      </c>
      <c r="R1045" s="4">
        <f t="shared" si="479"/>
        <v>0.27170869444054457</v>
      </c>
      <c r="S1045" s="4">
        <f t="shared" si="498"/>
        <v>0</v>
      </c>
      <c r="T1045" s="4">
        <f t="shared" si="499"/>
        <v>0</v>
      </c>
      <c r="U1045" s="5">
        <f t="shared" si="500"/>
        <v>0</v>
      </c>
      <c r="V1045" s="5">
        <f t="shared" si="501"/>
        <v>-13.163057183575848</v>
      </c>
      <c r="W1045" s="5">
        <f t="shared" si="502"/>
        <v>21.002678125624591</v>
      </c>
      <c r="X1045" s="5">
        <f t="shared" si="480"/>
        <v>0.99923897335523848</v>
      </c>
      <c r="Y1045" s="5">
        <f t="shared" si="481"/>
        <v>0</v>
      </c>
      <c r="Z1045" s="5">
        <f t="shared" si="482"/>
        <v>14.87733871749677</v>
      </c>
      <c r="AA1045" s="5">
        <f t="shared" si="483"/>
        <v>9.3241090067894952</v>
      </c>
      <c r="AB1045" s="5">
        <f t="shared" si="484"/>
        <v>0</v>
      </c>
      <c r="AC1045" s="5">
        <f t="shared" si="485"/>
        <v>1.7142815339209214</v>
      </c>
      <c r="AD1045" s="5">
        <f t="shared" si="486"/>
        <v>-1.8472128675859132</v>
      </c>
      <c r="AE1045">
        <f t="shared" si="504"/>
        <v>0</v>
      </c>
    </row>
    <row r="1046" spans="1:31" x14ac:dyDescent="0.2">
      <c r="A1046">
        <f t="shared" si="503"/>
        <v>10.139999999999828</v>
      </c>
      <c r="B1046" s="5">
        <f t="shared" si="487"/>
        <v>0</v>
      </c>
      <c r="C1046" s="5">
        <f t="shared" si="488"/>
        <v>650.74701818631718</v>
      </c>
      <c r="D1046" s="5">
        <f t="shared" si="489"/>
        <v>-365.71782930820996</v>
      </c>
      <c r="E1046" s="2">
        <f t="shared" si="490"/>
        <v>650.74701818631718</v>
      </c>
      <c r="F1046" s="2">
        <f t="shared" si="491"/>
        <v>0</v>
      </c>
      <c r="G1046" s="3">
        <f t="shared" si="492"/>
        <v>0</v>
      </c>
      <c r="H1046" s="3">
        <f t="shared" si="493"/>
        <v>58.566830020990707</v>
      </c>
      <c r="I1046" s="3">
        <f t="shared" si="494"/>
        <v>-93.439036788278813</v>
      </c>
      <c r="J1046" s="2">
        <f t="shared" si="474"/>
        <v>110.27659395641913</v>
      </c>
      <c r="K1046" s="2">
        <f t="shared" si="495"/>
        <v>75.171502356113919</v>
      </c>
      <c r="L1046" s="6">
        <f t="shared" si="475"/>
        <v>2834.8383518118258</v>
      </c>
      <c r="M1046" s="2">
        <f t="shared" si="476"/>
        <v>35.92763883372627</v>
      </c>
      <c r="N1046" s="2">
        <f t="shared" si="496"/>
        <v>110.27659395641913</v>
      </c>
      <c r="O1046" s="2">
        <f t="shared" si="477"/>
        <v>75.171502356113919</v>
      </c>
      <c r="P1046" s="5">
        <f t="shared" si="478"/>
        <v>0.38357727987290535</v>
      </c>
      <c r="Q1046" s="4">
        <f t="shared" si="497"/>
        <v>0.32579568832099337</v>
      </c>
      <c r="R1046" s="4">
        <f t="shared" si="479"/>
        <v>0.27168210876029369</v>
      </c>
      <c r="S1046" s="4">
        <f t="shared" si="498"/>
        <v>0</v>
      </c>
      <c r="T1046" s="4">
        <f t="shared" si="499"/>
        <v>0</v>
      </c>
      <c r="U1046" s="5">
        <f t="shared" si="500"/>
        <v>0</v>
      </c>
      <c r="V1046" s="5">
        <f t="shared" si="501"/>
        <v>-13.169865088831546</v>
      </c>
      <c r="W1046" s="5">
        <f t="shared" si="502"/>
        <v>21.01154370299626</v>
      </c>
      <c r="X1046" s="5">
        <f t="shared" si="480"/>
        <v>0.99923805139648414</v>
      </c>
      <c r="Y1046" s="5">
        <f t="shared" si="481"/>
        <v>0</v>
      </c>
      <c r="Z1046" s="5">
        <f t="shared" si="482"/>
        <v>14.882165344700651</v>
      </c>
      <c r="AA1046" s="5">
        <f t="shared" si="483"/>
        <v>9.3280204724530833</v>
      </c>
      <c r="AB1046" s="5">
        <f t="shared" si="484"/>
        <v>0</v>
      </c>
      <c r="AC1046" s="5">
        <f t="shared" si="485"/>
        <v>1.7123002558691045</v>
      </c>
      <c r="AD1046" s="5">
        <f t="shared" si="486"/>
        <v>-1.8344358245506562</v>
      </c>
      <c r="AE1046">
        <f t="shared" si="504"/>
        <v>0</v>
      </c>
    </row>
    <row r="1047" spans="1:31" x14ac:dyDescent="0.2">
      <c r="A1047">
        <f t="shared" si="503"/>
        <v>10.149999999999828</v>
      </c>
      <c r="B1047" s="5">
        <f t="shared" si="487"/>
        <v>0</v>
      </c>
      <c r="C1047" s="5">
        <f t="shared" si="488"/>
        <v>651.33277210153994</v>
      </c>
      <c r="D1047" s="5">
        <f t="shared" si="489"/>
        <v>-366.65231139788398</v>
      </c>
      <c r="E1047" s="2">
        <f t="shared" si="490"/>
        <v>651.33277210153994</v>
      </c>
      <c r="F1047" s="2">
        <f t="shared" si="491"/>
        <v>0</v>
      </c>
      <c r="G1047" s="3">
        <f t="shared" si="492"/>
        <v>0</v>
      </c>
      <c r="H1047" s="3">
        <f t="shared" si="493"/>
        <v>58.583953023549398</v>
      </c>
      <c r="I1047" s="3">
        <f t="shared" si="494"/>
        <v>-93.457381146524312</v>
      </c>
      <c r="J1047" s="2">
        <f t="shared" si="474"/>
        <v>110.30123137405204</v>
      </c>
      <c r="K1047" s="2">
        <f t="shared" si="495"/>
        <v>75.188296778494902</v>
      </c>
      <c r="L1047" s="6">
        <f t="shared" si="475"/>
        <v>2834.8357375863052</v>
      </c>
      <c r="M1047" s="2">
        <f t="shared" si="476"/>
        <v>35.927605702048659</v>
      </c>
      <c r="N1047" s="2">
        <f t="shared" si="496"/>
        <v>110.30123137405204</v>
      </c>
      <c r="O1047" s="2">
        <f t="shared" si="477"/>
        <v>75.188296778494902</v>
      </c>
      <c r="P1047" s="5">
        <f t="shared" si="478"/>
        <v>0.38357720353752012</v>
      </c>
      <c r="Q1047" s="4">
        <f t="shared" si="497"/>
        <v>0.32572261664252372</v>
      </c>
      <c r="R1047" s="4">
        <f t="shared" si="479"/>
        <v>0.27165565507652067</v>
      </c>
      <c r="S1047" s="4">
        <f t="shared" si="498"/>
        <v>0</v>
      </c>
      <c r="T1047" s="4">
        <f t="shared" si="499"/>
        <v>0</v>
      </c>
      <c r="U1047" s="5">
        <f t="shared" si="500"/>
        <v>0</v>
      </c>
      <c r="V1047" s="5">
        <f t="shared" si="501"/>
        <v>-13.176656101545946</v>
      </c>
      <c r="W1047" s="5">
        <f t="shared" si="502"/>
        <v>21.020359807810131</v>
      </c>
      <c r="X1047" s="5">
        <f t="shared" si="480"/>
        <v>0.99923712992115066</v>
      </c>
      <c r="Y1047" s="5">
        <f t="shared" si="481"/>
        <v>0</v>
      </c>
      <c r="Z1047" s="5">
        <f t="shared" si="482"/>
        <v>14.886962939590507</v>
      </c>
      <c r="AA1047" s="5">
        <f t="shared" si="483"/>
        <v>9.3319235657688449</v>
      </c>
      <c r="AB1047" s="5">
        <f t="shared" si="484"/>
        <v>0</v>
      </c>
      <c r="AC1047" s="5">
        <f t="shared" si="485"/>
        <v>1.710306838044561</v>
      </c>
      <c r="AD1047" s="5">
        <f t="shared" si="486"/>
        <v>-1.8217166264210221</v>
      </c>
      <c r="AE1047">
        <f t="shared" si="504"/>
        <v>0</v>
      </c>
    </row>
    <row r="1048" spans="1:31" x14ac:dyDescent="0.2">
      <c r="A1048">
        <f t="shared" si="503"/>
        <v>10.159999999999828</v>
      </c>
      <c r="B1048" s="5">
        <f t="shared" si="487"/>
        <v>0</v>
      </c>
      <c r="C1048" s="5">
        <f t="shared" si="488"/>
        <v>651.91869714711731</v>
      </c>
      <c r="D1048" s="5">
        <f t="shared" si="489"/>
        <v>-367.58697629518059</v>
      </c>
      <c r="E1048" s="2">
        <f t="shared" si="490"/>
        <v>651.91869714711731</v>
      </c>
      <c r="F1048" s="2">
        <f t="shared" si="491"/>
        <v>0</v>
      </c>
      <c r="G1048" s="3">
        <f t="shared" si="492"/>
        <v>0</v>
      </c>
      <c r="H1048" s="3">
        <f t="shared" si="493"/>
        <v>58.601056091929841</v>
      </c>
      <c r="I1048" s="3">
        <f t="shared" si="494"/>
        <v>-93.47559831278852</v>
      </c>
      <c r="J1048" s="2">
        <f t="shared" si="474"/>
        <v>110.32575064337111</v>
      </c>
      <c r="K1048" s="2">
        <f t="shared" si="495"/>
        <v>75.205010663511317</v>
      </c>
      <c r="L1048" s="6">
        <f t="shared" si="475"/>
        <v>2834.8331247306373</v>
      </c>
      <c r="M1048" s="2">
        <f t="shared" si="476"/>
        <v>35.927572587732037</v>
      </c>
      <c r="N1048" s="2">
        <f t="shared" si="496"/>
        <v>110.32575064337111</v>
      </c>
      <c r="O1048" s="2">
        <f t="shared" si="477"/>
        <v>75.205010663511317</v>
      </c>
      <c r="P1048" s="5">
        <f t="shared" si="478"/>
        <v>0.38357712724213461</v>
      </c>
      <c r="Q1048" s="4">
        <f t="shared" si="497"/>
        <v>0.32564992649692642</v>
      </c>
      <c r="R1048" s="4">
        <f t="shared" si="479"/>
        <v>0.27162933285204016</v>
      </c>
      <c r="S1048" s="4">
        <f t="shared" si="498"/>
        <v>0</v>
      </c>
      <c r="T1048" s="4">
        <f t="shared" si="499"/>
        <v>0</v>
      </c>
      <c r="U1048" s="5">
        <f t="shared" si="500"/>
        <v>0</v>
      </c>
      <c r="V1048" s="5">
        <f t="shared" si="501"/>
        <v>-13.183430230645946</v>
      </c>
      <c r="W1048" s="5">
        <f t="shared" si="502"/>
        <v>21.029126620027618</v>
      </c>
      <c r="X1048" s="5">
        <f t="shared" si="480"/>
        <v>0.99923620892867004</v>
      </c>
      <c r="Y1048" s="5">
        <f t="shared" si="481"/>
        <v>0</v>
      </c>
      <c r="Z1048" s="5">
        <f t="shared" si="482"/>
        <v>14.891731619475257</v>
      </c>
      <c r="AA1048" s="5">
        <f t="shared" si="483"/>
        <v>9.335818285096158</v>
      </c>
      <c r="AB1048" s="5">
        <f t="shared" si="484"/>
        <v>0</v>
      </c>
      <c r="AC1048" s="5">
        <f t="shared" si="485"/>
        <v>1.7083013888293106</v>
      </c>
      <c r="AD1048" s="5">
        <f t="shared" si="486"/>
        <v>-1.8090550948762214</v>
      </c>
      <c r="AE1048">
        <f t="shared" si="504"/>
        <v>0</v>
      </c>
    </row>
    <row r="1049" spans="1:31" x14ac:dyDescent="0.2">
      <c r="A1049">
        <f t="shared" si="503"/>
        <v>10.169999999999828</v>
      </c>
      <c r="B1049" s="5">
        <f t="shared" si="487"/>
        <v>0</v>
      </c>
      <c r="C1049" s="5">
        <f t="shared" si="488"/>
        <v>652.50479312310597</v>
      </c>
      <c r="D1049" s="5">
        <f t="shared" si="489"/>
        <v>-368.52182273106325</v>
      </c>
      <c r="E1049" s="2">
        <f t="shared" si="490"/>
        <v>652.50479312310597</v>
      </c>
      <c r="F1049" s="2">
        <f t="shared" si="491"/>
        <v>0</v>
      </c>
      <c r="G1049" s="3">
        <f t="shared" si="492"/>
        <v>0</v>
      </c>
      <c r="H1049" s="3">
        <f t="shared" si="493"/>
        <v>58.618139105818138</v>
      </c>
      <c r="I1049" s="3">
        <f t="shared" si="494"/>
        <v>-93.493688863737276</v>
      </c>
      <c r="J1049" s="2">
        <f t="shared" si="474"/>
        <v>110.3501521955378</v>
      </c>
      <c r="K1049" s="2">
        <f t="shared" si="495"/>
        <v>75.221644305070072</v>
      </c>
      <c r="L1049" s="6">
        <f t="shared" si="475"/>
        <v>2834.8305132431938</v>
      </c>
      <c r="M1049" s="2">
        <f t="shared" si="476"/>
        <v>35.927539490755755</v>
      </c>
      <c r="N1049" s="2">
        <f t="shared" si="496"/>
        <v>110.3501521955378</v>
      </c>
      <c r="O1049" s="2">
        <f t="shared" si="477"/>
        <v>75.221644305070072</v>
      </c>
      <c r="P1049" s="5">
        <f t="shared" si="478"/>
        <v>0.38357705098670125</v>
      </c>
      <c r="Q1049" s="4">
        <f t="shared" si="497"/>
        <v>0.32557761612410852</v>
      </c>
      <c r="R1049" s="4">
        <f t="shared" si="479"/>
        <v>0.27160314155142457</v>
      </c>
      <c r="S1049" s="4">
        <f t="shared" si="498"/>
        <v>0</v>
      </c>
      <c r="T1049" s="4">
        <f t="shared" si="499"/>
        <v>0</v>
      </c>
      <c r="U1049" s="5">
        <f t="shared" si="500"/>
        <v>0</v>
      </c>
      <c r="V1049" s="5">
        <f t="shared" si="501"/>
        <v>-13.190187485254626</v>
      </c>
      <c r="W1049" s="5">
        <f t="shared" si="502"/>
        <v>21.037844319393553</v>
      </c>
      <c r="X1049" s="5">
        <f t="shared" si="480"/>
        <v>0.99923528841846787</v>
      </c>
      <c r="Y1049" s="5">
        <f t="shared" si="481"/>
        <v>0</v>
      </c>
      <c r="Z1049" s="5">
        <f t="shared" si="482"/>
        <v>14.896471501406859</v>
      </c>
      <c r="AA1049" s="5">
        <f t="shared" si="483"/>
        <v>9.3397046289186054</v>
      </c>
      <c r="AB1049" s="5">
        <f t="shared" si="484"/>
        <v>0</v>
      </c>
      <c r="AC1049" s="5">
        <f t="shared" si="485"/>
        <v>1.7062840161522335</v>
      </c>
      <c r="AD1049" s="5">
        <f t="shared" si="486"/>
        <v>-1.7964510516878391</v>
      </c>
      <c r="AE1049">
        <f t="shared" si="504"/>
        <v>0</v>
      </c>
    </row>
    <row r="1050" spans="1:31" x14ac:dyDescent="0.2">
      <c r="A1050">
        <f t="shared" si="503"/>
        <v>10.179999999999827</v>
      </c>
      <c r="B1050" s="5">
        <f t="shared" si="487"/>
        <v>0</v>
      </c>
      <c r="C1050" s="5">
        <f t="shared" si="488"/>
        <v>653.09105982836491</v>
      </c>
      <c r="D1050" s="5">
        <f t="shared" si="489"/>
        <v>-369.4568494422532</v>
      </c>
      <c r="E1050" s="2">
        <f t="shared" si="490"/>
        <v>653.09105982836491</v>
      </c>
      <c r="F1050" s="2">
        <f t="shared" si="491"/>
        <v>0</v>
      </c>
      <c r="G1050" s="3">
        <f t="shared" si="492"/>
        <v>0</v>
      </c>
      <c r="H1050" s="3">
        <f t="shared" si="493"/>
        <v>58.635201945979659</v>
      </c>
      <c r="I1050" s="3">
        <f t="shared" si="494"/>
        <v>-93.511653374254152</v>
      </c>
      <c r="J1050" s="2">
        <f t="shared" si="474"/>
        <v>110.37443646076964</v>
      </c>
      <c r="K1050" s="2">
        <f t="shared" si="495"/>
        <v>75.23819799643465</v>
      </c>
      <c r="L1050" s="6">
        <f t="shared" si="475"/>
        <v>2834.8279031223328</v>
      </c>
      <c r="M1050" s="2">
        <f t="shared" si="476"/>
        <v>35.927506411099003</v>
      </c>
      <c r="N1050" s="2">
        <f t="shared" si="496"/>
        <v>110.37443646076964</v>
      </c>
      <c r="O1050" s="2">
        <f t="shared" si="477"/>
        <v>75.23819799643465</v>
      </c>
      <c r="P1050" s="5">
        <f t="shared" si="478"/>
        <v>0.38357697477117214</v>
      </c>
      <c r="Q1050" s="4">
        <f t="shared" si="497"/>
        <v>0.32550568377188233</v>
      </c>
      <c r="R1050" s="4">
        <f t="shared" si="479"/>
        <v>0.27157708064100106</v>
      </c>
      <c r="S1050" s="4">
        <f t="shared" si="498"/>
        <v>0</v>
      </c>
      <c r="T1050" s="4">
        <f t="shared" si="499"/>
        <v>0</v>
      </c>
      <c r="U1050" s="5">
        <f t="shared" si="500"/>
        <v>0</v>
      </c>
      <c r="V1050" s="5">
        <f t="shared" si="501"/>
        <v>-13.196927874690068</v>
      </c>
      <c r="W1050" s="5">
        <f t="shared" si="502"/>
        <v>21.046513085432707</v>
      </c>
      <c r="X1050" s="5">
        <f t="shared" si="480"/>
        <v>0.99923436838996538</v>
      </c>
      <c r="Y1050" s="5">
        <f t="shared" si="481"/>
        <v>0</v>
      </c>
      <c r="Z1050" s="5">
        <f t="shared" si="482"/>
        <v>14.901182702179264</v>
      </c>
      <c r="AA1050" s="5">
        <f t="shared" si="483"/>
        <v>9.3435825958433814</v>
      </c>
      <c r="AB1050" s="5">
        <f t="shared" si="484"/>
        <v>0</v>
      </c>
      <c r="AC1050" s="5">
        <f t="shared" si="485"/>
        <v>1.704254827489196</v>
      </c>
      <c r="AD1050" s="5">
        <f t="shared" si="486"/>
        <v>-1.7839043187239128</v>
      </c>
      <c r="AE1050">
        <f t="shared" si="504"/>
        <v>0</v>
      </c>
    </row>
    <row r="1051" spans="1:31" x14ac:dyDescent="0.2">
      <c r="A1051">
        <f t="shared" si="503"/>
        <v>10.189999999999827</v>
      </c>
      <c r="B1051" s="5">
        <f t="shared" si="487"/>
        <v>0</v>
      </c>
      <c r="C1051" s="5">
        <f t="shared" si="488"/>
        <v>653.67749706056611</v>
      </c>
      <c r="D1051" s="5">
        <f t="shared" si="489"/>
        <v>-370.39205517121167</v>
      </c>
      <c r="E1051" s="2">
        <f t="shared" si="490"/>
        <v>653.67749706056611</v>
      </c>
      <c r="F1051" s="2">
        <f t="shared" si="491"/>
        <v>0</v>
      </c>
      <c r="G1051" s="3">
        <f t="shared" si="492"/>
        <v>0</v>
      </c>
      <c r="H1051" s="3">
        <f t="shared" si="493"/>
        <v>58.652244494254553</v>
      </c>
      <c r="I1051" s="3">
        <f t="shared" si="494"/>
        <v>-93.529492417441389</v>
      </c>
      <c r="J1051" s="2">
        <f t="shared" si="474"/>
        <v>110.39860386833722</v>
      </c>
      <c r="K1051" s="2">
        <f t="shared" si="495"/>
        <v>75.254672030223048</v>
      </c>
      <c r="L1051" s="6">
        <f t="shared" si="475"/>
        <v>2834.8252943663965</v>
      </c>
      <c r="M1051" s="2">
        <f t="shared" si="476"/>
        <v>35.92747334874079</v>
      </c>
      <c r="N1051" s="2">
        <f t="shared" si="496"/>
        <v>110.39860386833722</v>
      </c>
      <c r="O1051" s="2">
        <f t="shared" si="477"/>
        <v>75.254672030223048</v>
      </c>
      <c r="P1051" s="5">
        <f t="shared" si="478"/>
        <v>0.38357689859549882</v>
      </c>
      <c r="Q1051" s="4">
        <f t="shared" si="497"/>
        <v>0.3254341276959295</v>
      </c>
      <c r="R1051" s="4">
        <f t="shared" si="479"/>
        <v>0.27155114958884896</v>
      </c>
      <c r="S1051" s="4">
        <f t="shared" si="498"/>
        <v>0</v>
      </c>
      <c r="T1051" s="4">
        <f t="shared" si="499"/>
        <v>0</v>
      </c>
      <c r="U1051" s="5">
        <f t="shared" si="500"/>
        <v>0</v>
      </c>
      <c r="V1051" s="5">
        <f t="shared" si="501"/>
        <v>-13.203651408464195</v>
      </c>
      <c r="W1051" s="5">
        <f t="shared" si="502"/>
        <v>21.055133097446294</v>
      </c>
      <c r="X1051" s="5">
        <f t="shared" si="480"/>
        <v>0.99923344884257881</v>
      </c>
      <c r="Y1051" s="5">
        <f t="shared" si="481"/>
        <v>0</v>
      </c>
      <c r="Z1051" s="5">
        <f t="shared" si="482"/>
        <v>14.905865338327382</v>
      </c>
      <c r="AA1051" s="5">
        <f t="shared" si="483"/>
        <v>9.3474521846007512</v>
      </c>
      <c r="AB1051" s="5">
        <f t="shared" si="484"/>
        <v>0</v>
      </c>
      <c r="AC1051" s="5">
        <f t="shared" si="485"/>
        <v>1.7022139298631878</v>
      </c>
      <c r="AD1051" s="5">
        <f t="shared" si="486"/>
        <v>-1.771414717952954</v>
      </c>
      <c r="AE1051">
        <f t="shared" si="504"/>
        <v>0</v>
      </c>
    </row>
    <row r="1052" spans="1:31" x14ac:dyDescent="0.2">
      <c r="A1052">
        <f t="shared" si="503"/>
        <v>10.199999999999827</v>
      </c>
      <c r="B1052" s="5">
        <f t="shared" si="487"/>
        <v>0</v>
      </c>
      <c r="C1052" s="5">
        <f t="shared" si="488"/>
        <v>654.26410461620526</v>
      </c>
      <c r="D1052" s="5">
        <f t="shared" si="489"/>
        <v>-371.32743866612196</v>
      </c>
      <c r="E1052" s="2">
        <f t="shared" si="490"/>
        <v>654.26410461620526</v>
      </c>
      <c r="F1052" s="2">
        <f t="shared" si="491"/>
        <v>0</v>
      </c>
      <c r="G1052" s="3">
        <f t="shared" si="492"/>
        <v>0</v>
      </c>
      <c r="H1052" s="3">
        <f t="shared" si="493"/>
        <v>58.669266633553185</v>
      </c>
      <c r="I1052" s="3">
        <f t="shared" si="494"/>
        <v>-93.547206564620922</v>
      </c>
      <c r="J1052" s="2">
        <f t="shared" si="474"/>
        <v>110.42265484656133</v>
      </c>
      <c r="K1052" s="2">
        <f t="shared" si="495"/>
        <v>75.271066698405804</v>
      </c>
      <c r="L1052" s="6">
        <f t="shared" si="475"/>
        <v>2834.8226869737127</v>
      </c>
      <c r="M1052" s="2">
        <f t="shared" si="476"/>
        <v>35.9274403036599</v>
      </c>
      <c r="N1052" s="2">
        <f t="shared" si="496"/>
        <v>110.42265484656133</v>
      </c>
      <c r="O1052" s="2">
        <f t="shared" si="477"/>
        <v>75.271066698405804</v>
      </c>
      <c r="P1052" s="5">
        <f t="shared" si="478"/>
        <v>0.38357682245963243</v>
      </c>
      <c r="Q1052" s="4">
        <f t="shared" si="497"/>
        <v>0.32536294615976369</v>
      </c>
      <c r="R1052" s="4">
        <f t="shared" si="479"/>
        <v>0.27152534786479676</v>
      </c>
      <c r="S1052" s="4">
        <f t="shared" si="498"/>
        <v>0</v>
      </c>
      <c r="T1052" s="4">
        <f t="shared" si="499"/>
        <v>0</v>
      </c>
      <c r="U1052" s="5">
        <f t="shared" si="500"/>
        <v>0</v>
      </c>
      <c r="V1052" s="5">
        <f t="shared" si="501"/>
        <v>-13.210358096281617</v>
      </c>
      <c r="W1052" s="5">
        <f t="shared" si="502"/>
        <v>21.063704534508609</v>
      </c>
      <c r="X1052" s="5">
        <f t="shared" si="480"/>
        <v>0.99923252977571797</v>
      </c>
      <c r="Y1052" s="5">
        <f t="shared" si="481"/>
        <v>0</v>
      </c>
      <c r="Z1052" s="5">
        <f t="shared" si="482"/>
        <v>14.910519526126084</v>
      </c>
      <c r="AA1052" s="5">
        <f t="shared" si="483"/>
        <v>9.3513133940434852</v>
      </c>
      <c r="AB1052" s="5">
        <f t="shared" si="484"/>
        <v>0</v>
      </c>
      <c r="AC1052" s="5">
        <f t="shared" si="485"/>
        <v>1.7001614298444672</v>
      </c>
      <c r="AD1052" s="5">
        <f t="shared" si="486"/>
        <v>-1.7589820714479032</v>
      </c>
      <c r="AE1052">
        <f t="shared" si="504"/>
        <v>0</v>
      </c>
    </row>
    <row r="1053" spans="1:31" x14ac:dyDescent="0.2">
      <c r="A1053">
        <f t="shared" si="503"/>
        <v>10.209999999999827</v>
      </c>
      <c r="B1053" s="5">
        <f t="shared" si="487"/>
        <v>0</v>
      </c>
      <c r="C1053" s="5">
        <f t="shared" si="488"/>
        <v>654.85088229061228</v>
      </c>
      <c r="D1053" s="5">
        <f t="shared" si="489"/>
        <v>-372.2629986808717</v>
      </c>
      <c r="E1053" s="2">
        <f t="shared" si="490"/>
        <v>654.85088229061228</v>
      </c>
      <c r="F1053" s="2">
        <f t="shared" si="491"/>
        <v>0</v>
      </c>
      <c r="G1053" s="3">
        <f t="shared" si="492"/>
        <v>0</v>
      </c>
      <c r="H1053" s="3">
        <f t="shared" si="493"/>
        <v>58.686268247851629</v>
      </c>
      <c r="I1053" s="3">
        <f t="shared" si="494"/>
        <v>-93.564796385335399</v>
      </c>
      <c r="J1053" s="2">
        <f t="shared" si="474"/>
        <v>110.44658982281015</v>
      </c>
      <c r="K1053" s="2">
        <f t="shared" si="495"/>
        <v>75.287382292304116</v>
      </c>
      <c r="L1053" s="6">
        <f t="shared" si="475"/>
        <v>2834.8200809425966</v>
      </c>
      <c r="M1053" s="2">
        <f t="shared" si="476"/>
        <v>35.927407275834994</v>
      </c>
      <c r="N1053" s="2">
        <f t="shared" si="496"/>
        <v>110.44658982281015</v>
      </c>
      <c r="O1053" s="2">
        <f t="shared" si="477"/>
        <v>75.287382292304116</v>
      </c>
      <c r="P1053" s="5">
        <f t="shared" si="478"/>
        <v>0.38357674636352385</v>
      </c>
      <c r="Q1053" s="4">
        <f t="shared" si="497"/>
        <v>0.32529213743469543</v>
      </c>
      <c r="R1053" s="4">
        <f t="shared" si="479"/>
        <v>0.27149967494041916</v>
      </c>
      <c r="S1053" s="4">
        <f t="shared" si="498"/>
        <v>0</v>
      </c>
      <c r="T1053" s="4">
        <f t="shared" si="499"/>
        <v>0</v>
      </c>
      <c r="U1053" s="5">
        <f t="shared" si="500"/>
        <v>0</v>
      </c>
      <c r="V1053" s="5">
        <f t="shared" si="501"/>
        <v>-13.217047948038481</v>
      </c>
      <c r="W1053" s="5">
        <f t="shared" si="502"/>
        <v>21.072227575463643</v>
      </c>
      <c r="X1053" s="5">
        <f t="shared" si="480"/>
        <v>0.99923161118878967</v>
      </c>
      <c r="Y1053" s="5">
        <f t="shared" si="481"/>
        <v>0</v>
      </c>
      <c r="Z1053" s="5">
        <f t="shared" si="482"/>
        <v>14.915145381589177</v>
      </c>
      <c r="AA1053" s="5">
        <f t="shared" si="483"/>
        <v>9.3551662231462682</v>
      </c>
      <c r="AB1053" s="5">
        <f t="shared" si="484"/>
        <v>0</v>
      </c>
      <c r="AC1053" s="5">
        <f t="shared" si="485"/>
        <v>1.6980974335506964</v>
      </c>
      <c r="AD1053" s="5">
        <f t="shared" si="486"/>
        <v>-1.7466062013900867</v>
      </c>
      <c r="AE1053">
        <f t="shared" si="504"/>
        <v>0</v>
      </c>
    </row>
    <row r="1054" spans="1:31" x14ac:dyDescent="0.2">
      <c r="A1054">
        <f t="shared" si="503"/>
        <v>10.219999999999827</v>
      </c>
      <c r="B1054" s="5">
        <f t="shared" si="487"/>
        <v>0</v>
      </c>
      <c r="C1054" s="5">
        <f t="shared" si="488"/>
        <v>655.43782987796249</v>
      </c>
      <c r="D1054" s="5">
        <f t="shared" si="489"/>
        <v>-373.19873397503511</v>
      </c>
      <c r="E1054" s="2">
        <f t="shared" si="490"/>
        <v>655.43782987796249</v>
      </c>
      <c r="F1054" s="2">
        <f t="shared" si="491"/>
        <v>0</v>
      </c>
      <c r="G1054" s="3">
        <f t="shared" si="492"/>
        <v>0</v>
      </c>
      <c r="H1054" s="3">
        <f t="shared" si="493"/>
        <v>58.703249222187139</v>
      </c>
      <c r="I1054" s="3">
        <f t="shared" si="494"/>
        <v>-93.582262447349294</v>
      </c>
      <c r="J1054" s="2">
        <f t="shared" si="474"/>
        <v>110.47040922349649</v>
      </c>
      <c r="K1054" s="2">
        <f t="shared" si="495"/>
        <v>75.303619102587916</v>
      </c>
      <c r="L1054" s="6">
        <f t="shared" si="475"/>
        <v>2834.817476271347</v>
      </c>
      <c r="M1054" s="2">
        <f t="shared" si="476"/>
        <v>35.927374265244495</v>
      </c>
      <c r="N1054" s="2">
        <f t="shared" si="496"/>
        <v>110.47040922349649</v>
      </c>
      <c r="O1054" s="2">
        <f t="shared" si="477"/>
        <v>75.303619102587916</v>
      </c>
      <c r="P1054" s="5">
        <f t="shared" si="478"/>
        <v>0.38357667030712334</v>
      </c>
      <c r="Q1054" s="4">
        <f t="shared" si="497"/>
        <v>0.32522169979979515</v>
      </c>
      <c r="R1054" s="4">
        <f t="shared" si="479"/>
        <v>0.27147413028903417</v>
      </c>
      <c r="S1054" s="4">
        <f t="shared" si="498"/>
        <v>0</v>
      </c>
      <c r="T1054" s="4">
        <f t="shared" si="499"/>
        <v>0</v>
      </c>
      <c r="U1054" s="5">
        <f t="shared" si="500"/>
        <v>0</v>
      </c>
      <c r="V1054" s="5">
        <f t="shared" si="501"/>
        <v>-13.223720973821294</v>
      </c>
      <c r="W1054" s="5">
        <f t="shared" si="502"/>
        <v>21.080702398921748</v>
      </c>
      <c r="X1054" s="5">
        <f t="shared" si="480"/>
        <v>0.9992306930811935</v>
      </c>
      <c r="Y1054" s="5">
        <f t="shared" si="481"/>
        <v>0</v>
      </c>
      <c r="Z1054" s="5">
        <f t="shared" si="482"/>
        <v>14.919743020468468</v>
      </c>
      <c r="AA1054" s="5">
        <f t="shared" si="483"/>
        <v>9.3590106710051622</v>
      </c>
      <c r="AB1054" s="5">
        <f t="shared" si="484"/>
        <v>0</v>
      </c>
      <c r="AC1054" s="5">
        <f t="shared" si="485"/>
        <v>1.6960220466471743</v>
      </c>
      <c r="AD1054" s="5">
        <f t="shared" si="486"/>
        <v>-1.7342869300730896</v>
      </c>
      <c r="AE1054">
        <f t="shared" si="504"/>
        <v>0</v>
      </c>
    </row>
    <row r="1055" spans="1:31" x14ac:dyDescent="0.2">
      <c r="A1055">
        <f t="shared" si="503"/>
        <v>10.229999999999826</v>
      </c>
      <c r="B1055" s="5">
        <f t="shared" si="487"/>
        <v>0</v>
      </c>
      <c r="C1055" s="5">
        <f t="shared" si="488"/>
        <v>656.02494717128673</v>
      </c>
      <c r="D1055" s="5">
        <f t="shared" si="489"/>
        <v>-374.13464331385507</v>
      </c>
      <c r="E1055" s="2">
        <f t="shared" si="490"/>
        <v>656.02494717128673</v>
      </c>
      <c r="F1055" s="2">
        <f t="shared" si="491"/>
        <v>0</v>
      </c>
      <c r="G1055" s="3">
        <f t="shared" si="492"/>
        <v>0</v>
      </c>
      <c r="H1055" s="3">
        <f t="shared" si="493"/>
        <v>58.720209442653612</v>
      </c>
      <c r="I1055" s="3">
        <f t="shared" si="494"/>
        <v>-93.599605316650027</v>
      </c>
      <c r="J1055" s="2">
        <f t="shared" si="474"/>
        <v>110.49411347407502</v>
      </c>
      <c r="K1055" s="2">
        <f t="shared" si="495"/>
        <v>75.319777419274033</v>
      </c>
      <c r="L1055" s="6">
        <f t="shared" si="475"/>
        <v>2834.8148729582504</v>
      </c>
      <c r="M1055" s="2">
        <f t="shared" si="476"/>
        <v>35.927341271866716</v>
      </c>
      <c r="N1055" s="2">
        <f t="shared" si="496"/>
        <v>110.49411347407502</v>
      </c>
      <c r="O1055" s="2">
        <f t="shared" si="477"/>
        <v>75.319777419274033</v>
      </c>
      <c r="P1055" s="5">
        <f t="shared" si="478"/>
        <v>0.38357659429038093</v>
      </c>
      <c r="Q1055" s="4">
        <f t="shared" si="497"/>
        <v>0.32515163154185822</v>
      </c>
      <c r="R1055" s="4">
        <f t="shared" si="479"/>
        <v>0.27144871338570037</v>
      </c>
      <c r="S1055" s="4">
        <f t="shared" si="498"/>
        <v>0</v>
      </c>
      <c r="T1055" s="4">
        <f t="shared" si="499"/>
        <v>0</v>
      </c>
      <c r="U1055" s="5">
        <f t="shared" si="500"/>
        <v>0</v>
      </c>
      <c r="V1055" s="5">
        <f t="shared" si="501"/>
        <v>-13.230377183905784</v>
      </c>
      <c r="W1055" s="5">
        <f t="shared" si="502"/>
        <v>21.089129183256379</v>
      </c>
      <c r="X1055" s="5">
        <f t="shared" si="480"/>
        <v>0.99922977545232639</v>
      </c>
      <c r="Y1055" s="5">
        <f t="shared" si="481"/>
        <v>0</v>
      </c>
      <c r="Z1055" s="5">
        <f t="shared" si="482"/>
        <v>14.924312558252797</v>
      </c>
      <c r="AA1055" s="5">
        <f t="shared" si="483"/>
        <v>9.362846736837021</v>
      </c>
      <c r="AB1055" s="5">
        <f t="shared" si="484"/>
        <v>0</v>
      </c>
      <c r="AC1055" s="5">
        <f t="shared" si="485"/>
        <v>1.6939353743470136</v>
      </c>
      <c r="AD1055" s="5">
        <f t="shared" si="486"/>
        <v>-1.7220240799065998</v>
      </c>
      <c r="AE1055">
        <f t="shared" si="504"/>
        <v>0</v>
      </c>
    </row>
    <row r="1056" spans="1:31" x14ac:dyDescent="0.2">
      <c r="A1056">
        <f t="shared" si="503"/>
        <v>10.239999999999826</v>
      </c>
      <c r="B1056" s="5">
        <f t="shared" si="487"/>
        <v>0</v>
      </c>
      <c r="C1056" s="5">
        <f t="shared" si="488"/>
        <v>656.61223396248192</v>
      </c>
      <c r="D1056" s="5">
        <f t="shared" si="489"/>
        <v>-375.07072546822553</v>
      </c>
      <c r="E1056" s="2">
        <f t="shared" si="490"/>
        <v>656.61223396248192</v>
      </c>
      <c r="F1056" s="2">
        <f t="shared" si="491"/>
        <v>0</v>
      </c>
      <c r="G1056" s="3">
        <f t="shared" si="492"/>
        <v>0</v>
      </c>
      <c r="H1056" s="3">
        <f t="shared" si="493"/>
        <v>58.737148796397079</v>
      </c>
      <c r="I1056" s="3">
        <f t="shared" si="494"/>
        <v>-93.61682555744909</v>
      </c>
      <c r="J1056" s="2">
        <f t="shared" ref="J1056:J1119" si="505">SQRT(G1056^2+H1056^2+I1056^2)</f>
        <v>110.51770299903967</v>
      </c>
      <c r="K1056" s="2">
        <f t="shared" si="495"/>
        <v>75.335857531724386</v>
      </c>
      <c r="L1056" s="6">
        <f t="shared" ref="L1056:L1119" si="506">SQRT(spin^2-flag*((30/PI())*(wx*G1056+wy*H1056+wz*I1056)/J1056)^2)*EXP(-A1056/(tau*146.7/N1056))</f>
        <v>2834.8122710015787</v>
      </c>
      <c r="M1056" s="2">
        <f t="shared" ref="M1056:M1119" si="507">(L1056*PI()/30)*(circ/(2*PI()))/12</f>
        <v>35.92730829567973</v>
      </c>
      <c r="N1056" s="2">
        <f t="shared" si="496"/>
        <v>110.51770299903967</v>
      </c>
      <c r="O1056" s="2">
        <f t="shared" ref="O1056:O1119" si="508">J1056/1.467</f>
        <v>75.335857531724386</v>
      </c>
      <c r="P1056" s="5">
        <f t="shared" ref="P1056:P1119" si="509">cd0+(cdspin*L1056/1000)</f>
        <v>0.38357651831324613</v>
      </c>
      <c r="Q1056" s="4">
        <f t="shared" si="497"/>
        <v>0.32508193095536841</v>
      </c>
      <c r="R1056" s="4">
        <f t="shared" ref="R1056:R1119" si="510">cl2_*Q1056/(cl0+cl1_*Q1056)</f>
        <v>0.27142342370721356</v>
      </c>
      <c r="S1056" s="4">
        <f t="shared" si="498"/>
        <v>0</v>
      </c>
      <c r="T1056" s="4">
        <f t="shared" si="499"/>
        <v>0</v>
      </c>
      <c r="U1056" s="5">
        <f t="shared" si="500"/>
        <v>0</v>
      </c>
      <c r="V1056" s="5">
        <f t="shared" si="501"/>
        <v>-13.237016588755722</v>
      </c>
      <c r="W1056" s="5">
        <f t="shared" si="502"/>
        <v>21.097508106600792</v>
      </c>
      <c r="X1056" s="5">
        <f t="shared" ref="X1056:X1119" si="511">M1056/romega</f>
        <v>0.99922885830157848</v>
      </c>
      <c r="Y1056" s="5">
        <f t="shared" ref="Y1056:Y1119" si="512">const*($R1056/omega)*N1056*(wy*I1056-wz*(H1056-T1056))</f>
        <v>0</v>
      </c>
      <c r="Z1056" s="5">
        <f t="shared" ref="Z1056:Z1119" si="513">const*($R1056/omega)*N1056*(wz*(G1056-S1056)-wx*I1056)</f>
        <v>14.928854110167071</v>
      </c>
      <c r="AA1056" s="5">
        <f t="shared" ref="AA1056:AA1119" si="514">const*($R1056/omega)*N1056*(wx*(H1056-T1056)-wy*(G1056-S1056))</f>
        <v>9.3666744199789207</v>
      </c>
      <c r="AB1056" s="5">
        <f t="shared" ref="AB1056:AB1119" si="515">U1056+Y1056</f>
        <v>0</v>
      </c>
      <c r="AC1056" s="5">
        <f t="shared" ref="AC1056:AC1119" si="516">V1056+Z1056</f>
        <v>1.6918375214113492</v>
      </c>
      <c r="AD1056" s="5">
        <f t="shared" ref="AD1056:AD1119" si="517">W1056+AA1056-32.174</f>
        <v>-1.7098174734202871</v>
      </c>
      <c r="AE1056">
        <f t="shared" si="504"/>
        <v>0</v>
      </c>
    </row>
    <row r="1057" spans="1:31" x14ac:dyDescent="0.2">
      <c r="A1057">
        <f t="shared" si="503"/>
        <v>10.249999999999826</v>
      </c>
      <c r="B1057" s="5">
        <f t="shared" ref="B1057:B1120" si="518">B1056+G1056*dt+0.5*AB1056*dt*dt</f>
        <v>0</v>
      </c>
      <c r="C1057" s="5">
        <f t="shared" ref="C1057:C1120" si="519">C1056+H1056*dt+0.5*AC1056*dt*dt</f>
        <v>657.199690042322</v>
      </c>
      <c r="D1057" s="5">
        <f t="shared" ref="D1057:D1120" si="520">D1056+I1056*dt+0.5*AD1056*dt*dt</f>
        <v>-376.00697921467372</v>
      </c>
      <c r="E1057" s="2">
        <f t="shared" ref="E1057:E1120" si="521">SQRT(B1057^2+C1057^2)</f>
        <v>657.199690042322</v>
      </c>
      <c r="F1057" s="2">
        <f t="shared" ref="F1057:F1120" si="522">ATAN2(C1057,B1057)*180/PI()</f>
        <v>0</v>
      </c>
      <c r="G1057" s="3">
        <f t="shared" ref="G1057:G1120" si="523">G1056+AB1056*dt</f>
        <v>0</v>
      </c>
      <c r="H1057" s="3">
        <f t="shared" ref="H1057:H1120" si="524">H1056+AC1056*dt</f>
        <v>58.75406717161119</v>
      </c>
      <c r="I1057" s="3">
        <f t="shared" ref="I1057:I1120" si="525">I1056+AD1056*dt</f>
        <v>-93.633923732183291</v>
      </c>
      <c r="J1057" s="2">
        <f t="shared" si="505"/>
        <v>110.54117822192107</v>
      </c>
      <c r="K1057" s="2">
        <f t="shared" ref="K1057:K1120" si="526">J1057/1.467</f>
        <v>75.351859728644214</v>
      </c>
      <c r="L1057" s="6">
        <f t="shared" si="506"/>
        <v>2834.8096703995902</v>
      </c>
      <c r="M1057" s="2">
        <f t="shared" si="507"/>
        <v>35.927275336661467</v>
      </c>
      <c r="N1057" s="2">
        <f t="shared" ref="N1057:N1120" si="527">IF(D1057&gt;=hwind,SQRT((G1057-vxw)^2+(H1057-vyw)^2+I1057^2),J1057)</f>
        <v>110.54117822192107</v>
      </c>
      <c r="O1057" s="2">
        <f t="shared" si="508"/>
        <v>75.351859728644214</v>
      </c>
      <c r="P1057" s="5">
        <f t="shared" si="509"/>
        <v>0.38357644237566807</v>
      </c>
      <c r="Q1057" s="4">
        <f t="shared" ref="Q1057:Q1120" si="528">(M1057/N1057)</f>
        <v>0.32501259634246277</v>
      </c>
      <c r="R1057" s="4">
        <f t="shared" si="510"/>
        <v>0.27139826073210394</v>
      </c>
      <c r="S1057" s="4">
        <f t="shared" si="498"/>
        <v>0</v>
      </c>
      <c r="T1057" s="4">
        <f t="shared" si="499"/>
        <v>0</v>
      </c>
      <c r="U1057" s="5">
        <f t="shared" si="500"/>
        <v>0</v>
      </c>
      <c r="V1057" s="5">
        <f t="shared" si="501"/>
        <v>-13.243639199021791</v>
      </c>
      <c r="W1057" s="5">
        <f t="shared" si="502"/>
        <v>21.105839346844895</v>
      </c>
      <c r="X1057" s="5">
        <f t="shared" si="511"/>
        <v>0.99922794162833595</v>
      </c>
      <c r="Y1057" s="5">
        <f t="shared" si="512"/>
        <v>0</v>
      </c>
      <c r="Z1057" s="5">
        <f t="shared" si="513"/>
        <v>14.933367791171387</v>
      </c>
      <c r="AA1057" s="5">
        <f t="shared" si="514"/>
        <v>9.3704937198876053</v>
      </c>
      <c r="AB1057" s="5">
        <f t="shared" si="515"/>
        <v>0</v>
      </c>
      <c r="AC1057" s="5">
        <f t="shared" si="516"/>
        <v>1.6897285921495957</v>
      </c>
      <c r="AD1057" s="5">
        <f t="shared" si="517"/>
        <v>-1.6976669332674987</v>
      </c>
      <c r="AE1057">
        <f t="shared" si="504"/>
        <v>0</v>
      </c>
    </row>
    <row r="1058" spans="1:31" x14ac:dyDescent="0.2">
      <c r="A1058">
        <f t="shared" si="503"/>
        <v>10.259999999999826</v>
      </c>
      <c r="B1058" s="5">
        <f t="shared" si="518"/>
        <v>0</v>
      </c>
      <c r="C1058" s="5">
        <f t="shared" si="519"/>
        <v>657.78731520046767</v>
      </c>
      <c r="D1058" s="5">
        <f t="shared" si="520"/>
        <v>-376.94340333534223</v>
      </c>
      <c r="E1058" s="2">
        <f t="shared" si="521"/>
        <v>657.78731520046767</v>
      </c>
      <c r="F1058" s="2">
        <f t="shared" si="522"/>
        <v>0</v>
      </c>
      <c r="G1058" s="3">
        <f t="shared" si="523"/>
        <v>0</v>
      </c>
      <c r="H1058" s="3">
        <f t="shared" si="524"/>
        <v>58.770964457532685</v>
      </c>
      <c r="I1058" s="3">
        <f t="shared" si="525"/>
        <v>-93.650900401515969</v>
      </c>
      <c r="J1058" s="2">
        <f t="shared" si="505"/>
        <v>110.56453956528392</v>
      </c>
      <c r="K1058" s="2">
        <f t="shared" si="526"/>
        <v>75.36778429808038</v>
      </c>
      <c r="L1058" s="6">
        <f t="shared" si="506"/>
        <v>2834.8070711505288</v>
      </c>
      <c r="M1058" s="2">
        <f t="shared" si="507"/>
        <v>35.927242394789687</v>
      </c>
      <c r="N1058" s="2">
        <f t="shared" si="527"/>
        <v>110.56453956528392</v>
      </c>
      <c r="O1058" s="2">
        <f t="shared" si="508"/>
        <v>75.36778429808038</v>
      </c>
      <c r="P1058" s="5">
        <f t="shared" si="509"/>
        <v>0.38357636647759547</v>
      </c>
      <c r="Q1058" s="4">
        <f t="shared" si="528"/>
        <v>0.32494362601289623</v>
      </c>
      <c r="R1058" s="4">
        <f t="shared" si="510"/>
        <v>0.27137322394063335</v>
      </c>
      <c r="S1058" s="4">
        <f t="shared" ref="S1058:S1121" si="529">IF(D1058&gt;=hwind,vxw,0)</f>
        <v>0</v>
      </c>
      <c r="T1058" s="4">
        <f t="shared" ref="T1058:T1121" si="530">IF(D1058&gt;=hwind,vyw,0)</f>
        <v>0</v>
      </c>
      <c r="U1058" s="5">
        <f t="shared" ref="U1058:U1121" si="531">-const*$P1058*$N1058*(G1058-S1058)</f>
        <v>0</v>
      </c>
      <c r="V1058" s="5">
        <f t="shared" ref="V1058:V1121" si="532">-const*$P1058*$N1058*(H1058-T1058)</f>
        <v>-13.250245025540403</v>
      </c>
      <c r="W1058" s="5">
        <f t="shared" ref="W1058:W1121" si="533">-const*$P1058*$N1058*I1058</f>
        <v>21.114123081632034</v>
      </c>
      <c r="X1058" s="5">
        <f t="shared" si="511"/>
        <v>0.99922702543198028</v>
      </c>
      <c r="Y1058" s="5">
        <f t="shared" si="512"/>
        <v>0</v>
      </c>
      <c r="Z1058" s="5">
        <f t="shared" si="513"/>
        <v>14.937853715960106</v>
      </c>
      <c r="AA1058" s="5">
        <f t="shared" si="514"/>
        <v>9.3743046361389037</v>
      </c>
      <c r="AB1058" s="5">
        <f t="shared" si="515"/>
        <v>0</v>
      </c>
      <c r="AC1058" s="5">
        <f t="shared" si="516"/>
        <v>1.6876086904197027</v>
      </c>
      <c r="AD1058" s="5">
        <f t="shared" si="517"/>
        <v>-1.6855722822290602</v>
      </c>
      <c r="AE1058">
        <f t="shared" si="504"/>
        <v>0</v>
      </c>
    </row>
    <row r="1059" spans="1:31" x14ac:dyDescent="0.2">
      <c r="A1059">
        <f t="shared" si="503"/>
        <v>10.269999999999825</v>
      </c>
      <c r="B1059" s="5">
        <f t="shared" si="518"/>
        <v>0</v>
      </c>
      <c r="C1059" s="5">
        <f t="shared" si="519"/>
        <v>658.37510922547744</v>
      </c>
      <c r="D1059" s="5">
        <f t="shared" si="520"/>
        <v>-377.87999661797147</v>
      </c>
      <c r="E1059" s="2">
        <f t="shared" si="521"/>
        <v>658.37510922547744</v>
      </c>
      <c r="F1059" s="2">
        <f t="shared" si="522"/>
        <v>0</v>
      </c>
      <c r="G1059" s="3">
        <f t="shared" si="523"/>
        <v>0</v>
      </c>
      <c r="H1059" s="3">
        <f t="shared" si="524"/>
        <v>58.787840544436882</v>
      </c>
      <c r="I1059" s="3">
        <f t="shared" si="525"/>
        <v>-93.667756124338254</v>
      </c>
      <c r="J1059" s="2">
        <f t="shared" si="505"/>
        <v>110.58778745072462</v>
      </c>
      <c r="K1059" s="2">
        <f t="shared" si="526"/>
        <v>75.383631527419638</v>
      </c>
      <c r="L1059" s="6">
        <f t="shared" si="506"/>
        <v>2834.8044732526264</v>
      </c>
      <c r="M1059" s="2">
        <f t="shared" si="507"/>
        <v>35.927209470041966</v>
      </c>
      <c r="N1059" s="2">
        <f t="shared" si="527"/>
        <v>110.58778745072462</v>
      </c>
      <c r="O1059" s="2">
        <f t="shared" si="508"/>
        <v>75.383631527419638</v>
      </c>
      <c r="P1059" s="5">
        <f t="shared" si="509"/>
        <v>0.38357629061897669</v>
      </c>
      <c r="Q1059" s="4">
        <f t="shared" si="528"/>
        <v>0.32487501828400633</v>
      </c>
      <c r="R1059" s="4">
        <f t="shared" si="510"/>
        <v>0.2713483128147916</v>
      </c>
      <c r="S1059" s="4">
        <f t="shared" si="529"/>
        <v>0</v>
      </c>
      <c r="T1059" s="4">
        <f t="shared" si="530"/>
        <v>0</v>
      </c>
      <c r="U1059" s="5">
        <f t="shared" si="531"/>
        <v>0</v>
      </c>
      <c r="V1059" s="5">
        <f t="shared" si="532"/>
        <v>-13.256834079332567</v>
      </c>
      <c r="W1059" s="5">
        <f t="shared" si="533"/>
        <v>21.122359488355887</v>
      </c>
      <c r="X1059" s="5">
        <f t="shared" si="511"/>
        <v>0.99922610971188786</v>
      </c>
      <c r="Y1059" s="5">
        <f t="shared" si="512"/>
        <v>0</v>
      </c>
      <c r="Z1059" s="5">
        <f t="shared" si="513"/>
        <v>14.942311998960967</v>
      </c>
      <c r="AA1059" s="5">
        <f t="shared" si="514"/>
        <v>9.3781071684271566</v>
      </c>
      <c r="AB1059" s="5">
        <f t="shared" si="515"/>
        <v>0</v>
      </c>
      <c r="AC1059" s="5">
        <f t="shared" si="516"/>
        <v>1.6854779196284007</v>
      </c>
      <c r="AD1059" s="5">
        <f t="shared" si="517"/>
        <v>-1.6735333432169561</v>
      </c>
      <c r="AE1059">
        <f t="shared" si="504"/>
        <v>0</v>
      </c>
    </row>
    <row r="1060" spans="1:31" x14ac:dyDescent="0.2">
      <c r="A1060">
        <f t="shared" si="503"/>
        <v>10.279999999999825</v>
      </c>
      <c r="B1060" s="5">
        <f t="shared" si="518"/>
        <v>0</v>
      </c>
      <c r="C1060" s="5">
        <f t="shared" si="519"/>
        <v>658.96307190481775</v>
      </c>
      <c r="D1060" s="5">
        <f t="shared" si="520"/>
        <v>-378.81675785588197</v>
      </c>
      <c r="E1060" s="2">
        <f t="shared" si="521"/>
        <v>658.96307190481775</v>
      </c>
      <c r="F1060" s="2">
        <f t="shared" si="522"/>
        <v>0</v>
      </c>
      <c r="G1060" s="3">
        <f t="shared" si="523"/>
        <v>0</v>
      </c>
      <c r="H1060" s="3">
        <f t="shared" si="524"/>
        <v>58.804695323633169</v>
      </c>
      <c r="I1060" s="3">
        <f t="shared" si="525"/>
        <v>-93.68449145777042</v>
      </c>
      <c r="J1060" s="2">
        <f t="shared" si="505"/>
        <v>110.61092229886877</v>
      </c>
      <c r="K1060" s="2">
        <f t="shared" si="526"/>
        <v>75.399401703387028</v>
      </c>
      <c r="L1060" s="6">
        <f t="shared" si="506"/>
        <v>2834.8018767041008</v>
      </c>
      <c r="M1060" s="2">
        <f t="shared" si="507"/>
        <v>35.927176562395722</v>
      </c>
      <c r="N1060" s="2">
        <f t="shared" si="527"/>
        <v>110.61092229886877</v>
      </c>
      <c r="O1060" s="2">
        <f t="shared" si="508"/>
        <v>75.399401703387028</v>
      </c>
      <c r="P1060" s="5">
        <f t="shared" si="509"/>
        <v>0.38357621479975978</v>
      </c>
      <c r="Q1060" s="4">
        <f t="shared" si="528"/>
        <v>0.32480677148067821</v>
      </c>
      <c r="R1060" s="4">
        <f t="shared" si="510"/>
        <v>0.27132352683829397</v>
      </c>
      <c r="S1060" s="4">
        <f t="shared" si="529"/>
        <v>0</v>
      </c>
      <c r="T1060" s="4">
        <f t="shared" si="530"/>
        <v>0</v>
      </c>
      <c r="U1060" s="5">
        <f t="shared" si="531"/>
        <v>0</v>
      </c>
      <c r="V1060" s="5">
        <f t="shared" si="532"/>
        <v>-13.26340637160272</v>
      </c>
      <c r="W1060" s="5">
        <f t="shared" si="533"/>
        <v>21.130548744157355</v>
      </c>
      <c r="X1060" s="5">
        <f t="shared" si="511"/>
        <v>0.99922519446743041</v>
      </c>
      <c r="Y1060" s="5">
        <f t="shared" si="512"/>
        <v>0</v>
      </c>
      <c r="Z1060" s="5">
        <f t="shared" si="513"/>
        <v>14.946742754334226</v>
      </c>
      <c r="AA1060" s="5">
        <f t="shared" si="514"/>
        <v>9.3819013165646474</v>
      </c>
      <c r="AB1060" s="5">
        <f t="shared" si="515"/>
        <v>0</v>
      </c>
      <c r="AC1060" s="5">
        <f t="shared" si="516"/>
        <v>1.6833363827315058</v>
      </c>
      <c r="AD1060" s="5">
        <f t="shared" si="517"/>
        <v>-1.6615499392779967</v>
      </c>
      <c r="AE1060">
        <f t="shared" si="504"/>
        <v>0</v>
      </c>
    </row>
    <row r="1061" spans="1:31" x14ac:dyDescent="0.2">
      <c r="A1061">
        <f t="shared" si="503"/>
        <v>10.289999999999825</v>
      </c>
      <c r="B1061" s="5">
        <f t="shared" si="518"/>
        <v>0</v>
      </c>
      <c r="C1061" s="5">
        <f t="shared" si="519"/>
        <v>659.5512030248733</v>
      </c>
      <c r="D1061" s="5">
        <f t="shared" si="520"/>
        <v>-379.75368584795666</v>
      </c>
      <c r="E1061" s="2">
        <f t="shared" si="521"/>
        <v>659.5512030248733</v>
      </c>
      <c r="F1061" s="2">
        <f t="shared" si="522"/>
        <v>0</v>
      </c>
      <c r="G1061" s="3">
        <f t="shared" si="523"/>
        <v>0</v>
      </c>
      <c r="H1061" s="3">
        <f t="shared" si="524"/>
        <v>58.821528687460486</v>
      </c>
      <c r="I1061" s="3">
        <f t="shared" si="525"/>
        <v>-93.701106957163205</v>
      </c>
      <c r="J1061" s="2">
        <f t="shared" si="505"/>
        <v>110.6339445293689</v>
      </c>
      <c r="K1061" s="2">
        <f t="shared" si="526"/>
        <v>75.415095112044241</v>
      </c>
      <c r="L1061" s="6">
        <f t="shared" si="506"/>
        <v>2834.7992815031571</v>
      </c>
      <c r="M1061" s="2">
        <f t="shared" si="507"/>
        <v>35.927143671828205</v>
      </c>
      <c r="N1061" s="2">
        <f t="shared" si="527"/>
        <v>110.6339445293689</v>
      </c>
      <c r="O1061" s="2">
        <f t="shared" si="508"/>
        <v>75.415095112044241</v>
      </c>
      <c r="P1061" s="5">
        <f t="shared" si="509"/>
        <v>0.38357613901989218</v>
      </c>
      <c r="Q1061" s="4">
        <f t="shared" si="528"/>
        <v>0.32473888393530959</v>
      </c>
      <c r="R1061" s="4">
        <f t="shared" si="510"/>
        <v>0.27129886549657772</v>
      </c>
      <c r="S1061" s="4">
        <f t="shared" si="529"/>
        <v>0</v>
      </c>
      <c r="T1061" s="4">
        <f t="shared" si="530"/>
        <v>0</v>
      </c>
      <c r="U1061" s="5">
        <f t="shared" si="531"/>
        <v>0</v>
      </c>
      <c r="V1061" s="5">
        <f t="shared" si="532"/>
        <v>-13.269961913737584</v>
      </c>
      <c r="W1061" s="5">
        <f t="shared" si="533"/>
        <v>21.138691025921542</v>
      </c>
      <c r="X1061" s="5">
        <f t="shared" si="511"/>
        <v>0.99922427969797545</v>
      </c>
      <c r="Y1061" s="5">
        <f t="shared" si="512"/>
        <v>0</v>
      </c>
      <c r="Z1061" s="5">
        <f t="shared" si="513"/>
        <v>14.951146095971813</v>
      </c>
      <c r="AA1061" s="5">
        <f t="shared" si="514"/>
        <v>9.3856870804810413</v>
      </c>
      <c r="AB1061" s="5">
        <f t="shared" si="515"/>
        <v>0</v>
      </c>
      <c r="AC1061" s="5">
        <f t="shared" si="516"/>
        <v>1.6811841822342295</v>
      </c>
      <c r="AD1061" s="5">
        <f t="shared" si="517"/>
        <v>-1.6496218935974163</v>
      </c>
      <c r="AE1061">
        <f t="shared" si="504"/>
        <v>0</v>
      </c>
    </row>
    <row r="1062" spans="1:31" x14ac:dyDescent="0.2">
      <c r="A1062">
        <f t="shared" si="503"/>
        <v>10.299999999999825</v>
      </c>
      <c r="B1062" s="5">
        <f t="shared" si="518"/>
        <v>0</v>
      </c>
      <c r="C1062" s="5">
        <f t="shared" si="519"/>
        <v>660.13950237095708</v>
      </c>
      <c r="D1062" s="5">
        <f t="shared" si="520"/>
        <v>-380.69077939862296</v>
      </c>
      <c r="E1062" s="2">
        <f t="shared" si="521"/>
        <v>660.13950237095708</v>
      </c>
      <c r="F1062" s="2">
        <f t="shared" si="522"/>
        <v>0</v>
      </c>
      <c r="G1062" s="3">
        <f t="shared" si="523"/>
        <v>0</v>
      </c>
      <c r="H1062" s="3">
        <f t="shared" si="524"/>
        <v>58.838340529282831</v>
      </c>
      <c r="I1062" s="3">
        <f t="shared" si="525"/>
        <v>-93.717603176099175</v>
      </c>
      <c r="J1062" s="2">
        <f t="shared" si="505"/>
        <v>110.6568545609021</v>
      </c>
      <c r="K1062" s="2">
        <f t="shared" si="526"/>
        <v>75.430712038788073</v>
      </c>
      <c r="L1062" s="6">
        <f t="shared" si="506"/>
        <v>2834.7966876479859</v>
      </c>
      <c r="M1062" s="2">
        <f t="shared" si="507"/>
        <v>35.927110798316484</v>
      </c>
      <c r="N1062" s="2">
        <f t="shared" si="527"/>
        <v>110.6568545609021</v>
      </c>
      <c r="O1062" s="2">
        <f t="shared" si="508"/>
        <v>75.430712038788073</v>
      </c>
      <c r="P1062" s="5">
        <f t="shared" si="509"/>
        <v>0.3835760632793212</v>
      </c>
      <c r="Q1062" s="4">
        <f t="shared" si="528"/>
        <v>0.32467135398777591</v>
      </c>
      <c r="R1062" s="4">
        <f t="shared" si="510"/>
        <v>0.27127432827679909</v>
      </c>
      <c r="S1062" s="4">
        <f t="shared" si="529"/>
        <v>0</v>
      </c>
      <c r="T1062" s="4">
        <f t="shared" si="530"/>
        <v>0</v>
      </c>
      <c r="U1062" s="5">
        <f t="shared" si="531"/>
        <v>0</v>
      </c>
      <c r="V1062" s="5">
        <f t="shared" si="532"/>
        <v>-13.276500717305</v>
      </c>
      <c r="W1062" s="5">
        <f t="shared" si="533"/>
        <v>21.146786510274676</v>
      </c>
      <c r="X1062" s="5">
        <f t="shared" si="511"/>
        <v>0.99922336540288503</v>
      </c>
      <c r="Y1062" s="5">
        <f t="shared" si="512"/>
        <v>0</v>
      </c>
      <c r="Z1062" s="5">
        <f t="shared" si="513"/>
        <v>14.955522137496482</v>
      </c>
      <c r="AA1062" s="5">
        <f t="shared" si="514"/>
        <v>9.3894644602227917</v>
      </c>
      <c r="AB1062" s="5">
        <f t="shared" si="515"/>
        <v>0</v>
      </c>
      <c r="AC1062" s="5">
        <f t="shared" si="516"/>
        <v>1.6790214201914822</v>
      </c>
      <c r="AD1062" s="5">
        <f t="shared" si="517"/>
        <v>-1.6377490295025297</v>
      </c>
      <c r="AE1062">
        <f t="shared" si="504"/>
        <v>0</v>
      </c>
    </row>
    <row r="1063" spans="1:31" x14ac:dyDescent="0.2">
      <c r="A1063">
        <f t="shared" si="503"/>
        <v>10.309999999999825</v>
      </c>
      <c r="B1063" s="5">
        <f t="shared" si="518"/>
        <v>0</v>
      </c>
      <c r="C1063" s="5">
        <f t="shared" si="519"/>
        <v>660.7279697273209</v>
      </c>
      <c r="D1063" s="5">
        <f t="shared" si="520"/>
        <v>-381.62803731783544</v>
      </c>
      <c r="E1063" s="2">
        <f t="shared" si="521"/>
        <v>660.7279697273209</v>
      </c>
      <c r="F1063" s="2">
        <f t="shared" si="522"/>
        <v>0</v>
      </c>
      <c r="G1063" s="3">
        <f t="shared" si="523"/>
        <v>0</v>
      </c>
      <c r="H1063" s="3">
        <f t="shared" si="524"/>
        <v>58.855130743484743</v>
      </c>
      <c r="I1063" s="3">
        <f t="shared" si="525"/>
        <v>-93.733980666394203</v>
      </c>
      <c r="J1063" s="2">
        <f t="shared" si="505"/>
        <v>110.67965281116781</v>
      </c>
      <c r="K1063" s="2">
        <f t="shared" si="526"/>
        <v>75.446252768348884</v>
      </c>
      <c r="L1063" s="6">
        <f t="shared" si="506"/>
        <v>2834.7940951367677</v>
      </c>
      <c r="M1063" s="2">
        <f t="shared" si="507"/>
        <v>35.927077941837503</v>
      </c>
      <c r="N1063" s="2">
        <f t="shared" si="527"/>
        <v>110.67965281116781</v>
      </c>
      <c r="O1063" s="2">
        <f t="shared" si="508"/>
        <v>75.446252768348884</v>
      </c>
      <c r="P1063" s="5">
        <f t="shared" si="509"/>
        <v>0.3835759875779936</v>
      </c>
      <c r="Q1063" s="4">
        <f t="shared" si="528"/>
        <v>0.32460417998539642</v>
      </c>
      <c r="R1063" s="4">
        <f t="shared" si="510"/>
        <v>0.27124991466783027</v>
      </c>
      <c r="S1063" s="4">
        <f t="shared" si="529"/>
        <v>0</v>
      </c>
      <c r="T1063" s="4">
        <f t="shared" si="530"/>
        <v>0</v>
      </c>
      <c r="U1063" s="5">
        <f t="shared" si="531"/>
        <v>0</v>
      </c>
      <c r="V1063" s="5">
        <f t="shared" si="532"/>
        <v>-13.283022794052792</v>
      </c>
      <c r="W1063" s="5">
        <f t="shared" si="533"/>
        <v>21.154835373581211</v>
      </c>
      <c r="X1063" s="5">
        <f t="shared" si="511"/>
        <v>0.99922245158151801</v>
      </c>
      <c r="Y1063" s="5">
        <f t="shared" si="512"/>
        <v>0</v>
      </c>
      <c r="Z1063" s="5">
        <f t="shared" si="513"/>
        <v>14.95987099226102</v>
      </c>
      <c r="AA1063" s="5">
        <f t="shared" si="514"/>
        <v>9.3932334559525898</v>
      </c>
      <c r="AB1063" s="5">
        <f t="shared" si="515"/>
        <v>0</v>
      </c>
      <c r="AC1063" s="5">
        <f t="shared" si="516"/>
        <v>1.6768481982082282</v>
      </c>
      <c r="AD1063" s="5">
        <f t="shared" si="517"/>
        <v>-1.6259311704661989</v>
      </c>
      <c r="AE1063">
        <f t="shared" si="504"/>
        <v>0</v>
      </c>
    </row>
    <row r="1064" spans="1:31" x14ac:dyDescent="0.2">
      <c r="A1064">
        <f t="shared" si="503"/>
        <v>10.319999999999824</v>
      </c>
      <c r="B1064" s="5">
        <f t="shared" si="518"/>
        <v>0</v>
      </c>
      <c r="C1064" s="5">
        <f t="shared" si="519"/>
        <v>661.31660487716567</v>
      </c>
      <c r="D1064" s="5">
        <f t="shared" si="520"/>
        <v>-382.56545842105788</v>
      </c>
      <c r="E1064" s="2">
        <f t="shared" si="521"/>
        <v>661.31660487716567</v>
      </c>
      <c r="F1064" s="2">
        <f t="shared" si="522"/>
        <v>0</v>
      </c>
      <c r="G1064" s="3">
        <f t="shared" si="523"/>
        <v>0</v>
      </c>
      <c r="H1064" s="3">
        <f t="shared" si="524"/>
        <v>58.871899225466827</v>
      </c>
      <c r="I1064" s="3">
        <f t="shared" si="525"/>
        <v>-93.750239978098861</v>
      </c>
      <c r="J1064" s="2">
        <f t="shared" si="505"/>
        <v>110.70233969688557</v>
      </c>
      <c r="K1064" s="2">
        <f t="shared" si="526"/>
        <v>75.461717584789071</v>
      </c>
      <c r="L1064" s="6">
        <f t="shared" si="506"/>
        <v>2834.7915039676677</v>
      </c>
      <c r="M1064" s="2">
        <f t="shared" si="507"/>
        <v>35.927045102368005</v>
      </c>
      <c r="N1064" s="2">
        <f t="shared" si="527"/>
        <v>110.70233969688557</v>
      </c>
      <c r="O1064" s="2">
        <f t="shared" si="508"/>
        <v>75.461717584789071</v>
      </c>
      <c r="P1064" s="5">
        <f t="shared" si="509"/>
        <v>0.38357591191585594</v>
      </c>
      <c r="Q1064" s="4">
        <f t="shared" si="528"/>
        <v>0.32453736028289881</v>
      </c>
      <c r="R1064" s="4">
        <f t="shared" si="510"/>
        <v>0.2712256241602562</v>
      </c>
      <c r="S1064" s="4">
        <f t="shared" si="529"/>
        <v>0</v>
      </c>
      <c r="T1064" s="4">
        <f t="shared" si="530"/>
        <v>0</v>
      </c>
      <c r="U1064" s="5">
        <f t="shared" si="531"/>
        <v>0</v>
      </c>
      <c r="V1064" s="5">
        <f t="shared" si="532"/>
        <v>-13.289528155907609</v>
      </c>
      <c r="W1064" s="5">
        <f t="shared" si="533"/>
        <v>21.162837791940802</v>
      </c>
      <c r="X1064" s="5">
        <f t="shared" si="511"/>
        <v>0.99922153823322757</v>
      </c>
      <c r="Y1064" s="5">
        <f t="shared" si="512"/>
        <v>0</v>
      </c>
      <c r="Z1064" s="5">
        <f t="shared" si="513"/>
        <v>14.964192773347433</v>
      </c>
      <c r="AA1064" s="5">
        <f t="shared" si="514"/>
        <v>9.3969940679487749</v>
      </c>
      <c r="AB1064" s="5">
        <f t="shared" si="515"/>
        <v>0</v>
      </c>
      <c r="AC1064" s="5">
        <f t="shared" si="516"/>
        <v>1.6746646174398236</v>
      </c>
      <c r="AD1064" s="5">
        <f t="shared" si="517"/>
        <v>-1.6141681401104222</v>
      </c>
      <c r="AE1064">
        <f t="shared" si="504"/>
        <v>0</v>
      </c>
    </row>
    <row r="1065" spans="1:31" x14ac:dyDescent="0.2">
      <c r="A1065">
        <f t="shared" si="503"/>
        <v>10.329999999999824</v>
      </c>
      <c r="B1065" s="5">
        <f t="shared" si="518"/>
        <v>0</v>
      </c>
      <c r="C1065" s="5">
        <f t="shared" si="519"/>
        <v>661.90540760265128</v>
      </c>
      <c r="D1065" s="5">
        <f t="shared" si="520"/>
        <v>-383.50304152924588</v>
      </c>
      <c r="E1065" s="2">
        <f t="shared" si="521"/>
        <v>661.90540760265128</v>
      </c>
      <c r="F1065" s="2">
        <f t="shared" si="522"/>
        <v>0</v>
      </c>
      <c r="G1065" s="3">
        <f t="shared" si="523"/>
        <v>0</v>
      </c>
      <c r="H1065" s="3">
        <f t="shared" si="524"/>
        <v>58.888645871641224</v>
      </c>
      <c r="I1065" s="3">
        <f t="shared" si="525"/>
        <v>-93.76638165949997</v>
      </c>
      <c r="J1065" s="2">
        <f t="shared" si="505"/>
        <v>110.72491563379302</v>
      </c>
      <c r="K1065" s="2">
        <f t="shared" si="526"/>
        <v>75.47710677150171</v>
      </c>
      <c r="L1065" s="6">
        <f t="shared" si="506"/>
        <v>2834.7889141388396</v>
      </c>
      <c r="M1065" s="2">
        <f t="shared" si="507"/>
        <v>35.927012279884593</v>
      </c>
      <c r="N1065" s="2">
        <f t="shared" si="527"/>
        <v>110.72491563379302</v>
      </c>
      <c r="O1065" s="2">
        <f t="shared" si="508"/>
        <v>75.47710677150171</v>
      </c>
      <c r="P1065" s="5">
        <f t="shared" si="509"/>
        <v>0.38357583629285413</v>
      </c>
      <c r="Q1065" s="4">
        <f t="shared" si="528"/>
        <v>0.32447089324238548</v>
      </c>
      <c r="R1065" s="4">
        <f t="shared" si="510"/>
        <v>0.27120145624637082</v>
      </c>
      <c r="S1065" s="4">
        <f t="shared" si="529"/>
        <v>0</v>
      </c>
      <c r="T1065" s="4">
        <f t="shared" si="530"/>
        <v>0</v>
      </c>
      <c r="U1065" s="5">
        <f t="shared" si="531"/>
        <v>0</v>
      </c>
      <c r="V1065" s="5">
        <f t="shared" si="532"/>
        <v>-13.296016814973768</v>
      </c>
      <c r="W1065" s="5">
        <f t="shared" si="533"/>
        <v>21.170793941185483</v>
      </c>
      <c r="X1065" s="5">
        <f t="shared" si="511"/>
        <v>0.99922062535736289</v>
      </c>
      <c r="Y1065" s="5">
        <f t="shared" si="512"/>
        <v>0</v>
      </c>
      <c r="Z1065" s="5">
        <f t="shared" si="513"/>
        <v>14.968487593566151</v>
      </c>
      <c r="AA1065" s="5">
        <f t="shared" si="514"/>
        <v>9.400746296604753</v>
      </c>
      <c r="AB1065" s="5">
        <f t="shared" si="515"/>
        <v>0</v>
      </c>
      <c r="AC1065" s="5">
        <f t="shared" si="516"/>
        <v>1.6724707785923822</v>
      </c>
      <c r="AD1065" s="5">
        <f t="shared" si="517"/>
        <v>-1.6024597622097616</v>
      </c>
      <c r="AE1065">
        <f t="shared" si="504"/>
        <v>0</v>
      </c>
    </row>
    <row r="1066" spans="1:31" x14ac:dyDescent="0.2">
      <c r="A1066">
        <f t="shared" si="503"/>
        <v>10.339999999999824</v>
      </c>
      <c r="B1066" s="5">
        <f t="shared" si="518"/>
        <v>0</v>
      </c>
      <c r="C1066" s="5">
        <f t="shared" si="519"/>
        <v>662.49437768490657</v>
      </c>
      <c r="D1066" s="5">
        <f t="shared" si="520"/>
        <v>-384.44078546882895</v>
      </c>
      <c r="E1066" s="2">
        <f t="shared" si="521"/>
        <v>662.49437768490657</v>
      </c>
      <c r="F1066" s="2">
        <f t="shared" si="522"/>
        <v>0</v>
      </c>
      <c r="G1066" s="3">
        <f t="shared" si="523"/>
        <v>0</v>
      </c>
      <c r="H1066" s="3">
        <f t="shared" si="524"/>
        <v>58.905370579427149</v>
      </c>
      <c r="I1066" s="3">
        <f t="shared" si="525"/>
        <v>-93.782406257122062</v>
      </c>
      <c r="J1066" s="2">
        <f t="shared" si="505"/>
        <v>110.7473810366436</v>
      </c>
      <c r="K1066" s="2">
        <f t="shared" si="526"/>
        <v>75.492420611208999</v>
      </c>
      <c r="L1066" s="6">
        <f t="shared" si="506"/>
        <v>2834.7863256484247</v>
      </c>
      <c r="M1066" s="2">
        <f t="shared" si="507"/>
        <v>35.926979474363712</v>
      </c>
      <c r="N1066" s="2">
        <f t="shared" si="527"/>
        <v>110.7473810366436</v>
      </c>
      <c r="O1066" s="2">
        <f t="shared" si="508"/>
        <v>75.492420611208999</v>
      </c>
      <c r="P1066" s="5">
        <f t="shared" si="509"/>
        <v>0.38357576070893401</v>
      </c>
      <c r="Q1066" s="4">
        <f t="shared" si="528"/>
        <v>0.32440477723329958</v>
      </c>
      <c r="R1066" s="4">
        <f t="shared" si="510"/>
        <v>0.27117741042017479</v>
      </c>
      <c r="S1066" s="4">
        <f t="shared" si="529"/>
        <v>0</v>
      </c>
      <c r="T1066" s="4">
        <f t="shared" si="530"/>
        <v>0</v>
      </c>
      <c r="U1066" s="5">
        <f t="shared" si="531"/>
        <v>0</v>
      </c>
      <c r="V1066" s="5">
        <f t="shared" si="532"/>
        <v>-13.302488783532123</v>
      </c>
      <c r="W1066" s="5">
        <f t="shared" si="533"/>
        <v>21.178703996876735</v>
      </c>
      <c r="X1066" s="5">
        <f t="shared" si="511"/>
        <v>0.99921971295326883</v>
      </c>
      <c r="Y1066" s="5">
        <f t="shared" si="512"/>
        <v>0</v>
      </c>
      <c r="Z1066" s="5">
        <f t="shared" si="513"/>
        <v>14.972755565455291</v>
      </c>
      <c r="AA1066" s="5">
        <f t="shared" si="514"/>
        <v>9.4044901424284451</v>
      </c>
      <c r="AB1066" s="5">
        <f t="shared" si="515"/>
        <v>0</v>
      </c>
      <c r="AC1066" s="5">
        <f t="shared" si="516"/>
        <v>1.6702667819231678</v>
      </c>
      <c r="AD1066" s="5">
        <f t="shared" si="517"/>
        <v>-1.5908058606948217</v>
      </c>
      <c r="AE1066">
        <f t="shared" si="504"/>
        <v>0</v>
      </c>
    </row>
    <row r="1067" spans="1:31" x14ac:dyDescent="0.2">
      <c r="A1067">
        <f t="shared" si="503"/>
        <v>10.349999999999824</v>
      </c>
      <c r="B1067" s="5">
        <f t="shared" si="518"/>
        <v>0</v>
      </c>
      <c r="C1067" s="5">
        <f t="shared" si="519"/>
        <v>663.08351490403993</v>
      </c>
      <c r="D1067" s="5">
        <f t="shared" si="520"/>
        <v>-385.3786890716932</v>
      </c>
      <c r="E1067" s="2">
        <f t="shared" si="521"/>
        <v>663.08351490403993</v>
      </c>
      <c r="F1067" s="2">
        <f t="shared" si="522"/>
        <v>0</v>
      </c>
      <c r="G1067" s="3">
        <f t="shared" si="523"/>
        <v>0</v>
      </c>
      <c r="H1067" s="3">
        <f t="shared" si="524"/>
        <v>58.922073247246381</v>
      </c>
      <c r="I1067" s="3">
        <f t="shared" si="525"/>
        <v>-93.798314315729016</v>
      </c>
      <c r="J1067" s="2">
        <f t="shared" si="505"/>
        <v>110.76973631920481</v>
      </c>
      <c r="K1067" s="2">
        <f t="shared" si="526"/>
        <v>75.507659385961006</v>
      </c>
      <c r="L1067" s="6">
        <f t="shared" si="506"/>
        <v>2834.7837384945515</v>
      </c>
      <c r="M1067" s="2">
        <f t="shared" si="507"/>
        <v>35.926946685781637</v>
      </c>
      <c r="N1067" s="2">
        <f t="shared" si="527"/>
        <v>110.76973631920481</v>
      </c>
      <c r="O1067" s="2">
        <f t="shared" si="508"/>
        <v>75.507659385961006</v>
      </c>
      <c r="P1067" s="5">
        <f t="shared" si="509"/>
        <v>0.38357568516404095</v>
      </c>
      <c r="Q1067" s="4">
        <f t="shared" si="528"/>
        <v>0.32433901063239029</v>
      </c>
      <c r="R1067" s="4">
        <f t="shared" si="510"/>
        <v>0.27115348617737145</v>
      </c>
      <c r="S1067" s="4">
        <f t="shared" si="529"/>
        <v>0</v>
      </c>
      <c r="T1067" s="4">
        <f t="shared" si="530"/>
        <v>0</v>
      </c>
      <c r="U1067" s="5">
        <f t="shared" si="531"/>
        <v>0</v>
      </c>
      <c r="V1067" s="5">
        <f t="shared" si="532"/>
        <v>-13.308944074038909</v>
      </c>
      <c r="W1067" s="5">
        <f t="shared" si="533"/>
        <v>21.186568134302714</v>
      </c>
      <c r="X1067" s="5">
        <f t="shared" si="511"/>
        <v>0.99921880102028571</v>
      </c>
      <c r="Y1067" s="5">
        <f t="shared" si="512"/>
        <v>0</v>
      </c>
      <c r="Z1067" s="5">
        <f t="shared" si="513"/>
        <v>14.976996801279904</v>
      </c>
      <c r="AA1067" s="5">
        <f t="shared" si="514"/>
        <v>9.4082256060416984</v>
      </c>
      <c r="AB1067" s="5">
        <f t="shared" si="515"/>
        <v>0</v>
      </c>
      <c r="AC1067" s="5">
        <f t="shared" si="516"/>
        <v>1.6680527272409957</v>
      </c>
      <c r="AD1067" s="5">
        <f t="shared" si="517"/>
        <v>-1.5792062596555851</v>
      </c>
      <c r="AE1067">
        <f t="shared" si="504"/>
        <v>0</v>
      </c>
    </row>
    <row r="1068" spans="1:31" x14ac:dyDescent="0.2">
      <c r="A1068">
        <f t="shared" si="503"/>
        <v>10.359999999999824</v>
      </c>
      <c r="B1068" s="5">
        <f t="shared" si="518"/>
        <v>0</v>
      </c>
      <c r="C1068" s="5">
        <f t="shared" si="519"/>
        <v>663.67281903914875</v>
      </c>
      <c r="D1068" s="5">
        <f t="shared" si="520"/>
        <v>-386.31675117516346</v>
      </c>
      <c r="E1068" s="2">
        <f t="shared" si="521"/>
        <v>663.67281903914875</v>
      </c>
      <c r="F1068" s="2">
        <f t="shared" si="522"/>
        <v>0</v>
      </c>
      <c r="G1068" s="3">
        <f t="shared" si="523"/>
        <v>0</v>
      </c>
      <c r="H1068" s="3">
        <f t="shared" si="524"/>
        <v>58.938753774518794</v>
      </c>
      <c r="I1068" s="3">
        <f t="shared" si="525"/>
        <v>-93.814106378325576</v>
      </c>
      <c r="J1068" s="2">
        <f t="shared" si="505"/>
        <v>110.79198189425597</v>
      </c>
      <c r="K1068" s="2">
        <f t="shared" si="526"/>
        <v>75.522823377134259</v>
      </c>
      <c r="L1068" s="6">
        <f t="shared" si="506"/>
        <v>2834.7811526753367</v>
      </c>
      <c r="M1068" s="2">
        <f t="shared" si="507"/>
        <v>35.926913914114508</v>
      </c>
      <c r="N1068" s="2">
        <f t="shared" si="527"/>
        <v>110.79198189425597</v>
      </c>
      <c r="O1068" s="2">
        <f t="shared" si="508"/>
        <v>75.522823377134259</v>
      </c>
      <c r="P1068" s="5">
        <f t="shared" si="509"/>
        <v>0.38357560965811988</v>
      </c>
      <c r="Q1068" s="4">
        <f t="shared" si="528"/>
        <v>0.32427359182368004</v>
      </c>
      <c r="R1068" s="4">
        <f t="shared" si="510"/>
        <v>0.27112968301536389</v>
      </c>
      <c r="S1068" s="4">
        <f t="shared" si="529"/>
        <v>0</v>
      </c>
      <c r="T1068" s="4">
        <f t="shared" si="530"/>
        <v>0</v>
      </c>
      <c r="U1068" s="5">
        <f t="shared" si="531"/>
        <v>0</v>
      </c>
      <c r="V1068" s="5">
        <f t="shared" si="532"/>
        <v>-13.315382699124591</v>
      </c>
      <c r="W1068" s="5">
        <f t="shared" si="533"/>
        <v>21.194386528475409</v>
      </c>
      <c r="X1068" s="5">
        <f t="shared" si="511"/>
        <v>0.99921788955774971</v>
      </c>
      <c r="Y1068" s="5">
        <f t="shared" si="512"/>
        <v>0</v>
      </c>
      <c r="Z1068" s="5">
        <f t="shared" si="513"/>
        <v>14.981211413031225</v>
      </c>
      <c r="AA1068" s="5">
        <f t="shared" si="514"/>
        <v>9.4119526881797047</v>
      </c>
      <c r="AB1068" s="5">
        <f t="shared" si="515"/>
        <v>0</v>
      </c>
      <c r="AC1068" s="5">
        <f t="shared" si="516"/>
        <v>1.6658287139066346</v>
      </c>
      <c r="AD1068" s="5">
        <f t="shared" si="517"/>
        <v>-1.5676607833448841</v>
      </c>
      <c r="AE1068">
        <f t="shared" si="504"/>
        <v>0</v>
      </c>
    </row>
    <row r="1069" spans="1:31" x14ac:dyDescent="0.2">
      <c r="A1069">
        <f t="shared" si="503"/>
        <v>10.369999999999823</v>
      </c>
      <c r="B1069" s="5">
        <f t="shared" si="518"/>
        <v>0</v>
      </c>
      <c r="C1069" s="5">
        <f t="shared" si="519"/>
        <v>664.26228986832962</v>
      </c>
      <c r="D1069" s="5">
        <f t="shared" si="520"/>
        <v>-387.25497062198588</v>
      </c>
      <c r="E1069" s="2">
        <f t="shared" si="521"/>
        <v>664.26228986832962</v>
      </c>
      <c r="F1069" s="2">
        <f t="shared" si="522"/>
        <v>0</v>
      </c>
      <c r="G1069" s="3">
        <f t="shared" si="523"/>
        <v>0</v>
      </c>
      <c r="H1069" s="3">
        <f t="shared" si="524"/>
        <v>58.95541206165786</v>
      </c>
      <c r="I1069" s="3">
        <f t="shared" si="525"/>
        <v>-93.829782986159032</v>
      </c>
      <c r="J1069" s="2">
        <f t="shared" si="505"/>
        <v>110.81411817358641</v>
      </c>
      <c r="K1069" s="2">
        <f t="shared" si="526"/>
        <v>75.5379128654304</v>
      </c>
      <c r="L1069" s="6">
        <f t="shared" si="506"/>
        <v>2834.7785681888845</v>
      </c>
      <c r="M1069" s="2">
        <f t="shared" si="507"/>
        <v>35.926881159338294</v>
      </c>
      <c r="N1069" s="2">
        <f t="shared" si="527"/>
        <v>110.81411817358641</v>
      </c>
      <c r="O1069" s="2">
        <f t="shared" si="508"/>
        <v>75.5379128654304</v>
      </c>
      <c r="P1069" s="5">
        <f t="shared" si="509"/>
        <v>0.38357553419111545</v>
      </c>
      <c r="Q1069" s="4">
        <f t="shared" si="528"/>
        <v>0.32420851919843013</v>
      </c>
      <c r="R1069" s="4">
        <f t="shared" si="510"/>
        <v>0.27110600043325167</v>
      </c>
      <c r="S1069" s="4">
        <f t="shared" si="529"/>
        <v>0</v>
      </c>
      <c r="T1069" s="4">
        <f t="shared" si="530"/>
        <v>0</v>
      </c>
      <c r="U1069" s="5">
        <f t="shared" si="531"/>
        <v>0</v>
      </c>
      <c r="V1069" s="5">
        <f t="shared" si="532"/>
        <v>-13.321804671592719</v>
      </c>
      <c r="W1069" s="5">
        <f t="shared" si="533"/>
        <v>21.202159354127907</v>
      </c>
      <c r="X1069" s="5">
        <f t="shared" si="511"/>
        <v>0.99921697856499259</v>
      </c>
      <c r="Y1069" s="5">
        <f t="shared" si="512"/>
        <v>0</v>
      </c>
      <c r="Z1069" s="5">
        <f t="shared" si="513"/>
        <v>14.985399512425964</v>
      </c>
      <c r="AA1069" s="5">
        <f t="shared" si="514"/>
        <v>9.4156713896904289</v>
      </c>
      <c r="AB1069" s="5">
        <f t="shared" si="515"/>
        <v>0</v>
      </c>
      <c r="AC1069" s="5">
        <f t="shared" si="516"/>
        <v>1.6635948408332446</v>
      </c>
      <c r="AD1069" s="5">
        <f t="shared" si="517"/>
        <v>-1.5561692561816614</v>
      </c>
      <c r="AE1069">
        <f t="shared" si="504"/>
        <v>0</v>
      </c>
    </row>
    <row r="1070" spans="1:31" x14ac:dyDescent="0.2">
      <c r="A1070">
        <f t="shared" si="503"/>
        <v>10.379999999999823</v>
      </c>
      <c r="B1070" s="5">
        <f t="shared" si="518"/>
        <v>0</v>
      </c>
      <c r="C1070" s="5">
        <f t="shared" si="519"/>
        <v>664.85192716868823</v>
      </c>
      <c r="D1070" s="5">
        <f t="shared" si="520"/>
        <v>-388.19334626031031</v>
      </c>
      <c r="E1070" s="2">
        <f t="shared" si="521"/>
        <v>664.85192716868823</v>
      </c>
      <c r="F1070" s="2">
        <f t="shared" si="522"/>
        <v>0</v>
      </c>
      <c r="G1070" s="3">
        <f t="shared" si="523"/>
        <v>0</v>
      </c>
      <c r="H1070" s="3">
        <f t="shared" si="524"/>
        <v>58.972048010066196</v>
      </c>
      <c r="I1070" s="3">
        <f t="shared" si="525"/>
        <v>-93.845344678720849</v>
      </c>
      <c r="J1070" s="2">
        <f t="shared" si="505"/>
        <v>110.83614556799363</v>
      </c>
      <c r="K1070" s="2">
        <f t="shared" si="526"/>
        <v>75.552928130875003</v>
      </c>
      <c r="L1070" s="6">
        <f t="shared" si="506"/>
        <v>2834.7759850332877</v>
      </c>
      <c r="M1070" s="2">
        <f t="shared" si="507"/>
        <v>35.926848421428815</v>
      </c>
      <c r="N1070" s="2">
        <f t="shared" si="527"/>
        <v>110.83614556799363</v>
      </c>
      <c r="O1070" s="2">
        <f t="shared" si="508"/>
        <v>75.552928130875003</v>
      </c>
      <c r="P1070" s="5">
        <f t="shared" si="509"/>
        <v>0.383575458762972</v>
      </c>
      <c r="Q1070" s="4">
        <f t="shared" si="528"/>
        <v>0.32414379115510744</v>
      </c>
      <c r="R1070" s="4">
        <f t="shared" si="510"/>
        <v>0.27108243793182746</v>
      </c>
      <c r="S1070" s="4">
        <f t="shared" si="529"/>
        <v>0</v>
      </c>
      <c r="T1070" s="4">
        <f t="shared" si="530"/>
        <v>0</v>
      </c>
      <c r="U1070" s="5">
        <f t="shared" si="531"/>
        <v>0</v>
      </c>
      <c r="V1070" s="5">
        <f t="shared" si="532"/>
        <v>-13.328210004418796</v>
      </c>
      <c r="W1070" s="5">
        <f t="shared" si="533"/>
        <v>21.209886785711674</v>
      </c>
      <c r="X1070" s="5">
        <f t="shared" si="511"/>
        <v>0.99921606804134178</v>
      </c>
      <c r="Y1070" s="5">
        <f t="shared" si="512"/>
        <v>0</v>
      </c>
      <c r="Z1070" s="5">
        <f t="shared" si="513"/>
        <v>14.989561210905617</v>
      </c>
      <c r="AA1070" s="5">
        <f t="shared" si="514"/>
        <v>9.4193817115340437</v>
      </c>
      <c r="AB1070" s="5">
        <f t="shared" si="515"/>
        <v>0</v>
      </c>
      <c r="AC1070" s="5">
        <f t="shared" si="516"/>
        <v>1.6613512064868203</v>
      </c>
      <c r="AD1070" s="5">
        <f t="shared" si="517"/>
        <v>-1.5447315027542814</v>
      </c>
      <c r="AE1070">
        <f t="shared" si="504"/>
        <v>0</v>
      </c>
    </row>
    <row r="1071" spans="1:31" x14ac:dyDescent="0.2">
      <c r="A1071">
        <f t="shared" si="503"/>
        <v>10.389999999999823</v>
      </c>
      <c r="B1071" s="5">
        <f t="shared" si="518"/>
        <v>0</v>
      </c>
      <c r="C1071" s="5">
        <f t="shared" si="519"/>
        <v>665.4417307163493</v>
      </c>
      <c r="D1071" s="5">
        <f t="shared" si="520"/>
        <v>-389.13187694367264</v>
      </c>
      <c r="E1071" s="2">
        <f t="shared" si="521"/>
        <v>665.4417307163493</v>
      </c>
      <c r="F1071" s="2">
        <f t="shared" si="522"/>
        <v>0</v>
      </c>
      <c r="G1071" s="3">
        <f t="shared" si="523"/>
        <v>0</v>
      </c>
      <c r="H1071" s="3">
        <f t="shared" si="524"/>
        <v>58.988661522131061</v>
      </c>
      <c r="I1071" s="3">
        <f t="shared" si="525"/>
        <v>-93.860791993748393</v>
      </c>
      <c r="J1071" s="2">
        <f t="shared" si="505"/>
        <v>110.85806448728142</v>
      </c>
      <c r="K1071" s="2">
        <f t="shared" si="526"/>
        <v>75.56786945281624</v>
      </c>
      <c r="L1071" s="6">
        <f t="shared" si="506"/>
        <v>2834.7734032066273</v>
      </c>
      <c r="M1071" s="2">
        <f t="shared" si="507"/>
        <v>35.926815700361765</v>
      </c>
      <c r="N1071" s="2">
        <f t="shared" si="527"/>
        <v>110.85806448728142</v>
      </c>
      <c r="O1071" s="2">
        <f t="shared" si="508"/>
        <v>75.56786945281624</v>
      </c>
      <c r="P1071" s="5">
        <f t="shared" si="509"/>
        <v>0.38357538337363351</v>
      </c>
      <c r="Q1071" s="4">
        <f t="shared" si="528"/>
        <v>0.32407940609935143</v>
      </c>
      <c r="R1071" s="4">
        <f t="shared" si="510"/>
        <v>0.27105899501357372</v>
      </c>
      <c r="S1071" s="4">
        <f t="shared" si="529"/>
        <v>0</v>
      </c>
      <c r="T1071" s="4">
        <f t="shared" si="530"/>
        <v>0</v>
      </c>
      <c r="U1071" s="5">
        <f t="shared" si="531"/>
        <v>0</v>
      </c>
      <c r="V1071" s="5">
        <f t="shared" si="532"/>
        <v>-13.33459871074913</v>
      </c>
      <c r="W1071" s="5">
        <f t="shared" si="533"/>
        <v>21.217568997393887</v>
      </c>
      <c r="X1071" s="5">
        <f t="shared" si="511"/>
        <v>0.99921515798612137</v>
      </c>
      <c r="Y1071" s="5">
        <f t="shared" si="512"/>
        <v>0</v>
      </c>
      <c r="Z1071" s="5">
        <f t="shared" si="513"/>
        <v>14.993696619635777</v>
      </c>
      <c r="AA1071" s="5">
        <f t="shared" si="514"/>
        <v>9.4230836547823404</v>
      </c>
      <c r="AB1071" s="5">
        <f t="shared" si="515"/>
        <v>0</v>
      </c>
      <c r="AC1071" s="5">
        <f t="shared" si="516"/>
        <v>1.6590979088866469</v>
      </c>
      <c r="AD1071" s="5">
        <f t="shared" si="517"/>
        <v>-1.5333473478237707</v>
      </c>
      <c r="AE1071">
        <f t="shared" si="504"/>
        <v>0</v>
      </c>
    </row>
    <row r="1072" spans="1:31" x14ac:dyDescent="0.2">
      <c r="A1072">
        <f t="shared" si="503"/>
        <v>10.399999999999823</v>
      </c>
      <c r="B1072" s="5">
        <f t="shared" si="518"/>
        <v>0</v>
      </c>
      <c r="C1072" s="5">
        <f t="shared" si="519"/>
        <v>666.03170028646605</v>
      </c>
      <c r="D1072" s="5">
        <f t="shared" si="520"/>
        <v>-390.07056153097756</v>
      </c>
      <c r="E1072" s="2">
        <f t="shared" si="521"/>
        <v>666.03170028646605</v>
      </c>
      <c r="F1072" s="2">
        <f t="shared" si="522"/>
        <v>0</v>
      </c>
      <c r="G1072" s="3">
        <f t="shared" si="523"/>
        <v>0</v>
      </c>
      <c r="H1072" s="3">
        <f t="shared" si="524"/>
        <v>59.005252501219928</v>
      </c>
      <c r="I1072" s="3">
        <f t="shared" si="525"/>
        <v>-93.876125467226629</v>
      </c>
      <c r="J1072" s="2">
        <f t="shared" si="505"/>
        <v>110.8798753402582</v>
      </c>
      <c r="K1072" s="2">
        <f t="shared" si="526"/>
        <v>75.582737109923784</v>
      </c>
      <c r="L1072" s="6">
        <f t="shared" si="506"/>
        <v>2834.7708227069725</v>
      </c>
      <c r="M1072" s="2">
        <f t="shared" si="507"/>
        <v>35.926782996112671</v>
      </c>
      <c r="N1072" s="2">
        <f t="shared" si="527"/>
        <v>110.8798753402582</v>
      </c>
      <c r="O1072" s="2">
        <f t="shared" si="508"/>
        <v>75.582737109923784</v>
      </c>
      <c r="P1072" s="5">
        <f t="shared" si="509"/>
        <v>0.38357530802304363</v>
      </c>
      <c r="Q1072" s="4">
        <f t="shared" si="528"/>
        <v>0.32401536244394025</v>
      </c>
      <c r="R1072" s="4">
        <f t="shared" si="510"/>
        <v>0.27103567118265925</v>
      </c>
      <c r="S1072" s="4">
        <f t="shared" si="529"/>
        <v>0</v>
      </c>
      <c r="T1072" s="4">
        <f t="shared" si="530"/>
        <v>0</v>
      </c>
      <c r="U1072" s="5">
        <f t="shared" si="531"/>
        <v>0</v>
      </c>
      <c r="V1072" s="5">
        <f t="shared" si="532"/>
        <v>-13.340970803899699</v>
      </c>
      <c r="W1072" s="5">
        <f t="shared" si="533"/>
        <v>21.225206163054757</v>
      </c>
      <c r="X1072" s="5">
        <f t="shared" si="511"/>
        <v>0.99921424839865058</v>
      </c>
      <c r="Y1072" s="5">
        <f t="shared" si="512"/>
        <v>0</v>
      </c>
      <c r="Z1072" s="5">
        <f t="shared" si="513"/>
        <v>14.997805849505458</v>
      </c>
      <c r="AA1072" s="5">
        <f t="shared" si="514"/>
        <v>9.4267772206181437</v>
      </c>
      <c r="AB1072" s="5">
        <f t="shared" si="515"/>
        <v>0</v>
      </c>
      <c r="AC1072" s="5">
        <f t="shared" si="516"/>
        <v>1.6568350456057583</v>
      </c>
      <c r="AD1072" s="5">
        <f t="shared" si="517"/>
        <v>-1.5220166163271003</v>
      </c>
      <c r="AE1072">
        <f t="shared" si="504"/>
        <v>0</v>
      </c>
    </row>
    <row r="1073" spans="1:31" x14ac:dyDescent="0.2">
      <c r="A1073">
        <f t="shared" si="503"/>
        <v>10.409999999999823</v>
      </c>
      <c r="B1073" s="5">
        <f t="shared" si="518"/>
        <v>0</v>
      </c>
      <c r="C1073" s="5">
        <f t="shared" si="519"/>
        <v>666.62183565323051</v>
      </c>
      <c r="D1073" s="5">
        <f t="shared" si="520"/>
        <v>-391.00939888648065</v>
      </c>
      <c r="E1073" s="2">
        <f t="shared" si="521"/>
        <v>666.62183565323051</v>
      </c>
      <c r="F1073" s="2">
        <f t="shared" si="522"/>
        <v>0</v>
      </c>
      <c r="G1073" s="3">
        <f t="shared" si="523"/>
        <v>0</v>
      </c>
      <c r="H1073" s="3">
        <f t="shared" si="524"/>
        <v>59.021820851675983</v>
      </c>
      <c r="I1073" s="3">
        <f t="shared" si="525"/>
        <v>-93.891345633389903</v>
      </c>
      <c r="J1073" s="2">
        <f t="shared" si="505"/>
        <v>110.90157853473511</v>
      </c>
      <c r="K1073" s="2">
        <f t="shared" si="526"/>
        <v>75.597531380187533</v>
      </c>
      <c r="L1073" s="6">
        <f t="shared" si="506"/>
        <v>2834.7682435323804</v>
      </c>
      <c r="M1073" s="2">
        <f t="shared" si="507"/>
        <v>35.926750308656899</v>
      </c>
      <c r="N1073" s="2">
        <f t="shared" si="527"/>
        <v>110.90157853473511</v>
      </c>
      <c r="O1073" s="2">
        <f t="shared" si="508"/>
        <v>75.597531380187533</v>
      </c>
      <c r="P1073" s="5">
        <f t="shared" si="509"/>
        <v>0.38357523271114552</v>
      </c>
      <c r="Q1073" s="4">
        <f t="shared" si="528"/>
        <v>0.32395165860875824</v>
      </c>
      <c r="R1073" s="4">
        <f t="shared" si="510"/>
        <v>0.27101246594493594</v>
      </c>
      <c r="S1073" s="4">
        <f t="shared" si="529"/>
        <v>0</v>
      </c>
      <c r="T1073" s="4">
        <f t="shared" si="530"/>
        <v>0</v>
      </c>
      <c r="U1073" s="5">
        <f t="shared" si="531"/>
        <v>0</v>
      </c>
      <c r="V1073" s="5">
        <f t="shared" si="532"/>
        <v>-13.347326297354984</v>
      </c>
      <c r="W1073" s="5">
        <f t="shared" si="533"/>
        <v>21.232798456284925</v>
      </c>
      <c r="X1073" s="5">
        <f t="shared" si="511"/>
        <v>0.99921333927824441</v>
      </c>
      <c r="Y1073" s="5">
        <f t="shared" si="512"/>
        <v>0</v>
      </c>
      <c r="Z1073" s="5">
        <f t="shared" si="513"/>
        <v>15.001889011126453</v>
      </c>
      <c r="AA1073" s="5">
        <f t="shared" si="514"/>
        <v>9.4304624103347603</v>
      </c>
      <c r="AB1073" s="5">
        <f t="shared" si="515"/>
        <v>0</v>
      </c>
      <c r="AC1073" s="5">
        <f t="shared" si="516"/>
        <v>1.6545627137714689</v>
      </c>
      <c r="AD1073" s="5">
        <f t="shared" si="517"/>
        <v>-1.5107391333803122</v>
      </c>
      <c r="AE1073">
        <f t="shared" si="504"/>
        <v>0</v>
      </c>
    </row>
    <row r="1074" spans="1:31" x14ac:dyDescent="0.2">
      <c r="A1074">
        <f t="shared" si="503"/>
        <v>10.419999999999822</v>
      </c>
      <c r="B1074" s="5">
        <f t="shared" si="518"/>
        <v>0</v>
      </c>
      <c r="C1074" s="5">
        <f t="shared" si="519"/>
        <v>667.2121365898829</v>
      </c>
      <c r="D1074" s="5">
        <f t="shared" si="520"/>
        <v>-391.94838787977125</v>
      </c>
      <c r="E1074" s="2">
        <f t="shared" si="521"/>
        <v>667.2121365898829</v>
      </c>
      <c r="F1074" s="2">
        <f t="shared" si="522"/>
        <v>0</v>
      </c>
      <c r="G1074" s="3">
        <f t="shared" si="523"/>
        <v>0</v>
      </c>
      <c r="H1074" s="3">
        <f t="shared" si="524"/>
        <v>59.0383664788137</v>
      </c>
      <c r="I1074" s="3">
        <f t="shared" si="525"/>
        <v>-93.906453024723703</v>
      </c>
      <c r="J1074" s="2">
        <f t="shared" si="505"/>
        <v>110.92317447752454</v>
      </c>
      <c r="K1074" s="2">
        <f t="shared" si="526"/>
        <v>75.612252540916515</v>
      </c>
      <c r="L1074" s="6">
        <f t="shared" si="506"/>
        <v>2834.7656656808977</v>
      </c>
      <c r="M1074" s="2">
        <f t="shared" si="507"/>
        <v>35.926717637969709</v>
      </c>
      <c r="N1074" s="2">
        <f t="shared" si="527"/>
        <v>110.92317447752454</v>
      </c>
      <c r="O1074" s="2">
        <f t="shared" si="508"/>
        <v>75.612252540916515</v>
      </c>
      <c r="P1074" s="5">
        <f t="shared" si="509"/>
        <v>0.38357515743788223</v>
      </c>
      <c r="Q1074" s="4">
        <f t="shared" si="528"/>
        <v>0.32388829302076316</v>
      </c>
      <c r="R1074" s="4">
        <f t="shared" si="510"/>
        <v>0.27098937880793539</v>
      </c>
      <c r="S1074" s="4">
        <f t="shared" si="529"/>
        <v>0</v>
      </c>
      <c r="T1074" s="4">
        <f t="shared" si="530"/>
        <v>0</v>
      </c>
      <c r="U1074" s="5">
        <f t="shared" si="531"/>
        <v>0</v>
      </c>
      <c r="V1074" s="5">
        <f t="shared" si="532"/>
        <v>-13.353665204766875</v>
      </c>
      <c r="W1074" s="5">
        <f t="shared" si="533"/>
        <v>21.240346050382886</v>
      </c>
      <c r="X1074" s="5">
        <f t="shared" si="511"/>
        <v>0.99921243062421461</v>
      </c>
      <c r="Y1074" s="5">
        <f t="shared" si="512"/>
        <v>0</v>
      </c>
      <c r="Z1074" s="5">
        <f t="shared" si="513"/>
        <v>15.005946214832692</v>
      </c>
      <c r="AA1074" s="5">
        <f t="shared" si="514"/>
        <v>9.4341392253353753</v>
      </c>
      <c r="AB1074" s="5">
        <f t="shared" si="515"/>
        <v>0</v>
      </c>
      <c r="AC1074" s="5">
        <f t="shared" si="516"/>
        <v>1.652281010065817</v>
      </c>
      <c r="AD1074" s="5">
        <f t="shared" si="517"/>
        <v>-1.4995147242817382</v>
      </c>
      <c r="AE1074">
        <f t="shared" si="504"/>
        <v>0</v>
      </c>
    </row>
    <row r="1075" spans="1:31" x14ac:dyDescent="0.2">
      <c r="A1075">
        <f t="shared" si="503"/>
        <v>10.429999999999822</v>
      </c>
      <c r="B1075" s="5">
        <f t="shared" si="518"/>
        <v>0</v>
      </c>
      <c r="C1075" s="5">
        <f t="shared" si="519"/>
        <v>667.80260286872158</v>
      </c>
      <c r="D1075" s="5">
        <f t="shared" si="520"/>
        <v>-392.88752738575471</v>
      </c>
      <c r="E1075" s="2">
        <f t="shared" si="521"/>
        <v>667.80260286872158</v>
      </c>
      <c r="F1075" s="2">
        <f t="shared" si="522"/>
        <v>0</v>
      </c>
      <c r="G1075" s="3">
        <f t="shared" si="523"/>
        <v>0</v>
      </c>
      <c r="H1075" s="3">
        <f t="shared" si="524"/>
        <v>59.05488928891436</v>
      </c>
      <c r="I1075" s="3">
        <f t="shared" si="525"/>
        <v>-93.921448171966517</v>
      </c>
      <c r="J1075" s="2">
        <f t="shared" si="505"/>
        <v>110.94466357443842</v>
      </c>
      <c r="K1075" s="2">
        <f t="shared" si="526"/>
        <v>75.626900868737849</v>
      </c>
      <c r="L1075" s="6">
        <f t="shared" si="506"/>
        <v>2834.7630891505582</v>
      </c>
      <c r="M1075" s="2">
        <f t="shared" si="507"/>
        <v>35.926684984026174</v>
      </c>
      <c r="N1075" s="2">
        <f t="shared" si="527"/>
        <v>110.94466357443842</v>
      </c>
      <c r="O1075" s="2">
        <f t="shared" si="508"/>
        <v>75.626900868737849</v>
      </c>
      <c r="P1075" s="5">
        <f t="shared" si="509"/>
        <v>0.3835750822031963</v>
      </c>
      <c r="Q1075" s="4">
        <f t="shared" si="528"/>
        <v>0.3238252641139529</v>
      </c>
      <c r="R1075" s="4">
        <f t="shared" si="510"/>
        <v>0.27096640928086535</v>
      </c>
      <c r="S1075" s="4">
        <f t="shared" si="529"/>
        <v>0</v>
      </c>
      <c r="T1075" s="4">
        <f t="shared" si="530"/>
        <v>0</v>
      </c>
      <c r="U1075" s="5">
        <f t="shared" si="531"/>
        <v>0</v>
      </c>
      <c r="V1075" s="5">
        <f t="shared" si="532"/>
        <v>-13.359987539953501</v>
      </c>
      <c r="W1075" s="5">
        <f t="shared" si="533"/>
        <v>21.247849118352462</v>
      </c>
      <c r="X1075" s="5">
        <f t="shared" si="511"/>
        <v>0.99921152243586808</v>
      </c>
      <c r="Y1075" s="5">
        <f t="shared" si="512"/>
        <v>0</v>
      </c>
      <c r="Z1075" s="5">
        <f t="shared" si="513"/>
        <v>15.00997757067962</v>
      </c>
      <c r="AA1075" s="5">
        <f t="shared" si="514"/>
        <v>9.4378076671324926</v>
      </c>
      <c r="AB1075" s="5">
        <f t="shared" si="515"/>
        <v>0</v>
      </c>
      <c r="AC1075" s="5">
        <f t="shared" si="516"/>
        <v>1.6499900307261193</v>
      </c>
      <c r="AD1075" s="5">
        <f t="shared" si="517"/>
        <v>-1.4883432145150444</v>
      </c>
      <c r="AE1075">
        <f t="shared" si="504"/>
        <v>0</v>
      </c>
    </row>
    <row r="1076" spans="1:31" x14ac:dyDescent="0.2">
      <c r="A1076">
        <f t="shared" si="503"/>
        <v>10.439999999999822</v>
      </c>
      <c r="B1076" s="5">
        <f t="shared" si="518"/>
        <v>0</v>
      </c>
      <c r="C1076" s="5">
        <f t="shared" si="519"/>
        <v>668.3932342611123</v>
      </c>
      <c r="D1076" s="5">
        <f t="shared" si="520"/>
        <v>-393.82681628463507</v>
      </c>
      <c r="E1076" s="2">
        <f t="shared" si="521"/>
        <v>668.3932342611123</v>
      </c>
      <c r="F1076" s="2">
        <f t="shared" si="522"/>
        <v>0</v>
      </c>
      <c r="G1076" s="3">
        <f t="shared" si="523"/>
        <v>0</v>
      </c>
      <c r="H1076" s="3">
        <f t="shared" si="524"/>
        <v>59.07138918922162</v>
      </c>
      <c r="I1076" s="3">
        <f t="shared" si="525"/>
        <v>-93.936331604111672</v>
      </c>
      <c r="J1076" s="2">
        <f t="shared" si="505"/>
        <v>110.96604623028666</v>
      </c>
      <c r="K1076" s="2">
        <f t="shared" si="526"/>
        <v>75.641476639595538</v>
      </c>
      <c r="L1076" s="6">
        <f t="shared" si="506"/>
        <v>2834.7605139393877</v>
      </c>
      <c r="M1076" s="2">
        <f t="shared" si="507"/>
        <v>35.926652346801269</v>
      </c>
      <c r="N1076" s="2">
        <f t="shared" si="527"/>
        <v>110.96604623028666</v>
      </c>
      <c r="O1076" s="2">
        <f t="shared" si="508"/>
        <v>75.641476639595538</v>
      </c>
      <c r="P1076" s="5">
        <f t="shared" si="509"/>
        <v>0.38357500700703012</v>
      </c>
      <c r="Q1076" s="4">
        <f t="shared" si="528"/>
        <v>0.32376257032933359</v>
      </c>
      <c r="R1076" s="4">
        <f t="shared" si="510"/>
        <v>0.27094355687460653</v>
      </c>
      <c r="S1076" s="4">
        <f t="shared" si="529"/>
        <v>0</v>
      </c>
      <c r="T1076" s="4">
        <f t="shared" si="530"/>
        <v>0</v>
      </c>
      <c r="U1076" s="5">
        <f t="shared" si="531"/>
        <v>0</v>
      </c>
      <c r="V1076" s="5">
        <f t="shared" si="532"/>
        <v>-13.366293316898107</v>
      </c>
      <c r="W1076" s="5">
        <f t="shared" si="533"/>
        <v>21.255307832900264</v>
      </c>
      <c r="X1076" s="5">
        <f t="shared" si="511"/>
        <v>0.99921061471250872</v>
      </c>
      <c r="Y1076" s="5">
        <f t="shared" si="512"/>
        <v>0</v>
      </c>
      <c r="Z1076" s="5">
        <f t="shared" si="513"/>
        <v>15.013983188443591</v>
      </c>
      <c r="AA1076" s="5">
        <f t="shared" si="514"/>
        <v>9.4414677373473417</v>
      </c>
      <c r="AB1076" s="5">
        <f t="shared" si="515"/>
        <v>0</v>
      </c>
      <c r="AC1076" s="5">
        <f t="shared" si="516"/>
        <v>1.6476898715454844</v>
      </c>
      <c r="AD1076" s="5">
        <f t="shared" si="517"/>
        <v>-1.4772244297523933</v>
      </c>
      <c r="AE1076">
        <f t="shared" si="504"/>
        <v>0</v>
      </c>
    </row>
    <row r="1077" spans="1:31" x14ac:dyDescent="0.2">
      <c r="A1077">
        <f t="shared" si="503"/>
        <v>10.449999999999822</v>
      </c>
      <c r="B1077" s="5">
        <f t="shared" si="518"/>
        <v>0</v>
      </c>
      <c r="C1077" s="5">
        <f t="shared" si="519"/>
        <v>668.98403053749803</v>
      </c>
      <c r="D1077" s="5">
        <f t="shared" si="520"/>
        <v>-394.76625346189769</v>
      </c>
      <c r="E1077" s="2">
        <f t="shared" si="521"/>
        <v>668.98403053749803</v>
      </c>
      <c r="F1077" s="2">
        <f t="shared" si="522"/>
        <v>0</v>
      </c>
      <c r="G1077" s="3">
        <f t="shared" si="523"/>
        <v>0</v>
      </c>
      <c r="H1077" s="3">
        <f t="shared" si="524"/>
        <v>59.087866087937073</v>
      </c>
      <c r="I1077" s="3">
        <f t="shared" si="525"/>
        <v>-93.95110384840919</v>
      </c>
      <c r="J1077" s="2">
        <f t="shared" si="505"/>
        <v>110.98732284887564</v>
      </c>
      <c r="K1077" s="2">
        <f t="shared" si="526"/>
        <v>75.655980128749576</v>
      </c>
      <c r="L1077" s="6">
        <f t="shared" si="506"/>
        <v>2834.7579400453974</v>
      </c>
      <c r="M1077" s="2">
        <f t="shared" si="507"/>
        <v>35.926619726269791</v>
      </c>
      <c r="N1077" s="2">
        <f t="shared" si="527"/>
        <v>110.98732284887564</v>
      </c>
      <c r="O1077" s="2">
        <f t="shared" si="508"/>
        <v>75.655980128749576</v>
      </c>
      <c r="P1077" s="5">
        <f t="shared" si="509"/>
        <v>0.38357493184932562</v>
      </c>
      <c r="Q1077" s="4">
        <f t="shared" si="528"/>
        <v>0.32370021011488653</v>
      </c>
      <c r="R1077" s="4">
        <f t="shared" si="510"/>
        <v>0.2709208211017089</v>
      </c>
      <c r="S1077" s="4">
        <f t="shared" si="529"/>
        <v>0</v>
      </c>
      <c r="T1077" s="4">
        <f t="shared" si="530"/>
        <v>0</v>
      </c>
      <c r="U1077" s="5">
        <f t="shared" si="531"/>
        <v>0</v>
      </c>
      <c r="V1077" s="5">
        <f t="shared" si="532"/>
        <v>-13.372582549747923</v>
      </c>
      <c r="W1077" s="5">
        <f t="shared" si="533"/>
        <v>21.262722366433238</v>
      </c>
      <c r="X1077" s="5">
        <f t="shared" si="511"/>
        <v>0.99920970745343551</v>
      </c>
      <c r="Y1077" s="5">
        <f t="shared" si="512"/>
        <v>0</v>
      </c>
      <c r="Z1077" s="5">
        <f t="shared" si="513"/>
        <v>15.017963177621279</v>
      </c>
      <c r="AA1077" s="5">
        <f t="shared" si="514"/>
        <v>9.4451194377093142</v>
      </c>
      <c r="AB1077" s="5">
        <f t="shared" si="515"/>
        <v>0</v>
      </c>
      <c r="AC1077" s="5">
        <f t="shared" si="516"/>
        <v>1.6453806278733563</v>
      </c>
      <c r="AD1077" s="5">
        <f t="shared" si="517"/>
        <v>-1.4661581958574459</v>
      </c>
      <c r="AE1077">
        <f t="shared" si="504"/>
        <v>0</v>
      </c>
    </row>
    <row r="1078" spans="1:31" x14ac:dyDescent="0.2">
      <c r="A1078">
        <f t="shared" si="503"/>
        <v>10.459999999999821</v>
      </c>
      <c r="B1078" s="5">
        <f t="shared" si="518"/>
        <v>0</v>
      </c>
      <c r="C1078" s="5">
        <f t="shared" si="519"/>
        <v>669.57499146740884</v>
      </c>
      <c r="D1078" s="5">
        <f t="shared" si="520"/>
        <v>-395.70583780829162</v>
      </c>
      <c r="E1078" s="2">
        <f t="shared" si="521"/>
        <v>669.57499146740884</v>
      </c>
      <c r="F1078" s="2">
        <f t="shared" si="522"/>
        <v>0</v>
      </c>
      <c r="G1078" s="3">
        <f t="shared" si="523"/>
        <v>0</v>
      </c>
      <c r="H1078" s="3">
        <f t="shared" si="524"/>
        <v>59.104319894215806</v>
      </c>
      <c r="I1078" s="3">
        <f t="shared" si="525"/>
        <v>-93.965765430367767</v>
      </c>
      <c r="J1078" s="2">
        <f t="shared" si="505"/>
        <v>111.00849383300672</v>
      </c>
      <c r="K1078" s="2">
        <f t="shared" si="526"/>
        <v>75.670411610774863</v>
      </c>
      <c r="L1078" s="6">
        <f t="shared" si="506"/>
        <v>2834.7553674665892</v>
      </c>
      <c r="M1078" s="2">
        <f t="shared" si="507"/>
        <v>35.926587122406424</v>
      </c>
      <c r="N1078" s="2">
        <f t="shared" si="527"/>
        <v>111.00849383300672</v>
      </c>
      <c r="O1078" s="2">
        <f t="shared" si="508"/>
        <v>75.670411610774863</v>
      </c>
      <c r="P1078" s="5">
        <f t="shared" si="509"/>
        <v>0.38357485673002445</v>
      </c>
      <c r="Q1078" s="4">
        <f t="shared" si="528"/>
        <v>0.32363818192553645</v>
      </c>
      <c r="R1078" s="4">
        <f t="shared" si="510"/>
        <v>0.27089820147638832</v>
      </c>
      <c r="S1078" s="4">
        <f t="shared" si="529"/>
        <v>0</v>
      </c>
      <c r="T1078" s="4">
        <f t="shared" si="530"/>
        <v>0</v>
      </c>
      <c r="U1078" s="5">
        <f t="shared" si="531"/>
        <v>0</v>
      </c>
      <c r="V1078" s="5">
        <f t="shared" si="532"/>
        <v>-13.378855252813024</v>
      </c>
      <c r="W1078" s="5">
        <f t="shared" si="533"/>
        <v>21.270092891056219</v>
      </c>
      <c r="X1078" s="5">
        <f t="shared" si="511"/>
        <v>0.99920880065794448</v>
      </c>
      <c r="Y1078" s="5">
        <f t="shared" si="512"/>
        <v>0</v>
      </c>
      <c r="Z1078" s="5">
        <f t="shared" si="513"/>
        <v>15.021917647429097</v>
      </c>
      <c r="AA1078" s="5">
        <f t="shared" si="514"/>
        <v>9.4487627700553727</v>
      </c>
      <c r="AB1078" s="5">
        <f t="shared" si="515"/>
        <v>0</v>
      </c>
      <c r="AC1078" s="5">
        <f t="shared" si="516"/>
        <v>1.6430623946160736</v>
      </c>
      <c r="AD1078" s="5">
        <f t="shared" si="517"/>
        <v>-1.4551443388884095</v>
      </c>
      <c r="AE1078">
        <f t="shared" si="504"/>
        <v>0</v>
      </c>
    </row>
    <row r="1079" spans="1:31" x14ac:dyDescent="0.2">
      <c r="A1079">
        <f t="shared" si="503"/>
        <v>10.469999999999821</v>
      </c>
      <c r="B1079" s="5">
        <f t="shared" si="518"/>
        <v>0</v>
      </c>
      <c r="C1079" s="5">
        <f t="shared" si="519"/>
        <v>670.16611681947074</v>
      </c>
      <c r="D1079" s="5">
        <f t="shared" si="520"/>
        <v>-396.64556821981228</v>
      </c>
      <c r="E1079" s="2">
        <f t="shared" si="521"/>
        <v>670.16611681947074</v>
      </c>
      <c r="F1079" s="2">
        <f t="shared" si="522"/>
        <v>0</v>
      </c>
      <c r="G1079" s="3">
        <f t="shared" si="523"/>
        <v>0</v>
      </c>
      <c r="H1079" s="3">
        <f t="shared" si="524"/>
        <v>59.120750518161969</v>
      </c>
      <c r="I1079" s="3">
        <f t="shared" si="525"/>
        <v>-93.980316873756649</v>
      </c>
      <c r="J1079" s="2">
        <f t="shared" si="505"/>
        <v>111.02955958447488</v>
      </c>
      <c r="K1079" s="2">
        <f t="shared" si="526"/>
        <v>75.684771359560244</v>
      </c>
      <c r="L1079" s="6">
        <f t="shared" si="506"/>
        <v>2834.7527962009553</v>
      </c>
      <c r="M1079" s="2">
        <f t="shared" si="507"/>
        <v>35.926554535185716</v>
      </c>
      <c r="N1079" s="2">
        <f t="shared" si="527"/>
        <v>111.02955958447488</v>
      </c>
      <c r="O1079" s="2">
        <f t="shared" si="508"/>
        <v>75.684771359560244</v>
      </c>
      <c r="P1079" s="5">
        <f t="shared" si="509"/>
        <v>0.38357478164906789</v>
      </c>
      <c r="Q1079" s="4">
        <f t="shared" si="528"/>
        <v>0.32357648422311924</v>
      </c>
      <c r="R1079" s="4">
        <f t="shared" si="510"/>
        <v>0.27087569751452345</v>
      </c>
      <c r="S1079" s="4">
        <f t="shared" si="529"/>
        <v>0</v>
      </c>
      <c r="T1079" s="4">
        <f t="shared" si="530"/>
        <v>0</v>
      </c>
      <c r="U1079" s="5">
        <f t="shared" si="531"/>
        <v>0</v>
      </c>
      <c r="V1079" s="5">
        <f t="shared" si="532"/>
        <v>-13.385111440565208</v>
      </c>
      <c r="W1079" s="5">
        <f t="shared" si="533"/>
        <v>21.277419578569518</v>
      </c>
      <c r="X1079" s="5">
        <f t="shared" si="511"/>
        <v>0.99920789432532764</v>
      </c>
      <c r="Y1079" s="5">
        <f t="shared" si="512"/>
        <v>0</v>
      </c>
      <c r="Z1079" s="5">
        <f t="shared" si="513"/>
        <v>15.02584670680266</v>
      </c>
      <c r="AA1079" s="5">
        <f t="shared" si="514"/>
        <v>9.4523977363294929</v>
      </c>
      <c r="AB1079" s="5">
        <f t="shared" si="515"/>
        <v>0</v>
      </c>
      <c r="AC1079" s="5">
        <f t="shared" si="516"/>
        <v>1.6407352662374528</v>
      </c>
      <c r="AD1079" s="5">
        <f t="shared" si="517"/>
        <v>-1.4441826851009907</v>
      </c>
      <c r="AE1079">
        <f t="shared" si="504"/>
        <v>0</v>
      </c>
    </row>
    <row r="1080" spans="1:31" x14ac:dyDescent="0.2">
      <c r="A1080">
        <f t="shared" si="503"/>
        <v>10.479999999999821</v>
      </c>
      <c r="B1080" s="5">
        <f t="shared" si="518"/>
        <v>0</v>
      </c>
      <c r="C1080" s="5">
        <f t="shared" si="519"/>
        <v>670.75740636141563</v>
      </c>
      <c r="D1080" s="5">
        <f t="shared" si="520"/>
        <v>-397.5854435976841</v>
      </c>
      <c r="E1080" s="2">
        <f t="shared" si="521"/>
        <v>670.75740636141563</v>
      </c>
      <c r="F1080" s="2">
        <f t="shared" si="522"/>
        <v>0</v>
      </c>
      <c r="G1080" s="3">
        <f t="shared" si="523"/>
        <v>0</v>
      </c>
      <c r="H1080" s="3">
        <f t="shared" si="524"/>
        <v>59.137157870824346</v>
      </c>
      <c r="I1080" s="3">
        <f t="shared" si="525"/>
        <v>-93.994758700607662</v>
      </c>
      <c r="J1080" s="2">
        <f t="shared" si="505"/>
        <v>111.05052050406726</v>
      </c>
      <c r="K1080" s="2">
        <f t="shared" si="526"/>
        <v>75.69905964830761</v>
      </c>
      <c r="L1080" s="6">
        <f t="shared" si="506"/>
        <v>2834.7502262464745</v>
      </c>
      <c r="M1080" s="2">
        <f t="shared" si="507"/>
        <v>35.926521964582051</v>
      </c>
      <c r="N1080" s="2">
        <f t="shared" si="527"/>
        <v>111.05052050406726</v>
      </c>
      <c r="O1080" s="2">
        <f t="shared" si="508"/>
        <v>75.69905964830761</v>
      </c>
      <c r="P1080" s="5">
        <f t="shared" si="509"/>
        <v>0.38357470660639709</v>
      </c>
      <c r="Q1080" s="4">
        <f t="shared" si="528"/>
        <v>0.32351511547634959</v>
      </c>
      <c r="R1080" s="4">
        <f t="shared" si="510"/>
        <v>0.27085330873365149</v>
      </c>
      <c r="S1080" s="4">
        <f t="shared" si="529"/>
        <v>0</v>
      </c>
      <c r="T1080" s="4">
        <f t="shared" si="530"/>
        <v>0</v>
      </c>
      <c r="U1080" s="5">
        <f t="shared" si="531"/>
        <v>0</v>
      </c>
      <c r="V1080" s="5">
        <f t="shared" si="532"/>
        <v>-13.39135112763687</v>
      </c>
      <c r="W1080" s="5">
        <f t="shared" si="533"/>
        <v>21.284702600466584</v>
      </c>
      <c r="X1080" s="5">
        <f t="shared" si="511"/>
        <v>0.99920698845487255</v>
      </c>
      <c r="Y1080" s="5">
        <f t="shared" si="512"/>
        <v>0</v>
      </c>
      <c r="Z1080" s="5">
        <f t="shared" si="513"/>
        <v>15.029750464396196</v>
      </c>
      <c r="AA1080" s="5">
        <f t="shared" si="514"/>
        <v>9.4560243385820542</v>
      </c>
      <c r="AB1080" s="5">
        <f t="shared" si="515"/>
        <v>0</v>
      </c>
      <c r="AC1080" s="5">
        <f t="shared" si="516"/>
        <v>1.6383993367593259</v>
      </c>
      <c r="AD1080" s="5">
        <f t="shared" si="517"/>
        <v>-1.4332730609513611</v>
      </c>
      <c r="AE1080">
        <f t="shared" si="504"/>
        <v>0</v>
      </c>
    </row>
    <row r="1081" spans="1:31" x14ac:dyDescent="0.2">
      <c r="A1081">
        <f t="shared" si="503"/>
        <v>10.489999999999821</v>
      </c>
      <c r="B1081" s="5">
        <f t="shared" si="518"/>
        <v>0</v>
      </c>
      <c r="C1081" s="5">
        <f t="shared" si="519"/>
        <v>671.34885986009078</v>
      </c>
      <c r="D1081" s="5">
        <f t="shared" si="520"/>
        <v>-398.52546284834324</v>
      </c>
      <c r="E1081" s="2">
        <f t="shared" si="521"/>
        <v>671.34885986009078</v>
      </c>
      <c r="F1081" s="2">
        <f t="shared" si="522"/>
        <v>0</v>
      </c>
      <c r="G1081" s="3">
        <f t="shared" si="523"/>
        <v>0</v>
      </c>
      <c r="H1081" s="3">
        <f t="shared" si="524"/>
        <v>59.153541864191936</v>
      </c>
      <c r="I1081" s="3">
        <f t="shared" si="525"/>
        <v>-94.009091431217172</v>
      </c>
      <c r="J1081" s="2">
        <f t="shared" si="505"/>
        <v>111.07137699156186</v>
      </c>
      <c r="K1081" s="2">
        <f t="shared" si="526"/>
        <v>75.71327674953092</v>
      </c>
      <c r="L1081" s="6">
        <f t="shared" si="506"/>
        <v>2834.7476576011186</v>
      </c>
      <c r="M1081" s="2">
        <f t="shared" si="507"/>
        <v>35.926489410569729</v>
      </c>
      <c r="N1081" s="2">
        <f t="shared" si="527"/>
        <v>111.07137699156186</v>
      </c>
      <c r="O1081" s="2">
        <f t="shared" si="508"/>
        <v>75.71327674953092</v>
      </c>
      <c r="P1081" s="5">
        <f t="shared" si="509"/>
        <v>0.38357463160195271</v>
      </c>
      <c r="Q1081" s="4">
        <f t="shared" si="528"/>
        <v>0.32345407416079014</v>
      </c>
      <c r="R1081" s="4">
        <f t="shared" si="510"/>
        <v>0.27083103465296526</v>
      </c>
      <c r="S1081" s="4">
        <f t="shared" si="529"/>
        <v>0</v>
      </c>
      <c r="T1081" s="4">
        <f t="shared" si="530"/>
        <v>0</v>
      </c>
      <c r="U1081" s="5">
        <f t="shared" si="531"/>
        <v>0</v>
      </c>
      <c r="V1081" s="5">
        <f t="shared" si="532"/>
        <v>-13.397574328819859</v>
      </c>
      <c r="W1081" s="5">
        <f t="shared" si="533"/>
        <v>21.291942127931605</v>
      </c>
      <c r="X1081" s="5">
        <f t="shared" si="511"/>
        <v>0.99920608304586456</v>
      </c>
      <c r="Y1081" s="5">
        <f t="shared" si="512"/>
        <v>0</v>
      </c>
      <c r="Z1081" s="5">
        <f t="shared" si="513"/>
        <v>15.033629028582034</v>
      </c>
      <c r="AA1081" s="5">
        <f t="shared" si="514"/>
        <v>9.4596425789692855</v>
      </c>
      <c r="AB1081" s="5">
        <f t="shared" si="515"/>
        <v>0</v>
      </c>
      <c r="AC1081" s="5">
        <f t="shared" si="516"/>
        <v>1.636054699762175</v>
      </c>
      <c r="AD1081" s="5">
        <f t="shared" si="517"/>
        <v>-1.4224152930991067</v>
      </c>
      <c r="AE1081">
        <f t="shared" si="504"/>
        <v>0</v>
      </c>
    </row>
    <row r="1082" spans="1:31" x14ac:dyDescent="0.2">
      <c r="A1082">
        <f t="shared" si="503"/>
        <v>10.499999999999821</v>
      </c>
      <c r="B1082" s="5">
        <f t="shared" si="518"/>
        <v>0</v>
      </c>
      <c r="C1082" s="5">
        <f t="shared" si="519"/>
        <v>671.94047708146763</v>
      </c>
      <c r="D1082" s="5">
        <f t="shared" si="520"/>
        <v>-399.46562488342005</v>
      </c>
      <c r="E1082" s="2">
        <f t="shared" si="521"/>
        <v>671.94047708146763</v>
      </c>
      <c r="F1082" s="2">
        <f t="shared" si="522"/>
        <v>0</v>
      </c>
      <c r="G1082" s="3">
        <f t="shared" si="523"/>
        <v>0</v>
      </c>
      <c r="H1082" s="3">
        <f t="shared" si="524"/>
        <v>59.169902411189561</v>
      </c>
      <c r="I1082" s="3">
        <f t="shared" si="525"/>
        <v>-94.023315584148165</v>
      </c>
      <c r="J1082" s="2">
        <f t="shared" si="505"/>
        <v>111.09212944572634</v>
      </c>
      <c r="K1082" s="2">
        <f t="shared" si="526"/>
        <v>75.727422935055444</v>
      </c>
      <c r="L1082" s="6">
        <f t="shared" si="506"/>
        <v>2834.7450902628461</v>
      </c>
      <c r="M1082" s="2">
        <f t="shared" si="507"/>
        <v>35.926456873122881</v>
      </c>
      <c r="N1082" s="2">
        <f t="shared" si="527"/>
        <v>111.09212944572634</v>
      </c>
      <c r="O1082" s="2">
        <f t="shared" si="508"/>
        <v>75.727422935055444</v>
      </c>
      <c r="P1082" s="5">
        <f t="shared" si="509"/>
        <v>0.38357455663567513</v>
      </c>
      <c r="Q1082" s="4">
        <f t="shared" si="528"/>
        <v>0.32339335875881847</v>
      </c>
      <c r="R1082" s="4">
        <f t="shared" si="510"/>
        <v>0.27080887479330951</v>
      </c>
      <c r="S1082" s="4">
        <f t="shared" si="529"/>
        <v>0</v>
      </c>
      <c r="T1082" s="4">
        <f t="shared" si="530"/>
        <v>0</v>
      </c>
      <c r="U1082" s="5">
        <f t="shared" si="531"/>
        <v>0</v>
      </c>
      <c r="V1082" s="5">
        <f t="shared" si="532"/>
        <v>-13.40378105906438</v>
      </c>
      <c r="W1082" s="5">
        <f t="shared" si="533"/>
        <v>21.299138331837266</v>
      </c>
      <c r="X1082" s="5">
        <f t="shared" si="511"/>
        <v>0.99920517809758402</v>
      </c>
      <c r="Y1082" s="5">
        <f t="shared" si="512"/>
        <v>0</v>
      </c>
      <c r="Z1082" s="5">
        <f t="shared" si="513"/>
        <v>15.037482507450111</v>
      </c>
      <c r="AA1082" s="5">
        <f t="shared" si="514"/>
        <v>9.4632524597526846</v>
      </c>
      <c r="AB1082" s="5">
        <f t="shared" si="515"/>
        <v>0</v>
      </c>
      <c r="AC1082" s="5">
        <f t="shared" si="516"/>
        <v>1.6337014483857306</v>
      </c>
      <c r="AD1082" s="5">
        <f t="shared" si="517"/>
        <v>-1.4116092084100487</v>
      </c>
      <c r="AE1082">
        <f t="shared" si="504"/>
        <v>0</v>
      </c>
    </row>
    <row r="1083" spans="1:31" x14ac:dyDescent="0.2">
      <c r="A1083">
        <f t="shared" si="503"/>
        <v>10.50999999999982</v>
      </c>
      <c r="B1083" s="5">
        <f t="shared" si="518"/>
        <v>0</v>
      </c>
      <c r="C1083" s="5">
        <f t="shared" si="519"/>
        <v>672.53225779065201</v>
      </c>
      <c r="D1083" s="5">
        <f t="shared" si="520"/>
        <v>-400.40592861972198</v>
      </c>
      <c r="E1083" s="2">
        <f t="shared" si="521"/>
        <v>672.53225779065201</v>
      </c>
      <c r="F1083" s="2">
        <f t="shared" si="522"/>
        <v>0</v>
      </c>
      <c r="G1083" s="3">
        <f t="shared" si="523"/>
        <v>0</v>
      </c>
      <c r="H1083" s="3">
        <f t="shared" si="524"/>
        <v>59.186239425673421</v>
      </c>
      <c r="I1083" s="3">
        <f t="shared" si="525"/>
        <v>-94.037431676232259</v>
      </c>
      <c r="J1083" s="2">
        <f t="shared" si="505"/>
        <v>111.1127782643166</v>
      </c>
      <c r="K1083" s="2">
        <f t="shared" si="526"/>
        <v>75.741498476016773</v>
      </c>
      <c r="L1083" s="6">
        <f t="shared" si="506"/>
        <v>2834.7425242296067</v>
      </c>
      <c r="M1083" s="2">
        <f t="shared" si="507"/>
        <v>35.926424352215506</v>
      </c>
      <c r="N1083" s="2">
        <f t="shared" si="527"/>
        <v>111.1127782643166</v>
      </c>
      <c r="O1083" s="2">
        <f t="shared" si="508"/>
        <v>75.741498476016773</v>
      </c>
      <c r="P1083" s="5">
        <f t="shared" si="509"/>
        <v>0.38357448170750452</v>
      </c>
      <c r="Q1083" s="4">
        <f t="shared" si="528"/>
        <v>0.3233329677595968</v>
      </c>
      <c r="R1083" s="4">
        <f t="shared" si="510"/>
        <v>0.27078682867717729</v>
      </c>
      <c r="S1083" s="4">
        <f t="shared" si="529"/>
        <v>0</v>
      </c>
      <c r="T1083" s="4">
        <f t="shared" si="530"/>
        <v>0</v>
      </c>
      <c r="U1083" s="5">
        <f t="shared" si="531"/>
        <v>0</v>
      </c>
      <c r="V1083" s="5">
        <f t="shared" si="532"/>
        <v>-13.40997133347784</v>
      </c>
      <c r="W1083" s="5">
        <f t="shared" si="533"/>
        <v>21.306291382742423</v>
      </c>
      <c r="X1083" s="5">
        <f t="shared" si="511"/>
        <v>0.99920427360930786</v>
      </c>
      <c r="Y1083" s="5">
        <f t="shared" si="512"/>
        <v>0</v>
      </c>
      <c r="Z1083" s="5">
        <f t="shared" si="513"/>
        <v>15.041311008807426</v>
      </c>
      <c r="AA1083" s="5">
        <f t="shared" si="514"/>
        <v>9.4668539832984351</v>
      </c>
      <c r="AB1083" s="5">
        <f t="shared" si="515"/>
        <v>0</v>
      </c>
      <c r="AC1083" s="5">
        <f t="shared" si="516"/>
        <v>1.6313396753295866</v>
      </c>
      <c r="AD1083" s="5">
        <f t="shared" si="517"/>
        <v>-1.4008546339591419</v>
      </c>
      <c r="AE1083">
        <f t="shared" si="504"/>
        <v>0</v>
      </c>
    </row>
    <row r="1084" spans="1:31" x14ac:dyDescent="0.2">
      <c r="A1084">
        <f t="shared" si="503"/>
        <v>10.51999999999982</v>
      </c>
      <c r="B1084" s="5">
        <f t="shared" si="518"/>
        <v>0</v>
      </c>
      <c r="C1084" s="5">
        <f t="shared" si="519"/>
        <v>673.12420175189254</v>
      </c>
      <c r="D1084" s="5">
        <f t="shared" si="520"/>
        <v>-401.34637297921597</v>
      </c>
      <c r="E1084" s="2">
        <f t="shared" si="521"/>
        <v>673.12420175189254</v>
      </c>
      <c r="F1084" s="2">
        <f t="shared" si="522"/>
        <v>0</v>
      </c>
      <c r="G1084" s="3">
        <f t="shared" si="523"/>
        <v>0</v>
      </c>
      <c r="H1084" s="3">
        <f t="shared" si="524"/>
        <v>59.202552822426718</v>
      </c>
      <c r="I1084" s="3">
        <f t="shared" si="525"/>
        <v>-94.051440222571856</v>
      </c>
      <c r="J1084" s="2">
        <f t="shared" si="505"/>
        <v>111.13332384407582</v>
      </c>
      <c r="K1084" s="2">
        <f t="shared" si="526"/>
        <v>75.755503642860134</v>
      </c>
      <c r="L1084" s="6">
        <f t="shared" si="506"/>
        <v>2834.739959499339</v>
      </c>
      <c r="M1084" s="2">
        <f t="shared" si="507"/>
        <v>35.926391847821485</v>
      </c>
      <c r="N1084" s="2">
        <f t="shared" si="527"/>
        <v>111.13332384407582</v>
      </c>
      <c r="O1084" s="2">
        <f t="shared" si="508"/>
        <v>75.755503642860134</v>
      </c>
      <c r="P1084" s="5">
        <f t="shared" si="509"/>
        <v>0.3835744068173807</v>
      </c>
      <c r="Q1084" s="4">
        <f t="shared" si="528"/>
        <v>0.32327289965903971</v>
      </c>
      <c r="R1084" s="4">
        <f t="shared" si="510"/>
        <v>0.2707648958287065</v>
      </c>
      <c r="S1084" s="4">
        <f t="shared" si="529"/>
        <v>0</v>
      </c>
      <c r="T1084" s="4">
        <f t="shared" si="530"/>
        <v>0</v>
      </c>
      <c r="U1084" s="5">
        <f t="shared" si="531"/>
        <v>0</v>
      </c>
      <c r="V1084" s="5">
        <f t="shared" si="532"/>
        <v>-13.41614516732375</v>
      </c>
      <c r="W1084" s="5">
        <f t="shared" si="533"/>
        <v>21.313401450889906</v>
      </c>
      <c r="X1084" s="5">
        <f t="shared" si="511"/>
        <v>0.99920336958030964</v>
      </c>
      <c r="Y1084" s="5">
        <f t="shared" si="512"/>
        <v>0</v>
      </c>
      <c r="Z1084" s="5">
        <f t="shared" si="513"/>
        <v>15.045114640177584</v>
      </c>
      <c r="AA1084" s="5">
        <f t="shared" si="514"/>
        <v>9.4704471520768205</v>
      </c>
      <c r="AB1084" s="5">
        <f t="shared" si="515"/>
        <v>0</v>
      </c>
      <c r="AC1084" s="5">
        <f t="shared" si="516"/>
        <v>1.628969472853834</v>
      </c>
      <c r="AD1084" s="5">
        <f t="shared" si="517"/>
        <v>-1.3901513970332715</v>
      </c>
      <c r="AE1084">
        <f t="shared" si="504"/>
        <v>0</v>
      </c>
    </row>
    <row r="1085" spans="1:31" x14ac:dyDescent="0.2">
      <c r="A1085">
        <f t="shared" ref="A1085:A1148" si="534">A1084+dt</f>
        <v>10.52999999999982</v>
      </c>
      <c r="B1085" s="5">
        <f t="shared" si="518"/>
        <v>0</v>
      </c>
      <c r="C1085" s="5">
        <f t="shared" si="519"/>
        <v>673.71630872859043</v>
      </c>
      <c r="D1085" s="5">
        <f t="shared" si="520"/>
        <v>-402.28695688901155</v>
      </c>
      <c r="E1085" s="2">
        <f t="shared" si="521"/>
        <v>673.71630872859043</v>
      </c>
      <c r="F1085" s="2">
        <f t="shared" si="522"/>
        <v>0</v>
      </c>
      <c r="G1085" s="3">
        <f t="shared" si="523"/>
        <v>0</v>
      </c>
      <c r="H1085" s="3">
        <f t="shared" si="524"/>
        <v>59.218842517155259</v>
      </c>
      <c r="I1085" s="3">
        <f t="shared" si="525"/>
        <v>-94.065341736542194</v>
      </c>
      <c r="J1085" s="2">
        <f t="shared" si="505"/>
        <v>111.15376658073312</v>
      </c>
      <c r="K1085" s="2">
        <f t="shared" si="526"/>
        <v>75.769438705339539</v>
      </c>
      <c r="L1085" s="6">
        <f t="shared" si="506"/>
        <v>2834.7373960699729</v>
      </c>
      <c r="M1085" s="2">
        <f t="shared" si="507"/>
        <v>35.926359359914585</v>
      </c>
      <c r="N1085" s="2">
        <f t="shared" si="527"/>
        <v>111.15376658073312</v>
      </c>
      <c r="O1085" s="2">
        <f t="shared" si="508"/>
        <v>75.769438705339539</v>
      </c>
      <c r="P1085" s="5">
        <f t="shared" si="509"/>
        <v>0.38357433196524321</v>
      </c>
      <c r="Q1085" s="4">
        <f t="shared" si="528"/>
        <v>0.3232131529597837</v>
      </c>
      <c r="R1085" s="4">
        <f t="shared" si="510"/>
        <v>0.27074307577367618</v>
      </c>
      <c r="S1085" s="4">
        <f t="shared" si="529"/>
        <v>0</v>
      </c>
      <c r="T1085" s="4">
        <f t="shared" si="530"/>
        <v>0</v>
      </c>
      <c r="U1085" s="5">
        <f t="shared" si="531"/>
        <v>0</v>
      </c>
      <c r="V1085" s="5">
        <f t="shared" si="532"/>
        <v>-13.422302576020604</v>
      </c>
      <c r="W1085" s="5">
        <f t="shared" si="533"/>
        <v>21.320468706204291</v>
      </c>
      <c r="X1085" s="5">
        <f t="shared" si="511"/>
        <v>0.99920246600985974</v>
      </c>
      <c r="Y1085" s="5">
        <f t="shared" si="512"/>
        <v>0</v>
      </c>
      <c r="Z1085" s="5">
        <f t="shared" si="513"/>
        <v>15.048893508800298</v>
      </c>
      <c r="AA1085" s="5">
        <f t="shared" si="514"/>
        <v>9.4740319686616612</v>
      </c>
      <c r="AB1085" s="5">
        <f t="shared" si="515"/>
        <v>0</v>
      </c>
      <c r="AC1085" s="5">
        <f t="shared" si="516"/>
        <v>1.6265909327796937</v>
      </c>
      <c r="AD1085" s="5">
        <f t="shared" si="517"/>
        <v>-1.3794993251340486</v>
      </c>
      <c r="AE1085">
        <f t="shared" si="504"/>
        <v>0</v>
      </c>
    </row>
    <row r="1086" spans="1:31" x14ac:dyDescent="0.2">
      <c r="A1086">
        <f t="shared" si="534"/>
        <v>10.53999999999982</v>
      </c>
      <c r="B1086" s="5">
        <f t="shared" si="518"/>
        <v>0</v>
      </c>
      <c r="C1086" s="5">
        <f t="shared" si="519"/>
        <v>674.30857848330868</v>
      </c>
      <c r="D1086" s="5">
        <f t="shared" si="520"/>
        <v>-403.22767928134323</v>
      </c>
      <c r="E1086" s="2">
        <f t="shared" si="521"/>
        <v>674.30857848330868</v>
      </c>
      <c r="F1086" s="2">
        <f t="shared" si="522"/>
        <v>0</v>
      </c>
      <c r="G1086" s="3">
        <f t="shared" si="523"/>
        <v>0</v>
      </c>
      <c r="H1086" s="3">
        <f t="shared" si="524"/>
        <v>59.235108426483059</v>
      </c>
      <c r="I1086" s="3">
        <f t="shared" si="525"/>
        <v>-94.079136729793532</v>
      </c>
      <c r="J1086" s="2">
        <f t="shared" si="505"/>
        <v>111.17410686900251</v>
      </c>
      <c r="K1086" s="2">
        <f t="shared" si="526"/>
        <v>75.783303932517043</v>
      </c>
      <c r="L1086" s="6">
        <f t="shared" si="506"/>
        <v>2834.7348339394271</v>
      </c>
      <c r="M1086" s="2">
        <f t="shared" si="507"/>
        <v>35.926326888468424</v>
      </c>
      <c r="N1086" s="2">
        <f t="shared" si="527"/>
        <v>111.17410686900251</v>
      </c>
      <c r="O1086" s="2">
        <f t="shared" si="508"/>
        <v>75.783303932517043</v>
      </c>
      <c r="P1086" s="5">
        <f t="shared" si="509"/>
        <v>0.38357425715103127</v>
      </c>
      <c r="Q1086" s="4">
        <f t="shared" si="528"/>
        <v>0.32315372617115556</v>
      </c>
      <c r="R1086" s="4">
        <f t="shared" si="510"/>
        <v>0.2707213680395032</v>
      </c>
      <c r="S1086" s="4">
        <f t="shared" si="529"/>
        <v>0</v>
      </c>
      <c r="T1086" s="4">
        <f t="shared" si="530"/>
        <v>0</v>
      </c>
      <c r="U1086" s="5">
        <f t="shared" si="531"/>
        <v>0</v>
      </c>
      <c r="V1086" s="5">
        <f t="shared" si="532"/>
        <v>-13.428443575140745</v>
      </c>
      <c r="W1086" s="5">
        <f t="shared" si="533"/>
        <v>21.327493318289704</v>
      </c>
      <c r="X1086" s="5">
        <f t="shared" si="511"/>
        <v>0.99920156289722439</v>
      </c>
      <c r="Y1086" s="5">
        <f t="shared" si="512"/>
        <v>0</v>
      </c>
      <c r="Z1086" s="5">
        <f t="shared" si="513"/>
        <v>15.052647721630942</v>
      </c>
      <c r="AA1086" s="5">
        <f t="shared" si="514"/>
        <v>9.4776084357297314</v>
      </c>
      <c r="AB1086" s="5">
        <f t="shared" si="515"/>
        <v>0</v>
      </c>
      <c r="AC1086" s="5">
        <f t="shared" si="516"/>
        <v>1.6242041464901966</v>
      </c>
      <c r="AD1086" s="5">
        <f t="shared" si="517"/>
        <v>-1.3688982459805636</v>
      </c>
      <c r="AE1086">
        <f t="shared" si="504"/>
        <v>0</v>
      </c>
    </row>
    <row r="1087" spans="1:31" x14ac:dyDescent="0.2">
      <c r="A1087">
        <f t="shared" si="534"/>
        <v>10.54999999999982</v>
      </c>
      <c r="B1087" s="5">
        <f t="shared" si="518"/>
        <v>0</v>
      </c>
      <c r="C1087" s="5">
        <f t="shared" si="519"/>
        <v>674.90101077778081</v>
      </c>
      <c r="D1087" s="5">
        <f t="shared" si="520"/>
        <v>-404.16853909355348</v>
      </c>
      <c r="E1087" s="2">
        <f t="shared" si="521"/>
        <v>674.90101077778081</v>
      </c>
      <c r="F1087" s="2">
        <f t="shared" si="522"/>
        <v>0</v>
      </c>
      <c r="G1087" s="3">
        <f t="shared" si="523"/>
        <v>0</v>
      </c>
      <c r="H1087" s="3">
        <f t="shared" si="524"/>
        <v>59.251350467947958</v>
      </c>
      <c r="I1087" s="3">
        <f t="shared" si="525"/>
        <v>-94.092825712253344</v>
      </c>
      <c r="J1087" s="2">
        <f t="shared" si="505"/>
        <v>111.19434510258191</v>
      </c>
      <c r="K1087" s="2">
        <f t="shared" si="526"/>
        <v>75.797099592762038</v>
      </c>
      <c r="L1087" s="6">
        <f t="shared" si="506"/>
        <v>2834.7322731056106</v>
      </c>
      <c r="M1087" s="2">
        <f t="shared" si="507"/>
        <v>35.926294433456526</v>
      </c>
      <c r="N1087" s="2">
        <f t="shared" si="527"/>
        <v>111.19434510258191</v>
      </c>
      <c r="O1087" s="2">
        <f t="shared" si="508"/>
        <v>75.797099592762038</v>
      </c>
      <c r="P1087" s="5">
        <f t="shared" si="509"/>
        <v>0.38357418237468383</v>
      </c>
      <c r="Q1087" s="4">
        <f t="shared" si="528"/>
        <v>0.32309461780914184</v>
      </c>
      <c r="R1087" s="4">
        <f t="shared" si="510"/>
        <v>0.27069977215523855</v>
      </c>
      <c r="S1087" s="4">
        <f t="shared" si="529"/>
        <v>0</v>
      </c>
      <c r="T1087" s="4">
        <f t="shared" si="530"/>
        <v>0</v>
      </c>
      <c r="U1087" s="5">
        <f t="shared" si="531"/>
        <v>0</v>
      </c>
      <c r="V1087" s="5">
        <f t="shared" si="532"/>
        <v>-13.434568180409265</v>
      </c>
      <c r="W1087" s="5">
        <f t="shared" si="533"/>
        <v>21.334475456427729</v>
      </c>
      <c r="X1087" s="5">
        <f t="shared" si="511"/>
        <v>0.99920066024166732</v>
      </c>
      <c r="Y1087" s="5">
        <f t="shared" si="512"/>
        <v>0</v>
      </c>
      <c r="Z1087" s="5">
        <f t="shared" si="513"/>
        <v>15.056377385340118</v>
      </c>
      <c r="AA1087" s="5">
        <f t="shared" si="514"/>
        <v>9.4811765560601842</v>
      </c>
      <c r="AB1087" s="5">
        <f t="shared" si="515"/>
        <v>0</v>
      </c>
      <c r="AC1087" s="5">
        <f t="shared" si="516"/>
        <v>1.6218092049308535</v>
      </c>
      <c r="AD1087" s="5">
        <f t="shared" si="517"/>
        <v>-1.3583479875120865</v>
      </c>
      <c r="AE1087">
        <f t="shared" si="504"/>
        <v>0</v>
      </c>
    </row>
    <row r="1088" spans="1:31" x14ac:dyDescent="0.2">
      <c r="A1088">
        <f t="shared" si="534"/>
        <v>10.559999999999819</v>
      </c>
      <c r="B1088" s="5">
        <f t="shared" si="518"/>
        <v>0</v>
      </c>
      <c r="C1088" s="5">
        <f t="shared" si="519"/>
        <v>675.49360537292057</v>
      </c>
      <c r="D1088" s="5">
        <f t="shared" si="520"/>
        <v>-405.10953526807538</v>
      </c>
      <c r="E1088" s="2">
        <f t="shared" si="521"/>
        <v>675.49360537292057</v>
      </c>
      <c r="F1088" s="2">
        <f t="shared" si="522"/>
        <v>0</v>
      </c>
      <c r="G1088" s="3">
        <f t="shared" si="523"/>
        <v>0</v>
      </c>
      <c r="H1088" s="3">
        <f t="shared" si="524"/>
        <v>59.267568559997265</v>
      </c>
      <c r="I1088" s="3">
        <f t="shared" si="525"/>
        <v>-94.106409192128467</v>
      </c>
      <c r="J1088" s="2">
        <f t="shared" si="505"/>
        <v>111.21448167415203</v>
      </c>
      <c r="K1088" s="2">
        <f t="shared" si="526"/>
        <v>75.810825953750523</v>
      </c>
      <c r="L1088" s="6">
        <f t="shared" si="506"/>
        <v>2834.7297135664248</v>
      </c>
      <c r="M1088" s="2">
        <f t="shared" si="507"/>
        <v>35.926261994852261</v>
      </c>
      <c r="N1088" s="2">
        <f t="shared" si="527"/>
        <v>111.21448167415203</v>
      </c>
      <c r="O1088" s="2">
        <f t="shared" si="508"/>
        <v>75.810825953750523</v>
      </c>
      <c r="P1088" s="5">
        <f t="shared" si="509"/>
        <v>0.38357410763613964</v>
      </c>
      <c r="Q1088" s="4">
        <f t="shared" si="528"/>
        <v>0.32303582639635753</v>
      </c>
      <c r="R1088" s="4">
        <f t="shared" si="510"/>
        <v>0.27067828765156338</v>
      </c>
      <c r="S1088" s="4">
        <f t="shared" si="529"/>
        <v>0</v>
      </c>
      <c r="T1088" s="4">
        <f t="shared" si="530"/>
        <v>0</v>
      </c>
      <c r="U1088" s="5">
        <f t="shared" si="531"/>
        <v>0</v>
      </c>
      <c r="V1088" s="5">
        <f t="shared" si="532"/>
        <v>-13.440676407702894</v>
      </c>
      <c r="W1088" s="5">
        <f t="shared" si="533"/>
        <v>21.341415289575263</v>
      </c>
      <c r="X1088" s="5">
        <f t="shared" si="511"/>
        <v>0.99919975804244776</v>
      </c>
      <c r="Y1088" s="5">
        <f t="shared" si="512"/>
        <v>0</v>
      </c>
      <c r="Z1088" s="5">
        <f t="shared" si="513"/>
        <v>15.060082606313179</v>
      </c>
      <c r="AA1088" s="5">
        <f t="shared" si="514"/>
        <v>9.4847363325339575</v>
      </c>
      <c r="AB1088" s="5">
        <f t="shared" si="515"/>
        <v>0</v>
      </c>
      <c r="AC1088" s="5">
        <f t="shared" si="516"/>
        <v>1.6194061986102852</v>
      </c>
      <c r="AD1088" s="5">
        <f t="shared" si="517"/>
        <v>-1.3478483778907773</v>
      </c>
      <c r="AE1088">
        <f t="shared" si="504"/>
        <v>0</v>
      </c>
    </row>
    <row r="1089" spans="1:31" x14ac:dyDescent="0.2">
      <c r="A1089">
        <f t="shared" si="534"/>
        <v>10.569999999999819</v>
      </c>
      <c r="B1089" s="5">
        <f t="shared" si="518"/>
        <v>0</v>
      </c>
      <c r="C1089" s="5">
        <f t="shared" si="519"/>
        <v>676.08636202883042</v>
      </c>
      <c r="D1089" s="5">
        <f t="shared" si="520"/>
        <v>-406.05066675241557</v>
      </c>
      <c r="E1089" s="2">
        <f t="shared" si="521"/>
        <v>676.08636202883042</v>
      </c>
      <c r="F1089" s="2">
        <f t="shared" si="522"/>
        <v>0</v>
      </c>
      <c r="G1089" s="3">
        <f t="shared" si="523"/>
        <v>0</v>
      </c>
      <c r="H1089" s="3">
        <f t="shared" si="524"/>
        <v>59.283762621983371</v>
      </c>
      <c r="I1089" s="3">
        <f t="shared" si="525"/>
        <v>-94.119887675907378</v>
      </c>
      <c r="J1089" s="2">
        <f t="shared" si="505"/>
        <v>111.23451697537547</v>
      </c>
      <c r="K1089" s="2">
        <f t="shared" si="526"/>
        <v>75.824483282464527</v>
      </c>
      <c r="L1089" s="6">
        <f t="shared" si="506"/>
        <v>2834.7271553197584</v>
      </c>
      <c r="M1089" s="2">
        <f t="shared" si="507"/>
        <v>35.926229572628884</v>
      </c>
      <c r="N1089" s="2">
        <f t="shared" si="527"/>
        <v>111.23451697537547</v>
      </c>
      <c r="O1089" s="2">
        <f t="shared" si="508"/>
        <v>75.824483282464527</v>
      </c>
      <c r="P1089" s="5">
        <f t="shared" si="509"/>
        <v>0.38357403293533698</v>
      </c>
      <c r="Q1089" s="4">
        <f t="shared" si="528"/>
        <v>0.32297735046201576</v>
      </c>
      <c r="R1089" s="4">
        <f t="shared" si="510"/>
        <v>0.27065691406078568</v>
      </c>
      <c r="S1089" s="4">
        <f t="shared" si="529"/>
        <v>0</v>
      </c>
      <c r="T1089" s="4">
        <f t="shared" si="530"/>
        <v>0</v>
      </c>
      <c r="U1089" s="5">
        <f t="shared" si="531"/>
        <v>0</v>
      </c>
      <c r="V1089" s="5">
        <f t="shared" si="532"/>
        <v>-13.446768273048873</v>
      </c>
      <c r="W1089" s="5">
        <f t="shared" si="533"/>
        <v>21.348312986362426</v>
      </c>
      <c r="X1089" s="5">
        <f t="shared" si="511"/>
        <v>0.99919885629882199</v>
      </c>
      <c r="Y1089" s="5">
        <f t="shared" si="512"/>
        <v>0</v>
      </c>
      <c r="Z1089" s="5">
        <f t="shared" si="513"/>
        <v>15.063763490649844</v>
      </c>
      <c r="AA1089" s="5">
        <f t="shared" si="514"/>
        <v>9.4882877681332243</v>
      </c>
      <c r="AB1089" s="5">
        <f t="shared" si="515"/>
        <v>0</v>
      </c>
      <c r="AC1089" s="5">
        <f t="shared" si="516"/>
        <v>1.6169952176009712</v>
      </c>
      <c r="AD1089" s="5">
        <f t="shared" si="517"/>
        <v>-1.3373992455043506</v>
      </c>
      <c r="AE1089">
        <f t="shared" si="504"/>
        <v>0</v>
      </c>
    </row>
    <row r="1090" spans="1:31" x14ac:dyDescent="0.2">
      <c r="A1090">
        <f t="shared" si="534"/>
        <v>10.579999999999819</v>
      </c>
      <c r="B1090" s="5">
        <f t="shared" si="518"/>
        <v>0</v>
      </c>
      <c r="C1090" s="5">
        <f t="shared" si="519"/>
        <v>676.67928050481123</v>
      </c>
      <c r="D1090" s="5">
        <f t="shared" si="520"/>
        <v>-406.99193249913691</v>
      </c>
      <c r="E1090" s="2">
        <f t="shared" si="521"/>
        <v>676.67928050481123</v>
      </c>
      <c r="F1090" s="2">
        <f t="shared" si="522"/>
        <v>0</v>
      </c>
      <c r="G1090" s="3">
        <f t="shared" si="523"/>
        <v>0</v>
      </c>
      <c r="H1090" s="3">
        <f t="shared" si="524"/>
        <v>59.299932574159378</v>
      </c>
      <c r="I1090" s="3">
        <f t="shared" si="525"/>
        <v>-94.133261668362422</v>
      </c>
      <c r="J1090" s="2">
        <f t="shared" si="505"/>
        <v>111.25445139689575</v>
      </c>
      <c r="K1090" s="2">
        <f t="shared" si="526"/>
        <v>75.838071845191365</v>
      </c>
      <c r="L1090" s="6">
        <f t="shared" si="506"/>
        <v>2834.7245983634925</v>
      </c>
      <c r="M1090" s="2">
        <f t="shared" si="507"/>
        <v>35.926197166759543</v>
      </c>
      <c r="N1090" s="2">
        <f t="shared" si="527"/>
        <v>111.25445139689575</v>
      </c>
      <c r="O1090" s="2">
        <f t="shared" si="508"/>
        <v>75.838071845191365</v>
      </c>
      <c r="P1090" s="5">
        <f t="shared" si="509"/>
        <v>0.38357395827221397</v>
      </c>
      <c r="Q1090" s="4">
        <f t="shared" si="528"/>
        <v>0.32291918854189744</v>
      </c>
      <c r="R1090" s="4">
        <f t="shared" si="510"/>
        <v>0.27063565091683689</v>
      </c>
      <c r="S1090" s="4">
        <f t="shared" si="529"/>
        <v>0</v>
      </c>
      <c r="T1090" s="4">
        <f t="shared" si="530"/>
        <v>0</v>
      </c>
      <c r="U1090" s="5">
        <f t="shared" si="531"/>
        <v>0</v>
      </c>
      <c r="V1090" s="5">
        <f t="shared" si="532"/>
        <v>-13.452843792623852</v>
      </c>
      <c r="W1090" s="5">
        <f t="shared" si="533"/>
        <v>21.355168715090532</v>
      </c>
      <c r="X1090" s="5">
        <f t="shared" si="511"/>
        <v>0.99919795501004305</v>
      </c>
      <c r="Y1090" s="5">
        <f t="shared" si="512"/>
        <v>0</v>
      </c>
      <c r="Z1090" s="5">
        <f t="shared" si="513"/>
        <v>15.067420144163789</v>
      </c>
      <c r="AA1090" s="5">
        <f t="shared" si="514"/>
        <v>9.4918308659407895</v>
      </c>
      <c r="AB1090" s="5">
        <f t="shared" si="515"/>
        <v>0</v>
      </c>
      <c r="AC1090" s="5">
        <f t="shared" si="516"/>
        <v>1.6145763515399363</v>
      </c>
      <c r="AD1090" s="5">
        <f t="shared" si="517"/>
        <v>-1.3270004189686802</v>
      </c>
      <c r="AE1090">
        <f t="shared" si="504"/>
        <v>0</v>
      </c>
    </row>
    <row r="1091" spans="1:31" x14ac:dyDescent="0.2">
      <c r="A1091">
        <f t="shared" si="534"/>
        <v>10.589999999999819</v>
      </c>
      <c r="B1091" s="5">
        <f t="shared" si="518"/>
        <v>0</v>
      </c>
      <c r="C1091" s="5">
        <f t="shared" si="519"/>
        <v>677.27236055937044</v>
      </c>
      <c r="D1091" s="5">
        <f t="shared" si="520"/>
        <v>-407.93333146584149</v>
      </c>
      <c r="E1091" s="2">
        <f t="shared" si="521"/>
        <v>677.27236055937044</v>
      </c>
      <c r="F1091" s="2">
        <f t="shared" si="522"/>
        <v>0</v>
      </c>
      <c r="G1091" s="3">
        <f t="shared" si="523"/>
        <v>0</v>
      </c>
      <c r="H1091" s="3">
        <f t="shared" si="524"/>
        <v>59.316078337674774</v>
      </c>
      <c r="I1091" s="3">
        <f t="shared" si="525"/>
        <v>-94.146531672552115</v>
      </c>
      <c r="J1091" s="2">
        <f t="shared" si="505"/>
        <v>111.27428532833643</v>
      </c>
      <c r="K1091" s="2">
        <f t="shared" si="526"/>
        <v>75.85159190752313</v>
      </c>
      <c r="L1091" s="6">
        <f t="shared" si="506"/>
        <v>2834.7220426954991</v>
      </c>
      <c r="M1091" s="2">
        <f t="shared" si="507"/>
        <v>35.926164777217259</v>
      </c>
      <c r="N1091" s="2">
        <f t="shared" si="527"/>
        <v>111.27428532833643</v>
      </c>
      <c r="O1091" s="2">
        <f t="shared" si="508"/>
        <v>75.85159190752313</v>
      </c>
      <c r="P1091" s="5">
        <f t="shared" si="509"/>
        <v>0.38357388364670858</v>
      </c>
      <c r="Q1091" s="4">
        <f t="shared" si="528"/>
        <v>0.32286133917832066</v>
      </c>
      <c r="R1091" s="4">
        <f t="shared" si="510"/>
        <v>0.27061449775526769</v>
      </c>
      <c r="S1091" s="4">
        <f t="shared" si="529"/>
        <v>0</v>
      </c>
      <c r="T1091" s="4">
        <f t="shared" si="530"/>
        <v>0</v>
      </c>
      <c r="U1091" s="5">
        <f t="shared" si="531"/>
        <v>0</v>
      </c>
      <c r="V1091" s="5">
        <f t="shared" si="532"/>
        <v>-13.458902982752802</v>
      </c>
      <c r="W1091" s="5">
        <f t="shared" si="533"/>
        <v>21.361982643730091</v>
      </c>
      <c r="X1091" s="5">
        <f t="shared" si="511"/>
        <v>0.99919705417536064</v>
      </c>
      <c r="Y1091" s="5">
        <f t="shared" si="512"/>
        <v>0</v>
      </c>
      <c r="Z1091" s="5">
        <f t="shared" si="513"/>
        <v>15.071052672382242</v>
      </c>
      <c r="AA1091" s="5">
        <f t="shared" si="514"/>
        <v>9.495365629139533</v>
      </c>
      <c r="AB1091" s="5">
        <f t="shared" si="515"/>
        <v>0</v>
      </c>
      <c r="AC1091" s="5">
        <f t="shared" si="516"/>
        <v>1.6121496896294403</v>
      </c>
      <c r="AD1091" s="5">
        <f t="shared" si="517"/>
        <v>-1.3166517271303775</v>
      </c>
      <c r="AE1091">
        <f t="shared" si="504"/>
        <v>0</v>
      </c>
    </row>
    <row r="1092" spans="1:31" x14ac:dyDescent="0.2">
      <c r="A1092">
        <f t="shared" si="534"/>
        <v>10.599999999999818</v>
      </c>
      <c r="B1092" s="5">
        <f t="shared" si="518"/>
        <v>0</v>
      </c>
      <c r="C1092" s="5">
        <f t="shared" si="519"/>
        <v>677.86560195023173</v>
      </c>
      <c r="D1092" s="5">
        <f t="shared" si="520"/>
        <v>-408.87486261515335</v>
      </c>
      <c r="E1092" s="2">
        <f t="shared" si="521"/>
        <v>677.86560195023173</v>
      </c>
      <c r="F1092" s="2">
        <f t="shared" si="522"/>
        <v>0</v>
      </c>
      <c r="G1092" s="3">
        <f t="shared" si="523"/>
        <v>0</v>
      </c>
      <c r="H1092" s="3">
        <f t="shared" si="524"/>
        <v>59.332199834571071</v>
      </c>
      <c r="I1092" s="3">
        <f t="shared" si="525"/>
        <v>-94.159698189823416</v>
      </c>
      <c r="J1092" s="2">
        <f t="shared" si="505"/>
        <v>111.29401915830027</v>
      </c>
      <c r="K1092" s="2">
        <f t="shared" si="526"/>
        <v>75.865043734356007</v>
      </c>
      <c r="L1092" s="6">
        <f t="shared" si="506"/>
        <v>2834.7194883136399</v>
      </c>
      <c r="M1092" s="2">
        <f t="shared" si="507"/>
        <v>35.926132403974947</v>
      </c>
      <c r="N1092" s="2">
        <f t="shared" si="527"/>
        <v>111.29401915830027</v>
      </c>
      <c r="O1092" s="2">
        <f t="shared" si="508"/>
        <v>75.865043734356007</v>
      </c>
      <c r="P1092" s="5">
        <f t="shared" si="509"/>
        <v>0.38357380905875832</v>
      </c>
      <c r="Q1092" s="4">
        <f t="shared" si="528"/>
        <v>0.32280380092011068</v>
      </c>
      <c r="R1092" s="4">
        <f t="shared" si="510"/>
        <v>0.2705934541132447</v>
      </c>
      <c r="S1092" s="4">
        <f t="shared" si="529"/>
        <v>0</v>
      </c>
      <c r="T1092" s="4">
        <f t="shared" si="530"/>
        <v>0</v>
      </c>
      <c r="U1092" s="5">
        <f t="shared" si="531"/>
        <v>0</v>
      </c>
      <c r="V1092" s="5">
        <f t="shared" si="532"/>
        <v>-13.464945859907877</v>
      </c>
      <c r="W1092" s="5">
        <f t="shared" si="533"/>
        <v>21.368754939918766</v>
      </c>
      <c r="X1092" s="5">
        <f t="shared" si="511"/>
        <v>0.99919615379402149</v>
      </c>
      <c r="Y1092" s="5">
        <f t="shared" si="512"/>
        <v>0</v>
      </c>
      <c r="Z1092" s="5">
        <f t="shared" si="513"/>
        <v>15.074661180545613</v>
      </c>
      <c r="AA1092" s="5">
        <f t="shared" si="514"/>
        <v>9.4988920610118281</v>
      </c>
      <c r="AB1092" s="5">
        <f t="shared" si="515"/>
        <v>0</v>
      </c>
      <c r="AC1092" s="5">
        <f t="shared" si="516"/>
        <v>1.6097153206377364</v>
      </c>
      <c r="AD1092" s="5">
        <f t="shared" si="517"/>
        <v>-1.3063529990694036</v>
      </c>
      <c r="AE1092">
        <f t="shared" si="504"/>
        <v>0</v>
      </c>
    </row>
    <row r="1093" spans="1:31" x14ac:dyDescent="0.2">
      <c r="A1093">
        <f t="shared" si="534"/>
        <v>10.609999999999818</v>
      </c>
      <c r="B1093" s="5">
        <f t="shared" si="518"/>
        <v>0</v>
      </c>
      <c r="C1093" s="5">
        <f t="shared" si="519"/>
        <v>678.45900443434346</v>
      </c>
      <c r="D1093" s="5">
        <f t="shared" si="520"/>
        <v>-409.81652491470152</v>
      </c>
      <c r="E1093" s="2">
        <f t="shared" si="521"/>
        <v>678.45900443434346</v>
      </c>
      <c r="F1093" s="2">
        <f t="shared" si="522"/>
        <v>0</v>
      </c>
      <c r="G1093" s="3">
        <f t="shared" si="523"/>
        <v>0</v>
      </c>
      <c r="H1093" s="3">
        <f t="shared" si="524"/>
        <v>59.348296987777445</v>
      </c>
      <c r="I1093" s="3">
        <f t="shared" si="525"/>
        <v>-94.172761719814105</v>
      </c>
      <c r="J1093" s="2">
        <f t="shared" si="505"/>
        <v>111.31365327436845</v>
      </c>
      <c r="K1093" s="2">
        <f t="shared" si="526"/>
        <v>75.878427589889867</v>
      </c>
      <c r="L1093" s="6">
        <f t="shared" si="506"/>
        <v>2834.7169352157684</v>
      </c>
      <c r="M1093" s="2">
        <f t="shared" si="507"/>
        <v>35.926100047005399</v>
      </c>
      <c r="N1093" s="2">
        <f t="shared" si="527"/>
        <v>111.31365327436845</v>
      </c>
      <c r="O1093" s="2">
        <f t="shared" si="508"/>
        <v>75.878427589889867</v>
      </c>
      <c r="P1093" s="5">
        <f t="shared" si="509"/>
        <v>0.38357373450830046</v>
      </c>
      <c r="Q1093" s="4">
        <f t="shared" si="528"/>
        <v>0.32274657232256965</v>
      </c>
      <c r="R1093" s="4">
        <f t="shared" si="510"/>
        <v>0.27057251952954686</v>
      </c>
      <c r="S1093" s="4">
        <f t="shared" si="529"/>
        <v>0</v>
      </c>
      <c r="T1093" s="4">
        <f t="shared" si="530"/>
        <v>0</v>
      </c>
      <c r="U1093" s="5">
        <f t="shared" si="531"/>
        <v>0</v>
      </c>
      <c r="V1093" s="5">
        <f t="shared" si="532"/>
        <v>-13.470972440707326</v>
      </c>
      <c r="W1093" s="5">
        <f t="shared" si="533"/>
        <v>21.375485770959475</v>
      </c>
      <c r="X1093" s="5">
        <f t="shared" si="511"/>
        <v>0.99919525386526886</v>
      </c>
      <c r="Y1093" s="5">
        <f t="shared" si="512"/>
        <v>0</v>
      </c>
      <c r="Z1093" s="5">
        <f t="shared" si="513"/>
        <v>15.078245773607124</v>
      </c>
      <c r="AA1093" s="5">
        <f t="shared" si="514"/>
        <v>9.5024101649389543</v>
      </c>
      <c r="AB1093" s="5">
        <f t="shared" si="515"/>
        <v>0</v>
      </c>
      <c r="AC1093" s="5">
        <f t="shared" si="516"/>
        <v>1.6072733328997977</v>
      </c>
      <c r="AD1093" s="5">
        <f t="shared" si="517"/>
        <v>-1.29610406410157</v>
      </c>
      <c r="AE1093">
        <f t="shared" ref="AE1093:AE1158" si="535">IF(($D1093-height)*($D1094-height)&lt;0,1,0)</f>
        <v>0</v>
      </c>
    </row>
    <row r="1094" spans="1:31" x14ac:dyDescent="0.2">
      <c r="A1094">
        <f t="shared" si="534"/>
        <v>10.619999999999818</v>
      </c>
      <c r="B1094" s="5">
        <f t="shared" si="518"/>
        <v>0</v>
      </c>
      <c r="C1094" s="5">
        <f t="shared" si="519"/>
        <v>679.05256776788781</v>
      </c>
      <c r="D1094" s="5">
        <f t="shared" si="520"/>
        <v>-410.75831733710282</v>
      </c>
      <c r="E1094" s="2">
        <f t="shared" si="521"/>
        <v>679.05256776788781</v>
      </c>
      <c r="F1094" s="2">
        <f t="shared" si="522"/>
        <v>0</v>
      </c>
      <c r="G1094" s="3">
        <f t="shared" si="523"/>
        <v>0</v>
      </c>
      <c r="H1094" s="3">
        <f t="shared" si="524"/>
        <v>59.364369721106442</v>
      </c>
      <c r="I1094" s="3">
        <f t="shared" si="525"/>
        <v>-94.185722760455121</v>
      </c>
      <c r="J1094" s="2">
        <f t="shared" si="505"/>
        <v>111.33318806309973</v>
      </c>
      <c r="K1094" s="2">
        <f t="shared" si="526"/>
        <v>75.891743737627621</v>
      </c>
      <c r="L1094" s="6">
        <f t="shared" si="506"/>
        <v>2834.7143833997293</v>
      </c>
      <c r="M1094" s="2">
        <f t="shared" si="507"/>
        <v>35.926067706281287</v>
      </c>
      <c r="N1094" s="2">
        <f t="shared" si="527"/>
        <v>111.33318806309973</v>
      </c>
      <c r="O1094" s="2">
        <f t="shared" si="508"/>
        <v>75.891743737627621</v>
      </c>
      <c r="P1094" s="5">
        <f t="shared" si="509"/>
        <v>0.3835736599952721</v>
      </c>
      <c r="Q1094" s="4">
        <f t="shared" si="528"/>
        <v>0.32268965194744681</v>
      </c>
      <c r="R1094" s="4">
        <f t="shared" si="510"/>
        <v>0.27055169354456127</v>
      </c>
      <c r="S1094" s="4">
        <f t="shared" si="529"/>
        <v>0</v>
      </c>
      <c r="T1094" s="4">
        <f t="shared" si="530"/>
        <v>0</v>
      </c>
      <c r="U1094" s="5">
        <f t="shared" si="531"/>
        <v>0</v>
      </c>
      <c r="V1094" s="5">
        <f t="shared" si="532"/>
        <v>-13.476982741914407</v>
      </c>
      <c r="W1094" s="5">
        <f t="shared" si="533"/>
        <v>21.382175303818428</v>
      </c>
      <c r="X1094" s="5">
        <f t="shared" si="511"/>
        <v>0.9991943543883427</v>
      </c>
      <c r="Y1094" s="5">
        <f t="shared" si="512"/>
        <v>0</v>
      </c>
      <c r="Z1094" s="5">
        <f t="shared" si="513"/>
        <v>15.081806556232445</v>
      </c>
      <c r="AA1094" s="5">
        <f t="shared" si="514"/>
        <v>9.5059199444005387</v>
      </c>
      <c r="AB1094" s="5">
        <f t="shared" si="515"/>
        <v>0</v>
      </c>
      <c r="AC1094" s="5">
        <f t="shared" si="516"/>
        <v>1.6048238143180384</v>
      </c>
      <c r="AD1094" s="5">
        <f t="shared" si="517"/>
        <v>-1.2859047517810325</v>
      </c>
      <c r="AE1094">
        <f t="shared" si="535"/>
        <v>0</v>
      </c>
    </row>
    <row r="1095" spans="1:31" x14ac:dyDescent="0.2">
      <c r="A1095">
        <f t="shared" si="534"/>
        <v>10.629999999999818</v>
      </c>
      <c r="B1095" s="5">
        <f t="shared" si="518"/>
        <v>0</v>
      </c>
      <c r="C1095" s="5">
        <f t="shared" si="519"/>
        <v>679.64629170628962</v>
      </c>
      <c r="D1095" s="5">
        <f t="shared" si="520"/>
        <v>-411.70023885994493</v>
      </c>
      <c r="E1095" s="2">
        <f t="shared" si="521"/>
        <v>679.64629170628962</v>
      </c>
      <c r="F1095" s="2">
        <f t="shared" si="522"/>
        <v>0</v>
      </c>
      <c r="G1095" s="3">
        <f t="shared" si="523"/>
        <v>0</v>
      </c>
      <c r="H1095" s="3">
        <f t="shared" si="524"/>
        <v>59.38041795924962</v>
      </c>
      <c r="I1095" s="3">
        <f t="shared" si="525"/>
        <v>-94.198581807972928</v>
      </c>
      <c r="J1095" s="2">
        <f t="shared" si="505"/>
        <v>111.35262391002982</v>
      </c>
      <c r="K1095" s="2">
        <f t="shared" si="526"/>
        <v>75.904992440374784</v>
      </c>
      <c r="L1095" s="6">
        <f t="shared" si="506"/>
        <v>2834.7118328633569</v>
      </c>
      <c r="M1095" s="2">
        <f t="shared" si="507"/>
        <v>35.926035381775186</v>
      </c>
      <c r="N1095" s="2">
        <f t="shared" si="527"/>
        <v>111.35262391002982</v>
      </c>
      <c r="O1095" s="2">
        <f t="shared" si="508"/>
        <v>75.904992440374784</v>
      </c>
      <c r="P1095" s="5">
        <f t="shared" si="509"/>
        <v>0.38357358551961002</v>
      </c>
      <c r="Q1095" s="4">
        <f t="shared" si="528"/>
        <v>0.32263303836290863</v>
      </c>
      <c r="R1095" s="4">
        <f t="shared" si="510"/>
        <v>0.27053097570028001</v>
      </c>
      <c r="S1095" s="4">
        <f t="shared" si="529"/>
        <v>0</v>
      </c>
      <c r="T1095" s="4">
        <f t="shared" si="530"/>
        <v>0</v>
      </c>
      <c r="U1095" s="5">
        <f t="shared" si="531"/>
        <v>0</v>
      </c>
      <c r="V1095" s="5">
        <f t="shared" si="532"/>
        <v>-13.482976780436264</v>
      </c>
      <c r="W1095" s="5">
        <f t="shared" si="533"/>
        <v>21.388823705123254</v>
      </c>
      <c r="X1095" s="5">
        <f t="shared" si="511"/>
        <v>0.99919345536248028</v>
      </c>
      <c r="Y1095" s="5">
        <f t="shared" si="512"/>
        <v>0</v>
      </c>
      <c r="Z1095" s="5">
        <f t="shared" si="513"/>
        <v>15.085343632799365</v>
      </c>
      <c r="AA1095" s="5">
        <f t="shared" si="514"/>
        <v>9.5094214029739614</v>
      </c>
      <c r="AB1095" s="5">
        <f t="shared" si="515"/>
        <v>0</v>
      </c>
      <c r="AC1095" s="5">
        <f t="shared" si="516"/>
        <v>1.6023668523631009</v>
      </c>
      <c r="AD1095" s="5">
        <f t="shared" si="517"/>
        <v>-1.2757548919027855</v>
      </c>
      <c r="AE1095">
        <f t="shared" si="535"/>
        <v>0</v>
      </c>
    </row>
    <row r="1096" spans="1:31" x14ac:dyDescent="0.2">
      <c r="A1096">
        <f t="shared" si="534"/>
        <v>10.639999999999818</v>
      </c>
      <c r="B1096" s="5">
        <f t="shared" si="518"/>
        <v>0</v>
      </c>
      <c r="C1096" s="5">
        <f t="shared" si="519"/>
        <v>680.24017600422474</v>
      </c>
      <c r="D1096" s="5">
        <f t="shared" si="520"/>
        <v>-412.64228846576924</v>
      </c>
      <c r="E1096" s="2">
        <f t="shared" si="521"/>
        <v>680.24017600422474</v>
      </c>
      <c r="F1096" s="2">
        <f t="shared" si="522"/>
        <v>0</v>
      </c>
      <c r="G1096" s="3">
        <f t="shared" si="523"/>
        <v>0</v>
      </c>
      <c r="H1096" s="3">
        <f t="shared" si="524"/>
        <v>59.39644162777325</v>
      </c>
      <c r="I1096" s="3">
        <f t="shared" si="525"/>
        <v>-94.211339356891955</v>
      </c>
      <c r="J1096" s="2">
        <f t="shared" si="505"/>
        <v>111.37196119967061</v>
      </c>
      <c r="K1096" s="2">
        <f t="shared" si="526"/>
        <v>75.918173960238988</v>
      </c>
      <c r="L1096" s="6">
        <f t="shared" si="506"/>
        <v>2834.709283604479</v>
      </c>
      <c r="M1096" s="2">
        <f t="shared" si="507"/>
        <v>35.92600307345954</v>
      </c>
      <c r="N1096" s="2">
        <f t="shared" si="527"/>
        <v>111.37196119967061</v>
      </c>
      <c r="O1096" s="2">
        <f t="shared" si="508"/>
        <v>75.918173960238988</v>
      </c>
      <c r="P1096" s="5">
        <f t="shared" si="509"/>
        <v>0.38357351108125082</v>
      </c>
      <c r="Q1096" s="4">
        <f t="shared" si="528"/>
        <v>0.32257673014350935</v>
      </c>
      <c r="R1096" s="4">
        <f t="shared" si="510"/>
        <v>0.27051036554029617</v>
      </c>
      <c r="S1096" s="4">
        <f t="shared" si="529"/>
        <v>0</v>
      </c>
      <c r="T1096" s="4">
        <f t="shared" si="530"/>
        <v>0</v>
      </c>
      <c r="U1096" s="5">
        <f t="shared" si="531"/>
        <v>0</v>
      </c>
      <c r="V1096" s="5">
        <f t="shared" si="532"/>
        <v>-13.488954573322848</v>
      </c>
      <c r="W1096" s="5">
        <f t="shared" si="533"/>
        <v>21.395431141161122</v>
      </c>
      <c r="X1096" s="5">
        <f t="shared" si="511"/>
        <v>0.9991925567869151</v>
      </c>
      <c r="Y1096" s="5">
        <f t="shared" si="512"/>
        <v>0</v>
      </c>
      <c r="Z1096" s="5">
        <f t="shared" si="513"/>
        <v>15.088857107397464</v>
      </c>
      <c r="AA1096" s="5">
        <f t="shared" si="514"/>
        <v>9.5129145443338015</v>
      </c>
      <c r="AB1096" s="5">
        <f t="shared" si="515"/>
        <v>0</v>
      </c>
      <c r="AC1096" s="5">
        <f t="shared" si="516"/>
        <v>1.5999025340746158</v>
      </c>
      <c r="AD1096" s="5">
        <f t="shared" si="517"/>
        <v>-1.2656543145050776</v>
      </c>
      <c r="AE1096">
        <f t="shared" si="535"/>
        <v>0</v>
      </c>
    </row>
    <row r="1097" spans="1:31" x14ac:dyDescent="0.2">
      <c r="A1097">
        <f t="shared" si="534"/>
        <v>10.649999999999817</v>
      </c>
      <c r="B1097" s="5">
        <f t="shared" si="518"/>
        <v>0</v>
      </c>
      <c r="C1097" s="5">
        <f t="shared" si="519"/>
        <v>680.83422041562915</v>
      </c>
      <c r="D1097" s="5">
        <f t="shared" si="520"/>
        <v>-413.58446514205389</v>
      </c>
      <c r="E1097" s="2">
        <f t="shared" si="521"/>
        <v>680.83422041562915</v>
      </c>
      <c r="F1097" s="2">
        <f t="shared" si="522"/>
        <v>0</v>
      </c>
      <c r="G1097" s="3">
        <f t="shared" si="523"/>
        <v>0</v>
      </c>
      <c r="H1097" s="3">
        <f t="shared" si="524"/>
        <v>59.412440653113997</v>
      </c>
      <c r="I1097" s="3">
        <f t="shared" si="525"/>
        <v>-94.223995900037011</v>
      </c>
      <c r="J1097" s="2">
        <f t="shared" si="505"/>
        <v>111.39120031550959</v>
      </c>
      <c r="K1097" s="2">
        <f t="shared" si="526"/>
        <v>75.931288558629575</v>
      </c>
      <c r="L1097" s="6">
        <f t="shared" si="506"/>
        <v>2834.7067356209127</v>
      </c>
      <c r="M1097" s="2">
        <f t="shared" si="507"/>
        <v>35.92597078130671</v>
      </c>
      <c r="N1097" s="2">
        <f t="shared" si="527"/>
        <v>111.39120031550959</v>
      </c>
      <c r="O1097" s="2">
        <f t="shared" si="508"/>
        <v>75.931288558629575</v>
      </c>
      <c r="P1097" s="5">
        <f t="shared" si="509"/>
        <v>0.38357343668013066</v>
      </c>
      <c r="Q1097" s="4">
        <f t="shared" si="528"/>
        <v>0.32252072587016145</v>
      </c>
      <c r="R1097" s="4">
        <f t="shared" si="510"/>
        <v>0.27048986260980029</v>
      </c>
      <c r="S1097" s="4">
        <f t="shared" si="529"/>
        <v>0</v>
      </c>
      <c r="T1097" s="4">
        <f t="shared" si="530"/>
        <v>0</v>
      </c>
      <c r="U1097" s="5">
        <f t="shared" si="531"/>
        <v>0</v>
      </c>
      <c r="V1097" s="5">
        <f t="shared" si="532"/>
        <v>-13.494916137765811</v>
      </c>
      <c r="W1097" s="5">
        <f t="shared" si="533"/>
        <v>21.401997777876904</v>
      </c>
      <c r="X1097" s="5">
        <f t="shared" si="511"/>
        <v>0.99919165866087856</v>
      </c>
      <c r="Y1097" s="5">
        <f t="shared" si="512"/>
        <v>0</v>
      </c>
      <c r="Z1097" s="5">
        <f t="shared" si="513"/>
        <v>15.092347083827795</v>
      </c>
      <c r="AA1097" s="5">
        <f t="shared" si="514"/>
        <v>9.5163993722512537</v>
      </c>
      <c r="AB1097" s="5">
        <f t="shared" si="515"/>
        <v>0</v>
      </c>
      <c r="AC1097" s="5">
        <f t="shared" si="516"/>
        <v>1.5974309460619835</v>
      </c>
      <c r="AD1097" s="5">
        <f t="shared" si="517"/>
        <v>-1.2556028498718419</v>
      </c>
      <c r="AE1097">
        <f t="shared" si="535"/>
        <v>0</v>
      </c>
    </row>
    <row r="1098" spans="1:31" x14ac:dyDescent="0.2">
      <c r="A1098">
        <f t="shared" si="534"/>
        <v>10.659999999999817</v>
      </c>
      <c r="B1098" s="5">
        <f t="shared" si="518"/>
        <v>0</v>
      </c>
      <c r="C1098" s="5">
        <f t="shared" si="519"/>
        <v>681.4284246937076</v>
      </c>
      <c r="D1098" s="5">
        <f t="shared" si="520"/>
        <v>-414.52676788119675</v>
      </c>
      <c r="E1098" s="2">
        <f t="shared" si="521"/>
        <v>681.4284246937076</v>
      </c>
      <c r="F1098" s="2">
        <f t="shared" si="522"/>
        <v>0</v>
      </c>
      <c r="G1098" s="3">
        <f t="shared" si="523"/>
        <v>0</v>
      </c>
      <c r="H1098" s="3">
        <f t="shared" si="524"/>
        <v>59.428414962574614</v>
      </c>
      <c r="I1098" s="3">
        <f t="shared" si="525"/>
        <v>-94.236551928535732</v>
      </c>
      <c r="J1098" s="2">
        <f t="shared" si="505"/>
        <v>111.41034164000922</v>
      </c>
      <c r="K1098" s="2">
        <f t="shared" si="526"/>
        <v>75.944336496257137</v>
      </c>
      <c r="L1098" s="6">
        <f t="shared" si="506"/>
        <v>2834.7041889104685</v>
      </c>
      <c r="M1098" s="2">
        <f t="shared" si="507"/>
        <v>35.925938505288919</v>
      </c>
      <c r="N1098" s="2">
        <f t="shared" si="527"/>
        <v>111.41034164000922</v>
      </c>
      <c r="O1098" s="2">
        <f t="shared" si="508"/>
        <v>75.944336496257137</v>
      </c>
      <c r="P1098" s="5">
        <f t="shared" si="509"/>
        <v>0.38357336231618566</v>
      </c>
      <c r="Q1098" s="4">
        <f t="shared" si="528"/>
        <v>0.32246502413010592</v>
      </c>
      <c r="R1098" s="4">
        <f t="shared" si="510"/>
        <v>0.27046946645557635</v>
      </c>
      <c r="S1098" s="4">
        <f t="shared" si="529"/>
        <v>0</v>
      </c>
      <c r="T1098" s="4">
        <f t="shared" si="530"/>
        <v>0</v>
      </c>
      <c r="U1098" s="5">
        <f t="shared" si="531"/>
        <v>0</v>
      </c>
      <c r="V1098" s="5">
        <f t="shared" si="532"/>
        <v>-13.500861491097425</v>
      </c>
      <c r="W1098" s="5">
        <f t="shared" si="533"/>
        <v>21.408523780871374</v>
      </c>
      <c r="X1098" s="5">
        <f t="shared" si="511"/>
        <v>0.99919076098359794</v>
      </c>
      <c r="Y1098" s="5">
        <f t="shared" si="512"/>
        <v>0</v>
      </c>
      <c r="Z1098" s="5">
        <f t="shared" si="513"/>
        <v>15.095813665602565</v>
      </c>
      <c r="AA1098" s="5">
        <f t="shared" si="514"/>
        <v>9.5198758905935446</v>
      </c>
      <c r="AB1098" s="5">
        <f t="shared" si="515"/>
        <v>0</v>
      </c>
      <c r="AC1098" s="5">
        <f t="shared" si="516"/>
        <v>1.5949521745051403</v>
      </c>
      <c r="AD1098" s="5">
        <f t="shared" si="517"/>
        <v>-1.2456003285350832</v>
      </c>
      <c r="AE1098">
        <f t="shared" si="535"/>
        <v>0</v>
      </c>
    </row>
    <row r="1099" spans="1:31" x14ac:dyDescent="0.2">
      <c r="A1099">
        <f t="shared" si="534"/>
        <v>10.669999999999817</v>
      </c>
      <c r="B1099" s="5">
        <f t="shared" si="518"/>
        <v>0</v>
      </c>
      <c r="C1099" s="5">
        <f t="shared" si="519"/>
        <v>682.02278859094213</v>
      </c>
      <c r="D1099" s="5">
        <f t="shared" si="520"/>
        <v>-415.46919568049856</v>
      </c>
      <c r="E1099" s="2">
        <f t="shared" si="521"/>
        <v>682.02278859094213</v>
      </c>
      <c r="F1099" s="2">
        <f t="shared" si="522"/>
        <v>0</v>
      </c>
      <c r="G1099" s="3">
        <f t="shared" si="523"/>
        <v>0</v>
      </c>
      <c r="H1099" s="3">
        <f t="shared" si="524"/>
        <v>59.444364484319664</v>
      </c>
      <c r="I1099" s="3">
        <f t="shared" si="525"/>
        <v>-94.249007931821083</v>
      </c>
      <c r="J1099" s="2">
        <f t="shared" si="505"/>
        <v>111.42938555460637</v>
      </c>
      <c r="K1099" s="2">
        <f t="shared" si="526"/>
        <v>75.957318033133177</v>
      </c>
      <c r="L1099" s="6">
        <f t="shared" si="506"/>
        <v>2834.7016434709462</v>
      </c>
      <c r="M1099" s="2">
        <f t="shared" si="507"/>
        <v>35.925906245378307</v>
      </c>
      <c r="N1099" s="2">
        <f t="shared" si="527"/>
        <v>111.42938555460637</v>
      </c>
      <c r="O1099" s="2">
        <f t="shared" si="508"/>
        <v>75.957318033133177</v>
      </c>
      <c r="P1099" s="5">
        <f t="shared" si="509"/>
        <v>0.38357328798935164</v>
      </c>
      <c r="Q1099" s="4">
        <f t="shared" si="528"/>
        <v>0.32240962351688363</v>
      </c>
      <c r="R1099" s="4">
        <f t="shared" si="510"/>
        <v>0.27044917662599816</v>
      </c>
      <c r="S1099" s="4">
        <f t="shared" si="529"/>
        <v>0</v>
      </c>
      <c r="T1099" s="4">
        <f t="shared" si="530"/>
        <v>0</v>
      </c>
      <c r="U1099" s="5">
        <f t="shared" si="531"/>
        <v>0</v>
      </c>
      <c r="V1099" s="5">
        <f t="shared" si="532"/>
        <v>-13.506790650789496</v>
      </c>
      <c r="W1099" s="5">
        <f t="shared" si="533"/>
        <v>21.415009315399452</v>
      </c>
      <c r="X1099" s="5">
        <f t="shared" si="511"/>
        <v>0.99918986375429864</v>
      </c>
      <c r="Y1099" s="5">
        <f t="shared" si="512"/>
        <v>0</v>
      </c>
      <c r="Z1099" s="5">
        <f t="shared" si="513"/>
        <v>15.09925695594487</v>
      </c>
      <c r="AA1099" s="5">
        <f t="shared" si="514"/>
        <v>9.5233441033233692</v>
      </c>
      <c r="AB1099" s="5">
        <f t="shared" si="515"/>
        <v>0</v>
      </c>
      <c r="AC1099" s="5">
        <f t="shared" si="516"/>
        <v>1.5924663051553747</v>
      </c>
      <c r="AD1099" s="5">
        <f t="shared" si="517"/>
        <v>-1.2356465812771802</v>
      </c>
      <c r="AE1099">
        <f t="shared" si="535"/>
        <v>0</v>
      </c>
    </row>
    <row r="1100" spans="1:31" x14ac:dyDescent="0.2">
      <c r="A1100">
        <f t="shared" si="534"/>
        <v>10.679999999999817</v>
      </c>
      <c r="B1100" s="5">
        <f t="shared" si="518"/>
        <v>0</v>
      </c>
      <c r="C1100" s="5">
        <f t="shared" si="519"/>
        <v>682.6173118591006</v>
      </c>
      <c r="D1100" s="5">
        <f t="shared" si="520"/>
        <v>-416.4117475421458</v>
      </c>
      <c r="E1100" s="2">
        <f t="shared" si="521"/>
        <v>682.6173118591006</v>
      </c>
      <c r="F1100" s="2">
        <f t="shared" si="522"/>
        <v>0</v>
      </c>
      <c r="G1100" s="3">
        <f t="shared" si="523"/>
        <v>0</v>
      </c>
      <c r="H1100" s="3">
        <f t="shared" si="524"/>
        <v>59.460289147371221</v>
      </c>
      <c r="I1100" s="3">
        <f t="shared" si="525"/>
        <v>-94.261364397633855</v>
      </c>
      <c r="J1100" s="2">
        <f t="shared" si="505"/>
        <v>111.44833243971175</v>
      </c>
      <c r="K1100" s="2">
        <f t="shared" si="526"/>
        <v>75.970233428569699</v>
      </c>
      <c r="L1100" s="6">
        <f t="shared" si="506"/>
        <v>2834.6990993001396</v>
      </c>
      <c r="M1100" s="2">
        <f t="shared" si="507"/>
        <v>35.925874001546909</v>
      </c>
      <c r="N1100" s="2">
        <f t="shared" si="527"/>
        <v>111.44833243971175</v>
      </c>
      <c r="O1100" s="2">
        <f t="shared" si="508"/>
        <v>75.970233428569699</v>
      </c>
      <c r="P1100" s="5">
        <f t="shared" si="509"/>
        <v>0.3835732136995641</v>
      </c>
      <c r="Q1100" s="4">
        <f t="shared" si="528"/>
        <v>0.32235452263030584</v>
      </c>
      <c r="R1100" s="4">
        <f t="shared" si="510"/>
        <v>0.27042899267102594</v>
      </c>
      <c r="S1100" s="4">
        <f t="shared" si="529"/>
        <v>0</v>
      </c>
      <c r="T1100" s="4">
        <f t="shared" si="530"/>
        <v>0</v>
      </c>
      <c r="U1100" s="5">
        <f t="shared" si="531"/>
        <v>0</v>
      </c>
      <c r="V1100" s="5">
        <f t="shared" si="532"/>
        <v>-13.512703634452256</v>
      </c>
      <c r="W1100" s="5">
        <f t="shared" si="533"/>
        <v>21.421454546368413</v>
      </c>
      <c r="X1100" s="5">
        <f t="shared" si="511"/>
        <v>0.99918896697220272</v>
      </c>
      <c r="Y1100" s="5">
        <f t="shared" si="512"/>
        <v>0</v>
      </c>
      <c r="Z1100" s="5">
        <f t="shared" si="513"/>
        <v>15.102677057788412</v>
      </c>
      <c r="AA1100" s="5">
        <f t="shared" si="514"/>
        <v>9.5268040144983335</v>
      </c>
      <c r="AB1100" s="5">
        <f t="shared" si="515"/>
        <v>0</v>
      </c>
      <c r="AC1100" s="5">
        <f t="shared" si="516"/>
        <v>1.589973423336156</v>
      </c>
      <c r="AD1100" s="5">
        <f t="shared" si="517"/>
        <v>-1.2257414391332517</v>
      </c>
      <c r="AE1100">
        <f t="shared" si="535"/>
        <v>0</v>
      </c>
    </row>
    <row r="1101" spans="1:31" x14ac:dyDescent="0.2">
      <c r="A1101">
        <f t="shared" si="534"/>
        <v>10.689999999999817</v>
      </c>
      <c r="B1101" s="5">
        <f t="shared" si="518"/>
        <v>0</v>
      </c>
      <c r="C1101" s="5">
        <f t="shared" si="519"/>
        <v>683.21199424924555</v>
      </c>
      <c r="D1101" s="5">
        <f t="shared" si="520"/>
        <v>-417.35442247319412</v>
      </c>
      <c r="E1101" s="2">
        <f t="shared" si="521"/>
        <v>683.21199424924555</v>
      </c>
      <c r="F1101" s="2">
        <f t="shared" si="522"/>
        <v>0</v>
      </c>
      <c r="G1101" s="3">
        <f t="shared" si="523"/>
        <v>0</v>
      </c>
      <c r="H1101" s="3">
        <f t="shared" si="524"/>
        <v>59.476188881604585</v>
      </c>
      <c r="I1101" s="3">
        <f t="shared" si="525"/>
        <v>-94.273621812025183</v>
      </c>
      <c r="J1101" s="2">
        <f t="shared" si="505"/>
        <v>111.46718267470949</v>
      </c>
      <c r="K1101" s="2">
        <f t="shared" si="526"/>
        <v>75.983082941178921</v>
      </c>
      <c r="L1101" s="6">
        <f t="shared" si="506"/>
        <v>2834.6965563958329</v>
      </c>
      <c r="M1101" s="2">
        <f t="shared" si="507"/>
        <v>35.925841773766635</v>
      </c>
      <c r="N1101" s="2">
        <f t="shared" si="527"/>
        <v>111.46718267470949</v>
      </c>
      <c r="O1101" s="2">
        <f t="shared" si="508"/>
        <v>75.983082941178921</v>
      </c>
      <c r="P1101" s="5">
        <f t="shared" si="509"/>
        <v>0.3835731394467583</v>
      </c>
      <c r="Q1101" s="4">
        <f t="shared" si="528"/>
        <v>0.32229972007642532</v>
      </c>
      <c r="R1101" s="4">
        <f t="shared" si="510"/>
        <v>0.27040891414220186</v>
      </c>
      <c r="S1101" s="4">
        <f t="shared" si="529"/>
        <v>0</v>
      </c>
      <c r="T1101" s="4">
        <f t="shared" si="530"/>
        <v>0</v>
      </c>
      <c r="U1101" s="5">
        <f t="shared" si="531"/>
        <v>0</v>
      </c>
      <c r="V1101" s="5">
        <f t="shared" si="532"/>
        <v>-13.518600459833303</v>
      </c>
      <c r="W1101" s="5">
        <f t="shared" si="533"/>
        <v>21.427859638336191</v>
      </c>
      <c r="X1101" s="5">
        <f t="shared" si="511"/>
        <v>0.99918807063652892</v>
      </c>
      <c r="Y1101" s="5">
        <f t="shared" si="512"/>
        <v>0</v>
      </c>
      <c r="Z1101" s="5">
        <f t="shared" si="513"/>
        <v>15.106074073777204</v>
      </c>
      <c r="AA1101" s="5">
        <f t="shared" si="514"/>
        <v>9.5302556282703446</v>
      </c>
      <c r="AB1101" s="5">
        <f t="shared" si="515"/>
        <v>0</v>
      </c>
      <c r="AC1101" s="5">
        <f t="shared" si="516"/>
        <v>1.5874736139439012</v>
      </c>
      <c r="AD1101" s="5">
        <f t="shared" si="517"/>
        <v>-1.2158847333934659</v>
      </c>
      <c r="AE1101">
        <f t="shared" si="535"/>
        <v>0</v>
      </c>
    </row>
    <row r="1102" spans="1:31" x14ac:dyDescent="0.2">
      <c r="A1102">
        <f t="shared" si="534"/>
        <v>10.699999999999816</v>
      </c>
      <c r="B1102" s="5">
        <f t="shared" si="518"/>
        <v>0</v>
      </c>
      <c r="C1102" s="5">
        <f t="shared" si="519"/>
        <v>683.80683551174229</v>
      </c>
      <c r="D1102" s="5">
        <f t="shared" si="520"/>
        <v>-418.29721948555107</v>
      </c>
      <c r="E1102" s="2">
        <f t="shared" si="521"/>
        <v>683.80683551174229</v>
      </c>
      <c r="F1102" s="2">
        <f t="shared" si="522"/>
        <v>0</v>
      </c>
      <c r="G1102" s="3">
        <f t="shared" si="523"/>
        <v>0</v>
      </c>
      <c r="H1102" s="3">
        <f t="shared" si="524"/>
        <v>59.492063617744023</v>
      </c>
      <c r="I1102" s="3">
        <f t="shared" si="525"/>
        <v>-94.285780659359119</v>
      </c>
      <c r="J1102" s="2">
        <f t="shared" si="505"/>
        <v>111.48593663795663</v>
      </c>
      <c r="K1102" s="2">
        <f t="shared" si="526"/>
        <v>75.995866828872948</v>
      </c>
      <c r="L1102" s="6">
        <f t="shared" si="506"/>
        <v>2834.694014755803</v>
      </c>
      <c r="M1102" s="2">
        <f t="shared" si="507"/>
        <v>35.925809562009306</v>
      </c>
      <c r="N1102" s="2">
        <f t="shared" si="527"/>
        <v>111.48593663795663</v>
      </c>
      <c r="O1102" s="2">
        <f t="shared" si="508"/>
        <v>75.995866828872948</v>
      </c>
      <c r="P1102" s="5">
        <f t="shared" si="509"/>
        <v>0.38357306523086948</v>
      </c>
      <c r="Q1102" s="4">
        <f t="shared" si="528"/>
        <v>0.3222452144675077</v>
      </c>
      <c r="R1102" s="4">
        <f t="shared" si="510"/>
        <v>0.27038894059264679</v>
      </c>
      <c r="S1102" s="4">
        <f t="shared" si="529"/>
        <v>0</v>
      </c>
      <c r="T1102" s="4">
        <f t="shared" si="530"/>
        <v>0</v>
      </c>
      <c r="U1102" s="5">
        <f t="shared" si="531"/>
        <v>0</v>
      </c>
      <c r="V1102" s="5">
        <f t="shared" si="532"/>
        <v>-13.524481144816505</v>
      </c>
      <c r="W1102" s="5">
        <f t="shared" si="533"/>
        <v>21.434224755509707</v>
      </c>
      <c r="X1102" s="5">
        <f t="shared" si="511"/>
        <v>0.99918717474649354</v>
      </c>
      <c r="Y1102" s="5">
        <f t="shared" si="512"/>
        <v>0</v>
      </c>
      <c r="Z1102" s="5">
        <f t="shared" si="513"/>
        <v>15.109448106265342</v>
      </c>
      <c r="AA1102" s="5">
        <f t="shared" si="514"/>
        <v>9.5336989488850641</v>
      </c>
      <c r="AB1102" s="5">
        <f t="shared" si="515"/>
        <v>0</v>
      </c>
      <c r="AC1102" s="5">
        <f t="shared" si="516"/>
        <v>1.5849669614488366</v>
      </c>
      <c r="AD1102" s="5">
        <f t="shared" si="517"/>
        <v>-1.2060762956052287</v>
      </c>
      <c r="AE1102">
        <f t="shared" si="535"/>
        <v>0</v>
      </c>
    </row>
    <row r="1103" spans="1:31" x14ac:dyDescent="0.2">
      <c r="A1103">
        <f t="shared" si="534"/>
        <v>10.709999999999816</v>
      </c>
      <c r="B1103" s="5">
        <f t="shared" si="518"/>
        <v>0</v>
      </c>
      <c r="C1103" s="5">
        <f t="shared" si="519"/>
        <v>684.40183539626787</v>
      </c>
      <c r="D1103" s="5">
        <f t="shared" si="520"/>
        <v>-419.24013759595942</v>
      </c>
      <c r="E1103" s="2">
        <f t="shared" si="521"/>
        <v>684.40183539626787</v>
      </c>
      <c r="F1103" s="2">
        <f t="shared" si="522"/>
        <v>0</v>
      </c>
      <c r="G1103" s="3">
        <f t="shared" si="523"/>
        <v>0</v>
      </c>
      <c r="H1103" s="3">
        <f t="shared" si="524"/>
        <v>59.507913287358512</v>
      </c>
      <c r="I1103" s="3">
        <f t="shared" si="525"/>
        <v>-94.297841422315173</v>
      </c>
      <c r="J1103" s="2">
        <f t="shared" si="505"/>
        <v>111.50459470678273</v>
      </c>
      <c r="K1103" s="2">
        <f t="shared" si="526"/>
        <v>76.008585348863477</v>
      </c>
      <c r="L1103" s="6">
        <f t="shared" si="506"/>
        <v>2834.6914743778175</v>
      </c>
      <c r="M1103" s="2">
        <f t="shared" si="507"/>
        <v>35.925777366246642</v>
      </c>
      <c r="N1103" s="2">
        <f t="shared" si="527"/>
        <v>111.50459470678273</v>
      </c>
      <c r="O1103" s="2">
        <f t="shared" si="508"/>
        <v>76.008585348863477</v>
      </c>
      <c r="P1103" s="5">
        <f t="shared" si="509"/>
        <v>0.38357299105183229</v>
      </c>
      <c r="Q1103" s="4">
        <f t="shared" si="528"/>
        <v>0.3221910044220026</v>
      </c>
      <c r="R1103" s="4">
        <f t="shared" si="510"/>
        <v>0.27036907157705653</v>
      </c>
      <c r="S1103" s="4">
        <f t="shared" si="529"/>
        <v>0</v>
      </c>
      <c r="T1103" s="4">
        <f t="shared" si="530"/>
        <v>0</v>
      </c>
      <c r="U1103" s="5">
        <f t="shared" si="531"/>
        <v>0</v>
      </c>
      <c r="V1103" s="5">
        <f t="shared" si="532"/>
        <v>-13.530345707420933</v>
      </c>
      <c r="W1103" s="5">
        <f t="shared" si="533"/>
        <v>21.440550061743174</v>
      </c>
      <c r="X1103" s="5">
        <f t="shared" si="511"/>
        <v>0.9991862793013101</v>
      </c>
      <c r="Y1103" s="5">
        <f t="shared" si="512"/>
        <v>0</v>
      </c>
      <c r="Z1103" s="5">
        <f t="shared" si="513"/>
        <v>15.11279925731677</v>
      </c>
      <c r="AA1103" s="5">
        <f t="shared" si="514"/>
        <v>9.5371339806813396</v>
      </c>
      <c r="AB1103" s="5">
        <f t="shared" si="515"/>
        <v>0</v>
      </c>
      <c r="AC1103" s="5">
        <f t="shared" si="516"/>
        <v>1.5824535498958365</v>
      </c>
      <c r="AD1103" s="5">
        <f t="shared" si="517"/>
        <v>-1.1963159575754858</v>
      </c>
      <c r="AE1103">
        <f t="shared" si="535"/>
        <v>0</v>
      </c>
    </row>
    <row r="1104" spans="1:31" x14ac:dyDescent="0.2">
      <c r="A1104">
        <f t="shared" si="534"/>
        <v>10.719999999999816</v>
      </c>
      <c r="B1104" s="5">
        <f t="shared" si="518"/>
        <v>0</v>
      </c>
      <c r="C1104" s="5">
        <f t="shared" si="519"/>
        <v>684.99699365181891</v>
      </c>
      <c r="D1104" s="5">
        <f t="shared" si="520"/>
        <v>-420.18317582598047</v>
      </c>
      <c r="E1104" s="2">
        <f t="shared" si="521"/>
        <v>684.99699365181891</v>
      </c>
      <c r="F1104" s="2">
        <f t="shared" si="522"/>
        <v>0</v>
      </c>
      <c r="G1104" s="3">
        <f t="shared" si="523"/>
        <v>0</v>
      </c>
      <c r="H1104" s="3">
        <f t="shared" si="524"/>
        <v>59.52373782285747</v>
      </c>
      <c r="I1104" s="3">
        <f t="shared" si="525"/>
        <v>-94.30980458189093</v>
      </c>
      <c r="J1104" s="2">
        <f t="shared" si="505"/>
        <v>111.52315725748947</v>
      </c>
      <c r="K1104" s="2">
        <f t="shared" si="526"/>
        <v>76.021238757661536</v>
      </c>
      <c r="L1104" s="6">
        <f t="shared" si="506"/>
        <v>2834.6889352596386</v>
      </c>
      <c r="M1104" s="2">
        <f t="shared" si="507"/>
        <v>35.925745186450278</v>
      </c>
      <c r="N1104" s="2">
        <f t="shared" si="527"/>
        <v>111.52315725748947</v>
      </c>
      <c r="O1104" s="2">
        <f t="shared" si="508"/>
        <v>76.021238757661536</v>
      </c>
      <c r="P1104" s="5">
        <f t="shared" si="509"/>
        <v>0.38357291690958145</v>
      </c>
      <c r="Q1104" s="4">
        <f t="shared" si="528"/>
        <v>0.32213708856451551</v>
      </c>
      <c r="R1104" s="4">
        <f t="shared" si="510"/>
        <v>0.27034930665169765</v>
      </c>
      <c r="S1104" s="4">
        <f t="shared" si="529"/>
        <v>0</v>
      </c>
      <c r="T1104" s="4">
        <f t="shared" si="530"/>
        <v>0</v>
      </c>
      <c r="U1104" s="5">
        <f t="shared" si="531"/>
        <v>0</v>
      </c>
      <c r="V1104" s="5">
        <f t="shared" si="532"/>
        <v>-13.536194165799762</v>
      </c>
      <c r="W1104" s="5">
        <f t="shared" si="533"/>
        <v>21.446835720536473</v>
      </c>
      <c r="X1104" s="5">
        <f t="shared" si="511"/>
        <v>0.99918538430018955</v>
      </c>
      <c r="Y1104" s="5">
        <f t="shared" si="512"/>
        <v>0</v>
      </c>
      <c r="Z1104" s="5">
        <f t="shared" si="513"/>
        <v>15.116127628705014</v>
      </c>
      <c r="AA1104" s="5">
        <f t="shared" si="514"/>
        <v>9.5405607280906199</v>
      </c>
      <c r="AB1104" s="5">
        <f t="shared" si="515"/>
        <v>0</v>
      </c>
      <c r="AC1104" s="5">
        <f t="shared" si="516"/>
        <v>1.5799334629052524</v>
      </c>
      <c r="AD1104" s="5">
        <f t="shared" si="517"/>
        <v>-1.1866035513729045</v>
      </c>
      <c r="AE1104">
        <f t="shared" si="535"/>
        <v>0</v>
      </c>
    </row>
    <row r="1105" spans="1:31" x14ac:dyDescent="0.2">
      <c r="A1105">
        <f t="shared" si="534"/>
        <v>10.729999999999816</v>
      </c>
      <c r="B1105" s="5">
        <f t="shared" si="518"/>
        <v>0</v>
      </c>
      <c r="C1105" s="5">
        <f t="shared" si="519"/>
        <v>685.59231002672061</v>
      </c>
      <c r="D1105" s="5">
        <f t="shared" si="520"/>
        <v>-421.12633320197693</v>
      </c>
      <c r="E1105" s="2">
        <f t="shared" si="521"/>
        <v>685.59231002672061</v>
      </c>
      <c r="F1105" s="2">
        <f t="shared" si="522"/>
        <v>0</v>
      </c>
      <c r="G1105" s="3">
        <f t="shared" si="523"/>
        <v>0</v>
      </c>
      <c r="H1105" s="3">
        <f t="shared" si="524"/>
        <v>59.539537157486521</v>
      </c>
      <c r="I1105" s="3">
        <f t="shared" si="525"/>
        <v>-94.321670617404664</v>
      </c>
      <c r="J1105" s="2">
        <f t="shared" si="505"/>
        <v>111.54162466535035</v>
      </c>
      <c r="K1105" s="2">
        <f t="shared" si="526"/>
        <v>76.03382731107726</v>
      </c>
      <c r="L1105" s="6">
        <f t="shared" si="506"/>
        <v>2834.686397399018</v>
      </c>
      <c r="M1105" s="2">
        <f t="shared" si="507"/>
        <v>35.925713022591715</v>
      </c>
      <c r="N1105" s="2">
        <f t="shared" si="527"/>
        <v>111.54162466535035</v>
      </c>
      <c r="O1105" s="2">
        <f t="shared" si="508"/>
        <v>76.03382731107726</v>
      </c>
      <c r="P1105" s="5">
        <f t="shared" si="509"/>
        <v>0.38357284280405135</v>
      </c>
      <c r="Q1105" s="4">
        <f t="shared" si="528"/>
        <v>0.32208346552577866</v>
      </c>
      <c r="R1105" s="4">
        <f t="shared" si="510"/>
        <v>0.27032964537440413</v>
      </c>
      <c r="S1105" s="4">
        <f t="shared" si="529"/>
        <v>0</v>
      </c>
      <c r="T1105" s="4">
        <f t="shared" si="530"/>
        <v>0</v>
      </c>
      <c r="U1105" s="5">
        <f t="shared" si="531"/>
        <v>0</v>
      </c>
      <c r="V1105" s="5">
        <f t="shared" si="532"/>
        <v>-13.542026538239222</v>
      </c>
      <c r="W1105" s="5">
        <f t="shared" si="533"/>
        <v>21.45308189503357</v>
      </c>
      <c r="X1105" s="5">
        <f t="shared" si="511"/>
        <v>0.99918448974233942</v>
      </c>
      <c r="Y1105" s="5">
        <f t="shared" si="512"/>
        <v>0</v>
      </c>
      <c r="Z1105" s="5">
        <f t="shared" si="513"/>
        <v>15.119433321913009</v>
      </c>
      <c r="AA1105" s="5">
        <f t="shared" si="514"/>
        <v>9.5439791956364015</v>
      </c>
      <c r="AB1105" s="5">
        <f t="shared" si="515"/>
        <v>0</v>
      </c>
      <c r="AC1105" s="5">
        <f t="shared" si="516"/>
        <v>1.5774067836737871</v>
      </c>
      <c r="AD1105" s="5">
        <f t="shared" si="517"/>
        <v>-1.1769389093300262</v>
      </c>
      <c r="AE1105">
        <f t="shared" si="535"/>
        <v>0</v>
      </c>
    </row>
    <row r="1106" spans="1:31" x14ac:dyDescent="0.2">
      <c r="A1106">
        <f t="shared" si="534"/>
        <v>10.739999999999815</v>
      </c>
      <c r="B1106" s="5">
        <f t="shared" si="518"/>
        <v>0</v>
      </c>
      <c r="C1106" s="5">
        <f t="shared" si="519"/>
        <v>686.18778426863469</v>
      </c>
      <c r="D1106" s="5">
        <f t="shared" si="520"/>
        <v>-422.06960875509645</v>
      </c>
      <c r="E1106" s="2">
        <f t="shared" si="521"/>
        <v>686.18778426863469</v>
      </c>
      <c r="F1106" s="2">
        <f t="shared" si="522"/>
        <v>0</v>
      </c>
      <c r="G1106" s="3">
        <f t="shared" si="523"/>
        <v>0</v>
      </c>
      <c r="H1106" s="3">
        <f t="shared" si="524"/>
        <v>59.555311225323258</v>
      </c>
      <c r="I1106" s="3">
        <f t="shared" si="525"/>
        <v>-94.333440006497966</v>
      </c>
      <c r="J1106" s="2">
        <f t="shared" si="505"/>
        <v>111.55999730461033</v>
      </c>
      <c r="K1106" s="2">
        <f t="shared" si="526"/>
        <v>76.046351264219723</v>
      </c>
      <c r="L1106" s="6">
        <f t="shared" si="506"/>
        <v>2834.683860793702</v>
      </c>
      <c r="M1106" s="2">
        <f t="shared" si="507"/>
        <v>35.925680874642403</v>
      </c>
      <c r="N1106" s="2">
        <f t="shared" si="527"/>
        <v>111.55999730461033</v>
      </c>
      <c r="O1106" s="2">
        <f t="shared" si="508"/>
        <v>76.046351264219723</v>
      </c>
      <c r="P1106" s="5">
        <f t="shared" si="509"/>
        <v>0.3835727687351761</v>
      </c>
      <c r="Q1106" s="4">
        <f t="shared" si="528"/>
        <v>0.3220301339426237</v>
      </c>
      <c r="R1106" s="4">
        <f t="shared" si="510"/>
        <v>0.27031008730457318</v>
      </c>
      <c r="S1106" s="4">
        <f t="shared" si="529"/>
        <v>0</v>
      </c>
      <c r="T1106" s="4">
        <f t="shared" si="530"/>
        <v>0</v>
      </c>
      <c r="U1106" s="5">
        <f t="shared" si="531"/>
        <v>0</v>
      </c>
      <c r="V1106" s="5">
        <f t="shared" si="532"/>
        <v>-13.547842843157516</v>
      </c>
      <c r="W1106" s="5">
        <f t="shared" si="533"/>
        <v>21.459288748020903</v>
      </c>
      <c r="X1106" s="5">
        <f t="shared" si="511"/>
        <v>0.99918359562696557</v>
      </c>
      <c r="Y1106" s="5">
        <f t="shared" si="512"/>
        <v>0</v>
      </c>
      <c r="Z1106" s="5">
        <f t="shared" si="513"/>
        <v>15.122716438132846</v>
      </c>
      <c r="AA1106" s="5">
        <f t="shared" si="514"/>
        <v>9.5473893879336433</v>
      </c>
      <c r="AB1106" s="5">
        <f t="shared" si="515"/>
        <v>0</v>
      </c>
      <c r="AC1106" s="5">
        <f t="shared" si="516"/>
        <v>1.5748735949753296</v>
      </c>
      <c r="AD1106" s="5">
        <f t="shared" si="517"/>
        <v>-1.167321864045455</v>
      </c>
      <c r="AE1106">
        <f t="shared" si="535"/>
        <v>0</v>
      </c>
    </row>
    <row r="1107" spans="1:31" x14ac:dyDescent="0.2">
      <c r="A1107">
        <f t="shared" si="534"/>
        <v>10.749999999999815</v>
      </c>
      <c r="B1107" s="5">
        <f t="shared" si="518"/>
        <v>0</v>
      </c>
      <c r="C1107" s="5">
        <f t="shared" si="519"/>
        <v>686.78341612456768</v>
      </c>
      <c r="D1107" s="5">
        <f t="shared" si="520"/>
        <v>-423.01300152125464</v>
      </c>
      <c r="E1107" s="2">
        <f t="shared" si="521"/>
        <v>686.78341612456768</v>
      </c>
      <c r="F1107" s="2">
        <f t="shared" si="522"/>
        <v>0</v>
      </c>
      <c r="G1107" s="3">
        <f t="shared" si="523"/>
        <v>0</v>
      </c>
      <c r="H1107" s="3">
        <f t="shared" si="524"/>
        <v>59.571059961273015</v>
      </c>
      <c r="I1107" s="3">
        <f t="shared" si="525"/>
        <v>-94.345113225138419</v>
      </c>
      <c r="J1107" s="2">
        <f t="shared" si="505"/>
        <v>111.57827554848558</v>
      </c>
      <c r="K1107" s="2">
        <f t="shared" si="526"/>
        <v>76.058810871496647</v>
      </c>
      <c r="L1107" s="6">
        <f t="shared" si="506"/>
        <v>2834.6813254414274</v>
      </c>
      <c r="M1107" s="2">
        <f t="shared" si="507"/>
        <v>35.925648742573649</v>
      </c>
      <c r="N1107" s="2">
        <f t="shared" si="527"/>
        <v>111.57827554848558</v>
      </c>
      <c r="O1107" s="2">
        <f t="shared" si="508"/>
        <v>76.058810871496647</v>
      </c>
      <c r="P1107" s="5">
        <f t="shared" si="509"/>
        <v>0.38357269470288968</v>
      </c>
      <c r="Q1107" s="4">
        <f t="shared" si="528"/>
        <v>0.32197709245795259</v>
      </c>
      <c r="R1107" s="4">
        <f t="shared" si="510"/>
        <v>0.27029063200316145</v>
      </c>
      <c r="S1107" s="4">
        <f t="shared" si="529"/>
        <v>0</v>
      </c>
      <c r="T1107" s="4">
        <f t="shared" si="530"/>
        <v>0</v>
      </c>
      <c r="U1107" s="5">
        <f t="shared" si="531"/>
        <v>0</v>
      </c>
      <c r="V1107" s="5">
        <f t="shared" si="532"/>
        <v>-13.553643099103748</v>
      </c>
      <c r="W1107" s="5">
        <f t="shared" si="533"/>
        <v>21.465456441925852</v>
      </c>
      <c r="X1107" s="5">
        <f t="shared" si="511"/>
        <v>0.99918270195327008</v>
      </c>
      <c r="Y1107" s="5">
        <f t="shared" si="512"/>
        <v>0</v>
      </c>
      <c r="Z1107" s="5">
        <f t="shared" si="513"/>
        <v>15.125977078265585</v>
      </c>
      <c r="AA1107" s="5">
        <f t="shared" si="514"/>
        <v>9.55079130968819</v>
      </c>
      <c r="AB1107" s="5">
        <f t="shared" si="515"/>
        <v>0</v>
      </c>
      <c r="AC1107" s="5">
        <f t="shared" si="516"/>
        <v>1.5723339791618365</v>
      </c>
      <c r="AD1107" s="5">
        <f t="shared" si="517"/>
        <v>-1.1577522483859575</v>
      </c>
      <c r="AE1107">
        <f t="shared" si="535"/>
        <v>0</v>
      </c>
    </row>
    <row r="1108" spans="1:31" x14ac:dyDescent="0.2">
      <c r="A1108">
        <f t="shared" si="534"/>
        <v>10.759999999999815</v>
      </c>
      <c r="B1108" s="5">
        <f t="shared" si="518"/>
        <v>0</v>
      </c>
      <c r="C1108" s="5">
        <f t="shared" si="519"/>
        <v>687.37920534087937</v>
      </c>
      <c r="D1108" s="5">
        <f t="shared" si="520"/>
        <v>-423.9565105411184</v>
      </c>
      <c r="E1108" s="2">
        <f t="shared" si="521"/>
        <v>687.37920534087937</v>
      </c>
      <c r="F1108" s="2">
        <f t="shared" si="522"/>
        <v>0</v>
      </c>
      <c r="G1108" s="3">
        <f t="shared" si="523"/>
        <v>0</v>
      </c>
      <c r="H1108" s="3">
        <f t="shared" si="524"/>
        <v>59.586783301064635</v>
      </c>
      <c r="I1108" s="3">
        <f t="shared" si="525"/>
        <v>-94.356690747622281</v>
      </c>
      <c r="J1108" s="2">
        <f t="shared" si="505"/>
        <v>111.59645976916322</v>
      </c>
      <c r="K1108" s="2">
        <f t="shared" si="526"/>
        <v>76.071206386614321</v>
      </c>
      <c r="L1108" s="6">
        <f t="shared" si="506"/>
        <v>2834.6787913399248</v>
      </c>
      <c r="M1108" s="2">
        <f t="shared" si="507"/>
        <v>35.925616626356685</v>
      </c>
      <c r="N1108" s="2">
        <f t="shared" si="527"/>
        <v>111.59645976916322</v>
      </c>
      <c r="O1108" s="2">
        <f t="shared" si="508"/>
        <v>76.071206386614321</v>
      </c>
      <c r="P1108" s="5">
        <f t="shared" si="509"/>
        <v>0.38357262070712583</v>
      </c>
      <c r="Q1108" s="4">
        <f t="shared" si="528"/>
        <v>0.32192433972071033</v>
      </c>
      <c r="R1108" s="4">
        <f t="shared" si="510"/>
        <v>0.2702712790326815</v>
      </c>
      <c r="S1108" s="4">
        <f t="shared" si="529"/>
        <v>0</v>
      </c>
      <c r="T1108" s="4">
        <f t="shared" si="530"/>
        <v>0</v>
      </c>
      <c r="U1108" s="5">
        <f t="shared" si="531"/>
        <v>0</v>
      </c>
      <c r="V1108" s="5">
        <f t="shared" si="532"/>
        <v>-13.559427324756856</v>
      </c>
      <c r="W1108" s="5">
        <f t="shared" si="533"/>
        <v>21.471585138815211</v>
      </c>
      <c r="X1108" s="5">
        <f t="shared" si="511"/>
        <v>0.99918180872045259</v>
      </c>
      <c r="Y1108" s="5">
        <f t="shared" si="512"/>
        <v>0</v>
      </c>
      <c r="Z1108" s="5">
        <f t="shared" si="513"/>
        <v>15.1292153429211</v>
      </c>
      <c r="AA1108" s="5">
        <f t="shared" si="514"/>
        <v>9.5541849656962352</v>
      </c>
      <c r="AB1108" s="5">
        <f t="shared" si="515"/>
        <v>0</v>
      </c>
      <c r="AC1108" s="5">
        <f t="shared" si="516"/>
        <v>1.5697880181642443</v>
      </c>
      <c r="AD1108" s="5">
        <f t="shared" si="517"/>
        <v>-1.148229895488555</v>
      </c>
      <c r="AE1108">
        <f t="shared" si="535"/>
        <v>0</v>
      </c>
    </row>
    <row r="1109" spans="1:31" x14ac:dyDescent="0.2">
      <c r="A1109">
        <f t="shared" si="534"/>
        <v>10.769999999999815</v>
      </c>
      <c r="B1109" s="5">
        <f t="shared" si="518"/>
        <v>0</v>
      </c>
      <c r="C1109" s="5">
        <f t="shared" si="519"/>
        <v>687.97515166329094</v>
      </c>
      <c r="D1109" s="5">
        <f t="shared" si="520"/>
        <v>-424.90013486008939</v>
      </c>
      <c r="E1109" s="2">
        <f t="shared" si="521"/>
        <v>687.97515166329094</v>
      </c>
      <c r="F1109" s="2">
        <f t="shared" si="522"/>
        <v>0</v>
      </c>
      <c r="G1109" s="3">
        <f t="shared" si="523"/>
        <v>0</v>
      </c>
      <c r="H1109" s="3">
        <f t="shared" si="524"/>
        <v>59.602481181246276</v>
      </c>
      <c r="I1109" s="3">
        <f t="shared" si="525"/>
        <v>-94.368173046577169</v>
      </c>
      <c r="J1109" s="2">
        <f t="shared" si="505"/>
        <v>111.61455033780116</v>
      </c>
      <c r="K1109" s="2">
        <f t="shared" si="526"/>
        <v>76.083538062577475</v>
      </c>
      <c r="L1109" s="6">
        <f t="shared" si="506"/>
        <v>2834.6762584869175</v>
      </c>
      <c r="M1109" s="2">
        <f t="shared" si="507"/>
        <v>35.92558452596267</v>
      </c>
      <c r="N1109" s="2">
        <f t="shared" si="527"/>
        <v>111.61455033780116</v>
      </c>
      <c r="O1109" s="2">
        <f t="shared" si="508"/>
        <v>76.083538062577475</v>
      </c>
      <c r="P1109" s="5">
        <f t="shared" si="509"/>
        <v>0.38357254674781804</v>
      </c>
      <c r="Q1109" s="4">
        <f t="shared" si="528"/>
        <v>0.32187187438585718</v>
      </c>
      <c r="R1109" s="4">
        <f t="shared" si="510"/>
        <v>0.27025202795719788</v>
      </c>
      <c r="S1109" s="4">
        <f t="shared" si="529"/>
        <v>0</v>
      </c>
      <c r="T1109" s="4">
        <f t="shared" si="530"/>
        <v>0</v>
      </c>
      <c r="U1109" s="5">
        <f t="shared" si="531"/>
        <v>0</v>
      </c>
      <c r="V1109" s="5">
        <f t="shared" si="532"/>
        <v>-13.565195538924552</v>
      </c>
      <c r="W1109" s="5">
        <f t="shared" si="533"/>
        <v>21.477675000393695</v>
      </c>
      <c r="X1109" s="5">
        <f t="shared" si="511"/>
        <v>0.9991809159277113</v>
      </c>
      <c r="Y1109" s="5">
        <f t="shared" si="512"/>
        <v>0</v>
      </c>
      <c r="Z1109" s="5">
        <f t="shared" si="513"/>
        <v>15.132431332417889</v>
      </c>
      <c r="AA1109" s="5">
        <f t="shared" si="514"/>
        <v>9.5575703608437355</v>
      </c>
      <c r="AB1109" s="5">
        <f t="shared" si="515"/>
        <v>0</v>
      </c>
      <c r="AC1109" s="5">
        <f t="shared" si="516"/>
        <v>1.567235793493337</v>
      </c>
      <c r="AD1109" s="5">
        <f t="shared" si="517"/>
        <v>-1.1387546387625704</v>
      </c>
      <c r="AE1109">
        <f t="shared" si="535"/>
        <v>0</v>
      </c>
    </row>
    <row r="1110" spans="1:31" x14ac:dyDescent="0.2">
      <c r="A1110">
        <f t="shared" si="534"/>
        <v>10.779999999999815</v>
      </c>
      <c r="B1110" s="5">
        <f t="shared" si="518"/>
        <v>0</v>
      </c>
      <c r="C1110" s="5">
        <f t="shared" si="519"/>
        <v>688.57125483689299</v>
      </c>
      <c r="D1110" s="5">
        <f t="shared" si="520"/>
        <v>-425.84387352828708</v>
      </c>
      <c r="E1110" s="2">
        <f t="shared" si="521"/>
        <v>688.57125483689299</v>
      </c>
      <c r="F1110" s="2">
        <f t="shared" si="522"/>
        <v>0</v>
      </c>
      <c r="G1110" s="3">
        <f t="shared" si="523"/>
        <v>0</v>
      </c>
      <c r="H1110" s="3">
        <f t="shared" si="524"/>
        <v>59.618153539181208</v>
      </c>
      <c r="I1110" s="3">
        <f t="shared" si="525"/>
        <v>-94.379560592964793</v>
      </c>
      <c r="J1110" s="2">
        <f t="shared" si="505"/>
        <v>111.63254762452793</v>
      </c>
      <c r="K1110" s="2">
        <f t="shared" si="526"/>
        <v>76.095806151689104</v>
      </c>
      <c r="L1110" s="6">
        <f t="shared" si="506"/>
        <v>2834.6737268801212</v>
      </c>
      <c r="M1110" s="2">
        <f t="shared" si="507"/>
        <v>35.925552441362647</v>
      </c>
      <c r="N1110" s="2">
        <f t="shared" si="527"/>
        <v>111.63254762452793</v>
      </c>
      <c r="O1110" s="2">
        <f t="shared" si="508"/>
        <v>76.095806151689104</v>
      </c>
      <c r="P1110" s="5">
        <f t="shared" si="509"/>
        <v>0.38357247282489954</v>
      </c>
      <c r="Q1110" s="4">
        <f t="shared" si="528"/>
        <v>0.32181969511434028</v>
      </c>
      <c r="R1110" s="4">
        <f t="shared" si="510"/>
        <v>0.2702328783423229</v>
      </c>
      <c r="S1110" s="4">
        <f t="shared" si="529"/>
        <v>0</v>
      </c>
      <c r="T1110" s="4">
        <f t="shared" si="530"/>
        <v>0</v>
      </c>
      <c r="U1110" s="5">
        <f t="shared" si="531"/>
        <v>0</v>
      </c>
      <c r="V1110" s="5">
        <f t="shared" si="532"/>
        <v>-13.570947760542264</v>
      </c>
      <c r="W1110" s="5">
        <f t="shared" si="533"/>
        <v>21.483726188002453</v>
      </c>
      <c r="X1110" s="5">
        <f t="shared" si="511"/>
        <v>0.99918002357424063</v>
      </c>
      <c r="Y1110" s="5">
        <f t="shared" si="512"/>
        <v>0</v>
      </c>
      <c r="Z1110" s="5">
        <f t="shared" si="513"/>
        <v>15.135625146782886</v>
      </c>
      <c r="AA1110" s="5">
        <f t="shared" si="514"/>
        <v>9.5609475001058364</v>
      </c>
      <c r="AB1110" s="5">
        <f t="shared" si="515"/>
        <v>0</v>
      </c>
      <c r="AC1110" s="5">
        <f t="shared" si="516"/>
        <v>1.5646773862406214</v>
      </c>
      <c r="AD1110" s="5">
        <f t="shared" si="517"/>
        <v>-1.1293263118917096</v>
      </c>
      <c r="AE1110">
        <f t="shared" si="535"/>
        <v>0</v>
      </c>
    </row>
    <row r="1111" spans="1:31" x14ac:dyDescent="0.2">
      <c r="A1111">
        <f t="shared" si="534"/>
        <v>10.789999999999814</v>
      </c>
      <c r="B1111" s="5">
        <f t="shared" si="518"/>
        <v>0</v>
      </c>
      <c r="C1111" s="5">
        <f t="shared" si="519"/>
        <v>689.1675146061541</v>
      </c>
      <c r="D1111" s="5">
        <f t="shared" si="520"/>
        <v>-426.78772560053233</v>
      </c>
      <c r="E1111" s="2">
        <f t="shared" si="521"/>
        <v>689.1675146061541</v>
      </c>
      <c r="F1111" s="2">
        <f t="shared" si="522"/>
        <v>0</v>
      </c>
      <c r="G1111" s="3">
        <f t="shared" si="523"/>
        <v>0</v>
      </c>
      <c r="H1111" s="3">
        <f t="shared" si="524"/>
        <v>59.633800313043615</v>
      </c>
      <c r="I1111" s="3">
        <f t="shared" si="525"/>
        <v>-94.390853856083709</v>
      </c>
      <c r="J1111" s="2">
        <f t="shared" si="505"/>
        <v>111.65045199844251</v>
      </c>
      <c r="K1111" s="2">
        <f t="shared" si="526"/>
        <v>76.108010905550444</v>
      </c>
      <c r="L1111" s="6">
        <f t="shared" si="506"/>
        <v>2834.671196517244</v>
      </c>
      <c r="M1111" s="2">
        <f t="shared" si="507"/>
        <v>35.925520372527565</v>
      </c>
      <c r="N1111" s="2">
        <f t="shared" si="527"/>
        <v>111.65045199844251</v>
      </c>
      <c r="O1111" s="2">
        <f t="shared" si="508"/>
        <v>76.108010905550444</v>
      </c>
      <c r="P1111" s="5">
        <f t="shared" si="509"/>
        <v>0.38357239893830353</v>
      </c>
      <c r="Q1111" s="4">
        <f t="shared" si="528"/>
        <v>0.32176780057306636</v>
      </c>
      <c r="R1111" s="4">
        <f t="shared" si="510"/>
        <v>0.2702138297552133</v>
      </c>
      <c r="S1111" s="4">
        <f t="shared" si="529"/>
        <v>0</v>
      </c>
      <c r="T1111" s="4">
        <f t="shared" si="530"/>
        <v>0</v>
      </c>
      <c r="U1111" s="5">
        <f t="shared" si="531"/>
        <v>0</v>
      </c>
      <c r="V1111" s="5">
        <f t="shared" si="532"/>
        <v>-13.576684008672078</v>
      </c>
      <c r="W1111" s="5">
        <f t="shared" si="533"/>
        <v>21.489738862617664</v>
      </c>
      <c r="X1111" s="5">
        <f t="shared" si="511"/>
        <v>0.99917913165923256</v>
      </c>
      <c r="Y1111" s="5">
        <f t="shared" si="512"/>
        <v>0</v>
      </c>
      <c r="Z1111" s="5">
        <f t="shared" si="513"/>
        <v>15.138796885751344</v>
      </c>
      <c r="AA1111" s="5">
        <f t="shared" si="514"/>
        <v>9.564316388546322</v>
      </c>
      <c r="AB1111" s="5">
        <f t="shared" si="515"/>
        <v>0</v>
      </c>
      <c r="AC1111" s="5">
        <f t="shared" si="516"/>
        <v>1.5621128770792652</v>
      </c>
      <c r="AD1111" s="5">
        <f t="shared" si="517"/>
        <v>-1.1199447488360121</v>
      </c>
      <c r="AE1111">
        <f t="shared" si="535"/>
        <v>0</v>
      </c>
    </row>
    <row r="1112" spans="1:31" x14ac:dyDescent="0.2">
      <c r="A1112">
        <f t="shared" si="534"/>
        <v>10.799999999999814</v>
      </c>
      <c r="B1112" s="5">
        <f t="shared" si="518"/>
        <v>0</v>
      </c>
      <c r="C1112" s="5">
        <f t="shared" si="519"/>
        <v>689.76393071492839</v>
      </c>
      <c r="D1112" s="5">
        <f t="shared" si="520"/>
        <v>-427.7316901363306</v>
      </c>
      <c r="E1112" s="2">
        <f t="shared" si="521"/>
        <v>689.76393071492839</v>
      </c>
      <c r="F1112" s="2">
        <f t="shared" si="522"/>
        <v>0</v>
      </c>
      <c r="G1112" s="3">
        <f t="shared" si="523"/>
        <v>0</v>
      </c>
      <c r="H1112" s="3">
        <f t="shared" si="524"/>
        <v>59.649421441814411</v>
      </c>
      <c r="I1112" s="3">
        <f t="shared" si="525"/>
        <v>-94.402053303572075</v>
      </c>
      <c r="J1112" s="2">
        <f t="shared" si="505"/>
        <v>111.66826382761421</v>
      </c>
      <c r="K1112" s="2">
        <f t="shared" si="526"/>
        <v>76.120152575060814</v>
      </c>
      <c r="L1112" s="6">
        <f t="shared" si="506"/>
        <v>2834.6686673959875</v>
      </c>
      <c r="M1112" s="2">
        <f t="shared" si="507"/>
        <v>35.925488319428311</v>
      </c>
      <c r="N1112" s="2">
        <f t="shared" si="527"/>
        <v>111.66826382761421</v>
      </c>
      <c r="O1112" s="2">
        <f t="shared" si="508"/>
        <v>76.120152575060814</v>
      </c>
      <c r="P1112" s="5">
        <f t="shared" si="509"/>
        <v>0.38357232508796285</v>
      </c>
      <c r="Q1112" s="4">
        <f t="shared" si="528"/>
        <v>0.32171618943487479</v>
      </c>
      <c r="R1112" s="4">
        <f t="shared" si="510"/>
        <v>0.27019488176456607</v>
      </c>
      <c r="S1112" s="4">
        <f t="shared" si="529"/>
        <v>0</v>
      </c>
      <c r="T1112" s="4">
        <f t="shared" si="530"/>
        <v>0</v>
      </c>
      <c r="U1112" s="5">
        <f t="shared" si="531"/>
        <v>0</v>
      </c>
      <c r="V1112" s="5">
        <f t="shared" si="532"/>
        <v>-13.582404302501674</v>
      </c>
      <c r="W1112" s="5">
        <f t="shared" si="533"/>
        <v>21.495713184849084</v>
      </c>
      <c r="X1112" s="5">
        <f t="shared" si="511"/>
        <v>0.99917824018187762</v>
      </c>
      <c r="Y1112" s="5">
        <f t="shared" si="512"/>
        <v>0</v>
      </c>
      <c r="Z1112" s="5">
        <f t="shared" si="513"/>
        <v>15.14194664876668</v>
      </c>
      <c r="AA1112" s="5">
        <f t="shared" si="514"/>
        <v>9.5676770313170358</v>
      </c>
      <c r="AB1112" s="5">
        <f t="shared" si="515"/>
        <v>0</v>
      </c>
      <c r="AC1112" s="5">
        <f t="shared" si="516"/>
        <v>1.5595423462650064</v>
      </c>
      <c r="AD1112" s="5">
        <f t="shared" si="517"/>
        <v>-1.1106097838338798</v>
      </c>
      <c r="AE1112">
        <f t="shared" si="535"/>
        <v>0</v>
      </c>
    </row>
    <row r="1113" spans="1:31" x14ac:dyDescent="0.2">
      <c r="A1113">
        <f t="shared" si="534"/>
        <v>10.809999999999814</v>
      </c>
      <c r="B1113" s="5">
        <f t="shared" si="518"/>
        <v>0</v>
      </c>
      <c r="C1113" s="5">
        <f t="shared" si="519"/>
        <v>690.36050290646381</v>
      </c>
      <c r="D1113" s="5">
        <f t="shared" si="520"/>
        <v>-428.6757661998555</v>
      </c>
      <c r="E1113" s="2">
        <f t="shared" si="521"/>
        <v>690.36050290646381</v>
      </c>
      <c r="F1113" s="2">
        <f t="shared" si="522"/>
        <v>0</v>
      </c>
      <c r="G1113" s="3">
        <f t="shared" si="523"/>
        <v>0</v>
      </c>
      <c r="H1113" s="3">
        <f t="shared" si="524"/>
        <v>59.66501686527706</v>
      </c>
      <c r="I1113" s="3">
        <f t="shared" si="525"/>
        <v>-94.413159401410411</v>
      </c>
      <c r="J1113" s="2">
        <f t="shared" si="505"/>
        <v>111.68598347908267</v>
      </c>
      <c r="K1113" s="2">
        <f t="shared" si="526"/>
        <v>76.132231410417631</v>
      </c>
      <c r="L1113" s="6">
        <f t="shared" si="506"/>
        <v>2834.6661395140472</v>
      </c>
      <c r="M1113" s="2">
        <f t="shared" si="507"/>
        <v>35.925456282035675</v>
      </c>
      <c r="N1113" s="2">
        <f t="shared" si="527"/>
        <v>111.68598347908267</v>
      </c>
      <c r="O1113" s="2">
        <f t="shared" si="508"/>
        <v>76.132231410417631</v>
      </c>
      <c r="P1113" s="5">
        <f t="shared" si="509"/>
        <v>0.38357225127381023</v>
      </c>
      <c r="Q1113" s="4">
        <f t="shared" si="528"/>
        <v>0.32166486037850978</v>
      </c>
      <c r="R1113" s="4">
        <f t="shared" si="510"/>
        <v>0.27017603394061507</v>
      </c>
      <c r="S1113" s="4">
        <f t="shared" si="529"/>
        <v>0</v>
      </c>
      <c r="T1113" s="4">
        <f t="shared" si="530"/>
        <v>0</v>
      </c>
      <c r="U1113" s="5">
        <f t="shared" si="531"/>
        <v>0</v>
      </c>
      <c r="V1113" s="5">
        <f t="shared" si="532"/>
        <v>-13.588108661343272</v>
      </c>
      <c r="W1113" s="5">
        <f t="shared" si="533"/>
        <v>21.501649314938653</v>
      </c>
      <c r="X1113" s="5">
        <f t="shared" si="511"/>
        <v>0.99917734914136314</v>
      </c>
      <c r="Y1113" s="5">
        <f t="shared" si="512"/>
        <v>0</v>
      </c>
      <c r="Z1113" s="5">
        <f t="shared" si="513"/>
        <v>15.145074534980353</v>
      </c>
      <c r="AA1113" s="5">
        <f t="shared" si="514"/>
        <v>9.5710294336573352</v>
      </c>
      <c r="AB1113" s="5">
        <f t="shared" si="515"/>
        <v>0</v>
      </c>
      <c r="AC1113" s="5">
        <f t="shared" si="516"/>
        <v>1.5569658736370808</v>
      </c>
      <c r="AD1113" s="5">
        <f t="shared" si="517"/>
        <v>-1.1013212514040092</v>
      </c>
      <c r="AE1113">
        <f t="shared" si="535"/>
        <v>0</v>
      </c>
    </row>
    <row r="1114" spans="1:31" x14ac:dyDescent="0.2">
      <c r="A1114">
        <f t="shared" si="534"/>
        <v>10.819999999999814</v>
      </c>
      <c r="B1114" s="5">
        <f t="shared" si="518"/>
        <v>0</v>
      </c>
      <c r="C1114" s="5">
        <f t="shared" si="519"/>
        <v>690.95723092341029</v>
      </c>
      <c r="D1114" s="5">
        <f t="shared" si="520"/>
        <v>-429.61995285993214</v>
      </c>
      <c r="E1114" s="2">
        <f t="shared" si="521"/>
        <v>690.95723092341029</v>
      </c>
      <c r="F1114" s="2">
        <f t="shared" si="522"/>
        <v>0</v>
      </c>
      <c r="G1114" s="3">
        <f t="shared" si="523"/>
        <v>0</v>
      </c>
      <c r="H1114" s="3">
        <f t="shared" si="524"/>
        <v>59.680586524013428</v>
      </c>
      <c r="I1114" s="3">
        <f t="shared" si="525"/>
        <v>-94.424172613924455</v>
      </c>
      <c r="J1114" s="2">
        <f t="shared" si="505"/>
        <v>111.7036113188578</v>
      </c>
      <c r="K1114" s="2">
        <f t="shared" si="526"/>
        <v>76.144247661116424</v>
      </c>
      <c r="L1114" s="6">
        <f t="shared" si="506"/>
        <v>2834.6636128691098</v>
      </c>
      <c r="M1114" s="2">
        <f t="shared" si="507"/>
        <v>35.92542426032032</v>
      </c>
      <c r="N1114" s="2">
        <f t="shared" si="527"/>
        <v>111.7036113188578</v>
      </c>
      <c r="O1114" s="2">
        <f t="shared" si="508"/>
        <v>76.144247661116424</v>
      </c>
      <c r="P1114" s="5">
        <f t="shared" si="509"/>
        <v>0.38357217749577799</v>
      </c>
      <c r="Q1114" s="4">
        <f t="shared" si="528"/>
        <v>0.32161381208859263</v>
      </c>
      <c r="R1114" s="4">
        <f t="shared" si="510"/>
        <v>0.27015728585512605</v>
      </c>
      <c r="S1114" s="4">
        <f t="shared" si="529"/>
        <v>0</v>
      </c>
      <c r="T1114" s="4">
        <f t="shared" si="530"/>
        <v>0</v>
      </c>
      <c r="U1114" s="5">
        <f t="shared" si="531"/>
        <v>0</v>
      </c>
      <c r="V1114" s="5">
        <f t="shared" si="532"/>
        <v>-13.593797104632587</v>
      </c>
      <c r="W1114" s="5">
        <f t="shared" si="533"/>
        <v>21.507547412759155</v>
      </c>
      <c r="X1114" s="5">
        <f t="shared" si="511"/>
        <v>0.99917645853687331</v>
      </c>
      <c r="Y1114" s="5">
        <f t="shared" si="512"/>
        <v>0</v>
      </c>
      <c r="Z1114" s="5">
        <f t="shared" si="513"/>
        <v>15.148180643251708</v>
      </c>
      <c r="AA1114" s="5">
        <f t="shared" si="514"/>
        <v>9.5743736008934963</v>
      </c>
      <c r="AB1114" s="5">
        <f t="shared" si="515"/>
        <v>0</v>
      </c>
      <c r="AC1114" s="5">
        <f t="shared" si="516"/>
        <v>1.5543835386191205</v>
      </c>
      <c r="AD1114" s="5">
        <f t="shared" si="517"/>
        <v>-1.0920789863473459</v>
      </c>
      <c r="AE1114">
        <f t="shared" si="535"/>
        <v>0</v>
      </c>
    </row>
    <row r="1115" spans="1:31" x14ac:dyDescent="0.2">
      <c r="A1115">
        <f t="shared" si="534"/>
        <v>10.829999999999814</v>
      </c>
      <c r="B1115" s="5">
        <f t="shared" si="518"/>
        <v>0</v>
      </c>
      <c r="C1115" s="5">
        <f t="shared" si="519"/>
        <v>691.55411450782742</v>
      </c>
      <c r="D1115" s="5">
        <f t="shared" si="520"/>
        <v>-430.56424919002069</v>
      </c>
      <c r="E1115" s="2">
        <f t="shared" si="521"/>
        <v>691.55411450782742</v>
      </c>
      <c r="F1115" s="2">
        <f t="shared" si="522"/>
        <v>0</v>
      </c>
      <c r="G1115" s="3">
        <f t="shared" si="523"/>
        <v>0</v>
      </c>
      <c r="H1115" s="3">
        <f t="shared" si="524"/>
        <v>59.696130359399618</v>
      </c>
      <c r="I1115" s="3">
        <f t="shared" si="525"/>
        <v>-94.435093403787931</v>
      </c>
      <c r="J1115" s="2">
        <f t="shared" si="505"/>
        <v>111.72114771191971</v>
      </c>
      <c r="K1115" s="2">
        <f t="shared" si="526"/>
        <v>76.156201575950718</v>
      </c>
      <c r="L1115" s="6">
        <f t="shared" si="506"/>
        <v>2834.6610874588573</v>
      </c>
      <c r="M1115" s="2">
        <f t="shared" si="507"/>
        <v>35.925392254252877</v>
      </c>
      <c r="N1115" s="2">
        <f t="shared" si="527"/>
        <v>111.72114771191971</v>
      </c>
      <c r="O1115" s="2">
        <f t="shared" si="508"/>
        <v>76.156201575950718</v>
      </c>
      <c r="P1115" s="5">
        <f t="shared" si="509"/>
        <v>0.38357210375379863</v>
      </c>
      <c r="Q1115" s="4">
        <f t="shared" si="528"/>
        <v>0.32156304325559609</v>
      </c>
      <c r="R1115" s="4">
        <f t="shared" si="510"/>
        <v>0.27013863708139429</v>
      </c>
      <c r="S1115" s="4">
        <f t="shared" si="529"/>
        <v>0</v>
      </c>
      <c r="T1115" s="4">
        <f t="shared" si="530"/>
        <v>0</v>
      </c>
      <c r="U1115" s="5">
        <f t="shared" si="531"/>
        <v>0</v>
      </c>
      <c r="V1115" s="5">
        <f t="shared" si="532"/>
        <v>-13.599469651927803</v>
      </c>
      <c r="W1115" s="5">
        <f t="shared" si="533"/>
        <v>21.513407637812886</v>
      </c>
      <c r="X1115" s="5">
        <f t="shared" si="511"/>
        <v>0.99917556836759136</v>
      </c>
      <c r="Y1115" s="5">
        <f t="shared" si="512"/>
        <v>0</v>
      </c>
      <c r="Z1115" s="5">
        <f t="shared" si="513"/>
        <v>15.151265072147933</v>
      </c>
      <c r="AA1115" s="5">
        <f t="shared" si="514"/>
        <v>9.5777095384381905</v>
      </c>
      <c r="AB1115" s="5">
        <f t="shared" si="515"/>
        <v>0</v>
      </c>
      <c r="AC1115" s="5">
        <f t="shared" si="516"/>
        <v>1.5517954202201292</v>
      </c>
      <c r="AD1115" s="5">
        <f t="shared" si="517"/>
        <v>-1.0828828237489247</v>
      </c>
      <c r="AE1115">
        <f t="shared" si="535"/>
        <v>0</v>
      </c>
    </row>
    <row r="1116" spans="1:31" x14ac:dyDescent="0.2">
      <c r="A1116">
        <f t="shared" si="534"/>
        <v>10.839999999999813</v>
      </c>
      <c r="B1116" s="5">
        <f t="shared" si="518"/>
        <v>0</v>
      </c>
      <c r="C1116" s="5">
        <f t="shared" si="519"/>
        <v>692.15115340119235</v>
      </c>
      <c r="D1116" s="5">
        <f t="shared" si="520"/>
        <v>-431.50865426819973</v>
      </c>
      <c r="E1116" s="2">
        <f t="shared" si="521"/>
        <v>692.15115340119235</v>
      </c>
      <c r="F1116" s="2">
        <f t="shared" si="522"/>
        <v>0</v>
      </c>
      <c r="G1116" s="3">
        <f t="shared" si="523"/>
        <v>0</v>
      </c>
      <c r="H1116" s="3">
        <f t="shared" si="524"/>
        <v>59.71164831360182</v>
      </c>
      <c r="I1116" s="3">
        <f t="shared" si="525"/>
        <v>-94.445922232025424</v>
      </c>
      <c r="J1116" s="2">
        <f t="shared" si="505"/>
        <v>111.73859302221888</v>
      </c>
      <c r="K1116" s="2">
        <f t="shared" si="526"/>
        <v>76.168093403012179</v>
      </c>
      <c r="L1116" s="6">
        <f t="shared" si="506"/>
        <v>2834.6585632809638</v>
      </c>
      <c r="M1116" s="2">
        <f t="shared" si="507"/>
        <v>35.925360263803874</v>
      </c>
      <c r="N1116" s="2">
        <f t="shared" si="527"/>
        <v>111.73859302221888</v>
      </c>
      <c r="O1116" s="2">
        <f t="shared" si="508"/>
        <v>76.168093403012179</v>
      </c>
      <c r="P1116" s="5">
        <f t="shared" si="509"/>
        <v>0.38357203004780416</v>
      </c>
      <c r="Q1116" s="4">
        <f t="shared" si="528"/>
        <v>0.32151255257581618</v>
      </c>
      <c r="R1116" s="4">
        <f t="shared" si="510"/>
        <v>0.27012008719423936</v>
      </c>
      <c r="S1116" s="4">
        <f t="shared" si="529"/>
        <v>0</v>
      </c>
      <c r="T1116" s="4">
        <f t="shared" si="530"/>
        <v>0</v>
      </c>
      <c r="U1116" s="5">
        <f t="shared" si="531"/>
        <v>0</v>
      </c>
      <c r="V1116" s="5">
        <f t="shared" si="532"/>
        <v>-13.60512632290849</v>
      </c>
      <c r="W1116" s="5">
        <f t="shared" si="533"/>
        <v>21.519230149230303</v>
      </c>
      <c r="X1116" s="5">
        <f t="shared" si="511"/>
        <v>0.99917467863269749</v>
      </c>
      <c r="Y1116" s="5">
        <f t="shared" si="512"/>
        <v>0</v>
      </c>
      <c r="Z1116" s="5">
        <f t="shared" si="513"/>
        <v>15.154327919943887</v>
      </c>
      <c r="AA1116" s="5">
        <f t="shared" si="514"/>
        <v>9.5810372517898887</v>
      </c>
      <c r="AB1116" s="5">
        <f t="shared" si="515"/>
        <v>0</v>
      </c>
      <c r="AC1116" s="5">
        <f t="shared" si="516"/>
        <v>1.5492015970353972</v>
      </c>
      <c r="AD1116" s="5">
        <f t="shared" si="517"/>
        <v>-1.0737325989798094</v>
      </c>
      <c r="AE1116">
        <f t="shared" si="535"/>
        <v>0</v>
      </c>
    </row>
    <row r="1117" spans="1:31" x14ac:dyDescent="0.2">
      <c r="A1117">
        <f t="shared" si="534"/>
        <v>10.849999999999813</v>
      </c>
      <c r="B1117" s="5">
        <f t="shared" si="518"/>
        <v>0</v>
      </c>
      <c r="C1117" s="5">
        <f t="shared" si="519"/>
        <v>692.74834734440822</v>
      </c>
      <c r="D1117" s="5">
        <f t="shared" si="520"/>
        <v>-432.45316717714991</v>
      </c>
      <c r="E1117" s="2">
        <f t="shared" si="521"/>
        <v>692.74834734440822</v>
      </c>
      <c r="F1117" s="2">
        <f t="shared" si="522"/>
        <v>0</v>
      </c>
      <c r="G1117" s="3">
        <f t="shared" si="523"/>
        <v>0</v>
      </c>
      <c r="H1117" s="3">
        <f t="shared" si="524"/>
        <v>59.727140329572173</v>
      </c>
      <c r="I1117" s="3">
        <f t="shared" si="525"/>
        <v>-94.456659558015218</v>
      </c>
      <c r="J1117" s="2">
        <f t="shared" si="505"/>
        <v>111.75594761267605</v>
      </c>
      <c r="K1117" s="2">
        <f t="shared" si="526"/>
        <v>76.179923389690558</v>
      </c>
      <c r="L1117" s="6">
        <f t="shared" si="506"/>
        <v>2834.6560403330968</v>
      </c>
      <c r="M1117" s="2">
        <f t="shared" si="507"/>
        <v>35.925328288943753</v>
      </c>
      <c r="N1117" s="2">
        <f t="shared" si="527"/>
        <v>111.75594761267605</v>
      </c>
      <c r="O1117" s="2">
        <f t="shared" si="508"/>
        <v>76.179923389690558</v>
      </c>
      <c r="P1117" s="5">
        <f t="shared" si="509"/>
        <v>0.38357195637772645</v>
      </c>
      <c r="Q1117" s="4">
        <f t="shared" si="528"/>
        <v>0.32146233875134606</v>
      </c>
      <c r="R1117" s="4">
        <f t="shared" si="510"/>
        <v>0.27010163577000229</v>
      </c>
      <c r="S1117" s="4">
        <f t="shared" si="529"/>
        <v>0</v>
      </c>
      <c r="T1117" s="4">
        <f t="shared" si="530"/>
        <v>0</v>
      </c>
      <c r="U1117" s="5">
        <f t="shared" si="531"/>
        <v>0</v>
      </c>
      <c r="V1117" s="5">
        <f t="shared" si="532"/>
        <v>-13.610767137374577</v>
      </c>
      <c r="W1117" s="5">
        <f t="shared" si="533"/>
        <v>21.525015105768762</v>
      </c>
      <c r="X1117" s="5">
        <f t="shared" si="511"/>
        <v>0.99917378933136958</v>
      </c>
      <c r="Y1117" s="5">
        <f t="shared" si="512"/>
        <v>0</v>
      </c>
      <c r="Z1117" s="5">
        <f t="shared" si="513"/>
        <v>15.157369284622083</v>
      </c>
      <c r="AA1117" s="5">
        <f t="shared" si="514"/>
        <v>9.5843567465323254</v>
      </c>
      <c r="AB1117" s="5">
        <f t="shared" si="515"/>
        <v>0</v>
      </c>
      <c r="AC1117" s="5">
        <f t="shared" si="516"/>
        <v>1.5466021472475067</v>
      </c>
      <c r="AD1117" s="5">
        <f t="shared" si="517"/>
        <v>-1.0646281476989117</v>
      </c>
      <c r="AE1117">
        <f t="shared" si="535"/>
        <v>0</v>
      </c>
    </row>
    <row r="1118" spans="1:31" x14ac:dyDescent="0.2">
      <c r="A1118">
        <f t="shared" si="534"/>
        <v>10.859999999999813</v>
      </c>
      <c r="B1118" s="5">
        <f t="shared" si="518"/>
        <v>0</v>
      </c>
      <c r="C1118" s="5">
        <f t="shared" si="519"/>
        <v>693.34569607781134</v>
      </c>
      <c r="D1118" s="5">
        <f t="shared" si="520"/>
        <v>-433.39778700413746</v>
      </c>
      <c r="E1118" s="2">
        <f t="shared" si="521"/>
        <v>693.34569607781134</v>
      </c>
      <c r="F1118" s="2">
        <f t="shared" si="522"/>
        <v>0</v>
      </c>
      <c r="G1118" s="3">
        <f t="shared" si="523"/>
        <v>0</v>
      </c>
      <c r="H1118" s="3">
        <f t="shared" si="524"/>
        <v>59.74260635104465</v>
      </c>
      <c r="I1118" s="3">
        <f t="shared" si="525"/>
        <v>-94.467305839492212</v>
      </c>
      <c r="J1118" s="2">
        <f t="shared" si="505"/>
        <v>111.77321184518249</v>
      </c>
      <c r="K1118" s="2">
        <f t="shared" si="526"/>
        <v>76.191691782673814</v>
      </c>
      <c r="L1118" s="6">
        <f t="shared" si="506"/>
        <v>2834.6535186129181</v>
      </c>
      <c r="M1118" s="2">
        <f t="shared" si="507"/>
        <v>35.925296329642883</v>
      </c>
      <c r="N1118" s="2">
        <f t="shared" si="527"/>
        <v>111.77321184518249</v>
      </c>
      <c r="O1118" s="2">
        <f t="shared" si="508"/>
        <v>76.191691782673814</v>
      </c>
      <c r="P1118" s="5">
        <f t="shared" si="509"/>
        <v>0.38357188274349724</v>
      </c>
      <c r="Q1118" s="4">
        <f t="shared" si="528"/>
        <v>0.32141240049004899</v>
      </c>
      <c r="R1118" s="4">
        <f t="shared" si="510"/>
        <v>0.27008328238654078</v>
      </c>
      <c r="S1118" s="4">
        <f t="shared" si="529"/>
        <v>0</v>
      </c>
      <c r="T1118" s="4">
        <f t="shared" si="530"/>
        <v>0</v>
      </c>
      <c r="U1118" s="5">
        <f t="shared" si="531"/>
        <v>0</v>
      </c>
      <c r="V1118" s="5">
        <f t="shared" si="532"/>
        <v>-13.616392115245336</v>
      </c>
      <c r="W1118" s="5">
        <f t="shared" si="533"/>
        <v>21.53076266581127</v>
      </c>
      <c r="X1118" s="5">
        <f t="shared" si="511"/>
        <v>0.99917290046278373</v>
      </c>
      <c r="Y1118" s="5">
        <f t="shared" si="512"/>
        <v>0</v>
      </c>
      <c r="Z1118" s="5">
        <f t="shared" si="513"/>
        <v>15.160389263872547</v>
      </c>
      <c r="AA1118" s="5">
        <f t="shared" si="514"/>
        <v>9.5876680283339155</v>
      </c>
      <c r="AB1118" s="5">
        <f t="shared" si="515"/>
        <v>0</v>
      </c>
      <c r="AC1118" s="5">
        <f t="shared" si="516"/>
        <v>1.543997148627211</v>
      </c>
      <c r="AD1118" s="5">
        <f t="shared" si="517"/>
        <v>-1.0555693058548137</v>
      </c>
      <c r="AE1118">
        <f t="shared" si="535"/>
        <v>0</v>
      </c>
    </row>
    <row r="1119" spans="1:31" x14ac:dyDescent="0.2">
      <c r="A1119">
        <f t="shared" si="534"/>
        <v>10.869999999999813</v>
      </c>
      <c r="B1119" s="5">
        <f t="shared" si="518"/>
        <v>0</v>
      </c>
      <c r="C1119" s="5">
        <f t="shared" si="519"/>
        <v>693.94319934117914</v>
      </c>
      <c r="D1119" s="5">
        <f t="shared" si="520"/>
        <v>-434.3425128409977</v>
      </c>
      <c r="E1119" s="2">
        <f t="shared" si="521"/>
        <v>693.94319934117914</v>
      </c>
      <c r="F1119" s="2">
        <f t="shared" si="522"/>
        <v>0</v>
      </c>
      <c r="G1119" s="3">
        <f t="shared" si="523"/>
        <v>0</v>
      </c>
      <c r="H1119" s="3">
        <f t="shared" si="524"/>
        <v>59.758046322530923</v>
      </c>
      <c r="I1119" s="3">
        <f t="shared" si="525"/>
        <v>-94.477861532550762</v>
      </c>
      <c r="J1119" s="2">
        <f t="shared" si="505"/>
        <v>111.79038608059992</v>
      </c>
      <c r="K1119" s="2">
        <f t="shared" si="526"/>
        <v>76.203398827948135</v>
      </c>
      <c r="L1119" s="6">
        <f t="shared" si="506"/>
        <v>2834.650998118083</v>
      </c>
      <c r="M1119" s="2">
        <f t="shared" si="507"/>
        <v>35.925264385871536</v>
      </c>
      <c r="N1119" s="2">
        <f t="shared" si="527"/>
        <v>111.79038608059992</v>
      </c>
      <c r="O1119" s="2">
        <f t="shared" si="508"/>
        <v>76.203398827948135</v>
      </c>
      <c r="P1119" s="5">
        <f t="shared" si="509"/>
        <v>0.38357180914504807</v>
      </c>
      <c r="Q1119" s="4">
        <f t="shared" si="528"/>
        <v>0.3213627365055321</v>
      </c>
      <c r="R1119" s="4">
        <f t="shared" si="510"/>
        <v>0.27006502662322623</v>
      </c>
      <c r="S1119" s="4">
        <f t="shared" si="529"/>
        <v>0</v>
      </c>
      <c r="T1119" s="4">
        <f t="shared" si="530"/>
        <v>0</v>
      </c>
      <c r="U1119" s="5">
        <f t="shared" si="531"/>
        <v>0</v>
      </c>
      <c r="V1119" s="5">
        <f t="shared" si="532"/>
        <v>-13.622001276558306</v>
      </c>
      <c r="W1119" s="5">
        <f t="shared" si="533"/>
        <v>21.536472987365197</v>
      </c>
      <c r="X1119" s="5">
        <f t="shared" si="511"/>
        <v>0.99917201202611283</v>
      </c>
      <c r="Y1119" s="5">
        <f t="shared" si="512"/>
        <v>0</v>
      </c>
      <c r="Z1119" s="5">
        <f t="shared" si="513"/>
        <v>15.163387955092798</v>
      </c>
      <c r="AA1119" s="5">
        <f t="shared" si="514"/>
        <v>9.5909711029472184</v>
      </c>
      <c r="AB1119" s="5">
        <f t="shared" si="515"/>
        <v>0</v>
      </c>
      <c r="AC1119" s="5">
        <f t="shared" si="516"/>
        <v>1.5413866785344918</v>
      </c>
      <c r="AD1119" s="5">
        <f t="shared" si="517"/>
        <v>-1.0465559096875836</v>
      </c>
      <c r="AE1119">
        <f t="shared" si="535"/>
        <v>0</v>
      </c>
    </row>
    <row r="1120" spans="1:31" x14ac:dyDescent="0.2">
      <c r="A1120">
        <f t="shared" si="534"/>
        <v>10.879999999999812</v>
      </c>
      <c r="B1120" s="5">
        <f t="shared" si="518"/>
        <v>0</v>
      </c>
      <c r="C1120" s="5">
        <f t="shared" si="519"/>
        <v>694.54085687373833</v>
      </c>
      <c r="D1120" s="5">
        <f t="shared" si="520"/>
        <v>-435.28734378411866</v>
      </c>
      <c r="E1120" s="2">
        <f t="shared" si="521"/>
        <v>694.54085687373833</v>
      </c>
      <c r="F1120" s="2">
        <f t="shared" si="522"/>
        <v>0</v>
      </c>
      <c r="G1120" s="3">
        <f t="shared" si="523"/>
        <v>0</v>
      </c>
      <c r="H1120" s="3">
        <f t="shared" si="524"/>
        <v>59.773460189316268</v>
      </c>
      <c r="I1120" s="3">
        <f t="shared" si="525"/>
        <v>-94.488327091647633</v>
      </c>
      <c r="J1120" s="2">
        <f t="shared" ref="J1120:J1158" si="536">SQRT(G1120^2+H1120^2+I1120^2)</f>
        <v>111.80747067876085</v>
      </c>
      <c r="K1120" s="2">
        <f t="shared" si="526"/>
        <v>76.215044770798116</v>
      </c>
      <c r="L1120" s="6">
        <f t="shared" ref="L1120:L1158" si="537">SQRT(spin^2-flag*((30/PI())*(wx*G1120+wy*H1120+wz*I1120)/J1120)^2)*EXP(-A1120/(tau*146.7/N1120))</f>
        <v>2834.6484788462403</v>
      </c>
      <c r="M1120" s="2">
        <f t="shared" ref="M1120:M1158" si="538">(L1120*PI()/30)*(circ/(2*PI()))/12</f>
        <v>35.925232457599925</v>
      </c>
      <c r="N1120" s="2">
        <f t="shared" si="527"/>
        <v>111.80747067876085</v>
      </c>
      <c r="O1120" s="2">
        <f t="shared" ref="O1120:O1158" si="539">J1120/1.467</f>
        <v>76.215044770798116</v>
      </c>
      <c r="P1120" s="5">
        <f t="shared" ref="P1120:P1158" si="540">cd0+(cdspin*L1120/1000)</f>
        <v>0.38357173558231022</v>
      </c>
      <c r="Q1120" s="4">
        <f t="shared" si="528"/>
        <v>0.32131334551711982</v>
      </c>
      <c r="R1120" s="4">
        <f t="shared" ref="R1120:R1158" si="541">cl2_*Q1120/(cl0+cl1_*Q1120)</f>
        <v>0.27004686806093886</v>
      </c>
      <c r="S1120" s="4">
        <f t="shared" si="529"/>
        <v>0</v>
      </c>
      <c r="T1120" s="4">
        <f t="shared" si="530"/>
        <v>0</v>
      </c>
      <c r="U1120" s="5">
        <f t="shared" si="531"/>
        <v>0</v>
      </c>
      <c r="V1120" s="5">
        <f t="shared" si="532"/>
        <v>-13.627594641468297</v>
      </c>
      <c r="W1120" s="5">
        <f t="shared" si="533"/>
        <v>21.542146228061121</v>
      </c>
      <c r="X1120" s="5">
        <f t="shared" ref="X1120:X1158" si="542">M1120/romega</f>
        <v>0.99917112402052877</v>
      </c>
      <c r="Y1120" s="5">
        <f t="shared" ref="Y1120:Y1158" si="543">const*($R1120/omega)*N1120*(wy*I1120-wz*(H1120-T1120))</f>
        <v>0</v>
      </c>
      <c r="Z1120" s="5">
        <f t="shared" ref="Z1120:Z1158" si="544">const*($R1120/omega)*N1120*(wz*(G1120-S1120)-wx*I1120)</f>
        <v>15.166365455387746</v>
      </c>
      <c r="AA1120" s="5">
        <f t="shared" ref="AA1120:AA1158" si="545">const*($R1120/omega)*N1120*(wx*(H1120-T1120)-wy*(G1120-S1120))</f>
        <v>9.5942659762083533</v>
      </c>
      <c r="AB1120" s="5">
        <f t="shared" ref="AB1120:AB1158" si="546">U1120+Y1120</f>
        <v>0</v>
      </c>
      <c r="AC1120" s="5">
        <f t="shared" ref="AC1120:AC1158" si="547">V1120+Z1120</f>
        <v>1.5387708139194487</v>
      </c>
      <c r="AD1120" s="5">
        <f t="shared" ref="AD1120:AD1158" si="548">W1120+AA1120-32.174</f>
        <v>-1.0375877957305235</v>
      </c>
      <c r="AE1120">
        <f t="shared" si="535"/>
        <v>0</v>
      </c>
    </row>
    <row r="1121" spans="1:31" x14ac:dyDescent="0.2">
      <c r="A1121">
        <f t="shared" si="534"/>
        <v>10.889999999999812</v>
      </c>
      <c r="B1121" s="5">
        <f t="shared" ref="B1121:B1158" si="549">B1120+G1120*dt+0.5*AB1120*dt*dt</f>
        <v>0</v>
      </c>
      <c r="C1121" s="5">
        <f t="shared" ref="C1121:C1158" si="550">C1120+H1120*dt+0.5*AC1120*dt*dt</f>
        <v>695.13866841417223</v>
      </c>
      <c r="D1121" s="5">
        <f t="shared" ref="D1121:D1158" si="551">D1120+I1120*dt+0.5*AD1120*dt*dt</f>
        <v>-436.23227893442493</v>
      </c>
      <c r="E1121" s="2">
        <f t="shared" ref="E1121:E1158" si="552">SQRT(B1121^2+C1121^2)</f>
        <v>695.13866841417223</v>
      </c>
      <c r="F1121" s="2">
        <f t="shared" ref="F1121:F1158" si="553">ATAN2(C1121,B1121)*180/PI()</f>
        <v>0</v>
      </c>
      <c r="G1121" s="3">
        <f t="shared" ref="G1121:G1158" si="554">G1120+AB1120*dt</f>
        <v>0</v>
      </c>
      <c r="H1121" s="3">
        <f t="shared" ref="H1121:H1158" si="555">H1120+AC1120*dt</f>
        <v>59.788847897455462</v>
      </c>
      <c r="I1121" s="3">
        <f t="shared" ref="I1121:I1158" si="556">I1120+AD1120*dt</f>
        <v>-94.498702969604935</v>
      </c>
      <c r="J1121" s="2">
        <f t="shared" si="536"/>
        <v>111.8244659984687</v>
      </c>
      <c r="K1121" s="2">
        <f t="shared" ref="K1121:K1158" si="557">J1121/1.467</f>
        <v>76.226629855806877</v>
      </c>
      <c r="L1121" s="6">
        <f t="shared" si="537"/>
        <v>2834.6459607950328</v>
      </c>
      <c r="M1121" s="2">
        <f t="shared" si="538"/>
        <v>35.925200544798159</v>
      </c>
      <c r="N1121" s="2">
        <f t="shared" ref="N1121:N1158" si="558">IF(D1121&gt;=hwind,SQRT((G1121-vxw)^2+(H1121-vyw)^2+I1121^2),J1121)</f>
        <v>111.8244659984687</v>
      </c>
      <c r="O1121" s="2">
        <f t="shared" si="539"/>
        <v>76.226629855806877</v>
      </c>
      <c r="P1121" s="5">
        <f t="shared" si="540"/>
        <v>0.38357166205521498</v>
      </c>
      <c r="Q1121" s="4">
        <f t="shared" ref="Q1121:Q1158" si="559">(M1121/N1121)</f>
        <v>0.3212642262498272</v>
      </c>
      <c r="R1121" s="4">
        <f t="shared" si="541"/>
        <v>0.27002880628206466</v>
      </c>
      <c r="S1121" s="4">
        <f t="shared" si="529"/>
        <v>0</v>
      </c>
      <c r="T1121" s="4">
        <f t="shared" si="530"/>
        <v>0</v>
      </c>
      <c r="U1121" s="5">
        <f t="shared" si="531"/>
        <v>0</v>
      </c>
      <c r="V1121" s="5">
        <f t="shared" si="532"/>
        <v>-13.633172230246341</v>
      </c>
      <c r="W1121" s="5">
        <f t="shared" si="533"/>
        <v>21.547782545151613</v>
      </c>
      <c r="X1121" s="5">
        <f t="shared" si="542"/>
        <v>0.99917023644519998</v>
      </c>
      <c r="Y1121" s="5">
        <f t="shared" si="543"/>
        <v>0</v>
      </c>
      <c r="Z1121" s="5">
        <f t="shared" si="544"/>
        <v>15.169321861569703</v>
      </c>
      <c r="AA1121" s="5">
        <f t="shared" si="545"/>
        <v>9.5975526540364804</v>
      </c>
      <c r="AB1121" s="5">
        <f t="shared" si="546"/>
        <v>0</v>
      </c>
      <c r="AC1121" s="5">
        <f t="shared" si="547"/>
        <v>1.5361496313233616</v>
      </c>
      <c r="AD1121" s="5">
        <f t="shared" si="548"/>
        <v>-1.0286648008119066</v>
      </c>
      <c r="AE1121">
        <f t="shared" si="535"/>
        <v>0</v>
      </c>
    </row>
    <row r="1122" spans="1:31" x14ac:dyDescent="0.2">
      <c r="A1122">
        <f t="shared" si="534"/>
        <v>10.899999999999812</v>
      </c>
      <c r="B1122" s="5">
        <f t="shared" si="549"/>
        <v>0</v>
      </c>
      <c r="C1122" s="5">
        <f t="shared" si="550"/>
        <v>695.73663370062843</v>
      </c>
      <c r="D1122" s="5">
        <f t="shared" si="551"/>
        <v>-437.17731739736104</v>
      </c>
      <c r="E1122" s="2">
        <f t="shared" si="552"/>
        <v>695.73663370062843</v>
      </c>
      <c r="F1122" s="2">
        <f t="shared" si="553"/>
        <v>0</v>
      </c>
      <c r="G1122" s="3">
        <f t="shared" si="554"/>
        <v>0</v>
      </c>
      <c r="H1122" s="3">
        <f t="shared" si="555"/>
        <v>59.804209393768694</v>
      </c>
      <c r="I1122" s="3">
        <f t="shared" si="556"/>
        <v>-94.508989617613054</v>
      </c>
      <c r="J1122" s="2">
        <f t="shared" si="536"/>
        <v>111.84137239749799</v>
      </c>
      <c r="K1122" s="2">
        <f t="shared" si="557"/>
        <v>76.238154326856161</v>
      </c>
      <c r="L1122" s="6">
        <f t="shared" si="537"/>
        <v>2834.6434439620966</v>
      </c>
      <c r="M1122" s="2">
        <f t="shared" si="538"/>
        <v>35.925168647436294</v>
      </c>
      <c r="N1122" s="2">
        <f t="shared" si="558"/>
        <v>111.84137239749799</v>
      </c>
      <c r="O1122" s="2">
        <f t="shared" si="539"/>
        <v>76.238154326856161</v>
      </c>
      <c r="P1122" s="5">
        <f t="shared" si="540"/>
        <v>0.38357158856369322</v>
      </c>
      <c r="Q1122" s="4">
        <f t="shared" si="559"/>
        <v>0.32121537743433465</v>
      </c>
      <c r="R1122" s="4">
        <f t="shared" si="541"/>
        <v>0.27001084087049088</v>
      </c>
      <c r="S1122" s="4">
        <f t="shared" ref="S1122:S1158" si="560">IF(D1122&gt;=hwind,vxw,0)</f>
        <v>0</v>
      </c>
      <c r="T1122" s="4">
        <f t="shared" ref="T1122:T1158" si="561">IF(D1122&gt;=hwind,vyw,0)</f>
        <v>0</v>
      </c>
      <c r="U1122" s="5">
        <f t="shared" ref="U1122:U1158" si="562">-const*$P1122*$N1122*(G1122-S1122)</f>
        <v>0</v>
      </c>
      <c r="V1122" s="5">
        <f t="shared" ref="V1122:V1158" si="563">-const*$P1122*$N1122*(H1122-T1122)</f>
        <v>-13.638734063278672</v>
      </c>
      <c r="W1122" s="5">
        <f t="shared" ref="W1122:W1158" si="564">-const*$P1122*$N1122*I1122</f>
        <v>21.553382095510074</v>
      </c>
      <c r="X1122" s="5">
        <f t="shared" si="542"/>
        <v>0.99916934929929357</v>
      </c>
      <c r="Y1122" s="5">
        <f t="shared" si="543"/>
        <v>0</v>
      </c>
      <c r="Z1122" s="5">
        <f t="shared" si="544"/>
        <v>15.172257270158287</v>
      </c>
      <c r="AA1122" s="5">
        <f t="shared" si="545"/>
        <v>9.6008311424332025</v>
      </c>
      <c r="AB1122" s="5">
        <f t="shared" si="546"/>
        <v>0</v>
      </c>
      <c r="AC1122" s="5">
        <f t="shared" si="547"/>
        <v>1.5335232068796145</v>
      </c>
      <c r="AD1122" s="5">
        <f t="shared" si="548"/>
        <v>-1.0197867620567251</v>
      </c>
      <c r="AE1122">
        <f t="shared" si="535"/>
        <v>0</v>
      </c>
    </row>
    <row r="1123" spans="1:31" x14ac:dyDescent="0.2">
      <c r="A1123">
        <f t="shared" si="534"/>
        <v>10.909999999999812</v>
      </c>
      <c r="B1123" s="5">
        <f t="shared" si="549"/>
        <v>0</v>
      </c>
      <c r="C1123" s="5">
        <f t="shared" si="550"/>
        <v>696.33475247072647</v>
      </c>
      <c r="D1123" s="5">
        <f t="shared" si="551"/>
        <v>-438.12245828287524</v>
      </c>
      <c r="E1123" s="2">
        <f t="shared" si="552"/>
        <v>696.33475247072647</v>
      </c>
      <c r="F1123" s="2">
        <f t="shared" si="553"/>
        <v>0</v>
      </c>
      <c r="G1123" s="3">
        <f t="shared" si="554"/>
        <v>0</v>
      </c>
      <c r="H1123" s="3">
        <f t="shared" si="555"/>
        <v>59.819544625837487</v>
      </c>
      <c r="I1123" s="3">
        <f t="shared" si="556"/>
        <v>-94.519187485233616</v>
      </c>
      <c r="J1123" s="2">
        <f t="shared" si="536"/>
        <v>111.85819023259452</v>
      </c>
      <c r="K1123" s="2">
        <f t="shared" si="557"/>
        <v>76.249618427126464</v>
      </c>
      <c r="L1123" s="6">
        <f t="shared" si="537"/>
        <v>2834.6409283450639</v>
      </c>
      <c r="M1123" s="2">
        <f t="shared" si="538"/>
        <v>35.925136765484311</v>
      </c>
      <c r="N1123" s="2">
        <f t="shared" si="558"/>
        <v>111.85819023259452</v>
      </c>
      <c r="O1123" s="2">
        <f t="shared" si="539"/>
        <v>76.249618427126464</v>
      </c>
      <c r="P1123" s="5">
        <f t="shared" si="540"/>
        <v>0.3835715151076759</v>
      </c>
      <c r="Q1123" s="4">
        <f t="shared" si="559"/>
        <v>0.32116679780696139</v>
      </c>
      <c r="R1123" s="4">
        <f t="shared" si="541"/>
        <v>0.26999297141160261</v>
      </c>
      <c r="S1123" s="4">
        <f t="shared" si="560"/>
        <v>0</v>
      </c>
      <c r="T1123" s="4">
        <f t="shared" si="561"/>
        <v>0</v>
      </c>
      <c r="U1123" s="5">
        <f t="shared" si="562"/>
        <v>0</v>
      </c>
      <c r="V1123" s="5">
        <f t="shared" si="563"/>
        <v>-13.644280161065685</v>
      </c>
      <c r="W1123" s="5">
        <f t="shared" si="564"/>
        <v>21.558945035629577</v>
      </c>
      <c r="X1123" s="5">
        <f t="shared" si="542"/>
        <v>0.99916846258197489</v>
      </c>
      <c r="Y1123" s="5">
        <f t="shared" si="543"/>
        <v>0</v>
      </c>
      <c r="Z1123" s="5">
        <f t="shared" si="544"/>
        <v>15.175171777380417</v>
      </c>
      <c r="AA1123" s="5">
        <f t="shared" si="545"/>
        <v>9.6041014474820283</v>
      </c>
      <c r="AB1123" s="5">
        <f t="shared" si="546"/>
        <v>0</v>
      </c>
      <c r="AC1123" s="5">
        <f t="shared" si="547"/>
        <v>1.5308916163147313</v>
      </c>
      <c r="AD1123" s="5">
        <f t="shared" si="548"/>
        <v>-1.0109535168883923</v>
      </c>
      <c r="AE1123">
        <f t="shared" si="535"/>
        <v>0</v>
      </c>
    </row>
    <row r="1124" spans="1:31" x14ac:dyDescent="0.2">
      <c r="A1124">
        <f t="shared" si="534"/>
        <v>10.919999999999812</v>
      </c>
      <c r="B1124" s="5">
        <f t="shared" si="549"/>
        <v>0</v>
      </c>
      <c r="C1124" s="5">
        <f t="shared" si="550"/>
        <v>696.93302446156565</v>
      </c>
      <c r="D1124" s="5">
        <f t="shared" si="551"/>
        <v>-439.06770070540347</v>
      </c>
      <c r="E1124" s="2">
        <f t="shared" si="552"/>
        <v>696.93302446156565</v>
      </c>
      <c r="F1124" s="2">
        <f t="shared" si="553"/>
        <v>0</v>
      </c>
      <c r="G1124" s="3">
        <f t="shared" si="554"/>
        <v>0</v>
      </c>
      <c r="H1124" s="3">
        <f t="shared" si="555"/>
        <v>59.834853542000637</v>
      </c>
      <c r="I1124" s="3">
        <f t="shared" si="556"/>
        <v>-94.529297020402495</v>
      </c>
      <c r="J1124" s="2">
        <f t="shared" si="536"/>
        <v>111.87491985947584</v>
      </c>
      <c r="K1124" s="2">
        <f t="shared" si="557"/>
        <v>76.261022399097357</v>
      </c>
      <c r="L1124" s="6">
        <f t="shared" si="537"/>
        <v>2834.6384139415577</v>
      </c>
      <c r="M1124" s="2">
        <f t="shared" si="538"/>
        <v>35.925104898912103</v>
      </c>
      <c r="N1124" s="2">
        <f t="shared" si="558"/>
        <v>111.87491985947584</v>
      </c>
      <c r="O1124" s="2">
        <f t="shared" si="539"/>
        <v>76.261022399097357</v>
      </c>
      <c r="P1124" s="5">
        <f t="shared" si="540"/>
        <v>0.38357144168709351</v>
      </c>
      <c r="Q1124" s="4">
        <f t="shared" si="559"/>
        <v>0.32111848610963933</v>
      </c>
      <c r="R1124" s="4">
        <f t="shared" si="541"/>
        <v>0.26997519749227833</v>
      </c>
      <c r="S1124" s="4">
        <f t="shared" si="560"/>
        <v>0</v>
      </c>
      <c r="T1124" s="4">
        <f t="shared" si="561"/>
        <v>0</v>
      </c>
      <c r="U1124" s="5">
        <f t="shared" si="562"/>
        <v>0</v>
      </c>
      <c r="V1124" s="5">
        <f t="shared" si="563"/>
        <v>-13.649810544220948</v>
      </c>
      <c r="W1124" s="5">
        <f t="shared" si="564"/>
        <v>21.564471521621797</v>
      </c>
      <c r="X1124" s="5">
        <f t="shared" si="542"/>
        <v>0.99916757629240649</v>
      </c>
      <c r="Y1124" s="5">
        <f t="shared" si="543"/>
        <v>0</v>
      </c>
      <c r="Z1124" s="5">
        <f t="shared" si="544"/>
        <v>15.178065479170296</v>
      </c>
      <c r="AA1124" s="5">
        <f t="shared" si="545"/>
        <v>9.6073635753478239</v>
      </c>
      <c r="AB1124" s="5">
        <f t="shared" si="546"/>
        <v>0</v>
      </c>
      <c r="AC1124" s="5">
        <f t="shared" si="547"/>
        <v>1.5282549349493486</v>
      </c>
      <c r="AD1124" s="5">
        <f t="shared" si="548"/>
        <v>-1.0021649030303763</v>
      </c>
      <c r="AE1124">
        <f t="shared" si="535"/>
        <v>0</v>
      </c>
    </row>
    <row r="1125" spans="1:31" x14ac:dyDescent="0.2">
      <c r="A1125">
        <f t="shared" si="534"/>
        <v>10.929999999999811</v>
      </c>
      <c r="B1125" s="5">
        <f t="shared" si="549"/>
        <v>0</v>
      </c>
      <c r="C1125" s="5">
        <f t="shared" si="550"/>
        <v>697.53144940973232</v>
      </c>
      <c r="D1125" s="5">
        <f t="shared" si="551"/>
        <v>-440.01304378385265</v>
      </c>
      <c r="E1125" s="2">
        <f t="shared" si="552"/>
        <v>697.53144940973232</v>
      </c>
      <c r="F1125" s="2">
        <f t="shared" si="553"/>
        <v>0</v>
      </c>
      <c r="G1125" s="3">
        <f t="shared" si="554"/>
        <v>0</v>
      </c>
      <c r="H1125" s="3">
        <f t="shared" si="555"/>
        <v>59.85013609135013</v>
      </c>
      <c r="I1125" s="3">
        <f t="shared" si="556"/>
        <v>-94.539318669432802</v>
      </c>
      <c r="J1125" s="2">
        <f t="shared" si="536"/>
        <v>111.89156163283134</v>
      </c>
      <c r="K1125" s="2">
        <f t="shared" si="557"/>
        <v>76.272366484547604</v>
      </c>
      <c r="L1125" s="6">
        <f t="shared" si="537"/>
        <v>2834.6359007491988</v>
      </c>
      <c r="M1125" s="2">
        <f t="shared" si="538"/>
        <v>35.925073047689494</v>
      </c>
      <c r="N1125" s="2">
        <f t="shared" si="558"/>
        <v>111.89156163283134</v>
      </c>
      <c r="O1125" s="2">
        <f t="shared" si="539"/>
        <v>76.272366484547604</v>
      </c>
      <c r="P1125" s="5">
        <f t="shared" si="540"/>
        <v>0.3835713683018766</v>
      </c>
      <c r="Q1125" s="4">
        <f t="shared" si="559"/>
        <v>0.32107044108988753</v>
      </c>
      <c r="R1125" s="4">
        <f t="shared" si="541"/>
        <v>0.26995751870088658</v>
      </c>
      <c r="S1125" s="4">
        <f t="shared" si="560"/>
        <v>0</v>
      </c>
      <c r="T1125" s="4">
        <f t="shared" si="561"/>
        <v>0</v>
      </c>
      <c r="U1125" s="5">
        <f t="shared" si="562"/>
        <v>0</v>
      </c>
      <c r="V1125" s="5">
        <f t="shared" si="563"/>
        <v>-13.655325233470156</v>
      </c>
      <c r="W1125" s="5">
        <f t="shared" si="564"/>
        <v>21.569961709215885</v>
      </c>
      <c r="X1125" s="5">
        <f t="shared" si="542"/>
        <v>0.99916669042974893</v>
      </c>
      <c r="Y1125" s="5">
        <f t="shared" si="543"/>
        <v>0</v>
      </c>
      <c r="Z1125" s="5">
        <f t="shared" si="544"/>
        <v>15.180938471169426</v>
      </c>
      <c r="AA1125" s="5">
        <f t="shared" si="545"/>
        <v>9.6106175322762564</v>
      </c>
      <c r="AB1125" s="5">
        <f t="shared" si="546"/>
        <v>0</v>
      </c>
      <c r="AC1125" s="5">
        <f t="shared" si="547"/>
        <v>1.5256132376992699</v>
      </c>
      <c r="AD1125" s="5">
        <f t="shared" si="548"/>
        <v>-0.9934207585078596</v>
      </c>
      <c r="AE1125">
        <f t="shared" si="535"/>
        <v>0</v>
      </c>
    </row>
    <row r="1126" spans="1:31" x14ac:dyDescent="0.2">
      <c r="A1126">
        <f t="shared" si="534"/>
        <v>10.939999999999811</v>
      </c>
      <c r="B1126" s="5">
        <f t="shared" si="549"/>
        <v>0</v>
      </c>
      <c r="C1126" s="5">
        <f t="shared" si="550"/>
        <v>698.13002705130771</v>
      </c>
      <c r="D1126" s="5">
        <f t="shared" si="551"/>
        <v>-440.9584866415849</v>
      </c>
      <c r="E1126" s="2">
        <f t="shared" si="552"/>
        <v>698.13002705130771</v>
      </c>
      <c r="F1126" s="2">
        <f t="shared" si="553"/>
        <v>0</v>
      </c>
      <c r="G1126" s="3">
        <f t="shared" si="554"/>
        <v>0</v>
      </c>
      <c r="H1126" s="3">
        <f t="shared" si="555"/>
        <v>59.86539222372712</v>
      </c>
      <c r="I1126" s="3">
        <f t="shared" si="556"/>
        <v>-94.549252877017878</v>
      </c>
      <c r="J1126" s="2">
        <f t="shared" si="536"/>
        <v>111.90811590632272</v>
      </c>
      <c r="K1126" s="2">
        <f t="shared" si="557"/>
        <v>76.28365092455536</v>
      </c>
      <c r="L1126" s="6">
        <f t="shared" si="537"/>
        <v>2834.6333887655992</v>
      </c>
      <c r="M1126" s="2">
        <f t="shared" si="538"/>
        <v>35.925041211786237</v>
      </c>
      <c r="N1126" s="2">
        <f t="shared" si="558"/>
        <v>111.90811590632272</v>
      </c>
      <c r="O1126" s="2">
        <f t="shared" si="539"/>
        <v>76.28365092455536</v>
      </c>
      <c r="P1126" s="5">
        <f t="shared" si="540"/>
        <v>0.38357129495195552</v>
      </c>
      <c r="Q1126" s="4">
        <f t="shared" si="559"/>
        <v>0.32102266150078662</v>
      </c>
      <c r="R1126" s="4">
        <f t="shared" si="541"/>
        <v>0.26993993462728139</v>
      </c>
      <c r="S1126" s="4">
        <f t="shared" si="560"/>
        <v>0</v>
      </c>
      <c r="T1126" s="4">
        <f t="shared" si="561"/>
        <v>0</v>
      </c>
      <c r="U1126" s="5">
        <f t="shared" si="562"/>
        <v>0</v>
      </c>
      <c r="V1126" s="5">
        <f t="shared" si="563"/>
        <v>-13.660824249650132</v>
      </c>
      <c r="W1126" s="5">
        <f t="shared" si="564"/>
        <v>21.575415753757408</v>
      </c>
      <c r="X1126" s="5">
        <f t="shared" si="542"/>
        <v>0.99916580499316121</v>
      </c>
      <c r="Y1126" s="5">
        <f t="shared" si="543"/>
        <v>0</v>
      </c>
      <c r="Z1126" s="5">
        <f t="shared" si="544"/>
        <v>15.183790848726538</v>
      </c>
      <c r="AA1126" s="5">
        <f t="shared" si="545"/>
        <v>9.6138633245932272</v>
      </c>
      <c r="AB1126" s="5">
        <f t="shared" si="546"/>
        <v>0</v>
      </c>
      <c r="AC1126" s="5">
        <f t="shared" si="547"/>
        <v>1.5229665990764065</v>
      </c>
      <c r="AD1126" s="5">
        <f t="shared" si="548"/>
        <v>-0.98472092164936242</v>
      </c>
      <c r="AE1126">
        <f t="shared" si="535"/>
        <v>0</v>
      </c>
    </row>
    <row r="1127" spans="1:31" x14ac:dyDescent="0.2">
      <c r="A1127">
        <f t="shared" si="534"/>
        <v>10.949999999999811</v>
      </c>
      <c r="B1127" s="5">
        <f t="shared" si="549"/>
        <v>0</v>
      </c>
      <c r="C1127" s="5">
        <f t="shared" si="550"/>
        <v>698.72875712187499</v>
      </c>
      <c r="D1127" s="5">
        <f t="shared" si="551"/>
        <v>-441.90402840640115</v>
      </c>
      <c r="E1127" s="2">
        <f t="shared" si="552"/>
        <v>698.72875712187499</v>
      </c>
      <c r="F1127" s="2">
        <f t="shared" si="553"/>
        <v>0</v>
      </c>
      <c r="G1127" s="3">
        <f t="shared" si="554"/>
        <v>0</v>
      </c>
      <c r="H1127" s="3">
        <f t="shared" si="555"/>
        <v>59.880621889717887</v>
      </c>
      <c r="I1127" s="3">
        <f t="shared" si="556"/>
        <v>-94.559100086234366</v>
      </c>
      <c r="J1127" s="2">
        <f t="shared" si="536"/>
        <v>111.92458303258425</v>
      </c>
      <c r="K1127" s="2">
        <f t="shared" si="557"/>
        <v>76.294875959498469</v>
      </c>
      <c r="L1127" s="6">
        <f t="shared" si="537"/>
        <v>2834.6308779883675</v>
      </c>
      <c r="M1127" s="2">
        <f t="shared" si="538"/>
        <v>35.925009391172019</v>
      </c>
      <c r="N1127" s="2">
        <f t="shared" si="558"/>
        <v>111.92458303258425</v>
      </c>
      <c r="O1127" s="2">
        <f t="shared" si="539"/>
        <v>76.294875959498469</v>
      </c>
      <c r="P1127" s="5">
        <f t="shared" si="540"/>
        <v>0.38357122163726032</v>
      </c>
      <c r="Q1127" s="4">
        <f t="shared" si="559"/>
        <v>0.3209751461009534</v>
      </c>
      <c r="R1127" s="4">
        <f t="shared" si="541"/>
        <v>0.26992244486279898</v>
      </c>
      <c r="S1127" s="4">
        <f t="shared" si="560"/>
        <v>0</v>
      </c>
      <c r="T1127" s="4">
        <f t="shared" si="561"/>
        <v>0</v>
      </c>
      <c r="U1127" s="5">
        <f t="shared" si="562"/>
        <v>0</v>
      </c>
      <c r="V1127" s="5">
        <f t="shared" si="563"/>
        <v>-13.666307613707795</v>
      </c>
      <c r="W1127" s="5">
        <f t="shared" si="564"/>
        <v>21.580833810207285</v>
      </c>
      <c r="X1127" s="5">
        <f t="shared" si="542"/>
        <v>0.99916491998180013</v>
      </c>
      <c r="Y1127" s="5">
        <f t="shared" si="543"/>
        <v>0</v>
      </c>
      <c r="Z1127" s="5">
        <f t="shared" si="544"/>
        <v>15.186622706897689</v>
      </c>
      <c r="AA1127" s="5">
        <f t="shared" si="545"/>
        <v>9.6171009587043432</v>
      </c>
      <c r="AB1127" s="5">
        <f t="shared" si="546"/>
        <v>0</v>
      </c>
      <c r="AC1127" s="5">
        <f t="shared" si="547"/>
        <v>1.5203150931898932</v>
      </c>
      <c r="AD1127" s="5">
        <f t="shared" si="548"/>
        <v>-0.97606523108836996</v>
      </c>
      <c r="AE1127">
        <f t="shared" si="535"/>
        <v>0</v>
      </c>
    </row>
    <row r="1128" spans="1:31" x14ac:dyDescent="0.2">
      <c r="A1128">
        <f t="shared" si="534"/>
        <v>10.959999999999811</v>
      </c>
      <c r="B1128" s="5">
        <f t="shared" si="549"/>
        <v>0</v>
      </c>
      <c r="C1128" s="5">
        <f t="shared" si="550"/>
        <v>699.32763935652679</v>
      </c>
      <c r="D1128" s="5">
        <f t="shared" si="551"/>
        <v>-442.84966821052507</v>
      </c>
      <c r="E1128" s="2">
        <f t="shared" si="552"/>
        <v>699.32763935652679</v>
      </c>
      <c r="F1128" s="2">
        <f t="shared" si="553"/>
        <v>0</v>
      </c>
      <c r="G1128" s="3">
        <f t="shared" si="554"/>
        <v>0</v>
      </c>
      <c r="H1128" s="3">
        <f t="shared" si="555"/>
        <v>59.895825040649783</v>
      </c>
      <c r="I1128" s="3">
        <f t="shared" si="556"/>
        <v>-94.568860738545254</v>
      </c>
      <c r="J1128" s="2">
        <f t="shared" si="536"/>
        <v>111.94096336322328</v>
      </c>
      <c r="K1128" s="2">
        <f t="shared" si="557"/>
        <v>76.30604182905472</v>
      </c>
      <c r="L1128" s="6">
        <f t="shared" si="537"/>
        <v>2834.6283684151058</v>
      </c>
      <c r="M1128" s="2">
        <f t="shared" si="538"/>
        <v>35.924977585816436</v>
      </c>
      <c r="N1128" s="2">
        <f t="shared" si="558"/>
        <v>111.94096336322328</v>
      </c>
      <c r="O1128" s="2">
        <f t="shared" si="539"/>
        <v>76.30604182905472</v>
      </c>
      <c r="P1128" s="5">
        <f t="shared" si="540"/>
        <v>0.3835711483577211</v>
      </c>
      <c r="Q1128" s="4">
        <f t="shared" si="559"/>
        <v>0.32092789365451463</v>
      </c>
      <c r="R1128" s="4">
        <f t="shared" si="541"/>
        <v>0.26990504900025319</v>
      </c>
      <c r="S1128" s="4">
        <f t="shared" si="560"/>
        <v>0</v>
      </c>
      <c r="T1128" s="4">
        <f t="shared" si="561"/>
        <v>0</v>
      </c>
      <c r="U1128" s="5">
        <f t="shared" si="562"/>
        <v>0</v>
      </c>
      <c r="V1128" s="5">
        <f t="shared" si="563"/>
        <v>-13.671775346699187</v>
      </c>
      <c r="W1128" s="5">
        <f t="shared" si="564"/>
        <v>21.586216033140818</v>
      </c>
      <c r="X1128" s="5">
        <f t="shared" si="542"/>
        <v>0.99916403539482002</v>
      </c>
      <c r="Y1128" s="5">
        <f t="shared" si="543"/>
        <v>0</v>
      </c>
      <c r="Z1128" s="5">
        <f t="shared" si="544"/>
        <v>15.189434140446203</v>
      </c>
      <c r="AA1128" s="5">
        <f t="shared" si="545"/>
        <v>9.6203304410943389</v>
      </c>
      <c r="AB1128" s="5">
        <f t="shared" si="546"/>
        <v>0</v>
      </c>
      <c r="AC1128" s="5">
        <f t="shared" si="547"/>
        <v>1.5176587937470156</v>
      </c>
      <c r="AD1128" s="5">
        <f t="shared" si="548"/>
        <v>-0.96745352576484223</v>
      </c>
      <c r="AE1128">
        <f t="shared" si="535"/>
        <v>0</v>
      </c>
    </row>
    <row r="1129" spans="1:31" x14ac:dyDescent="0.2">
      <c r="A1129">
        <f t="shared" si="534"/>
        <v>10.969999999999811</v>
      </c>
      <c r="B1129" s="5">
        <f t="shared" si="549"/>
        <v>0</v>
      </c>
      <c r="C1129" s="5">
        <f t="shared" si="550"/>
        <v>699.926673489873</v>
      </c>
      <c r="D1129" s="5">
        <f t="shared" si="551"/>
        <v>-443.79540519058685</v>
      </c>
      <c r="E1129" s="2">
        <f t="shared" si="552"/>
        <v>699.926673489873</v>
      </c>
      <c r="F1129" s="2">
        <f t="shared" si="553"/>
        <v>0</v>
      </c>
      <c r="G1129" s="3">
        <f t="shared" si="554"/>
        <v>0</v>
      </c>
      <c r="H1129" s="3">
        <f t="shared" si="555"/>
        <v>59.91100162858725</v>
      </c>
      <c r="I1129" s="3">
        <f t="shared" si="556"/>
        <v>-94.578535273802899</v>
      </c>
      <c r="J1129" s="2">
        <f t="shared" si="536"/>
        <v>111.95725724882047</v>
      </c>
      <c r="K1129" s="2">
        <f t="shared" si="557"/>
        <v>76.317148772202088</v>
      </c>
      <c r="L1129" s="6">
        <f t="shared" si="537"/>
        <v>2834.6258600434116</v>
      </c>
      <c r="M1129" s="2">
        <f t="shared" si="538"/>
        <v>35.924945795689069</v>
      </c>
      <c r="N1129" s="2">
        <f t="shared" si="558"/>
        <v>111.95725724882047</v>
      </c>
      <c r="O1129" s="2">
        <f t="shared" si="539"/>
        <v>76.317148772202088</v>
      </c>
      <c r="P1129" s="5">
        <f t="shared" si="540"/>
        <v>0.38357107511326766</v>
      </c>
      <c r="Q1129" s="4">
        <f t="shared" si="559"/>
        <v>0.32088090293108318</v>
      </c>
      <c r="R1129" s="4">
        <f t="shared" si="541"/>
        <v>0.26988774663393245</v>
      </c>
      <c r="S1129" s="4">
        <f t="shared" si="560"/>
        <v>0</v>
      </c>
      <c r="T1129" s="4">
        <f t="shared" si="561"/>
        <v>0</v>
      </c>
      <c r="U1129" s="5">
        <f t="shared" si="562"/>
        <v>0</v>
      </c>
      <c r="V1129" s="5">
        <f t="shared" si="563"/>
        <v>-13.677227469788429</v>
      </c>
      <c r="W1129" s="5">
        <f t="shared" si="564"/>
        <v>21.591562576746632</v>
      </c>
      <c r="X1129" s="5">
        <f t="shared" si="542"/>
        <v>0.999163151231375</v>
      </c>
      <c r="Y1129" s="5">
        <f t="shared" si="543"/>
        <v>0</v>
      </c>
      <c r="Z1129" s="5">
        <f t="shared" si="544"/>
        <v>15.192225243842763</v>
      </c>
      <c r="AA1129" s="5">
        <f t="shared" si="545"/>
        <v>9.6235517783265685</v>
      </c>
      <c r="AB1129" s="5">
        <f t="shared" si="546"/>
        <v>0</v>
      </c>
      <c r="AC1129" s="5">
        <f t="shared" si="547"/>
        <v>1.5149977740543346</v>
      </c>
      <c r="AD1129" s="5">
        <f t="shared" si="548"/>
        <v>-0.95888564492679862</v>
      </c>
      <c r="AE1129">
        <f t="shared" si="535"/>
        <v>0</v>
      </c>
    </row>
    <row r="1130" spans="1:31" x14ac:dyDescent="0.2">
      <c r="A1130">
        <f t="shared" si="534"/>
        <v>10.97999999999981</v>
      </c>
      <c r="B1130" s="5">
        <f t="shared" si="549"/>
        <v>0</v>
      </c>
      <c r="C1130" s="5">
        <f t="shared" si="550"/>
        <v>700.52585925604751</v>
      </c>
      <c r="D1130" s="5">
        <f t="shared" si="551"/>
        <v>-444.74123848760712</v>
      </c>
      <c r="E1130" s="2">
        <f t="shared" si="552"/>
        <v>700.52585925604751</v>
      </c>
      <c r="F1130" s="2">
        <f t="shared" si="553"/>
        <v>0</v>
      </c>
      <c r="G1130" s="3">
        <f t="shared" si="554"/>
        <v>0</v>
      </c>
      <c r="H1130" s="3">
        <f t="shared" si="555"/>
        <v>59.926151606327792</v>
      </c>
      <c r="I1130" s="3">
        <f t="shared" si="556"/>
        <v>-94.588124130252169</v>
      </c>
      <c r="J1130" s="2">
        <f t="shared" si="536"/>
        <v>111.97346503893043</v>
      </c>
      <c r="K1130" s="2">
        <f t="shared" si="557"/>
        <v>76.328197027219105</v>
      </c>
      <c r="L1130" s="6">
        <f t="shared" si="537"/>
        <v>2834.6233528708758</v>
      </c>
      <c r="M1130" s="2">
        <f t="shared" si="538"/>
        <v>35.924914020759367</v>
      </c>
      <c r="N1130" s="2">
        <f t="shared" si="558"/>
        <v>111.97346503893043</v>
      </c>
      <c r="O1130" s="2">
        <f t="shared" si="539"/>
        <v>76.328197027219105</v>
      </c>
      <c r="P1130" s="5">
        <f t="shared" si="540"/>
        <v>0.38357100190382959</v>
      </c>
      <c r="Q1130" s="4">
        <f t="shared" si="559"/>
        <v>0.32083417270573128</v>
      </c>
      <c r="R1130" s="4">
        <f t="shared" si="541"/>
        <v>0.26987053735959482</v>
      </c>
      <c r="S1130" s="4">
        <f t="shared" si="560"/>
        <v>0</v>
      </c>
      <c r="T1130" s="4">
        <f t="shared" si="561"/>
        <v>0</v>
      </c>
      <c r="U1130" s="5">
        <f t="shared" si="562"/>
        <v>0</v>
      </c>
      <c r="V1130" s="5">
        <f t="shared" si="563"/>
        <v>-13.682664004246748</v>
      </c>
      <c r="W1130" s="5">
        <f t="shared" si="564"/>
        <v>21.596873594825738</v>
      </c>
      <c r="X1130" s="5">
        <f t="shared" si="542"/>
        <v>0.99916226749061521</v>
      </c>
      <c r="Y1130" s="5">
        <f t="shared" si="543"/>
        <v>0</v>
      </c>
      <c r="Z1130" s="5">
        <f t="shared" si="544"/>
        <v>15.194996111265406</v>
      </c>
      <c r="AA1130" s="5">
        <f t="shared" si="545"/>
        <v>9.6267649770424129</v>
      </c>
      <c r="AB1130" s="5">
        <f t="shared" si="546"/>
        <v>0</v>
      </c>
      <c r="AC1130" s="5">
        <f t="shared" si="547"/>
        <v>1.5123321070186577</v>
      </c>
      <c r="AD1130" s="5">
        <f t="shared" si="548"/>
        <v>-0.9503614281318491</v>
      </c>
      <c r="AE1130">
        <f t="shared" si="535"/>
        <v>0</v>
      </c>
    </row>
    <row r="1131" spans="1:31" x14ac:dyDescent="0.2">
      <c r="A1131">
        <f t="shared" si="534"/>
        <v>10.98999999999981</v>
      </c>
      <c r="B1131" s="5">
        <f t="shared" si="549"/>
        <v>0</v>
      </c>
      <c r="C1131" s="5">
        <f t="shared" si="550"/>
        <v>701.12519638871618</v>
      </c>
      <c r="D1131" s="5">
        <f t="shared" si="551"/>
        <v>-445.68716724698106</v>
      </c>
      <c r="E1131" s="2">
        <f t="shared" si="552"/>
        <v>701.12519638871618</v>
      </c>
      <c r="F1131" s="2">
        <f t="shared" si="553"/>
        <v>0</v>
      </c>
      <c r="G1131" s="3">
        <f t="shared" si="554"/>
        <v>0</v>
      </c>
      <c r="H1131" s="3">
        <f t="shared" si="555"/>
        <v>59.941274927397977</v>
      </c>
      <c r="I1131" s="3">
        <f t="shared" si="556"/>
        <v>-94.597627744533483</v>
      </c>
      <c r="J1131" s="2">
        <f t="shared" si="536"/>
        <v>111.98958708208205</v>
      </c>
      <c r="K1131" s="2">
        <f t="shared" si="557"/>
        <v>76.339186831685097</v>
      </c>
      <c r="L1131" s="6">
        <f t="shared" si="537"/>
        <v>2834.6208468950849</v>
      </c>
      <c r="M1131" s="2">
        <f t="shared" si="538"/>
        <v>35.924882260996739</v>
      </c>
      <c r="N1131" s="2">
        <f t="shared" si="558"/>
        <v>111.98958708208205</v>
      </c>
      <c r="O1131" s="2">
        <f t="shared" si="539"/>
        <v>76.339186831685097</v>
      </c>
      <c r="P1131" s="5">
        <f t="shared" si="540"/>
        <v>0.38357092872933651</v>
      </c>
      <c r="Q1131" s="4">
        <f t="shared" si="559"/>
        <v>0.32078770175896643</v>
      </c>
      <c r="R1131" s="4">
        <f t="shared" si="541"/>
        <v>0.26985342077446461</v>
      </c>
      <c r="S1131" s="4">
        <f t="shared" si="560"/>
        <v>0</v>
      </c>
      <c r="T1131" s="4">
        <f t="shared" si="561"/>
        <v>0</v>
      </c>
      <c r="U1131" s="5">
        <f t="shared" si="562"/>
        <v>0</v>
      </c>
      <c r="V1131" s="5">
        <f t="shared" si="563"/>
        <v>-13.68808497145146</v>
      </c>
      <c r="W1131" s="5">
        <f t="shared" si="564"/>
        <v>21.60214924079056</v>
      </c>
      <c r="X1131" s="5">
        <f t="shared" si="542"/>
        <v>0.99916138417168998</v>
      </c>
      <c r="Y1131" s="5">
        <f t="shared" si="543"/>
        <v>0</v>
      </c>
      <c r="Z1131" s="5">
        <f t="shared" si="544"/>
        <v>15.197746836599578</v>
      </c>
      <c r="AA1131" s="5">
        <f t="shared" si="545"/>
        <v>9.6299700439607552</v>
      </c>
      <c r="AB1131" s="5">
        <f t="shared" si="546"/>
        <v>0</v>
      </c>
      <c r="AC1131" s="5">
        <f t="shared" si="547"/>
        <v>1.509661865148118</v>
      </c>
      <c r="AD1131" s="5">
        <f t="shared" si="548"/>
        <v>-0.94188071524868633</v>
      </c>
      <c r="AE1131">
        <f t="shared" si="535"/>
        <v>0</v>
      </c>
    </row>
    <row r="1132" spans="1:31" x14ac:dyDescent="0.2">
      <c r="A1132">
        <f t="shared" si="534"/>
        <v>10.99999999999981</v>
      </c>
      <c r="B1132" s="5">
        <f t="shared" si="549"/>
        <v>0</v>
      </c>
      <c r="C1132" s="5">
        <f t="shared" si="550"/>
        <v>701.72468462108338</v>
      </c>
      <c r="D1132" s="5">
        <f t="shared" si="551"/>
        <v>-446.63319061846215</v>
      </c>
      <c r="E1132" s="2">
        <f t="shared" si="552"/>
        <v>701.72468462108338</v>
      </c>
      <c r="F1132" s="2">
        <f t="shared" si="553"/>
        <v>0</v>
      </c>
      <c r="G1132" s="3">
        <f t="shared" si="554"/>
        <v>0</v>
      </c>
      <c r="H1132" s="3">
        <f t="shared" si="555"/>
        <v>59.956371546049461</v>
      </c>
      <c r="I1132" s="3">
        <f t="shared" si="556"/>
        <v>-94.607046551685968</v>
      </c>
      <c r="J1132" s="2">
        <f t="shared" si="536"/>
        <v>112.00562372577907</v>
      </c>
      <c r="K1132" s="2">
        <f t="shared" si="557"/>
        <v>76.35011842248062</v>
      </c>
      <c r="L1132" s="6">
        <f t="shared" si="537"/>
        <v>2834.6183421136207</v>
      </c>
      <c r="M1132" s="2">
        <f t="shared" si="538"/>
        <v>35.92485051637054</v>
      </c>
      <c r="N1132" s="2">
        <f t="shared" si="558"/>
        <v>112.00562372577907</v>
      </c>
      <c r="O1132" s="2">
        <f t="shared" si="539"/>
        <v>76.35011842248062</v>
      </c>
      <c r="P1132" s="5">
        <f t="shared" si="540"/>
        <v>0.38357085558971771</v>
      </c>
      <c r="Q1132" s="4">
        <f t="shared" si="559"/>
        <v>0.3207414888767065</v>
      </c>
      <c r="R1132" s="4">
        <f t="shared" si="541"/>
        <v>0.2698363964772284</v>
      </c>
      <c r="S1132" s="4">
        <f t="shared" si="560"/>
        <v>0</v>
      </c>
      <c r="T1132" s="4">
        <f t="shared" si="561"/>
        <v>0</v>
      </c>
      <c r="U1132" s="5">
        <f t="shared" si="562"/>
        <v>0</v>
      </c>
      <c r="V1132" s="5">
        <f t="shared" si="563"/>
        <v>-13.69349039288498</v>
      </c>
      <c r="W1132" s="5">
        <f t="shared" si="564"/>
        <v>21.607389667664016</v>
      </c>
      <c r="X1132" s="5">
        <f t="shared" si="542"/>
        <v>0.999160501273747</v>
      </c>
      <c r="Y1132" s="5">
        <f t="shared" si="543"/>
        <v>0</v>
      </c>
      <c r="Z1132" s="5">
        <f t="shared" si="544"/>
        <v>15.200477513438203</v>
      </c>
      <c r="AA1132" s="5">
        <f t="shared" si="545"/>
        <v>9.6331669858774358</v>
      </c>
      <c r="AB1132" s="5">
        <f t="shared" si="546"/>
        <v>0</v>
      </c>
      <c r="AC1132" s="5">
        <f t="shared" si="547"/>
        <v>1.506987120553223</v>
      </c>
      <c r="AD1132" s="5">
        <f t="shared" si="548"/>
        <v>-0.93344334645854588</v>
      </c>
      <c r="AE1132">
        <f t="shared" si="535"/>
        <v>0</v>
      </c>
    </row>
    <row r="1133" spans="1:31" x14ac:dyDescent="0.2">
      <c r="A1133">
        <f t="shared" si="534"/>
        <v>11.00999999999981</v>
      </c>
      <c r="B1133" s="5">
        <f t="shared" si="549"/>
        <v>0</v>
      </c>
      <c r="C1133" s="5">
        <f t="shared" si="550"/>
        <v>702.32432368589991</v>
      </c>
      <c r="D1133" s="5">
        <f t="shared" si="551"/>
        <v>-447.57930775614636</v>
      </c>
      <c r="E1133" s="2">
        <f t="shared" si="552"/>
        <v>702.32432368589991</v>
      </c>
      <c r="F1133" s="2">
        <f t="shared" si="553"/>
        <v>0</v>
      </c>
      <c r="G1133" s="3">
        <f t="shared" si="554"/>
        <v>0</v>
      </c>
      <c r="H1133" s="3">
        <f t="shared" si="555"/>
        <v>59.971441417254994</v>
      </c>
      <c r="I1133" s="3">
        <f t="shared" si="556"/>
        <v>-94.616380985150556</v>
      </c>
      <c r="J1133" s="2">
        <f t="shared" si="536"/>
        <v>112.02157531650056</v>
      </c>
      <c r="K1133" s="2">
        <f t="shared" si="557"/>
        <v>76.360992035787703</v>
      </c>
      <c r="L1133" s="6">
        <f t="shared" si="537"/>
        <v>2834.6158385240587</v>
      </c>
      <c r="M1133" s="2">
        <f t="shared" si="538"/>
        <v>35.924818786850047</v>
      </c>
      <c r="N1133" s="2">
        <f t="shared" si="558"/>
        <v>112.02157531650056</v>
      </c>
      <c r="O1133" s="2">
        <f t="shared" si="539"/>
        <v>76.360992035787703</v>
      </c>
      <c r="P1133" s="5">
        <f t="shared" si="540"/>
        <v>0.38357078248490251</v>
      </c>
      <c r="Q1133" s="4">
        <f t="shared" si="559"/>
        <v>0.32069553285025437</v>
      </c>
      <c r="R1133" s="4">
        <f t="shared" si="541"/>
        <v>0.26981946406803103</v>
      </c>
      <c r="S1133" s="4">
        <f t="shared" si="560"/>
        <v>0</v>
      </c>
      <c r="T1133" s="4">
        <f t="shared" si="561"/>
        <v>0</v>
      </c>
      <c r="U1133" s="5">
        <f t="shared" si="562"/>
        <v>0</v>
      </c>
      <c r="V1133" s="5">
        <f t="shared" si="563"/>
        <v>-13.698880290133838</v>
      </c>
      <c r="W1133" s="5">
        <f t="shared" si="564"/>
        <v>21.612595028078612</v>
      </c>
      <c r="X1133" s="5">
        <f t="shared" si="542"/>
        <v>0.99915961879593151</v>
      </c>
      <c r="Y1133" s="5">
        <f t="shared" si="543"/>
        <v>0</v>
      </c>
      <c r="Z1133" s="5">
        <f t="shared" si="544"/>
        <v>15.203188235081731</v>
      </c>
      <c r="AA1133" s="5">
        <f t="shared" si="545"/>
        <v>9.6363558096646997</v>
      </c>
      <c r="AB1133" s="5">
        <f t="shared" si="546"/>
        <v>0</v>
      </c>
      <c r="AC1133" s="5">
        <f t="shared" si="547"/>
        <v>1.5043079449478931</v>
      </c>
      <c r="AD1133" s="5">
        <f t="shared" si="548"/>
        <v>-0.92504916225668765</v>
      </c>
      <c r="AE1133">
        <f t="shared" si="535"/>
        <v>0</v>
      </c>
    </row>
    <row r="1134" spans="1:31" x14ac:dyDescent="0.2">
      <c r="A1134">
        <f t="shared" si="534"/>
        <v>11.01999999999981</v>
      </c>
      <c r="B1134" s="5">
        <f t="shared" si="549"/>
        <v>0</v>
      </c>
      <c r="C1134" s="5">
        <f t="shared" si="550"/>
        <v>702.92411331546975</v>
      </c>
      <c r="D1134" s="5">
        <f t="shared" si="551"/>
        <v>-448.52551781845597</v>
      </c>
      <c r="E1134" s="2">
        <f t="shared" si="552"/>
        <v>702.92411331546975</v>
      </c>
      <c r="F1134" s="2">
        <f t="shared" si="553"/>
        <v>0</v>
      </c>
      <c r="G1134" s="3">
        <f t="shared" si="554"/>
        <v>0</v>
      </c>
      <c r="H1134" s="3">
        <f t="shared" si="555"/>
        <v>59.98648449670447</v>
      </c>
      <c r="I1134" s="3">
        <f t="shared" si="556"/>
        <v>-94.625631476773123</v>
      </c>
      <c r="J1134" s="2">
        <f t="shared" si="536"/>
        <v>112.03744219970145</v>
      </c>
      <c r="K1134" s="2">
        <f t="shared" si="557"/>
        <v>76.371807907090272</v>
      </c>
      <c r="L1134" s="6">
        <f t="shared" si="537"/>
        <v>2834.6133361239708</v>
      </c>
      <c r="M1134" s="2">
        <f t="shared" si="538"/>
        <v>35.924787072404492</v>
      </c>
      <c r="N1134" s="2">
        <f t="shared" si="558"/>
        <v>112.03744219970145</v>
      </c>
      <c r="O1134" s="2">
        <f t="shared" si="539"/>
        <v>76.371807907090272</v>
      </c>
      <c r="P1134" s="5">
        <f t="shared" si="540"/>
        <v>0.38357070941481997</v>
      </c>
      <c r="Q1134" s="4">
        <f t="shared" si="559"/>
        <v>0.32064983247627393</v>
      </c>
      <c r="R1134" s="4">
        <f t="shared" si="541"/>
        <v>0.26980262314847187</v>
      </c>
      <c r="S1134" s="4">
        <f t="shared" si="560"/>
        <v>0</v>
      </c>
      <c r="T1134" s="4">
        <f t="shared" si="561"/>
        <v>0</v>
      </c>
      <c r="U1134" s="5">
        <f t="shared" si="562"/>
        <v>0</v>
      </c>
      <c r="V1134" s="5">
        <f t="shared" si="563"/>
        <v>-13.704254684887669</v>
      </c>
      <c r="W1134" s="5">
        <f t="shared" si="564"/>
        <v>21.617765474275529</v>
      </c>
      <c r="X1134" s="5">
        <f t="shared" si="542"/>
        <v>0.9991587367373882</v>
      </c>
      <c r="Y1134" s="5">
        <f t="shared" si="543"/>
        <v>0</v>
      </c>
      <c r="Z1134" s="5">
        <f t="shared" si="544"/>
        <v>15.205879094538222</v>
      </c>
      <c r="AA1134" s="5">
        <f t="shared" si="545"/>
        <v>9.639536522270669</v>
      </c>
      <c r="AB1134" s="5">
        <f t="shared" si="546"/>
        <v>0</v>
      </c>
      <c r="AC1134" s="5">
        <f t="shared" si="547"/>
        <v>1.5016244096505531</v>
      </c>
      <c r="AD1134" s="5">
        <f t="shared" si="548"/>
        <v>-0.91669800345380281</v>
      </c>
      <c r="AE1134">
        <f t="shared" si="535"/>
        <v>0</v>
      </c>
    </row>
    <row r="1135" spans="1:31" x14ac:dyDescent="0.2">
      <c r="A1135">
        <f t="shared" si="534"/>
        <v>11.029999999999809</v>
      </c>
      <c r="B1135" s="5">
        <f t="shared" si="549"/>
        <v>0</v>
      </c>
      <c r="C1135" s="5">
        <f t="shared" si="550"/>
        <v>703.52405324165738</v>
      </c>
      <c r="D1135" s="5">
        <f t="shared" si="551"/>
        <v>-449.47181996812384</v>
      </c>
      <c r="E1135" s="2">
        <f t="shared" si="552"/>
        <v>703.52405324165738</v>
      </c>
      <c r="F1135" s="2">
        <f t="shared" si="553"/>
        <v>0</v>
      </c>
      <c r="G1135" s="3">
        <f t="shared" si="554"/>
        <v>0</v>
      </c>
      <c r="H1135" s="3">
        <f t="shared" si="555"/>
        <v>60.001500740800978</v>
      </c>
      <c r="I1135" s="3">
        <f t="shared" si="556"/>
        <v>-94.634798456807658</v>
      </c>
      <c r="J1135" s="2">
        <f t="shared" si="536"/>
        <v>112.05322471981316</v>
      </c>
      <c r="K1135" s="2">
        <f t="shared" si="557"/>
        <v>76.382566271174611</v>
      </c>
      <c r="L1135" s="6">
        <f t="shared" si="537"/>
        <v>2834.6108349109231</v>
      </c>
      <c r="M1135" s="2">
        <f t="shared" si="538"/>
        <v>35.924755373003016</v>
      </c>
      <c r="N1135" s="2">
        <f t="shared" si="558"/>
        <v>112.05322471981316</v>
      </c>
      <c r="O1135" s="2">
        <f t="shared" si="539"/>
        <v>76.382566271174611</v>
      </c>
      <c r="P1135" s="5">
        <f t="shared" si="540"/>
        <v>0.38357063637939898</v>
      </c>
      <c r="Q1135" s="4">
        <f t="shared" si="559"/>
        <v>0.32060438655676482</v>
      </c>
      <c r="R1135" s="4">
        <f t="shared" si="541"/>
        <v>0.26978587332160026</v>
      </c>
      <c r="S1135" s="4">
        <f t="shared" si="560"/>
        <v>0</v>
      </c>
      <c r="T1135" s="4">
        <f t="shared" si="561"/>
        <v>0</v>
      </c>
      <c r="U1135" s="5">
        <f t="shared" si="562"/>
        <v>0</v>
      </c>
      <c r="V1135" s="5">
        <f t="shared" si="563"/>
        <v>-13.709613598938247</v>
      </c>
      <c r="W1135" s="5">
        <f t="shared" si="564"/>
        <v>21.622901158103783</v>
      </c>
      <c r="X1135" s="5">
        <f t="shared" si="542"/>
        <v>0.99915785509725852</v>
      </c>
      <c r="Y1135" s="5">
        <f t="shared" si="543"/>
        <v>0</v>
      </c>
      <c r="Z1135" s="5">
        <f t="shared" si="544"/>
        <v>15.208550184523412</v>
      </c>
      <c r="AA1135" s="5">
        <f t="shared" si="545"/>
        <v>9.6427091307187762</v>
      </c>
      <c r="AB1135" s="5">
        <f t="shared" si="546"/>
        <v>0</v>
      </c>
      <c r="AC1135" s="5">
        <f t="shared" si="547"/>
        <v>1.4989365855851648</v>
      </c>
      <c r="AD1135" s="5">
        <f t="shared" si="548"/>
        <v>-0.90838971117744194</v>
      </c>
      <c r="AE1135">
        <f t="shared" si="535"/>
        <v>0</v>
      </c>
    </row>
    <row r="1136" spans="1:31" x14ac:dyDescent="0.2">
      <c r="A1136">
        <f t="shared" si="534"/>
        <v>11.039999999999809</v>
      </c>
      <c r="B1136" s="5">
        <f t="shared" si="549"/>
        <v>0</v>
      </c>
      <c r="C1136" s="5">
        <f t="shared" si="550"/>
        <v>704.1241431958947</v>
      </c>
      <c r="D1136" s="5">
        <f t="shared" si="551"/>
        <v>-450.41821337217749</v>
      </c>
      <c r="E1136" s="2">
        <f t="shared" si="552"/>
        <v>704.1241431958947</v>
      </c>
      <c r="F1136" s="2">
        <f t="shared" si="553"/>
        <v>0</v>
      </c>
      <c r="G1136" s="3">
        <f t="shared" si="554"/>
        <v>0</v>
      </c>
      <c r="H1136" s="3">
        <f t="shared" si="555"/>
        <v>60.016490106656832</v>
      </c>
      <c r="I1136" s="3">
        <f t="shared" si="556"/>
        <v>-94.643882353919437</v>
      </c>
      <c r="J1136" s="2">
        <f t="shared" si="536"/>
        <v>112.06892322024416</v>
      </c>
      <c r="K1136" s="2">
        <f t="shared" si="557"/>
        <v>76.39326736212962</v>
      </c>
      <c r="L1136" s="6">
        <f t="shared" si="537"/>
        <v>2834.6083348824768</v>
      </c>
      <c r="M1136" s="2">
        <f t="shared" si="538"/>
        <v>35.924723688614726</v>
      </c>
      <c r="N1136" s="2">
        <f t="shared" si="558"/>
        <v>112.06892322024416</v>
      </c>
      <c r="O1136" s="2">
        <f t="shared" si="539"/>
        <v>76.39326736212962</v>
      </c>
      <c r="P1136" s="5">
        <f t="shared" si="540"/>
        <v>0.38357056337856832</v>
      </c>
      <c r="Q1136" s="4">
        <f t="shared" si="559"/>
        <v>0.3205591938990387</v>
      </c>
      <c r="R1136" s="4">
        <f t="shared" si="541"/>
        <v>0.26976921419191224</v>
      </c>
      <c r="S1136" s="4">
        <f t="shared" si="560"/>
        <v>0</v>
      </c>
      <c r="T1136" s="4">
        <f t="shared" si="561"/>
        <v>0</v>
      </c>
      <c r="U1136" s="5">
        <f t="shared" si="562"/>
        <v>0</v>
      </c>
      <c r="V1136" s="5">
        <f t="shared" si="563"/>
        <v>-13.714957054178489</v>
      </c>
      <c r="W1136" s="5">
        <f t="shared" si="564"/>
        <v>21.62800223101938</v>
      </c>
      <c r="X1136" s="5">
        <f t="shared" si="542"/>
        <v>0.99915697387468327</v>
      </c>
      <c r="Y1136" s="5">
        <f t="shared" si="543"/>
        <v>0</v>
      </c>
      <c r="Z1136" s="5">
        <f t="shared" si="544"/>
        <v>15.211201597460814</v>
      </c>
      <c r="AA1136" s="5">
        <f t="shared" si="545"/>
        <v>9.6458736421072349</v>
      </c>
      <c r="AB1136" s="5">
        <f t="shared" si="546"/>
        <v>0</v>
      </c>
      <c r="AC1136" s="5">
        <f t="shared" si="547"/>
        <v>1.4962445432823248</v>
      </c>
      <c r="AD1136" s="5">
        <f t="shared" si="548"/>
        <v>-0.90012412687338639</v>
      </c>
      <c r="AE1136">
        <f t="shared" si="535"/>
        <v>0</v>
      </c>
    </row>
    <row r="1137" spans="1:31" x14ac:dyDescent="0.2">
      <c r="A1137">
        <f t="shared" si="534"/>
        <v>11.049999999999809</v>
      </c>
      <c r="B1137" s="5">
        <f t="shared" si="549"/>
        <v>0</v>
      </c>
      <c r="C1137" s="5">
        <f t="shared" si="550"/>
        <v>704.72438290918842</v>
      </c>
      <c r="D1137" s="5">
        <f t="shared" si="551"/>
        <v>-451.36469720192304</v>
      </c>
      <c r="E1137" s="2">
        <f t="shared" si="552"/>
        <v>704.72438290918842</v>
      </c>
      <c r="F1137" s="2">
        <f t="shared" si="553"/>
        <v>0</v>
      </c>
      <c r="G1137" s="3">
        <f t="shared" si="554"/>
        <v>0</v>
      </c>
      <c r="H1137" s="3">
        <f t="shared" si="555"/>
        <v>60.031452552089654</v>
      </c>
      <c r="I1137" s="3">
        <f t="shared" si="556"/>
        <v>-94.652883595188172</v>
      </c>
      <c r="J1137" s="2">
        <f t="shared" si="536"/>
        <v>112.0845380433806</v>
      </c>
      <c r="K1137" s="2">
        <f t="shared" si="557"/>
        <v>76.403911413347373</v>
      </c>
      <c r="L1137" s="6">
        <f t="shared" si="537"/>
        <v>2834.605836036189</v>
      </c>
      <c r="M1137" s="2">
        <f t="shared" si="538"/>
        <v>35.924692019208642</v>
      </c>
      <c r="N1137" s="2">
        <f t="shared" si="558"/>
        <v>112.0845380433806</v>
      </c>
      <c r="O1137" s="2">
        <f t="shared" si="539"/>
        <v>76.403911413347373</v>
      </c>
      <c r="P1137" s="5">
        <f t="shared" si="540"/>
        <v>0.38357049041225671</v>
      </c>
      <c r="Q1137" s="4">
        <f t="shared" si="559"/>
        <v>0.32051425331569411</v>
      </c>
      <c r="R1137" s="4">
        <f t="shared" si="541"/>
        <v>0.26975264536534638</v>
      </c>
      <c r="S1137" s="4">
        <f t="shared" si="560"/>
        <v>0</v>
      </c>
      <c r="T1137" s="4">
        <f t="shared" si="561"/>
        <v>0</v>
      </c>
      <c r="U1137" s="5">
        <f t="shared" si="562"/>
        <v>0</v>
      </c>
      <c r="V1137" s="5">
        <f t="shared" si="563"/>
        <v>-13.72028507260149</v>
      </c>
      <c r="W1137" s="5">
        <f t="shared" si="564"/>
        <v>21.633068844084484</v>
      </c>
      <c r="X1137" s="5">
        <f t="shared" si="542"/>
        <v>0.99915609306880093</v>
      </c>
      <c r="Y1137" s="5">
        <f t="shared" si="543"/>
        <v>0</v>
      </c>
      <c r="Z1137" s="5">
        <f t="shared" si="544"/>
        <v>15.21383342548182</v>
      </c>
      <c r="AA1137" s="5">
        <f t="shared" si="545"/>
        <v>9.6490300636085102</v>
      </c>
      <c r="AB1137" s="5">
        <f t="shared" si="546"/>
        <v>0</v>
      </c>
      <c r="AC1137" s="5">
        <f t="shared" si="547"/>
        <v>1.4935483528803299</v>
      </c>
      <c r="AD1137" s="5">
        <f t="shared" si="548"/>
        <v>-0.89190109230700543</v>
      </c>
      <c r="AE1137">
        <f t="shared" si="535"/>
        <v>0</v>
      </c>
    </row>
    <row r="1138" spans="1:31" x14ac:dyDescent="0.2">
      <c r="A1138">
        <f t="shared" si="534"/>
        <v>11.059999999999809</v>
      </c>
      <c r="B1138" s="5">
        <f t="shared" si="549"/>
        <v>0</v>
      </c>
      <c r="C1138" s="5">
        <f t="shared" si="550"/>
        <v>705.32477211212688</v>
      </c>
      <c r="D1138" s="5">
        <f t="shared" si="551"/>
        <v>-452.31127063292951</v>
      </c>
      <c r="E1138" s="2">
        <f t="shared" si="552"/>
        <v>705.32477211212688</v>
      </c>
      <c r="F1138" s="2">
        <f t="shared" si="553"/>
        <v>0</v>
      </c>
      <c r="G1138" s="3">
        <f t="shared" si="554"/>
        <v>0</v>
      </c>
      <c r="H1138" s="3">
        <f t="shared" si="555"/>
        <v>60.046388035618456</v>
      </c>
      <c r="I1138" s="3">
        <f t="shared" si="556"/>
        <v>-94.661802606111237</v>
      </c>
      <c r="J1138" s="2">
        <f t="shared" si="536"/>
        <v>112.10006953058696</v>
      </c>
      <c r="K1138" s="2">
        <f t="shared" si="557"/>
        <v>76.414498657523495</v>
      </c>
      <c r="L1138" s="6">
        <f t="shared" si="537"/>
        <v>2834.6033383696122</v>
      </c>
      <c r="M1138" s="2">
        <f t="shared" si="538"/>
        <v>35.924660364753763</v>
      </c>
      <c r="N1138" s="2">
        <f t="shared" si="558"/>
        <v>112.10006953058696</v>
      </c>
      <c r="O1138" s="2">
        <f t="shared" si="539"/>
        <v>76.414498657523495</v>
      </c>
      <c r="P1138" s="5">
        <f t="shared" si="540"/>
        <v>0.38357041748039267</v>
      </c>
      <c r="Q1138" s="4">
        <f t="shared" si="559"/>
        <v>0.32046956362459322</v>
      </c>
      <c r="R1138" s="4">
        <f t="shared" si="541"/>
        <v>0.26973616644927961</v>
      </c>
      <c r="S1138" s="4">
        <f t="shared" si="560"/>
        <v>0</v>
      </c>
      <c r="T1138" s="4">
        <f t="shared" si="561"/>
        <v>0</v>
      </c>
      <c r="U1138" s="5">
        <f t="shared" si="562"/>
        <v>0</v>
      </c>
      <c r="V1138" s="5">
        <f t="shared" si="563"/>
        <v>-13.725597676299524</v>
      </c>
      <c r="W1138" s="5">
        <f t="shared" si="564"/>
        <v>21.638101147966616</v>
      </c>
      <c r="X1138" s="5">
        <f t="shared" si="542"/>
        <v>0.99915521267874918</v>
      </c>
      <c r="Y1138" s="5">
        <f t="shared" si="543"/>
        <v>0</v>
      </c>
      <c r="Z1138" s="5">
        <f t="shared" si="544"/>
        <v>15.21644576042579</v>
      </c>
      <c r="AA1138" s="5">
        <f t="shared" si="545"/>
        <v>9.6521784024687651</v>
      </c>
      <c r="AB1138" s="5">
        <f t="shared" si="546"/>
        <v>0</v>
      </c>
      <c r="AC1138" s="5">
        <f t="shared" si="547"/>
        <v>1.4908480841262666</v>
      </c>
      <c r="AD1138" s="5">
        <f t="shared" si="548"/>
        <v>-0.88372044956462048</v>
      </c>
      <c r="AE1138">
        <f t="shared" si="535"/>
        <v>0</v>
      </c>
    </row>
    <row r="1139" spans="1:31" x14ac:dyDescent="0.2">
      <c r="A1139">
        <f t="shared" si="534"/>
        <v>11.069999999999808</v>
      </c>
      <c r="B1139" s="5">
        <f t="shared" si="549"/>
        <v>0</v>
      </c>
      <c r="C1139" s="5">
        <f t="shared" si="550"/>
        <v>705.92531053488722</v>
      </c>
      <c r="D1139" s="5">
        <f t="shared" si="551"/>
        <v>-453.2579328450131</v>
      </c>
      <c r="E1139" s="2">
        <f t="shared" si="552"/>
        <v>705.92531053488722</v>
      </c>
      <c r="F1139" s="2">
        <f t="shared" si="553"/>
        <v>0</v>
      </c>
      <c r="G1139" s="3">
        <f t="shared" si="554"/>
        <v>0</v>
      </c>
      <c r="H1139" s="3">
        <f t="shared" si="555"/>
        <v>60.06129651645972</v>
      </c>
      <c r="I1139" s="3">
        <f t="shared" si="556"/>
        <v>-94.670639810606886</v>
      </c>
      <c r="J1139" s="2">
        <f t="shared" si="536"/>
        <v>112.11551802220673</v>
      </c>
      <c r="K1139" s="2">
        <f t="shared" si="557"/>
        <v>76.425029326657622</v>
      </c>
      <c r="L1139" s="6">
        <f t="shared" si="537"/>
        <v>2834.6008418802944</v>
      </c>
      <c r="M1139" s="2">
        <f t="shared" si="538"/>
        <v>35.924628725219009</v>
      </c>
      <c r="N1139" s="2">
        <f t="shared" si="558"/>
        <v>112.11551802220673</v>
      </c>
      <c r="O1139" s="2">
        <f t="shared" si="539"/>
        <v>76.425029326657622</v>
      </c>
      <c r="P1139" s="5">
        <f t="shared" si="540"/>
        <v>0.38357034458290462</v>
      </c>
      <c r="Q1139" s="4">
        <f t="shared" si="559"/>
        <v>0.32042512364883702</v>
      </c>
      <c r="R1139" s="4">
        <f t="shared" si="541"/>
        <v>0.26971977705252353</v>
      </c>
      <c r="S1139" s="4">
        <f t="shared" si="560"/>
        <v>0</v>
      </c>
      <c r="T1139" s="4">
        <f t="shared" si="561"/>
        <v>0</v>
      </c>
      <c r="U1139" s="5">
        <f t="shared" si="562"/>
        <v>0</v>
      </c>
      <c r="V1139" s="5">
        <f t="shared" si="563"/>
        <v>-13.730894887463094</v>
      </c>
      <c r="W1139" s="5">
        <f t="shared" si="564"/>
        <v>21.643099292937887</v>
      </c>
      <c r="X1139" s="5">
        <f t="shared" si="542"/>
        <v>0.99915433270366361</v>
      </c>
      <c r="Y1139" s="5">
        <f t="shared" si="543"/>
        <v>0</v>
      </c>
      <c r="Z1139" s="5">
        <f t="shared" si="544"/>
        <v>15.219038693840181</v>
      </c>
      <c r="AA1139" s="5">
        <f t="shared" si="545"/>
        <v>9.6553186660073251</v>
      </c>
      <c r="AB1139" s="5">
        <f t="shared" si="546"/>
        <v>0</v>
      </c>
      <c r="AC1139" s="5">
        <f t="shared" si="547"/>
        <v>1.4881438063770869</v>
      </c>
      <c r="AD1139" s="5">
        <f t="shared" si="548"/>
        <v>-0.87558204105478765</v>
      </c>
      <c r="AE1139">
        <f t="shared" si="535"/>
        <v>0</v>
      </c>
    </row>
    <row r="1140" spans="1:31" x14ac:dyDescent="0.2">
      <c r="A1140">
        <f t="shared" si="534"/>
        <v>11.079999999999808</v>
      </c>
      <c r="B1140" s="5">
        <f t="shared" si="549"/>
        <v>0</v>
      </c>
      <c r="C1140" s="5">
        <f t="shared" si="550"/>
        <v>706.52599790724219</v>
      </c>
      <c r="D1140" s="5">
        <f t="shared" si="551"/>
        <v>-454.20468302222122</v>
      </c>
      <c r="E1140" s="2">
        <f t="shared" si="552"/>
        <v>706.52599790724219</v>
      </c>
      <c r="F1140" s="2">
        <f t="shared" si="553"/>
        <v>0</v>
      </c>
      <c r="G1140" s="3">
        <f t="shared" si="554"/>
        <v>0</v>
      </c>
      <c r="H1140" s="3">
        <f t="shared" si="555"/>
        <v>60.076177954523487</v>
      </c>
      <c r="I1140" s="3">
        <f t="shared" si="556"/>
        <v>-94.679395631017428</v>
      </c>
      <c r="J1140" s="2">
        <f t="shared" si="536"/>
        <v>112.13088385756306</v>
      </c>
      <c r="K1140" s="2">
        <f t="shared" si="557"/>
        <v>76.435503652053896</v>
      </c>
      <c r="L1140" s="6">
        <f t="shared" si="537"/>
        <v>2834.5983465657778</v>
      </c>
      <c r="M1140" s="2">
        <f t="shared" si="538"/>
        <v>35.92459710057323</v>
      </c>
      <c r="N1140" s="2">
        <f t="shared" si="558"/>
        <v>112.13088385756306</v>
      </c>
      <c r="O1140" s="2">
        <f t="shared" si="539"/>
        <v>76.435503652053896</v>
      </c>
      <c r="P1140" s="5">
        <f t="shared" si="540"/>
        <v>0.38357027171972069</v>
      </c>
      <c r="Q1140" s="4">
        <f t="shared" si="559"/>
        <v>0.32038093221674152</v>
      </c>
      <c r="R1140" s="4">
        <f t="shared" si="541"/>
        <v>0.26970347678532042</v>
      </c>
      <c r="S1140" s="4">
        <f t="shared" si="560"/>
        <v>0</v>
      </c>
      <c r="T1140" s="4">
        <f t="shared" si="561"/>
        <v>0</v>
      </c>
      <c r="U1140" s="5">
        <f t="shared" si="562"/>
        <v>0</v>
      </c>
      <c r="V1140" s="5">
        <f t="shared" si="563"/>
        <v>-13.736176728379943</v>
      </c>
      <c r="W1140" s="5">
        <f t="shared" si="564"/>
        <v>21.648063428874213</v>
      </c>
      <c r="X1140" s="5">
        <f t="shared" si="542"/>
        <v>0.99915345314267801</v>
      </c>
      <c r="Y1140" s="5">
        <f t="shared" si="543"/>
        <v>0</v>
      </c>
      <c r="Z1140" s="5">
        <f t="shared" si="544"/>
        <v>15.221612316980666</v>
      </c>
      <c r="AA1140" s="5">
        <f t="shared" si="545"/>
        <v>9.6584508616161564</v>
      </c>
      <c r="AB1140" s="5">
        <f t="shared" si="546"/>
        <v>0</v>
      </c>
      <c r="AC1140" s="5">
        <f t="shared" si="547"/>
        <v>1.4854355886007227</v>
      </c>
      <c r="AD1140" s="5">
        <f t="shared" si="548"/>
        <v>-0.86748570950963</v>
      </c>
      <c r="AE1140">
        <f t="shared" si="535"/>
        <v>0</v>
      </c>
    </row>
    <row r="1141" spans="1:31" x14ac:dyDescent="0.2">
      <c r="A1141">
        <f t="shared" si="534"/>
        <v>11.089999999999808</v>
      </c>
      <c r="B1141" s="5">
        <f t="shared" si="549"/>
        <v>0</v>
      </c>
      <c r="C1141" s="5">
        <f t="shared" si="550"/>
        <v>707.12683395856686</v>
      </c>
      <c r="D1141" s="5">
        <f t="shared" si="551"/>
        <v>-455.15152035281687</v>
      </c>
      <c r="E1141" s="2">
        <f t="shared" si="552"/>
        <v>707.12683395856686</v>
      </c>
      <c r="F1141" s="2">
        <f t="shared" si="553"/>
        <v>0</v>
      </c>
      <c r="G1141" s="3">
        <f t="shared" si="554"/>
        <v>0</v>
      </c>
      <c r="H1141" s="3">
        <f t="shared" si="555"/>
        <v>60.091032310409496</v>
      </c>
      <c r="I1141" s="3">
        <f t="shared" si="556"/>
        <v>-94.68807048811253</v>
      </c>
      <c r="J1141" s="2">
        <f t="shared" si="536"/>
        <v>112.14616737495956</v>
      </c>
      <c r="K1141" s="2">
        <f t="shared" si="557"/>
        <v>76.445921864321434</v>
      </c>
      <c r="L1141" s="6">
        <f t="shared" si="537"/>
        <v>2834.5958524236021</v>
      </c>
      <c r="M1141" s="2">
        <f t="shared" si="538"/>
        <v>35.924565490785234</v>
      </c>
      <c r="N1141" s="2">
        <f t="shared" si="558"/>
        <v>112.14616737495956</v>
      </c>
      <c r="O1141" s="2">
        <f t="shared" si="539"/>
        <v>76.445921864321434</v>
      </c>
      <c r="P1141" s="5">
        <f t="shared" si="540"/>
        <v>0.38357019889076921</v>
      </c>
      <c r="Q1141" s="4">
        <f t="shared" si="559"/>
        <v>0.320336988161814</v>
      </c>
      <c r="R1141" s="4">
        <f t="shared" si="541"/>
        <v>0.26968726525933895</v>
      </c>
      <c r="S1141" s="4">
        <f t="shared" si="560"/>
        <v>0</v>
      </c>
      <c r="T1141" s="4">
        <f t="shared" si="561"/>
        <v>0</v>
      </c>
      <c r="U1141" s="5">
        <f t="shared" si="562"/>
        <v>0</v>
      </c>
      <c r="V1141" s="5">
        <f t="shared" si="563"/>
        <v>-13.74144322143411</v>
      </c>
      <c r="W1141" s="5">
        <f t="shared" si="564"/>
        <v>21.652993705254627</v>
      </c>
      <c r="X1141" s="5">
        <f t="shared" si="542"/>
        <v>0.99915257399492474</v>
      </c>
      <c r="Y1141" s="5">
        <f t="shared" si="543"/>
        <v>0</v>
      </c>
      <c r="Z1141" s="5">
        <f t="shared" si="544"/>
        <v>15.224166720811249</v>
      </c>
      <c r="AA1141" s="5">
        <f t="shared" si="545"/>
        <v>9.6615749967592954</v>
      </c>
      <c r="AB1141" s="5">
        <f t="shared" si="546"/>
        <v>0</v>
      </c>
      <c r="AC1141" s="5">
        <f t="shared" si="547"/>
        <v>1.4827234993771388</v>
      </c>
      <c r="AD1141" s="5">
        <f t="shared" si="548"/>
        <v>-0.85943129798607742</v>
      </c>
      <c r="AE1141">
        <f t="shared" si="535"/>
        <v>0</v>
      </c>
    </row>
    <row r="1142" spans="1:31" x14ac:dyDescent="0.2">
      <c r="A1142">
        <f t="shared" si="534"/>
        <v>11.099999999999808</v>
      </c>
      <c r="B1142" s="5">
        <f t="shared" si="549"/>
        <v>0</v>
      </c>
      <c r="C1142" s="5">
        <f t="shared" si="550"/>
        <v>707.72781841784592</v>
      </c>
      <c r="D1142" s="5">
        <f t="shared" si="551"/>
        <v>-456.09844402926291</v>
      </c>
      <c r="E1142" s="2">
        <f t="shared" si="552"/>
        <v>707.72781841784592</v>
      </c>
      <c r="F1142" s="2">
        <f t="shared" si="553"/>
        <v>0</v>
      </c>
      <c r="G1142" s="3">
        <f t="shared" si="554"/>
        <v>0</v>
      </c>
      <c r="H1142" s="3">
        <f t="shared" si="555"/>
        <v>60.10585954540327</v>
      </c>
      <c r="I1142" s="3">
        <f t="shared" si="556"/>
        <v>-94.696664801092396</v>
      </c>
      <c r="J1142" s="2">
        <f t="shared" si="536"/>
        <v>112.16136891168098</v>
      </c>
      <c r="K1142" s="2">
        <f t="shared" si="557"/>
        <v>76.456284193374898</v>
      </c>
      <c r="L1142" s="6">
        <f t="shared" si="537"/>
        <v>2834.5933594513021</v>
      </c>
      <c r="M1142" s="2">
        <f t="shared" si="538"/>
        <v>35.924533895823792</v>
      </c>
      <c r="N1142" s="2">
        <f t="shared" si="558"/>
        <v>112.16136891168098</v>
      </c>
      <c r="O1142" s="2">
        <f t="shared" si="539"/>
        <v>76.456284193374898</v>
      </c>
      <c r="P1142" s="5">
        <f t="shared" si="540"/>
        <v>0.38357012609597807</v>
      </c>
      <c r="Q1142" s="4">
        <f t="shared" si="559"/>
        <v>0.32029329032272941</v>
      </c>
      <c r="R1142" s="4">
        <f t="shared" si="541"/>
        <v>0.2696711420876709</v>
      </c>
      <c r="S1142" s="4">
        <f t="shared" si="560"/>
        <v>0</v>
      </c>
      <c r="T1142" s="4">
        <f t="shared" si="561"/>
        <v>0</v>
      </c>
      <c r="U1142" s="5">
        <f t="shared" si="562"/>
        <v>0</v>
      </c>
      <c r="V1142" s="5">
        <f t="shared" si="563"/>
        <v>-13.74669438910494</v>
      </c>
      <c r="W1142" s="5">
        <f t="shared" si="564"/>
        <v>21.657890271160486</v>
      </c>
      <c r="X1142" s="5">
        <f t="shared" si="542"/>
        <v>0.99915169525953518</v>
      </c>
      <c r="Y1142" s="5">
        <f t="shared" si="543"/>
        <v>0</v>
      </c>
      <c r="Z1142" s="5">
        <f t="shared" si="544"/>
        <v>15.226701996004442</v>
      </c>
      <c r="AA1142" s="5">
        <f t="shared" si="545"/>
        <v>9.6646910789723712</v>
      </c>
      <c r="AB1142" s="5">
        <f t="shared" si="546"/>
        <v>0</v>
      </c>
      <c r="AC1142" s="5">
        <f t="shared" si="547"/>
        <v>1.4800076068995018</v>
      </c>
      <c r="AD1142" s="5">
        <f t="shared" si="548"/>
        <v>-0.85141864986714211</v>
      </c>
      <c r="AE1142">
        <f t="shared" si="535"/>
        <v>0</v>
      </c>
    </row>
    <row r="1143" spans="1:31" x14ac:dyDescent="0.2">
      <c r="A1143">
        <f t="shared" si="534"/>
        <v>11.109999999999808</v>
      </c>
      <c r="B1143" s="5">
        <f t="shared" si="549"/>
        <v>0</v>
      </c>
      <c r="C1143" s="5">
        <f t="shared" si="550"/>
        <v>708.32895101368024</v>
      </c>
      <c r="D1143" s="5">
        <f t="shared" si="551"/>
        <v>-457.04545324820634</v>
      </c>
      <c r="E1143" s="2">
        <f t="shared" si="552"/>
        <v>708.32895101368024</v>
      </c>
      <c r="F1143" s="2">
        <f t="shared" si="553"/>
        <v>0</v>
      </c>
      <c r="G1143" s="3">
        <f t="shared" si="554"/>
        <v>0</v>
      </c>
      <c r="H1143" s="3">
        <f t="shared" si="555"/>
        <v>60.120659621472264</v>
      </c>
      <c r="I1143" s="3">
        <f t="shared" si="556"/>
        <v>-94.705178987591069</v>
      </c>
      <c r="J1143" s="2">
        <f t="shared" si="536"/>
        <v>112.17648880399399</v>
      </c>
      <c r="K1143" s="2">
        <f t="shared" si="557"/>
        <v>76.466590868434892</v>
      </c>
      <c r="L1143" s="6">
        <f t="shared" si="537"/>
        <v>2834.5908676464073</v>
      </c>
      <c r="M1143" s="2">
        <f t="shared" si="538"/>
        <v>35.924502315657598</v>
      </c>
      <c r="N1143" s="2">
        <f t="shared" si="558"/>
        <v>112.17648880399399</v>
      </c>
      <c r="O1143" s="2">
        <f t="shared" si="539"/>
        <v>76.466590868434892</v>
      </c>
      <c r="P1143" s="5">
        <f t="shared" si="540"/>
        <v>0.38357005333527511</v>
      </c>
      <c r="Q1143" s="4">
        <f t="shared" si="559"/>
        <v>0.32024983754330633</v>
      </c>
      <c r="R1143" s="4">
        <f t="shared" si="541"/>
        <v>0.26965510688482658</v>
      </c>
      <c r="S1143" s="4">
        <f t="shared" si="560"/>
        <v>0</v>
      </c>
      <c r="T1143" s="4">
        <f t="shared" si="561"/>
        <v>0</v>
      </c>
      <c r="U1143" s="5">
        <f t="shared" si="562"/>
        <v>0</v>
      </c>
      <c r="V1143" s="5">
        <f t="shared" si="563"/>
        <v>-13.751930253966137</v>
      </c>
      <c r="W1143" s="5">
        <f t="shared" si="564"/>
        <v>21.662753275274834</v>
      </c>
      <c r="X1143" s="5">
        <f t="shared" si="542"/>
        <v>0.99915081693563879</v>
      </c>
      <c r="Y1143" s="5">
        <f t="shared" si="543"/>
        <v>0</v>
      </c>
      <c r="Z1143" s="5">
        <f t="shared" si="544"/>
        <v>15.22921823294136</v>
      </c>
      <c r="AA1143" s="5">
        <f t="shared" si="545"/>
        <v>9.6677991158620138</v>
      </c>
      <c r="AB1143" s="5">
        <f t="shared" si="546"/>
        <v>0</v>
      </c>
      <c r="AC1143" s="5">
        <f t="shared" si="547"/>
        <v>1.4772879789752231</v>
      </c>
      <c r="AD1143" s="5">
        <f t="shared" si="548"/>
        <v>-0.84344760886315129</v>
      </c>
      <c r="AE1143">
        <f t="shared" si="535"/>
        <v>0</v>
      </c>
    </row>
    <row r="1144" spans="1:31" x14ac:dyDescent="0.2">
      <c r="A1144">
        <f t="shared" si="534"/>
        <v>11.119999999999807</v>
      </c>
      <c r="B1144" s="5">
        <f t="shared" si="549"/>
        <v>0</v>
      </c>
      <c r="C1144" s="5">
        <f t="shared" si="550"/>
        <v>708.93023147429392</v>
      </c>
      <c r="D1144" s="5">
        <f t="shared" si="551"/>
        <v>-457.9925472104627</v>
      </c>
      <c r="E1144" s="2">
        <f t="shared" si="552"/>
        <v>708.93023147429392</v>
      </c>
      <c r="F1144" s="2">
        <f t="shared" si="553"/>
        <v>0</v>
      </c>
      <c r="G1144" s="3">
        <f t="shared" si="554"/>
        <v>0</v>
      </c>
      <c r="H1144" s="3">
        <f t="shared" si="555"/>
        <v>60.135432501262017</v>
      </c>
      <c r="I1144" s="3">
        <f t="shared" si="556"/>
        <v>-94.713613463679707</v>
      </c>
      <c r="J1144" s="2">
        <f t="shared" si="536"/>
        <v>112.19152738714796</v>
      </c>
      <c r="K1144" s="2">
        <f t="shared" si="557"/>
        <v>76.4768421180286</v>
      </c>
      <c r="L1144" s="6">
        <f t="shared" si="537"/>
        <v>2834.5883770064447</v>
      </c>
      <c r="M1144" s="2">
        <f t="shared" si="538"/>
        <v>35.924470750255288</v>
      </c>
      <c r="N1144" s="2">
        <f t="shared" si="558"/>
        <v>112.19152738714796</v>
      </c>
      <c r="O1144" s="2">
        <f t="shared" si="539"/>
        <v>76.4768421180286</v>
      </c>
      <c r="P1144" s="5">
        <f t="shared" si="540"/>
        <v>0.38356998060858821</v>
      </c>
      <c r="Q1144" s="4">
        <f t="shared" si="559"/>
        <v>0.32020662867248384</v>
      </c>
      <c r="R1144" s="4">
        <f t="shared" si="541"/>
        <v>0.26963915926673099</v>
      </c>
      <c r="S1144" s="4">
        <f t="shared" si="560"/>
        <v>0</v>
      </c>
      <c r="T1144" s="4">
        <f t="shared" si="561"/>
        <v>0</v>
      </c>
      <c r="U1144" s="5">
        <f t="shared" si="562"/>
        <v>0</v>
      </c>
      <c r="V1144" s="5">
        <f t="shared" si="563"/>
        <v>-13.757150838684815</v>
      </c>
      <c r="W1144" s="5">
        <f t="shared" si="564"/>
        <v>21.667582865881705</v>
      </c>
      <c r="X1144" s="5">
        <f t="shared" si="542"/>
        <v>0.99914993902236304</v>
      </c>
      <c r="Y1144" s="5">
        <f t="shared" si="543"/>
        <v>0</v>
      </c>
      <c r="Z1144" s="5">
        <f t="shared" si="544"/>
        <v>15.231715521711907</v>
      </c>
      <c r="AA1144" s="5">
        <f t="shared" si="545"/>
        <v>9.6708991151053603</v>
      </c>
      <c r="AB1144" s="5">
        <f t="shared" si="546"/>
        <v>0</v>
      </c>
      <c r="AC1144" s="5">
        <f t="shared" si="547"/>
        <v>1.4745646830270918</v>
      </c>
      <c r="AD1144" s="5">
        <f t="shared" si="548"/>
        <v>-0.83551801901293388</v>
      </c>
      <c r="AE1144">
        <f t="shared" si="535"/>
        <v>0</v>
      </c>
    </row>
    <row r="1145" spans="1:31" x14ac:dyDescent="0.2">
      <c r="A1145">
        <f t="shared" si="534"/>
        <v>11.129999999999807</v>
      </c>
      <c r="B1145" s="5">
        <f t="shared" si="549"/>
        <v>0</v>
      </c>
      <c r="C1145" s="5">
        <f t="shared" si="550"/>
        <v>709.53165952754068</v>
      </c>
      <c r="D1145" s="5">
        <f t="shared" si="551"/>
        <v>-458.93972512100049</v>
      </c>
      <c r="E1145" s="2">
        <f t="shared" si="552"/>
        <v>709.53165952754068</v>
      </c>
      <c r="F1145" s="2">
        <f t="shared" si="553"/>
        <v>0</v>
      </c>
      <c r="G1145" s="3">
        <f t="shared" si="554"/>
        <v>0</v>
      </c>
      <c r="H1145" s="3">
        <f t="shared" si="555"/>
        <v>60.150178148092287</v>
      </c>
      <c r="I1145" s="3">
        <f t="shared" si="556"/>
        <v>-94.721968643869829</v>
      </c>
      <c r="J1145" s="2">
        <f t="shared" si="536"/>
        <v>112.20648499537582</v>
      </c>
      <c r="K1145" s="2">
        <f t="shared" si="557"/>
        <v>76.487038169990328</v>
      </c>
      <c r="L1145" s="6">
        <f t="shared" si="537"/>
        <v>2834.5858875289368</v>
      </c>
      <c r="M1145" s="2">
        <f t="shared" si="538"/>
        <v>35.924439199585485</v>
      </c>
      <c r="N1145" s="2">
        <f t="shared" si="558"/>
        <v>112.20648499537582</v>
      </c>
      <c r="O1145" s="2">
        <f t="shared" si="539"/>
        <v>76.487038169990328</v>
      </c>
      <c r="P1145" s="5">
        <f t="shared" si="540"/>
        <v>0.383569907915845</v>
      </c>
      <c r="Q1145" s="4">
        <f t="shared" si="559"/>
        <v>0.32016366256429812</v>
      </c>
      <c r="R1145" s="4">
        <f t="shared" si="541"/>
        <v>0.26962329885072039</v>
      </c>
      <c r="S1145" s="4">
        <f t="shared" si="560"/>
        <v>0</v>
      </c>
      <c r="T1145" s="4">
        <f t="shared" si="561"/>
        <v>0</v>
      </c>
      <c r="U1145" s="5">
        <f t="shared" si="562"/>
        <v>0</v>
      </c>
      <c r="V1145" s="5">
        <f t="shared" si="563"/>
        <v>-13.762356166020536</v>
      </c>
      <c r="W1145" s="5">
        <f t="shared" si="564"/>
        <v>21.672379190865467</v>
      </c>
      <c r="X1145" s="5">
        <f t="shared" si="542"/>
        <v>0.99914906151883554</v>
      </c>
      <c r="Y1145" s="5">
        <f t="shared" si="543"/>
        <v>0</v>
      </c>
      <c r="Z1145" s="5">
        <f t="shared" si="544"/>
        <v>15.23419395211495</v>
      </c>
      <c r="AA1145" s="5">
        <f t="shared" si="545"/>
        <v>9.6739910844495274</v>
      </c>
      <c r="AB1145" s="5">
        <f t="shared" si="546"/>
        <v>0</v>
      </c>
      <c r="AC1145" s="5">
        <f t="shared" si="547"/>
        <v>1.4718377860944134</v>
      </c>
      <c r="AD1145" s="5">
        <f t="shared" si="548"/>
        <v>-0.82762972468500351</v>
      </c>
      <c r="AE1145">
        <f t="shared" si="535"/>
        <v>0</v>
      </c>
    </row>
    <row r="1146" spans="1:31" x14ac:dyDescent="0.2">
      <c r="A1146">
        <f t="shared" si="534"/>
        <v>11.139999999999807</v>
      </c>
      <c r="B1146" s="5">
        <f t="shared" si="549"/>
        <v>0</v>
      </c>
      <c r="C1146" s="5">
        <f t="shared" si="550"/>
        <v>710.13323490091091</v>
      </c>
      <c r="D1146" s="5">
        <f t="shared" si="551"/>
        <v>-459.88698618892545</v>
      </c>
      <c r="E1146" s="2">
        <f t="shared" si="552"/>
        <v>710.13323490091091</v>
      </c>
      <c r="F1146" s="2">
        <f t="shared" si="553"/>
        <v>0</v>
      </c>
      <c r="G1146" s="3">
        <f t="shared" si="554"/>
        <v>0</v>
      </c>
      <c r="H1146" s="3">
        <f t="shared" si="555"/>
        <v>60.164896525953232</v>
      </c>
      <c r="I1146" s="3">
        <f t="shared" si="556"/>
        <v>-94.73024494111668</v>
      </c>
      <c r="J1146" s="2">
        <f t="shared" si="536"/>
        <v>112.22136196189486</v>
      </c>
      <c r="K1146" s="2">
        <f t="shared" si="557"/>
        <v>76.497179251462072</v>
      </c>
      <c r="L1146" s="6">
        <f t="shared" si="537"/>
        <v>2834.5833992114012</v>
      </c>
      <c r="M1146" s="2">
        <f t="shared" si="538"/>
        <v>35.924407663616719</v>
      </c>
      <c r="N1146" s="2">
        <f t="shared" si="558"/>
        <v>112.22136196189486</v>
      </c>
      <c r="O1146" s="2">
        <f t="shared" si="539"/>
        <v>76.497179251462072</v>
      </c>
      <c r="P1146" s="5">
        <f t="shared" si="540"/>
        <v>0.38356983525697291</v>
      </c>
      <c r="Q1146" s="4">
        <f t="shared" si="559"/>
        <v>0.3201209380778588</v>
      </c>
      <c r="R1146" s="4">
        <f t="shared" si="541"/>
        <v>0.26960752525553738</v>
      </c>
      <c r="S1146" s="4">
        <f t="shared" si="560"/>
        <v>0</v>
      </c>
      <c r="T1146" s="4">
        <f t="shared" si="561"/>
        <v>0</v>
      </c>
      <c r="U1146" s="5">
        <f t="shared" si="562"/>
        <v>0</v>
      </c>
      <c r="V1146" s="5">
        <f t="shared" si="563"/>
        <v>-13.767546258824366</v>
      </c>
      <c r="W1146" s="5">
        <f t="shared" si="564"/>
        <v>21.677142397710181</v>
      </c>
      <c r="X1146" s="5">
        <f t="shared" si="542"/>
        <v>0.99914818442418074</v>
      </c>
      <c r="Y1146" s="5">
        <f t="shared" si="543"/>
        <v>0</v>
      </c>
      <c r="Z1146" s="5">
        <f t="shared" si="544"/>
        <v>15.23665361365844</v>
      </c>
      <c r="AA1146" s="5">
        <f t="shared" si="545"/>
        <v>9.6770750317110412</v>
      </c>
      <c r="AB1146" s="5">
        <f t="shared" si="546"/>
        <v>0</v>
      </c>
      <c r="AC1146" s="5">
        <f t="shared" si="547"/>
        <v>1.4691073548340743</v>
      </c>
      <c r="AD1146" s="5">
        <f t="shared" si="548"/>
        <v>-0.81978257057877713</v>
      </c>
      <c r="AE1146">
        <f t="shared" si="535"/>
        <v>0</v>
      </c>
    </row>
    <row r="1147" spans="1:31" x14ac:dyDescent="0.2">
      <c r="A1147">
        <f t="shared" si="534"/>
        <v>11.149999999999807</v>
      </c>
      <c r="B1147" s="5">
        <f t="shared" si="549"/>
        <v>0</v>
      </c>
      <c r="C1147" s="5">
        <f t="shared" si="550"/>
        <v>710.73495732153822</v>
      </c>
      <c r="D1147" s="5">
        <f t="shared" si="551"/>
        <v>-460.83432962746514</v>
      </c>
      <c r="E1147" s="2">
        <f t="shared" si="552"/>
        <v>710.73495732153822</v>
      </c>
      <c r="F1147" s="2">
        <f t="shared" si="553"/>
        <v>0</v>
      </c>
      <c r="G1147" s="3">
        <f t="shared" si="554"/>
        <v>0</v>
      </c>
      <c r="H1147" s="3">
        <f t="shared" si="555"/>
        <v>60.179587599501573</v>
      </c>
      <c r="I1147" s="3">
        <f t="shared" si="556"/>
        <v>-94.738442766822473</v>
      </c>
      <c r="J1147" s="2">
        <f t="shared" si="536"/>
        <v>112.23615861890757</v>
      </c>
      <c r="K1147" s="2">
        <f t="shared" si="557"/>
        <v>76.507265588894043</v>
      </c>
      <c r="L1147" s="6">
        <f t="shared" si="537"/>
        <v>2834.5809120513527</v>
      </c>
      <c r="M1147" s="2">
        <f t="shared" si="538"/>
        <v>35.924376142317492</v>
      </c>
      <c r="N1147" s="2">
        <f t="shared" si="558"/>
        <v>112.23615861890757</v>
      </c>
      <c r="O1147" s="2">
        <f t="shared" si="539"/>
        <v>76.507265588894043</v>
      </c>
      <c r="P1147" s="5">
        <f t="shared" si="540"/>
        <v>0.38356976263189951</v>
      </c>
      <c r="Q1147" s="4">
        <f t="shared" si="559"/>
        <v>0.3200784540773261</v>
      </c>
      <c r="R1147" s="4">
        <f t="shared" si="541"/>
        <v>0.26959183810132786</v>
      </c>
      <c r="S1147" s="4">
        <f t="shared" si="560"/>
        <v>0</v>
      </c>
      <c r="T1147" s="4">
        <f t="shared" si="561"/>
        <v>0</v>
      </c>
      <c r="U1147" s="5">
        <f t="shared" si="562"/>
        <v>0</v>
      </c>
      <c r="V1147" s="5">
        <f t="shared" si="563"/>
        <v>-13.77272114003792</v>
      </c>
      <c r="W1147" s="5">
        <f t="shared" si="564"/>
        <v>21.68187263349899</v>
      </c>
      <c r="X1147" s="5">
        <f t="shared" si="542"/>
        <v>0.99914730773752281</v>
      </c>
      <c r="Y1147" s="5">
        <f t="shared" si="543"/>
        <v>0</v>
      </c>
      <c r="Z1147" s="5">
        <f t="shared" si="544"/>
        <v>15.239094595559632</v>
      </c>
      <c r="AA1147" s="5">
        <f t="shared" si="545"/>
        <v>9.6801509647753612</v>
      </c>
      <c r="AB1147" s="5">
        <f t="shared" si="546"/>
        <v>0</v>
      </c>
      <c r="AC1147" s="5">
        <f t="shared" si="547"/>
        <v>1.4663734555217118</v>
      </c>
      <c r="AD1147" s="5">
        <f t="shared" si="548"/>
        <v>-0.81197640172564789</v>
      </c>
      <c r="AE1147">
        <f t="shared" si="535"/>
        <v>0</v>
      </c>
    </row>
    <row r="1148" spans="1:31" x14ac:dyDescent="0.2">
      <c r="A1148">
        <f t="shared" si="534"/>
        <v>11.159999999999807</v>
      </c>
      <c r="B1148" s="5">
        <f t="shared" si="549"/>
        <v>0</v>
      </c>
      <c r="C1148" s="5">
        <f t="shared" si="550"/>
        <v>711.33682651620597</v>
      </c>
      <c r="D1148" s="5">
        <f t="shared" si="551"/>
        <v>-461.78175465395344</v>
      </c>
      <c r="E1148" s="2">
        <f t="shared" si="552"/>
        <v>711.33682651620597</v>
      </c>
      <c r="F1148" s="2">
        <f t="shared" si="553"/>
        <v>0</v>
      </c>
      <c r="G1148" s="3">
        <f t="shared" si="554"/>
        <v>0</v>
      </c>
      <c r="H1148" s="3">
        <f t="shared" si="555"/>
        <v>60.194251334056787</v>
      </c>
      <c r="I1148" s="3">
        <f t="shared" si="556"/>
        <v>-94.746562530839725</v>
      </c>
      <c r="J1148" s="2">
        <f t="shared" si="536"/>
        <v>112.25087529760255</v>
      </c>
      <c r="K1148" s="2">
        <f t="shared" si="557"/>
        <v>76.517297408045366</v>
      </c>
      <c r="L1148" s="6">
        <f t="shared" si="537"/>
        <v>2834.578426046302</v>
      </c>
      <c r="M1148" s="2">
        <f t="shared" si="538"/>
        <v>35.924344635656261</v>
      </c>
      <c r="N1148" s="2">
        <f t="shared" si="558"/>
        <v>112.25087529760255</v>
      </c>
      <c r="O1148" s="2">
        <f t="shared" si="539"/>
        <v>76.517297408045366</v>
      </c>
      <c r="P1148" s="5">
        <f t="shared" si="540"/>
        <v>0.38356969004055202</v>
      </c>
      <c r="Q1148" s="4">
        <f t="shared" si="559"/>
        <v>0.32003620943188793</v>
      </c>
      <c r="R1148" s="4">
        <f t="shared" si="541"/>
        <v>0.26957623700963673</v>
      </c>
      <c r="S1148" s="4">
        <f t="shared" si="560"/>
        <v>0</v>
      </c>
      <c r="T1148" s="4">
        <f t="shared" si="561"/>
        <v>0</v>
      </c>
      <c r="U1148" s="5">
        <f t="shared" si="562"/>
        <v>0</v>
      </c>
      <c r="V1148" s="5">
        <f t="shared" si="563"/>
        <v>-13.777880832692421</v>
      </c>
      <c r="W1148" s="5">
        <f t="shared" si="564"/>
        <v>21.686570044913505</v>
      </c>
      <c r="X1148" s="5">
        <f t="shared" si="542"/>
        <v>0.99914643145798432</v>
      </c>
      <c r="Y1148" s="5">
        <f t="shared" si="543"/>
        <v>0</v>
      </c>
      <c r="Z1148" s="5">
        <f t="shared" si="544"/>
        <v>15.241516986745269</v>
      </c>
      <c r="AA1148" s="5">
        <f t="shared" si="545"/>
        <v>9.6832188915963346</v>
      </c>
      <c r="AB1148" s="5">
        <f t="shared" si="546"/>
        <v>0</v>
      </c>
      <c r="AC1148" s="5">
        <f t="shared" si="547"/>
        <v>1.463636154052848</v>
      </c>
      <c r="AD1148" s="5">
        <f t="shared" si="548"/>
        <v>-0.80421106349015758</v>
      </c>
      <c r="AE1148">
        <f t="shared" si="535"/>
        <v>0</v>
      </c>
    </row>
    <row r="1149" spans="1:31" x14ac:dyDescent="0.2">
      <c r="A1149">
        <f t="shared" ref="A1149:A1158" si="565">A1148+dt</f>
        <v>11.169999999999806</v>
      </c>
      <c r="B1149" s="5">
        <f t="shared" si="549"/>
        <v>0</v>
      </c>
      <c r="C1149" s="5">
        <f t="shared" si="550"/>
        <v>711.9388422113542</v>
      </c>
      <c r="D1149" s="5">
        <f t="shared" si="551"/>
        <v>-462.72926048981498</v>
      </c>
      <c r="E1149" s="2">
        <f t="shared" si="552"/>
        <v>711.9388422113542</v>
      </c>
      <c r="F1149" s="2">
        <f t="shared" si="553"/>
        <v>0</v>
      </c>
      <c r="G1149" s="3">
        <f t="shared" si="554"/>
        <v>0</v>
      </c>
      <c r="H1149" s="3">
        <f t="shared" si="555"/>
        <v>60.208887695597312</v>
      </c>
      <c r="I1149" s="3">
        <f t="shared" si="556"/>
        <v>-94.754604641474629</v>
      </c>
      <c r="J1149" s="2">
        <f t="shared" si="536"/>
        <v>112.26551232815541</v>
      </c>
      <c r="K1149" s="2">
        <f t="shared" si="557"/>
        <v>76.5272749339846</v>
      </c>
      <c r="L1149" s="6">
        <f t="shared" si="537"/>
        <v>2834.5759411937556</v>
      </c>
      <c r="M1149" s="2">
        <f t="shared" si="538"/>
        <v>35.924313143601417</v>
      </c>
      <c r="N1149" s="2">
        <f t="shared" si="558"/>
        <v>112.26551232815541</v>
      </c>
      <c r="O1149" s="2">
        <f t="shared" si="539"/>
        <v>76.5272749339846</v>
      </c>
      <c r="P1149" s="5">
        <f t="shared" si="540"/>
        <v>0.38356961748285767</v>
      </c>
      <c r="Q1149" s="4">
        <f t="shared" si="559"/>
        <v>0.31999420301573639</v>
      </c>
      <c r="R1149" s="4">
        <f t="shared" si="541"/>
        <v>0.2695607216034035</v>
      </c>
      <c r="S1149" s="4">
        <f t="shared" si="560"/>
        <v>0</v>
      </c>
      <c r="T1149" s="4">
        <f t="shared" si="561"/>
        <v>0</v>
      </c>
      <c r="U1149" s="5">
        <f t="shared" si="562"/>
        <v>0</v>
      </c>
      <c r="V1149" s="5">
        <f t="shared" si="563"/>
        <v>-13.783025359907775</v>
      </c>
      <c r="W1149" s="5">
        <f t="shared" si="564"/>
        <v>21.691234778233238</v>
      </c>
      <c r="X1149" s="5">
        <f t="shared" si="542"/>
        <v>0.99914555558468632</v>
      </c>
      <c r="Y1149" s="5">
        <f t="shared" si="543"/>
        <v>0</v>
      </c>
      <c r="Z1149" s="5">
        <f t="shared" si="544"/>
        <v>15.243920875851721</v>
      </c>
      <c r="AA1149" s="5">
        <f t="shared" si="545"/>
        <v>9.6862788201956445</v>
      </c>
      <c r="AB1149" s="5">
        <f t="shared" si="546"/>
        <v>0</v>
      </c>
      <c r="AC1149" s="5">
        <f t="shared" si="547"/>
        <v>1.4608955159439461</v>
      </c>
      <c r="AD1149" s="5">
        <f t="shared" si="548"/>
        <v>-0.79648640157111572</v>
      </c>
      <c r="AE1149">
        <f t="shared" si="535"/>
        <v>0</v>
      </c>
    </row>
    <row r="1150" spans="1:31" x14ac:dyDescent="0.2">
      <c r="A1150">
        <f t="shared" si="565"/>
        <v>11.179999999999806</v>
      </c>
      <c r="B1150" s="5">
        <f t="shared" si="549"/>
        <v>0</v>
      </c>
      <c r="C1150" s="5">
        <f t="shared" si="550"/>
        <v>712.54100413308595</v>
      </c>
      <c r="D1150" s="5">
        <f t="shared" si="551"/>
        <v>-463.6768463605498</v>
      </c>
      <c r="E1150" s="2">
        <f t="shared" si="552"/>
        <v>712.54100413308595</v>
      </c>
      <c r="F1150" s="2">
        <f t="shared" si="553"/>
        <v>0</v>
      </c>
      <c r="G1150" s="3">
        <f t="shared" si="554"/>
        <v>0</v>
      </c>
      <c r="H1150" s="3">
        <f t="shared" si="555"/>
        <v>60.223496650756751</v>
      </c>
      <c r="I1150" s="3">
        <f t="shared" si="556"/>
        <v>-94.762569505490333</v>
      </c>
      <c r="J1150" s="2">
        <f t="shared" si="536"/>
        <v>112.28007003972965</v>
      </c>
      <c r="K1150" s="2">
        <f t="shared" si="557"/>
        <v>76.537198391090413</v>
      </c>
      <c r="L1150" s="6">
        <f t="shared" si="537"/>
        <v>2834.5734574912167</v>
      </c>
      <c r="M1150" s="2">
        <f t="shared" si="538"/>
        <v>35.924281666121324</v>
      </c>
      <c r="N1150" s="2">
        <f t="shared" si="558"/>
        <v>112.28007003972965</v>
      </c>
      <c r="O1150" s="2">
        <f t="shared" si="539"/>
        <v>76.537198391090413</v>
      </c>
      <c r="P1150" s="5">
        <f t="shared" si="540"/>
        <v>0.38356954495874351</v>
      </c>
      <c r="Q1150" s="4">
        <f t="shared" si="559"/>
        <v>0.31995243370804566</v>
      </c>
      <c r="R1150" s="4">
        <f t="shared" si="541"/>
        <v>0.26954529150695938</v>
      </c>
      <c r="S1150" s="4">
        <f t="shared" si="560"/>
        <v>0</v>
      </c>
      <c r="T1150" s="4">
        <f t="shared" si="561"/>
        <v>0</v>
      </c>
      <c r="U1150" s="5">
        <f t="shared" si="562"/>
        <v>0</v>
      </c>
      <c r="V1150" s="5">
        <f t="shared" si="563"/>
        <v>-13.788154744891614</v>
      </c>
      <c r="W1150" s="5">
        <f t="shared" si="564"/>
        <v>21.695866979335044</v>
      </c>
      <c r="X1150" s="5">
        <f t="shared" si="542"/>
        <v>0.99914468011674873</v>
      </c>
      <c r="Y1150" s="5">
        <f t="shared" si="543"/>
        <v>0</v>
      </c>
      <c r="Z1150" s="5">
        <f t="shared" si="544"/>
        <v>15.246306351225272</v>
      </c>
      <c r="AA1150" s="5">
        <f t="shared" si="545"/>
        <v>9.6893307586623525</v>
      </c>
      <c r="AB1150" s="5">
        <f t="shared" si="546"/>
        <v>0</v>
      </c>
      <c r="AC1150" s="5">
        <f t="shared" si="547"/>
        <v>1.4581516063336579</v>
      </c>
      <c r="AD1150" s="5">
        <f t="shared" si="548"/>
        <v>-0.78880226200260495</v>
      </c>
      <c r="AE1150">
        <f t="shared" si="535"/>
        <v>0</v>
      </c>
    </row>
    <row r="1151" spans="1:31" x14ac:dyDescent="0.2">
      <c r="A1151">
        <f t="shared" si="565"/>
        <v>11.189999999999806</v>
      </c>
      <c r="B1151" s="5">
        <f t="shared" si="549"/>
        <v>0</v>
      </c>
      <c r="C1151" s="5">
        <f t="shared" si="550"/>
        <v>713.14331200717379</v>
      </c>
      <c r="D1151" s="5">
        <f t="shared" si="551"/>
        <v>-464.6245114957178</v>
      </c>
      <c r="E1151" s="2">
        <f t="shared" si="552"/>
        <v>713.14331200717379</v>
      </c>
      <c r="F1151" s="2">
        <f t="shared" si="553"/>
        <v>0</v>
      </c>
      <c r="G1151" s="3">
        <f t="shared" si="554"/>
        <v>0</v>
      </c>
      <c r="H1151" s="3">
        <f t="shared" si="555"/>
        <v>60.238078166820088</v>
      </c>
      <c r="I1151" s="3">
        <f t="shared" si="556"/>
        <v>-94.770457528110356</v>
      </c>
      <c r="J1151" s="2">
        <f t="shared" si="536"/>
        <v>112.29454876047767</v>
      </c>
      <c r="K1151" s="2">
        <f t="shared" si="557"/>
        <v>76.54706800305226</v>
      </c>
      <c r="L1151" s="6">
        <f t="shared" si="537"/>
        <v>2834.5709749361854</v>
      </c>
      <c r="M1151" s="2">
        <f t="shared" si="538"/>
        <v>35.924250203184293</v>
      </c>
      <c r="N1151" s="2">
        <f t="shared" si="558"/>
        <v>112.29454876047767</v>
      </c>
      <c r="O1151" s="2">
        <f t="shared" si="539"/>
        <v>76.54706800305226</v>
      </c>
      <c r="P1151" s="5">
        <f t="shared" si="540"/>
        <v>0.38356947246813661</v>
      </c>
      <c r="Q1151" s="4">
        <f t="shared" si="559"/>
        <v>0.31991090039294873</v>
      </c>
      <c r="R1151" s="4">
        <f t="shared" si="541"/>
        <v>0.26952994634602206</v>
      </c>
      <c r="S1151" s="4">
        <f t="shared" si="560"/>
        <v>0</v>
      </c>
      <c r="T1151" s="4">
        <f t="shared" si="561"/>
        <v>0</v>
      </c>
      <c r="U1151" s="5">
        <f t="shared" si="562"/>
        <v>0</v>
      </c>
      <c r="V1151" s="5">
        <f t="shared" si="563"/>
        <v>-13.79326901093838</v>
      </c>
      <c r="W1151" s="5">
        <f t="shared" si="564"/>
        <v>21.700466793692566</v>
      </c>
      <c r="X1151" s="5">
        <f t="shared" si="542"/>
        <v>0.99914380505329037</v>
      </c>
      <c r="Y1151" s="5">
        <f t="shared" si="543"/>
        <v>0</v>
      </c>
      <c r="Z1151" s="5">
        <f t="shared" si="544"/>
        <v>15.248673500922223</v>
      </c>
      <c r="AA1151" s="5">
        <f t="shared" si="545"/>
        <v>9.6923747151522921</v>
      </c>
      <c r="AB1151" s="5">
        <f t="shared" si="546"/>
        <v>0</v>
      </c>
      <c r="AC1151" s="5">
        <f t="shared" si="547"/>
        <v>1.4554044899838434</v>
      </c>
      <c r="AD1151" s="5">
        <f t="shared" si="548"/>
        <v>-0.78115849115513925</v>
      </c>
      <c r="AE1151">
        <f t="shared" si="535"/>
        <v>0</v>
      </c>
    </row>
    <row r="1152" spans="1:31" x14ac:dyDescent="0.2">
      <c r="A1152">
        <f t="shared" si="565"/>
        <v>11.199999999999806</v>
      </c>
      <c r="B1152" s="5">
        <f t="shared" si="549"/>
        <v>0</v>
      </c>
      <c r="C1152" s="5">
        <f t="shared" si="550"/>
        <v>713.74576555906651</v>
      </c>
      <c r="D1152" s="5">
        <f t="shared" si="551"/>
        <v>-465.57225512892342</v>
      </c>
      <c r="E1152" s="2">
        <f t="shared" si="552"/>
        <v>713.74576555906651</v>
      </c>
      <c r="F1152" s="2">
        <f t="shared" si="553"/>
        <v>0</v>
      </c>
      <c r="G1152" s="3">
        <f t="shared" si="554"/>
        <v>0</v>
      </c>
      <c r="H1152" s="3">
        <f t="shared" si="555"/>
        <v>60.252632211719927</v>
      </c>
      <c r="I1152" s="3">
        <f t="shared" si="556"/>
        <v>-94.778269113021906</v>
      </c>
      <c r="J1152" s="2">
        <f t="shared" si="536"/>
        <v>112.30894881754165</v>
      </c>
      <c r="K1152" s="2">
        <f t="shared" si="557"/>
        <v>76.556883992870922</v>
      </c>
      <c r="L1152" s="6">
        <f t="shared" si="537"/>
        <v>2834.5684935261575</v>
      </c>
      <c r="M1152" s="2">
        <f t="shared" si="538"/>
        <v>35.924218754758591</v>
      </c>
      <c r="N1152" s="2">
        <f t="shared" si="558"/>
        <v>112.30894881754165</v>
      </c>
      <c r="O1152" s="2">
        <f t="shared" si="539"/>
        <v>76.556883992870922</v>
      </c>
      <c r="P1152" s="5">
        <f t="shared" si="540"/>
        <v>0.38356940001096379</v>
      </c>
      <c r="Q1152" s="4">
        <f t="shared" si="559"/>
        <v>0.31986960195951503</v>
      </c>
      <c r="R1152" s="4">
        <f t="shared" si="541"/>
        <v>0.26951468574769288</v>
      </c>
      <c r="S1152" s="4">
        <f t="shared" si="560"/>
        <v>0</v>
      </c>
      <c r="T1152" s="4">
        <f t="shared" si="561"/>
        <v>0</v>
      </c>
      <c r="U1152" s="5">
        <f t="shared" si="562"/>
        <v>0</v>
      </c>
      <c r="V1152" s="5">
        <f t="shared" si="563"/>
        <v>-13.798368181428382</v>
      </c>
      <c r="W1152" s="5">
        <f t="shared" si="564"/>
        <v>21.705034366375724</v>
      </c>
      <c r="X1152" s="5">
        <f t="shared" si="542"/>
        <v>0.9991429303934285</v>
      </c>
      <c r="Y1152" s="5">
        <f t="shared" si="543"/>
        <v>0</v>
      </c>
      <c r="Z1152" s="5">
        <f t="shared" si="544"/>
        <v>15.251022412709194</v>
      </c>
      <c r="AA1152" s="5">
        <f t="shared" si="545"/>
        <v>9.6954106978876222</v>
      </c>
      <c r="AB1152" s="5">
        <f t="shared" si="546"/>
        <v>0</v>
      </c>
      <c r="AC1152" s="5">
        <f t="shared" si="547"/>
        <v>1.4526542312808122</v>
      </c>
      <c r="AD1152" s="5">
        <f t="shared" si="548"/>
        <v>-0.77355493573665512</v>
      </c>
      <c r="AE1152">
        <f t="shared" si="535"/>
        <v>0</v>
      </c>
    </row>
    <row r="1153" spans="1:31" x14ac:dyDescent="0.2">
      <c r="A1153">
        <f t="shared" si="565"/>
        <v>11.209999999999805</v>
      </c>
      <c r="B1153" s="5">
        <f t="shared" si="549"/>
        <v>0</v>
      </c>
      <c r="C1153" s="5">
        <f t="shared" si="550"/>
        <v>714.34836451389526</v>
      </c>
      <c r="D1153" s="5">
        <f t="shared" si="551"/>
        <v>-466.5200764978004</v>
      </c>
      <c r="E1153" s="2">
        <f t="shared" si="552"/>
        <v>714.34836451389526</v>
      </c>
      <c r="F1153" s="2">
        <f t="shared" si="553"/>
        <v>0</v>
      </c>
      <c r="G1153" s="3">
        <f t="shared" si="554"/>
        <v>0</v>
      </c>
      <c r="H1153" s="3">
        <f t="shared" si="555"/>
        <v>60.267158754032735</v>
      </c>
      <c r="I1153" s="3">
        <f t="shared" si="556"/>
        <v>-94.78600466237927</v>
      </c>
      <c r="J1153" s="2">
        <f t="shared" si="536"/>
        <v>112.32327053705465</v>
      </c>
      <c r="K1153" s="2">
        <f t="shared" si="557"/>
        <v>76.566646582859335</v>
      </c>
      <c r="L1153" s="6">
        <f t="shared" si="537"/>
        <v>2834.5660132586263</v>
      </c>
      <c r="M1153" s="2">
        <f t="shared" si="538"/>
        <v>35.92418732081245</v>
      </c>
      <c r="N1153" s="2">
        <f t="shared" si="558"/>
        <v>112.32327053705465</v>
      </c>
      <c r="O1153" s="2">
        <f t="shared" si="539"/>
        <v>76.566646582859335</v>
      </c>
      <c r="P1153" s="5">
        <f t="shared" si="540"/>
        <v>0.3835693275871519</v>
      </c>
      <c r="Q1153" s="4">
        <f t="shared" si="559"/>
        <v>0.31982853730172783</v>
      </c>
      <c r="R1153" s="4">
        <f t="shared" si="541"/>
        <v>0.26949950934045208</v>
      </c>
      <c r="S1153" s="4">
        <f t="shared" si="560"/>
        <v>0</v>
      </c>
      <c r="T1153" s="4">
        <f t="shared" si="561"/>
        <v>0</v>
      </c>
      <c r="U1153" s="5">
        <f t="shared" si="562"/>
        <v>0</v>
      </c>
      <c r="V1153" s="5">
        <f t="shared" si="563"/>
        <v>-13.803452279826894</v>
      </c>
      <c r="W1153" s="5">
        <f t="shared" si="564"/>
        <v>21.709569842050215</v>
      </c>
      <c r="X1153" s="5">
        <f t="shared" si="542"/>
        <v>0.99914205613627971</v>
      </c>
      <c r="Y1153" s="5">
        <f t="shared" si="543"/>
        <v>0</v>
      </c>
      <c r="Z1153" s="5">
        <f t="shared" si="544"/>
        <v>15.253353174063298</v>
      </c>
      <c r="AA1153" s="5">
        <f t="shared" si="545"/>
        <v>9.6984387151562697</v>
      </c>
      <c r="AB1153" s="5">
        <f t="shared" si="546"/>
        <v>0</v>
      </c>
      <c r="AC1153" s="5">
        <f t="shared" si="547"/>
        <v>1.4499008942364036</v>
      </c>
      <c r="AD1153" s="5">
        <f t="shared" si="548"/>
        <v>-0.7659914427935135</v>
      </c>
      <c r="AE1153">
        <f t="shared" si="535"/>
        <v>0</v>
      </c>
    </row>
    <row r="1154" spans="1:31" x14ac:dyDescent="0.2">
      <c r="A1154">
        <f t="shared" si="565"/>
        <v>11.219999999999805</v>
      </c>
      <c r="B1154" s="5">
        <f t="shared" si="549"/>
        <v>0</v>
      </c>
      <c r="C1154" s="5">
        <f t="shared" si="550"/>
        <v>714.95110859648025</v>
      </c>
      <c r="D1154" s="5">
        <f t="shared" si="551"/>
        <v>-467.46797484399639</v>
      </c>
      <c r="E1154" s="2">
        <f t="shared" si="552"/>
        <v>714.95110859648025</v>
      </c>
      <c r="F1154" s="2">
        <f t="shared" si="553"/>
        <v>0</v>
      </c>
      <c r="G1154" s="3">
        <f t="shared" si="554"/>
        <v>0</v>
      </c>
      <c r="H1154" s="3">
        <f t="shared" si="555"/>
        <v>60.281657762975101</v>
      </c>
      <c r="I1154" s="3">
        <f t="shared" si="556"/>
        <v>-94.793664576807203</v>
      </c>
      <c r="J1154" s="2">
        <f t="shared" si="536"/>
        <v>112.33751424414147</v>
      </c>
      <c r="K1154" s="2">
        <f t="shared" si="557"/>
        <v>76.576355994643123</v>
      </c>
      <c r="L1154" s="6">
        <f t="shared" si="537"/>
        <v>2834.5635341310804</v>
      </c>
      <c r="M1154" s="2">
        <f t="shared" si="538"/>
        <v>35.924155901314045</v>
      </c>
      <c r="N1154" s="2">
        <f t="shared" si="558"/>
        <v>112.33751424414147</v>
      </c>
      <c r="O1154" s="2">
        <f t="shared" si="539"/>
        <v>76.576355994643123</v>
      </c>
      <c r="P1154" s="5">
        <f t="shared" si="540"/>
        <v>0.38356925519662755</v>
      </c>
      <c r="Q1154" s="4">
        <f t="shared" si="559"/>
        <v>0.31978770531846201</v>
      </c>
      <c r="R1154" s="4">
        <f t="shared" si="541"/>
        <v>0.26948441675415524</v>
      </c>
      <c r="S1154" s="4">
        <f t="shared" si="560"/>
        <v>0</v>
      </c>
      <c r="T1154" s="4">
        <f t="shared" si="561"/>
        <v>0</v>
      </c>
      <c r="U1154" s="5">
        <f t="shared" si="562"/>
        <v>0</v>
      </c>
      <c r="V1154" s="5">
        <f t="shared" si="563"/>
        <v>-13.808521329683193</v>
      </c>
      <c r="W1154" s="5">
        <f t="shared" si="564"/>
        <v>21.714073364976997</v>
      </c>
      <c r="X1154" s="5">
        <f t="shared" si="542"/>
        <v>0.99914118228095883</v>
      </c>
      <c r="Y1154" s="5">
        <f t="shared" si="543"/>
        <v>0</v>
      </c>
      <c r="Z1154" s="5">
        <f t="shared" si="544"/>
        <v>15.255665872172365</v>
      </c>
      <c r="AA1154" s="5">
        <f t="shared" si="545"/>
        <v>9.701458775311421</v>
      </c>
      <c r="AB1154" s="5">
        <f t="shared" si="546"/>
        <v>0</v>
      </c>
      <c r="AC1154" s="5">
        <f t="shared" si="547"/>
        <v>1.4471445424891716</v>
      </c>
      <c r="AD1154" s="5">
        <f t="shared" si="548"/>
        <v>-0.75846785971157971</v>
      </c>
      <c r="AE1154">
        <f t="shared" si="535"/>
        <v>0</v>
      </c>
    </row>
    <row r="1155" spans="1:31" x14ac:dyDescent="0.2">
      <c r="A1155">
        <f t="shared" si="565"/>
        <v>11.229999999999805</v>
      </c>
      <c r="B1155" s="5">
        <f t="shared" si="549"/>
        <v>0</v>
      </c>
      <c r="C1155" s="5">
        <f t="shared" si="550"/>
        <v>715.55399753133713</v>
      </c>
      <c r="D1155" s="5">
        <f t="shared" si="551"/>
        <v>-468.41594941315748</v>
      </c>
      <c r="E1155" s="2">
        <f t="shared" si="552"/>
        <v>715.55399753133713</v>
      </c>
      <c r="F1155" s="2">
        <f t="shared" si="553"/>
        <v>0</v>
      </c>
      <c r="G1155" s="3">
        <f t="shared" si="554"/>
        <v>0</v>
      </c>
      <c r="H1155" s="3">
        <f t="shared" si="555"/>
        <v>60.296129208399989</v>
      </c>
      <c r="I1155" s="3">
        <f t="shared" si="556"/>
        <v>-94.801249255404315</v>
      </c>
      <c r="J1155" s="2">
        <f t="shared" si="536"/>
        <v>112.3516802629198</v>
      </c>
      <c r="K1155" s="2">
        <f t="shared" si="557"/>
        <v>76.586012449161416</v>
      </c>
      <c r="L1155" s="6">
        <f t="shared" si="537"/>
        <v>2834.5610561410067</v>
      </c>
      <c r="M1155" s="2">
        <f t="shared" si="538"/>
        <v>35.924124496231506</v>
      </c>
      <c r="N1155" s="2">
        <f t="shared" si="558"/>
        <v>112.3516802629198</v>
      </c>
      <c r="O1155" s="2">
        <f t="shared" si="539"/>
        <v>76.586012449161416</v>
      </c>
      <c r="P1155" s="5">
        <f t="shared" si="540"/>
        <v>0.3835691828393174</v>
      </c>
      <c r="Q1155" s="4">
        <f t="shared" si="559"/>
        <v>0.31974710491346159</v>
      </c>
      <c r="R1155" s="4">
        <f t="shared" si="541"/>
        <v>0.2694694076200293</v>
      </c>
      <c r="S1155" s="4">
        <f t="shared" si="560"/>
        <v>0</v>
      </c>
      <c r="T1155" s="4">
        <f t="shared" si="561"/>
        <v>0</v>
      </c>
      <c r="U1155" s="5">
        <f t="shared" si="562"/>
        <v>0</v>
      </c>
      <c r="V1155" s="5">
        <f t="shared" si="563"/>
        <v>-13.813575354629689</v>
      </c>
      <c r="W1155" s="5">
        <f t="shared" si="564"/>
        <v>21.718545079011864</v>
      </c>
      <c r="X1155" s="5">
        <f t="shared" si="542"/>
        <v>0.99914030882657945</v>
      </c>
      <c r="Y1155" s="5">
        <f t="shared" si="543"/>
        <v>0</v>
      </c>
      <c r="Z1155" s="5">
        <f t="shared" si="544"/>
        <v>15.257960593935199</v>
      </c>
      <c r="AA1155" s="5">
        <f t="shared" si="545"/>
        <v>9.7044708867710003</v>
      </c>
      <c r="AB1155" s="5">
        <f t="shared" si="546"/>
        <v>0</v>
      </c>
      <c r="AC1155" s="5">
        <f t="shared" si="547"/>
        <v>1.4443852393055092</v>
      </c>
      <c r="AD1155" s="5">
        <f t="shared" si="548"/>
        <v>-0.750984034217133</v>
      </c>
      <c r="AE1155">
        <f t="shared" si="535"/>
        <v>0</v>
      </c>
    </row>
    <row r="1156" spans="1:31" x14ac:dyDescent="0.2">
      <c r="A1156">
        <f t="shared" si="565"/>
        <v>11.239999999999805</v>
      </c>
      <c r="B1156" s="5">
        <f t="shared" si="549"/>
        <v>0</v>
      </c>
      <c r="C1156" s="5">
        <f t="shared" si="550"/>
        <v>716.15703104268312</v>
      </c>
      <c r="D1156" s="5">
        <f t="shared" si="551"/>
        <v>-469.3639994549132</v>
      </c>
      <c r="E1156" s="2">
        <f t="shared" si="552"/>
        <v>716.15703104268312</v>
      </c>
      <c r="F1156" s="2">
        <f t="shared" si="553"/>
        <v>0</v>
      </c>
      <c r="G1156" s="3">
        <f t="shared" si="554"/>
        <v>0</v>
      </c>
      <c r="H1156" s="3">
        <f t="shared" si="555"/>
        <v>60.310573060793047</v>
      </c>
      <c r="I1156" s="3">
        <f t="shared" si="556"/>
        <v>-94.808759095746481</v>
      </c>
      <c r="J1156" s="2">
        <f t="shared" si="536"/>
        <v>112.3657689165012</v>
      </c>
      <c r="K1156" s="2">
        <f t="shared" si="557"/>
        <v>76.595616166667483</v>
      </c>
      <c r="L1156" s="6">
        <f t="shared" si="537"/>
        <v>2834.5585792858878</v>
      </c>
      <c r="M1156" s="2">
        <f t="shared" si="538"/>
        <v>35.924093105532954</v>
      </c>
      <c r="N1156" s="2">
        <f t="shared" si="558"/>
        <v>112.3657689165012</v>
      </c>
      <c r="O1156" s="2">
        <f t="shared" si="539"/>
        <v>76.595616166667483</v>
      </c>
      <c r="P1156" s="5">
        <f t="shared" si="540"/>
        <v>0.38356911051514797</v>
      </c>
      <c r="Q1156" s="4">
        <f t="shared" si="559"/>
        <v>0.31970673499531771</v>
      </c>
      <c r="R1156" s="4">
        <f t="shared" si="541"/>
        <v>0.26945448157066854</v>
      </c>
      <c r="S1156" s="4">
        <f t="shared" si="560"/>
        <v>0</v>
      </c>
      <c r="T1156" s="4">
        <f t="shared" si="561"/>
        <v>0</v>
      </c>
      <c r="U1156" s="5">
        <f t="shared" si="562"/>
        <v>0</v>
      </c>
      <c r="V1156" s="5">
        <f t="shared" si="563"/>
        <v>-13.818614378380977</v>
      </c>
      <c r="W1156" s="5">
        <f t="shared" si="564"/>
        <v>21.722985127604971</v>
      </c>
      <c r="X1156" s="5">
        <f t="shared" si="542"/>
        <v>0.99913943577225495</v>
      </c>
      <c r="Y1156" s="5">
        <f t="shared" si="543"/>
        <v>0</v>
      </c>
      <c r="Z1156" s="5">
        <f t="shared" si="544"/>
        <v>15.260237425961805</v>
      </c>
      <c r="AA1156" s="5">
        <f t="shared" si="545"/>
        <v>9.7074750580171738</v>
      </c>
      <c r="AB1156" s="5">
        <f t="shared" si="546"/>
        <v>0</v>
      </c>
      <c r="AC1156" s="5">
        <f t="shared" si="547"/>
        <v>1.441623047580828</v>
      </c>
      <c r="AD1156" s="5">
        <f t="shared" si="548"/>
        <v>-0.74353981437785421</v>
      </c>
      <c r="AE1156">
        <f t="shared" si="535"/>
        <v>0</v>
      </c>
    </row>
    <row r="1157" spans="1:31" x14ac:dyDescent="0.2">
      <c r="A1157">
        <f t="shared" si="565"/>
        <v>11.249999999999805</v>
      </c>
      <c r="B1157" s="5">
        <f t="shared" si="549"/>
        <v>0</v>
      </c>
      <c r="C1157" s="5">
        <f t="shared" si="550"/>
        <v>716.76020885444336</v>
      </c>
      <c r="D1157" s="5">
        <f t="shared" si="551"/>
        <v>-470.31212422286137</v>
      </c>
      <c r="E1157" s="2">
        <f t="shared" si="552"/>
        <v>716.76020885444336</v>
      </c>
      <c r="F1157" s="2">
        <f t="shared" si="553"/>
        <v>0</v>
      </c>
      <c r="G1157" s="3">
        <f t="shared" si="554"/>
        <v>0</v>
      </c>
      <c r="H1157" s="3">
        <f t="shared" si="555"/>
        <v>60.324989291268857</v>
      </c>
      <c r="I1157" s="3">
        <f t="shared" si="556"/>
        <v>-94.816194493890265</v>
      </c>
      <c r="J1157" s="2">
        <f t="shared" si="536"/>
        <v>112.37978052699218</v>
      </c>
      <c r="K1157" s="2">
        <f t="shared" si="557"/>
        <v>76.605167366729503</v>
      </c>
      <c r="L1157" s="6">
        <f t="shared" si="537"/>
        <v>2834.5561035632036</v>
      </c>
      <c r="M1157" s="2">
        <f t="shared" si="538"/>
        <v>35.924061729186434</v>
      </c>
      <c r="N1157" s="2">
        <f t="shared" si="558"/>
        <v>112.37978052699218</v>
      </c>
      <c r="O1157" s="2">
        <f t="shared" si="539"/>
        <v>76.605167366729503</v>
      </c>
      <c r="P1157" s="5">
        <f t="shared" si="540"/>
        <v>0.38356903822404553</v>
      </c>
      <c r="Q1157" s="4">
        <f t="shared" si="559"/>
        <v>0.31966659447744639</v>
      </c>
      <c r="R1157" s="4">
        <f t="shared" si="541"/>
        <v>0.26943963824003059</v>
      </c>
      <c r="S1157" s="4">
        <f t="shared" si="560"/>
        <v>0</v>
      </c>
      <c r="T1157" s="4">
        <f t="shared" si="561"/>
        <v>0</v>
      </c>
      <c r="U1157" s="5">
        <f t="shared" si="562"/>
        <v>0</v>
      </c>
      <c r="V1157" s="5">
        <f t="shared" si="563"/>
        <v>-13.823638424732923</v>
      </c>
      <c r="W1157" s="5">
        <f t="shared" si="564"/>
        <v>21.727393653800394</v>
      </c>
      <c r="X1157" s="5">
        <f t="shared" si="542"/>
        <v>0.99913856311709659</v>
      </c>
      <c r="Y1157" s="5">
        <f t="shared" si="543"/>
        <v>0</v>
      </c>
      <c r="Z1157" s="5">
        <f t="shared" si="544"/>
        <v>15.262496454573636</v>
      </c>
      <c r="AA1157" s="5">
        <f t="shared" si="545"/>
        <v>9.710471297595813</v>
      </c>
      <c r="AB1157" s="5">
        <f t="shared" si="546"/>
        <v>0</v>
      </c>
      <c r="AC1157" s="5">
        <f t="shared" si="547"/>
        <v>1.4388580298407128</v>
      </c>
      <c r="AD1157" s="5">
        <f t="shared" si="548"/>
        <v>-0.73613504860379209</v>
      </c>
      <c r="AE1157">
        <f t="shared" si="535"/>
        <v>0</v>
      </c>
    </row>
    <row r="1158" spans="1:31" x14ac:dyDescent="0.2">
      <c r="A1158">
        <f t="shared" si="565"/>
        <v>11.259999999999804</v>
      </c>
      <c r="B1158" s="5">
        <f t="shared" si="549"/>
        <v>0</v>
      </c>
      <c r="C1158" s="5">
        <f t="shared" si="550"/>
        <v>717.36353069025756</v>
      </c>
      <c r="D1158" s="5">
        <f t="shared" si="551"/>
        <v>-471.26032297455265</v>
      </c>
      <c r="E1158" s="2">
        <f t="shared" si="552"/>
        <v>717.36353069025756</v>
      </c>
      <c r="F1158" s="2">
        <f t="shared" si="553"/>
        <v>0</v>
      </c>
      <c r="G1158" s="3">
        <f t="shared" si="554"/>
        <v>0</v>
      </c>
      <c r="H1158" s="3">
        <f t="shared" si="555"/>
        <v>60.339377871567265</v>
      </c>
      <c r="I1158" s="3">
        <f t="shared" si="556"/>
        <v>-94.823555844376301</v>
      </c>
      <c r="J1158" s="2">
        <f t="shared" si="536"/>
        <v>112.39371541549524</v>
      </c>
      <c r="K1158" s="2">
        <f t="shared" si="557"/>
        <v>76.614666268231247</v>
      </c>
      <c r="L1158" s="6">
        <f t="shared" si="537"/>
        <v>2834.553628970431</v>
      </c>
      <c r="M1158" s="2">
        <f t="shared" si="538"/>
        <v>35.924030367159979</v>
      </c>
      <c r="N1158" s="2">
        <f t="shared" si="558"/>
        <v>112.39371541549524</v>
      </c>
      <c r="O1158" s="2">
        <f t="shared" si="539"/>
        <v>76.614666268231247</v>
      </c>
      <c r="P1158" s="5">
        <f t="shared" si="540"/>
        <v>0.38356896596593659</v>
      </c>
      <c r="Q1158" s="4">
        <f t="shared" si="559"/>
        <v>0.31962668227806701</v>
      </c>
      <c r="R1158" s="4">
        <f t="shared" si="541"/>
        <v>0.26942487726343256</v>
      </c>
      <c r="S1158" s="4">
        <f t="shared" si="560"/>
        <v>0</v>
      </c>
      <c r="T1158" s="4">
        <f t="shared" si="561"/>
        <v>0</v>
      </c>
      <c r="U1158" s="5">
        <f t="shared" si="562"/>
        <v>0</v>
      </c>
      <c r="V1158" s="5">
        <f t="shared" si="563"/>
        <v>-13.828647517561787</v>
      </c>
      <c r="W1158" s="5">
        <f t="shared" si="564"/>
        <v>21.731770800235736</v>
      </c>
      <c r="X1158" s="5">
        <f t="shared" si="542"/>
        <v>0.9991376908602152</v>
      </c>
      <c r="Y1158" s="5">
        <f t="shared" si="543"/>
        <v>0</v>
      </c>
      <c r="Z1158" s="5">
        <f t="shared" si="544"/>
        <v>15.264737765803842</v>
      </c>
      <c r="AA1158" s="5">
        <f t="shared" si="545"/>
        <v>9.7134596141159903</v>
      </c>
      <c r="AB1158" s="5">
        <f t="shared" si="546"/>
        <v>0</v>
      </c>
      <c r="AC1158" s="5">
        <f t="shared" si="547"/>
        <v>1.4360902482420546</v>
      </c>
      <c r="AD1158" s="5">
        <f t="shared" si="548"/>
        <v>-0.72876958564827277</v>
      </c>
      <c r="AE1158">
        <f t="shared" si="535"/>
        <v>0</v>
      </c>
    </row>
  </sheetData>
  <mergeCells count="2">
    <mergeCell ref="F1:G1"/>
    <mergeCell ref="A23:B23"/>
  </mergeCells>
  <pageMargins left="0.75" right="0.75" top="1" bottom="1" header="0.5" footer="0.5"/>
  <pageSetup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158"/>
  <sheetViews>
    <sheetView tabSelected="1" zoomScale="103" zoomScaleNormal="90" workbookViewId="0">
      <selection activeCell="I2" sqref="I2"/>
    </sheetView>
  </sheetViews>
  <sheetFormatPr defaultColWidth="8.85546875" defaultRowHeight="12.75" x14ac:dyDescent="0.2"/>
  <cols>
    <col min="1" max="1" width="27.85546875" bestFit="1" customWidth="1"/>
    <col min="3" max="3" width="26.5703125" bestFit="1" customWidth="1"/>
    <col min="4" max="4" width="11" bestFit="1" customWidth="1"/>
    <col min="5" max="5" width="10" customWidth="1"/>
    <col min="6" max="6" width="8.85546875" style="2"/>
    <col min="13" max="13" width="13.140625" style="2" bestFit="1" customWidth="1"/>
    <col min="15" max="15" width="9.5703125" bestFit="1" customWidth="1"/>
    <col min="16" max="16" width="16.5703125" bestFit="1" customWidth="1"/>
    <col min="17" max="17" width="7.42578125" customWidth="1"/>
    <col min="24" max="24" width="10.5703125" bestFit="1" customWidth="1"/>
    <col min="27" max="27" width="12.42578125" bestFit="1" customWidth="1"/>
  </cols>
  <sheetData>
    <row r="1" spans="1:26" ht="15.75" thickBot="1" x14ac:dyDescent="0.3">
      <c r="A1" s="67" t="s">
        <v>21</v>
      </c>
      <c r="B1" s="68">
        <f>5.125</f>
        <v>5.125</v>
      </c>
      <c r="C1" s="36" t="s">
        <v>57</v>
      </c>
      <c r="D1" s="22">
        <f>D2*0.06261</f>
        <v>7.4019813804413956E-2</v>
      </c>
      <c r="E1" s="48"/>
      <c r="F1" s="108" t="s">
        <v>146</v>
      </c>
      <c r="G1" s="108"/>
      <c r="H1" s="6"/>
      <c r="I1" s="102"/>
      <c r="J1" s="102"/>
      <c r="K1" s="6"/>
      <c r="L1" s="6"/>
      <c r="N1" s="6"/>
      <c r="Z1" s="8" t="s">
        <v>60</v>
      </c>
    </row>
    <row r="2" spans="1:26" x14ac:dyDescent="0.2">
      <c r="A2" s="54" t="s">
        <v>22</v>
      </c>
      <c r="B2" s="69">
        <f>9.125</f>
        <v>9.125</v>
      </c>
      <c r="C2" s="37" t="s">
        <v>56</v>
      </c>
      <c r="D2" s="24">
        <f>1.2929*(273/(temp+273)*(pressure*EXP(-beta*elev)-0.3783*RH*SVP/100)/760)</f>
        <v>1.1822362850090076</v>
      </c>
      <c r="E2" s="23"/>
      <c r="F2" s="42" t="s">
        <v>67</v>
      </c>
      <c r="G2" s="43">
        <v>0.30080000000000001</v>
      </c>
      <c r="H2" s="2"/>
      <c r="I2" s="2"/>
      <c r="J2" s="2"/>
      <c r="K2" s="2"/>
      <c r="L2" s="2"/>
      <c r="N2" s="2"/>
    </row>
    <row r="3" spans="1:26" x14ac:dyDescent="0.2">
      <c r="A3" s="17" t="s">
        <v>40</v>
      </c>
      <c r="B3" s="89">
        <v>0</v>
      </c>
      <c r="C3" s="70" t="s">
        <v>36</v>
      </c>
      <c r="D3" s="25">
        <f>c0</f>
        <v>5.3161030274330098E-3</v>
      </c>
      <c r="E3" s="25"/>
      <c r="F3" s="44" t="s">
        <v>68</v>
      </c>
      <c r="G3" s="14">
        <v>2.92E-2</v>
      </c>
      <c r="H3" s="2"/>
      <c r="I3" s="2"/>
      <c r="J3" s="2"/>
      <c r="K3" s="2"/>
      <c r="L3" s="2"/>
      <c r="N3" s="2"/>
    </row>
    <row r="4" spans="1:26" x14ac:dyDescent="0.2">
      <c r="A4" s="17" t="s">
        <v>41</v>
      </c>
      <c r="B4" s="89">
        <v>2</v>
      </c>
      <c r="C4" s="37" t="s">
        <v>50</v>
      </c>
      <c r="D4" s="25">
        <f>0.07182*rho*(5.125/mass)*(circ/9.125)^2</f>
        <v>5.3161030274330098E-3</v>
      </c>
      <c r="E4" s="25"/>
      <c r="F4" s="44" t="s">
        <v>139</v>
      </c>
      <c r="G4" s="101">
        <f>-763+120*theta+21*phi*sign</f>
        <v>2837</v>
      </c>
    </row>
    <row r="5" spans="1:26" x14ac:dyDescent="0.2">
      <c r="A5" s="17" t="s">
        <v>0</v>
      </c>
      <c r="B5" s="89">
        <v>6</v>
      </c>
      <c r="C5" s="37" t="s">
        <v>52</v>
      </c>
      <c r="D5" s="23">
        <v>1.217E-4</v>
      </c>
      <c r="E5" s="23"/>
      <c r="F5" s="44" t="s">
        <v>140</v>
      </c>
      <c r="G5" s="15">
        <f>-sign*849-94*phi</f>
        <v>849</v>
      </c>
      <c r="H5" s="50" t="s">
        <v>147</v>
      </c>
      <c r="I5" s="51">
        <f>SQRT(wb^2+ws^2)</f>
        <v>2961.3122091397254</v>
      </c>
    </row>
    <row r="6" spans="1:26" x14ac:dyDescent="0.2">
      <c r="A6" s="17" t="s">
        <v>71</v>
      </c>
      <c r="B6" s="89">
        <v>100</v>
      </c>
      <c r="C6" s="37" t="s">
        <v>24</v>
      </c>
      <c r="D6" s="23">
        <f>v0*1.467</f>
        <v>146.70000000000002</v>
      </c>
      <c r="E6" s="26"/>
      <c r="F6" s="44" t="s">
        <v>143</v>
      </c>
      <c r="G6" s="45">
        <v>0.58299999999999996</v>
      </c>
      <c r="H6" s="50" t="s">
        <v>148</v>
      </c>
      <c r="I6" s="52">
        <f>cd0+cdspin*I5/1000</f>
        <v>0.38727031650687999</v>
      </c>
    </row>
    <row r="7" spans="1:26" x14ac:dyDescent="0.2">
      <c r="A7" s="17" t="s">
        <v>72</v>
      </c>
      <c r="B7" s="89">
        <v>30</v>
      </c>
      <c r="C7" s="37" t="s">
        <v>31</v>
      </c>
      <c r="D7" s="26">
        <f>1.467*v0*COS(theta*PI()/180)*SIN(phi*PI()/180)</f>
        <v>0</v>
      </c>
      <c r="E7" s="26"/>
      <c r="F7" s="44" t="s">
        <v>144</v>
      </c>
      <c r="G7" s="49">
        <v>2.3330000000000002</v>
      </c>
    </row>
    <row r="8" spans="1:26" ht="13.5" thickBot="1" x14ac:dyDescent="0.25">
      <c r="A8" s="17" t="s">
        <v>73</v>
      </c>
      <c r="B8" s="89">
        <v>0</v>
      </c>
      <c r="C8" s="37" t="s">
        <v>32</v>
      </c>
      <c r="D8" s="26">
        <f>1.467*v0*COS(theta*PI()/180)*COS(phi*PI()/180)</f>
        <v>127.04592673517718</v>
      </c>
      <c r="E8" s="26"/>
      <c r="F8" s="46" t="s">
        <v>145</v>
      </c>
      <c r="G8" s="47">
        <v>1.1200000000000001</v>
      </c>
    </row>
    <row r="9" spans="1:26" x14ac:dyDescent="0.2">
      <c r="A9" s="19" t="s">
        <v>141</v>
      </c>
      <c r="B9" s="90" t="s">
        <v>177</v>
      </c>
      <c r="C9" s="37" t="s">
        <v>3</v>
      </c>
      <c r="D9" s="26">
        <f>1.467*v0*SIN(theta*PI()/180)</f>
        <v>73.349999999999994</v>
      </c>
      <c r="E9" s="27"/>
    </row>
    <row r="10" spans="1:26" x14ac:dyDescent="0.2">
      <c r="A10" s="34" t="s">
        <v>74</v>
      </c>
      <c r="B10" s="35">
        <f>backspin</f>
        <v>2837</v>
      </c>
      <c r="C10" s="37" t="s">
        <v>4</v>
      </c>
      <c r="D10" s="26">
        <f>(wb*COS(phi*PI()/180)-ws*SIN(theta*PI()/180)*SIN(phi*PI()/180)+wg*v0x/D6)*PI()/30</f>
        <v>297.08994527447481</v>
      </c>
      <c r="E10" s="27"/>
      <c r="F10" s="44" t="s">
        <v>61</v>
      </c>
      <c r="G10" s="71">
        <v>0</v>
      </c>
    </row>
    <row r="11" spans="1:26" x14ac:dyDescent="0.2">
      <c r="A11" s="34" t="s">
        <v>75</v>
      </c>
      <c r="B11" s="23">
        <f>sidespin</f>
        <v>849</v>
      </c>
      <c r="C11" s="37" t="s">
        <v>5</v>
      </c>
      <c r="D11" s="26">
        <f>(-wb*SIN(phi*PI()/180)-ws*SIN(theta*PI()/180)*COS(phi*PI()/180)+wg*v0y/D6)*PI()/30</f>
        <v>-44.453536048295561</v>
      </c>
      <c r="E11" s="27"/>
      <c r="F11" s="18"/>
      <c r="G11" s="18"/>
    </row>
    <row r="12" spans="1:26" x14ac:dyDescent="0.2">
      <c r="A12" s="34" t="s">
        <v>23</v>
      </c>
      <c r="B12" s="23">
        <v>0</v>
      </c>
      <c r="C12" s="37" t="s">
        <v>6</v>
      </c>
      <c r="D12" s="26">
        <f>(ws*COS(theta*PI()/180)+wg*v0z/D6)*PI()/30</f>
        <v>76.99578301174256</v>
      </c>
      <c r="E12" s="27"/>
      <c r="F12"/>
    </row>
    <row r="13" spans="1:26" ht="13.5" customHeight="1" x14ac:dyDescent="0.2">
      <c r="A13" s="34" t="s">
        <v>1</v>
      </c>
      <c r="B13" s="23">
        <v>10000</v>
      </c>
      <c r="C13" s="37" t="s">
        <v>39</v>
      </c>
      <c r="D13" s="26">
        <f>SQRT(backspin^2+sidespin^2)*PI()/30</f>
        <v>310.10788937397075</v>
      </c>
      <c r="E13" s="27"/>
      <c r="F13"/>
    </row>
    <row r="14" spans="1:26" x14ac:dyDescent="0.2">
      <c r="A14" s="34" t="s">
        <v>2</v>
      </c>
      <c r="B14" s="23">
        <v>0.01</v>
      </c>
      <c r="C14" s="37" t="s">
        <v>11</v>
      </c>
      <c r="D14" s="26">
        <f>(circ/2/PI())*omega/12</f>
        <v>37.530519317222215</v>
      </c>
      <c r="E14" s="27"/>
      <c r="F14"/>
    </row>
    <row r="15" spans="1:26" ht="12.75" customHeight="1" x14ac:dyDescent="0.2">
      <c r="A15" s="54" t="s">
        <v>48</v>
      </c>
      <c r="B15" s="91">
        <v>75</v>
      </c>
      <c r="C15" s="37" t="s">
        <v>27</v>
      </c>
      <c r="D15" s="26">
        <f>(5/9)*(B15-32)</f>
        <v>23.888888888888889</v>
      </c>
      <c r="E15" s="27"/>
      <c r="F15"/>
      <c r="G15" s="2"/>
      <c r="H15" s="2"/>
    </row>
    <row r="16" spans="1:26" x14ac:dyDescent="0.2">
      <c r="A16" s="54" t="s">
        <v>49</v>
      </c>
      <c r="B16" s="91">
        <v>0</v>
      </c>
      <c r="C16" s="37" t="s">
        <v>51</v>
      </c>
      <c r="D16" s="26">
        <f>B16/3.2808</f>
        <v>0</v>
      </c>
      <c r="E16" s="27"/>
      <c r="F16"/>
      <c r="G16" s="2"/>
      <c r="H16" s="2"/>
    </row>
    <row r="17" spans="1:31" x14ac:dyDescent="0.2">
      <c r="A17" s="54" t="s">
        <v>54</v>
      </c>
      <c r="B17" s="91">
        <v>0</v>
      </c>
      <c r="C17" s="37" t="s">
        <v>55</v>
      </c>
      <c r="D17" s="26">
        <f>vwind*1.467*SIN(phiwind*PI()/180)</f>
        <v>0</v>
      </c>
      <c r="E17" s="27"/>
      <c r="F17"/>
      <c r="G17" s="2"/>
      <c r="H17" s="2"/>
    </row>
    <row r="18" spans="1:31" x14ac:dyDescent="0.2">
      <c r="A18" s="54" t="s">
        <v>53</v>
      </c>
      <c r="B18" s="91">
        <v>0</v>
      </c>
      <c r="C18" s="37" t="s">
        <v>19</v>
      </c>
      <c r="D18" s="26">
        <f>vwind*1.467*COS(phiwind*PI()/180)</f>
        <v>0</v>
      </c>
      <c r="E18" s="27"/>
      <c r="F18"/>
      <c r="G18" s="2"/>
      <c r="H18" s="2"/>
    </row>
    <row r="19" spans="1:31" x14ac:dyDescent="0.2">
      <c r="A19" s="54" t="s">
        <v>63</v>
      </c>
      <c r="B19" s="55">
        <v>0</v>
      </c>
      <c r="C19" s="38" t="s">
        <v>142</v>
      </c>
      <c r="D19" s="23">
        <f>IF(batterhand="R",1,-1)</f>
        <v>-1</v>
      </c>
      <c r="E19" s="27"/>
      <c r="F19"/>
      <c r="G19" s="2"/>
      <c r="H19" s="2"/>
    </row>
    <row r="20" spans="1:31" x14ac:dyDescent="0.2">
      <c r="A20" s="54" t="s">
        <v>25</v>
      </c>
      <c r="B20" s="55">
        <v>50</v>
      </c>
      <c r="C20" s="37" t="s">
        <v>26</v>
      </c>
      <c r="D20" s="26">
        <f>4.5841*EXP((18.687-temp/234.5)*temp/(257.14+temp))</f>
        <v>22.251835475721585</v>
      </c>
      <c r="E20" s="27"/>
      <c r="F20"/>
      <c r="G20" s="2"/>
      <c r="H20" s="2"/>
    </row>
    <row r="21" spans="1:31" ht="13.5" thickBot="1" x14ac:dyDescent="0.25">
      <c r="A21" s="57" t="s">
        <v>59</v>
      </c>
      <c r="B21" s="58">
        <v>29.92</v>
      </c>
      <c r="C21" s="37" t="s">
        <v>58</v>
      </c>
      <c r="D21" s="26">
        <f>B21*1000/39.37</f>
        <v>759.96951993903997</v>
      </c>
      <c r="E21" s="27"/>
      <c r="F21"/>
      <c r="G21" s="2"/>
      <c r="H21" s="2"/>
    </row>
    <row r="22" spans="1:31" ht="13.5" thickBot="1" x14ac:dyDescent="0.25">
      <c r="A22" s="10"/>
      <c r="B22" s="9"/>
      <c r="C22" s="39" t="s">
        <v>28</v>
      </c>
      <c r="D22" s="40">
        <f>D2*44.7*(circ/(PI()*39.37))*(temp+273.16+120)/(0.000001512*(temp+273.16)^1.5)</f>
        <v>210049.99340808875</v>
      </c>
      <c r="E22" s="41"/>
      <c r="F22"/>
      <c r="G22" s="2"/>
      <c r="H22" s="2"/>
    </row>
    <row r="23" spans="1:31" ht="13.5" thickBot="1" x14ac:dyDescent="0.25">
      <c r="A23" s="109" t="s">
        <v>149</v>
      </c>
      <c r="B23" s="110"/>
      <c r="C23" s="36">
        <f>MATCH(1,AE32:AE1058,0)+31</f>
        <v>594</v>
      </c>
      <c r="D23" s="48">
        <f>C23+1</f>
        <v>595</v>
      </c>
      <c r="E23" s="59"/>
      <c r="F23"/>
      <c r="G23" s="2"/>
      <c r="H23" s="2"/>
    </row>
    <row r="24" spans="1:31" x14ac:dyDescent="0.2">
      <c r="A24" s="28" t="s">
        <v>45</v>
      </c>
      <c r="B24" s="29">
        <f ca="1">D24-E26*(D24-C24)</f>
        <v>-39.852278407519393</v>
      </c>
      <c r="C24" s="60">
        <f ca="1">INDIRECT(ADDRESS(C$23,2,1,TRUE))</f>
        <v>-39.828372395114137</v>
      </c>
      <c r="D24" s="61">
        <f ca="1">INDIRECT(ADDRESS(D$23,2,1,TRUE))</f>
        <v>-39.907459927482563</v>
      </c>
      <c r="E24" s="62"/>
      <c r="F24"/>
      <c r="G24" s="2"/>
      <c r="H24" s="2"/>
    </row>
    <row r="25" spans="1:31" x14ac:dyDescent="0.2">
      <c r="A25" s="30" t="s">
        <v>46</v>
      </c>
      <c r="B25" s="16">
        <f ca="1">D25-E26*(D25-C25)</f>
        <v>400.34863867039377</v>
      </c>
      <c r="C25" s="60">
        <f ca="1">INDIRECT(ADDRESS(C$23,3,1,TRUE))</f>
        <v>400.191355097344</v>
      </c>
      <c r="D25" s="61">
        <f ca="1">INDIRECT(ADDRESS(D$23,3,1,TRUE))</f>
        <v>400.71169154926781</v>
      </c>
      <c r="E25" s="62"/>
      <c r="F25"/>
    </row>
    <row r="26" spans="1:31" x14ac:dyDescent="0.2">
      <c r="A26" s="30" t="s">
        <v>47</v>
      </c>
      <c r="B26" s="16">
        <f ca="1">D26-E26*(D26-C26)</f>
        <v>0</v>
      </c>
      <c r="C26" s="60">
        <f ca="1">INDIRECT(ADDRESS(C$23,4,1,TRUE))</f>
        <v>0.18808474410383055</v>
      </c>
      <c r="D26" s="61">
        <f ca="1">INDIRECT(ADDRESS(D$23,4,1,TRUE))</f>
        <v>-0.43415028343470125</v>
      </c>
      <c r="E26" s="63">
        <f ca="1">(D26-height)/(D26-C26)</f>
        <v>0.69772716774260446</v>
      </c>
      <c r="F26"/>
    </row>
    <row r="27" spans="1:31" x14ac:dyDescent="0.2">
      <c r="A27" s="30" t="s">
        <v>69</v>
      </c>
      <c r="B27" s="31">
        <f ca="1">D27-E26*(D27-C27)</f>
        <v>5.6230227283224989</v>
      </c>
      <c r="C27" s="60">
        <f ca="1">INDIRECT(ADDRESS(C$23,1,1,TRUE))</f>
        <v>5.6199999999999246</v>
      </c>
      <c r="D27" s="61">
        <f ca="1">INDIRECT(ADDRESS(D$23,1,1,TRUE))</f>
        <v>5.6299999999999244</v>
      </c>
      <c r="E27" s="62"/>
      <c r="F27"/>
    </row>
    <row r="28" spans="1:31" x14ac:dyDescent="0.2">
      <c r="A28" s="30" t="s">
        <v>138</v>
      </c>
      <c r="B28" s="16">
        <f ca="1">D28-E26*(D28-C28)</f>
        <v>-5.6847189601851973</v>
      </c>
      <c r="C28" s="60">
        <f ca="1">INDIRECT(ADDRESS(C$23,6,1,TRUE))</f>
        <v>-5.6835505386644547</v>
      </c>
      <c r="D28" s="61">
        <f ca="1">INDIRECT(ADDRESS(D$23,6,1,TRUE))</f>
        <v>-5.6874159919770015</v>
      </c>
      <c r="E28" s="62"/>
      <c r="F28"/>
    </row>
    <row r="29" spans="1:31" ht="13.5" thickBot="1" x14ac:dyDescent="0.25">
      <c r="A29" s="32" t="s">
        <v>70</v>
      </c>
      <c r="B29" s="33">
        <f ca="1">SQRT(B24^2+B25^2)</f>
        <v>402.32727546054838</v>
      </c>
      <c r="C29" s="64">
        <f ca="1">INDIRECT(ADDRESS(C$23,5,1,TRUE))</f>
        <v>402.16839749325453</v>
      </c>
      <c r="D29" s="65">
        <f ca="1">INDIRECT(ADDRESS(D$23,5,1,TRUE))</f>
        <v>402.69400927023878</v>
      </c>
      <c r="E29" s="66"/>
      <c r="F29"/>
    </row>
    <row r="30" spans="1:31" ht="13.5" thickBot="1" x14ac:dyDescent="0.25"/>
    <row r="31" spans="1:31" s="1" customFormat="1" ht="13.5" thickBot="1" x14ac:dyDescent="0.25">
      <c r="A31" s="11" t="s">
        <v>29</v>
      </c>
      <c r="B31" s="12" t="s">
        <v>30</v>
      </c>
      <c r="C31" s="12" t="s">
        <v>33</v>
      </c>
      <c r="D31" s="12" t="s">
        <v>7</v>
      </c>
      <c r="E31" s="12" t="s">
        <v>20</v>
      </c>
      <c r="F31" s="13" t="s">
        <v>62</v>
      </c>
      <c r="G31" s="12" t="s">
        <v>34</v>
      </c>
      <c r="H31" s="12" t="s">
        <v>35</v>
      </c>
      <c r="I31" s="12" t="s">
        <v>8</v>
      </c>
      <c r="J31" s="12" t="s">
        <v>10</v>
      </c>
      <c r="K31" s="12" t="s">
        <v>66</v>
      </c>
      <c r="L31" s="12" t="s">
        <v>157</v>
      </c>
      <c r="M31" s="13" t="s">
        <v>156</v>
      </c>
      <c r="N31" s="12" t="s">
        <v>18</v>
      </c>
      <c r="O31" s="12" t="s">
        <v>66</v>
      </c>
      <c r="P31" s="12" t="s">
        <v>12</v>
      </c>
      <c r="Q31" s="12" t="s">
        <v>14</v>
      </c>
      <c r="R31" s="12" t="s">
        <v>13</v>
      </c>
      <c r="S31" s="12" t="s">
        <v>64</v>
      </c>
      <c r="T31" s="12" t="s">
        <v>65</v>
      </c>
      <c r="U31" s="12" t="s">
        <v>15</v>
      </c>
      <c r="V31" s="12" t="s">
        <v>16</v>
      </c>
      <c r="W31" s="12" t="s">
        <v>17</v>
      </c>
      <c r="X31" s="12" t="s">
        <v>158</v>
      </c>
      <c r="Y31" s="12" t="s">
        <v>42</v>
      </c>
      <c r="Z31" s="12" t="s">
        <v>43</v>
      </c>
      <c r="AA31" s="12" t="s">
        <v>44</v>
      </c>
      <c r="AB31" s="12" t="s">
        <v>37</v>
      </c>
      <c r="AC31" s="12" t="s">
        <v>38</v>
      </c>
      <c r="AD31" s="12" t="s">
        <v>9</v>
      </c>
      <c r="AE31" s="7" t="s">
        <v>61</v>
      </c>
    </row>
    <row r="32" spans="1:31" x14ac:dyDescent="0.2">
      <c r="A32" s="3">
        <v>0</v>
      </c>
      <c r="B32">
        <f>x0</f>
        <v>0</v>
      </c>
      <c r="C32">
        <f>y0</f>
        <v>2</v>
      </c>
      <c r="D32">
        <f>z0</f>
        <v>6</v>
      </c>
      <c r="E32">
        <f>SQRT(B32^2+C32^2)</f>
        <v>2</v>
      </c>
      <c r="F32" s="2">
        <v>0</v>
      </c>
      <c r="G32" s="3">
        <f>v0x</f>
        <v>0</v>
      </c>
      <c r="H32" s="3">
        <f>v0y</f>
        <v>127.04592673517718</v>
      </c>
      <c r="I32" s="3">
        <f>v0z</f>
        <v>73.349999999999994</v>
      </c>
      <c r="J32" s="2">
        <f t="shared" ref="J32:J33" si="0">SQRT(G32^2+H32^2+I32^2)</f>
        <v>146.70000000000002</v>
      </c>
      <c r="K32" s="2">
        <f>J32/1.467</f>
        <v>100</v>
      </c>
      <c r="L32" s="6">
        <f t="shared" ref="L32:L95" si="1">SQRT(spin^2-flag*((30/PI())*(wx*G32+wy*H32+wz*I32)/J32)^2)*EXP(-A32/(tau*146.7/N32))</f>
        <v>2961.3122091397254</v>
      </c>
      <c r="M32" s="2">
        <f t="shared" ref="M32:M95" si="2">(L32*PI()/30)*(circ/(2*PI()))/12</f>
        <v>37.530519317222215</v>
      </c>
      <c r="N32" s="2">
        <f t="shared" ref="N32" si="3">IF(D32&gt;=hwind,SQRT((G32-vxw)^2+(H32-vyw)^2+I32^2),J32)</f>
        <v>146.70000000000002</v>
      </c>
      <c r="O32" s="2">
        <f t="shared" ref="O32" si="4">J32/1.467</f>
        <v>100</v>
      </c>
      <c r="P32" s="5">
        <f t="shared" ref="P32:P95" si="5">cd0+(cdspin*L32/1000)*EXP(-A32/(tau*146.7/N32))</f>
        <v>0.38727031650687999</v>
      </c>
      <c r="Q32" s="4">
        <f>(M32/N32)</f>
        <v>0.25583176085359383</v>
      </c>
      <c r="R32" s="4">
        <f t="shared" ref="R32:R95" si="6">cl2_*Q32/(cl0+cl1_*Q32)</f>
        <v>0.24285310584591355</v>
      </c>
      <c r="S32" s="4">
        <f t="shared" ref="S32" si="7">IF(D32&gt;=hwind,vxw,0)</f>
        <v>0</v>
      </c>
      <c r="T32" s="4">
        <f t="shared" ref="T32:T33" si="8">IF(D32&gt;=hwind,vyw,0)</f>
        <v>0</v>
      </c>
      <c r="U32" s="5">
        <f t="shared" ref="U32:U33" si="9">-const*$P32*$N32*(G32-S32)</f>
        <v>0</v>
      </c>
      <c r="V32" s="5">
        <f t="shared" ref="V32:V33" si="10">-const*$P32*$N32*(H32-T32)</f>
        <v>-38.370588393351973</v>
      </c>
      <c r="W32" s="5">
        <f t="shared" ref="W32:W33" si="11">-const*$P32*$N32*I32</f>
        <v>-22.153269537866088</v>
      </c>
      <c r="X32" s="5">
        <f t="shared" ref="X32:X95" si="12">M32/(romega*EXP(-A32/(tau*146.7/N32)))</f>
        <v>1</v>
      </c>
      <c r="Y32" s="5">
        <f t="shared" ref="Y32:Y95" si="13">const*($R32/omega)*N32*(wy*I32-wz*(H32-T32))</f>
        <v>-7.9656417775186812</v>
      </c>
      <c r="Z32" s="5">
        <f t="shared" ref="Z32:Z95" si="14">const*($R32/omega)*N32*(wz*(G32-S32)-wx*I32)</f>
        <v>-13.308907963969666</v>
      </c>
      <c r="AA32" s="5">
        <f t="shared" ref="AA32:AA95" si="15">const*($R32/omega)*N32*(wx*(H32-T32)-wy*(G32-S32))</f>
        <v>23.051704786853534</v>
      </c>
      <c r="AB32" s="5">
        <f t="shared" ref="AB32:AB95" si="16">U32+Y32</f>
        <v>-7.9656417775186812</v>
      </c>
      <c r="AC32" s="5">
        <f t="shared" ref="AC32:AC95" si="17">V32+Z32</f>
        <v>-51.679496357321639</v>
      </c>
      <c r="AD32" s="5">
        <f t="shared" ref="AD32:AD95" si="18">W32+AA32-32.174</f>
        <v>-31.275564751012553</v>
      </c>
      <c r="AE32">
        <v>0</v>
      </c>
    </row>
    <row r="33" spans="1:31" x14ac:dyDescent="0.2">
      <c r="A33">
        <f t="shared" ref="A33:A96" si="19">A32+dt</f>
        <v>0.01</v>
      </c>
      <c r="B33" s="5">
        <f t="shared" ref="B33:B96" si="20">B32+G32*dt+0.5*AB32*dt*dt</f>
        <v>-3.9828208887593408E-4</v>
      </c>
      <c r="C33" s="5">
        <f t="shared" ref="C33:C96" si="21">C32+H32*dt+0.5*AC32*dt*dt</f>
        <v>3.2678752925339056</v>
      </c>
      <c r="D33" s="5">
        <f t="shared" ref="D33:D96" si="22">D32+I32*dt+0.5*AD32*dt*dt</f>
        <v>6.7319362217624494</v>
      </c>
      <c r="E33" s="2">
        <f t="shared" ref="E33" si="23">SQRT(B33^2+C33^2)</f>
        <v>3.2678753168048167</v>
      </c>
      <c r="F33" s="2">
        <f t="shared" ref="F33" si="24">ATAN2(C33,B33)*180/PI()</f>
        <v>-6.9830946999082568E-3</v>
      </c>
      <c r="G33" s="3">
        <f t="shared" ref="G33:G96" si="25">G32+AB32*dt</f>
        <v>-7.9656417775186811E-2</v>
      </c>
      <c r="H33" s="3">
        <f t="shared" ref="H33:H96" si="26">H32+AC32*dt</f>
        <v>126.52913177160396</v>
      </c>
      <c r="I33" s="3">
        <f t="shared" ref="I33:I96" si="27">I32+AD32*dt</f>
        <v>73.037244352489864</v>
      </c>
      <c r="J33" s="2">
        <f t="shared" si="0"/>
        <v>146.09608685596655</v>
      </c>
      <c r="K33" s="2">
        <f t="shared" ref="K33:K96" si="28">J33/1.467</f>
        <v>99.58833459847753</v>
      </c>
      <c r="L33" s="6">
        <f t="shared" si="1"/>
        <v>2961.3092600196824</v>
      </c>
      <c r="M33" s="2">
        <f t="shared" si="2"/>
        <v>37.530481941221666</v>
      </c>
      <c r="N33" s="2">
        <f t="shared" ref="N33:N96" si="29">IF(D33&gt;=hwind,SQRT((G33-vxw)^2+(H33-vyw)^2+I33^2),J33)</f>
        <v>146.09608685596655</v>
      </c>
      <c r="O33" s="2">
        <f t="shared" ref="O33:O96" si="30">J33/1.467</f>
        <v>99.58833459847753</v>
      </c>
      <c r="P33" s="5">
        <f t="shared" si="5"/>
        <v>0.38727014427835527</v>
      </c>
      <c r="Q33" s="4">
        <f t="shared" ref="Q33:Q96" si="31">(M33/N33)</f>
        <v>0.25688902932918578</v>
      </c>
      <c r="R33" s="4">
        <f t="shared" si="6"/>
        <v>0.24334799419593658</v>
      </c>
      <c r="S33" s="4">
        <f t="shared" ref="S33" si="32">IF(D33&gt;=hwind,vxw,0)</f>
        <v>0</v>
      </c>
      <c r="T33" s="4">
        <f t="shared" si="8"/>
        <v>0</v>
      </c>
      <c r="U33" s="5">
        <f t="shared" si="9"/>
        <v>2.3958893768916474E-2</v>
      </c>
      <c r="V33" s="5">
        <f t="shared" si="10"/>
        <v>-38.057172434553209</v>
      </c>
      <c r="W33" s="5">
        <f t="shared" si="11"/>
        <v>-21.967992378899009</v>
      </c>
      <c r="X33" s="5">
        <f t="shared" si="12"/>
        <v>0.99999999999999978</v>
      </c>
      <c r="Y33" s="5">
        <f t="shared" si="13"/>
        <v>-7.9162910703161069</v>
      </c>
      <c r="Z33" s="5">
        <f t="shared" si="14"/>
        <v>-13.228237974841118</v>
      </c>
      <c r="AA33" s="5">
        <f t="shared" si="15"/>
        <v>22.907858822839646</v>
      </c>
      <c r="AB33" s="5">
        <f t="shared" si="16"/>
        <v>-7.8923321765471908</v>
      </c>
      <c r="AC33" s="5">
        <f t="shared" si="17"/>
        <v>-51.285410409394331</v>
      </c>
      <c r="AD33" s="5">
        <f t="shared" si="18"/>
        <v>-31.234133556059362</v>
      </c>
      <c r="AE33">
        <v>0</v>
      </c>
    </row>
    <row r="34" spans="1:31" x14ac:dyDescent="0.2">
      <c r="A34">
        <f t="shared" si="19"/>
        <v>0.02</v>
      </c>
      <c r="B34" s="5">
        <f t="shared" si="20"/>
        <v>-1.5894628754551617E-3</v>
      </c>
      <c r="C34" s="5">
        <f t="shared" si="21"/>
        <v>4.5306023397294757</v>
      </c>
      <c r="D34" s="5">
        <f t="shared" si="22"/>
        <v>7.460746958609545</v>
      </c>
      <c r="E34" s="2">
        <f t="shared" ref="E34:E97" si="33">SQRT(B34^2+C34^2)</f>
        <v>4.5306026185436341</v>
      </c>
      <c r="F34" s="2">
        <f t="shared" ref="F34:F97" si="34">ATAN2(C34,B34)*180/PI()</f>
        <v>-2.0100971988077015E-2</v>
      </c>
      <c r="G34" s="3">
        <f t="shared" si="25"/>
        <v>-0.15857973954065874</v>
      </c>
      <c r="H34" s="3">
        <f t="shared" si="26"/>
        <v>126.01627766751001</v>
      </c>
      <c r="I34" s="3">
        <f t="shared" si="27"/>
        <v>72.724903016929275</v>
      </c>
      <c r="J34" s="2">
        <f t="shared" ref="J34:J97" si="35">SQRT(G34^2+H34^2+I34^2)</f>
        <v>145.49583809693851</v>
      </c>
      <c r="K34" s="2">
        <f t="shared" si="28"/>
        <v>99.179167073577716</v>
      </c>
      <c r="L34" s="6">
        <f t="shared" si="1"/>
        <v>2961.3063351359842</v>
      </c>
      <c r="M34" s="2">
        <f t="shared" si="2"/>
        <v>37.530444872383129</v>
      </c>
      <c r="N34" s="2">
        <f t="shared" si="29"/>
        <v>145.49583809693851</v>
      </c>
      <c r="O34" s="2">
        <f t="shared" si="30"/>
        <v>99.179167073577716</v>
      </c>
      <c r="P34" s="5">
        <f t="shared" si="5"/>
        <v>0.38726997346540171</v>
      </c>
      <c r="Q34" s="4">
        <f t="shared" si="31"/>
        <v>0.25794858027057777</v>
      </c>
      <c r="R34" s="4">
        <f t="shared" si="6"/>
        <v>0.24384188364629839</v>
      </c>
      <c r="S34" s="4">
        <f t="shared" ref="S34:S97" si="36">IF(D34&gt;=hwind,vxw,0)</f>
        <v>0</v>
      </c>
      <c r="T34" s="4">
        <f t="shared" ref="T34:T97" si="37">IF(D34&gt;=hwind,vyw,0)</f>
        <v>0</v>
      </c>
      <c r="U34" s="5">
        <f t="shared" ref="U34:U97" si="38">-const*$P34*$N34*(G34-S34)</f>
        <v>4.7501298924816811E-2</v>
      </c>
      <c r="V34" s="5">
        <f t="shared" ref="V34:V97" si="39">-const*$P34*$N34*(H34-T34)</f>
        <v>-37.747173076560372</v>
      </c>
      <c r="W34" s="5">
        <f t="shared" ref="W34:W97" si="40">-const*$P34*$N34*I34</f>
        <v>-21.784165918621355</v>
      </c>
      <c r="X34" s="5">
        <f t="shared" si="12"/>
        <v>0.99999999999999978</v>
      </c>
      <c r="Y34" s="5">
        <f t="shared" si="13"/>
        <v>-7.8673063645244694</v>
      </c>
      <c r="Z34" s="5">
        <f t="shared" si="14"/>
        <v>-13.147885530410161</v>
      </c>
      <c r="AA34" s="5">
        <f t="shared" si="15"/>
        <v>22.765241748912775</v>
      </c>
      <c r="AB34" s="5">
        <f t="shared" si="16"/>
        <v>-7.8198050655996525</v>
      </c>
      <c r="AC34" s="5">
        <f t="shared" si="17"/>
        <v>-50.895058606970537</v>
      </c>
      <c r="AD34" s="5">
        <f t="shared" si="18"/>
        <v>-31.192924169708579</v>
      </c>
      <c r="AE34">
        <v>0</v>
      </c>
    </row>
    <row r="35" spans="1:31" x14ac:dyDescent="0.2">
      <c r="A35">
        <f t="shared" si="19"/>
        <v>0.03</v>
      </c>
      <c r="B35" s="5">
        <f t="shared" si="20"/>
        <v>-3.5662505241417317E-3</v>
      </c>
      <c r="C35" s="5">
        <f t="shared" si="21"/>
        <v>5.7882203634742275</v>
      </c>
      <c r="D35" s="5">
        <f t="shared" si="22"/>
        <v>8.1864363425703512</v>
      </c>
      <c r="E35" s="2">
        <f t="shared" si="33"/>
        <v>5.7882214620970158</v>
      </c>
      <c r="F35" s="2">
        <f t="shared" si="34"/>
        <v>-3.5301191909332473E-2</v>
      </c>
      <c r="G35" s="3">
        <f t="shared" si="25"/>
        <v>-0.23677779019665526</v>
      </c>
      <c r="H35" s="3">
        <f t="shared" si="26"/>
        <v>125.50732708144031</v>
      </c>
      <c r="I35" s="3">
        <f t="shared" si="27"/>
        <v>72.412973775232189</v>
      </c>
      <c r="J35" s="2">
        <f t="shared" si="35"/>
        <v>144.89922010080673</v>
      </c>
      <c r="K35" s="2">
        <f t="shared" si="28"/>
        <v>98.772474506344054</v>
      </c>
      <c r="L35" s="6">
        <f t="shared" si="1"/>
        <v>2961.3034342686856</v>
      </c>
      <c r="M35" s="2">
        <f t="shared" si="2"/>
        <v>37.530408107919108</v>
      </c>
      <c r="N35" s="2">
        <f t="shared" si="29"/>
        <v>144.89922010080673</v>
      </c>
      <c r="O35" s="2">
        <f t="shared" si="30"/>
        <v>98.772474506344054</v>
      </c>
      <c r="P35" s="5">
        <f t="shared" si="5"/>
        <v>0.38726980405517053</v>
      </c>
      <c r="Q35" s="4">
        <f t="shared" si="31"/>
        <v>0.25901042173870303</v>
      </c>
      <c r="R35" s="4">
        <f t="shared" si="6"/>
        <v>0.24433477752480698</v>
      </c>
      <c r="S35" s="4">
        <f t="shared" si="36"/>
        <v>0</v>
      </c>
      <c r="T35" s="4">
        <f t="shared" si="37"/>
        <v>0</v>
      </c>
      <c r="U35" s="5">
        <f t="shared" si="38"/>
        <v>7.0634038196963442E-2</v>
      </c>
      <c r="V35" s="5">
        <f t="shared" si="39"/>
        <v>-37.440544266024098</v>
      </c>
      <c r="W35" s="5">
        <f t="shared" si="40"/>
        <v>-21.601775873266487</v>
      </c>
      <c r="X35" s="5">
        <f t="shared" si="12"/>
        <v>1</v>
      </c>
      <c r="Y35" s="5">
        <f t="shared" si="13"/>
        <v>-7.8186841025438341</v>
      </c>
      <c r="Z35" s="5">
        <f t="shared" si="14"/>
        <v>-13.067849484766334</v>
      </c>
      <c r="AA35" s="5">
        <f t="shared" si="15"/>
        <v>22.623840499585949</v>
      </c>
      <c r="AB35" s="5">
        <f t="shared" si="16"/>
        <v>-7.748050064346871</v>
      </c>
      <c r="AC35" s="5">
        <f t="shared" si="17"/>
        <v>-50.508393750790432</v>
      </c>
      <c r="AD35" s="5">
        <f t="shared" si="18"/>
        <v>-31.151935373680537</v>
      </c>
      <c r="AE35">
        <v>0</v>
      </c>
    </row>
    <row r="36" spans="1:31" x14ac:dyDescent="0.2">
      <c r="A36">
        <f t="shared" si="19"/>
        <v>0.04</v>
      </c>
      <c r="B36" s="5">
        <f t="shared" si="20"/>
        <v>-6.3214309293256289E-3</v>
      </c>
      <c r="C36" s="5">
        <f t="shared" si="21"/>
        <v>7.0407682146010915</v>
      </c>
      <c r="D36" s="5">
        <f t="shared" si="22"/>
        <v>8.9090084835539898</v>
      </c>
      <c r="E36" s="2">
        <f t="shared" si="33"/>
        <v>7.040771052393767</v>
      </c>
      <c r="F36" s="2">
        <f t="shared" si="34"/>
        <v>-5.1442002402742618E-2</v>
      </c>
      <c r="G36" s="3">
        <f t="shared" si="25"/>
        <v>-0.31425829084012397</v>
      </c>
      <c r="H36" s="3">
        <f t="shared" si="26"/>
        <v>125.0022431439324</v>
      </c>
      <c r="I36" s="3">
        <f t="shared" si="27"/>
        <v>72.10145442149539</v>
      </c>
      <c r="J36" s="2">
        <f t="shared" si="35"/>
        <v>144.3061997246935</v>
      </c>
      <c r="K36" s="2">
        <f t="shared" si="28"/>
        <v>98.368234304494536</v>
      </c>
      <c r="L36" s="6">
        <f t="shared" si="1"/>
        <v>2961.3005572005195</v>
      </c>
      <c r="M36" s="2">
        <f t="shared" si="2"/>
        <v>37.530371645076023</v>
      </c>
      <c r="N36" s="2">
        <f t="shared" si="29"/>
        <v>144.3061997246935</v>
      </c>
      <c r="O36" s="2">
        <f t="shared" si="30"/>
        <v>98.368234304494536</v>
      </c>
      <c r="P36" s="5">
        <f t="shared" si="5"/>
        <v>0.38726963603496911</v>
      </c>
      <c r="Q36" s="4">
        <f t="shared" si="31"/>
        <v>0.26007456170750975</v>
      </c>
      <c r="R36" s="4">
        <f t="shared" si="6"/>
        <v>0.24482667908709277</v>
      </c>
      <c r="S36" s="4">
        <f t="shared" si="36"/>
        <v>0</v>
      </c>
      <c r="T36" s="4">
        <f t="shared" si="37"/>
        <v>0</v>
      </c>
      <c r="U36" s="5">
        <f t="shared" si="38"/>
        <v>9.3363810918467155E-2</v>
      </c>
      <c r="V36" s="5">
        <f t="shared" si="39"/>
        <v>-37.137240713918722</v>
      </c>
      <c r="W36" s="5">
        <f t="shared" si="40"/>
        <v>-21.420808149751082</v>
      </c>
      <c r="X36" s="5">
        <f t="shared" si="12"/>
        <v>0.99999999999999978</v>
      </c>
      <c r="Y36" s="5">
        <f t="shared" si="13"/>
        <v>-7.7704207733875954</v>
      </c>
      <c r="Z36" s="5">
        <f t="shared" si="14"/>
        <v>-12.988128697672963</v>
      </c>
      <c r="AA36" s="5">
        <f t="shared" si="15"/>
        <v>22.483642185955041</v>
      </c>
      <c r="AB36" s="5">
        <f t="shared" si="16"/>
        <v>-7.6770569624691278</v>
      </c>
      <c r="AC36" s="5">
        <f t="shared" si="17"/>
        <v>-50.125369411591684</v>
      </c>
      <c r="AD36" s="5">
        <f t="shared" si="18"/>
        <v>-31.11116596379604</v>
      </c>
      <c r="AE36">
        <v>0</v>
      </c>
    </row>
    <row r="37" spans="1:31" x14ac:dyDescent="0.2">
      <c r="A37">
        <f t="shared" si="19"/>
        <v>0.05</v>
      </c>
      <c r="B37" s="5">
        <f t="shared" si="20"/>
        <v>-9.8478666858503247E-3</v>
      </c>
      <c r="C37" s="5">
        <f t="shared" si="21"/>
        <v>8.2882843775698358</v>
      </c>
      <c r="D37" s="5">
        <f t="shared" si="22"/>
        <v>9.6284674694707544</v>
      </c>
      <c r="E37" s="2">
        <f t="shared" si="33"/>
        <v>8.2882902280232962</v>
      </c>
      <c r="F37" s="2">
        <f t="shared" si="34"/>
        <v>-6.8076927272560206E-2</v>
      </c>
      <c r="G37" s="3">
        <f t="shared" si="25"/>
        <v>-0.39102886046481522</v>
      </c>
      <c r="H37" s="3">
        <f t="shared" si="26"/>
        <v>124.50098944981649</v>
      </c>
      <c r="I37" s="3">
        <f t="shared" si="27"/>
        <v>71.790342761857431</v>
      </c>
      <c r="J37" s="2">
        <f t="shared" si="35"/>
        <v>143.71674429730868</v>
      </c>
      <c r="K37" s="2">
        <f t="shared" si="28"/>
        <v>97.966424197211097</v>
      </c>
      <c r="L37" s="6">
        <f t="shared" si="1"/>
        <v>2961.2977037168484</v>
      </c>
      <c r="M37" s="2">
        <f t="shared" si="2"/>
        <v>37.530335481133669</v>
      </c>
      <c r="N37" s="2">
        <f t="shared" si="29"/>
        <v>143.71674429730868</v>
      </c>
      <c r="O37" s="2">
        <f t="shared" si="30"/>
        <v>97.966424197211097</v>
      </c>
      <c r="P37" s="5">
        <f t="shared" si="5"/>
        <v>0.3872694693922587</v>
      </c>
      <c r="Q37" s="4">
        <f t="shared" si="31"/>
        <v>0.26114100806162283</v>
      </c>
      <c r="R37" s="4">
        <f t="shared" si="6"/>
        <v>0.24531759151671267</v>
      </c>
      <c r="S37" s="4">
        <f t="shared" si="36"/>
        <v>0</v>
      </c>
      <c r="T37" s="4">
        <f t="shared" si="37"/>
        <v>0</v>
      </c>
      <c r="U37" s="5">
        <f t="shared" si="38"/>
        <v>0.11569719561393779</v>
      </c>
      <c r="V37" s="5">
        <f t="shared" si="39"/>
        <v>-36.83721788049538</v>
      </c>
      <c r="W37" s="5">
        <f t="shared" si="40"/>
        <v>-21.241248842443515</v>
      </c>
      <c r="X37" s="5">
        <f t="shared" si="12"/>
        <v>1</v>
      </c>
      <c r="Y37" s="5">
        <f t="shared" si="13"/>
        <v>-7.7225129119307203</v>
      </c>
      <c r="Z37" s="5">
        <f t="shared" si="14"/>
        <v>-12.908722034554355</v>
      </c>
      <c r="AA37" s="5">
        <f t="shared" si="15"/>
        <v>22.344634092805453</v>
      </c>
      <c r="AB37" s="5">
        <f t="shared" si="16"/>
        <v>-7.6068157163167829</v>
      </c>
      <c r="AC37" s="5">
        <f t="shared" si="17"/>
        <v>-49.745939915049732</v>
      </c>
      <c r="AD37" s="5">
        <f t="shared" si="18"/>
        <v>-31.070614749638061</v>
      </c>
      <c r="AE37">
        <v>0</v>
      </c>
    </row>
    <row r="38" spans="1:31" x14ac:dyDescent="0.2">
      <c r="A38">
        <f t="shared" si="19"/>
        <v>6.0000000000000005E-2</v>
      </c>
      <c r="B38" s="5">
        <f t="shared" si="20"/>
        <v>-1.4138496076314316E-2</v>
      </c>
      <c r="C38" s="5">
        <f t="shared" si="21"/>
        <v>9.5308069750722488</v>
      </c>
      <c r="D38" s="5">
        <f t="shared" si="22"/>
        <v>10.344817366351847</v>
      </c>
      <c r="E38" s="2">
        <f t="shared" si="33"/>
        <v>9.530817461957664</v>
      </c>
      <c r="F38" s="2">
        <f t="shared" si="34"/>
        <v>-8.4995484823958689E-2</v>
      </c>
      <c r="G38" s="3">
        <f t="shared" si="25"/>
        <v>-0.46709701762798306</v>
      </c>
      <c r="H38" s="3">
        <f t="shared" si="26"/>
        <v>124.00353005066599</v>
      </c>
      <c r="I38" s="3">
        <f t="shared" si="27"/>
        <v>71.479636614361056</v>
      </c>
      <c r="J38" s="2">
        <f t="shared" si="35"/>
        <v>143.13082161145937</v>
      </c>
      <c r="K38" s="2">
        <f t="shared" si="28"/>
        <v>97.567022230033643</v>
      </c>
      <c r="L38" s="6">
        <f t="shared" si="1"/>
        <v>2961.2948736056182</v>
      </c>
      <c r="M38" s="2">
        <f t="shared" si="2"/>
        <v>37.530299613404537</v>
      </c>
      <c r="N38" s="2">
        <f t="shared" si="29"/>
        <v>143.13082161145937</v>
      </c>
      <c r="O38" s="2">
        <f t="shared" si="30"/>
        <v>97.567022230033643</v>
      </c>
      <c r="P38" s="5">
        <f t="shared" si="5"/>
        <v>0.38726930411465144</v>
      </c>
      <c r="Q38" s="4">
        <f t="shared" si="31"/>
        <v>0.26220976859396283</v>
      </c>
      <c r="R38" s="4">
        <f t="shared" si="6"/>
        <v>0.24580751792524821</v>
      </c>
      <c r="S38" s="4">
        <f t="shared" si="36"/>
        <v>0</v>
      </c>
      <c r="T38" s="4">
        <f t="shared" si="37"/>
        <v>0</v>
      </c>
      <c r="U38" s="5">
        <f t="shared" si="38"/>
        <v>0.13764065252539068</v>
      </c>
      <c r="V38" s="5">
        <f t="shared" si="39"/>
        <v>-36.540431960580875</v>
      </c>
      <c r="W38" s="5">
        <f t="shared" si="40"/>
        <v>-21.063084229996708</v>
      </c>
      <c r="X38" s="5">
        <f t="shared" si="12"/>
        <v>1</v>
      </c>
      <c r="Y38" s="5">
        <f t="shared" si="13"/>
        <v>-7.6749570981727322</v>
      </c>
      <c r="Z38" s="5">
        <f t="shared" si="14"/>
        <v>-12.829628366481977</v>
      </c>
      <c r="AA38" s="5">
        <f t="shared" si="15"/>
        <v>22.206803675776275</v>
      </c>
      <c r="AB38" s="5">
        <f t="shared" si="16"/>
        <v>-7.5373164456473418</v>
      </c>
      <c r="AC38" s="5">
        <f t="shared" si="17"/>
        <v>-49.370060327062852</v>
      </c>
      <c r="AD38" s="5">
        <f t="shared" si="18"/>
        <v>-31.030280554220433</v>
      </c>
      <c r="AE38">
        <v>0</v>
      </c>
    </row>
    <row r="39" spans="1:31" x14ac:dyDescent="0.2">
      <c r="A39">
        <f t="shared" si="19"/>
        <v>7.0000000000000007E-2</v>
      </c>
      <c r="B39" s="5">
        <f t="shared" si="20"/>
        <v>-1.9186332074876515E-2</v>
      </c>
      <c r="C39" s="5">
        <f t="shared" si="21"/>
        <v>10.768373772562557</v>
      </c>
      <c r="D39" s="5">
        <f t="shared" si="22"/>
        <v>11.058062218467748</v>
      </c>
      <c r="E39" s="2">
        <f t="shared" si="33"/>
        <v>10.768390864978464</v>
      </c>
      <c r="F39" s="2">
        <f t="shared" si="34"/>
        <v>-0.10208548776134801</v>
      </c>
      <c r="G39" s="3">
        <f t="shared" si="25"/>
        <v>-0.54247018208445652</v>
      </c>
      <c r="H39" s="3">
        <f t="shared" si="26"/>
        <v>123.50982944739536</v>
      </c>
      <c r="I39" s="3">
        <f t="shared" si="27"/>
        <v>71.169333808818848</v>
      </c>
      <c r="J39" s="2">
        <f t="shared" si="35"/>
        <v>142.5483999167098</v>
      </c>
      <c r="K39" s="2">
        <f t="shared" si="28"/>
        <v>97.170006759856705</v>
      </c>
      <c r="L39" s="6">
        <f t="shared" si="1"/>
        <v>2961.2920666573123</v>
      </c>
      <c r="M39" s="2">
        <f t="shared" si="2"/>
        <v>37.530264039233295</v>
      </c>
      <c r="N39" s="2">
        <f t="shared" si="29"/>
        <v>142.5483999167098</v>
      </c>
      <c r="O39" s="2">
        <f t="shared" si="30"/>
        <v>97.170006759856705</v>
      </c>
      <c r="P39" s="5">
        <f t="shared" si="5"/>
        <v>0.38726914018990766</v>
      </c>
      <c r="Q39" s="4">
        <f t="shared" si="31"/>
        <v>0.26328085100332244</v>
      </c>
      <c r="R39" s="4">
        <f t="shared" si="6"/>
        <v>0.24629646135239788</v>
      </c>
      <c r="S39" s="4">
        <f t="shared" si="36"/>
        <v>0</v>
      </c>
      <c r="T39" s="4">
        <f t="shared" si="37"/>
        <v>0</v>
      </c>
      <c r="U39" s="5">
        <f t="shared" si="38"/>
        <v>0.15920052607807145</v>
      </c>
      <c r="V39" s="5">
        <f t="shared" si="39"/>
        <v>-36.246839869213204</v>
      </c>
      <c r="W39" s="5">
        <f t="shared" si="40"/>
        <v>-20.886300772243835</v>
      </c>
      <c r="X39" s="5">
        <f t="shared" si="12"/>
        <v>0.99999999999999978</v>
      </c>
      <c r="Y39" s="5">
        <f t="shared" si="13"/>
        <v>-7.6277499565150366</v>
      </c>
      <c r="Z39" s="5">
        <f t="shared" si="14"/>
        <v>-12.750846570159505</v>
      </c>
      <c r="AA39" s="5">
        <f t="shared" si="15"/>
        <v>22.070138558580524</v>
      </c>
      <c r="AB39" s="5">
        <f t="shared" si="16"/>
        <v>-7.4685494304369655</v>
      </c>
      <c r="AC39" s="5">
        <f t="shared" si="17"/>
        <v>-48.997686439372707</v>
      </c>
      <c r="AD39" s="5">
        <f t="shared" si="18"/>
        <v>-30.990162213663311</v>
      </c>
      <c r="AE39">
        <v>0</v>
      </c>
    </row>
    <row r="40" spans="1:31" x14ac:dyDescent="0.2">
      <c r="A40">
        <f t="shared" si="19"/>
        <v>0.08</v>
      </c>
      <c r="B40" s="5">
        <f t="shared" si="20"/>
        <v>-2.498446136724293E-2</v>
      </c>
      <c r="C40" s="5">
        <f t="shared" si="21"/>
        <v>12.001022182714541</v>
      </c>
      <c r="D40" s="5">
        <f t="shared" si="22"/>
        <v>11.768206048445254</v>
      </c>
      <c r="E40" s="2">
        <f t="shared" si="33"/>
        <v>12.001048189775604</v>
      </c>
      <c r="F40" s="2">
        <f t="shared" si="34"/>
        <v>-0.11928168283048335</v>
      </c>
      <c r="G40" s="3">
        <f t="shared" si="25"/>
        <v>-0.61715567638882618</v>
      </c>
      <c r="H40" s="3">
        <f t="shared" si="26"/>
        <v>123.01985258300164</v>
      </c>
      <c r="I40" s="3">
        <f t="shared" si="27"/>
        <v>70.859432186682213</v>
      </c>
      <c r="J40" s="2">
        <f t="shared" si="35"/>
        <v>141.96944791218766</v>
      </c>
      <c r="K40" s="2">
        <f t="shared" si="28"/>
        <v>96.775356450025669</v>
      </c>
      <c r="L40" s="6">
        <f t="shared" si="1"/>
        <v>2961.2892826649063</v>
      </c>
      <c r="M40" s="2">
        <f t="shared" si="2"/>
        <v>37.530228755996198</v>
      </c>
      <c r="N40" s="2">
        <f t="shared" si="29"/>
        <v>141.96944791218766</v>
      </c>
      <c r="O40" s="2">
        <f t="shared" si="30"/>
        <v>96.775356450025669</v>
      </c>
      <c r="P40" s="5">
        <f t="shared" si="5"/>
        <v>0.38726897760593348</v>
      </c>
      <c r="Q40" s="4">
        <f t="shared" si="31"/>
        <v>0.26435426289189884</v>
      </c>
      <c r="R40" s="4">
        <f t="shared" si="6"/>
        <v>0.24678442476606335</v>
      </c>
      <c r="S40" s="4">
        <f t="shared" si="36"/>
        <v>0</v>
      </c>
      <c r="T40" s="4">
        <f t="shared" si="37"/>
        <v>0</v>
      </c>
      <c r="U40" s="5">
        <f t="shared" si="38"/>
        <v>0.18038304728781179</v>
      </c>
      <c r="V40" s="5">
        <f t="shared" si="39"/>
        <v>-35.956399227604983</v>
      </c>
      <c r="W40" s="5">
        <f t="shared" si="40"/>
        <v>-20.710885107155452</v>
      </c>
      <c r="X40" s="5">
        <f t="shared" si="12"/>
        <v>0.99999999999999978</v>
      </c>
      <c r="Y40" s="5">
        <f t="shared" si="13"/>
        <v>-7.5808881550522909</v>
      </c>
      <c r="Z40" s="5">
        <f t="shared" si="14"/>
        <v>-12.672375527906851</v>
      </c>
      <c r="AA40" s="5">
        <f t="shared" si="15"/>
        <v>21.934626530280042</v>
      </c>
      <c r="AB40" s="5">
        <f t="shared" si="16"/>
        <v>-7.400505107764479</v>
      </c>
      <c r="AC40" s="5">
        <f t="shared" si="17"/>
        <v>-48.628774755511834</v>
      </c>
      <c r="AD40" s="5">
        <f t="shared" si="18"/>
        <v>-30.950258576875409</v>
      </c>
      <c r="AE40">
        <v>0</v>
      </c>
    </row>
    <row r="41" spans="1:31" x14ac:dyDescent="0.2">
      <c r="A41">
        <f t="shared" si="19"/>
        <v>0.09</v>
      </c>
      <c r="B41" s="5">
        <f t="shared" si="20"/>
        <v>-3.1526043386519417E-2</v>
      </c>
      <c r="C41" s="5">
        <f t="shared" si="21"/>
        <v>13.22878926980678</v>
      </c>
      <c r="D41" s="5">
        <f t="shared" si="22"/>
        <v>12.475252857383234</v>
      </c>
      <c r="E41" s="2">
        <f t="shared" si="33"/>
        <v>13.228826835224908</v>
      </c>
      <c r="F41" s="2">
        <f t="shared" si="34"/>
        <v>-0.13654354713875969</v>
      </c>
      <c r="G41" s="3">
        <f t="shared" si="25"/>
        <v>-0.69116072746647095</v>
      </c>
      <c r="H41" s="3">
        <f t="shared" si="26"/>
        <v>122.53356483544651</v>
      </c>
      <c r="I41" s="3">
        <f t="shared" si="27"/>
        <v>70.549929600913458</v>
      </c>
      <c r="J41" s="2">
        <f t="shared" si="35"/>
        <v>141.39393473953405</v>
      </c>
      <c r="K41" s="2">
        <f t="shared" si="28"/>
        <v>96.38305026553104</v>
      </c>
      <c r="L41" s="6">
        <f t="shared" si="1"/>
        <v>2961.2865214238236</v>
      </c>
      <c r="M41" s="2">
        <f t="shared" si="2"/>
        <v>37.530193761100534</v>
      </c>
      <c r="N41" s="2">
        <f t="shared" si="29"/>
        <v>141.39393473953405</v>
      </c>
      <c r="O41" s="2">
        <f t="shared" si="30"/>
        <v>96.38305026553104</v>
      </c>
      <c r="P41" s="5">
        <f t="shared" si="5"/>
        <v>0.38726881635077787</v>
      </c>
      <c r="Q41" s="4">
        <f t="shared" si="31"/>
        <v>0.26543001176278186</v>
      </c>
      <c r="R41" s="4">
        <f t="shared" si="6"/>
        <v>0.2472714110624302</v>
      </c>
      <c r="S41" s="4">
        <f t="shared" si="36"/>
        <v>0</v>
      </c>
      <c r="T41" s="4">
        <f t="shared" si="37"/>
        <v>0</v>
      </c>
      <c r="U41" s="5">
        <f t="shared" si="38"/>
        <v>0.20119433611148094</v>
      </c>
      <c r="V41" s="5">
        <f t="shared" si="39"/>
        <v>-35.669068349426318</v>
      </c>
      <c r="W41" s="5">
        <f t="shared" si="40"/>
        <v>-20.536824047856626</v>
      </c>
      <c r="X41" s="5">
        <f t="shared" si="12"/>
        <v>0.99999999999999978</v>
      </c>
      <c r="Y41" s="5">
        <f t="shared" si="13"/>
        <v>-7.5343684048775037</v>
      </c>
      <c r="Z41" s="5">
        <f t="shared" si="14"/>
        <v>-12.594214127643172</v>
      </c>
      <c r="AA41" s="5">
        <f t="shared" si="15"/>
        <v>21.800255542614064</v>
      </c>
      <c r="AB41" s="5">
        <f t="shared" si="16"/>
        <v>-7.3331740687660227</v>
      </c>
      <c r="AC41" s="5">
        <f t="shared" si="17"/>
        <v>-48.263282477069488</v>
      </c>
      <c r="AD41" s="5">
        <f t="shared" si="18"/>
        <v>-30.910568505242562</v>
      </c>
      <c r="AE41">
        <v>0</v>
      </c>
    </row>
    <row r="42" spans="1:31" x14ac:dyDescent="0.2">
      <c r="A42">
        <f t="shared" si="19"/>
        <v>9.9999999999999992E-2</v>
      </c>
      <c r="B42" s="5">
        <f t="shared" si="20"/>
        <v>-3.8804309364622425E-2</v>
      </c>
      <c r="C42" s="5">
        <f t="shared" si="21"/>
        <v>14.451711754037392</v>
      </c>
      <c r="D42" s="5">
        <f t="shared" si="22"/>
        <v>13.179206624967106</v>
      </c>
      <c r="E42" s="2">
        <f t="shared" si="33"/>
        <v>14.451763850693373</v>
      </c>
      <c r="F42" s="2">
        <f t="shared" si="34"/>
        <v>-0.15384459973743675</v>
      </c>
      <c r="G42" s="3">
        <f t="shared" si="25"/>
        <v>-0.76449246815413119</v>
      </c>
      <c r="H42" s="3">
        <f t="shared" si="26"/>
        <v>122.05093201067582</v>
      </c>
      <c r="I42" s="3">
        <f t="shared" si="27"/>
        <v>70.240823915861029</v>
      </c>
      <c r="J42" s="2">
        <f t="shared" si="35"/>
        <v>140.82182997599296</v>
      </c>
      <c r="K42" s="2">
        <f t="shared" si="28"/>
        <v>95.993067468297852</v>
      </c>
      <c r="L42" s="6">
        <f t="shared" si="1"/>
        <v>2961.2837827318936</v>
      </c>
      <c r="M42" s="2">
        <f t="shared" si="2"/>
        <v>37.530159051984064</v>
      </c>
      <c r="N42" s="2">
        <f t="shared" si="29"/>
        <v>140.82182997599296</v>
      </c>
      <c r="O42" s="2">
        <f t="shared" si="30"/>
        <v>95.993067468297852</v>
      </c>
      <c r="P42" s="5">
        <f t="shared" si="5"/>
        <v>0.38726865641263053</v>
      </c>
      <c r="Q42" s="4">
        <f t="shared" si="31"/>
        <v>0.2665081050173978</v>
      </c>
      <c r="R42" s="4">
        <f t="shared" si="6"/>
        <v>0.24775742306604268</v>
      </c>
      <c r="S42" s="4">
        <f t="shared" si="36"/>
        <v>0</v>
      </c>
      <c r="T42" s="4">
        <f t="shared" si="37"/>
        <v>0</v>
      </c>
      <c r="U42" s="5">
        <f t="shared" si="38"/>
        <v>0.22164040374205046</v>
      </c>
      <c r="V42" s="5">
        <f t="shared" si="39"/>
        <v>-35.384806227398748</v>
      </c>
      <c r="W42" s="5">
        <f t="shared" si="40"/>
        <v>-20.364104579702634</v>
      </c>
      <c r="X42" s="5">
        <f t="shared" si="12"/>
        <v>0.99999999999999978</v>
      </c>
      <c r="Y42" s="5">
        <f t="shared" si="13"/>
        <v>-7.4881874594005327</v>
      </c>
      <c r="Z42" s="5">
        <f t="shared" si="14"/>
        <v>-12.516361262868857</v>
      </c>
      <c r="AA42" s="5">
        <f t="shared" si="15"/>
        <v>21.667013707379997</v>
      </c>
      <c r="AB42" s="5">
        <f t="shared" si="16"/>
        <v>-7.2665470556584824</v>
      </c>
      <c r="AC42" s="5">
        <f t="shared" si="17"/>
        <v>-47.901167490267603</v>
      </c>
      <c r="AD42" s="5">
        <f t="shared" si="18"/>
        <v>-30.871090872322636</v>
      </c>
      <c r="AE42">
        <v>0</v>
      </c>
    </row>
    <row r="43" spans="1:31" x14ac:dyDescent="0.2">
      <c r="A43">
        <f t="shared" si="19"/>
        <v>0.10999999999999999</v>
      </c>
      <c r="B43" s="5">
        <f t="shared" si="20"/>
        <v>-4.6812561398946663E-2</v>
      </c>
      <c r="C43" s="5">
        <f t="shared" si="21"/>
        <v>15.669826015769637</v>
      </c>
      <c r="D43" s="5">
        <f t="shared" si="22"/>
        <v>13.8800713095821</v>
      </c>
      <c r="E43" s="2">
        <f t="shared" si="33"/>
        <v>15.669895940318035</v>
      </c>
      <c r="F43" s="2">
        <f t="shared" si="34"/>
        <v>-0.17116681541223108</v>
      </c>
      <c r="G43" s="3">
        <f t="shared" si="25"/>
        <v>-0.83715793871071598</v>
      </c>
      <c r="H43" s="3">
        <f t="shared" si="26"/>
        <v>121.57192033577314</v>
      </c>
      <c r="I43" s="3">
        <f t="shared" si="27"/>
        <v>69.932113007137801</v>
      </c>
      <c r="J43" s="2">
        <f t="shared" si="35"/>
        <v>140.25310362763818</v>
      </c>
      <c r="K43" s="2">
        <f t="shared" si="28"/>
        <v>95.60538761256862</v>
      </c>
      <c r="L43" s="6">
        <f t="shared" si="1"/>
        <v>2961.2810663893079</v>
      </c>
      <c r="M43" s="2">
        <f t="shared" si="2"/>
        <v>37.530124626114485</v>
      </c>
      <c r="N43" s="2">
        <f t="shared" si="29"/>
        <v>140.25310362763818</v>
      </c>
      <c r="O43" s="2">
        <f t="shared" si="30"/>
        <v>95.60538761256862</v>
      </c>
      <c r="P43" s="5">
        <f t="shared" si="5"/>
        <v>0.38726849777981903</v>
      </c>
      <c r="Q43" s="4">
        <f t="shared" si="31"/>
        <v>0.26758854995290687</v>
      </c>
      <c r="R43" s="4">
        <f t="shared" si="6"/>
        <v>0.24824246352987281</v>
      </c>
      <c r="S43" s="4">
        <f t="shared" si="36"/>
        <v>0</v>
      </c>
      <c r="T43" s="4">
        <f t="shared" si="37"/>
        <v>0</v>
      </c>
      <c r="U43" s="5">
        <f t="shared" si="38"/>
        <v>0.24172715484974508</v>
      </c>
      <c r="V43" s="5">
        <f t="shared" si="39"/>
        <v>-35.103572520192287</v>
      </c>
      <c r="W43" s="5">
        <f t="shared" si="40"/>
        <v>-20.192713857411917</v>
      </c>
      <c r="X43" s="5">
        <f t="shared" si="12"/>
        <v>0.99999999999999978</v>
      </c>
      <c r="Y43" s="5">
        <f t="shared" si="13"/>
        <v>-7.4423421136796932</v>
      </c>
      <c r="Z43" s="5">
        <f t="shared" si="14"/>
        <v>-12.438815832646569</v>
      </c>
      <c r="AA43" s="5">
        <f t="shared" si="15"/>
        <v>21.534889293865362</v>
      </c>
      <c r="AB43" s="5">
        <f t="shared" si="16"/>
        <v>-7.2006149588299477</v>
      </c>
      <c r="AC43" s="5">
        <f t="shared" si="17"/>
        <v>-47.542388352838856</v>
      </c>
      <c r="AD43" s="5">
        <f t="shared" si="18"/>
        <v>-30.831824563546554</v>
      </c>
      <c r="AE43">
        <v>0</v>
      </c>
    </row>
    <row r="44" spans="1:31" x14ac:dyDescent="0.2">
      <c r="A44">
        <f t="shared" si="19"/>
        <v>0.11999999999999998</v>
      </c>
      <c r="B44" s="5">
        <f t="shared" si="20"/>
        <v>-5.5544171533995323E-2</v>
      </c>
      <c r="C44" s="5">
        <f t="shared" si="21"/>
        <v>16.883168099709728</v>
      </c>
      <c r="D44" s="5">
        <f t="shared" si="22"/>
        <v>14.577850848425301</v>
      </c>
      <c r="E44" s="2">
        <f t="shared" si="33"/>
        <v>16.883259467236993</v>
      </c>
      <c r="F44" s="2">
        <f t="shared" si="34"/>
        <v>-0.18849750858102099</v>
      </c>
      <c r="G44" s="3">
        <f t="shared" si="25"/>
        <v>-0.90916408829901552</v>
      </c>
      <c r="H44" s="3">
        <f t="shared" si="26"/>
        <v>121.09649645224475</v>
      </c>
      <c r="I44" s="3">
        <f t="shared" si="27"/>
        <v>69.623794761502339</v>
      </c>
      <c r="J44" s="2">
        <f t="shared" si="35"/>
        <v>139.68772612273341</v>
      </c>
      <c r="K44" s="2">
        <f t="shared" si="28"/>
        <v>95.219990540377239</v>
      </c>
      <c r="L44" s="6">
        <f t="shared" si="1"/>
        <v>2961.2783721985779</v>
      </c>
      <c r="M44" s="2">
        <f t="shared" si="2"/>
        <v>37.530090480988925</v>
      </c>
      <c r="N44" s="2">
        <f t="shared" si="29"/>
        <v>139.68772612273341</v>
      </c>
      <c r="O44" s="2">
        <f t="shared" si="30"/>
        <v>95.219990540377239</v>
      </c>
      <c r="P44" s="5">
        <f t="shared" si="5"/>
        <v>0.3872683404408066</v>
      </c>
      <c r="Q44" s="4">
        <f t="shared" si="31"/>
        <v>0.26867135375955631</v>
      </c>
      <c r="R44" s="4">
        <f t="shared" si="6"/>
        <v>0.24872653513538426</v>
      </c>
      <c r="S44" s="4">
        <f t="shared" si="36"/>
        <v>0</v>
      </c>
      <c r="T44" s="4">
        <f t="shared" si="37"/>
        <v>0</v>
      </c>
      <c r="U44" s="5">
        <f t="shared" si="38"/>
        <v>0.26146038977070812</v>
      </c>
      <c r="V44" s="5">
        <f t="shared" si="39"/>
        <v>-34.82532753961766</v>
      </c>
      <c r="W44" s="5">
        <f t="shared" si="40"/>
        <v>-20.022639202254883</v>
      </c>
      <c r="X44" s="5">
        <f t="shared" si="12"/>
        <v>1</v>
      </c>
      <c r="Y44" s="5">
        <f t="shared" si="13"/>
        <v>-7.3968292037661723</v>
      </c>
      <c r="Z44" s="5">
        <f t="shared" si="14"/>
        <v>-12.361576741581326</v>
      </c>
      <c r="AA44" s="5">
        <f t="shared" si="15"/>
        <v>21.403870726329721</v>
      </c>
      <c r="AB44" s="5">
        <f t="shared" si="16"/>
        <v>-7.1353688139954645</v>
      </c>
      <c r="AC44" s="5">
        <f t="shared" si="17"/>
        <v>-47.186904281198984</v>
      </c>
      <c r="AD44" s="5">
        <f t="shared" si="18"/>
        <v>-30.792768475925161</v>
      </c>
      <c r="AE44">
        <v>0</v>
      </c>
    </row>
    <row r="45" spans="1:31" x14ac:dyDescent="0.2">
      <c r="A45">
        <f t="shared" si="19"/>
        <v>0.12999999999999998</v>
      </c>
      <c r="B45" s="5">
        <f t="shared" si="20"/>
        <v>-6.499258085768525E-2</v>
      </c>
      <c r="C45" s="5">
        <f t="shared" si="21"/>
        <v>18.091773719018114</v>
      </c>
      <c r="D45" s="5">
        <f t="shared" si="22"/>
        <v>15.272549157616528</v>
      </c>
      <c r="E45" s="2">
        <f t="shared" si="33"/>
        <v>18.091890457763697</v>
      </c>
      <c r="F45" s="2">
        <f t="shared" si="34"/>
        <v>-0.20582750049548548</v>
      </c>
      <c r="G45" s="3">
        <f t="shared" si="25"/>
        <v>-0.9805177764389702</v>
      </c>
      <c r="H45" s="3">
        <f t="shared" si="26"/>
        <v>120.62462740943276</v>
      </c>
      <c r="I45" s="3">
        <f t="shared" si="27"/>
        <v>69.315867076743089</v>
      </c>
      <c r="J45" s="2">
        <f t="shared" si="35"/>
        <v>139.12566830522363</v>
      </c>
      <c r="K45" s="2">
        <f t="shared" si="28"/>
        <v>94.836856377112213</v>
      </c>
      <c r="L45" s="6">
        <f t="shared" si="1"/>
        <v>2961.2756999644962</v>
      </c>
      <c r="M45" s="2">
        <f t="shared" si="2"/>
        <v>37.530056614133372</v>
      </c>
      <c r="N45" s="2">
        <f t="shared" si="29"/>
        <v>139.12566830522363</v>
      </c>
      <c r="O45" s="2">
        <f t="shared" si="30"/>
        <v>94.836856377112213</v>
      </c>
      <c r="P45" s="5">
        <f t="shared" si="5"/>
        <v>0.38726818438418986</v>
      </c>
      <c r="Q45" s="4">
        <f t="shared" si="31"/>
        <v>0.26975652351798451</v>
      </c>
      <c r="R45" s="4">
        <f t="shared" si="6"/>
        <v>0.24920964049258998</v>
      </c>
      <c r="S45" s="4">
        <f t="shared" si="36"/>
        <v>0</v>
      </c>
      <c r="T45" s="4">
        <f t="shared" si="37"/>
        <v>0</v>
      </c>
      <c r="U45" s="5">
        <f t="shared" si="38"/>
        <v>0.28084580664457065</v>
      </c>
      <c r="V45" s="5">
        <f t="shared" si="39"/>
        <v>-34.550032238106503</v>
      </c>
      <c r="W45" s="5">
        <f t="shared" si="40"/>
        <v>-19.853868099297458</v>
      </c>
      <c r="X45" s="5">
        <f t="shared" si="12"/>
        <v>1</v>
      </c>
      <c r="Y45" s="5">
        <f t="shared" si="13"/>
        <v>-7.3516456060609805</v>
      </c>
      <c r="Z45" s="5">
        <f t="shared" si="14"/>
        <v>-12.284642899799664</v>
      </c>
      <c r="AA45" s="5">
        <f t="shared" si="15"/>
        <v>21.273946581535473</v>
      </c>
      <c r="AB45" s="5">
        <f t="shared" si="16"/>
        <v>-7.0707997994164096</v>
      </c>
      <c r="AC45" s="5">
        <f t="shared" si="17"/>
        <v>-46.834675137906167</v>
      </c>
      <c r="AD45" s="5">
        <f t="shared" si="18"/>
        <v>-30.753921517761984</v>
      </c>
      <c r="AE45">
        <v>0</v>
      </c>
    </row>
    <row r="46" spans="1:31" x14ac:dyDescent="0.2">
      <c r="A46">
        <f t="shared" si="19"/>
        <v>0.13999999999999999</v>
      </c>
      <c r="B46" s="5">
        <f t="shared" si="20"/>
        <v>-7.5151298612045767E-2</v>
      </c>
      <c r="C46" s="5">
        <f t="shared" si="21"/>
        <v>19.295678259355544</v>
      </c>
      <c r="D46" s="5">
        <f t="shared" si="22"/>
        <v>15.964170132308071</v>
      </c>
      <c r="E46" s="2">
        <f t="shared" si="33"/>
        <v>19.29582460550078</v>
      </c>
      <c r="F46" s="2">
        <f t="shared" si="34"/>
        <v>-0.22314999276523995</v>
      </c>
      <c r="G46" s="3">
        <f t="shared" si="25"/>
        <v>-1.0512257744331344</v>
      </c>
      <c r="H46" s="3">
        <f t="shared" si="26"/>
        <v>120.1562806580537</v>
      </c>
      <c r="I46" s="3">
        <f t="shared" si="27"/>
        <v>69.008327861565476</v>
      </c>
      <c r="J46" s="2">
        <f t="shared" si="35"/>
        <v>138.56690142835379</v>
      </c>
      <c r="K46" s="2">
        <f t="shared" si="28"/>
        <v>94.455965527166853</v>
      </c>
      <c r="L46" s="6">
        <f t="shared" si="1"/>
        <v>2961.2730494940947</v>
      </c>
      <c r="M46" s="2">
        <f t="shared" si="2"/>
        <v>37.530023023102238</v>
      </c>
      <c r="N46" s="2">
        <f t="shared" si="29"/>
        <v>138.56690142835379</v>
      </c>
      <c r="O46" s="2">
        <f t="shared" si="30"/>
        <v>94.455965527166853</v>
      </c>
      <c r="P46" s="5">
        <f t="shared" si="5"/>
        <v>0.387268029598696</v>
      </c>
      <c r="Q46" s="4">
        <f t="shared" si="31"/>
        <v>0.27084406619648049</v>
      </c>
      <c r="R46" s="4">
        <f t="shared" si="6"/>
        <v>0.24969178214010473</v>
      </c>
      <c r="S46" s="4">
        <f t="shared" si="36"/>
        <v>0</v>
      </c>
      <c r="T46" s="4">
        <f t="shared" si="37"/>
        <v>0</v>
      </c>
      <c r="U46" s="5">
        <f t="shared" si="38"/>
        <v>0.29988900350226549</v>
      </c>
      <c r="V46" s="5">
        <f t="shared" si="39"/>
        <v>-34.277648196471482</v>
      </c>
      <c r="W46" s="5">
        <f t="shared" si="40"/>
        <v>-19.686388194697788</v>
      </c>
      <c r="X46" s="5">
        <f t="shared" si="12"/>
        <v>1</v>
      </c>
      <c r="Y46" s="5">
        <f t="shared" si="13"/>
        <v>-7.3067882366841221</v>
      </c>
      <c r="Z46" s="5">
        <f t="shared" si="14"/>
        <v>-12.208013222927894</v>
      </c>
      <c r="AA46" s="5">
        <f t="shared" si="15"/>
        <v>21.145105586326341</v>
      </c>
      <c r="AB46" s="5">
        <f t="shared" si="16"/>
        <v>-7.0068992331818567</v>
      </c>
      <c r="AC46" s="5">
        <f t="shared" si="17"/>
        <v>-46.485661419399378</v>
      </c>
      <c r="AD46" s="5">
        <f t="shared" si="18"/>
        <v>-30.715282608371446</v>
      </c>
      <c r="AE46">
        <v>0</v>
      </c>
    </row>
    <row r="47" spans="1:31" x14ac:dyDescent="0.2">
      <c r="A47">
        <f t="shared" si="19"/>
        <v>0.15</v>
      </c>
      <c r="B47" s="5">
        <f t="shared" si="20"/>
        <v>-8.6013901318036198E-2</v>
      </c>
      <c r="C47" s="5">
        <f t="shared" si="21"/>
        <v>20.494916782865111</v>
      </c>
      <c r="D47" s="5">
        <f t="shared" si="22"/>
        <v>16.652717646793306</v>
      </c>
      <c r="E47" s="2">
        <f t="shared" si="33"/>
        <v>20.495097275392133</v>
      </c>
      <c r="F47" s="2">
        <f t="shared" si="34"/>
        <v>-0.24045984880357246</v>
      </c>
      <c r="G47" s="3">
        <f t="shared" si="25"/>
        <v>-1.1212947667649529</v>
      </c>
      <c r="H47" s="3">
        <f t="shared" si="26"/>
        <v>119.69142404385971</v>
      </c>
      <c r="I47" s="3">
        <f t="shared" si="27"/>
        <v>68.701175035481768</v>
      </c>
      <c r="J47" s="2">
        <f t="shared" si="35"/>
        <v>138.01139714841275</v>
      </c>
      <c r="K47" s="2">
        <f t="shared" si="28"/>
        <v>94.077298669674676</v>
      </c>
      <c r="L47" s="6">
        <f t="shared" si="1"/>
        <v>2961.2704205966047</v>
      </c>
      <c r="M47" s="2">
        <f t="shared" si="2"/>
        <v>37.52998970547781</v>
      </c>
      <c r="N47" s="2">
        <f t="shared" si="29"/>
        <v>138.01139714841275</v>
      </c>
      <c r="O47" s="2">
        <f t="shared" si="30"/>
        <v>94.077298669674676</v>
      </c>
      <c r="P47" s="5">
        <f t="shared" si="5"/>
        <v>0.38726787607318092</v>
      </c>
      <c r="Q47" s="4">
        <f t="shared" si="31"/>
        <v>0.27193398864819357</v>
      </c>
      <c r="R47" s="4">
        <f t="shared" si="6"/>
        <v>0.25017296254519261</v>
      </c>
      <c r="S47" s="4">
        <f t="shared" si="36"/>
        <v>0</v>
      </c>
      <c r="T47" s="4">
        <f t="shared" si="37"/>
        <v>0</v>
      </c>
      <c r="U47" s="5">
        <f t="shared" si="38"/>
        <v>0.31859548030539919</v>
      </c>
      <c r="V47" s="5">
        <f t="shared" si="39"/>
        <v>-34.008137611940008</v>
      </c>
      <c r="W47" s="5">
        <f t="shared" si="40"/>
        <v>-19.520187293055276</v>
      </c>
      <c r="X47" s="5">
        <f t="shared" si="12"/>
        <v>1.0000000000000002</v>
      </c>
      <c r="Y47" s="5">
        <f t="shared" si="13"/>
        <v>-7.2622540508557654</v>
      </c>
      <c r="Z47" s="5">
        <f t="shared" si="14"/>
        <v>-12.131686632069501</v>
      </c>
      <c r="AA47" s="5">
        <f t="shared" si="15"/>
        <v>21.017336615252656</v>
      </c>
      <c r="AB47" s="5">
        <f t="shared" si="16"/>
        <v>-6.9436585705503662</v>
      </c>
      <c r="AC47" s="5">
        <f t="shared" si="17"/>
        <v>-46.13982424400951</v>
      </c>
      <c r="AD47" s="5">
        <f t="shared" si="18"/>
        <v>-30.676850677802619</v>
      </c>
      <c r="AE47">
        <v>0</v>
      </c>
    </row>
    <row r="48" spans="1:31" x14ac:dyDescent="0.2">
      <c r="A48">
        <f t="shared" si="19"/>
        <v>0.16</v>
      </c>
      <c r="B48" s="5">
        <f t="shared" si="20"/>
        <v>-9.7574031914213252E-2</v>
      </c>
      <c r="C48" s="5">
        <f t="shared" si="21"/>
        <v>21.689524032091509</v>
      </c>
      <c r="D48" s="5">
        <f t="shared" si="22"/>
        <v>17.338195554614231</v>
      </c>
      <c r="E48" s="2">
        <f t="shared" si="33"/>
        <v>21.689743507713018</v>
      </c>
      <c r="F48" s="2">
        <f t="shared" si="34"/>
        <v>-0.25775312066857797</v>
      </c>
      <c r="G48" s="3">
        <f t="shared" si="25"/>
        <v>-1.1907313524704566</v>
      </c>
      <c r="H48" s="3">
        <f t="shared" si="26"/>
        <v>119.23002580141961</v>
      </c>
      <c r="I48" s="3">
        <f t="shared" si="27"/>
        <v>68.39440652870374</v>
      </c>
      <c r="J48" s="2">
        <f t="shared" si="35"/>
        <v>137.45912751859927</v>
      </c>
      <c r="K48" s="2">
        <f t="shared" si="28"/>
        <v>93.700836754328066</v>
      </c>
      <c r="L48" s="6">
        <f t="shared" si="1"/>
        <v>2961.2678130834202</v>
      </c>
      <c r="M48" s="2">
        <f t="shared" si="2"/>
        <v>37.529956658869729</v>
      </c>
      <c r="N48" s="2">
        <f t="shared" si="29"/>
        <v>137.45912751859927</v>
      </c>
      <c r="O48" s="2">
        <f t="shared" si="30"/>
        <v>93.700836754328066</v>
      </c>
      <c r="P48" s="5">
        <f t="shared" si="5"/>
        <v>0.38726772379662688</v>
      </c>
      <c r="Q48" s="4">
        <f t="shared" si="31"/>
        <v>0.2730262976082955</v>
      </c>
      <c r="R48" s="4">
        <f t="shared" si="6"/>
        <v>0.25065318410380805</v>
      </c>
      <c r="S48" s="4">
        <f t="shared" si="36"/>
        <v>0</v>
      </c>
      <c r="T48" s="4">
        <f t="shared" si="37"/>
        <v>0</v>
      </c>
      <c r="U48" s="5">
        <f t="shared" si="38"/>
        <v>0.33697064093844409</v>
      </c>
      <c r="V48" s="5">
        <f t="shared" si="39"/>
        <v>-33.741463286453971</v>
      </c>
      <c r="W48" s="5">
        <f t="shared" si="40"/>
        <v>-19.355253354810461</v>
      </c>
      <c r="X48" s="5">
        <f t="shared" si="12"/>
        <v>0.99999999999999978</v>
      </c>
      <c r="Y48" s="5">
        <f t="shared" si="13"/>
        <v>-7.2180400422890827</v>
      </c>
      <c r="Z48" s="5">
        <f t="shared" si="14"/>
        <v>-12.05566205378163</v>
      </c>
      <c r="AA48" s="5">
        <f t="shared" si="15"/>
        <v>20.890628688242202</v>
      </c>
      <c r="AB48" s="5">
        <f t="shared" si="16"/>
        <v>-6.8810694013506382</v>
      </c>
      <c r="AC48" s="5">
        <f t="shared" si="17"/>
        <v>-45.797125340235603</v>
      </c>
      <c r="AD48" s="5">
        <f t="shared" si="18"/>
        <v>-30.638624666568258</v>
      </c>
      <c r="AE48">
        <v>0</v>
      </c>
    </row>
    <row r="49" spans="1:31" x14ac:dyDescent="0.2">
      <c r="A49">
        <f t="shared" si="19"/>
        <v>0.17</v>
      </c>
      <c r="B49" s="5">
        <f t="shared" si="20"/>
        <v>-0.10982539890898535</v>
      </c>
      <c r="C49" s="5">
        <f t="shared" si="21"/>
        <v>22.879534433838693</v>
      </c>
      <c r="D49" s="5">
        <f t="shared" si="22"/>
        <v>18.02060768866794</v>
      </c>
      <c r="E49" s="2">
        <f t="shared" si="33"/>
        <v>22.879798021998706</v>
      </c>
      <c r="F49" s="2">
        <f t="shared" si="34"/>
        <v>-0.2750267287932493</v>
      </c>
      <c r="G49" s="3">
        <f t="shared" si="25"/>
        <v>-1.2595420464839631</v>
      </c>
      <c r="H49" s="3">
        <f t="shared" si="26"/>
        <v>118.77205454801725</v>
      </c>
      <c r="I49" s="3">
        <f t="shared" si="27"/>
        <v>68.088020282038059</v>
      </c>
      <c r="J49" s="2">
        <f t="shared" si="35"/>
        <v>136.91006498300726</v>
      </c>
      <c r="K49" s="2">
        <f t="shared" si="28"/>
        <v>93.326560997278293</v>
      </c>
      <c r="L49" s="6">
        <f t="shared" si="1"/>
        <v>2961.2652267680578</v>
      </c>
      <c r="M49" s="2">
        <f t="shared" si="2"/>
        <v>37.529923880914623</v>
      </c>
      <c r="N49" s="2">
        <f t="shared" si="29"/>
        <v>136.91006498300726</v>
      </c>
      <c r="O49" s="2">
        <f t="shared" si="30"/>
        <v>93.326560997278293</v>
      </c>
      <c r="P49" s="5">
        <f t="shared" si="5"/>
        <v>0.38726757275814011</v>
      </c>
      <c r="Q49" s="4">
        <f t="shared" si="31"/>
        <v>0.27412099969109421</v>
      </c>
      <c r="R49" s="4">
        <f t="shared" si="6"/>
        <v>0.25113244914063315</v>
      </c>
      <c r="S49" s="4">
        <f t="shared" si="36"/>
        <v>0</v>
      </c>
      <c r="T49" s="4">
        <f t="shared" si="37"/>
        <v>0</v>
      </c>
      <c r="U49" s="5">
        <f t="shared" si="38"/>
        <v>0.35501979515498522</v>
      </c>
      <c r="V49" s="5">
        <f t="shared" si="39"/>
        <v>-33.477588615229045</v>
      </c>
      <c r="W49" s="5">
        <f t="shared" si="40"/>
        <v>-19.191574493694684</v>
      </c>
      <c r="X49" s="5">
        <f t="shared" si="12"/>
        <v>1</v>
      </c>
      <c r="Y49" s="5">
        <f t="shared" si="13"/>
        <v>-7.1741432425945781</v>
      </c>
      <c r="Z49" s="5">
        <f t="shared" si="14"/>
        <v>-11.97993842005082</v>
      </c>
      <c r="AA49" s="5">
        <f t="shared" si="15"/>
        <v>20.764970968315787</v>
      </c>
      <c r="AB49" s="5">
        <f t="shared" si="16"/>
        <v>-6.8191234474395932</v>
      </c>
      <c r="AC49" s="5">
        <f t="shared" si="17"/>
        <v>-45.457527035279867</v>
      </c>
      <c r="AD49" s="5">
        <f t="shared" si="18"/>
        <v>-30.600603525378897</v>
      </c>
      <c r="AE49">
        <v>0</v>
      </c>
    </row>
    <row r="50" spans="1:31" x14ac:dyDescent="0.2">
      <c r="A50">
        <f t="shared" si="19"/>
        <v>0.18000000000000002</v>
      </c>
      <c r="B50" s="5">
        <f t="shared" si="20"/>
        <v>-0.12276177554619697</v>
      </c>
      <c r="C50" s="5">
        <f t="shared" si="21"/>
        <v>24.0649821029671</v>
      </c>
      <c r="D50" s="5">
        <f t="shared" si="22"/>
        <v>18.699957861312051</v>
      </c>
      <c r="E50" s="2">
        <f t="shared" si="33"/>
        <v>24.065295220912255</v>
      </c>
      <c r="F50" s="2">
        <f t="shared" si="34"/>
        <v>-0.2922782399152799</v>
      </c>
      <c r="G50" s="3">
        <f t="shared" si="25"/>
        <v>-1.3277332809583591</v>
      </c>
      <c r="H50" s="3">
        <f t="shared" si="26"/>
        <v>118.31747927766445</v>
      </c>
      <c r="I50" s="3">
        <f t="shared" si="27"/>
        <v>67.782014246784271</v>
      </c>
      <c r="J50" s="2">
        <f t="shared" si="35"/>
        <v>136.36418237072809</v>
      </c>
      <c r="K50" s="2">
        <f t="shared" si="28"/>
        <v>92.954452877115259</v>
      </c>
      <c r="L50" s="6">
        <f t="shared" si="1"/>
        <v>2961.2626614661217</v>
      </c>
      <c r="M50" s="2">
        <f t="shared" si="2"/>
        <v>37.529891369275497</v>
      </c>
      <c r="N50" s="2">
        <f t="shared" si="29"/>
        <v>136.36418237072809</v>
      </c>
      <c r="O50" s="2">
        <f t="shared" si="30"/>
        <v>92.954452877115259</v>
      </c>
      <c r="P50" s="5">
        <f t="shared" si="5"/>
        <v>0.38726742294694877</v>
      </c>
      <c r="Q50" s="4">
        <f t="shared" si="31"/>
        <v>0.27521810138709601</v>
      </c>
      <c r="R50" s="4">
        <f t="shared" si="6"/>
        <v>0.25161075990910781</v>
      </c>
      <c r="S50" s="4">
        <f t="shared" si="36"/>
        <v>0</v>
      </c>
      <c r="T50" s="4">
        <f t="shared" si="37"/>
        <v>0</v>
      </c>
      <c r="U50" s="5">
        <f t="shared" si="38"/>
        <v>0.37274816047921699</v>
      </c>
      <c r="V50" s="5">
        <f t="shared" si="39"/>
        <v>-33.216477575566969</v>
      </c>
      <c r="W50" s="5">
        <f t="shared" si="40"/>
        <v>-19.029138974228445</v>
      </c>
      <c r="X50" s="5">
        <f t="shared" si="12"/>
        <v>0.99999999999999978</v>
      </c>
      <c r="Y50" s="5">
        <f t="shared" si="13"/>
        <v>-7.1305607206955477</v>
      </c>
      <c r="Z50" s="5">
        <f t="shared" si="14"/>
        <v>-11.904514668267812</v>
      </c>
      <c r="AA50" s="5">
        <f t="shared" si="15"/>
        <v>20.640352759346353</v>
      </c>
      <c r="AB50" s="5">
        <f t="shared" si="16"/>
        <v>-6.7578125602163306</v>
      </c>
      <c r="AC50" s="5">
        <f t="shared" si="17"/>
        <v>-45.120992243834777</v>
      </c>
      <c r="AD50" s="5">
        <f t="shared" si="18"/>
        <v>-30.562786214882092</v>
      </c>
      <c r="AE50">
        <v>0</v>
      </c>
    </row>
    <row r="51" spans="1:31" x14ac:dyDescent="0.2">
      <c r="A51">
        <f t="shared" si="19"/>
        <v>0.19000000000000003</v>
      </c>
      <c r="B51" s="5">
        <f t="shared" si="20"/>
        <v>-0.13637699898379138</v>
      </c>
      <c r="C51" s="5">
        <f t="shared" si="21"/>
        <v>25.245900846131551</v>
      </c>
      <c r="D51" s="5">
        <f t="shared" si="22"/>
        <v>19.376249864469152</v>
      </c>
      <c r="E51" s="2">
        <f t="shared" si="33"/>
        <v>25.246269194052367</v>
      </c>
      <c r="F51" s="2">
        <f t="shared" si="34"/>
        <v>-0.30950570978769326</v>
      </c>
      <c r="G51" s="3">
        <f t="shared" si="25"/>
        <v>-1.3953114065605223</v>
      </c>
      <c r="H51" s="3">
        <f t="shared" si="26"/>
        <v>117.86626935522609</v>
      </c>
      <c r="I51" s="3">
        <f t="shared" si="27"/>
        <v>67.476386384635447</v>
      </c>
      <c r="J51" s="2">
        <f t="shared" si="35"/>
        <v>135.82145289006669</v>
      </c>
      <c r="K51" s="2">
        <f t="shared" si="28"/>
        <v>92.58449413092481</v>
      </c>
      <c r="L51" s="6">
        <f t="shared" si="1"/>
        <v>2961.2601169952636</v>
      </c>
      <c r="M51" s="2">
        <f t="shared" si="2"/>
        <v>37.529859121641358</v>
      </c>
      <c r="N51" s="2">
        <f t="shared" si="29"/>
        <v>135.82145289006669</v>
      </c>
      <c r="O51" s="2">
        <f t="shared" si="30"/>
        <v>92.58449413092481</v>
      </c>
      <c r="P51" s="5">
        <f t="shared" si="5"/>
        <v>0.38726727435240077</v>
      </c>
      <c r="Q51" s="4">
        <f t="shared" si="31"/>
        <v>0.2763176090600199</v>
      </c>
      <c r="R51" s="4">
        <f t="shared" si="6"/>
        <v>0.2520881185914568</v>
      </c>
      <c r="S51" s="4">
        <f t="shared" si="36"/>
        <v>0</v>
      </c>
      <c r="T51" s="4">
        <f t="shared" si="37"/>
        <v>0</v>
      </c>
      <c r="U51" s="5">
        <f t="shared" si="38"/>
        <v>0.39016086406384914</v>
      </c>
      <c r="V51" s="5">
        <f t="shared" si="39"/>
        <v>-32.95809471591437</v>
      </c>
      <c r="W51" s="5">
        <f t="shared" si="40"/>
        <v>-18.867935209267266</v>
      </c>
      <c r="X51" s="5">
        <f t="shared" si="12"/>
        <v>0.99999999999999978</v>
      </c>
      <c r="Y51" s="5">
        <f t="shared" si="13"/>
        <v>-7.0872895822545505</v>
      </c>
      <c r="Z51" s="5">
        <f t="shared" si="14"/>
        <v>-11.829389741201663</v>
      </c>
      <c r="AA51" s="5">
        <f t="shared" si="15"/>
        <v>20.516763503860915</v>
      </c>
      <c r="AB51" s="5">
        <f t="shared" si="16"/>
        <v>-6.6971287181907018</v>
      </c>
      <c r="AC51" s="5">
        <f t="shared" si="17"/>
        <v>-44.787484457116037</v>
      </c>
      <c r="AD51" s="5">
        <f t="shared" si="18"/>
        <v>-30.52517170540635</v>
      </c>
      <c r="AE51">
        <v>0</v>
      </c>
    </row>
    <row r="52" spans="1:31" x14ac:dyDescent="0.2">
      <c r="A52">
        <f t="shared" si="19"/>
        <v>0.20000000000000004</v>
      </c>
      <c r="B52" s="5">
        <f t="shared" si="20"/>
        <v>-0.15066496948530614</v>
      </c>
      <c r="C52" s="5">
        <f t="shared" si="21"/>
        <v>26.422324165460957</v>
      </c>
      <c r="D52" s="5">
        <f t="shared" si="22"/>
        <v>20.049487469730238</v>
      </c>
      <c r="E52" s="2">
        <f t="shared" si="33"/>
        <v>26.422753721702286</v>
      </c>
      <c r="F52" s="2">
        <f t="shared" si="34"/>
        <v>-0.3267075696464718</v>
      </c>
      <c r="G52" s="3">
        <f t="shared" si="25"/>
        <v>-1.4622826937424294</v>
      </c>
      <c r="H52" s="3">
        <f t="shared" si="26"/>
        <v>117.41839451065493</v>
      </c>
      <c r="I52" s="3">
        <f t="shared" si="27"/>
        <v>67.171134667581384</v>
      </c>
      <c r="J52" s="2">
        <f t="shared" si="35"/>
        <v>135.28185012286968</v>
      </c>
      <c r="K52" s="2">
        <f t="shared" si="28"/>
        <v>92.216666750422405</v>
      </c>
      <c r="L52" s="6">
        <f t="shared" si="1"/>
        <v>2961.2575931751503</v>
      </c>
      <c r="M52" s="2">
        <f t="shared" si="2"/>
        <v>37.529827135726727</v>
      </c>
      <c r="N52" s="2">
        <f t="shared" si="29"/>
        <v>135.28185012286968</v>
      </c>
      <c r="O52" s="2">
        <f t="shared" si="30"/>
        <v>92.216666750422405</v>
      </c>
      <c r="P52" s="5">
        <f t="shared" si="5"/>
        <v>0.38726712696396171</v>
      </c>
      <c r="Q52" s="4">
        <f t="shared" si="31"/>
        <v>0.2774195289437591</v>
      </c>
      <c r="R52" s="4">
        <f t="shared" si="6"/>
        <v>0.25256452729870965</v>
      </c>
      <c r="S52" s="4">
        <f t="shared" si="36"/>
        <v>0</v>
      </c>
      <c r="T52" s="4">
        <f t="shared" si="37"/>
        <v>0</v>
      </c>
      <c r="U52" s="5">
        <f t="shared" si="38"/>
        <v>0.40726294450555056</v>
      </c>
      <c r="V52" s="5">
        <f t="shared" si="39"/>
        <v>-32.702405145161954</v>
      </c>
      <c r="W52" s="5">
        <f t="shared" si="40"/>
        <v>-18.707951757594063</v>
      </c>
      <c r="X52" s="5">
        <f t="shared" si="12"/>
        <v>0.99999999999999978</v>
      </c>
      <c r="Y52" s="5">
        <f t="shared" si="13"/>
        <v>-7.0443269691105126</v>
      </c>
      <c r="Z52" s="5">
        <f t="shared" si="14"/>
        <v>-11.754562586972966</v>
      </c>
      <c r="AA52" s="5">
        <f t="shared" si="15"/>
        <v>20.394192780884115</v>
      </c>
      <c r="AB52" s="5">
        <f t="shared" si="16"/>
        <v>-6.6370640246049621</v>
      </c>
      <c r="AC52" s="5">
        <f t="shared" si="17"/>
        <v>-44.45696773213492</v>
      </c>
      <c r="AD52" s="5">
        <f t="shared" si="18"/>
        <v>-30.487758976709948</v>
      </c>
      <c r="AE52">
        <v>0</v>
      </c>
    </row>
    <row r="53" spans="1:31" x14ac:dyDescent="0.2">
      <c r="A53">
        <f t="shared" si="19"/>
        <v>0.21000000000000005</v>
      </c>
      <c r="B53" s="5">
        <f t="shared" si="20"/>
        <v>-0.16561964962396067</v>
      </c>
      <c r="C53" s="5">
        <f t="shared" si="21"/>
        <v>27.5942852621809</v>
      </c>
      <c r="D53" s="5">
        <f t="shared" si="22"/>
        <v>20.719674428457218</v>
      </c>
      <c r="E53" s="2">
        <f t="shared" si="33"/>
        <v>27.594782278520618</v>
      </c>
      <c r="F53" s="2">
        <f t="shared" si="34"/>
        <v>-0.34388254286357517</v>
      </c>
      <c r="G53" s="3">
        <f t="shared" si="25"/>
        <v>-1.5286533339884789</v>
      </c>
      <c r="H53" s="3">
        <f t="shared" si="26"/>
        <v>116.97382483333358</v>
      </c>
      <c r="I53" s="3">
        <f t="shared" si="27"/>
        <v>66.866257077814282</v>
      </c>
      <c r="J53" s="2">
        <f t="shared" si="35"/>
        <v>134.74534801896232</v>
      </c>
      <c r="K53" s="2">
        <f t="shared" si="28"/>
        <v>91.850952978161089</v>
      </c>
      <c r="L53" s="6">
        <f t="shared" si="1"/>
        <v>2961.2550898274262</v>
      </c>
      <c r="M53" s="2">
        <f t="shared" si="2"/>
        <v>37.529795409271195</v>
      </c>
      <c r="N53" s="2">
        <f t="shared" si="29"/>
        <v>134.74534801896232</v>
      </c>
      <c r="O53" s="2">
        <f t="shared" si="30"/>
        <v>91.850952978161089</v>
      </c>
      <c r="P53" s="5">
        <f t="shared" si="5"/>
        <v>0.38726698077121269</v>
      </c>
      <c r="Q53" s="4">
        <f t="shared" si="31"/>
        <v>0.27852386713929256</v>
      </c>
      <c r="R53" s="4">
        <f t="shared" si="6"/>
        <v>0.25303998807071743</v>
      </c>
      <c r="S53" s="4">
        <f t="shared" si="36"/>
        <v>0</v>
      </c>
      <c r="T53" s="4">
        <f t="shared" si="37"/>
        <v>0</v>
      </c>
      <c r="U53" s="5">
        <f t="shared" si="38"/>
        <v>0.42405935361902497</v>
      </c>
      <c r="V53" s="5">
        <f t="shared" si="39"/>
        <v>-32.449374522178189</v>
      </c>
      <c r="W53" s="5">
        <f t="shared" si="40"/>
        <v>-18.549177321556925</v>
      </c>
      <c r="X53" s="5">
        <f t="shared" si="12"/>
        <v>0.99999999999999978</v>
      </c>
      <c r="Y53" s="5">
        <f t="shared" si="13"/>
        <v>-7.0016700587263658</v>
      </c>
      <c r="Z53" s="5">
        <f t="shared" si="14"/>
        <v>-11.680032159026418</v>
      </c>
      <c r="AA53" s="5">
        <f t="shared" si="15"/>
        <v>20.272630303822744</v>
      </c>
      <c r="AB53" s="5">
        <f t="shared" si="16"/>
        <v>-6.5776107051073405</v>
      </c>
      <c r="AC53" s="5">
        <f t="shared" si="17"/>
        <v>-44.129406681204607</v>
      </c>
      <c r="AD53" s="5">
        <f t="shared" si="18"/>
        <v>-30.450547017734181</v>
      </c>
      <c r="AE53">
        <v>0</v>
      </c>
    </row>
    <row r="54" spans="1:31" x14ac:dyDescent="0.2">
      <c r="A54">
        <f t="shared" si="19"/>
        <v>0.22000000000000006</v>
      </c>
      <c r="B54" s="5">
        <f t="shared" si="20"/>
        <v>-0.18123506349910082</v>
      </c>
      <c r="C54" s="5">
        <f t="shared" si="21"/>
        <v>28.761817040180176</v>
      </c>
      <c r="D54" s="5">
        <f t="shared" si="22"/>
        <v>21.386814471884474</v>
      </c>
      <c r="E54" s="2">
        <f t="shared" si="33"/>
        <v>28.762388037175221</v>
      </c>
      <c r="F54" s="2">
        <f t="shared" si="34"/>
        <v>-0.36102958282030856</v>
      </c>
      <c r="G54" s="3">
        <f t="shared" si="25"/>
        <v>-1.5944294410395523</v>
      </c>
      <c r="H54" s="3">
        <f t="shared" si="26"/>
        <v>116.53253076652153</v>
      </c>
      <c r="I54" s="3">
        <f t="shared" si="27"/>
        <v>66.561751607636936</v>
      </c>
      <c r="J54" s="2">
        <f t="shared" si="35"/>
        <v>134.21192089069248</v>
      </c>
      <c r="K54" s="2">
        <f t="shared" si="28"/>
        <v>91.487335303812188</v>
      </c>
      <c r="L54" s="6">
        <f t="shared" si="1"/>
        <v>2961.2526067756785</v>
      </c>
      <c r="M54" s="2">
        <f t="shared" si="2"/>
        <v>37.529763940038976</v>
      </c>
      <c r="N54" s="2">
        <f t="shared" si="29"/>
        <v>134.21192089069248</v>
      </c>
      <c r="O54" s="2">
        <f t="shared" si="30"/>
        <v>91.487335303812188</v>
      </c>
      <c r="P54" s="5">
        <f t="shared" si="5"/>
        <v>0.38726683576384846</v>
      </c>
      <c r="Q54" s="4">
        <f t="shared" si="31"/>
        <v>0.27963062961154328</v>
      </c>
      <c r="R54" s="4">
        <f t="shared" si="6"/>
        <v>0.25351450287616284</v>
      </c>
      <c r="S54" s="4">
        <f t="shared" si="36"/>
        <v>0</v>
      </c>
      <c r="T54" s="4">
        <f t="shared" si="37"/>
        <v>0</v>
      </c>
      <c r="U54" s="5">
        <f t="shared" si="38"/>
        <v>0.44055495817078194</v>
      </c>
      <c r="V54" s="5">
        <f t="shared" si="39"/>
        <v>-32.198969045571403</v>
      </c>
      <c r="W54" s="5">
        <f t="shared" si="40"/>
        <v>-18.391600744751326</v>
      </c>
      <c r="X54" s="5">
        <f t="shared" si="12"/>
        <v>0.99999999999999978</v>
      </c>
      <c r="Y54" s="5">
        <f t="shared" si="13"/>
        <v>-6.95931606364688</v>
      </c>
      <c r="Z54" s="5">
        <f t="shared" si="14"/>
        <v>-11.605797416102536</v>
      </c>
      <c r="AA54" s="5">
        <f t="shared" si="15"/>
        <v>20.152065918390083</v>
      </c>
      <c r="AB54" s="5">
        <f t="shared" si="16"/>
        <v>-6.5187611054760985</v>
      </c>
      <c r="AC54" s="5">
        <f t="shared" si="17"/>
        <v>-43.804766461673935</v>
      </c>
      <c r="AD54" s="5">
        <f t="shared" si="18"/>
        <v>-30.413534826361243</v>
      </c>
      <c r="AE54">
        <v>0</v>
      </c>
    </row>
    <row r="55" spans="1:31" x14ac:dyDescent="0.2">
      <c r="A55">
        <f t="shared" si="19"/>
        <v>0.23000000000000007</v>
      </c>
      <c r="B55" s="5">
        <f t="shared" si="20"/>
        <v>-0.19750529596477015</v>
      </c>
      <c r="C55" s="5">
        <f t="shared" si="21"/>
        <v>29.924952109522305</v>
      </c>
      <c r="D55" s="5">
        <f t="shared" si="22"/>
        <v>22.050911311219526</v>
      </c>
      <c r="E55" s="2">
        <f t="shared" si="33"/>
        <v>29.925603871921073</v>
      </c>
      <c r="F55" s="2">
        <f t="shared" si="34"/>
        <v>-0.37814782595511309</v>
      </c>
      <c r="G55" s="3">
        <f t="shared" si="25"/>
        <v>-1.6596170520943132</v>
      </c>
      <c r="H55" s="3">
        <f t="shared" si="26"/>
        <v>116.0944831019048</v>
      </c>
      <c r="I55" s="3">
        <f t="shared" si="27"/>
        <v>66.257616259373322</v>
      </c>
      <c r="J55" s="2">
        <f t="shared" si="35"/>
        <v>133.68154340757903</v>
      </c>
      <c r="K55" s="2">
        <f t="shared" si="28"/>
        <v>91.125796460517392</v>
      </c>
      <c r="L55" s="6">
        <f t="shared" si="1"/>
        <v>2961.2501438454046</v>
      </c>
      <c r="M55" s="2">
        <f t="shared" si="2"/>
        <v>37.529732725818498</v>
      </c>
      <c r="N55" s="2">
        <f t="shared" si="29"/>
        <v>133.68154340757903</v>
      </c>
      <c r="O55" s="2">
        <f t="shared" si="30"/>
        <v>91.125796460517392</v>
      </c>
      <c r="P55" s="5">
        <f t="shared" si="5"/>
        <v>0.38726669193167529</v>
      </c>
      <c r="Q55" s="4">
        <f t="shared" si="31"/>
        <v>0.28073982218618493</v>
      </c>
      <c r="R55" s="4">
        <f t="shared" si="6"/>
        <v>0.25398807361256676</v>
      </c>
      <c r="S55" s="4">
        <f t="shared" si="36"/>
        <v>0</v>
      </c>
      <c r="T55" s="4">
        <f t="shared" si="37"/>
        <v>0</v>
      </c>
      <c r="U55" s="5">
        <f t="shared" si="38"/>
        <v>0.45675454157363571</v>
      </c>
      <c r="V55" s="5">
        <f t="shared" si="39"/>
        <v>-31.951155443674789</v>
      </c>
      <c r="W55" s="5">
        <f t="shared" si="40"/>
        <v>-18.235211009745704</v>
      </c>
      <c r="X55" s="5">
        <f t="shared" si="12"/>
        <v>1</v>
      </c>
      <c r="Y55" s="5">
        <f t="shared" si="13"/>
        <v>-6.917262230966541</v>
      </c>
      <c r="Z55" s="5">
        <f t="shared" si="14"/>
        <v>-11.531857322208722</v>
      </c>
      <c r="AA55" s="5">
        <f t="shared" si="15"/>
        <v>20.032489600569455</v>
      </c>
      <c r="AB55" s="5">
        <f t="shared" si="16"/>
        <v>-6.4605076893929052</v>
      </c>
      <c r="AC55" s="5">
        <f t="shared" si="17"/>
        <v>-43.483012765883515</v>
      </c>
      <c r="AD55" s="5">
        <f t="shared" si="18"/>
        <v>-30.376721409176248</v>
      </c>
      <c r="AE55">
        <v>0</v>
      </c>
    </row>
    <row r="56" spans="1:31" x14ac:dyDescent="0.2">
      <c r="A56">
        <f t="shared" si="19"/>
        <v>0.24000000000000007</v>
      </c>
      <c r="B56" s="5">
        <f t="shared" si="20"/>
        <v>-0.21442449187018295</v>
      </c>
      <c r="C56" s="5">
        <f t="shared" si="21"/>
        <v>31.08372278990306</v>
      </c>
      <c r="D56" s="5">
        <f t="shared" si="22"/>
        <v>22.7119686377428</v>
      </c>
      <c r="E56" s="2">
        <f t="shared" si="33"/>
        <v>31.084462362123183</v>
      </c>
      <c r="F56" s="2">
        <f t="shared" si="34"/>
        <v>-0.39523655583148376</v>
      </c>
      <c r="G56" s="3">
        <f t="shared" si="25"/>
        <v>-1.7242221289882422</v>
      </c>
      <c r="H56" s="3">
        <f t="shared" si="26"/>
        <v>115.65965297424596</v>
      </c>
      <c r="I56" s="3">
        <f t="shared" si="27"/>
        <v>65.953849045281558</v>
      </c>
      <c r="J56" s="2">
        <f t="shared" si="35"/>
        <v>133.15419059106208</v>
      </c>
      <c r="K56" s="2">
        <f t="shared" si="28"/>
        <v>90.7663194213102</v>
      </c>
      <c r="L56" s="6">
        <f t="shared" si="1"/>
        <v>2961.247700863978</v>
      </c>
      <c r="M56" s="2">
        <f t="shared" si="2"/>
        <v>37.529701764421944</v>
      </c>
      <c r="N56" s="2">
        <f t="shared" si="29"/>
        <v>133.15419059106208</v>
      </c>
      <c r="O56" s="2">
        <f t="shared" si="30"/>
        <v>90.7663194213102</v>
      </c>
      <c r="P56" s="5">
        <f t="shared" si="5"/>
        <v>0.38726654926460902</v>
      </c>
      <c r="Q56" s="4">
        <f t="shared" si="31"/>
        <v>0.28185145054639466</v>
      </c>
      <c r="R56" s="4">
        <f t="shared" si="6"/>
        <v>0.25446070210628935</v>
      </c>
      <c r="S56" s="4">
        <f t="shared" si="36"/>
        <v>0</v>
      </c>
      <c r="T56" s="4">
        <f t="shared" si="37"/>
        <v>0</v>
      </c>
      <c r="U56" s="5">
        <f t="shared" si="38"/>
        <v>0.47266280554293505</v>
      </c>
      <c r="V56" s="5">
        <f t="shared" si="39"/>
        <v>-31.705900964748697</v>
      </c>
      <c r="W56" s="5">
        <f t="shared" si="40"/>
        <v>-18.079997235849529</v>
      </c>
      <c r="X56" s="5">
        <f t="shared" si="12"/>
        <v>1</v>
      </c>
      <c r="Y56" s="5">
        <f t="shared" si="13"/>
        <v>-6.8755058418072066</v>
      </c>
      <c r="Z56" s="5">
        <f t="shared" si="14"/>
        <v>-11.458210846589543</v>
      </c>
      <c r="AA56" s="5">
        <f t="shared" si="15"/>
        <v>19.91389145461584</v>
      </c>
      <c r="AB56" s="5">
        <f t="shared" si="16"/>
        <v>-6.4028430362642714</v>
      </c>
      <c r="AC56" s="5">
        <f t="shared" si="17"/>
        <v>-43.164111811338238</v>
      </c>
      <c r="AD56" s="5">
        <f t="shared" si="18"/>
        <v>-30.340105781233689</v>
      </c>
      <c r="AE56">
        <v>0</v>
      </c>
    </row>
    <row r="57" spans="1:31" x14ac:dyDescent="0.2">
      <c r="A57">
        <f t="shared" si="19"/>
        <v>0.25000000000000006</v>
      </c>
      <c r="B57" s="5">
        <f t="shared" si="20"/>
        <v>-0.2319868553118786</v>
      </c>
      <c r="C57" s="5">
        <f t="shared" si="21"/>
        <v>32.238161114054954</v>
      </c>
      <c r="D57" s="5">
        <f t="shared" si="22"/>
        <v>23.36999012290655</v>
      </c>
      <c r="E57" s="2">
        <f t="shared" si="33"/>
        <v>32.238995795725437</v>
      </c>
      <c r="F57" s="2">
        <f t="shared" si="34"/>
        <v>-0.41229517532258236</v>
      </c>
      <c r="G57" s="3">
        <f t="shared" si="25"/>
        <v>-1.7882505593508848</v>
      </c>
      <c r="H57" s="3">
        <f t="shared" si="26"/>
        <v>115.22801185613258</v>
      </c>
      <c r="I57" s="3">
        <f t="shared" si="27"/>
        <v>65.650447987469221</v>
      </c>
      <c r="J57" s="2">
        <f t="shared" si="35"/>
        <v>132.62983780935363</v>
      </c>
      <c r="K57" s="2">
        <f t="shared" si="28"/>
        <v>90.408887395605745</v>
      </c>
      <c r="L57" s="6">
        <f t="shared" si="1"/>
        <v>2961.2452776606137</v>
      </c>
      <c r="M57" s="2">
        <f t="shared" si="2"/>
        <v>37.529671053684858</v>
      </c>
      <c r="N57" s="2">
        <f t="shared" si="29"/>
        <v>132.62983780935363</v>
      </c>
      <c r="O57" s="2">
        <f t="shared" si="30"/>
        <v>90.408887395605745</v>
      </c>
      <c r="P57" s="5">
        <f t="shared" si="5"/>
        <v>0.38726640775267313</v>
      </c>
      <c r="Q57" s="4">
        <f t="shared" si="31"/>
        <v>0.28296552022955201</v>
      </c>
      <c r="R57" s="4">
        <f t="shared" si="6"/>
        <v>0.25493239011252611</v>
      </c>
      <c r="S57" s="4">
        <f t="shared" si="36"/>
        <v>0</v>
      </c>
      <c r="T57" s="4">
        <f t="shared" si="37"/>
        <v>0</v>
      </c>
      <c r="U57" s="5">
        <f t="shared" si="38"/>
        <v>0.48828437171550054</v>
      </c>
      <c r="V57" s="5">
        <f t="shared" si="39"/>
        <v>-31.463173367394983</v>
      </c>
      <c r="W57" s="5">
        <f t="shared" si="40"/>
        <v>-17.925948676922857</v>
      </c>
      <c r="X57" s="5">
        <f t="shared" si="12"/>
        <v>1</v>
      </c>
      <c r="Y57" s="5">
        <f t="shared" si="13"/>
        <v>-6.8340442108053603</v>
      </c>
      <c r="Z57" s="5">
        <f t="shared" si="14"/>
        <v>-11.384856963696341</v>
      </c>
      <c r="AA57" s="5">
        <f t="shared" si="15"/>
        <v>19.796261711095053</v>
      </c>
      <c r="AB57" s="5">
        <f t="shared" si="16"/>
        <v>-6.34575983908986</v>
      </c>
      <c r="AC57" s="5">
        <f t="shared" si="17"/>
        <v>-42.848030331091323</v>
      </c>
      <c r="AD57" s="5">
        <f t="shared" si="18"/>
        <v>-30.303686965827804</v>
      </c>
      <c r="AE57">
        <v>0</v>
      </c>
    </row>
    <row r="58" spans="1:31" x14ac:dyDescent="0.2">
      <c r="A58">
        <f t="shared" si="19"/>
        <v>0.26000000000000006</v>
      </c>
      <c r="B58" s="5">
        <f t="shared" si="20"/>
        <v>-0.25018664889734193</v>
      </c>
      <c r="C58" s="5">
        <f t="shared" si="21"/>
        <v>33.388298831099725</v>
      </c>
      <c r="D58" s="5">
        <f t="shared" si="22"/>
        <v>24.024979418432949</v>
      </c>
      <c r="E58" s="2">
        <f t="shared" si="33"/>
        <v>33.389236172666507</v>
      </c>
      <c r="F58" s="2">
        <f t="shared" si="34"/>
        <v>-0.42932318485162735</v>
      </c>
      <c r="G58" s="3">
        <f t="shared" si="25"/>
        <v>-1.8517081577417835</v>
      </c>
      <c r="H58" s="3">
        <f t="shared" si="26"/>
        <v>114.79953155282166</v>
      </c>
      <c r="I58" s="3">
        <f t="shared" si="27"/>
        <v>65.34741111781095</v>
      </c>
      <c r="J58" s="2">
        <f t="shared" si="35"/>
        <v>132.1084607723856</v>
      </c>
      <c r="K58" s="2">
        <f t="shared" si="28"/>
        <v>90.053483825757056</v>
      </c>
      <c r="L58" s="6">
        <f t="shared" si="1"/>
        <v>2961.2428740663377</v>
      </c>
      <c r="M58" s="2">
        <f t="shared" si="2"/>
        <v>37.529640591465743</v>
      </c>
      <c r="N58" s="2">
        <f t="shared" si="29"/>
        <v>132.1084607723856</v>
      </c>
      <c r="O58" s="2">
        <f t="shared" si="30"/>
        <v>90.053483825757056</v>
      </c>
      <c r="P58" s="5">
        <f t="shared" si="5"/>
        <v>0.38726626738599701</v>
      </c>
      <c r="Q58" s="4">
        <f t="shared" si="31"/>
        <v>0.28408203662388365</v>
      </c>
      <c r="R58" s="4">
        <f t="shared" si="6"/>
        <v>0.25540313931529973</v>
      </c>
      <c r="S58" s="4">
        <f t="shared" si="36"/>
        <v>0</v>
      </c>
      <c r="T58" s="4">
        <f t="shared" si="37"/>
        <v>0</v>
      </c>
      <c r="U58" s="5">
        <f t="shared" si="38"/>
        <v>0.50362378323221313</v>
      </c>
      <c r="V58" s="5">
        <f t="shared" si="39"/>
        <v>-31.22294091117794</v>
      </c>
      <c r="W58" s="5">
        <f t="shared" si="40"/>
        <v>-17.773054719226458</v>
      </c>
      <c r="X58" s="5">
        <f t="shared" si="12"/>
        <v>1.0000000000000002</v>
      </c>
      <c r="Y58" s="5">
        <f t="shared" si="13"/>
        <v>-6.7928746856087407</v>
      </c>
      <c r="Z58" s="5">
        <f t="shared" si="14"/>
        <v>-11.311794653156142</v>
      </c>
      <c r="AA58" s="5">
        <f t="shared" si="15"/>
        <v>19.679590724959361</v>
      </c>
      <c r="AB58" s="5">
        <f t="shared" si="16"/>
        <v>-6.2892509023765273</v>
      </c>
      <c r="AC58" s="5">
        <f t="shared" si="17"/>
        <v>-42.534735564334085</v>
      </c>
      <c r="AD58" s="5">
        <f t="shared" si="18"/>
        <v>-30.267463994267096</v>
      </c>
      <c r="AE58">
        <v>0</v>
      </c>
    </row>
    <row r="59" spans="1:31" x14ac:dyDescent="0.2">
      <c r="A59">
        <f t="shared" si="19"/>
        <v>0.27000000000000007</v>
      </c>
      <c r="B59" s="5">
        <f t="shared" si="20"/>
        <v>-0.26901819301987856</v>
      </c>
      <c r="C59" s="5">
        <f t="shared" si="21"/>
        <v>34.534167409849722</v>
      </c>
      <c r="D59" s="5">
        <f t="shared" si="22"/>
        <v>24.676940156411344</v>
      </c>
      <c r="E59" s="2">
        <f t="shared" si="33"/>
        <v>34.535215208243635</v>
      </c>
      <c r="F59" s="2">
        <f t="shared" si="34"/>
        <v>-0.44632016520424678</v>
      </c>
      <c r="G59" s="3">
        <f t="shared" si="25"/>
        <v>-1.9146006667655489</v>
      </c>
      <c r="H59" s="3">
        <f t="shared" si="26"/>
        <v>114.37418419717832</v>
      </c>
      <c r="I59" s="3">
        <f t="shared" si="27"/>
        <v>65.044736477868284</v>
      </c>
      <c r="J59" s="2">
        <f t="shared" si="35"/>
        <v>131.59003552685357</v>
      </c>
      <c r="K59" s="2">
        <f t="shared" si="28"/>
        <v>89.700092383676591</v>
      </c>
      <c r="L59" s="6">
        <f t="shared" si="1"/>
        <v>2961.2404899139547</v>
      </c>
      <c r="M59" s="2">
        <f t="shared" si="2"/>
        <v>37.529610375645603</v>
      </c>
      <c r="N59" s="2">
        <f t="shared" si="29"/>
        <v>131.59003552685357</v>
      </c>
      <c r="O59" s="2">
        <f t="shared" si="30"/>
        <v>89.700092383676591</v>
      </c>
      <c r="P59" s="5">
        <f t="shared" si="5"/>
        <v>0.38726612815481387</v>
      </c>
      <c r="Q59" s="4">
        <f t="shared" si="31"/>
        <v>0.28520100496505252</v>
      </c>
      <c r="R59" s="4">
        <f t="shared" si="6"/>
        <v>0.2558729513274472</v>
      </c>
      <c r="S59" s="4">
        <f t="shared" si="36"/>
        <v>0</v>
      </c>
      <c r="T59" s="4">
        <f t="shared" si="37"/>
        <v>0</v>
      </c>
      <c r="U59" s="5">
        <f t="shared" si="38"/>
        <v>0.51868550628517707</v>
      </c>
      <c r="V59" s="5">
        <f t="shared" si="39"/>
        <v>-30.985172347447037</v>
      </c>
      <c r="W59" s="5">
        <f t="shared" si="40"/>
        <v>-17.621304879311616</v>
      </c>
      <c r="X59" s="5">
        <f t="shared" si="12"/>
        <v>0.99999999999999978</v>
      </c>
      <c r="Y59" s="5">
        <f t="shared" si="13"/>
        <v>-6.7519946463821547</v>
      </c>
      <c r="Z59" s="5">
        <f t="shared" si="14"/>
        <v>-11.239022899739899</v>
      </c>
      <c r="AA59" s="5">
        <f t="shared" si="15"/>
        <v>19.563868973659041</v>
      </c>
      <c r="AB59" s="5">
        <f t="shared" si="16"/>
        <v>-6.2333091400969778</v>
      </c>
      <c r="AC59" s="5">
        <f t="shared" si="17"/>
        <v>-42.224195247186934</v>
      </c>
      <c r="AD59" s="5">
        <f t="shared" si="18"/>
        <v>-30.231435905652575</v>
      </c>
      <c r="AE59">
        <v>0</v>
      </c>
    </row>
    <row r="60" spans="1:31" x14ac:dyDescent="0.2">
      <c r="A60">
        <f t="shared" si="19"/>
        <v>0.28000000000000008</v>
      </c>
      <c r="B60" s="5">
        <f t="shared" si="20"/>
        <v>-0.28847586514453888</v>
      </c>
      <c r="C60" s="5">
        <f t="shared" si="21"/>
        <v>35.675798042059142</v>
      </c>
      <c r="D60" s="5">
        <f t="shared" si="22"/>
        <v>25.325875949394742</v>
      </c>
      <c r="E60" s="2">
        <f t="shared" si="33"/>
        <v>35.676964336425286</v>
      </c>
      <c r="F60" s="2">
        <f t="shared" si="34"/>
        <v>-0.46328576383042969</v>
      </c>
      <c r="G60" s="3">
        <f t="shared" si="25"/>
        <v>-1.9769337581665187</v>
      </c>
      <c r="H60" s="3">
        <f t="shared" si="26"/>
        <v>113.95194224470646</v>
      </c>
      <c r="I60" s="3">
        <f t="shared" si="27"/>
        <v>64.74242211881176</v>
      </c>
      <c r="J60" s="2">
        <f t="shared" si="35"/>
        <v>131.07453845135407</v>
      </c>
      <c r="K60" s="2">
        <f t="shared" si="28"/>
        <v>89.348696967521519</v>
      </c>
      <c r="L60" s="6">
        <f t="shared" si="1"/>
        <v>2961.2381250380176</v>
      </c>
      <c r="M60" s="2">
        <f t="shared" si="2"/>
        <v>37.529580404127657</v>
      </c>
      <c r="N60" s="2">
        <f t="shared" si="29"/>
        <v>131.07453845135407</v>
      </c>
      <c r="O60" s="2">
        <f t="shared" si="30"/>
        <v>89.348696967521519</v>
      </c>
      <c r="P60" s="5">
        <f t="shared" si="5"/>
        <v>0.38726599004945911</v>
      </c>
      <c r="Q60" s="4">
        <f t="shared" si="31"/>
        <v>0.28632243033269256</v>
      </c>
      <c r="R60" s="4">
        <f t="shared" si="6"/>
        <v>0.25634182769060254</v>
      </c>
      <c r="S60" s="4">
        <f t="shared" si="36"/>
        <v>0</v>
      </c>
      <c r="T60" s="4">
        <f t="shared" si="37"/>
        <v>0</v>
      </c>
      <c r="U60" s="5">
        <f t="shared" si="38"/>
        <v>0.53347393163034962</v>
      </c>
      <c r="V60" s="5">
        <f t="shared" si="39"/>
        <v>-30.74983691035623</v>
      </c>
      <c r="W60" s="5">
        <f t="shared" si="40"/>
        <v>-17.470688801948729</v>
      </c>
      <c r="X60" s="5">
        <f t="shared" si="12"/>
        <v>1</v>
      </c>
      <c r="Y60" s="5">
        <f t="shared" si="13"/>
        <v>-6.7114015053222706</v>
      </c>
      <c r="Z60" s="5">
        <f t="shared" si="14"/>
        <v>-11.166540693330065</v>
      </c>
      <c r="AA60" s="5">
        <f t="shared" si="15"/>
        <v>19.449087055288881</v>
      </c>
      <c r="AB60" s="5">
        <f t="shared" si="16"/>
        <v>-6.177927573691921</v>
      </c>
      <c r="AC60" s="5">
        <f t="shared" si="17"/>
        <v>-41.916377603686293</v>
      </c>
      <c r="AD60" s="5">
        <f t="shared" si="18"/>
        <v>-30.195601746659847</v>
      </c>
      <c r="AE60">
        <v>0</v>
      </c>
    </row>
    <row r="61" spans="1:31" x14ac:dyDescent="0.2">
      <c r="A61">
        <f t="shared" si="19"/>
        <v>0.29000000000000009</v>
      </c>
      <c r="B61" s="5">
        <f t="shared" si="20"/>
        <v>-0.30855409910488862</v>
      </c>
      <c r="C61" s="5">
        <f t="shared" si="21"/>
        <v>36.813221645626022</v>
      </c>
      <c r="D61" s="5">
        <f t="shared" si="22"/>
        <v>25.971790390495528</v>
      </c>
      <c r="E61" s="2">
        <f t="shared" si="33"/>
        <v>36.814514713113667</v>
      </c>
      <c r="F61" s="2">
        <f t="shared" si="34"/>
        <v>-0.48021968383696739</v>
      </c>
      <c r="G61" s="3">
        <f t="shared" si="25"/>
        <v>-2.0387130339034378</v>
      </c>
      <c r="H61" s="3">
        <f t="shared" si="26"/>
        <v>113.53277846866959</v>
      </c>
      <c r="I61" s="3">
        <f t="shared" si="27"/>
        <v>64.440466101345166</v>
      </c>
      <c r="J61" s="2">
        <f t="shared" si="35"/>
        <v>130.56194625161356</v>
      </c>
      <c r="K61" s="2">
        <f t="shared" si="28"/>
        <v>88.999281698441408</v>
      </c>
      <c r="L61" s="6">
        <f t="shared" si="1"/>
        <v>2961.2357792747944</v>
      </c>
      <c r="M61" s="2">
        <f t="shared" si="2"/>
        <v>37.529550674836806</v>
      </c>
      <c r="N61" s="2">
        <f t="shared" si="29"/>
        <v>130.56194625161356</v>
      </c>
      <c r="O61" s="2">
        <f t="shared" si="30"/>
        <v>88.999281698441408</v>
      </c>
      <c r="P61" s="5">
        <f t="shared" si="5"/>
        <v>0.38726585306036831</v>
      </c>
      <c r="Q61" s="4">
        <f t="shared" si="31"/>
        <v>0.28744631764688477</v>
      </c>
      <c r="R61" s="4">
        <f t="shared" si="6"/>
        <v>0.2568097698751744</v>
      </c>
      <c r="S61" s="4">
        <f t="shared" si="36"/>
        <v>0</v>
      </c>
      <c r="T61" s="4">
        <f t="shared" si="37"/>
        <v>0</v>
      </c>
      <c r="U61" s="5">
        <f t="shared" si="38"/>
        <v>0.54799337606650822</v>
      </c>
      <c r="V61" s="5">
        <f t="shared" si="39"/>
        <v>-30.516904308075365</v>
      </c>
      <c r="W61" s="5">
        <f t="shared" si="40"/>
        <v>-17.321196258093913</v>
      </c>
      <c r="X61" s="5">
        <f t="shared" si="12"/>
        <v>1</v>
      </c>
      <c r="Y61" s="5">
        <f t="shared" si="13"/>
        <v>-6.6710927061811871</v>
      </c>
      <c r="Z61" s="5">
        <f t="shared" si="14"/>
        <v>-11.094347028887491</v>
      </c>
      <c r="AA61" s="5">
        <f t="shared" si="15"/>
        <v>19.335235686768989</v>
      </c>
      <c r="AB61" s="5">
        <f t="shared" si="16"/>
        <v>-6.1230993301146786</v>
      </c>
      <c r="AC61" s="5">
        <f t="shared" si="17"/>
        <v>-41.611251336962852</v>
      </c>
      <c r="AD61" s="5">
        <f t="shared" si="18"/>
        <v>-30.159960571324923</v>
      </c>
      <c r="AE61">
        <v>0</v>
      </c>
    </row>
    <row r="62" spans="1:31" x14ac:dyDescent="0.2">
      <c r="A62">
        <f t="shared" si="19"/>
        <v>0.3000000000000001</v>
      </c>
      <c r="B62" s="5">
        <f t="shared" si="20"/>
        <v>-0.32924738441042872</v>
      </c>
      <c r="C62" s="5">
        <f t="shared" si="21"/>
        <v>37.946468867745871</v>
      </c>
      <c r="D62" s="5">
        <f t="shared" si="22"/>
        <v>26.614687053480413</v>
      </c>
      <c r="E62" s="2">
        <f t="shared" si="33"/>
        <v>37.947897219357856</v>
      </c>
      <c r="F62" s="2">
        <f t="shared" si="34"/>
        <v>-0.49712167507378213</v>
      </c>
      <c r="G62" s="3">
        <f t="shared" si="25"/>
        <v>-2.0999440272045846</v>
      </c>
      <c r="H62" s="3">
        <f t="shared" si="26"/>
        <v>113.11666595529996</v>
      </c>
      <c r="I62" s="3">
        <f t="shared" si="27"/>
        <v>64.138866495631916</v>
      </c>
      <c r="J62" s="2">
        <f t="shared" si="35"/>
        <v>130.05223595580665</v>
      </c>
      <c r="K62" s="2">
        <f t="shared" si="28"/>
        <v>88.651830917386945</v>
      </c>
      <c r="L62" s="6">
        <f t="shared" si="1"/>
        <v>2961.2334524622411</v>
      </c>
      <c r="M62" s="2">
        <f t="shared" si="2"/>
        <v>37.529521185719368</v>
      </c>
      <c r="N62" s="2">
        <f t="shared" si="29"/>
        <v>130.05223595580665</v>
      </c>
      <c r="O62" s="2">
        <f t="shared" si="30"/>
        <v>88.651830917386945</v>
      </c>
      <c r="P62" s="5">
        <f t="shared" si="5"/>
        <v>0.38726571717807579</v>
      </c>
      <c r="Q62" s="4">
        <f t="shared" si="31"/>
        <v>0.28857267166457917</v>
      </c>
      <c r="R62" s="4">
        <f t="shared" si="6"/>
        <v>0.25727677928031978</v>
      </c>
      <c r="S62" s="4">
        <f t="shared" si="36"/>
        <v>0</v>
      </c>
      <c r="T62" s="4">
        <f t="shared" si="37"/>
        <v>0</v>
      </c>
      <c r="U62" s="5">
        <f t="shared" si="38"/>
        <v>0.56224808388139813</v>
      </c>
      <c r="V62" s="5">
        <f t="shared" si="39"/>
        <v>-30.286344714188644</v>
      </c>
      <c r="W62" s="5">
        <f t="shared" si="40"/>
        <v>-17.172817142892615</v>
      </c>
      <c r="X62" s="5">
        <f t="shared" si="12"/>
        <v>0.99999999999999978</v>
      </c>
      <c r="Y62" s="5">
        <f t="shared" si="13"/>
        <v>-6.631065723798609</v>
      </c>
      <c r="Z62" s="5">
        <f t="shared" si="14"/>
        <v>-11.022440906417721</v>
      </c>
      <c r="AA62" s="5">
        <f t="shared" si="15"/>
        <v>19.222305702059135</v>
      </c>
      <c r="AB62" s="5">
        <f t="shared" si="16"/>
        <v>-6.0688176399172109</v>
      </c>
      <c r="AC62" s="5">
        <f t="shared" si="17"/>
        <v>-41.308785620606365</v>
      </c>
      <c r="AD62" s="5">
        <f t="shared" si="18"/>
        <v>-30.12451144083348</v>
      </c>
      <c r="AE62">
        <v>0</v>
      </c>
    </row>
    <row r="63" spans="1:31" x14ac:dyDescent="0.2">
      <c r="A63">
        <f t="shared" si="19"/>
        <v>0.31000000000000011</v>
      </c>
      <c r="B63" s="5">
        <f t="shared" si="20"/>
        <v>-0.35055026556447044</v>
      </c>
      <c r="C63" s="5">
        <f t="shared" si="21"/>
        <v>39.075570088017841</v>
      </c>
      <c r="D63" s="5">
        <f t="shared" si="22"/>
        <v>27.254569492864693</v>
      </c>
      <c r="E63" s="2">
        <f t="shared" si="33"/>
        <v>39.077142464518587</v>
      </c>
      <c r="F63" s="2">
        <f t="shared" si="34"/>
        <v>-0.51399152686408189</v>
      </c>
      <c r="G63" s="3">
        <f t="shared" si="25"/>
        <v>-2.1606322036037566</v>
      </c>
      <c r="H63" s="3">
        <f t="shared" si="26"/>
        <v>112.7035780990939</v>
      </c>
      <c r="I63" s="3">
        <f t="shared" si="27"/>
        <v>63.837621381223585</v>
      </c>
      <c r="J63" s="2">
        <f t="shared" si="35"/>
        <v>129.54538490996219</v>
      </c>
      <c r="K63" s="2">
        <f t="shared" si="28"/>
        <v>88.306329181978313</v>
      </c>
      <c r="L63" s="6">
        <f t="shared" si="1"/>
        <v>2961.2311444399693</v>
      </c>
      <c r="M63" s="2">
        <f t="shared" si="2"/>
        <v>37.529491934742659</v>
      </c>
      <c r="N63" s="2">
        <f t="shared" si="29"/>
        <v>129.54538490996219</v>
      </c>
      <c r="O63" s="2">
        <f t="shared" si="30"/>
        <v>88.306329181978313</v>
      </c>
      <c r="P63" s="5">
        <f t="shared" si="5"/>
        <v>0.38726558239321229</v>
      </c>
      <c r="Q63" s="4">
        <f t="shared" si="31"/>
        <v>0.28970149697595748</v>
      </c>
      <c r="R63" s="4">
        <f t="shared" si="6"/>
        <v>0.25774285723391388</v>
      </c>
      <c r="S63" s="4">
        <f t="shared" si="36"/>
        <v>0</v>
      </c>
      <c r="T63" s="4">
        <f t="shared" si="37"/>
        <v>0</v>
      </c>
      <c r="U63" s="5">
        <f t="shared" si="38"/>
        <v>0.5762422282658819</v>
      </c>
      <c r="V63" s="5">
        <f t="shared" si="39"/>
        <v>-30.058128759275888</v>
      </c>
      <c r="W63" s="5">
        <f t="shared" si="40"/>
        <v>-17.025541473719624</v>
      </c>
      <c r="X63" s="5">
        <f t="shared" si="12"/>
        <v>0.99999999999999978</v>
      </c>
      <c r="Y63" s="5">
        <f t="shared" si="13"/>
        <v>-6.5913180636424551</v>
      </c>
      <c r="Z63" s="5">
        <f t="shared" si="14"/>
        <v>-10.950821330936643</v>
      </c>
      <c r="AA63" s="5">
        <f t="shared" si="15"/>
        <v>19.110288050406012</v>
      </c>
      <c r="AB63" s="5">
        <f t="shared" si="16"/>
        <v>-6.0150758353765728</v>
      </c>
      <c r="AC63" s="5">
        <f t="shared" si="17"/>
        <v>-41.008950090212529</v>
      </c>
      <c r="AD63" s="5">
        <f t="shared" si="18"/>
        <v>-30.089253423313611</v>
      </c>
      <c r="AE63">
        <v>0</v>
      </c>
    </row>
    <row r="64" spans="1:31" x14ac:dyDescent="0.2">
      <c r="A64">
        <f t="shared" si="19"/>
        <v>0.32000000000000012</v>
      </c>
      <c r="B64" s="5">
        <f t="shared" si="20"/>
        <v>-0.37245734139227682</v>
      </c>
      <c r="C64" s="5">
        <f t="shared" si="21"/>
        <v>40.200555421504269</v>
      </c>
      <c r="D64" s="5">
        <f t="shared" si="22"/>
        <v>27.891441244005765</v>
      </c>
      <c r="E64" s="2">
        <f t="shared" si="33"/>
        <v>40.202280789385483</v>
      </c>
      <c r="F64" s="2">
        <f t="shared" si="34"/>
        <v>-0.53082906203553981</v>
      </c>
      <c r="G64" s="3">
        <f t="shared" si="25"/>
        <v>-2.2207829619575223</v>
      </c>
      <c r="H64" s="3">
        <f t="shared" si="26"/>
        <v>112.29348859819177</v>
      </c>
      <c r="I64" s="3">
        <f t="shared" si="27"/>
        <v>63.536728846990449</v>
      </c>
      <c r="J64" s="2">
        <f t="shared" si="35"/>
        <v>129.04137077345518</v>
      </c>
      <c r="K64" s="2">
        <f t="shared" si="28"/>
        <v>87.962761263432299</v>
      </c>
      <c r="L64" s="6">
        <f t="shared" si="1"/>
        <v>2961.2288550492185</v>
      </c>
      <c r="M64" s="2">
        <f t="shared" si="2"/>
        <v>37.529462919894605</v>
      </c>
      <c r="N64" s="2">
        <f t="shared" si="29"/>
        <v>129.04137077345518</v>
      </c>
      <c r="O64" s="2">
        <f t="shared" si="30"/>
        <v>87.962761263432299</v>
      </c>
      <c r="P64" s="5">
        <f t="shared" si="5"/>
        <v>0.38726544869650414</v>
      </c>
      <c r="Q64" s="4">
        <f t="shared" si="31"/>
        <v>0.2908327980007378</v>
      </c>
      <c r="R64" s="4">
        <f t="shared" si="6"/>
        <v>0.25820800499251423</v>
      </c>
      <c r="S64" s="4">
        <f t="shared" si="36"/>
        <v>0</v>
      </c>
      <c r="T64" s="4">
        <f t="shared" si="37"/>
        <v>0</v>
      </c>
      <c r="U64" s="5">
        <f t="shared" si="38"/>
        <v>0.58997991269689143</v>
      </c>
      <c r="V64" s="5">
        <f t="shared" si="39"/>
        <v>-29.832227522672142</v>
      </c>
      <c r="W64" s="5">
        <f t="shared" si="40"/>
        <v>-16.879359388254567</v>
      </c>
      <c r="X64" s="5">
        <f t="shared" si="12"/>
        <v>0.99999999999999978</v>
      </c>
      <c r="Y64" s="5">
        <f t="shared" si="13"/>
        <v>-6.5518472613576684</v>
      </c>
      <c r="Z64" s="5">
        <f t="shared" si="14"/>
        <v>-10.87948731243551</v>
      </c>
      <c r="AA64" s="5">
        <f t="shared" si="15"/>
        <v>18.999173794622525</v>
      </c>
      <c r="AB64" s="5">
        <f t="shared" si="16"/>
        <v>-5.9618673486607765</v>
      </c>
      <c r="AC64" s="5">
        <f t="shared" si="17"/>
        <v>-40.711714835107649</v>
      </c>
      <c r="AD64" s="5">
        <f t="shared" si="18"/>
        <v>-30.054185593632042</v>
      </c>
      <c r="AE64">
        <v>0</v>
      </c>
    </row>
    <row r="65" spans="1:31" x14ac:dyDescent="0.2">
      <c r="A65">
        <f t="shared" si="19"/>
        <v>0.33000000000000013</v>
      </c>
      <c r="B65" s="5">
        <f t="shared" si="20"/>
        <v>-0.39496326437928508</v>
      </c>
      <c r="C65" s="5">
        <f t="shared" si="21"/>
        <v>41.321454721744431</v>
      </c>
      <c r="D65" s="5">
        <f t="shared" si="22"/>
        <v>28.525305823195989</v>
      </c>
      <c r="E65" s="2">
        <f t="shared" si="33"/>
        <v>41.323342269247583</v>
      </c>
      <c r="F65" s="2">
        <f t="shared" si="34"/>
        <v>-0.54763413198902633</v>
      </c>
      <c r="G65" s="3">
        <f t="shared" si="25"/>
        <v>-2.2804016354441301</v>
      </c>
      <c r="H65" s="3">
        <f t="shared" si="26"/>
        <v>111.88637144984069</v>
      </c>
      <c r="I65" s="3">
        <f t="shared" si="27"/>
        <v>63.236186991054126</v>
      </c>
      <c r="J65" s="2">
        <f t="shared" si="35"/>
        <v>128.54017151458228</v>
      </c>
      <c r="K65" s="2">
        <f t="shared" si="28"/>
        <v>87.621112143546199</v>
      </c>
      <c r="L65" s="6">
        <f t="shared" si="1"/>
        <v>2961.2265841328276</v>
      </c>
      <c r="M65" s="2">
        <f t="shared" si="2"/>
        <v>37.529434139183401</v>
      </c>
      <c r="N65" s="2">
        <f t="shared" si="29"/>
        <v>128.54017151458228</v>
      </c>
      <c r="O65" s="2">
        <f t="shared" si="30"/>
        <v>87.621112143546199</v>
      </c>
      <c r="P65" s="5">
        <f t="shared" si="5"/>
        <v>0.38726531607877079</v>
      </c>
      <c r="Q65" s="4">
        <f t="shared" si="31"/>
        <v>0.29196657898442169</v>
      </c>
      <c r="R65" s="4">
        <f t="shared" si="6"/>
        <v>0.25867222374132254</v>
      </c>
      <c r="S65" s="4">
        <f t="shared" si="36"/>
        <v>0</v>
      </c>
      <c r="T65" s="4">
        <f t="shared" si="37"/>
        <v>0</v>
      </c>
      <c r="U65" s="5">
        <f t="shared" si="38"/>
        <v>0.60346517228995333</v>
      </c>
      <c r="V65" s="5">
        <f t="shared" si="39"/>
        <v>-29.608612524401103</v>
      </c>
      <c r="W65" s="5">
        <f t="shared" si="40"/>
        <v>-16.7342611425921</v>
      </c>
      <c r="X65" s="5">
        <f t="shared" si="12"/>
        <v>0.99999999999999978</v>
      </c>
      <c r="Y65" s="5">
        <f t="shared" si="13"/>
        <v>-6.5126508823231326</v>
      </c>
      <c r="Z65" s="5">
        <f t="shared" si="14"/>
        <v>-10.808437865845367</v>
      </c>
      <c r="AA65" s="5">
        <f t="shared" si="15"/>
        <v>18.888954109398629</v>
      </c>
      <c r="AB65" s="5">
        <f t="shared" si="16"/>
        <v>-5.9091857100331797</v>
      </c>
      <c r="AC65" s="5">
        <f t="shared" si="17"/>
        <v>-40.417050390246473</v>
      </c>
      <c r="AD65" s="5">
        <f t="shared" si="18"/>
        <v>-30.019307033193471</v>
      </c>
      <c r="AE65">
        <v>0</v>
      </c>
    </row>
    <row r="66" spans="1:31" x14ac:dyDescent="0.2">
      <c r="A66">
        <f t="shared" si="19"/>
        <v>0.34000000000000014</v>
      </c>
      <c r="B66" s="5">
        <f t="shared" si="20"/>
        <v>-0.41806274001922805</v>
      </c>
      <c r="C66" s="5">
        <f t="shared" si="21"/>
        <v>42.438297583723326</v>
      </c>
      <c r="D66" s="5">
        <f t="shared" si="22"/>
        <v>29.156166727754869</v>
      </c>
      <c r="E66" s="2">
        <f t="shared" si="33"/>
        <v>42.440356716918032</v>
      </c>
      <c r="F66" s="2">
        <f t="shared" si="34"/>
        <v>-0.5644066126006807</v>
      </c>
      <c r="G66" s="3">
        <f t="shared" si="25"/>
        <v>-2.3394934925444617</v>
      </c>
      <c r="H66" s="3">
        <f t="shared" si="26"/>
        <v>111.48220094593823</v>
      </c>
      <c r="I66" s="3">
        <f t="shared" si="27"/>
        <v>62.93599392072219</v>
      </c>
      <c r="J66" s="2">
        <f t="shared" si="35"/>
        <v>128.04176540621964</v>
      </c>
      <c r="K66" s="2">
        <f t="shared" si="28"/>
        <v>87.281367011737984</v>
      </c>
      <c r="L66" s="6">
        <f t="shared" si="1"/>
        <v>2961.2243315352057</v>
      </c>
      <c r="M66" s="2">
        <f t="shared" si="2"/>
        <v>37.529405590637154</v>
      </c>
      <c r="N66" s="2">
        <f t="shared" si="29"/>
        <v>128.04176540621964</v>
      </c>
      <c r="O66" s="2">
        <f t="shared" si="30"/>
        <v>87.281367011737984</v>
      </c>
      <c r="P66" s="5">
        <f t="shared" si="5"/>
        <v>0.3872651845309234</v>
      </c>
      <c r="Q66" s="4">
        <f t="shared" si="31"/>
        <v>0.29310284399448122</v>
      </c>
      <c r="R66" s="4">
        <f t="shared" si="6"/>
        <v>0.25913551459414075</v>
      </c>
      <c r="S66" s="4">
        <f t="shared" si="36"/>
        <v>0</v>
      </c>
      <c r="T66" s="4">
        <f t="shared" si="37"/>
        <v>0</v>
      </c>
      <c r="U66" s="5">
        <f t="shared" si="38"/>
        <v>0.6167019751220465</v>
      </c>
      <c r="V66" s="5">
        <f t="shared" si="39"/>
        <v>-29.38725571727846</v>
      </c>
      <c r="W66" s="5">
        <f t="shared" si="40"/>
        <v>-16.590237109386127</v>
      </c>
      <c r="X66" s="5">
        <f t="shared" si="12"/>
        <v>1</v>
      </c>
      <c r="Y66" s="5">
        <f t="shared" si="13"/>
        <v>-6.4737265212164337</v>
      </c>
      <c r="Z66" s="5">
        <f t="shared" si="14"/>
        <v>-10.737672011000866</v>
      </c>
      <c r="AA66" s="5">
        <f t="shared" si="15"/>
        <v>18.779620279642906</v>
      </c>
      <c r="AB66" s="5">
        <f t="shared" si="16"/>
        <v>-5.8570245460943875</v>
      </c>
      <c r="AC66" s="5">
        <f t="shared" si="17"/>
        <v>-40.124927728279324</v>
      </c>
      <c r="AD66" s="5">
        <f t="shared" si="18"/>
        <v>-29.984616829743221</v>
      </c>
      <c r="AE66">
        <v>0</v>
      </c>
    </row>
    <row r="67" spans="1:31" x14ac:dyDescent="0.2">
      <c r="A67">
        <f t="shared" si="19"/>
        <v>0.35000000000000014</v>
      </c>
      <c r="B67" s="5">
        <f t="shared" si="20"/>
        <v>-0.44175052617197741</v>
      </c>
      <c r="C67" s="5">
        <f t="shared" si="21"/>
        <v>43.551113346796292</v>
      </c>
      <c r="D67" s="5">
        <f t="shared" si="22"/>
        <v>29.784027436120606</v>
      </c>
      <c r="E67" s="2">
        <f t="shared" si="33"/>
        <v>43.553353685713702</v>
      </c>
      <c r="F67" s="2">
        <f t="shared" si="34"/>
        <v>-0.58114640079778523</v>
      </c>
      <c r="G67" s="3">
        <f t="shared" si="25"/>
        <v>-2.3980637380054057</v>
      </c>
      <c r="H67" s="3">
        <f t="shared" si="26"/>
        <v>111.08095166865544</v>
      </c>
      <c r="I67" s="3">
        <f t="shared" si="27"/>
        <v>62.636147752424755</v>
      </c>
      <c r="J67" s="2">
        <f t="shared" si="35"/>
        <v>127.54613102156132</v>
      </c>
      <c r="K67" s="2">
        <f t="shared" si="28"/>
        <v>86.943511262141314</v>
      </c>
      <c r="L67" s="6">
        <f t="shared" si="1"/>
        <v>2961.2220971023053</v>
      </c>
      <c r="M67" s="2">
        <f t="shared" si="2"/>
        <v>37.52937727230352</v>
      </c>
      <c r="N67" s="2">
        <f t="shared" si="29"/>
        <v>127.54613102156132</v>
      </c>
      <c r="O67" s="2">
        <f t="shared" si="30"/>
        <v>86.943511262141314</v>
      </c>
      <c r="P67" s="5">
        <f t="shared" si="5"/>
        <v>0.38726505404396361</v>
      </c>
      <c r="Q67" s="4">
        <f t="shared" si="31"/>
        <v>0.29424159691648571</v>
      </c>
      <c r="R67" s="4">
        <f t="shared" si="6"/>
        <v>0.25959787859332406</v>
      </c>
      <c r="S67" s="4">
        <f t="shared" si="36"/>
        <v>0</v>
      </c>
      <c r="T67" s="4">
        <f t="shared" si="37"/>
        <v>0</v>
      </c>
      <c r="U67" s="5">
        <f t="shared" si="38"/>
        <v>0.62969422352552584</v>
      </c>
      <c r="V67" s="5">
        <f t="shared" si="39"/>
        <v>-29.168129479181001</v>
      </c>
      <c r="W67" s="5">
        <f t="shared" si="40"/>
        <v>-16.447277776027281</v>
      </c>
      <c r="X67" s="5">
        <f t="shared" si="12"/>
        <v>1</v>
      </c>
      <c r="Y67" s="5">
        <f t="shared" si="13"/>
        <v>-6.4350718015864015</v>
      </c>
      <c r="Z67" s="5">
        <f t="shared" si="14"/>
        <v>-10.667188772603531</v>
      </c>
      <c r="AA67" s="5">
        <f t="shared" si="15"/>
        <v>18.671163698854361</v>
      </c>
      <c r="AB67" s="5">
        <f t="shared" si="16"/>
        <v>-5.8053775780608756</v>
      </c>
      <c r="AC67" s="5">
        <f t="shared" si="17"/>
        <v>-39.835318251784528</v>
      </c>
      <c r="AD67" s="5">
        <f t="shared" si="18"/>
        <v>-29.95011407717292</v>
      </c>
      <c r="AE67">
        <v>0</v>
      </c>
    </row>
    <row r="68" spans="1:31" x14ac:dyDescent="0.2">
      <c r="A68">
        <f t="shared" si="19"/>
        <v>0.36000000000000015</v>
      </c>
      <c r="B68" s="5">
        <f t="shared" si="20"/>
        <v>-0.46602143243093452</v>
      </c>
      <c r="C68" s="5">
        <f t="shared" si="21"/>
        <v>44.659931097570251</v>
      </c>
      <c r="D68" s="5">
        <f t="shared" si="22"/>
        <v>30.408891407940995</v>
      </c>
      <c r="E68" s="2">
        <f t="shared" si="33"/>
        <v>44.662362472390633</v>
      </c>
      <c r="F68" s="2">
        <f t="shared" si="34"/>
        <v>-0.59785341168287531</v>
      </c>
      <c r="G68" s="3">
        <f t="shared" si="25"/>
        <v>-2.4561175137860145</v>
      </c>
      <c r="H68" s="3">
        <f t="shared" si="26"/>
        <v>110.68259848613759</v>
      </c>
      <c r="I68" s="3">
        <f t="shared" si="27"/>
        <v>62.336646611653023</v>
      </c>
      <c r="J68" s="2">
        <f t="shared" si="35"/>
        <v>127.05324722993579</v>
      </c>
      <c r="K68" s="2">
        <f t="shared" si="28"/>
        <v>86.607530490753774</v>
      </c>
      <c r="L68" s="6">
        <f t="shared" si="1"/>
        <v>2961.2198806815936</v>
      </c>
      <c r="M68" s="2">
        <f t="shared" si="2"/>
        <v>37.529349182249369</v>
      </c>
      <c r="N68" s="2">
        <f t="shared" si="29"/>
        <v>127.05324722993579</v>
      </c>
      <c r="O68" s="2">
        <f t="shared" si="30"/>
        <v>86.607530490753774</v>
      </c>
      <c r="P68" s="5">
        <f t="shared" si="5"/>
        <v>0.38726492460898132</v>
      </c>
      <c r="Q68" s="4">
        <f t="shared" si="31"/>
        <v>0.29538284145016996</v>
      </c>
      <c r="R68" s="4">
        <f t="shared" si="6"/>
        <v>0.2600593167097302</v>
      </c>
      <c r="S68" s="4">
        <f t="shared" si="36"/>
        <v>0</v>
      </c>
      <c r="T68" s="4">
        <f t="shared" si="37"/>
        <v>0</v>
      </c>
      <c r="U68" s="5">
        <f t="shared" si="38"/>
        <v>0.64244575535381843</v>
      </c>
      <c r="V68" s="5">
        <f t="shared" si="39"/>
        <v>-28.951206605477271</v>
      </c>
      <c r="W68" s="5">
        <f t="shared" si="40"/>
        <v>-16.30537374285284</v>
      </c>
      <c r="X68" s="5">
        <f t="shared" si="12"/>
        <v>1.0000000000000002</v>
      </c>
      <c r="Y68" s="5">
        <f t="shared" si="13"/>
        <v>-6.3966843754331633</v>
      </c>
      <c r="Z68" s="5">
        <f t="shared" si="14"/>
        <v>-10.59698718018439</v>
      </c>
      <c r="AA68" s="5">
        <f t="shared" si="15"/>
        <v>18.563575867523678</v>
      </c>
      <c r="AB68" s="5">
        <f t="shared" si="16"/>
        <v>-5.7542386200793452</v>
      </c>
      <c r="AC68" s="5">
        <f t="shared" si="17"/>
        <v>-39.54819378566166</v>
      </c>
      <c r="AD68" s="5">
        <f t="shared" si="18"/>
        <v>-29.915797875329162</v>
      </c>
      <c r="AE68">
        <v>0</v>
      </c>
    </row>
    <row r="69" spans="1:31" x14ac:dyDescent="0.2">
      <c r="A69">
        <f t="shared" si="19"/>
        <v>0.37000000000000016</v>
      </c>
      <c r="B69" s="5">
        <f t="shared" si="20"/>
        <v>-0.49087031949979865</v>
      </c>
      <c r="C69" s="5">
        <f t="shared" si="21"/>
        <v>45.764779672742343</v>
      </c>
      <c r="D69" s="5">
        <f t="shared" si="22"/>
        <v>31.030762084163758</v>
      </c>
      <c r="E69" s="2">
        <f t="shared" si="33"/>
        <v>45.767412120035985</v>
      </c>
      <c r="F69" s="2">
        <f t="shared" si="34"/>
        <v>-0.61452757610656661</v>
      </c>
      <c r="G69" s="3">
        <f t="shared" si="25"/>
        <v>-2.5136598999868078</v>
      </c>
      <c r="H69" s="3">
        <f t="shared" si="26"/>
        <v>110.28711654828098</v>
      </c>
      <c r="I69" s="3">
        <f t="shared" si="27"/>
        <v>62.037488632899731</v>
      </c>
      <c r="J69" s="2">
        <f t="shared" si="35"/>
        <v>126.56309319270005</v>
      </c>
      <c r="K69" s="2">
        <f t="shared" si="28"/>
        <v>86.273410492638064</v>
      </c>
      <c r="L69" s="6">
        <f t="shared" si="1"/>
        <v>2961.2176821220278</v>
      </c>
      <c r="M69" s="2">
        <f t="shared" si="2"/>
        <v>37.529321318560427</v>
      </c>
      <c r="N69" s="2">
        <f t="shared" si="29"/>
        <v>126.56309319270005</v>
      </c>
      <c r="O69" s="2">
        <f t="shared" si="30"/>
        <v>86.273410492638064</v>
      </c>
      <c r="P69" s="5">
        <f t="shared" si="5"/>
        <v>0.38726479621715348</v>
      </c>
      <c r="Q69" s="4">
        <f t="shared" si="31"/>
        <v>0.29652658110543917</v>
      </c>
      <c r="R69" s="4">
        <f t="shared" si="6"/>
        <v>0.26051982984266359</v>
      </c>
      <c r="S69" s="4">
        <f t="shared" si="36"/>
        <v>0</v>
      </c>
      <c r="T69" s="4">
        <f t="shared" si="37"/>
        <v>0</v>
      </c>
      <c r="U69" s="5">
        <f t="shared" si="38"/>
        <v>0.65496034521959634</v>
      </c>
      <c r="V69" s="5">
        <f t="shared" si="39"/>
        <v>-28.736460301616404</v>
      </c>
      <c r="W69" s="5">
        <f t="shared" si="40"/>
        <v>-16.164515721388575</v>
      </c>
      <c r="X69" s="5">
        <f t="shared" si="12"/>
        <v>1.0000000000000002</v>
      </c>
      <c r="Y69" s="5">
        <f t="shared" si="13"/>
        <v>-6.3585619227956292</v>
      </c>
      <c r="Z69" s="5">
        <f t="shared" si="14"/>
        <v>-10.527066268066067</v>
      </c>
      <c r="AA69" s="5">
        <f t="shared" si="15"/>
        <v>18.456848391563351</v>
      </c>
      <c r="AB69" s="5">
        <f t="shared" si="16"/>
        <v>-5.7036015775760331</v>
      </c>
      <c r="AC69" s="5">
        <f t="shared" si="17"/>
        <v>-39.263526569682469</v>
      </c>
      <c r="AD69" s="5">
        <f t="shared" si="18"/>
        <v>-29.881667329825223</v>
      </c>
      <c r="AE69">
        <f t="shared" ref="AE69:AE132" si="41">IF(($D69-height)*($D70-height)&lt;0,1,0)</f>
        <v>0</v>
      </c>
    </row>
    <row r="70" spans="1:31" x14ac:dyDescent="0.2">
      <c r="A70">
        <f t="shared" si="19"/>
        <v>0.38000000000000017</v>
      </c>
      <c r="B70" s="5">
        <f t="shared" si="20"/>
        <v>-0.51629209857854552</v>
      </c>
      <c r="C70" s="5">
        <f t="shared" si="21"/>
        <v>46.865687661896672</v>
      </c>
      <c r="D70" s="5">
        <f t="shared" si="22"/>
        <v>31.649642887126262</v>
      </c>
      <c r="E70" s="2">
        <f t="shared" si="33"/>
        <v>46.868531420917265</v>
      </c>
      <c r="F70" s="2">
        <f t="shared" si="34"/>
        <v>-0.6311688386096983</v>
      </c>
      <c r="G70" s="3">
        <f t="shared" si="25"/>
        <v>-2.5706959157625682</v>
      </c>
      <c r="H70" s="3">
        <f t="shared" si="26"/>
        <v>109.89448128258415</v>
      </c>
      <c r="I70" s="3">
        <f t="shared" si="27"/>
        <v>61.738671959601476</v>
      </c>
      <c r="J70" s="2">
        <f t="shared" si="35"/>
        <v>126.07564835920867</v>
      </c>
      <c r="K70" s="2">
        <f t="shared" si="28"/>
        <v>85.941137259174283</v>
      </c>
      <c r="L70" s="6">
        <f t="shared" si="1"/>
        <v>2961.2155012740263</v>
      </c>
      <c r="M70" s="2">
        <f t="shared" si="2"/>
        <v>37.529293679340959</v>
      </c>
      <c r="N70" s="2">
        <f t="shared" si="29"/>
        <v>126.07564835920867</v>
      </c>
      <c r="O70" s="2">
        <f t="shared" si="30"/>
        <v>85.941137259174283</v>
      </c>
      <c r="P70" s="5">
        <f t="shared" si="5"/>
        <v>0.38726466885974253</v>
      </c>
      <c r="Q70" s="4">
        <f t="shared" si="31"/>
        <v>0.29767281919831418</v>
      </c>
      <c r="R70" s="4">
        <f t="shared" si="6"/>
        <v>0.26097941881981729</v>
      </c>
      <c r="S70" s="4">
        <f t="shared" si="36"/>
        <v>0</v>
      </c>
      <c r="T70" s="4">
        <f t="shared" si="37"/>
        <v>0</v>
      </c>
      <c r="U70" s="5">
        <f t="shared" si="38"/>
        <v>0.66724170570609231</v>
      </c>
      <c r="V70" s="5">
        <f t="shared" si="39"/>
        <v>-28.523864175870948</v>
      </c>
      <c r="W70" s="5">
        <f t="shared" si="40"/>
        <v>-16.024694532621709</v>
      </c>
      <c r="X70" s="5">
        <f t="shared" si="12"/>
        <v>1</v>
      </c>
      <c r="Y70" s="5">
        <f t="shared" si="13"/>
        <v>-6.3207021513462269</v>
      </c>
      <c r="Z70" s="5">
        <f t="shared" si="14"/>
        <v>-10.457425075324307</v>
      </c>
      <c r="AA70" s="5">
        <f t="shared" si="15"/>
        <v>18.350972980766223</v>
      </c>
      <c r="AB70" s="5">
        <f t="shared" si="16"/>
        <v>-5.6534604456401345</v>
      </c>
      <c r="AC70" s="5">
        <f t="shared" si="17"/>
        <v>-38.981289251195257</v>
      </c>
      <c r="AD70" s="5">
        <f t="shared" si="18"/>
        <v>-29.847721551855486</v>
      </c>
      <c r="AE70">
        <f t="shared" si="41"/>
        <v>0</v>
      </c>
    </row>
    <row r="71" spans="1:31" x14ac:dyDescent="0.2">
      <c r="A71">
        <f t="shared" si="19"/>
        <v>0.39000000000000018</v>
      </c>
      <c r="B71" s="5">
        <f t="shared" si="20"/>
        <v>-0.54228173075845321</v>
      </c>
      <c r="C71" s="5">
        <f t="shared" si="21"/>
        <v>47.962683410259956</v>
      </c>
      <c r="D71" s="5">
        <f t="shared" si="22"/>
        <v>32.265537220644681</v>
      </c>
      <c r="E71" s="2">
        <f t="shared" si="33"/>
        <v>47.965748919289688</v>
      </c>
      <c r="F71" s="2">
        <f t="shared" si="34"/>
        <v>-0.64777715567105143</v>
      </c>
      <c r="G71" s="3">
        <f t="shared" si="25"/>
        <v>-2.6272305202189696</v>
      </c>
      <c r="H71" s="3">
        <f t="shared" si="26"/>
        <v>109.5046683900722</v>
      </c>
      <c r="I71" s="3">
        <f t="shared" si="27"/>
        <v>61.440194744082923</v>
      </c>
      <c r="J71" s="2">
        <f t="shared" si="35"/>
        <v>125.59089246285689</v>
      </c>
      <c r="K71" s="2">
        <f t="shared" si="28"/>
        <v>85.610696975362558</v>
      </c>
      <c r="L71" s="6">
        <f t="shared" si="1"/>
        <v>2961.2133379894453</v>
      </c>
      <c r="M71" s="2">
        <f t="shared" si="2"/>
        <v>37.529266262713449</v>
      </c>
      <c r="N71" s="2">
        <f t="shared" si="29"/>
        <v>125.59089246285689</v>
      </c>
      <c r="O71" s="2">
        <f t="shared" si="30"/>
        <v>85.610696975362558</v>
      </c>
      <c r="P71" s="5">
        <f t="shared" si="5"/>
        <v>0.38726454252809495</v>
      </c>
      <c r="Q71" s="4">
        <f t="shared" si="31"/>
        <v>0.29882155884681377</v>
      </c>
      <c r="R71" s="4">
        <f t="shared" si="6"/>
        <v>0.26143808439721039</v>
      </c>
      <c r="S71" s="4">
        <f t="shared" si="36"/>
        <v>0</v>
      </c>
      <c r="T71" s="4">
        <f t="shared" si="37"/>
        <v>0</v>
      </c>
      <c r="U71" s="5">
        <f t="shared" si="38"/>
        <v>0.67929348855221827</v>
      </c>
      <c r="V71" s="5">
        <f t="shared" si="39"/>
        <v>-28.313392232230232</v>
      </c>
      <c r="W71" s="5">
        <f t="shared" si="40"/>
        <v>-15.885901105304313</v>
      </c>
      <c r="X71" s="5">
        <f t="shared" si="12"/>
        <v>0.99999999999999978</v>
      </c>
      <c r="Y71" s="5">
        <f t="shared" si="13"/>
        <v>-6.2831027959927326</v>
      </c>
      <c r="Z71" s="5">
        <f t="shared" si="14"/>
        <v>-10.38806264574897</v>
      </c>
      <c r="AA71" s="5">
        <f t="shared" si="15"/>
        <v>18.245941447291628</v>
      </c>
      <c r="AB71" s="5">
        <f t="shared" si="16"/>
        <v>-5.603809307440514</v>
      </c>
      <c r="AC71" s="5">
        <f t="shared" si="17"/>
        <v>-38.701454877979202</v>
      </c>
      <c r="AD71" s="5">
        <f t="shared" si="18"/>
        <v>-29.813959658012685</v>
      </c>
      <c r="AE71">
        <f t="shared" si="41"/>
        <v>0</v>
      </c>
    </row>
    <row r="72" spans="1:31" x14ac:dyDescent="0.2">
      <c r="A72">
        <f t="shared" si="19"/>
        <v>0.40000000000000019</v>
      </c>
      <c r="B72" s="5">
        <f t="shared" si="20"/>
        <v>-0.56883422642601489</v>
      </c>
      <c r="C72" s="5">
        <f t="shared" si="21"/>
        <v>49.055795021416778</v>
      </c>
      <c r="D72" s="5">
        <f t="shared" si="22"/>
        <v>32.878448470102612</v>
      </c>
      <c r="E72" s="2">
        <f t="shared" si="33"/>
        <v>49.059092914162328</v>
      </c>
      <c r="F72" s="2">
        <f t="shared" si="34"/>
        <v>-0.66435249420916831</v>
      </c>
      <c r="G72" s="3">
        <f t="shared" si="25"/>
        <v>-2.6832686132933747</v>
      </c>
      <c r="H72" s="3">
        <f t="shared" si="26"/>
        <v>109.11765384129241</v>
      </c>
      <c r="I72" s="3">
        <f t="shared" si="27"/>
        <v>61.142055147502795</v>
      </c>
      <c r="J72" s="2">
        <f t="shared" si="35"/>
        <v>125.10880551719561</v>
      </c>
      <c r="K72" s="2">
        <f t="shared" si="28"/>
        <v>85.282076017174916</v>
      </c>
      <c r="L72" s="6">
        <f t="shared" si="1"/>
        <v>2961.2111921215514</v>
      </c>
      <c r="M72" s="2">
        <f t="shared" si="2"/>
        <v>37.52923906681827</v>
      </c>
      <c r="N72" s="2">
        <f t="shared" si="29"/>
        <v>125.10880551719561</v>
      </c>
      <c r="O72" s="2">
        <f t="shared" si="30"/>
        <v>85.282076017174916</v>
      </c>
      <c r="P72" s="5">
        <f t="shared" si="5"/>
        <v>0.38726441721363941</v>
      </c>
      <c r="Q72" s="4">
        <f t="shared" si="31"/>
        <v>0.29997280296677487</v>
      </c>
      <c r="R72" s="4">
        <f t="shared" si="6"/>
        <v>0.26189582725912192</v>
      </c>
      <c r="S72" s="4">
        <f t="shared" si="36"/>
        <v>0</v>
      </c>
      <c r="T72" s="4">
        <f t="shared" si="37"/>
        <v>0</v>
      </c>
      <c r="U72" s="5">
        <f t="shared" si="38"/>
        <v>0.69111928581212312</v>
      </c>
      <c r="V72" s="5">
        <f t="shared" si="39"/>
        <v>-28.105018863440634</v>
      </c>
      <c r="W72" s="5">
        <f t="shared" si="40"/>
        <v>-15.748126474286559</v>
      </c>
      <c r="X72" s="5">
        <f t="shared" si="12"/>
        <v>1</v>
      </c>
      <c r="Y72" s="5">
        <f t="shared" si="13"/>
        <v>-6.2457616184870357</v>
      </c>
      <c r="Z72" s="5">
        <f t="shared" si="14"/>
        <v>-10.318978027804414</v>
      </c>
      <c r="AA72" s="5">
        <f t="shared" si="15"/>
        <v>18.141745704178692</v>
      </c>
      <c r="AB72" s="5">
        <f t="shared" si="16"/>
        <v>-5.5546423326749128</v>
      </c>
      <c r="AC72" s="5">
        <f t="shared" si="17"/>
        <v>-38.423996891245046</v>
      </c>
      <c r="AD72" s="5">
        <f t="shared" si="18"/>
        <v>-29.780380770107868</v>
      </c>
      <c r="AE72">
        <f t="shared" si="41"/>
        <v>0</v>
      </c>
    </row>
    <row r="73" spans="1:31" x14ac:dyDescent="0.2">
      <c r="A73">
        <f t="shared" si="19"/>
        <v>0.4100000000000002</v>
      </c>
      <c r="B73" s="5">
        <f t="shared" si="20"/>
        <v>-0.59594464467558239</v>
      </c>
      <c r="C73" s="5">
        <f t="shared" si="21"/>
        <v>50.145050359985142</v>
      </c>
      <c r="D73" s="5">
        <f t="shared" si="22"/>
        <v>33.488380002539131</v>
      </c>
      <c r="E73" s="2">
        <f t="shared" si="33"/>
        <v>50.148591462023774</v>
      </c>
      <c r="F73" s="2">
        <f t="shared" si="34"/>
        <v>-0.68089483029647113</v>
      </c>
      <c r="G73" s="3">
        <f t="shared" si="25"/>
        <v>-2.738815036620124</v>
      </c>
      <c r="H73" s="3">
        <f t="shared" si="26"/>
        <v>108.73341387237996</v>
      </c>
      <c r="I73" s="3">
        <f t="shared" si="27"/>
        <v>60.844251339801716</v>
      </c>
      <c r="J73" s="2">
        <f t="shared" si="35"/>
        <v>124.62936781211742</v>
      </c>
      <c r="K73" s="2">
        <f t="shared" si="28"/>
        <v>84.955260948955299</v>
      </c>
      <c r="L73" s="6">
        <f t="shared" si="1"/>
        <v>2961.2090635249961</v>
      </c>
      <c r="M73" s="2">
        <f t="shared" si="2"/>
        <v>37.529212089813313</v>
      </c>
      <c r="N73" s="2">
        <f t="shared" si="29"/>
        <v>124.62936781211742</v>
      </c>
      <c r="O73" s="2">
        <f t="shared" si="30"/>
        <v>84.955260948955299</v>
      </c>
      <c r="P73" s="5">
        <f t="shared" si="5"/>
        <v>0.38726429290788578</v>
      </c>
      <c r="Q73" s="4">
        <f t="shared" si="31"/>
        <v>0.30112655426760848</v>
      </c>
      <c r="R73" s="4">
        <f t="shared" si="6"/>
        <v>0.26235264801802122</v>
      </c>
      <c r="S73" s="4">
        <f t="shared" si="36"/>
        <v>0</v>
      </c>
      <c r="T73" s="4">
        <f t="shared" si="37"/>
        <v>0</v>
      </c>
      <c r="U73" s="5">
        <f t="shared" si="38"/>
        <v>0.70272263098981447</v>
      </c>
      <c r="V73" s="5">
        <f t="shared" si="39"/>
        <v>-27.898718844189435</v>
      </c>
      <c r="W73" s="5">
        <f t="shared" si="40"/>
        <v>-15.611361778879187</v>
      </c>
      <c r="X73" s="5">
        <f t="shared" si="12"/>
        <v>1</v>
      </c>
      <c r="Y73" s="5">
        <f t="shared" si="13"/>
        <v>-6.2086764070407359</v>
      </c>
      <c r="Z73" s="5">
        <f t="shared" si="14"/>
        <v>-10.250170274589408</v>
      </c>
      <c r="AA73" s="5">
        <f t="shared" si="15"/>
        <v>18.038377763886242</v>
      </c>
      <c r="AB73" s="5">
        <f t="shared" si="16"/>
        <v>-5.5059537760509212</v>
      </c>
      <c r="AC73" s="5">
        <f t="shared" si="17"/>
        <v>-38.14888911877884</v>
      </c>
      <c r="AD73" s="5">
        <f t="shared" si="18"/>
        <v>-29.746984014992947</v>
      </c>
      <c r="AE73">
        <f t="shared" si="41"/>
        <v>0</v>
      </c>
    </row>
    <row r="74" spans="1:31" x14ac:dyDescent="0.2">
      <c r="A74">
        <f t="shared" si="19"/>
        <v>0.42000000000000021</v>
      </c>
      <c r="B74" s="5">
        <f t="shared" si="20"/>
        <v>-0.62360809273058615</v>
      </c>
      <c r="C74" s="5">
        <f t="shared" si="21"/>
        <v>51.230477054253001</v>
      </c>
      <c r="D74" s="5">
        <f t="shared" si="22"/>
        <v>34.095335166736398</v>
      </c>
      <c r="E74" s="2">
        <f t="shared" si="33"/>
        <v>51.234272379527965</v>
      </c>
      <c r="F74" s="2">
        <f t="shared" si="34"/>
        <v>-0.69740414805155615</v>
      </c>
      <c r="G74" s="3">
        <f t="shared" si="25"/>
        <v>-2.7938745743806335</v>
      </c>
      <c r="H74" s="3">
        <f t="shared" si="26"/>
        <v>108.35192498119217</v>
      </c>
      <c r="I74" s="3">
        <f t="shared" si="27"/>
        <v>60.546781499651786</v>
      </c>
      <c r="J74" s="2">
        <f t="shared" si="35"/>
        <v>124.15255991011156</v>
      </c>
      <c r="K74" s="2">
        <f t="shared" si="28"/>
        <v>84.630238520866769</v>
      </c>
      <c r="L74" s="6">
        <f t="shared" si="1"/>
        <v>2961.2069520557925</v>
      </c>
      <c r="M74" s="2">
        <f t="shared" si="2"/>
        <v>37.529185329873762</v>
      </c>
      <c r="N74" s="2">
        <f t="shared" si="29"/>
        <v>124.15255991011156</v>
      </c>
      <c r="O74" s="2">
        <f t="shared" si="30"/>
        <v>84.630238520866769</v>
      </c>
      <c r="P74" s="5">
        <f t="shared" si="5"/>
        <v>0.38726416960242327</v>
      </c>
      <c r="Q74" s="4">
        <f t="shared" si="31"/>
        <v>0.302282815247994</v>
      </c>
      <c r="R74" s="4">
        <f t="shared" si="6"/>
        <v>0.26280854721449526</v>
      </c>
      <c r="S74" s="4">
        <f t="shared" si="36"/>
        <v>0</v>
      </c>
      <c r="T74" s="4">
        <f t="shared" si="37"/>
        <v>0</v>
      </c>
      <c r="U74" s="5">
        <f t="shared" si="38"/>
        <v>0.71410700014944184</v>
      </c>
      <c r="V74" s="5">
        <f t="shared" si="39"/>
        <v>-27.694467324428668</v>
      </c>
      <c r="W74" s="5">
        <f t="shared" si="40"/>
        <v>-15.475598261244468</v>
      </c>
      <c r="X74" s="5">
        <f t="shared" si="12"/>
        <v>1</v>
      </c>
      <c r="Y74" s="5">
        <f t="shared" si="13"/>
        <v>-6.171844975947379</v>
      </c>
      <c r="Z74" s="5">
        <f t="shared" si="14"/>
        <v>-10.181638443796475</v>
      </c>
      <c r="AA74" s="5">
        <f t="shared" si="15"/>
        <v>17.935829736858683</v>
      </c>
      <c r="AB74" s="5">
        <f t="shared" si="16"/>
        <v>-5.4577379757979374</v>
      </c>
      <c r="AC74" s="5">
        <f t="shared" si="17"/>
        <v>-37.876105768225145</v>
      </c>
      <c r="AD74" s="5">
        <f t="shared" si="18"/>
        <v>-29.713768524385785</v>
      </c>
      <c r="AE74">
        <f t="shared" si="41"/>
        <v>0</v>
      </c>
    </row>
    <row r="75" spans="1:31" x14ac:dyDescent="0.2">
      <c r="A75">
        <f t="shared" si="19"/>
        <v>0.43000000000000022</v>
      </c>
      <c r="B75" s="5">
        <f t="shared" si="20"/>
        <v>-0.65181972537318245</v>
      </c>
      <c r="C75" s="5">
        <f t="shared" si="21"/>
        <v>52.312102498776511</v>
      </c>
      <c r="D75" s="5">
        <f t="shared" si="22"/>
        <v>34.699317293306692</v>
      </c>
      <c r="E75" s="2">
        <f t="shared" si="33"/>
        <v>52.316163246141102</v>
      </c>
      <c r="F75" s="2">
        <f t="shared" si="34"/>
        <v>-0.71388043868166307</v>
      </c>
      <c r="G75" s="3">
        <f t="shared" si="25"/>
        <v>-2.8484519541386129</v>
      </c>
      <c r="H75" s="3">
        <f t="shared" si="26"/>
        <v>107.97316392350992</v>
      </c>
      <c r="I75" s="3">
        <f t="shared" si="27"/>
        <v>60.249643814407925</v>
      </c>
      <c r="J75" s="2">
        <f t="shared" si="35"/>
        <v>123.67836264258678</v>
      </c>
      <c r="K75" s="2">
        <f t="shared" si="28"/>
        <v>84.306995666384978</v>
      </c>
      <c r="L75" s="6">
        <f t="shared" si="1"/>
        <v>2961.2048575712915</v>
      </c>
      <c r="M75" s="2">
        <f t="shared" si="2"/>
        <v>37.529158785191711</v>
      </c>
      <c r="N75" s="2">
        <f t="shared" si="29"/>
        <v>123.67836264258678</v>
      </c>
      <c r="O75" s="2">
        <f t="shared" si="30"/>
        <v>84.306995666384978</v>
      </c>
      <c r="P75" s="5">
        <f t="shared" si="5"/>
        <v>0.38726404728891933</v>
      </c>
      <c r="Q75" s="4">
        <f t="shared" si="31"/>
        <v>0.30344158819150724</v>
      </c>
      <c r="R75" s="4">
        <f t="shared" si="6"/>
        <v>0.2632635253171724</v>
      </c>
      <c r="S75" s="4">
        <f t="shared" si="36"/>
        <v>0</v>
      </c>
      <c r="T75" s="4">
        <f t="shared" si="37"/>
        <v>0</v>
      </c>
      <c r="U75" s="5">
        <f t="shared" si="38"/>
        <v>0.72527581300183641</v>
      </c>
      <c r="V75" s="5">
        <f t="shared" si="39"/>
        <v>-27.492239822835863</v>
      </c>
      <c r="W75" s="5">
        <f t="shared" si="40"/>
        <v>-15.340827264815202</v>
      </c>
      <c r="X75" s="5">
        <f t="shared" si="12"/>
        <v>0.99999999999999978</v>
      </c>
      <c r="Y75" s="5">
        <f t="shared" si="13"/>
        <v>-6.1352651652112522</v>
      </c>
      <c r="Z75" s="5">
        <f t="shared" si="14"/>
        <v>-10.113381597670722</v>
      </c>
      <c r="AA75" s="5">
        <f t="shared" si="15"/>
        <v>17.834093830117428</v>
      </c>
      <c r="AB75" s="5">
        <f t="shared" si="16"/>
        <v>-5.4099893522094158</v>
      </c>
      <c r="AC75" s="5">
        <f t="shared" si="17"/>
        <v>-37.605621420506587</v>
      </c>
      <c r="AD75" s="5">
        <f t="shared" si="18"/>
        <v>-29.680733434697771</v>
      </c>
      <c r="AE75">
        <f t="shared" si="41"/>
        <v>0</v>
      </c>
    </row>
    <row r="76" spans="1:31" x14ac:dyDescent="0.2">
      <c r="A76">
        <f t="shared" si="19"/>
        <v>0.44000000000000022</v>
      </c>
      <c r="B76" s="5">
        <f t="shared" si="20"/>
        <v>-0.68057474438217902</v>
      </c>
      <c r="C76" s="5">
        <f t="shared" si="21"/>
        <v>53.389953856940586</v>
      </c>
      <c r="D76" s="5">
        <f t="shared" si="22"/>
        <v>35.300329694779037</v>
      </c>
      <c r="E76" s="2">
        <f t="shared" si="33"/>
        <v>53.394291406749993</v>
      </c>
      <c r="F76" s="2">
        <f t="shared" si="34"/>
        <v>-0.73032369965223609</v>
      </c>
      <c r="G76" s="3">
        <f t="shared" si="25"/>
        <v>-2.9025518476607068</v>
      </c>
      <c r="H76" s="3">
        <f t="shared" si="26"/>
        <v>107.59710770930485</v>
      </c>
      <c r="I76" s="3">
        <f t="shared" si="27"/>
        <v>59.952836480060945</v>
      </c>
      <c r="J76" s="2">
        <f t="shared" si="35"/>
        <v>123.20675710626035</v>
      </c>
      <c r="K76" s="2">
        <f t="shared" si="28"/>
        <v>83.985519499836641</v>
      </c>
      <c r="L76" s="6">
        <f t="shared" si="1"/>
        <v>2961.2027799301554</v>
      </c>
      <c r="M76" s="2">
        <f t="shared" si="2"/>
        <v>37.529132453975926</v>
      </c>
      <c r="N76" s="2">
        <f t="shared" si="29"/>
        <v>123.20675710626035</v>
      </c>
      <c r="O76" s="2">
        <f t="shared" si="30"/>
        <v>83.985519499836641</v>
      </c>
      <c r="P76" s="5">
        <f t="shared" si="5"/>
        <v>0.38726392595911807</v>
      </c>
      <c r="Q76" s="4">
        <f t="shared" si="31"/>
        <v>0.30460287516218543</v>
      </c>
      <c r="R76" s="4">
        <f t="shared" si="6"/>
        <v>0.26371758272264278</v>
      </c>
      <c r="S76" s="4">
        <f t="shared" si="36"/>
        <v>0</v>
      </c>
      <c r="T76" s="4">
        <f t="shared" si="37"/>
        <v>0</v>
      </c>
      <c r="U76" s="5">
        <f t="shared" si="38"/>
        <v>0.73623243396787463</v>
      </c>
      <c r="V76" s="5">
        <f t="shared" si="39"/>
        <v>-27.292012220408431</v>
      </c>
      <c r="W76" s="5">
        <f t="shared" si="40"/>
        <v>-15.207040232741056</v>
      </c>
      <c r="X76" s="5">
        <f t="shared" si="12"/>
        <v>1</v>
      </c>
      <c r="Y76" s="5">
        <f t="shared" si="13"/>
        <v>-6.098934840182527</v>
      </c>
      <c r="Z76" s="5">
        <f t="shared" si="14"/>
        <v>-10.045398802968135</v>
      </c>
      <c r="AA76" s="5">
        <f t="shared" si="15"/>
        <v>17.733162345877211</v>
      </c>
      <c r="AB76" s="5">
        <f t="shared" si="16"/>
        <v>-5.3627024062146527</v>
      </c>
      <c r="AC76" s="5">
        <f t="shared" si="17"/>
        <v>-37.337411023376568</v>
      </c>
      <c r="AD76" s="5">
        <f t="shared" si="18"/>
        <v>-29.647877886863846</v>
      </c>
      <c r="AE76">
        <f t="shared" si="41"/>
        <v>0</v>
      </c>
    </row>
    <row r="77" spans="1:31" x14ac:dyDescent="0.2">
      <c r="A77">
        <f t="shared" si="19"/>
        <v>0.45000000000000023</v>
      </c>
      <c r="B77" s="5">
        <f t="shared" si="20"/>
        <v>-0.70986839797909684</v>
      </c>
      <c r="C77" s="5">
        <f t="shared" si="21"/>
        <v>54.464058063482469</v>
      </c>
      <c r="D77" s="5">
        <f t="shared" si="22"/>
        <v>35.898375665685307</v>
      </c>
      <c r="E77" s="2">
        <f t="shared" si="33"/>
        <v>54.468683974232746</v>
      </c>
      <c r="F77" s="2">
        <f t="shared" si="34"/>
        <v>-0.74673393396445786</v>
      </c>
      <c r="G77" s="3">
        <f t="shared" si="25"/>
        <v>-2.9561788717228534</v>
      </c>
      <c r="H77" s="3">
        <f t="shared" si="26"/>
        <v>107.22373359907108</v>
      </c>
      <c r="I77" s="3">
        <f t="shared" si="27"/>
        <v>59.656357701192306</v>
      </c>
      <c r="J77" s="2">
        <f t="shared" si="35"/>
        <v>122.73772465961225</v>
      </c>
      <c r="K77" s="2">
        <f t="shared" si="28"/>
        <v>83.665797313982452</v>
      </c>
      <c r="L77" s="6">
        <f t="shared" si="1"/>
        <v>2961.2007189923356</v>
      </c>
      <c r="M77" s="2">
        <f t="shared" si="2"/>
        <v>37.529106334451477</v>
      </c>
      <c r="N77" s="2">
        <f t="shared" si="29"/>
        <v>122.73772465961225</v>
      </c>
      <c r="O77" s="2">
        <f t="shared" si="30"/>
        <v>83.665797313982452</v>
      </c>
      <c r="P77" s="5">
        <f t="shared" si="5"/>
        <v>0.38726380560483886</v>
      </c>
      <c r="Q77" s="4">
        <f t="shared" si="31"/>
        <v>0.30576667800002572</v>
      </c>
      <c r="R77" s="4">
        <f t="shared" si="6"/>
        <v>0.26417071975537565</v>
      </c>
      <c r="S77" s="4">
        <f t="shared" si="36"/>
        <v>0</v>
      </c>
      <c r="T77" s="4">
        <f t="shared" si="37"/>
        <v>0</v>
      </c>
      <c r="U77" s="5">
        <f t="shared" si="38"/>
        <v>0.74698017321922194</v>
      </c>
      <c r="V77" s="5">
        <f t="shared" si="39"/>
        <v>-27.093760754188477</v>
      </c>
      <c r="W77" s="5">
        <f t="shared" si="40"/>
        <v>-15.074228706361671</v>
      </c>
      <c r="X77" s="5">
        <f t="shared" si="12"/>
        <v>1</v>
      </c>
      <c r="Y77" s="5">
        <f t="shared" si="13"/>
        <v>-6.0628518911986919</v>
      </c>
      <c r="Z77" s="5">
        <f t="shared" si="14"/>
        <v>-9.9776891309133688</v>
      </c>
      <c r="AA77" s="5">
        <f t="shared" si="15"/>
        <v>17.63302768018691</v>
      </c>
      <c r="AB77" s="5">
        <f t="shared" si="16"/>
        <v>-5.3158717179794701</v>
      </c>
      <c r="AC77" s="5">
        <f t="shared" si="17"/>
        <v>-37.071449885101842</v>
      </c>
      <c r="AD77" s="5">
        <f t="shared" si="18"/>
        <v>-29.615201026174759</v>
      </c>
      <c r="AE77">
        <f t="shared" si="41"/>
        <v>0</v>
      </c>
    </row>
    <row r="78" spans="1:31" x14ac:dyDescent="0.2">
      <c r="A78">
        <f t="shared" si="19"/>
        <v>0.46000000000000024</v>
      </c>
      <c r="B78" s="5">
        <f t="shared" si="20"/>
        <v>-0.73969598028222439</v>
      </c>
      <c r="C78" s="5">
        <f t="shared" si="21"/>
        <v>55.534441826978927</v>
      </c>
      <c r="D78" s="5">
        <f t="shared" si="22"/>
        <v>36.49345848264592</v>
      </c>
      <c r="E78" s="2">
        <f t="shared" si="33"/>
        <v>55.539367831992401</v>
      </c>
      <c r="F78" s="2">
        <f t="shared" si="34"/>
        <v>-0.76311114952485815</v>
      </c>
      <c r="G78" s="3">
        <f t="shared" si="25"/>
        <v>-3.0093375889026479</v>
      </c>
      <c r="H78" s="3">
        <f t="shared" si="26"/>
        <v>106.85301910022007</v>
      </c>
      <c r="I78" s="3">
        <f t="shared" si="27"/>
        <v>59.360205690930556</v>
      </c>
      <c r="J78" s="2">
        <f t="shared" si="35"/>
        <v>122.27124691940277</v>
      </c>
      <c r="K78" s="2">
        <f t="shared" si="28"/>
        <v>83.347816577643329</v>
      </c>
      <c r="L78" s="6">
        <f t="shared" si="1"/>
        <v>2961.198674619051</v>
      </c>
      <c r="M78" s="2">
        <f t="shared" si="2"/>
        <v>37.529080424859501</v>
      </c>
      <c r="N78" s="2">
        <f t="shared" si="29"/>
        <v>122.27124691940277</v>
      </c>
      <c r="O78" s="2">
        <f t="shared" si="30"/>
        <v>83.347816577643329</v>
      </c>
      <c r="P78" s="5">
        <f t="shared" si="5"/>
        <v>0.38726368621797524</v>
      </c>
      <c r="Q78" s="4">
        <f t="shared" si="31"/>
        <v>0.30693299831641901</v>
      </c>
      <c r="R78" s="4">
        <f t="shared" si="6"/>
        <v>0.26462293666763437</v>
      </c>
      <c r="S78" s="4">
        <f t="shared" si="36"/>
        <v>0</v>
      </c>
      <c r="T78" s="4">
        <f t="shared" si="37"/>
        <v>0</v>
      </c>
      <c r="U78" s="5">
        <f t="shared" si="38"/>
        <v>0.75752228769700247</v>
      </c>
      <c r="V78" s="5">
        <f t="shared" si="39"/>
        <v>-26.897462011115273</v>
      </c>
      <c r="W78" s="5">
        <f t="shared" si="40"/>
        <v>-14.942384323706067</v>
      </c>
      <c r="X78" s="5">
        <f t="shared" si="12"/>
        <v>1</v>
      </c>
      <c r="Y78" s="5">
        <f t="shared" si="13"/>
        <v>-6.0270142332321361</v>
      </c>
      <c r="Z78" s="5">
        <f t="shared" si="14"/>
        <v>-9.9102516571570494</v>
      </c>
      <c r="AA78" s="5">
        <f t="shared" si="15"/>
        <v>17.533682321594341</v>
      </c>
      <c r="AB78" s="5">
        <f t="shared" si="16"/>
        <v>-5.2694919455351332</v>
      </c>
      <c r="AC78" s="5">
        <f t="shared" si="17"/>
        <v>-36.807713668272321</v>
      </c>
      <c r="AD78" s="5">
        <f t="shared" si="18"/>
        <v>-29.582702002111724</v>
      </c>
      <c r="AE78">
        <f t="shared" si="41"/>
        <v>0</v>
      </c>
    </row>
    <row r="79" spans="1:31" x14ac:dyDescent="0.2">
      <c r="A79">
        <f t="shared" si="19"/>
        <v>0.47000000000000025</v>
      </c>
      <c r="B79" s="5">
        <f t="shared" si="20"/>
        <v>-0.7700528307685276</v>
      </c>
      <c r="C79" s="5">
        <f t="shared" si="21"/>
        <v>56.601131632297715</v>
      </c>
      <c r="D79" s="5">
        <f t="shared" si="22"/>
        <v>37.08558140445512</v>
      </c>
      <c r="E79" s="2">
        <f t="shared" si="33"/>
        <v>56.606369636454055</v>
      </c>
      <c r="F79" s="2">
        <f t="shared" si="34"/>
        <v>-0.77945535859370496</v>
      </c>
      <c r="G79" s="3">
        <f t="shared" si="25"/>
        <v>-3.0620325083579991</v>
      </c>
      <c r="H79" s="3">
        <f t="shared" si="26"/>
        <v>106.48494196353734</v>
      </c>
      <c r="I79" s="3">
        <f t="shared" si="27"/>
        <v>59.064378670909441</v>
      </c>
      <c r="J79" s="2">
        <f t="shared" si="35"/>
        <v>121.80730575725225</v>
      </c>
      <c r="K79" s="2">
        <f t="shared" si="28"/>
        <v>83.031564933368941</v>
      </c>
      <c r="L79" s="6">
        <f t="shared" si="1"/>
        <v>2961.1966466727622</v>
      </c>
      <c r="M79" s="2">
        <f t="shared" si="2"/>
        <v>37.529054723456881</v>
      </c>
      <c r="N79" s="2">
        <f t="shared" si="29"/>
        <v>121.80730575725225</v>
      </c>
      <c r="O79" s="2">
        <f t="shared" si="30"/>
        <v>83.031564933368941</v>
      </c>
      <c r="P79" s="5">
        <f t="shared" si="5"/>
        <v>0.38726356779049309</v>
      </c>
      <c r="Q79" s="4">
        <f t="shared" si="31"/>
        <v>0.30810183748951731</v>
      </c>
      <c r="R79" s="4">
        <f t="shared" si="6"/>
        <v>0.26507423363938709</v>
      </c>
      <c r="S79" s="4">
        <f t="shared" si="36"/>
        <v>0</v>
      </c>
      <c r="T79" s="4">
        <f t="shared" si="37"/>
        <v>0</v>
      </c>
      <c r="U79" s="5">
        <f t="shared" si="38"/>
        <v>0.76786198210891499</v>
      </c>
      <c r="V79" s="5">
        <f t="shared" si="39"/>
        <v>-26.703092922002014</v>
      </c>
      <c r="W79" s="5">
        <f t="shared" si="40"/>
        <v>-14.811498818017625</v>
      </c>
      <c r="X79" s="5">
        <f t="shared" si="12"/>
        <v>1</v>
      </c>
      <c r="Y79" s="5">
        <f t="shared" si="13"/>
        <v>-5.9914198055436687</v>
      </c>
      <c r="Z79" s="5">
        <f t="shared" si="14"/>
        <v>-9.8430854617325174</v>
      </c>
      <c r="AA79" s="5">
        <f t="shared" si="15"/>
        <v>17.43511884983441</v>
      </c>
      <c r="AB79" s="5">
        <f t="shared" si="16"/>
        <v>-5.2235578234347537</v>
      </c>
      <c r="AC79" s="5">
        <f t="shared" si="17"/>
        <v>-36.546178383734528</v>
      </c>
      <c r="AD79" s="5">
        <f t="shared" si="18"/>
        <v>-29.550379968183215</v>
      </c>
      <c r="AE79">
        <f t="shared" si="41"/>
        <v>0</v>
      </c>
    </row>
    <row r="80" spans="1:31" x14ac:dyDescent="0.2">
      <c r="A80">
        <f t="shared" si="19"/>
        <v>0.48000000000000026</v>
      </c>
      <c r="B80" s="5">
        <f t="shared" si="20"/>
        <v>-0.80093433374327938</v>
      </c>
      <c r="C80" s="5">
        <f t="shared" si="21"/>
        <v>57.664153743013898</v>
      </c>
      <c r="D80" s="5">
        <f t="shared" si="22"/>
        <v>37.674747672165807</v>
      </c>
      <c r="E80" s="2">
        <f t="shared" si="33"/>
        <v>57.669715819526218</v>
      </c>
      <c r="F80" s="2">
        <f t="shared" si="34"/>
        <v>-0.7957665773010506</v>
      </c>
      <c r="G80" s="3">
        <f t="shared" si="25"/>
        <v>-3.1142680865923467</v>
      </c>
      <c r="H80" s="3">
        <f t="shared" si="26"/>
        <v>106.11948017969999</v>
      </c>
      <c r="I80" s="3">
        <f t="shared" si="27"/>
        <v>58.768874871227609</v>
      </c>
      <c r="J80" s="2">
        <f t="shared" si="35"/>
        <v>121.34588329628211</v>
      </c>
      <c r="K80" s="2">
        <f t="shared" si="28"/>
        <v>82.717030195147998</v>
      </c>
      <c r="L80" s="6">
        <f t="shared" si="1"/>
        <v>2961.1946350171506</v>
      </c>
      <c r="M80" s="2">
        <f t="shared" si="2"/>
        <v>37.529029228515967</v>
      </c>
      <c r="N80" s="2">
        <f t="shared" si="29"/>
        <v>121.34588329628211</v>
      </c>
      <c r="O80" s="2">
        <f t="shared" si="30"/>
        <v>82.717030195147998</v>
      </c>
      <c r="P80" s="5">
        <f t="shared" si="5"/>
        <v>0.38726345031442988</v>
      </c>
      <c r="Q80" s="4">
        <f t="shared" si="31"/>
        <v>0.3092731966595344</v>
      </c>
      <c r="R80" s="4">
        <f t="shared" si="6"/>
        <v>0.2655246107782161</v>
      </c>
      <c r="S80" s="4">
        <f t="shared" si="36"/>
        <v>0</v>
      </c>
      <c r="T80" s="4">
        <f t="shared" si="37"/>
        <v>0</v>
      </c>
      <c r="U80" s="5">
        <f t="shared" si="38"/>
        <v>0.77800240990531733</v>
      </c>
      <c r="V80" s="5">
        <f t="shared" si="39"/>
        <v>-26.510630755634526</v>
      </c>
      <c r="W80" s="5">
        <f t="shared" si="40"/>
        <v>-14.681564016304328</v>
      </c>
      <c r="X80" s="5">
        <f t="shared" si="12"/>
        <v>0.99999999999999978</v>
      </c>
      <c r="Y80" s="5">
        <f t="shared" si="13"/>
        <v>-5.9560665713420082</v>
      </c>
      <c r="Z80" s="5">
        <f t="shared" si="14"/>
        <v>-9.7761896290121477</v>
      </c>
      <c r="AA80" s="5">
        <f t="shared" si="15"/>
        <v>17.337329934540396</v>
      </c>
      <c r="AB80" s="5">
        <f t="shared" si="16"/>
        <v>-5.1780641614366907</v>
      </c>
      <c r="AC80" s="5">
        <f t="shared" si="17"/>
        <v>-36.286820384646674</v>
      </c>
      <c r="AD80" s="5">
        <f t="shared" si="18"/>
        <v>-29.518234081763932</v>
      </c>
      <c r="AE80">
        <f t="shared" si="41"/>
        <v>0</v>
      </c>
    </row>
    <row r="81" spans="1:31" x14ac:dyDescent="0.2">
      <c r="A81">
        <f t="shared" si="19"/>
        <v>0.49000000000000027</v>
      </c>
      <c r="B81" s="5">
        <f t="shared" si="20"/>
        <v>-0.83233591781727467</v>
      </c>
      <c r="C81" s="5">
        <f t="shared" si="21"/>
        <v>58.723534203791665</v>
      </c>
      <c r="D81" s="5">
        <f t="shared" si="22"/>
        <v>38.260960509173991</v>
      </c>
      <c r="E81" s="2">
        <f t="shared" si="33"/>
        <v>58.729432591026949</v>
      </c>
      <c r="F81" s="2">
        <f t="shared" si="34"/>
        <v>-0.81204482522104626</v>
      </c>
      <c r="G81" s="3">
        <f t="shared" si="25"/>
        <v>-3.1660487282067136</v>
      </c>
      <c r="H81" s="3">
        <f t="shared" si="26"/>
        <v>105.75661197585353</v>
      </c>
      <c r="I81" s="3">
        <f t="shared" si="27"/>
        <v>58.47369253040997</v>
      </c>
      <c r="J81" s="2">
        <f t="shared" si="35"/>
        <v>120.88696190781513</v>
      </c>
      <c r="K81" s="2">
        <f t="shared" si="28"/>
        <v>82.404200346158916</v>
      </c>
      <c r="L81" s="6">
        <f t="shared" si="1"/>
        <v>2961.1926395170972</v>
      </c>
      <c r="M81" s="2">
        <f t="shared" si="2"/>
        <v>37.52900393832433</v>
      </c>
      <c r="N81" s="2">
        <f t="shared" si="29"/>
        <v>120.88696190781513</v>
      </c>
      <c r="O81" s="2">
        <f t="shared" si="30"/>
        <v>82.404200346158916</v>
      </c>
      <c r="P81" s="5">
        <f t="shared" si="5"/>
        <v>0.38726333378189293</v>
      </c>
      <c r="Q81" s="4">
        <f t="shared" si="31"/>
        <v>0.31044707672397998</v>
      </c>
      <c r="R81" s="4">
        <f t="shared" si="6"/>
        <v>0.26597406811922336</v>
      </c>
      <c r="S81" s="4">
        <f t="shared" si="36"/>
        <v>0</v>
      </c>
      <c r="T81" s="4">
        <f t="shared" si="37"/>
        <v>0</v>
      </c>
      <c r="U81" s="5">
        <f t="shared" si="38"/>
        <v>0.78794667423476694</v>
      </c>
      <c r="V81" s="5">
        <f t="shared" si="39"/>
        <v>-26.320053112988539</v>
      </c>
      <c r="W81" s="5">
        <f t="shared" si="40"/>
        <v>-14.552571837913499</v>
      </c>
      <c r="X81" s="5">
        <f t="shared" si="12"/>
        <v>1.0000000000000002</v>
      </c>
      <c r="Y81" s="5">
        <f t="shared" si="13"/>
        <v>-5.9209525174489581</v>
      </c>
      <c r="Z81" s="5">
        <f t="shared" si="14"/>
        <v>-9.7095632476630911</v>
      </c>
      <c r="AA81" s="5">
        <f t="shared" si="15"/>
        <v>17.240308333977623</v>
      </c>
      <c r="AB81" s="5">
        <f t="shared" si="16"/>
        <v>-5.1330058432141907</v>
      </c>
      <c r="AC81" s="5">
        <f t="shared" si="17"/>
        <v>-36.02961636065163</v>
      </c>
      <c r="AD81" s="5">
        <f t="shared" si="18"/>
        <v>-29.486263503935874</v>
      </c>
      <c r="AE81">
        <f t="shared" si="41"/>
        <v>0</v>
      </c>
    </row>
    <row r="82" spans="1:31" x14ac:dyDescent="0.2">
      <c r="A82">
        <f t="shared" si="19"/>
        <v>0.50000000000000022</v>
      </c>
      <c r="B82" s="5">
        <f t="shared" si="20"/>
        <v>-0.86425305539150254</v>
      </c>
      <c r="C82" s="5">
        <f t="shared" si="21"/>
        <v>59.779298842732167</v>
      </c>
      <c r="D82" s="5">
        <f t="shared" si="22"/>
        <v>38.844223121302896</v>
      </c>
      <c r="E82" s="2">
        <f t="shared" si="33"/>
        <v>59.785545941075362</v>
      </c>
      <c r="F82" s="2">
        <f t="shared" si="34"/>
        <v>-0.8282901249966107</v>
      </c>
      <c r="G82" s="3">
        <f t="shared" si="25"/>
        <v>-3.2173787866388555</v>
      </c>
      <c r="H82" s="3">
        <f t="shared" si="26"/>
        <v>105.39631581224701</v>
      </c>
      <c r="I82" s="3">
        <f t="shared" si="27"/>
        <v>58.178829895370612</v>
      </c>
      <c r="J82" s="2">
        <f t="shared" si="35"/>
        <v>120.43052420813459</v>
      </c>
      <c r="K82" s="2">
        <f t="shared" si="28"/>
        <v>82.09306353656072</v>
      </c>
      <c r="L82" s="6">
        <f t="shared" si="1"/>
        <v>2961.1906600386587</v>
      </c>
      <c r="M82" s="2">
        <f t="shared" si="2"/>
        <v>37.528978851184391</v>
      </c>
      <c r="N82" s="2">
        <f t="shared" si="29"/>
        <v>120.43052420813459</v>
      </c>
      <c r="O82" s="2">
        <f t="shared" si="30"/>
        <v>82.09306353656072</v>
      </c>
      <c r="P82" s="5">
        <f t="shared" si="5"/>
        <v>0.38726321818505843</v>
      </c>
      <c r="Q82" s="4">
        <f t="shared" si="31"/>
        <v>0.31162347833282505</v>
      </c>
      <c r="R82" s="4">
        <f t="shared" si="6"/>
        <v>0.26642260562493381</v>
      </c>
      <c r="S82" s="4">
        <f t="shared" si="36"/>
        <v>0</v>
      </c>
      <c r="T82" s="4">
        <f t="shared" si="37"/>
        <v>0</v>
      </c>
      <c r="U82" s="5">
        <f t="shared" si="38"/>
        <v>0.79769782887951646</v>
      </c>
      <c r="V82" s="5">
        <f t="shared" si="39"/>
        <v>-26.131337921563315</v>
      </c>
      <c r="W82" s="5">
        <f t="shared" si="40"/>
        <v>-14.42451429313075</v>
      </c>
      <c r="X82" s="5">
        <f t="shared" si="12"/>
        <v>1</v>
      </c>
      <c r="Y82" s="5">
        <f t="shared" si="13"/>
        <v>-5.8860756539702841</v>
      </c>
      <c r="Z82" s="5">
        <f t="shared" si="14"/>
        <v>-9.6432054106026026</v>
      </c>
      <c r="AA82" s="5">
        <f t="shared" si="15"/>
        <v>17.144046893799285</v>
      </c>
      <c r="AB82" s="5">
        <f t="shared" si="16"/>
        <v>-5.0883778250907676</v>
      </c>
      <c r="AC82" s="5">
        <f t="shared" si="17"/>
        <v>-35.774543332165919</v>
      </c>
      <c r="AD82" s="5">
        <f t="shared" si="18"/>
        <v>-29.454467399331463</v>
      </c>
      <c r="AE82">
        <f t="shared" si="41"/>
        <v>0</v>
      </c>
    </row>
    <row r="83" spans="1:31" x14ac:dyDescent="0.2">
      <c r="A83">
        <f t="shared" si="19"/>
        <v>0.51000000000000023</v>
      </c>
      <c r="B83" s="5">
        <f t="shared" si="20"/>
        <v>-0.89668126214914567</v>
      </c>
      <c r="C83" s="5">
        <f t="shared" si="21"/>
        <v>60.831473273688033</v>
      </c>
      <c r="D83" s="5">
        <f t="shared" si="22"/>
        <v>39.424538696886636</v>
      </c>
      <c r="E83" s="2">
        <f t="shared" si="33"/>
        <v>60.838081642449175</v>
      </c>
      <c r="F83" s="2">
        <f t="shared" si="34"/>
        <v>-0.84450250200773014</v>
      </c>
      <c r="G83" s="3">
        <f t="shared" si="25"/>
        <v>-3.268262564889763</v>
      </c>
      <c r="H83" s="3">
        <f t="shared" si="26"/>
        <v>105.03857037892536</v>
      </c>
      <c r="I83" s="3">
        <f t="shared" si="27"/>
        <v>57.884285221377297</v>
      </c>
      <c r="J83" s="2">
        <f t="shared" si="35"/>
        <v>119.97655305530024</v>
      </c>
      <c r="K83" s="2">
        <f t="shared" si="28"/>
        <v>81.783608081322583</v>
      </c>
      <c r="L83" s="6">
        <f t="shared" si="1"/>
        <v>2961.1886964490477</v>
      </c>
      <c r="M83" s="2">
        <f t="shared" si="2"/>
        <v>37.528953965413272</v>
      </c>
      <c r="N83" s="2">
        <f t="shared" si="29"/>
        <v>119.97655305530024</v>
      </c>
      <c r="O83" s="2">
        <f t="shared" si="30"/>
        <v>81.783608081322583</v>
      </c>
      <c r="P83" s="5">
        <f t="shared" si="5"/>
        <v>0.38726310351617005</v>
      </c>
      <c r="Q83" s="4">
        <f t="shared" si="31"/>
        <v>0.31280240188360159</v>
      </c>
      <c r="R83" s="4">
        <f t="shared" si="6"/>
        <v>0.26687022318519654</v>
      </c>
      <c r="S83" s="4">
        <f t="shared" si="36"/>
        <v>0</v>
      </c>
      <c r="T83" s="4">
        <f t="shared" si="37"/>
        <v>0</v>
      </c>
      <c r="U83" s="5">
        <f t="shared" si="38"/>
        <v>0.80725887917142702</v>
      </c>
      <c r="V83" s="5">
        <f t="shared" si="39"/>
        <v>-25.94446342982862</v>
      </c>
      <c r="W83" s="5">
        <f t="shared" si="40"/>
        <v>-14.297383481802459</v>
      </c>
      <c r="X83" s="5">
        <f t="shared" si="12"/>
        <v>0.99999999999999978</v>
      </c>
      <c r="Y83" s="5">
        <f t="shared" si="13"/>
        <v>-5.851434013972094</v>
      </c>
      <c r="Z83" s="5">
        <f t="shared" si="14"/>
        <v>-9.5771152149528458</v>
      </c>
      <c r="AA83" s="5">
        <f t="shared" si="15"/>
        <v>17.04853854582387</v>
      </c>
      <c r="AB83" s="5">
        <f t="shared" si="16"/>
        <v>-5.0441751348006667</v>
      </c>
      <c r="AC83" s="5">
        <f t="shared" si="17"/>
        <v>-35.521578644781464</v>
      </c>
      <c r="AD83" s="5">
        <f t="shared" si="18"/>
        <v>-29.422844935978588</v>
      </c>
      <c r="AE83">
        <f t="shared" si="41"/>
        <v>0</v>
      </c>
    </row>
    <row r="84" spans="1:31" x14ac:dyDescent="0.2">
      <c r="A84">
        <f t="shared" si="19"/>
        <v>0.52000000000000024</v>
      </c>
      <c r="B84" s="5">
        <f t="shared" si="20"/>
        <v>-0.92961609655478339</v>
      </c>
      <c r="C84" s="5">
        <f t="shared" si="21"/>
        <v>61.880082898545048</v>
      </c>
      <c r="D84" s="5">
        <f t="shared" si="22"/>
        <v>40.001910406853611</v>
      </c>
      <c r="E84" s="2">
        <f t="shared" si="33"/>
        <v>61.88706525290872</v>
      </c>
      <c r="F84" s="2">
        <f t="shared" si="34"/>
        <v>-0.86068198407768326</v>
      </c>
      <c r="G84" s="3">
        <f t="shared" si="25"/>
        <v>-3.3187043162377696</v>
      </c>
      <c r="H84" s="3">
        <f t="shared" si="26"/>
        <v>104.68335459247754</v>
      </c>
      <c r="I84" s="3">
        <f t="shared" si="27"/>
        <v>57.590056772017512</v>
      </c>
      <c r="J84" s="2">
        <f t="shared" si="35"/>
        <v>119.52503154602053</v>
      </c>
      <c r="K84" s="2">
        <f t="shared" si="28"/>
        <v>81.475822458091699</v>
      </c>
      <c r="L84" s="6">
        <f t="shared" si="1"/>
        <v>2961.1867486166107</v>
      </c>
      <c r="M84" s="2">
        <f t="shared" si="2"/>
        <v>37.528929279342456</v>
      </c>
      <c r="N84" s="2">
        <f t="shared" si="29"/>
        <v>119.52503154602053</v>
      </c>
      <c r="O84" s="2">
        <f t="shared" si="30"/>
        <v>81.475822458091699</v>
      </c>
      <c r="P84" s="5">
        <f t="shared" si="5"/>
        <v>0.38726298976753765</v>
      </c>
      <c r="Q84" s="4">
        <f t="shared" si="31"/>
        <v>0.31398384751643221</v>
      </c>
      <c r="R84" s="4">
        <f t="shared" si="6"/>
        <v>0.26731692061708323</v>
      </c>
      <c r="S84" s="4">
        <f t="shared" si="36"/>
        <v>0</v>
      </c>
      <c r="T84" s="4">
        <f t="shared" si="37"/>
        <v>0</v>
      </c>
      <c r="U84" s="5">
        <f t="shared" si="38"/>
        <v>0.81663278288876529</v>
      </c>
      <c r="V84" s="5">
        <f t="shared" si="39"/>
        <v>-25.759408201782549</v>
      </c>
      <c r="W84" s="5">
        <f t="shared" si="40"/>
        <v>-14.171171591981373</v>
      </c>
      <c r="X84" s="5">
        <f t="shared" si="12"/>
        <v>0.99999999999999978</v>
      </c>
      <c r="Y84" s="5">
        <f t="shared" si="13"/>
        <v>-5.8170256531626308</v>
      </c>
      <c r="Z84" s="5">
        <f t="shared" si="14"/>
        <v>-9.5112917619952189</v>
      </c>
      <c r="AA84" s="5">
        <f t="shared" si="15"/>
        <v>16.953776306833721</v>
      </c>
      <c r="AB84" s="5">
        <f t="shared" si="16"/>
        <v>-5.0003928702738651</v>
      </c>
      <c r="AC84" s="5">
        <f t="shared" si="17"/>
        <v>-35.270699963777766</v>
      </c>
      <c r="AD84" s="5">
        <f t="shared" si="18"/>
        <v>-29.391395285147652</v>
      </c>
      <c r="AE84">
        <f t="shared" si="41"/>
        <v>0</v>
      </c>
    </row>
    <row r="85" spans="1:31" x14ac:dyDescent="0.2">
      <c r="A85">
        <f t="shared" si="19"/>
        <v>0.53000000000000025</v>
      </c>
      <c r="B85" s="5">
        <f t="shared" si="20"/>
        <v>-0.9630531593606747</v>
      </c>
      <c r="C85" s="5">
        <f t="shared" si="21"/>
        <v>62.925152909471635</v>
      </c>
      <c r="D85" s="5">
        <f t="shared" si="22"/>
        <v>40.576341404809526</v>
      </c>
      <c r="E85" s="2">
        <f t="shared" si="33"/>
        <v>62.932522117488197</v>
      </c>
      <c r="F85" s="2">
        <f t="shared" si="34"/>
        <v>-0.87682860121231099</v>
      </c>
      <c r="G85" s="3">
        <f t="shared" si="25"/>
        <v>-3.3687082449405081</v>
      </c>
      <c r="H85" s="3">
        <f t="shared" si="26"/>
        <v>104.33064759283977</v>
      </c>
      <c r="I85" s="3">
        <f t="shared" si="27"/>
        <v>57.296142819166036</v>
      </c>
      <c r="J85" s="2">
        <f t="shared" si="35"/>
        <v>119.07594301257969</v>
      </c>
      <c r="K85" s="2">
        <f t="shared" si="28"/>
        <v>81.169695305098628</v>
      </c>
      <c r="L85" s="6">
        <f t="shared" si="1"/>
        <v>2961.1848164108078</v>
      </c>
      <c r="M85" s="2">
        <f t="shared" si="2"/>
        <v>37.528904791317522</v>
      </c>
      <c r="N85" s="2">
        <f t="shared" si="29"/>
        <v>119.07594301257969</v>
      </c>
      <c r="O85" s="2">
        <f t="shared" si="30"/>
        <v>81.169695305098628</v>
      </c>
      <c r="P85" s="5">
        <f t="shared" si="5"/>
        <v>0.38726287693153627</v>
      </c>
      <c r="Q85" s="4">
        <f t="shared" si="31"/>
        <v>0.3151678151089915</v>
      </c>
      <c r="R85" s="4">
        <f t="shared" si="6"/>
        <v>0.26776269766478372</v>
      </c>
      <c r="S85" s="4">
        <f t="shared" si="36"/>
        <v>0</v>
      </c>
      <c r="T85" s="4">
        <f t="shared" si="37"/>
        <v>0</v>
      </c>
      <c r="U85" s="5">
        <f t="shared" si="38"/>
        <v>0.82582245113433339</v>
      </c>
      <c r="V85" s="5">
        <f t="shared" si="39"/>
        <v>-25.576151111617815</v>
      </c>
      <c r="W85" s="5">
        <f t="shared" si="40"/>
        <v>-14.045870898594883</v>
      </c>
      <c r="X85" s="5">
        <f t="shared" si="12"/>
        <v>0.99999999999999978</v>
      </c>
      <c r="Y85" s="5">
        <f t="shared" si="13"/>
        <v>-5.7828486495793925</v>
      </c>
      <c r="Z85" s="5">
        <f t="shared" si="14"/>
        <v>-9.4457341571241962</v>
      </c>
      <c r="AA85" s="5">
        <f t="shared" si="15"/>
        <v>16.859753277394407</v>
      </c>
      <c r="AB85" s="5">
        <f t="shared" si="16"/>
        <v>-4.9570261984450594</v>
      </c>
      <c r="AC85" s="5">
        <f t="shared" si="17"/>
        <v>-35.021885268742011</v>
      </c>
      <c r="AD85" s="5">
        <f t="shared" si="18"/>
        <v>-29.360117621200473</v>
      </c>
      <c r="AE85">
        <f t="shared" si="41"/>
        <v>0</v>
      </c>
    </row>
    <row r="86" spans="1:31" x14ac:dyDescent="0.2">
      <c r="A86">
        <f t="shared" si="19"/>
        <v>0.54000000000000026</v>
      </c>
      <c r="B86" s="5">
        <f t="shared" si="20"/>
        <v>-0.99698809312000203</v>
      </c>
      <c r="C86" s="5">
        <f t="shared" si="21"/>
        <v>63.966708291136591</v>
      </c>
      <c r="D86" s="5">
        <f t="shared" si="22"/>
        <v>41.147834827120128</v>
      </c>
      <c r="E86" s="2">
        <f t="shared" si="33"/>
        <v>63.974477370754549</v>
      </c>
      <c r="F86" s="2">
        <f t="shared" si="34"/>
        <v>-0.89294238536815951</v>
      </c>
      <c r="G86" s="3">
        <f t="shared" si="25"/>
        <v>-3.4182785069249588</v>
      </c>
      <c r="H86" s="3">
        <f t="shared" si="26"/>
        <v>103.98042874015235</v>
      </c>
      <c r="I86" s="3">
        <f t="shared" si="27"/>
        <v>57.002541642954029</v>
      </c>
      <c r="J86" s="2">
        <f t="shared" si="35"/>
        <v>118.62927101981835</v>
      </c>
      <c r="K86" s="2">
        <f t="shared" si="28"/>
        <v>80.865215419099073</v>
      </c>
      <c r="L86" s="6">
        <f t="shared" si="1"/>
        <v>2961.1828997021912</v>
      </c>
      <c r="M86" s="2">
        <f t="shared" si="2"/>
        <v>37.528880499697905</v>
      </c>
      <c r="N86" s="2">
        <f t="shared" si="29"/>
        <v>118.62927101981835</v>
      </c>
      <c r="O86" s="2">
        <f t="shared" si="30"/>
        <v>80.865215419099073</v>
      </c>
      <c r="P86" s="5">
        <f t="shared" si="5"/>
        <v>0.38726276500060464</v>
      </c>
      <c r="Q86" s="4">
        <f t="shared" si="31"/>
        <v>0.31635430427139932</v>
      </c>
      <c r="R86" s="4">
        <f t="shared" si="6"/>
        <v>0.26820755399950075</v>
      </c>
      <c r="S86" s="4">
        <f t="shared" si="36"/>
        <v>0</v>
      </c>
      <c r="T86" s="4">
        <f t="shared" si="37"/>
        <v>0</v>
      </c>
      <c r="U86" s="5">
        <f t="shared" si="38"/>
        <v>0.83483074919536404</v>
      </c>
      <c r="V86" s="5">
        <f t="shared" si="39"/>
        <v>-25.394671338493776</v>
      </c>
      <c r="W86" s="5">
        <f t="shared" si="40"/>
        <v>-13.92147376213542</v>
      </c>
      <c r="X86" s="5">
        <f t="shared" si="12"/>
        <v>0.99999999999999978</v>
      </c>
      <c r="Y86" s="5">
        <f t="shared" si="13"/>
        <v>-5.7489011032814421</v>
      </c>
      <c r="Z86" s="5">
        <f t="shared" si="14"/>
        <v>-9.380441509800729</v>
      </c>
      <c r="AA86" s="5">
        <f t="shared" si="15"/>
        <v>16.766462640694435</v>
      </c>
      <c r="AB86" s="5">
        <f t="shared" si="16"/>
        <v>-4.9140703540860784</v>
      </c>
      <c r="AC86" s="5">
        <f t="shared" si="17"/>
        <v>-34.775112848294505</v>
      </c>
      <c r="AD86" s="5">
        <f t="shared" si="18"/>
        <v>-29.329011121440985</v>
      </c>
      <c r="AE86">
        <f t="shared" si="41"/>
        <v>0</v>
      </c>
    </row>
    <row r="87" spans="1:31" x14ac:dyDescent="0.2">
      <c r="A87">
        <f t="shared" si="19"/>
        <v>0.55000000000000027</v>
      </c>
      <c r="B87" s="5">
        <f t="shared" si="20"/>
        <v>-1.031416581706956</v>
      </c>
      <c r="C87" s="5">
        <f t="shared" si="21"/>
        <v>65.0047738228957</v>
      </c>
      <c r="D87" s="5">
        <f t="shared" si="22"/>
        <v>41.716393792993593</v>
      </c>
      <c r="E87" s="2">
        <f t="shared" si="33"/>
        <v>65.012955939034541</v>
      </c>
      <c r="F87" s="2">
        <f t="shared" si="34"/>
        <v>-0.90902337024591473</v>
      </c>
      <c r="G87" s="3">
        <f t="shared" si="25"/>
        <v>-3.4674192104658195</v>
      </c>
      <c r="H87" s="3">
        <f t="shared" si="26"/>
        <v>103.63267761166941</v>
      </c>
      <c r="I87" s="3">
        <f t="shared" si="27"/>
        <v>56.709251531739618</v>
      </c>
      <c r="J87" s="2">
        <f t="shared" si="35"/>
        <v>118.18499936216705</v>
      </c>
      <c r="K87" s="2">
        <f t="shared" si="28"/>
        <v>80.562371753351769</v>
      </c>
      <c r="L87" s="6">
        <f t="shared" si="1"/>
        <v>2961.1809983623871</v>
      </c>
      <c r="M87" s="2">
        <f t="shared" si="2"/>
        <v>37.52885640285664</v>
      </c>
      <c r="N87" s="2">
        <f t="shared" si="29"/>
        <v>118.18499936216705</v>
      </c>
      <c r="O87" s="2">
        <f t="shared" si="30"/>
        <v>80.562371753351769</v>
      </c>
      <c r="P87" s="5">
        <f t="shared" si="5"/>
        <v>0.38726265396724435</v>
      </c>
      <c r="Q87" s="4">
        <f t="shared" si="31"/>
        <v>0.31754331434104355</v>
      </c>
      <c r="R87" s="4">
        <f t="shared" si="6"/>
        <v>0.26865148921934145</v>
      </c>
      <c r="S87" s="4">
        <f t="shared" si="36"/>
        <v>0</v>
      </c>
      <c r="T87" s="4">
        <f t="shared" si="37"/>
        <v>0</v>
      </c>
      <c r="U87" s="5">
        <f t="shared" si="38"/>
        <v>0.84366049738561255</v>
      </c>
      <c r="V87" s="5">
        <f t="shared" si="39"/>
        <v>-25.21494836141207</v>
      </c>
      <c r="W87" s="5">
        <f t="shared" si="40"/>
        <v>-13.797972627372591</v>
      </c>
      <c r="X87" s="5">
        <f t="shared" si="12"/>
        <v>1</v>
      </c>
      <c r="Y87" s="5">
        <f t="shared" si="13"/>
        <v>-5.7151811360468177</v>
      </c>
      <c r="Z87" s="5">
        <f t="shared" si="14"/>
        <v>-9.3154129335051401</v>
      </c>
      <c r="AA87" s="5">
        <f t="shared" si="15"/>
        <v>16.673897661404862</v>
      </c>
      <c r="AB87" s="5">
        <f t="shared" si="16"/>
        <v>-4.8715206386612051</v>
      </c>
      <c r="AC87" s="5">
        <f t="shared" si="17"/>
        <v>-34.530361294917213</v>
      </c>
      <c r="AD87" s="5">
        <f t="shared" si="18"/>
        <v>-29.298074965967729</v>
      </c>
      <c r="AE87">
        <f t="shared" si="41"/>
        <v>0</v>
      </c>
    </row>
    <row r="88" spans="1:31" x14ac:dyDescent="0.2">
      <c r="A88">
        <f t="shared" si="19"/>
        <v>0.56000000000000028</v>
      </c>
      <c r="B88" s="5">
        <f t="shared" si="20"/>
        <v>-1.0663343498435474</v>
      </c>
      <c r="C88" s="5">
        <f t="shared" si="21"/>
        <v>66.039374080947653</v>
      </c>
      <c r="D88" s="5">
        <f t="shared" si="22"/>
        <v>42.282021404562691</v>
      </c>
      <c r="E88" s="2">
        <f t="shared" si="33"/>
        <v>66.047982542610612</v>
      </c>
      <c r="F88" s="2">
        <f t="shared" si="34"/>
        <v>-0.92507159110604109</v>
      </c>
      <c r="G88" s="3">
        <f t="shared" si="25"/>
        <v>-3.5161344168524313</v>
      </c>
      <c r="H88" s="3">
        <f t="shared" si="26"/>
        <v>103.28737399872024</v>
      </c>
      <c r="I88" s="3">
        <f t="shared" si="27"/>
        <v>56.416270782079941</v>
      </c>
      <c r="J88" s="2">
        <f t="shared" si="35"/>
        <v>117.74311206073098</v>
      </c>
      <c r="K88" s="2">
        <f t="shared" si="28"/>
        <v>80.261153415631199</v>
      </c>
      <c r="L88" s="6">
        <f t="shared" si="1"/>
        <v>2961.1791122640739</v>
      </c>
      <c r="M88" s="2">
        <f t="shared" si="2"/>
        <v>37.528832499180105</v>
      </c>
      <c r="N88" s="2">
        <f t="shared" si="29"/>
        <v>117.74311206073098</v>
      </c>
      <c r="O88" s="2">
        <f t="shared" si="30"/>
        <v>80.261153415631199</v>
      </c>
      <c r="P88" s="5">
        <f t="shared" si="5"/>
        <v>0.38726254382401837</v>
      </c>
      <c r="Q88" s="4">
        <f t="shared" si="31"/>
        <v>0.31873484437733418</v>
      </c>
      <c r="R88" s="4">
        <f t="shared" si="6"/>
        <v>0.26909450284920738</v>
      </c>
      <c r="S88" s="4">
        <f t="shared" si="36"/>
        <v>0</v>
      </c>
      <c r="T88" s="4">
        <f t="shared" si="37"/>
        <v>0</v>
      </c>
      <c r="U88" s="5">
        <f t="shared" si="38"/>
        <v>0.85231447187005405</v>
      </c>
      <c r="V88" s="5">
        <f t="shared" si="39"/>
        <v>-25.036961954193309</v>
      </c>
      <c r="W88" s="5">
        <f t="shared" si="40"/>
        <v>-13.675360022086574</v>
      </c>
      <c r="X88" s="5">
        <f t="shared" si="12"/>
        <v>1.0000000000000002</v>
      </c>
      <c r="Y88" s="5">
        <f t="shared" si="13"/>
        <v>-5.6816868910749214</v>
      </c>
      <c r="Z88" s="5">
        <f t="shared" si="14"/>
        <v>-9.2506475456895618</v>
      </c>
      <c r="AA88" s="5">
        <f t="shared" si="15"/>
        <v>16.582051684558433</v>
      </c>
      <c r="AB88" s="5">
        <f t="shared" si="16"/>
        <v>-4.8293724192048675</v>
      </c>
      <c r="AC88" s="5">
        <f t="shared" si="17"/>
        <v>-34.287609499882869</v>
      </c>
      <c r="AD88" s="5">
        <f t="shared" si="18"/>
        <v>-29.267308337528142</v>
      </c>
      <c r="AE88">
        <f t="shared" si="41"/>
        <v>0</v>
      </c>
    </row>
    <row r="89" spans="1:31" x14ac:dyDescent="0.2">
      <c r="A89">
        <f t="shared" si="19"/>
        <v>0.57000000000000028</v>
      </c>
      <c r="B89" s="5">
        <f t="shared" si="20"/>
        <v>-1.1017371626330319</v>
      </c>
      <c r="C89" s="5">
        <f t="shared" si="21"/>
        <v>67.070533440459855</v>
      </c>
      <c r="D89" s="5">
        <f t="shared" si="22"/>
        <v>42.844720746966615</v>
      </c>
      <c r="E89" s="2">
        <f t="shared" si="33"/>
        <v>67.079581697886056</v>
      </c>
      <c r="F89" s="2">
        <f t="shared" si="34"/>
        <v>-0.94108708460396506</v>
      </c>
      <c r="G89" s="3">
        <f t="shared" si="25"/>
        <v>-3.56442814104448</v>
      </c>
      <c r="H89" s="3">
        <f t="shared" si="26"/>
        <v>102.94449790372141</v>
      </c>
      <c r="I89" s="3">
        <f t="shared" si="27"/>
        <v>56.123597698704657</v>
      </c>
      <c r="J89" s="2">
        <f t="shared" si="35"/>
        <v>117.30359336042531</v>
      </c>
      <c r="K89" s="2">
        <f t="shared" si="28"/>
        <v>79.961549666274919</v>
      </c>
      <c r="L89" s="6">
        <f t="shared" si="1"/>
        <v>2961.1772412809623</v>
      </c>
      <c r="M89" s="2">
        <f t="shared" si="2"/>
        <v>37.528808787067753</v>
      </c>
      <c r="N89" s="2">
        <f t="shared" si="29"/>
        <v>117.30359336042531</v>
      </c>
      <c r="O89" s="2">
        <f t="shared" si="30"/>
        <v>79.961549666274919</v>
      </c>
      <c r="P89" s="5">
        <f t="shared" si="5"/>
        <v>0.38726243456355014</v>
      </c>
      <c r="Q89" s="4">
        <f t="shared" si="31"/>
        <v>0.31992889315638678</v>
      </c>
      <c r="R89" s="4">
        <f t="shared" si="6"/>
        <v>0.26953659434068311</v>
      </c>
      <c r="S89" s="4">
        <f t="shared" si="36"/>
        <v>0</v>
      </c>
      <c r="T89" s="4">
        <f t="shared" si="37"/>
        <v>0</v>
      </c>
      <c r="U89" s="5">
        <f t="shared" si="38"/>
        <v>0.86079540547259359</v>
      </c>
      <c r="V89" s="5">
        <f t="shared" si="39"/>
        <v>-24.860692180552679</v>
      </c>
      <c r="W89" s="5">
        <f t="shared" si="40"/>
        <v>-13.553628555822337</v>
      </c>
      <c r="X89" s="5">
        <f t="shared" si="12"/>
        <v>1</v>
      </c>
      <c r="Y89" s="5">
        <f t="shared" si="13"/>
        <v>-5.6484165326938278</v>
      </c>
      <c r="Z89" s="5">
        <f t="shared" si="14"/>
        <v>-9.1861444677299211</v>
      </c>
      <c r="AA89" s="5">
        <f t="shared" si="15"/>
        <v>16.490918134447956</v>
      </c>
      <c r="AB89" s="5">
        <f t="shared" si="16"/>
        <v>-4.7876211272212341</v>
      </c>
      <c r="AC89" s="5">
        <f t="shared" si="17"/>
        <v>-34.0468366482826</v>
      </c>
      <c r="AD89" s="5">
        <f t="shared" si="18"/>
        <v>-29.236710421374383</v>
      </c>
      <c r="AE89">
        <f t="shared" si="41"/>
        <v>0</v>
      </c>
    </row>
    <row r="90" spans="1:31" x14ac:dyDescent="0.2">
      <c r="A90">
        <f t="shared" si="19"/>
        <v>0.58000000000000029</v>
      </c>
      <c r="B90" s="5">
        <f t="shared" si="20"/>
        <v>-1.1376208250998376</v>
      </c>
      <c r="C90" s="5">
        <f t="shared" si="21"/>
        <v>68.09827607766465</v>
      </c>
      <c r="D90" s="5">
        <f t="shared" si="22"/>
        <v>43.404494888432595</v>
      </c>
      <c r="E90" s="2">
        <f t="shared" si="33"/>
        <v>68.107777719519916</v>
      </c>
      <c r="F90" s="2">
        <f t="shared" si="34"/>
        <v>-0.95706988864249187</v>
      </c>
      <c r="G90" s="3">
        <f t="shared" si="25"/>
        <v>-3.6123043523166922</v>
      </c>
      <c r="H90" s="3">
        <f t="shared" si="26"/>
        <v>102.60402953723859</v>
      </c>
      <c r="I90" s="3">
        <f t="shared" si="27"/>
        <v>55.831230594490911</v>
      </c>
      <c r="J90" s="2">
        <f t="shared" si="35"/>
        <v>116.86642772716002</v>
      </c>
      <c r="K90" s="2">
        <f t="shared" si="28"/>
        <v>79.663549916264486</v>
      </c>
      <c r="L90" s="6">
        <f t="shared" si="1"/>
        <v>2961.1753852877787</v>
      </c>
      <c r="M90" s="2">
        <f t="shared" si="2"/>
        <v>37.528785264931919</v>
      </c>
      <c r="N90" s="2">
        <f t="shared" si="29"/>
        <v>116.86642772716002</v>
      </c>
      <c r="O90" s="2">
        <f t="shared" si="30"/>
        <v>79.663549916264486</v>
      </c>
      <c r="P90" s="5">
        <f t="shared" si="5"/>
        <v>0.3872623261785223</v>
      </c>
      <c r="Q90" s="4">
        <f t="shared" si="31"/>
        <v>0.3211254591656364</v>
      </c>
      <c r="R90" s="4">
        <f t="shared" si="6"/>
        <v>0.26997776307192234</v>
      </c>
      <c r="S90" s="4">
        <f t="shared" si="36"/>
        <v>0</v>
      </c>
      <c r="T90" s="4">
        <f t="shared" si="37"/>
        <v>0</v>
      </c>
      <c r="U90" s="5">
        <f t="shared" si="38"/>
        <v>0.86910598846717924</v>
      </c>
      <c r="V90" s="5">
        <f t="shared" si="39"/>
        <v>-24.686119389272182</v>
      </c>
      <c r="W90" s="5">
        <f t="shared" si="40"/>
        <v>-13.432770918664271</v>
      </c>
      <c r="X90" s="5">
        <f t="shared" si="12"/>
        <v>1</v>
      </c>
      <c r="Y90" s="5">
        <f t="shared" si="13"/>
        <v>-5.6153682460723662</v>
      </c>
      <c r="Z90" s="5">
        <f t="shared" si="14"/>
        <v>-9.1219028248774503</v>
      </c>
      <c r="AA90" s="5">
        <f t="shared" si="15"/>
        <v>16.400490513543321</v>
      </c>
      <c r="AB90" s="5">
        <f t="shared" si="16"/>
        <v>-4.7462622576051867</v>
      </c>
      <c r="AC90" s="5">
        <f t="shared" si="17"/>
        <v>-33.808022214149631</v>
      </c>
      <c r="AD90" s="5">
        <f t="shared" si="18"/>
        <v>-29.20628040512095</v>
      </c>
      <c r="AE90">
        <f t="shared" si="41"/>
        <v>0</v>
      </c>
    </row>
    <row r="91" spans="1:31" x14ac:dyDescent="0.2">
      <c r="A91">
        <f t="shared" si="19"/>
        <v>0.5900000000000003</v>
      </c>
      <c r="B91" s="5">
        <f t="shared" si="20"/>
        <v>-1.1739811817358849</v>
      </c>
      <c r="C91" s="5">
        <f t="shared" si="21"/>
        <v>69.122625971926325</v>
      </c>
      <c r="D91" s="5">
        <f t="shared" si="22"/>
        <v>43.961346880357247</v>
      </c>
      <c r="E91" s="2">
        <f t="shared" si="33"/>
        <v>69.132594722532247</v>
      </c>
      <c r="F91" s="2">
        <f t="shared" si="34"/>
        <v>-0.9730200422394627</v>
      </c>
      <c r="G91" s="3">
        <f t="shared" si="25"/>
        <v>-3.6597669748927442</v>
      </c>
      <c r="H91" s="3">
        <f t="shared" si="26"/>
        <v>102.26594931509709</v>
      </c>
      <c r="I91" s="3">
        <f t="shared" si="27"/>
        <v>55.539167790439699</v>
      </c>
      <c r="J91" s="2">
        <f t="shared" si="35"/>
        <v>116.43159984507271</v>
      </c>
      <c r="K91" s="2">
        <f t="shared" si="28"/>
        <v>79.367143725339261</v>
      </c>
      <c r="L91" s="6">
        <f t="shared" si="1"/>
        <v>2961.1735441602427</v>
      </c>
      <c r="M91" s="2">
        <f t="shared" si="2"/>
        <v>37.528761931197522</v>
      </c>
      <c r="N91" s="2">
        <f t="shared" si="29"/>
        <v>116.43159984507271</v>
      </c>
      <c r="O91" s="2">
        <f t="shared" si="30"/>
        <v>79.367143725339261</v>
      </c>
      <c r="P91" s="5">
        <f t="shared" si="5"/>
        <v>0.38726221866167554</v>
      </c>
      <c r="Q91" s="4">
        <f t="shared" si="31"/>
        <v>0.32232454059838039</v>
      </c>
      <c r="R91" s="4">
        <f t="shared" si="6"/>
        <v>0.27041800834753305</v>
      </c>
      <c r="S91" s="4">
        <f t="shared" si="36"/>
        <v>0</v>
      </c>
      <c r="T91" s="4">
        <f t="shared" si="37"/>
        <v>0</v>
      </c>
      <c r="U91" s="5">
        <f t="shared" si="38"/>
        <v>0.87724886935270352</v>
      </c>
      <c r="V91" s="5">
        <f t="shared" si="39"/>
        <v>-24.513224209467324</v>
      </c>
      <c r="W91" s="5">
        <f t="shared" si="40"/>
        <v>-13.312779880030801</v>
      </c>
      <c r="X91" s="5">
        <f t="shared" si="12"/>
        <v>1</v>
      </c>
      <c r="Y91" s="5">
        <f t="shared" si="13"/>
        <v>-5.5825402369368993</v>
      </c>
      <c r="Z91" s="5">
        <f t="shared" si="14"/>
        <v>-9.0579217462097397</v>
      </c>
      <c r="AA91" s="5">
        <f t="shared" si="15"/>
        <v>16.310762401427002</v>
      </c>
      <c r="AB91" s="5">
        <f t="shared" si="16"/>
        <v>-4.7052913675841959</v>
      </c>
      <c r="AC91" s="5">
        <f t="shared" si="17"/>
        <v>-33.571145955677068</v>
      </c>
      <c r="AD91" s="5">
        <f t="shared" si="18"/>
        <v>-29.176017478603796</v>
      </c>
      <c r="AE91">
        <f t="shared" si="41"/>
        <v>0</v>
      </c>
    </row>
    <row r="92" spans="1:31" x14ac:dyDescent="0.2">
      <c r="A92">
        <f t="shared" si="19"/>
        <v>0.60000000000000031</v>
      </c>
      <c r="B92" s="5">
        <f t="shared" si="20"/>
        <v>-1.2108141160531916</v>
      </c>
      <c r="C92" s="5">
        <f t="shared" si="21"/>
        <v>70.143606907779514</v>
      </c>
      <c r="D92" s="5">
        <f t="shared" si="22"/>
        <v>44.515279757387717</v>
      </c>
      <c r="E92" s="2">
        <f t="shared" si="33"/>
        <v>70.15405662438009</v>
      </c>
      <c r="F92" s="2">
        <f t="shared" si="34"/>
        <v>-0.98893758540890098</v>
      </c>
      <c r="G92" s="3">
        <f t="shared" si="25"/>
        <v>-3.7068198885685861</v>
      </c>
      <c r="H92" s="3">
        <f t="shared" si="26"/>
        <v>101.93023785554031</v>
      </c>
      <c r="I92" s="3">
        <f t="shared" si="27"/>
        <v>55.247407615653664</v>
      </c>
      <c r="J92" s="2">
        <f t="shared" si="35"/>
        <v>115.99909461380938</v>
      </c>
      <c r="K92" s="2">
        <f t="shared" si="28"/>
        <v>79.07232080014272</v>
      </c>
      <c r="L92" s="6">
        <f t="shared" si="1"/>
        <v>2961.1717177750511</v>
      </c>
      <c r="M92" s="2">
        <f t="shared" si="2"/>
        <v>37.528738784301865</v>
      </c>
      <c r="N92" s="2">
        <f t="shared" si="29"/>
        <v>115.99909461380938</v>
      </c>
      <c r="O92" s="2">
        <f t="shared" si="30"/>
        <v>79.07232080014272</v>
      </c>
      <c r="P92" s="5">
        <f t="shared" si="5"/>
        <v>0.38726211200580768</v>
      </c>
      <c r="Q92" s="4">
        <f t="shared" si="31"/>
        <v>0.32352613534825098</v>
      </c>
      <c r="R92" s="4">
        <f t="shared" si="6"/>
        <v>0.27085732939846102</v>
      </c>
      <c r="S92" s="4">
        <f t="shared" si="36"/>
        <v>0</v>
      </c>
      <c r="T92" s="4">
        <f t="shared" si="37"/>
        <v>0</v>
      </c>
      <c r="U92" s="5">
        <f t="shared" si="38"/>
        <v>0.88522665561206504</v>
      </c>
      <c r="V92" s="5">
        <f t="shared" si="39"/>
        <v>-24.341987545946214</v>
      </c>
      <c r="W92" s="5">
        <f t="shared" si="40"/>
        <v>-13.193648287488605</v>
      </c>
      <c r="X92" s="5">
        <f t="shared" si="12"/>
        <v>1</v>
      </c>
      <c r="Y92" s="5">
        <f t="shared" si="13"/>
        <v>-5.5499307312927266</v>
      </c>
      <c r="Z92" s="5">
        <f t="shared" si="14"/>
        <v>-8.9942003645813422</v>
      </c>
      <c r="AA92" s="5">
        <f t="shared" si="15"/>
        <v>16.221727453747533</v>
      </c>
      <c r="AB92" s="5">
        <f t="shared" si="16"/>
        <v>-4.6647040756806613</v>
      </c>
      <c r="AC92" s="5">
        <f t="shared" si="17"/>
        <v>-33.336187910527556</v>
      </c>
      <c r="AD92" s="5">
        <f t="shared" si="18"/>
        <v>-29.145920833741073</v>
      </c>
      <c r="AE92">
        <f t="shared" si="41"/>
        <v>0</v>
      </c>
    </row>
    <row r="93" spans="1:31" x14ac:dyDescent="0.2">
      <c r="A93">
        <f t="shared" si="19"/>
        <v>0.61000000000000032</v>
      </c>
      <c r="B93" s="5">
        <f t="shared" si="20"/>
        <v>-1.2481155501426613</v>
      </c>
      <c r="C93" s="5">
        <f t="shared" si="21"/>
        <v>71.161242476939393</v>
      </c>
      <c r="D93" s="5">
        <f t="shared" si="22"/>
        <v>45.066296537502566</v>
      </c>
      <c r="E93" s="2">
        <f t="shared" si="33"/>
        <v>71.172187147004777</v>
      </c>
      <c r="F93" s="2">
        <f t="shared" si="34"/>
        <v>-1.0048225590541435</v>
      </c>
      <c r="G93" s="3">
        <f t="shared" si="25"/>
        <v>-3.7534669293253926</v>
      </c>
      <c r="H93" s="3">
        <f t="shared" si="26"/>
        <v>101.59687597643504</v>
      </c>
      <c r="I93" s="3">
        <f t="shared" si="27"/>
        <v>54.955948407316257</v>
      </c>
      <c r="J93" s="2">
        <f t="shared" si="35"/>
        <v>115.56889714585093</v>
      </c>
      <c r="K93" s="2">
        <f t="shared" si="28"/>
        <v>78.779070992400079</v>
      </c>
      <c r="L93" s="6">
        <f t="shared" si="1"/>
        <v>2961.1699060098576</v>
      </c>
      <c r="M93" s="2">
        <f t="shared" si="2"/>
        <v>37.528715822694373</v>
      </c>
      <c r="N93" s="2">
        <f t="shared" si="29"/>
        <v>115.56889714585093</v>
      </c>
      <c r="O93" s="2">
        <f t="shared" si="30"/>
        <v>78.779070992400079</v>
      </c>
      <c r="P93" s="5">
        <f t="shared" si="5"/>
        <v>0.38726200620377249</v>
      </c>
      <c r="Q93" s="4">
        <f t="shared" si="31"/>
        <v>0.3247302410036168</v>
      </c>
      <c r="R93" s="4">
        <f t="shared" si="6"/>
        <v>0.27129572538187208</v>
      </c>
      <c r="S93" s="4">
        <f t="shared" si="36"/>
        <v>0</v>
      </c>
      <c r="T93" s="4">
        <f t="shared" si="37"/>
        <v>0</v>
      </c>
      <c r="U93" s="5">
        <f t="shared" si="38"/>
        <v>0.89304191445575121</v>
      </c>
      <c r="V93" s="5">
        <f t="shared" si="39"/>
        <v>-24.172390574658916</v>
      </c>
      <c r="W93" s="5">
        <f t="shared" si="40"/>
        <v>-13.075369065585971</v>
      </c>
      <c r="X93" s="5">
        <f t="shared" si="12"/>
        <v>1</v>
      </c>
      <c r="Y93" s="5">
        <f t="shared" si="13"/>
        <v>-5.5175379751499696</v>
      </c>
      <c r="Z93" s="5">
        <f t="shared" si="14"/>
        <v>-8.9307378165739078</v>
      </c>
      <c r="AA93" s="5">
        <f t="shared" si="15"/>
        <v>16.133379401190705</v>
      </c>
      <c r="AB93" s="5">
        <f t="shared" si="16"/>
        <v>-4.6244960606942183</v>
      </c>
      <c r="AC93" s="5">
        <f t="shared" si="17"/>
        <v>-33.103128391232822</v>
      </c>
      <c r="AD93" s="5">
        <f t="shared" si="18"/>
        <v>-29.115989664395265</v>
      </c>
      <c r="AE93">
        <f t="shared" si="41"/>
        <v>0</v>
      </c>
    </row>
    <row r="94" spans="1:31" x14ac:dyDescent="0.2">
      <c r="A94">
        <f t="shared" si="19"/>
        <v>0.62000000000000033</v>
      </c>
      <c r="B94" s="5">
        <f t="shared" si="20"/>
        <v>-1.2858814442389499</v>
      </c>
      <c r="C94" s="5">
        <f t="shared" si="21"/>
        <v>72.175556080284181</v>
      </c>
      <c r="D94" s="5">
        <f t="shared" si="22"/>
        <v>45.614400222092513</v>
      </c>
      <c r="E94" s="2">
        <f t="shared" si="33"/>
        <v>72.187009818850967</v>
      </c>
      <c r="F94" s="2">
        <f t="shared" si="34"/>
        <v>-1.0206750048716147</v>
      </c>
      <c r="G94" s="3">
        <f t="shared" si="25"/>
        <v>-3.7997118899323348</v>
      </c>
      <c r="H94" s="3">
        <f t="shared" si="26"/>
        <v>101.26584469252272</v>
      </c>
      <c r="I94" s="3">
        <f t="shared" si="27"/>
        <v>54.664788510672302</v>
      </c>
      <c r="J94" s="2">
        <f t="shared" si="35"/>
        <v>115.14099276388559</v>
      </c>
      <c r="K94" s="2">
        <f t="shared" si="28"/>
        <v>78.487384297127193</v>
      </c>
      <c r="L94" s="6">
        <f t="shared" si="1"/>
        <v>2961.1681087432562</v>
      </c>
      <c r="M94" s="2">
        <f t="shared" si="2"/>
        <v>37.528693044836402</v>
      </c>
      <c r="N94" s="2">
        <f t="shared" si="29"/>
        <v>115.14099276388559</v>
      </c>
      <c r="O94" s="2">
        <f t="shared" si="30"/>
        <v>78.487384297127193</v>
      </c>
      <c r="P94" s="5">
        <f t="shared" si="5"/>
        <v>0.38726190124847859</v>
      </c>
      <c r="Q94" s="4">
        <f t="shared" si="31"/>
        <v>0.32593685484191359</v>
      </c>
      <c r="R94" s="4">
        <f t="shared" si="6"/>
        <v>0.27173319538103347</v>
      </c>
      <c r="S94" s="4">
        <f t="shared" si="36"/>
        <v>0</v>
      </c>
      <c r="T94" s="4">
        <f t="shared" si="37"/>
        <v>0</v>
      </c>
      <c r="U94" s="5">
        <f t="shared" si="38"/>
        <v>0.90069717355030099</v>
      </c>
      <c r="V94" s="5">
        <f t="shared" si="39"/>
        <v>-24.004414738235123</v>
      </c>
      <c r="W94" s="5">
        <f t="shared" si="40"/>
        <v>-12.957935214705007</v>
      </c>
      <c r="X94" s="5">
        <f t="shared" si="12"/>
        <v>0.99999999999999978</v>
      </c>
      <c r="Y94" s="5">
        <f t="shared" si="13"/>
        <v>-5.4853602342539176</v>
      </c>
      <c r="Z94" s="5">
        <f t="shared" si="14"/>
        <v>-8.8675332424458979</v>
      </c>
      <c r="AA94" s="5">
        <f t="shared" si="15"/>
        <v>16.045712048468044</v>
      </c>
      <c r="AB94" s="5">
        <f t="shared" si="16"/>
        <v>-4.5846630607036163</v>
      </c>
      <c r="AC94" s="5">
        <f t="shared" si="17"/>
        <v>-32.871947980681021</v>
      </c>
      <c r="AD94" s="5">
        <f t="shared" si="18"/>
        <v>-29.086223166236962</v>
      </c>
      <c r="AE94">
        <f t="shared" si="41"/>
        <v>0</v>
      </c>
    </row>
    <row r="95" spans="1:31" x14ac:dyDescent="0.2">
      <c r="A95">
        <f t="shared" si="19"/>
        <v>0.63000000000000034</v>
      </c>
      <c r="B95" s="5">
        <f t="shared" si="20"/>
        <v>-1.3241077962913084</v>
      </c>
      <c r="C95" s="5">
        <f t="shared" si="21"/>
        <v>73.186570929810372</v>
      </c>
      <c r="D95" s="5">
        <f t="shared" si="22"/>
        <v>46.159593796040923</v>
      </c>
      <c r="E95" s="2">
        <f t="shared" si="33"/>
        <v>73.198547976857881</v>
      </c>
      <c r="F95" s="2">
        <f t="shared" si="34"/>
        <v>-1.0364949652640931</v>
      </c>
      <c r="G95" s="3">
        <f t="shared" si="25"/>
        <v>-3.8455585205393708</v>
      </c>
      <c r="H95" s="3">
        <f t="shared" si="26"/>
        <v>100.93712521271591</v>
      </c>
      <c r="I95" s="3">
        <f t="shared" si="27"/>
        <v>54.373926279009936</v>
      </c>
      <c r="J95" s="2">
        <f t="shared" si="35"/>
        <v>114.71536699822562</v>
      </c>
      <c r="K95" s="2">
        <f t="shared" si="28"/>
        <v>78.197250850869537</v>
      </c>
      <c r="L95" s="6">
        <f t="shared" si="1"/>
        <v>2961.1663258547624</v>
      </c>
      <c r="M95" s="2">
        <f t="shared" si="2"/>
        <v>37.52867044920098</v>
      </c>
      <c r="N95" s="2">
        <f t="shared" si="29"/>
        <v>114.71536699822562</v>
      </c>
      <c r="O95" s="2">
        <f t="shared" si="30"/>
        <v>78.197250850869537</v>
      </c>
      <c r="P95" s="5">
        <f t="shared" si="5"/>
        <v>0.3872617971328885</v>
      </c>
      <c r="Q95" s="4">
        <f t="shared" si="31"/>
        <v>0.32714597382390331</v>
      </c>
      <c r="R95" s="4">
        <f t="shared" si="6"/>
        <v>0.27216973840519332</v>
      </c>
      <c r="S95" s="4">
        <f t="shared" si="36"/>
        <v>0</v>
      </c>
      <c r="T95" s="4">
        <f t="shared" si="37"/>
        <v>0</v>
      </c>
      <c r="U95" s="5">
        <f t="shared" si="38"/>
        <v>0.9081949217319889</v>
      </c>
      <c r="V95" s="5">
        <f t="shared" si="39"/>
        <v>-23.838041741608173</v>
      </c>
      <c r="W95" s="5">
        <f t="shared" si="40"/>
        <v>-12.841339809932244</v>
      </c>
      <c r="X95" s="5">
        <f t="shared" si="12"/>
        <v>1</v>
      </c>
      <c r="Y95" s="5">
        <f t="shared" si="13"/>
        <v>-5.4533957938196647</v>
      </c>
      <c r="Z95" s="5">
        <f t="shared" si="14"/>
        <v>-8.8045857860818053</v>
      </c>
      <c r="AA95" s="5">
        <f t="shared" si="15"/>
        <v>15.958719273322291</v>
      </c>
      <c r="AB95" s="5">
        <f t="shared" si="16"/>
        <v>-4.5452008720876762</v>
      </c>
      <c r="AC95" s="5">
        <f t="shared" si="17"/>
        <v>-32.642627527689982</v>
      </c>
      <c r="AD95" s="5">
        <f t="shared" si="18"/>
        <v>-29.056620536609952</v>
      </c>
      <c r="AE95">
        <f t="shared" si="41"/>
        <v>0</v>
      </c>
    </row>
    <row r="96" spans="1:31" x14ac:dyDescent="0.2">
      <c r="A96">
        <f t="shared" si="19"/>
        <v>0.64000000000000035</v>
      </c>
      <c r="B96" s="5">
        <f t="shared" si="20"/>
        <v>-1.3627906415403064</v>
      </c>
      <c r="C96" s="5">
        <f t="shared" si="21"/>
        <v>74.194310050561143</v>
      </c>
      <c r="D96" s="5">
        <f t="shared" si="22"/>
        <v>46.701880227804189</v>
      </c>
      <c r="E96" s="2">
        <f t="shared" si="33"/>
        <v>74.206824768423203</v>
      </c>
      <c r="F96" s="2">
        <f t="shared" si="34"/>
        <v>-1.0522824832624424</v>
      </c>
      <c r="G96" s="3">
        <f t="shared" si="25"/>
        <v>-3.8910105292602477</v>
      </c>
      <c r="H96" s="3">
        <f t="shared" si="26"/>
        <v>100.61069893743901</v>
      </c>
      <c r="I96" s="3">
        <f t="shared" si="27"/>
        <v>54.083360073643838</v>
      </c>
      <c r="J96" s="2">
        <f t="shared" si="35"/>
        <v>114.29200558426744</v>
      </c>
      <c r="K96" s="2">
        <f t="shared" si="28"/>
        <v>77.908660929970992</v>
      </c>
      <c r="L96" s="6">
        <f t="shared" ref="L96:L159" si="42">SQRT(spin^2-flag*((30/PI())*(wx*G96+wy*H96+wz*I96)/J96)^2)*EXP(-A96/(tau*146.7/N96))</f>
        <v>2961.164557224794</v>
      </c>
      <c r="M96" s="2">
        <f t="shared" ref="M96:M159" si="43">(L96*PI()/30)*(circ/(2*PI()))/12</f>
        <v>37.528648034272557</v>
      </c>
      <c r="N96" s="2">
        <f t="shared" si="29"/>
        <v>114.29200558426744</v>
      </c>
      <c r="O96" s="2">
        <f t="shared" si="30"/>
        <v>77.908660929970992</v>
      </c>
      <c r="P96" s="5">
        <f t="shared" ref="P96:P159" si="44">cd0+(cdspin*L96/1000)*EXP(-A96/(tau*146.7/N96))</f>
        <v>0.38726169385001746</v>
      </c>
      <c r="Q96" s="4">
        <f t="shared" si="31"/>
        <v>0.32835759458786207</v>
      </c>
      <c r="R96" s="4">
        <f t="shared" ref="R96:R159" si="45">cl2_*Q96/(cl0+cl1_*Q96)</f>
        <v>0.2726053533894604</v>
      </c>
      <c r="S96" s="4">
        <f t="shared" si="36"/>
        <v>0</v>
      </c>
      <c r="T96" s="4">
        <f t="shared" si="37"/>
        <v>0</v>
      </c>
      <c r="U96" s="5">
        <f t="shared" si="38"/>
        <v>0.91553760970606446</v>
      </c>
      <c r="V96" s="5">
        <f t="shared" si="39"/>
        <v>-23.673253547723434</v>
      </c>
      <c r="W96" s="5">
        <f t="shared" si="40"/>
        <v>-12.725575999947257</v>
      </c>
      <c r="X96" s="5">
        <f t="shared" ref="X96:X159" si="46">M96/(romega*EXP(-A96/(tau*146.7/N96)))</f>
        <v>0.99999999999999978</v>
      </c>
      <c r="Y96" s="5">
        <f t="shared" ref="Y96:Y159" si="47">const*($R96/omega)*N96*(wy*I96-wz*(H96-T96))</f>
        <v>-5.4216429582710246</v>
      </c>
      <c r="Z96" s="5">
        <f t="shared" ref="Z96:Z159" si="48">const*($R96/omega)*N96*(wz*(G96-S96)-wx*I96)</f>
        <v>-8.7418945949409572</v>
      </c>
      <c r="AA96" s="5">
        <f t="shared" ref="AA96:AA159" si="49">const*($R96/omega)*N96*(wx*(H96-T96)-wy*(G96-S96))</f>
        <v>15.872395025549514</v>
      </c>
      <c r="AB96" s="5">
        <f t="shared" ref="AB96:AB159" si="50">U96+Y96</f>
        <v>-4.5061053485649598</v>
      </c>
      <c r="AC96" s="5">
        <f t="shared" ref="AC96:AC159" si="51">V96+Z96</f>
        <v>-32.415148142664393</v>
      </c>
      <c r="AD96" s="5">
        <f t="shared" ref="AD96:AD159" si="52">W96+AA96-32.174</f>
        <v>-29.027180974397744</v>
      </c>
      <c r="AE96">
        <f t="shared" si="41"/>
        <v>0</v>
      </c>
    </row>
    <row r="97" spans="1:31" x14ac:dyDescent="0.2">
      <c r="A97">
        <f t="shared" ref="A97:A160" si="53">A96+dt</f>
        <v>0.65000000000000036</v>
      </c>
      <c r="B97" s="5">
        <f t="shared" ref="B97:B160" si="54">B96+G96*dt+0.5*AB96*dt*dt</f>
        <v>-1.4019260521003369</v>
      </c>
      <c r="C97" s="5">
        <f t="shared" ref="C97:C160" si="55">C96+H96*dt+0.5*AC96*dt*dt</f>
        <v>75.198796282528392</v>
      </c>
      <c r="D97" s="5">
        <f t="shared" ref="D97:D160" si="56">D96+I96*dt+0.5*AD96*dt*dt</f>
        <v>47.241262469491907</v>
      </c>
      <c r="E97" s="2">
        <f t="shared" si="33"/>
        <v>75.211863153340147</v>
      </c>
      <c r="F97" s="2">
        <f t="shared" si="34"/>
        <v>-1.0680376024549159</v>
      </c>
      <c r="G97" s="3">
        <f t="shared" ref="G97:G160" si="57">G96+AB96*dt</f>
        <v>-3.9360715827458974</v>
      </c>
      <c r="H97" s="3">
        <f t="shared" ref="H97:H160" si="58">H96+AC96*dt</f>
        <v>100.28654745601237</v>
      </c>
      <c r="I97" s="3">
        <f t="shared" ref="I97:I160" si="59">I96+AD96*dt</f>
        <v>53.793088263899861</v>
      </c>
      <c r="J97" s="2">
        <f t="shared" si="35"/>
        <v>113.87089445999466</v>
      </c>
      <c r="K97" s="2">
        <f t="shared" ref="K97:K160" si="60">J97/1.467</f>
        <v>77.621604948871607</v>
      </c>
      <c r="L97" s="6">
        <f t="shared" si="42"/>
        <v>2961.1628027346574</v>
      </c>
      <c r="M97" s="2">
        <f t="shared" si="43"/>
        <v>37.528625798546869</v>
      </c>
      <c r="N97" s="2">
        <f t="shared" ref="N97:N160" si="61">IF(D97&gt;=hwind,SQRT((G97-vxw)^2+(H97-vyw)^2+I97^2),J97)</f>
        <v>113.87089445999466</v>
      </c>
      <c r="O97" s="2">
        <f t="shared" ref="O97:O160" si="62">J97/1.467</f>
        <v>77.621604948871607</v>
      </c>
      <c r="P97" s="5">
        <f t="shared" si="44"/>
        <v>0.38726159139293265</v>
      </c>
      <c r="Q97" s="4">
        <f t="shared" ref="Q97:Q160" si="63">(M97/N97)</f>
        <v>0.3295717134436974</v>
      </c>
      <c r="R97" s="4">
        <f t="shared" si="45"/>
        <v>0.27304003919468234</v>
      </c>
      <c r="S97" s="4">
        <f t="shared" si="36"/>
        <v>0</v>
      </c>
      <c r="T97" s="4">
        <f t="shared" si="37"/>
        <v>0</v>
      </c>
      <c r="U97" s="5">
        <f t="shared" si="38"/>
        <v>0.92272765073188212</v>
      </c>
      <c r="V97" s="5">
        <f t="shared" si="39"/>
        <v>-23.510032373329341</v>
      </c>
      <c r="W97" s="5">
        <f t="shared" si="40"/>
        <v>-12.610637005929039</v>
      </c>
      <c r="X97" s="5">
        <f t="shared" si="46"/>
        <v>0.99999999999999978</v>
      </c>
      <c r="Y97" s="5">
        <f t="shared" si="47"/>
        <v>-5.3901000509836017</v>
      </c>
      <c r="Z97" s="5">
        <f t="shared" si="48"/>
        <v>-8.6794588200058609</v>
      </c>
      <c r="AA97" s="5">
        <f t="shared" si="49"/>
        <v>15.786733326037584</v>
      </c>
      <c r="AB97" s="5">
        <f t="shared" si="50"/>
        <v>-4.4673724002517199</v>
      </c>
      <c r="AC97" s="5">
        <f t="shared" si="51"/>
        <v>-32.189491193335201</v>
      </c>
      <c r="AD97" s="5">
        <f t="shared" si="52"/>
        <v>-28.997903679891454</v>
      </c>
      <c r="AE97">
        <f t="shared" si="41"/>
        <v>0</v>
      </c>
    </row>
    <row r="98" spans="1:31" x14ac:dyDescent="0.2">
      <c r="A98">
        <f t="shared" si="53"/>
        <v>0.66000000000000036</v>
      </c>
      <c r="B98" s="5">
        <f t="shared" si="54"/>
        <v>-1.4415101365478085</v>
      </c>
      <c r="C98" s="5">
        <f t="shared" si="55"/>
        <v>76.200052282528844</v>
      </c>
      <c r="D98" s="5">
        <f t="shared" si="56"/>
        <v>47.777743456946908</v>
      </c>
      <c r="E98" s="2">
        <f t="shared" ref="E98:E161" si="64">SQRT(B98^2+C98^2)</f>
        <v>76.213685905707905</v>
      </c>
      <c r="F98" s="2">
        <f t="shared" ref="F98:F161" si="65">ATAN2(C98,B98)*180/PI()</f>
        <v>-1.0837603669232336</v>
      </c>
      <c r="G98" s="3">
        <f t="shared" si="57"/>
        <v>-3.9807453067484144</v>
      </c>
      <c r="H98" s="3">
        <f t="shared" si="58"/>
        <v>99.964652544079016</v>
      </c>
      <c r="I98" s="3">
        <f t="shared" si="59"/>
        <v>53.50310922710095</v>
      </c>
      <c r="J98" s="2">
        <f t="shared" ref="J98:J161" si="66">SQRT(G98^2+H98^2+I98^2)</f>
        <v>113.45201976352266</v>
      </c>
      <c r="K98" s="2">
        <f t="shared" si="60"/>
        <v>77.336073458433987</v>
      </c>
      <c r="L98" s="6">
        <f t="shared" si="42"/>
        <v>2961.1610622665271</v>
      </c>
      <c r="M98" s="2">
        <f t="shared" si="43"/>
        <v>37.528603740530635</v>
      </c>
      <c r="N98" s="2">
        <f t="shared" si="61"/>
        <v>113.45201976352266</v>
      </c>
      <c r="O98" s="2">
        <f t="shared" si="62"/>
        <v>77.336073458433987</v>
      </c>
      <c r="P98" s="5">
        <f t="shared" si="44"/>
        <v>0.38726148975475194</v>
      </c>
      <c r="Q98" s="4">
        <f t="shared" si="63"/>
        <v>0.33078832636699268</v>
      </c>
      <c r="R98" s="4">
        <f t="shared" si="45"/>
        <v>0.27347379460732335</v>
      </c>
      <c r="S98" s="4">
        <f t="shared" ref="S98:S161" si="67">IF(D98&gt;=hwind,vxw,0)</f>
        <v>0</v>
      </c>
      <c r="T98" s="4">
        <f t="shared" ref="T98:T161" si="68">IF(D98&gt;=hwind,vyw,0)</f>
        <v>0</v>
      </c>
      <c r="U98" s="5">
        <f t="shared" ref="U98:U161" si="69">-const*$P98*$N98*(G98-S98)</f>
        <v>0.92976742129423118</v>
      </c>
      <c r="V98" s="5">
        <f t="shared" ref="V98:V161" si="70">-const*$P98*$N98*(H98-T98)</f>
        <v>-23.348360684849077</v>
      </c>
      <c r="W98" s="5">
        <f t="shared" ref="W98:W161" si="71">-const*$P98*$N98*I98</f>
        <v>-12.496516120479642</v>
      </c>
      <c r="X98" s="5">
        <f t="shared" si="46"/>
        <v>0.99999999999999978</v>
      </c>
      <c r="Y98" s="5">
        <f t="shared" si="47"/>
        <v>-5.3587654140319358</v>
      </c>
      <c r="Z98" s="5">
        <f t="shared" si="48"/>
        <v>-8.6172776157301172</v>
      </c>
      <c r="AA98" s="5">
        <f t="shared" si="49"/>
        <v>15.70172826582059</v>
      </c>
      <c r="AB98" s="5">
        <f t="shared" si="50"/>
        <v>-4.4289979927377043</v>
      </c>
      <c r="AC98" s="5">
        <f t="shared" si="51"/>
        <v>-31.965638300579194</v>
      </c>
      <c r="AD98" s="5">
        <f t="shared" si="52"/>
        <v>-28.968787854659052</v>
      </c>
      <c r="AE98">
        <f t="shared" si="41"/>
        <v>0</v>
      </c>
    </row>
    <row r="99" spans="1:31" x14ac:dyDescent="0.2">
      <c r="A99">
        <f t="shared" si="53"/>
        <v>0.67000000000000037</v>
      </c>
      <c r="B99" s="5">
        <f t="shared" si="54"/>
        <v>-1.4815390395149295</v>
      </c>
      <c r="C99" s="5">
        <f t="shared" si="55"/>
        <v>77.198100526054617</v>
      </c>
      <c r="D99" s="5">
        <f t="shared" si="56"/>
        <v>48.311326109825188</v>
      </c>
      <c r="E99" s="2">
        <f t="shared" si="64"/>
        <v>77.212315615816379</v>
      </c>
      <c r="F99" s="2">
        <f t="shared" si="65"/>
        <v>-1.0994508211847451</v>
      </c>
      <c r="G99" s="3">
        <f t="shared" si="57"/>
        <v>-4.0250352866757915</v>
      </c>
      <c r="H99" s="3">
        <f t="shared" si="58"/>
        <v>99.644996161073223</v>
      </c>
      <c r="I99" s="3">
        <f t="shared" si="59"/>
        <v>53.213421348554363</v>
      </c>
      <c r="J99" s="2">
        <f t="shared" si="66"/>
        <v>113.03536783068414</v>
      </c>
      <c r="K99" s="2">
        <f t="shared" si="60"/>
        <v>77.052057144297294</v>
      </c>
      <c r="L99" s="6">
        <f t="shared" si="42"/>
        <v>2961.1593357034299</v>
      </c>
      <c r="M99" s="2">
        <f t="shared" si="43"/>
        <v>37.528581858741383</v>
      </c>
      <c r="N99" s="2">
        <f t="shared" si="61"/>
        <v>113.03536783068414</v>
      </c>
      <c r="O99" s="2">
        <f t="shared" si="62"/>
        <v>77.052057144297294</v>
      </c>
      <c r="P99" s="5">
        <f t="shared" si="44"/>
        <v>0.38726138892864292</v>
      </c>
      <c r="Q99" s="4">
        <f t="shared" si="63"/>
        <v>0.33200742899298125</v>
      </c>
      <c r="R99" s="4">
        <f t="shared" si="45"/>
        <v>0.27390661833934199</v>
      </c>
      <c r="S99" s="4">
        <f t="shared" si="67"/>
        <v>0</v>
      </c>
      <c r="T99" s="4">
        <f t="shared" si="68"/>
        <v>0</v>
      </c>
      <c r="U99" s="5">
        <f t="shared" si="69"/>
        <v>0.93665926176118441</v>
      </c>
      <c r="V99" s="5">
        <f t="shared" si="70"/>
        <v>-23.188221194331287</v>
      </c>
      <c r="W99" s="5">
        <f t="shared" si="71"/>
        <v>-12.383206706564836</v>
      </c>
      <c r="X99" s="5">
        <f t="shared" si="46"/>
        <v>1</v>
      </c>
      <c r="Y99" s="5">
        <f t="shared" si="47"/>
        <v>-5.3276374079406521</v>
      </c>
      <c r="Z99" s="5">
        <f t="shared" si="48"/>
        <v>-8.5553501399858636</v>
      </c>
      <c r="AA99" s="5">
        <f t="shared" si="49"/>
        <v>15.617374005148998</v>
      </c>
      <c r="AB99" s="5">
        <f t="shared" si="50"/>
        <v>-4.3909781461794672</v>
      </c>
      <c r="AC99" s="5">
        <f t="shared" si="51"/>
        <v>-31.743571334317153</v>
      </c>
      <c r="AD99" s="5">
        <f t="shared" si="52"/>
        <v>-28.939832701415838</v>
      </c>
      <c r="AE99">
        <f t="shared" si="41"/>
        <v>0</v>
      </c>
    </row>
    <row r="100" spans="1:31" x14ac:dyDescent="0.2">
      <c r="A100">
        <f t="shared" si="53"/>
        <v>0.68000000000000038</v>
      </c>
      <c r="B100" s="5">
        <f t="shared" si="54"/>
        <v>-1.5220089412889963</v>
      </c>
      <c r="C100" s="5">
        <f t="shared" si="55"/>
        <v>78.192963309098644</v>
      </c>
      <c r="D100" s="5">
        <f t="shared" si="56"/>
        <v>48.842013331675659</v>
      </c>
      <c r="E100" s="2">
        <f t="shared" si="64"/>
        <v>78.207774692004961</v>
      </c>
      <c r="F100" s="2">
        <f t="shared" si="65"/>
        <v>-1.1151090101400492</v>
      </c>
      <c r="G100" s="3">
        <f t="shared" si="57"/>
        <v>-4.0689450681375865</v>
      </c>
      <c r="H100" s="3">
        <f t="shared" si="58"/>
        <v>99.32756044773005</v>
      </c>
      <c r="I100" s="3">
        <f t="shared" si="59"/>
        <v>52.924023021540201</v>
      </c>
      <c r="J100" s="2">
        <f t="shared" si="66"/>
        <v>112.62092519265461</v>
      </c>
      <c r="K100" s="2">
        <f t="shared" si="60"/>
        <v>76.769546825258757</v>
      </c>
      <c r="L100" s="6">
        <f t="shared" si="42"/>
        <v>2961.1576229292286</v>
      </c>
      <c r="M100" s="2">
        <f t="shared" si="43"/>
        <v>37.528560151707232</v>
      </c>
      <c r="N100" s="2">
        <f t="shared" si="61"/>
        <v>112.62092519265461</v>
      </c>
      <c r="O100" s="2">
        <f t="shared" si="62"/>
        <v>76.769546825258757</v>
      </c>
      <c r="P100" s="5">
        <f t="shared" si="44"/>
        <v>0.38726128890782219</v>
      </c>
      <c r="Q100" s="4">
        <f t="shared" si="63"/>
        <v>0.33322901661044896</v>
      </c>
      <c r="R100" s="4">
        <f t="shared" si="45"/>
        <v>0.27433850902806811</v>
      </c>
      <c r="S100" s="4">
        <f t="shared" si="67"/>
        <v>0</v>
      </c>
      <c r="T100" s="4">
        <f t="shared" si="68"/>
        <v>0</v>
      </c>
      <c r="U100" s="5">
        <f t="shared" si="69"/>
        <v>0.94340547702876321</v>
      </c>
      <c r="V100" s="5">
        <f t="shared" si="70"/>
        <v>-23.029596855478001</v>
      </c>
      <c r="W100" s="5">
        <f t="shared" si="71"/>
        <v>-12.270702196471406</v>
      </c>
      <c r="X100" s="5">
        <f t="shared" si="46"/>
        <v>0.99999999999999978</v>
      </c>
      <c r="Y100" s="5">
        <f t="shared" si="47"/>
        <v>-5.2967144114395364</v>
      </c>
      <c r="Z100" s="5">
        <f t="shared" si="48"/>
        <v>-8.4936755540108191</v>
      </c>
      <c r="AA100" s="5">
        <f t="shared" si="49"/>
        <v>15.533664772575172</v>
      </c>
      <c r="AB100" s="5">
        <f t="shared" si="50"/>
        <v>-4.3533089344107729</v>
      </c>
      <c r="AC100" s="5">
        <f t="shared" si="51"/>
        <v>-31.523272409488818</v>
      </c>
      <c r="AD100" s="5">
        <f t="shared" si="52"/>
        <v>-28.911037423896232</v>
      </c>
      <c r="AE100">
        <f t="shared" si="41"/>
        <v>0</v>
      </c>
    </row>
    <row r="101" spans="1:31" x14ac:dyDescent="0.2">
      <c r="A101">
        <f t="shared" si="53"/>
        <v>0.69000000000000039</v>
      </c>
      <c r="B101" s="5">
        <f t="shared" si="54"/>
        <v>-1.5629160574170928</v>
      </c>
      <c r="C101" s="5">
        <f t="shared" si="55"/>
        <v>79.184662749955478</v>
      </c>
      <c r="D101" s="5">
        <f t="shared" si="56"/>
        <v>49.369808010019867</v>
      </c>
      <c r="E101" s="2">
        <f t="shared" si="64"/>
        <v>79.200085362496409</v>
      </c>
      <c r="F101" s="2">
        <f t="shared" si="65"/>
        <v>-1.1307349790255263</v>
      </c>
      <c r="G101" s="3">
        <f t="shared" si="57"/>
        <v>-4.1124781574816947</v>
      </c>
      <c r="H101" s="3">
        <f t="shared" si="58"/>
        <v>99.012327723635167</v>
      </c>
      <c r="I101" s="3">
        <f t="shared" si="59"/>
        <v>52.634912647301242</v>
      </c>
      <c r="J101" s="2">
        <f t="shared" si="66"/>
        <v>112.20867857361715</v>
      </c>
      <c r="K101" s="2">
        <f t="shared" si="60"/>
        <v>76.488533451681761</v>
      </c>
      <c r="L101" s="6">
        <f t="shared" si="42"/>
        <v>2961.1559238286045</v>
      </c>
      <c r="M101" s="2">
        <f t="shared" si="43"/>
        <v>37.528538617966696</v>
      </c>
      <c r="N101" s="2">
        <f t="shared" si="61"/>
        <v>112.20867857361715</v>
      </c>
      <c r="O101" s="2">
        <f t="shared" si="62"/>
        <v>76.488533451681761</v>
      </c>
      <c r="P101" s="5">
        <f t="shared" si="44"/>
        <v>0.38726118968555406</v>
      </c>
      <c r="Q101" s="4">
        <f t="shared" si="63"/>
        <v>0.33445308415556479</v>
      </c>
      <c r="R101" s="4">
        <f t="shared" si="45"/>
        <v>0.27476946523607965</v>
      </c>
      <c r="S101" s="4">
        <f t="shared" si="67"/>
        <v>0</v>
      </c>
      <c r="T101" s="4">
        <f t="shared" si="68"/>
        <v>0</v>
      </c>
      <c r="U101" s="5">
        <f t="shared" si="69"/>
        <v>0.95000833715271804</v>
      </c>
      <c r="V101" s="5">
        <f t="shared" si="70"/>
        <v>-22.872470859748098</v>
      </c>
      <c r="W101" s="5">
        <f t="shared" si="71"/>
        <v>-12.158996090780768</v>
      </c>
      <c r="X101" s="5">
        <f t="shared" si="46"/>
        <v>1.0000000000000002</v>
      </c>
      <c r="Y101" s="5">
        <f t="shared" si="47"/>
        <v>-5.2659948212224359</v>
      </c>
      <c r="Z101" s="5">
        <f t="shared" si="48"/>
        <v>-8.4322530223548302</v>
      </c>
      <c r="AA101" s="5">
        <f t="shared" si="49"/>
        <v>15.450594864053944</v>
      </c>
      <c r="AB101" s="5">
        <f t="shared" si="50"/>
        <v>-4.3159864840697182</v>
      </c>
      <c r="AC101" s="5">
        <f t="shared" si="51"/>
        <v>-31.304723882102927</v>
      </c>
      <c r="AD101" s="5">
        <f t="shared" si="52"/>
        <v>-28.882401226726824</v>
      </c>
      <c r="AE101">
        <f t="shared" si="41"/>
        <v>0</v>
      </c>
    </row>
    <row r="102" spans="1:31" x14ac:dyDescent="0.2">
      <c r="A102">
        <f t="shared" si="53"/>
        <v>0.7000000000000004</v>
      </c>
      <c r="B102" s="5">
        <f t="shared" si="54"/>
        <v>-1.6042566383161134</v>
      </c>
      <c r="C102" s="5">
        <f t="shared" si="55"/>
        <v>80.173220790997718</v>
      </c>
      <c r="D102" s="5">
        <f t="shared" si="56"/>
        <v>49.894713016431545</v>
      </c>
      <c r="E102" s="2">
        <f t="shared" si="64"/>
        <v>80.189269677205886</v>
      </c>
      <c r="F102" s="2">
        <f t="shared" si="65"/>
        <v>-1.1463287733703</v>
      </c>
      <c r="G102" s="3">
        <f t="shared" si="57"/>
        <v>-4.1556380223223917</v>
      </c>
      <c r="H102" s="3">
        <f t="shared" si="58"/>
        <v>98.699280484814139</v>
      </c>
      <c r="I102" s="3">
        <f t="shared" si="59"/>
        <v>52.346088635033972</v>
      </c>
      <c r="J102" s="2">
        <f t="shared" si="66"/>
        <v>111.79861488846549</v>
      </c>
      <c r="K102" s="2">
        <f t="shared" si="60"/>
        <v>76.209008103930117</v>
      </c>
      <c r="L102" s="6">
        <f t="shared" si="42"/>
        <v>2961.1542382870425</v>
      </c>
      <c r="M102" s="2">
        <f t="shared" si="43"/>
        <v>37.528517256068419</v>
      </c>
      <c r="N102" s="2">
        <f t="shared" si="61"/>
        <v>111.79861488846549</v>
      </c>
      <c r="O102" s="2">
        <f t="shared" si="62"/>
        <v>76.209008103930117</v>
      </c>
      <c r="P102" s="5">
        <f t="shared" si="44"/>
        <v>0.38726109125514985</v>
      </c>
      <c r="Q102" s="4">
        <f t="shared" si="63"/>
        <v>0.33567962620564018</v>
      </c>
      <c r="R102" s="4">
        <f t="shared" si="45"/>
        <v>0.27519948545107975</v>
      </c>
      <c r="S102" s="4">
        <f t="shared" si="67"/>
        <v>0</v>
      </c>
      <c r="T102" s="4">
        <f t="shared" si="68"/>
        <v>0</v>
      </c>
      <c r="U102" s="5">
        <f t="shared" si="69"/>
        <v>0.95647007796771066</v>
      </c>
      <c r="V102" s="5">
        <f t="shared" si="70"/>
        <v>-22.716826632534698</v>
      </c>
      <c r="W102" s="5">
        <f t="shared" si="71"/>
        <v>-12.048081957358564</v>
      </c>
      <c r="X102" s="5">
        <f t="shared" si="46"/>
        <v>1</v>
      </c>
      <c r="Y102" s="5">
        <f t="shared" si="47"/>
        <v>-5.2354770517099425</v>
      </c>
      <c r="Z102" s="5">
        <f t="shared" si="48"/>
        <v>-8.3710817128260313</v>
      </c>
      <c r="AA102" s="5">
        <f t="shared" si="49"/>
        <v>15.368158642058024</v>
      </c>
      <c r="AB102" s="5">
        <f t="shared" si="50"/>
        <v>-4.2790069737422316</v>
      </c>
      <c r="AC102" s="5">
        <f t="shared" si="51"/>
        <v>-31.087908345360731</v>
      </c>
      <c r="AD102" s="5">
        <f t="shared" si="52"/>
        <v>-28.853923315300541</v>
      </c>
      <c r="AE102">
        <f t="shared" si="41"/>
        <v>0</v>
      </c>
    </row>
    <row r="103" spans="1:31" x14ac:dyDescent="0.2">
      <c r="A103">
        <f t="shared" si="53"/>
        <v>0.71000000000000041</v>
      </c>
      <c r="B103" s="5">
        <f t="shared" si="54"/>
        <v>-1.6460269688880245</v>
      </c>
      <c r="C103" s="5">
        <f t="shared" si="55"/>
        <v>81.158659200428588</v>
      </c>
      <c r="D103" s="5">
        <f t="shared" si="56"/>
        <v>50.41673120661612</v>
      </c>
      <c r="E103" s="2">
        <f t="shared" si="64"/>
        <v>81.175349509525475</v>
      </c>
      <c r="F103" s="2">
        <f t="shared" si="65"/>
        <v>-1.1618904389571862</v>
      </c>
      <c r="G103" s="3">
        <f t="shared" si="57"/>
        <v>-4.1984280920598138</v>
      </c>
      <c r="H103" s="3">
        <f t="shared" si="58"/>
        <v>98.388401401360525</v>
      </c>
      <c r="I103" s="3">
        <f t="shared" si="59"/>
        <v>52.057549401880969</v>
      </c>
      <c r="J103" s="2">
        <f t="shared" si="66"/>
        <v>111.39072124054461</v>
      </c>
      <c r="K103" s="2">
        <f t="shared" si="60"/>
        <v>75.930961990827953</v>
      </c>
      <c r="L103" s="6">
        <f t="shared" si="42"/>
        <v>2961.1525661908136</v>
      </c>
      <c r="M103" s="2">
        <f t="shared" si="43"/>
        <v>37.52849606457108</v>
      </c>
      <c r="N103" s="2">
        <f t="shared" si="61"/>
        <v>111.39072124054461</v>
      </c>
      <c r="O103" s="2">
        <f t="shared" si="62"/>
        <v>75.930961990827953</v>
      </c>
      <c r="P103" s="5">
        <f t="shared" si="44"/>
        <v>0.3872609936099668</v>
      </c>
      <c r="Q103" s="4">
        <f t="shared" si="63"/>
        <v>0.33690863697281864</v>
      </c>
      <c r="R103" s="4">
        <f t="shared" si="45"/>
        <v>0.27562856808577435</v>
      </c>
      <c r="S103" s="4">
        <f t="shared" si="67"/>
        <v>0</v>
      </c>
      <c r="T103" s="4">
        <f t="shared" si="68"/>
        <v>0</v>
      </c>
      <c r="U103" s="5">
        <f t="shared" si="69"/>
        <v>0.9627929016941793</v>
      </c>
      <c r="V103" s="5">
        <f t="shared" si="70"/>
        <v>-22.562647829414818</v>
      </c>
      <c r="W103" s="5">
        <f t="shared" si="71"/>
        <v>-11.937953430359958</v>
      </c>
      <c r="X103" s="5">
        <f t="shared" si="46"/>
        <v>1</v>
      </c>
      <c r="Y103" s="5">
        <f t="shared" si="47"/>
        <v>-5.2051595348157704</v>
      </c>
      <c r="Z103" s="5">
        <f t="shared" si="48"/>
        <v>-8.3101607964365485</v>
      </c>
      <c r="AA103" s="5">
        <f t="shared" si="49"/>
        <v>15.286350534707887</v>
      </c>
      <c r="AB103" s="5">
        <f t="shared" si="50"/>
        <v>-4.2423666331215912</v>
      </c>
      <c r="AC103" s="5">
        <f t="shared" si="51"/>
        <v>-30.872808625851366</v>
      </c>
      <c r="AD103" s="5">
        <f t="shared" si="52"/>
        <v>-28.825602895652068</v>
      </c>
      <c r="AE103">
        <f t="shared" si="41"/>
        <v>0</v>
      </c>
    </row>
    <row r="104" spans="1:31" x14ac:dyDescent="0.2">
      <c r="A104">
        <f t="shared" si="53"/>
        <v>0.72000000000000042</v>
      </c>
      <c r="B104" s="5">
        <f t="shared" si="54"/>
        <v>-1.6882233681402787</v>
      </c>
      <c r="C104" s="5">
        <f t="shared" si="55"/>
        <v>82.140999574010905</v>
      </c>
      <c r="D104" s="5">
        <f t="shared" si="56"/>
        <v>50.935865420490146</v>
      </c>
      <c r="E104" s="2">
        <f t="shared" si="64"/>
        <v>82.158346558084986</v>
      </c>
      <c r="F104" s="2">
        <f t="shared" si="65"/>
        <v>-1.177420021787255</v>
      </c>
      <c r="G104" s="3">
        <f t="shared" si="57"/>
        <v>-4.2408517583910301</v>
      </c>
      <c r="H104" s="3">
        <f t="shared" si="58"/>
        <v>98.079673315102013</v>
      </c>
      <c r="I104" s="3">
        <f t="shared" si="59"/>
        <v>51.769293372924452</v>
      </c>
      <c r="J104" s="2">
        <f t="shared" si="66"/>
        <v>110.98498491942819</v>
      </c>
      <c r="K104" s="2">
        <f t="shared" si="60"/>
        <v>75.654386448144635</v>
      </c>
      <c r="L104" s="6">
        <f t="shared" si="42"/>
        <v>2961.1509074269611</v>
      </c>
      <c r="M104" s="2">
        <f t="shared" si="43"/>
        <v>37.528475042043084</v>
      </c>
      <c r="N104" s="2">
        <f t="shared" si="61"/>
        <v>110.98498491942819</v>
      </c>
      <c r="O104" s="2">
        <f t="shared" si="62"/>
        <v>75.654386448144635</v>
      </c>
      <c r="P104" s="5">
        <f t="shared" si="44"/>
        <v>0.38726089674340725</v>
      </c>
      <c r="Q104" s="4">
        <f t="shared" si="63"/>
        <v>0.33814011029769159</v>
      </c>
      <c r="R104" s="4">
        <f t="shared" si="45"/>
        <v>0.27605671147774902</v>
      </c>
      <c r="S104" s="4">
        <f t="shared" si="67"/>
        <v>0</v>
      </c>
      <c r="T104" s="4">
        <f t="shared" si="68"/>
        <v>0</v>
      </c>
      <c r="U104" s="5">
        <f t="shared" si="69"/>
        <v>0.96897897753315954</v>
      </c>
      <c r="V104" s="5">
        <f t="shared" si="70"/>
        <v>-22.409918332469783</v>
      </c>
      <c r="W104" s="5">
        <f t="shared" si="71"/>
        <v>-11.82860420925026</v>
      </c>
      <c r="X104" s="5">
        <f t="shared" si="46"/>
        <v>1</v>
      </c>
      <c r="Y104" s="5">
        <f t="shared" si="47"/>
        <v>-5.1750407197167396</v>
      </c>
      <c r="Z104" s="5">
        <f t="shared" si="48"/>
        <v>-8.249489447347754</v>
      </c>
      <c r="AA104" s="5">
        <f t="shared" si="49"/>
        <v>15.205165034915877</v>
      </c>
      <c r="AB104" s="5">
        <f t="shared" si="50"/>
        <v>-4.2060617421835804</v>
      </c>
      <c r="AC104" s="5">
        <f t="shared" si="51"/>
        <v>-30.659407779817535</v>
      </c>
      <c r="AD104" s="5">
        <f t="shared" si="52"/>
        <v>-28.797439174334382</v>
      </c>
      <c r="AE104">
        <f t="shared" si="41"/>
        <v>0</v>
      </c>
    </row>
    <row r="105" spans="1:31" x14ac:dyDescent="0.2">
      <c r="A105">
        <f t="shared" si="53"/>
        <v>0.73000000000000043</v>
      </c>
      <c r="B105" s="5">
        <f t="shared" si="54"/>
        <v>-1.7308421888112984</v>
      </c>
      <c r="C105" s="5">
        <f t="shared" si="55"/>
        <v>83.120263336772936</v>
      </c>
      <c r="D105" s="5">
        <f t="shared" si="56"/>
        <v>51.452118482260673</v>
      </c>
      <c r="E105" s="2">
        <f t="shared" si="64"/>
        <v>83.138282348488829</v>
      </c>
      <c r="F105" s="2">
        <f t="shared" si="65"/>
        <v>-1.1929175680476496</v>
      </c>
      <c r="G105" s="3">
        <f t="shared" si="57"/>
        <v>-4.2829123758128658</v>
      </c>
      <c r="H105" s="3">
        <f t="shared" si="58"/>
        <v>97.773079237303833</v>
      </c>
      <c r="I105" s="3">
        <f t="shared" si="59"/>
        <v>51.481318981181104</v>
      </c>
      <c r="J105" s="2">
        <f t="shared" si="66"/>
        <v>110.58139339873188</v>
      </c>
      <c r="K105" s="2">
        <f t="shared" si="60"/>
        <v>75.379272937104204</v>
      </c>
      <c r="L105" s="6">
        <f t="shared" si="42"/>
        <v>2961.1492618832822</v>
      </c>
      <c r="M105" s="2">
        <f t="shared" si="43"/>
        <v>37.52845418706243</v>
      </c>
      <c r="N105" s="2">
        <f t="shared" si="61"/>
        <v>110.58139339873188</v>
      </c>
      <c r="O105" s="2">
        <f t="shared" si="62"/>
        <v>75.379272937104204</v>
      </c>
      <c r="P105" s="5">
        <f t="shared" si="44"/>
        <v>0.38726080064891766</v>
      </c>
      <c r="Q105" s="4">
        <f t="shared" si="63"/>
        <v>0.33937403964284646</v>
      </c>
      <c r="R105" s="4">
        <f t="shared" si="45"/>
        <v>0.27648391388934718</v>
      </c>
      <c r="S105" s="4">
        <f t="shared" si="67"/>
        <v>0</v>
      </c>
      <c r="T105" s="4">
        <f t="shared" si="68"/>
        <v>0</v>
      </c>
      <c r="U105" s="5">
        <f t="shared" si="69"/>
        <v>0.97503044224932867</v>
      </c>
      <c r="V105" s="5">
        <f t="shared" si="70"/>
        <v>-22.258622246674783</v>
      </c>
      <c r="W105" s="5">
        <f t="shared" si="71"/>
        <v>-11.720028057840656</v>
      </c>
      <c r="X105" s="5">
        <f t="shared" si="46"/>
        <v>1</v>
      </c>
      <c r="Y105" s="5">
        <f t="shared" si="47"/>
        <v>-5.1451190726263141</v>
      </c>
      <c r="Z105" s="5">
        <f t="shared" si="48"/>
        <v>-8.1890668428150928</v>
      </c>
      <c r="AA105" s="5">
        <f t="shared" si="49"/>
        <v>15.124596699544231</v>
      </c>
      <c r="AB105" s="5">
        <f t="shared" si="50"/>
        <v>-4.1700886303769851</v>
      </c>
      <c r="AC105" s="5">
        <f t="shared" si="51"/>
        <v>-30.447689089489877</v>
      </c>
      <c r="AD105" s="5">
        <f t="shared" si="52"/>
        <v>-28.769431358296423</v>
      </c>
      <c r="AE105">
        <f t="shared" si="41"/>
        <v>0</v>
      </c>
    </row>
    <row r="106" spans="1:31" x14ac:dyDescent="0.2">
      <c r="A106">
        <f t="shared" si="53"/>
        <v>0.74000000000000044</v>
      </c>
      <c r="B106" s="5">
        <f t="shared" si="54"/>
        <v>-1.7738798170009458</v>
      </c>
      <c r="C106" s="5">
        <f t="shared" si="55"/>
        <v>84.096471744691499</v>
      </c>
      <c r="D106" s="5">
        <f t="shared" si="56"/>
        <v>51.965493200504568</v>
      </c>
      <c r="E106" s="2">
        <f t="shared" si="64"/>
        <v>84.115178235029958</v>
      </c>
      <c r="F106" s="2">
        <f t="shared" si="65"/>
        <v>-1.2083831240823617</v>
      </c>
      <c r="G106" s="3">
        <f t="shared" si="57"/>
        <v>-4.3246132621166353</v>
      </c>
      <c r="H106" s="3">
        <f t="shared" si="58"/>
        <v>97.468602346408929</v>
      </c>
      <c r="I106" s="3">
        <f t="shared" si="59"/>
        <v>51.193624667598137</v>
      </c>
      <c r="J106" s="2">
        <f t="shared" si="66"/>
        <v>110.179934333962</v>
      </c>
      <c r="K106" s="2">
        <f t="shared" si="60"/>
        <v>75.105613042918876</v>
      </c>
      <c r="L106" s="6">
        <f t="shared" si="42"/>
        <v>2961.147629448315</v>
      </c>
      <c r="M106" s="2">
        <f t="shared" si="43"/>
        <v>37.528433498216494</v>
      </c>
      <c r="N106" s="2">
        <f t="shared" si="61"/>
        <v>110.179934333962</v>
      </c>
      <c r="O106" s="2">
        <f t="shared" si="62"/>
        <v>75.105613042918876</v>
      </c>
      <c r="P106" s="5">
        <f t="shared" si="44"/>
        <v>0.38726070531998763</v>
      </c>
      <c r="Q106" s="4">
        <f t="shared" si="63"/>
        <v>0.3406104180863419</v>
      </c>
      <c r="R106" s="4">
        <f t="shared" si="45"/>
        <v>0.2769101735075496</v>
      </c>
      <c r="S106" s="4">
        <f t="shared" si="67"/>
        <v>0</v>
      </c>
      <c r="T106" s="4">
        <f t="shared" si="68"/>
        <v>0</v>
      </c>
      <c r="U106" s="5">
        <f t="shared" si="69"/>
        <v>0.98094940074253356</v>
      </c>
      <c r="V106" s="5">
        <f t="shared" si="70"/>
        <v>-22.108743896356177</v>
      </c>
      <c r="W106" s="5">
        <f t="shared" si="71"/>
        <v>-11.612218803338669</v>
      </c>
      <c r="X106" s="5">
        <f t="shared" si="46"/>
        <v>1</v>
      </c>
      <c r="Y106" s="5">
        <f t="shared" si="47"/>
        <v>-5.1153930765716265</v>
      </c>
      <c r="Z106" s="5">
        <f t="shared" si="48"/>
        <v>-8.1288921631325106</v>
      </c>
      <c r="AA106" s="5">
        <f t="shared" si="49"/>
        <v>15.044640148576852</v>
      </c>
      <c r="AB106" s="5">
        <f t="shared" si="50"/>
        <v>-4.1344436758290932</v>
      </c>
      <c r="AC106" s="5">
        <f t="shared" si="51"/>
        <v>-30.237636059488686</v>
      </c>
      <c r="AD106" s="5">
        <f t="shared" si="52"/>
        <v>-28.741578654761817</v>
      </c>
      <c r="AE106">
        <f t="shared" si="41"/>
        <v>0</v>
      </c>
    </row>
    <row r="107" spans="1:31" x14ac:dyDescent="0.2">
      <c r="A107">
        <f t="shared" si="53"/>
        <v>0.75000000000000044</v>
      </c>
      <c r="B107" s="5">
        <f t="shared" si="54"/>
        <v>-1.8173326718059035</v>
      </c>
      <c r="C107" s="5">
        <f t="shared" si="55"/>
        <v>85.069645886352617</v>
      </c>
      <c r="D107" s="5">
        <f t="shared" si="56"/>
        <v>52.475992368247809</v>
      </c>
      <c r="E107" s="2">
        <f t="shared" si="64"/>
        <v>85.089055402380893</v>
      </c>
      <c r="F107" s="2">
        <f t="shared" si="65"/>
        <v>-1.2238167363656876</v>
      </c>
      <c r="G107" s="3">
        <f t="shared" si="57"/>
        <v>-4.3659576988749267</v>
      </c>
      <c r="H107" s="3">
        <f t="shared" si="58"/>
        <v>97.166225985814037</v>
      </c>
      <c r="I107" s="3">
        <f t="shared" si="59"/>
        <v>50.906208881050517</v>
      </c>
      <c r="J107" s="2">
        <f t="shared" si="66"/>
        <v>109.78059556039854</v>
      </c>
      <c r="K107" s="2">
        <f t="shared" si="60"/>
        <v>74.833398473345966</v>
      </c>
      <c r="L107" s="6">
        <f t="shared" si="42"/>
        <v>2961.1460100113231</v>
      </c>
      <c r="M107" s="2">
        <f t="shared" si="43"/>
        <v>37.52841297410184</v>
      </c>
      <c r="N107" s="2">
        <f t="shared" si="61"/>
        <v>109.78059556039854</v>
      </c>
      <c r="O107" s="2">
        <f t="shared" si="62"/>
        <v>74.833398473345966</v>
      </c>
      <c r="P107" s="5">
        <f t="shared" si="44"/>
        <v>0.38726061075014934</v>
      </c>
      <c r="Q107" s="4">
        <f t="shared" si="63"/>
        <v>0.34184923831511416</v>
      </c>
      <c r="R107" s="4">
        <f t="shared" si="45"/>
        <v>0.27733548844385253</v>
      </c>
      <c r="S107" s="4">
        <f t="shared" si="67"/>
        <v>0</v>
      </c>
      <c r="T107" s="4">
        <f t="shared" si="68"/>
        <v>0</v>
      </c>
      <c r="U107" s="5">
        <f t="shared" si="69"/>
        <v>0.9867379266080567</v>
      </c>
      <c r="V107" s="5">
        <f t="shared" si="70"/>
        <v>-21.960267821715025</v>
      </c>
      <c r="W107" s="5">
        <f t="shared" si="71"/>
        <v>-11.505170335413142</v>
      </c>
      <c r="X107" s="5">
        <f t="shared" si="46"/>
        <v>1</v>
      </c>
      <c r="Y107" s="5">
        <f t="shared" si="47"/>
        <v>-5.0858612311738982</v>
      </c>
      <c r="Z107" s="5">
        <f t="shared" si="48"/>
        <v>-8.0689645915763695</v>
      </c>
      <c r="AA107" s="5">
        <f t="shared" si="49"/>
        <v>14.965290064304364</v>
      </c>
      <c r="AB107" s="5">
        <f t="shared" si="50"/>
        <v>-4.0991233045658415</v>
      </c>
      <c r="AC107" s="5">
        <f t="shared" si="51"/>
        <v>-30.029232413291396</v>
      </c>
      <c r="AD107" s="5">
        <f t="shared" si="52"/>
        <v>-28.713880271108778</v>
      </c>
      <c r="AE107">
        <f t="shared" si="41"/>
        <v>0</v>
      </c>
    </row>
    <row r="108" spans="1:31" x14ac:dyDescent="0.2">
      <c r="A108">
        <f t="shared" si="53"/>
        <v>0.76000000000000045</v>
      </c>
      <c r="B108" s="5">
        <f t="shared" si="54"/>
        <v>-1.8611972049598811</v>
      </c>
      <c r="C108" s="5">
        <f t="shared" si="55"/>
        <v>86.03980668459009</v>
      </c>
      <c r="D108" s="5">
        <f t="shared" si="56"/>
        <v>52.983618763044753</v>
      </c>
      <c r="E108" s="2">
        <f t="shared" si="64"/>
        <v>86.059934867262044</v>
      </c>
      <c r="F108" s="2">
        <f t="shared" si="65"/>
        <v>-1.2392184514781113</v>
      </c>
      <c r="G108" s="3">
        <f t="shared" si="57"/>
        <v>-4.406948931920585</v>
      </c>
      <c r="H108" s="3">
        <f t="shared" si="58"/>
        <v>96.865933661681126</v>
      </c>
      <c r="I108" s="3">
        <f t="shared" si="59"/>
        <v>50.619070078339426</v>
      </c>
      <c r="J108" s="2">
        <f t="shared" si="66"/>
        <v>109.38336509101191</v>
      </c>
      <c r="K108" s="2">
        <f t="shared" si="60"/>
        <v>74.562621057267833</v>
      </c>
      <c r="L108" s="6">
        <f t="shared" si="42"/>
        <v>2961.1444034622796</v>
      </c>
      <c r="M108" s="2">
        <f t="shared" si="43"/>
        <v>37.528392613324023</v>
      </c>
      <c r="N108" s="2">
        <f t="shared" si="61"/>
        <v>109.38336509101191</v>
      </c>
      <c r="O108" s="2">
        <f t="shared" si="62"/>
        <v>74.562621057267833</v>
      </c>
      <c r="P108" s="5">
        <f t="shared" si="44"/>
        <v>0.38726051693297625</v>
      </c>
      <c r="Q108" s="4">
        <f t="shared" si="63"/>
        <v>0.3430904926183127</v>
      </c>
      <c r="R108" s="4">
        <f t="shared" si="45"/>
        <v>0.2777598567341496</v>
      </c>
      <c r="S108" s="4">
        <f t="shared" si="67"/>
        <v>0</v>
      </c>
      <c r="T108" s="4">
        <f t="shared" si="68"/>
        <v>0</v>
      </c>
      <c r="U108" s="5">
        <f t="shared" si="69"/>
        <v>0.99239806268586228</v>
      </c>
      <c r="V108" s="5">
        <f t="shared" si="70"/>
        <v>-21.813178775415384</v>
      </c>
      <c r="W108" s="5">
        <f t="shared" si="71"/>
        <v>-11.398876605273353</v>
      </c>
      <c r="X108" s="5">
        <f t="shared" si="46"/>
        <v>0.99999999999999978</v>
      </c>
      <c r="Y108" s="5">
        <f t="shared" si="47"/>
        <v>-5.056522052432209</v>
      </c>
      <c r="Z108" s="5">
        <f t="shared" si="48"/>
        <v>-8.0092833143490143</v>
      </c>
      <c r="AA108" s="5">
        <f t="shared" si="49"/>
        <v>14.886541190522447</v>
      </c>
      <c r="AB108" s="5">
        <f t="shared" si="50"/>
        <v>-4.0641239897463466</v>
      </c>
      <c r="AC108" s="5">
        <f t="shared" si="51"/>
        <v>-29.8224620897644</v>
      </c>
      <c r="AD108" s="5">
        <f t="shared" si="52"/>
        <v>-28.686335414750907</v>
      </c>
      <c r="AE108">
        <f t="shared" si="41"/>
        <v>0</v>
      </c>
    </row>
    <row r="109" spans="1:31" x14ac:dyDescent="0.2">
      <c r="A109">
        <f t="shared" si="53"/>
        <v>0.77000000000000046</v>
      </c>
      <c r="B109" s="5">
        <f t="shared" si="54"/>
        <v>-1.9054699004785742</v>
      </c>
      <c r="C109" s="5">
        <f t="shared" si="55"/>
        <v>87.006974898102413</v>
      </c>
      <c r="D109" s="5">
        <f t="shared" si="56"/>
        <v>53.488375147057404</v>
      </c>
      <c r="E109" s="2">
        <f t="shared" si="64"/>
        <v>87.027837480088252</v>
      </c>
      <c r="F109" s="2">
        <f t="shared" si="65"/>
        <v>-1.2545883160844016</v>
      </c>
      <c r="G109" s="3">
        <f t="shared" si="57"/>
        <v>-4.4475901718180486</v>
      </c>
      <c r="H109" s="3">
        <f t="shared" si="58"/>
        <v>96.567709040783484</v>
      </c>
      <c r="I109" s="3">
        <f t="shared" si="59"/>
        <v>50.33220672419192</v>
      </c>
      <c r="J109" s="2">
        <f t="shared" si="66"/>
        <v>108.9882311144128</v>
      </c>
      <c r="K109" s="2">
        <f t="shared" si="60"/>
        <v>74.293272743294338</v>
      </c>
      <c r="L109" s="6">
        <f t="shared" si="42"/>
        <v>2961.1428096918521</v>
      </c>
      <c r="M109" s="2">
        <f t="shared" si="43"/>
        <v>37.528372414497433</v>
      </c>
      <c r="N109" s="2">
        <f t="shared" si="61"/>
        <v>108.9882311144128</v>
      </c>
      <c r="O109" s="2">
        <f t="shared" si="62"/>
        <v>74.293272743294338</v>
      </c>
      <c r="P109" s="5">
        <f t="shared" si="44"/>
        <v>0.38726042386208265</v>
      </c>
      <c r="Q109" s="4">
        <f t="shared" si="63"/>
        <v>0.34433417288056722</v>
      </c>
      <c r="R109" s="4">
        <f t="shared" si="45"/>
        <v>0.27818327633861328</v>
      </c>
      <c r="S109" s="4">
        <f t="shared" si="67"/>
        <v>0</v>
      </c>
      <c r="T109" s="4">
        <f t="shared" si="68"/>
        <v>0</v>
      </c>
      <c r="U109" s="5">
        <f t="shared" si="69"/>
        <v>0.9979318215990729</v>
      </c>
      <c r="V109" s="5">
        <f t="shared" si="70"/>
        <v>-21.667461719236108</v>
      </c>
      <c r="W109" s="5">
        <f t="shared" si="71"/>
        <v>-11.293331624762118</v>
      </c>
      <c r="X109" s="5">
        <f t="shared" si="46"/>
        <v>1</v>
      </c>
      <c r="Y109" s="5">
        <f t="shared" si="47"/>
        <v>-5.0273740725105593</v>
      </c>
      <c r="Z109" s="5">
        <f t="shared" si="48"/>
        <v>-7.9498475205218737</v>
      </c>
      <c r="AA109" s="5">
        <f t="shared" si="49"/>
        <v>14.808388331742986</v>
      </c>
      <c r="AB109" s="5">
        <f t="shared" si="50"/>
        <v>-4.0294422509114867</v>
      </c>
      <c r="AC109" s="5">
        <f t="shared" si="51"/>
        <v>-29.617309239757983</v>
      </c>
      <c r="AD109" s="5">
        <f t="shared" si="52"/>
        <v>-28.658943293019131</v>
      </c>
      <c r="AE109">
        <f t="shared" si="41"/>
        <v>0</v>
      </c>
    </row>
    <row r="110" spans="1:31" x14ac:dyDescent="0.2">
      <c r="A110">
        <f t="shared" si="53"/>
        <v>0.78000000000000047</v>
      </c>
      <c r="B110" s="5">
        <f t="shared" si="54"/>
        <v>-1.9501472743093002</v>
      </c>
      <c r="C110" s="5">
        <f t="shared" si="55"/>
        <v>87.971171123048265</v>
      </c>
      <c r="D110" s="5">
        <f t="shared" si="56"/>
        <v>53.99026426713467</v>
      </c>
      <c r="E110" s="2">
        <f t="shared" si="64"/>
        <v>87.992783926593304</v>
      </c>
      <c r="F110" s="2">
        <f t="shared" si="65"/>
        <v>-1.2699263769137148</v>
      </c>
      <c r="G110" s="3">
        <f t="shared" si="57"/>
        <v>-4.4878845943271637</v>
      </c>
      <c r="H110" s="3">
        <f t="shared" si="58"/>
        <v>96.271535948385903</v>
      </c>
      <c r="I110" s="3">
        <f t="shared" si="59"/>
        <v>50.045617291261728</v>
      </c>
      <c r="J110" s="2">
        <f t="shared" si="66"/>
        <v>108.59518199283426</v>
      </c>
      <c r="K110" s="2">
        <f t="shared" si="60"/>
        <v>74.025345598387361</v>
      </c>
      <c r="L110" s="6">
        <f t="shared" si="42"/>
        <v>2961.1412285913907</v>
      </c>
      <c r="M110" s="2">
        <f t="shared" si="43"/>
        <v>37.528352376245053</v>
      </c>
      <c r="N110" s="2">
        <f t="shared" si="61"/>
        <v>108.59518199283426</v>
      </c>
      <c r="O110" s="2">
        <f t="shared" si="62"/>
        <v>74.025345598387361</v>
      </c>
      <c r="P110" s="5">
        <f t="shared" si="44"/>
        <v>0.38726033153112233</v>
      </c>
      <c r="Q110" s="4">
        <f t="shared" si="63"/>
        <v>0.34558027057518437</v>
      </c>
      <c r="R110" s="4">
        <f t="shared" si="45"/>
        <v>0.27860574514157749</v>
      </c>
      <c r="S110" s="4">
        <f t="shared" si="67"/>
        <v>0</v>
      </c>
      <c r="T110" s="4">
        <f t="shared" si="68"/>
        <v>0</v>
      </c>
      <c r="U110" s="5">
        <f t="shared" si="69"/>
        <v>1.0033411862819035</v>
      </c>
      <c r="V110" s="5">
        <f t="shared" si="70"/>
        <v>-21.523101820784664</v>
      </c>
      <c r="W110" s="5">
        <f t="shared" si="71"/>
        <v>-11.188529465462498</v>
      </c>
      <c r="X110" s="5">
        <f t="shared" si="46"/>
        <v>0.99999999999999978</v>
      </c>
      <c r="Y110" s="5">
        <f t="shared" si="47"/>
        <v>-4.9984158395281</v>
      </c>
      <c r="Z110" s="5">
        <f t="shared" si="48"/>
        <v>-7.890656401978096</v>
      </c>
      <c r="AA110" s="5">
        <f t="shared" si="49"/>
        <v>14.730826352417848</v>
      </c>
      <c r="AB110" s="5">
        <f t="shared" si="50"/>
        <v>-3.9950746532461965</v>
      </c>
      <c r="AC110" s="5">
        <f t="shared" si="51"/>
        <v>-29.413758222762759</v>
      </c>
      <c r="AD110" s="5">
        <f t="shared" si="52"/>
        <v>-28.631703113044651</v>
      </c>
      <c r="AE110">
        <f t="shared" si="41"/>
        <v>0</v>
      </c>
    </row>
    <row r="111" spans="1:31" x14ac:dyDescent="0.2">
      <c r="A111">
        <f t="shared" si="53"/>
        <v>0.79000000000000048</v>
      </c>
      <c r="B111" s="5">
        <f t="shared" si="54"/>
        <v>-1.9952258739852342</v>
      </c>
      <c r="C111" s="5">
        <f t="shared" si="55"/>
        <v>88.932415794620994</v>
      </c>
      <c r="D111" s="5">
        <f t="shared" si="56"/>
        <v>54.489288854891633</v>
      </c>
      <c r="E111" s="2">
        <f t="shared" si="64"/>
        <v>88.954794729433075</v>
      </c>
      <c r="F111" s="2">
        <f t="shared" si="65"/>
        <v>-1.2852326807415335</v>
      </c>
      <c r="G111" s="3">
        <f t="shared" si="57"/>
        <v>-4.5278353408596255</v>
      </c>
      <c r="H111" s="3">
        <f t="shared" si="58"/>
        <v>95.977398366158269</v>
      </c>
      <c r="I111" s="3">
        <f t="shared" si="59"/>
        <v>49.759300260131283</v>
      </c>
      <c r="J111" s="2">
        <f t="shared" si="66"/>
        <v>108.20420626014536</v>
      </c>
      <c r="K111" s="2">
        <f t="shared" si="60"/>
        <v>73.75883180650672</v>
      </c>
      <c r="L111" s="6">
        <f t="shared" si="42"/>
        <v>2961.1396600529101</v>
      </c>
      <c r="M111" s="2">
        <f t="shared" si="43"/>
        <v>37.528332497198335</v>
      </c>
      <c r="N111" s="2">
        <f t="shared" si="61"/>
        <v>108.20420626014536</v>
      </c>
      <c r="O111" s="2">
        <f t="shared" si="62"/>
        <v>73.75883180650672</v>
      </c>
      <c r="P111" s="5">
        <f t="shared" si="44"/>
        <v>0.38726023993378833</v>
      </c>
      <c r="Q111" s="4">
        <f t="shared" si="63"/>
        <v>0.34682877675727725</v>
      </c>
      <c r="R111" s="4">
        <f t="shared" si="45"/>
        <v>0.27902726095142327</v>
      </c>
      <c r="S111" s="4">
        <f t="shared" si="67"/>
        <v>0</v>
      </c>
      <c r="T111" s="4">
        <f t="shared" si="68"/>
        <v>0</v>
      </c>
      <c r="U111" s="5">
        <f t="shared" si="69"/>
        <v>1.0086281104972854</v>
      </c>
      <c r="V111" s="5">
        <f t="shared" si="70"/>
        <v>-21.380084450271681</v>
      </c>
      <c r="W111" s="5">
        <f t="shared" si="71"/>
        <v>-11.084464257817912</v>
      </c>
      <c r="X111" s="5">
        <f t="shared" si="46"/>
        <v>0.99999999999999978</v>
      </c>
      <c r="Y111" s="5">
        <f t="shared" si="47"/>
        <v>-4.9696459173525724</v>
      </c>
      <c r="Z111" s="5">
        <f t="shared" si="48"/>
        <v>-7.8317091533548338</v>
      </c>
      <c r="AA111" s="5">
        <f t="shared" si="49"/>
        <v>14.653850176175157</v>
      </c>
      <c r="AB111" s="5">
        <f t="shared" si="50"/>
        <v>-3.961017806855287</v>
      </c>
      <c r="AC111" s="5">
        <f t="shared" si="51"/>
        <v>-29.211793603626514</v>
      </c>
      <c r="AD111" s="5">
        <f t="shared" si="52"/>
        <v>-28.604614081642755</v>
      </c>
      <c r="AE111">
        <f t="shared" si="41"/>
        <v>0</v>
      </c>
    </row>
    <row r="112" spans="1:31" x14ac:dyDescent="0.2">
      <c r="A112">
        <f t="shared" si="53"/>
        <v>0.80000000000000049</v>
      </c>
      <c r="B112" s="5">
        <f t="shared" si="54"/>
        <v>-2.0407022782841731</v>
      </c>
      <c r="C112" s="5">
        <f t="shared" si="55"/>
        <v>89.890729188602393</v>
      </c>
      <c r="D112" s="5">
        <f t="shared" si="56"/>
        <v>54.985451626788866</v>
      </c>
      <c r="E112" s="2">
        <f t="shared" si="64"/>
        <v>89.913890249767576</v>
      </c>
      <c r="F112" s="2">
        <f t="shared" si="65"/>
        <v>-1.3005072743732664</v>
      </c>
      <c r="G112" s="3">
        <f t="shared" si="57"/>
        <v>-4.567445518928178</v>
      </c>
      <c r="H112" s="3">
        <f t="shared" si="58"/>
        <v>95.685280430122006</v>
      </c>
      <c r="I112" s="3">
        <f t="shared" si="59"/>
        <v>49.473254119314859</v>
      </c>
      <c r="J112" s="2">
        <f t="shared" si="66"/>
        <v>107.81529261989586</v>
      </c>
      <c r="K112" s="2">
        <f t="shared" si="60"/>
        <v>73.493723667277337</v>
      </c>
      <c r="L112" s="6">
        <f t="shared" si="42"/>
        <v>2961.1381039690777</v>
      </c>
      <c r="M112" s="2">
        <f t="shared" si="43"/>
        <v>37.528312775996987</v>
      </c>
      <c r="N112" s="2">
        <f t="shared" si="61"/>
        <v>107.81529261989586</v>
      </c>
      <c r="O112" s="2">
        <f t="shared" si="62"/>
        <v>73.493723667277337</v>
      </c>
      <c r="P112" s="5">
        <f t="shared" si="44"/>
        <v>0.38726014906381145</v>
      </c>
      <c r="Q112" s="4">
        <f t="shared" si="63"/>
        <v>0.34807968205682582</v>
      </c>
      <c r="R112" s="4">
        <f t="shared" si="45"/>
        <v>0.27944782150046493</v>
      </c>
      <c r="S112" s="4">
        <f t="shared" si="67"/>
        <v>0</v>
      </c>
      <c r="T112" s="4">
        <f t="shared" si="68"/>
        <v>0</v>
      </c>
      <c r="U112" s="5">
        <f t="shared" si="69"/>
        <v>1.0137945193444065</v>
      </c>
      <c r="V112" s="5">
        <f t="shared" si="70"/>
        <v>-21.238395177345005</v>
      </c>
      <c r="W112" s="5">
        <f t="shared" si="71"/>
        <v>-10.981130190265368</v>
      </c>
      <c r="X112" s="5">
        <f t="shared" si="46"/>
        <v>0.99999999999999978</v>
      </c>
      <c r="Y112" s="5">
        <f t="shared" si="47"/>
        <v>-4.9410628853967928</v>
      </c>
      <c r="Z112" s="5">
        <f t="shared" si="48"/>
        <v>-7.7730049719850323</v>
      </c>
      <c r="AA112" s="5">
        <f t="shared" si="49"/>
        <v>14.577454785067616</v>
      </c>
      <c r="AB112" s="5">
        <f t="shared" si="50"/>
        <v>-3.9272683660523864</v>
      </c>
      <c r="AC112" s="5">
        <f t="shared" si="51"/>
        <v>-29.011400149330036</v>
      </c>
      <c r="AD112" s="5">
        <f t="shared" si="52"/>
        <v>-28.577675405197752</v>
      </c>
      <c r="AE112">
        <f t="shared" si="41"/>
        <v>0</v>
      </c>
    </row>
    <row r="113" spans="1:31" x14ac:dyDescent="0.2">
      <c r="A113">
        <f t="shared" si="53"/>
        <v>0.8100000000000005</v>
      </c>
      <c r="B113" s="5">
        <f t="shared" si="54"/>
        <v>-2.0865730968917573</v>
      </c>
      <c r="C113" s="5">
        <f t="shared" si="55"/>
        <v>90.84613142289615</v>
      </c>
      <c r="D113" s="5">
        <f t="shared" si="56"/>
        <v>55.478755284211758</v>
      </c>
      <c r="E113" s="2">
        <f t="shared" si="64"/>
        <v>90.870090688822302</v>
      </c>
      <c r="F113" s="2">
        <f t="shared" si="65"/>
        <v>-1.3157502046293768</v>
      </c>
      <c r="G113" s="3">
        <f t="shared" si="57"/>
        <v>-4.6067182025887021</v>
      </c>
      <c r="H113" s="3">
        <f t="shared" si="58"/>
        <v>95.395166428628713</v>
      </c>
      <c r="I113" s="3">
        <f t="shared" si="59"/>
        <v>49.187477365262879</v>
      </c>
      <c r="J113" s="2">
        <f t="shared" si="66"/>
        <v>107.42842994339107</v>
      </c>
      <c r="K113" s="2">
        <f t="shared" si="60"/>
        <v>73.230013594676933</v>
      </c>
      <c r="L113" s="6">
        <f t="shared" si="42"/>
        <v>2961.1365602331994</v>
      </c>
      <c r="M113" s="2">
        <f t="shared" si="43"/>
        <v>37.528293211288812</v>
      </c>
      <c r="N113" s="2">
        <f t="shared" si="61"/>
        <v>107.42842994339107</v>
      </c>
      <c r="O113" s="2">
        <f t="shared" si="62"/>
        <v>73.230013594676933</v>
      </c>
      <c r="P113" s="5">
        <f t="shared" si="44"/>
        <v>0.38726005891496013</v>
      </c>
      <c r="Q113" s="4">
        <f t="shared" si="63"/>
        <v>0.3493329766716704</v>
      </c>
      <c r="R113" s="4">
        <f t="shared" si="45"/>
        <v>0.27986742444483859</v>
      </c>
      <c r="S113" s="4">
        <f t="shared" si="67"/>
        <v>0</v>
      </c>
      <c r="T113" s="4">
        <f t="shared" si="68"/>
        <v>0</v>
      </c>
      <c r="U113" s="5">
        <f t="shared" si="69"/>
        <v>1.0188423097563799</v>
      </c>
      <c r="V113" s="5">
        <f t="shared" si="70"/>
        <v>-21.098019767981871</v>
      </c>
      <c r="W113" s="5">
        <f t="shared" si="71"/>
        <v>-10.878521508381571</v>
      </c>
      <c r="X113" s="5">
        <f t="shared" si="46"/>
        <v>1</v>
      </c>
      <c r="Y113" s="5">
        <f t="shared" si="47"/>
        <v>-4.9126653384181695</v>
      </c>
      <c r="Z113" s="5">
        <f t="shared" si="48"/>
        <v>-7.7145430578388217</v>
      </c>
      <c r="AA113" s="5">
        <f t="shared" si="49"/>
        <v>14.501635218832835</v>
      </c>
      <c r="AB113" s="5">
        <f t="shared" si="50"/>
        <v>-3.8938230286617896</v>
      </c>
      <c r="AC113" s="5">
        <f t="shared" si="51"/>
        <v>-28.812562825820692</v>
      </c>
      <c r="AD113" s="5">
        <f t="shared" si="52"/>
        <v>-28.550886289548735</v>
      </c>
      <c r="AE113">
        <f t="shared" si="41"/>
        <v>0</v>
      </c>
    </row>
    <row r="114" spans="1:31" x14ac:dyDescent="0.2">
      <c r="A114">
        <f t="shared" si="53"/>
        <v>0.82000000000000051</v>
      </c>
      <c r="B114" s="5">
        <f t="shared" si="54"/>
        <v>-2.1328349700690774</v>
      </c>
      <c r="C114" s="5">
        <f t="shared" si="55"/>
        <v>91.798642459041147</v>
      </c>
      <c r="D114" s="5">
        <f t="shared" si="56"/>
        <v>55.969202513549909</v>
      </c>
      <c r="E114" s="2">
        <f t="shared" si="64"/>
        <v>91.823416089429074</v>
      </c>
      <c r="F114" s="2">
        <f t="shared" si="65"/>
        <v>-1.3309615183318964</v>
      </c>
      <c r="G114" s="3">
        <f t="shared" si="57"/>
        <v>-4.6456564328753203</v>
      </c>
      <c r="H114" s="3">
        <f t="shared" si="58"/>
        <v>95.107040800370513</v>
      </c>
      <c r="I114" s="3">
        <f t="shared" si="59"/>
        <v>48.901968502367389</v>
      </c>
      <c r="J114" s="2">
        <f t="shared" si="66"/>
        <v>107.04360726779619</v>
      </c>
      <c r="K114" s="2">
        <f t="shared" si="60"/>
        <v>72.967694115743825</v>
      </c>
      <c r="L114" s="6">
        <f t="shared" si="42"/>
        <v>2961.1350287392056</v>
      </c>
      <c r="M114" s="2">
        <f t="shared" si="43"/>
        <v>37.528273801729512</v>
      </c>
      <c r="N114" s="2">
        <f t="shared" si="61"/>
        <v>107.04360726779619</v>
      </c>
      <c r="O114" s="2">
        <f t="shared" si="62"/>
        <v>72.967694115743825</v>
      </c>
      <c r="P114" s="5">
        <f t="shared" si="44"/>
        <v>0.38725996948103908</v>
      </c>
      <c r="Q114" s="4">
        <f t="shared" si="63"/>
        <v>0.35058865036043868</v>
      </c>
      <c r="R114" s="4">
        <f t="shared" si="45"/>
        <v>0.28028606736439304</v>
      </c>
      <c r="S114" s="4">
        <f t="shared" si="67"/>
        <v>0</v>
      </c>
      <c r="T114" s="4">
        <f t="shared" si="68"/>
        <v>0</v>
      </c>
      <c r="U114" s="5">
        <f t="shared" si="69"/>
        <v>1.0237733509882592</v>
      </c>
      <c r="V114" s="5">
        <f t="shared" si="70"/>
        <v>-20.958944181438042</v>
      </c>
      <c r="W114" s="5">
        <f t="shared" si="71"/>
        <v>-10.776632514041657</v>
      </c>
      <c r="X114" s="5">
        <f t="shared" si="46"/>
        <v>1</v>
      </c>
      <c r="Y114" s="5">
        <f t="shared" si="47"/>
        <v>-4.8844518863212052</v>
      </c>
      <c r="Z114" s="5">
        <f t="shared" si="48"/>
        <v>-7.6563226134644822</v>
      </c>
      <c r="AA114" s="5">
        <f t="shared" si="49"/>
        <v>14.426386574165308</v>
      </c>
      <c r="AB114" s="5">
        <f t="shared" si="50"/>
        <v>-3.860678535332946</v>
      </c>
      <c r="AC114" s="5">
        <f t="shared" si="51"/>
        <v>-28.615266794902524</v>
      </c>
      <c r="AD114" s="5">
        <f t="shared" si="52"/>
        <v>-28.524245939876348</v>
      </c>
      <c r="AE114">
        <f t="shared" si="41"/>
        <v>0</v>
      </c>
    </row>
    <row r="115" spans="1:31" x14ac:dyDescent="0.2">
      <c r="A115">
        <f t="shared" si="53"/>
        <v>0.83000000000000052</v>
      </c>
      <c r="B115" s="5">
        <f t="shared" si="54"/>
        <v>-2.1794845683245971</v>
      </c>
      <c r="C115" s="5">
        <f t="shared" si="55"/>
        <v>92.748282103705108</v>
      </c>
      <c r="D115" s="5">
        <f t="shared" si="56"/>
        <v>56.456795986276589</v>
      </c>
      <c r="E115" s="2">
        <f t="shared" si="64"/>
        <v>92.773886337546685</v>
      </c>
      <c r="F115" s="2">
        <f t="shared" si="65"/>
        <v>-1.34614126229221</v>
      </c>
      <c r="G115" s="3">
        <f t="shared" si="57"/>
        <v>-4.6842632182286499</v>
      </c>
      <c r="H115" s="3">
        <f t="shared" si="58"/>
        <v>94.820888132421487</v>
      </c>
      <c r="I115" s="3">
        <f t="shared" si="59"/>
        <v>48.616726042968622</v>
      </c>
      <c r="J115" s="2">
        <f t="shared" si="66"/>
        <v>106.66081379426984</v>
      </c>
      <c r="K115" s="2">
        <f t="shared" si="60"/>
        <v>72.706757869304596</v>
      </c>
      <c r="L115" s="6">
        <f t="shared" si="42"/>
        <v>2961.1335093816369</v>
      </c>
      <c r="M115" s="2">
        <f t="shared" si="43"/>
        <v>37.528254545982549</v>
      </c>
      <c r="N115" s="2">
        <f t="shared" si="61"/>
        <v>106.66081379426984</v>
      </c>
      <c r="O115" s="2">
        <f t="shared" si="62"/>
        <v>72.706757869304596</v>
      </c>
      <c r="P115" s="5">
        <f t="shared" si="44"/>
        <v>0.38725988075588869</v>
      </c>
      <c r="Q115" s="4">
        <f t="shared" si="63"/>
        <v>0.35184669243540578</v>
      </c>
      <c r="R115" s="4">
        <f t="shared" si="45"/>
        <v>0.28070374776258283</v>
      </c>
      <c r="S115" s="4">
        <f t="shared" si="67"/>
        <v>0</v>
      </c>
      <c r="T115" s="4">
        <f t="shared" si="68"/>
        <v>0</v>
      </c>
      <c r="U115" s="5">
        <f t="shared" si="69"/>
        <v>1.0285894850956054</v>
      </c>
      <c r="V115" s="5">
        <f t="shared" si="70"/>
        <v>-20.821154567252727</v>
      </c>
      <c r="W115" s="5">
        <f t="shared" si="71"/>
        <v>-10.675457564590312</v>
      </c>
      <c r="X115" s="5">
        <f t="shared" si="46"/>
        <v>1</v>
      </c>
      <c r="Y115" s="5">
        <f t="shared" si="47"/>
        <v>-4.856421153962895</v>
      </c>
      <c r="Z115" s="5">
        <f t="shared" si="48"/>
        <v>-7.5983428439289753</v>
      </c>
      <c r="AA115" s="5">
        <f t="shared" si="49"/>
        <v>14.351704003999897</v>
      </c>
      <c r="AB115" s="5">
        <f t="shared" si="50"/>
        <v>-3.8278316688672893</v>
      </c>
      <c r="AC115" s="5">
        <f t="shared" si="51"/>
        <v>-28.419497411181702</v>
      </c>
      <c r="AD115" s="5">
        <f t="shared" si="52"/>
        <v>-28.497753560590414</v>
      </c>
      <c r="AE115">
        <f t="shared" si="41"/>
        <v>0</v>
      </c>
    </row>
    <row r="116" spans="1:31" x14ac:dyDescent="0.2">
      <c r="A116">
        <f t="shared" si="53"/>
        <v>0.84000000000000052</v>
      </c>
      <c r="B116" s="5">
        <f t="shared" si="54"/>
        <v>-2.226518592090327</v>
      </c>
      <c r="C116" s="5">
        <f t="shared" si="55"/>
        <v>93.695070010158773</v>
      </c>
      <c r="D116" s="5">
        <f t="shared" si="56"/>
        <v>56.94153835902825</v>
      </c>
      <c r="E116" s="2">
        <f t="shared" si="64"/>
        <v>93.721521163761935</v>
      </c>
      <c r="F116" s="2">
        <f t="shared" si="65"/>
        <v>-1.3612894833000053</v>
      </c>
      <c r="G116" s="3">
        <f t="shared" si="57"/>
        <v>-4.7225415349173225</v>
      </c>
      <c r="H116" s="3">
        <f t="shared" si="58"/>
        <v>94.536693158309674</v>
      </c>
      <c r="I116" s="3">
        <f t="shared" si="59"/>
        <v>48.331748507362718</v>
      </c>
      <c r="J116" s="2">
        <f t="shared" si="66"/>
        <v>106.28003888612562</v>
      </c>
      <c r="K116" s="2">
        <f t="shared" si="60"/>
        <v>72.447197604720941</v>
      </c>
      <c r="L116" s="6">
        <f t="shared" si="42"/>
        <v>2961.1320020556309</v>
      </c>
      <c r="M116" s="2">
        <f t="shared" si="43"/>
        <v>37.52823544271893</v>
      </c>
      <c r="N116" s="2">
        <f t="shared" si="61"/>
        <v>106.28003888612562</v>
      </c>
      <c r="O116" s="2">
        <f t="shared" si="62"/>
        <v>72.447197604720941</v>
      </c>
      <c r="P116" s="5">
        <f t="shared" si="44"/>
        <v>0.3872597927333844</v>
      </c>
      <c r="Q116" s="4">
        <f t="shared" si="63"/>
        <v>0.35310709175528981</v>
      </c>
      <c r="R116" s="4">
        <f t="shared" si="45"/>
        <v>0.28112046306636412</v>
      </c>
      <c r="S116" s="4">
        <f t="shared" si="67"/>
        <v>0</v>
      </c>
      <c r="T116" s="4">
        <f t="shared" si="68"/>
        <v>0</v>
      </c>
      <c r="U116" s="5">
        <f t="shared" si="69"/>
        <v>1.0332925274038098</v>
      </c>
      <c r="V116" s="5">
        <f t="shared" si="70"/>
        <v>-20.684637262308044</v>
      </c>
      <c r="W116" s="5">
        <f t="shared" si="71"/>
        <v>-10.574991072025046</v>
      </c>
      <c r="X116" s="5">
        <f t="shared" si="46"/>
        <v>1</v>
      </c>
      <c r="Y116" s="5">
        <f t="shared" si="47"/>
        <v>-4.8285717809609912</v>
      </c>
      <c r="Z116" s="5">
        <f t="shared" si="48"/>
        <v>-7.5406029567580832</v>
      </c>
      <c r="AA116" s="5">
        <f t="shared" si="49"/>
        <v>14.277582716806569</v>
      </c>
      <c r="AB116" s="5">
        <f t="shared" si="50"/>
        <v>-3.7952792535571813</v>
      </c>
      <c r="AC116" s="5">
        <f t="shared" si="51"/>
        <v>-28.225240219066126</v>
      </c>
      <c r="AD116" s="5">
        <f t="shared" si="52"/>
        <v>-28.471408355218479</v>
      </c>
      <c r="AE116">
        <f t="shared" si="41"/>
        <v>0</v>
      </c>
    </row>
    <row r="117" spans="1:31" x14ac:dyDescent="0.2">
      <c r="A117">
        <f t="shared" si="53"/>
        <v>0.85000000000000053</v>
      </c>
      <c r="B117" s="5">
        <f t="shared" si="54"/>
        <v>-2.2739337714021781</v>
      </c>
      <c r="C117" s="5">
        <f t="shared" si="55"/>
        <v>94.639025679730921</v>
      </c>
      <c r="D117" s="5">
        <f t="shared" si="56"/>
        <v>57.423432273684114</v>
      </c>
      <c r="E117" s="2">
        <f t="shared" si="64"/>
        <v>94.666340144771056</v>
      </c>
      <c r="F117" s="2">
        <f t="shared" si="65"/>
        <v>-1.3764062281132801</v>
      </c>
      <c r="G117" s="3">
        <f t="shared" si="57"/>
        <v>-4.7604943274528946</v>
      </c>
      <c r="H117" s="3">
        <f t="shared" si="58"/>
        <v>94.25444075611901</v>
      </c>
      <c r="I117" s="3">
        <f t="shared" si="59"/>
        <v>48.047034423810537</v>
      </c>
      <c r="J117" s="2">
        <f t="shared" si="66"/>
        <v>105.90127206702144</v>
      </c>
      <c r="K117" s="2">
        <f t="shared" si="60"/>
        <v>72.189006180655369</v>
      </c>
      <c r="L117" s="6">
        <f t="shared" si="42"/>
        <v>2961.1305066569107</v>
      </c>
      <c r="M117" s="2">
        <f t="shared" si="43"/>
        <v>37.528216490617098</v>
      </c>
      <c r="N117" s="2">
        <f t="shared" si="61"/>
        <v>105.90127206702144</v>
      </c>
      <c r="O117" s="2">
        <f t="shared" si="62"/>
        <v>72.189006180655369</v>
      </c>
      <c r="P117" s="5">
        <f t="shared" si="44"/>
        <v>0.38725970540743559</v>
      </c>
      <c r="Q117" s="4">
        <f t="shared" si="63"/>
        <v>0.35436983671798317</v>
      </c>
      <c r="R117" s="4">
        <f t="shared" si="45"/>
        <v>0.28153621062609269</v>
      </c>
      <c r="S117" s="4">
        <f t="shared" si="67"/>
        <v>0</v>
      </c>
      <c r="T117" s="4">
        <f t="shared" si="68"/>
        <v>0</v>
      </c>
      <c r="U117" s="5">
        <f t="shared" si="69"/>
        <v>1.037884266968367</v>
      </c>
      <c r="V117" s="5">
        <f t="shared" si="70"/>
        <v>-20.549378787941833</v>
      </c>
      <c r="W117" s="5">
        <f t="shared" si="71"/>
        <v>-10.475227502191354</v>
      </c>
      <c r="X117" s="5">
        <f t="shared" si="46"/>
        <v>1</v>
      </c>
      <c r="Y117" s="5">
        <f t="shared" si="47"/>
        <v>-4.8009024215050271</v>
      </c>
      <c r="Z117" s="5">
        <f t="shared" si="48"/>
        <v>-7.4831021618760554</v>
      </c>
      <c r="AA117" s="5">
        <f t="shared" si="49"/>
        <v>14.204017975896093</v>
      </c>
      <c r="AB117" s="5">
        <f t="shared" si="50"/>
        <v>-3.7630181545366601</v>
      </c>
      <c r="AC117" s="5">
        <f t="shared" si="51"/>
        <v>-28.032480949817888</v>
      </c>
      <c r="AD117" s="5">
        <f t="shared" si="52"/>
        <v>-28.445209526295258</v>
      </c>
      <c r="AE117">
        <f t="shared" si="41"/>
        <v>0</v>
      </c>
    </row>
    <row r="118" spans="1:31" x14ac:dyDescent="0.2">
      <c r="A118">
        <f t="shared" si="53"/>
        <v>0.86000000000000054</v>
      </c>
      <c r="B118" s="5">
        <f t="shared" si="54"/>
        <v>-2.3217268655844339</v>
      </c>
      <c r="C118" s="5">
        <f t="shared" si="55"/>
        <v>95.580168463244618</v>
      </c>
      <c r="D118" s="5">
        <f t="shared" si="56"/>
        <v>57.902480357445903</v>
      </c>
      <c r="E118" s="2">
        <f t="shared" si="64"/>
        <v>95.608362704841866</v>
      </c>
      <c r="F118" s="2">
        <f t="shared" si="65"/>
        <v>-1.3914915434493285</v>
      </c>
      <c r="G118" s="3">
        <f t="shared" si="57"/>
        <v>-4.7981245089982609</v>
      </c>
      <c r="H118" s="3">
        <f t="shared" si="58"/>
        <v>93.974115946620827</v>
      </c>
      <c r="I118" s="3">
        <f t="shared" si="59"/>
        <v>47.762582328547587</v>
      </c>
      <c r="J118" s="2">
        <f t="shared" si="66"/>
        <v>105.52450301917594</v>
      </c>
      <c r="K118" s="2">
        <f t="shared" si="60"/>
        <v>71.932176563855435</v>
      </c>
      <c r="L118" s="6">
        <f t="shared" si="42"/>
        <v>2961.1290230817694</v>
      </c>
      <c r="M118" s="2">
        <f t="shared" si="43"/>
        <v>37.528197688362702</v>
      </c>
      <c r="N118" s="2">
        <f t="shared" si="61"/>
        <v>105.52450301917594</v>
      </c>
      <c r="O118" s="2">
        <f t="shared" si="62"/>
        <v>71.932176563855435</v>
      </c>
      <c r="P118" s="5">
        <f t="shared" si="44"/>
        <v>0.38725961877198523</v>
      </c>
      <c r="Q118" s="4">
        <f t="shared" si="63"/>
        <v>0.35563491525321916</v>
      </c>
      <c r="R118" s="4">
        <f t="shared" si="45"/>
        <v>0.28195098771542587</v>
      </c>
      <c r="S118" s="4">
        <f t="shared" si="67"/>
        <v>0</v>
      </c>
      <c r="T118" s="4">
        <f t="shared" si="68"/>
        <v>0</v>
      </c>
      <c r="U118" s="5">
        <f t="shared" si="69"/>
        <v>1.0423664670262944</v>
      </c>
      <c r="V118" s="5">
        <f t="shared" si="70"/>
        <v>-20.415365847112913</v>
      </c>
      <c r="W118" s="5">
        <f t="shared" si="71"/>
        <v>-10.376161373989621</v>
      </c>
      <c r="X118" s="5">
        <f t="shared" si="46"/>
        <v>1</v>
      </c>
      <c r="Y118" s="5">
        <f t="shared" si="47"/>
        <v>-4.77341174417014</v>
      </c>
      <c r="Z118" s="5">
        <f t="shared" si="48"/>
        <v>-7.42583967154492</v>
      </c>
      <c r="AA118" s="5">
        <f t="shared" si="49"/>
        <v>14.131005098736676</v>
      </c>
      <c r="AB118" s="5">
        <f t="shared" si="50"/>
        <v>-3.7310452771438456</v>
      </c>
      <c r="AC118" s="5">
        <f t="shared" si="51"/>
        <v>-27.841205518657834</v>
      </c>
      <c r="AD118" s="5">
        <f t="shared" si="52"/>
        <v>-28.419156275252945</v>
      </c>
      <c r="AE118">
        <f t="shared" si="41"/>
        <v>0</v>
      </c>
    </row>
    <row r="119" spans="1:31" x14ac:dyDescent="0.2">
      <c r="A119">
        <f t="shared" si="53"/>
        <v>0.87000000000000055</v>
      </c>
      <c r="B119" s="5">
        <f t="shared" si="54"/>
        <v>-2.3698946629382736</v>
      </c>
      <c r="C119" s="5">
        <f t="shared" si="55"/>
        <v>96.518517562434894</v>
      </c>
      <c r="D119" s="5">
        <f t="shared" si="56"/>
        <v>58.378685222917618</v>
      </c>
      <c r="E119" s="2">
        <f t="shared" si="64"/>
        <v>96.547608117257241</v>
      </c>
      <c r="F119" s="2">
        <f t="shared" si="65"/>
        <v>-1.4065454759766192</v>
      </c>
      <c r="G119" s="3">
        <f t="shared" si="57"/>
        <v>-4.8354349617696997</v>
      </c>
      <c r="H119" s="3">
        <f t="shared" si="58"/>
        <v>93.695703891434249</v>
      </c>
      <c r="I119" s="3">
        <f t="shared" si="59"/>
        <v>47.478390765795055</v>
      </c>
      <c r="J119" s="2">
        <f t="shared" si="66"/>
        <v>105.14972158161126</v>
      </c>
      <c r="K119" s="2">
        <f t="shared" si="60"/>
        <v>71.676701827955867</v>
      </c>
      <c r="L119" s="6">
        <f t="shared" si="42"/>
        <v>2961.1275512270581</v>
      </c>
      <c r="M119" s="2">
        <f t="shared" si="43"/>
        <v>37.528179034648481</v>
      </c>
      <c r="N119" s="2">
        <f t="shared" si="61"/>
        <v>105.14972158161126</v>
      </c>
      <c r="O119" s="2">
        <f t="shared" si="62"/>
        <v>71.676701827955867</v>
      </c>
      <c r="P119" s="5">
        <f t="shared" si="44"/>
        <v>0.38725953282100872</v>
      </c>
      <c r="Q119" s="4">
        <f t="shared" si="63"/>
        <v>0.35690231481517748</v>
      </c>
      <c r="R119" s="4">
        <f t="shared" si="45"/>
        <v>0.28236479153122712</v>
      </c>
      <c r="S119" s="4">
        <f t="shared" si="67"/>
        <v>0</v>
      </c>
      <c r="T119" s="4">
        <f t="shared" si="68"/>
        <v>0</v>
      </c>
      <c r="U119" s="5">
        <f t="shared" si="69"/>
        <v>1.0467408654388854</v>
      </c>
      <c r="V119" s="5">
        <f t="shared" si="70"/>
        <v>-20.282585321617344</v>
      </c>
      <c r="W119" s="5">
        <f t="shared" si="71"/>
        <v>-10.277787258593445</v>
      </c>
      <c r="X119" s="5">
        <f t="shared" si="46"/>
        <v>1</v>
      </c>
      <c r="Y119" s="5">
        <f t="shared" si="47"/>
        <v>-4.7460984317335297</v>
      </c>
      <c r="Z119" s="5">
        <f t="shared" si="48"/>
        <v>-7.3688147003033135</v>
      </c>
      <c r="AA119" s="5">
        <f t="shared" si="49"/>
        <v>14.058539456281109</v>
      </c>
      <c r="AB119" s="5">
        <f t="shared" si="50"/>
        <v>-3.6993575662946441</v>
      </c>
      <c r="AC119" s="5">
        <f t="shared" si="51"/>
        <v>-27.651400021920658</v>
      </c>
      <c r="AD119" s="5">
        <f t="shared" si="52"/>
        <v>-28.393247802312338</v>
      </c>
      <c r="AE119">
        <f t="shared" si="41"/>
        <v>0</v>
      </c>
    </row>
    <row r="120" spans="1:31" x14ac:dyDescent="0.2">
      <c r="A120">
        <f t="shared" si="53"/>
        <v>0.88000000000000056</v>
      </c>
      <c r="B120" s="5">
        <f t="shared" si="54"/>
        <v>-2.4184339804342851</v>
      </c>
      <c r="C120" s="5">
        <f t="shared" si="55"/>
        <v>97.454092031348139</v>
      </c>
      <c r="D120" s="5">
        <f t="shared" si="56"/>
        <v>58.852049468185456</v>
      </c>
      <c r="E120" s="2">
        <f t="shared" si="64"/>
        <v>97.484095505739774</v>
      </c>
      <c r="F120" s="2">
        <f t="shared" si="65"/>
        <v>-1.4215680723074879</v>
      </c>
      <c r="G120" s="3">
        <f t="shared" si="57"/>
        <v>-4.8724285374326461</v>
      </c>
      <c r="H120" s="3">
        <f t="shared" si="58"/>
        <v>93.419189891215041</v>
      </c>
      <c r="I120" s="3">
        <f t="shared" si="59"/>
        <v>47.19445828777193</v>
      </c>
      <c r="J120" s="2">
        <f t="shared" si="66"/>
        <v>104.7769177484217</v>
      </c>
      <c r="K120" s="2">
        <f t="shared" si="60"/>
        <v>71.42257515229835</v>
      </c>
      <c r="L120" s="6">
        <f t="shared" si="42"/>
        <v>2961.126090990173</v>
      </c>
      <c r="M120" s="2">
        <f t="shared" si="43"/>
        <v>37.52816052817407</v>
      </c>
      <c r="N120" s="2">
        <f t="shared" si="61"/>
        <v>104.7769177484217</v>
      </c>
      <c r="O120" s="2">
        <f t="shared" si="62"/>
        <v>71.42257515229835</v>
      </c>
      <c r="P120" s="5">
        <f t="shared" si="44"/>
        <v>0.38725944754851327</v>
      </c>
      <c r="Q120" s="4">
        <f t="shared" si="63"/>
        <v>0.3581720223750271</v>
      </c>
      <c r="R120" s="4">
        <f t="shared" si="45"/>
        <v>0.28277761919347422</v>
      </c>
      <c r="S120" s="4">
        <f t="shared" si="67"/>
        <v>0</v>
      </c>
      <c r="T120" s="4">
        <f t="shared" si="68"/>
        <v>0</v>
      </c>
      <c r="U120" s="5">
        <f t="shared" si="69"/>
        <v>1.0510091751259776</v>
      </c>
      <c r="V120" s="5">
        <f t="shared" si="70"/>
        <v>-20.151024269354966</v>
      </c>
      <c r="W120" s="5">
        <f t="shared" si="71"/>
        <v>-10.180099778679248</v>
      </c>
      <c r="X120" s="5">
        <f t="shared" si="46"/>
        <v>1</v>
      </c>
      <c r="Y120" s="5">
        <f t="shared" si="47"/>
        <v>-4.7189611809935892</v>
      </c>
      <c r="Z120" s="5">
        <f t="shared" si="48"/>
        <v>-7.3120264649049336</v>
      </c>
      <c r="AA120" s="5">
        <f t="shared" si="49"/>
        <v>13.986616472304402</v>
      </c>
      <c r="AB120" s="5">
        <f t="shared" si="50"/>
        <v>-3.6679520058676118</v>
      </c>
      <c r="AC120" s="5">
        <f t="shared" si="51"/>
        <v>-27.463050734259902</v>
      </c>
      <c r="AD120" s="5">
        <f t="shared" si="52"/>
        <v>-28.367483306374844</v>
      </c>
      <c r="AE120">
        <f t="shared" si="41"/>
        <v>0</v>
      </c>
    </row>
    <row r="121" spans="1:31" x14ac:dyDescent="0.2">
      <c r="A121">
        <f t="shared" si="53"/>
        <v>0.89000000000000057</v>
      </c>
      <c r="B121" s="5">
        <f t="shared" si="54"/>
        <v>-2.4673416634089049</v>
      </c>
      <c r="C121" s="5">
        <f t="shared" si="55"/>
        <v>98.386910777723571</v>
      </c>
      <c r="D121" s="5">
        <f t="shared" si="56"/>
        <v>59.322575676897856</v>
      </c>
      <c r="E121" s="2">
        <f t="shared" si="64"/>
        <v>98.417843845858215</v>
      </c>
      <c r="F121" s="2">
        <f t="shared" si="65"/>
        <v>-1.4365593789915905</v>
      </c>
      <c r="G121" s="3">
        <f t="shared" si="57"/>
        <v>-4.9091080574913226</v>
      </c>
      <c r="H121" s="3">
        <f t="shared" si="58"/>
        <v>93.144559383872448</v>
      </c>
      <c r="I121" s="3">
        <f t="shared" si="59"/>
        <v>46.910783454708181</v>
      </c>
      <c r="J121" s="2">
        <f t="shared" si="66"/>
        <v>104.4060816670676</v>
      </c>
      <c r="K121" s="2">
        <f t="shared" si="60"/>
        <v>71.169789820768642</v>
      </c>
      <c r="L121" s="6">
        <f t="shared" si="42"/>
        <v>2961.1246422690442</v>
      </c>
      <c r="M121" s="2">
        <f t="shared" si="43"/>
        <v>37.528142167645861</v>
      </c>
      <c r="N121" s="2">
        <f t="shared" si="61"/>
        <v>104.4060816670676</v>
      </c>
      <c r="O121" s="2">
        <f t="shared" si="62"/>
        <v>71.169789820768642</v>
      </c>
      <c r="P121" s="5">
        <f t="shared" si="44"/>
        <v>0.38725936294853747</v>
      </c>
      <c r="Q121" s="4">
        <f t="shared" si="63"/>
        <v>0.35944402441340939</v>
      </c>
      <c r="R121" s="4">
        <f t="shared" si="45"/>
        <v>0.28318946774517095</v>
      </c>
      <c r="S121" s="4">
        <f t="shared" si="67"/>
        <v>0</v>
      </c>
      <c r="T121" s="4">
        <f t="shared" si="68"/>
        <v>0</v>
      </c>
      <c r="U121" s="5">
        <f t="shared" si="69"/>
        <v>1.0551730844919185</v>
      </c>
      <c r="V121" s="5">
        <f t="shared" si="70"/>
        <v>-20.020669921644945</v>
      </c>
      <c r="W121" s="5">
        <f t="shared" si="71"/>
        <v>-10.083093607666912</v>
      </c>
      <c r="X121" s="5">
        <f t="shared" si="46"/>
        <v>0.99999999999999978</v>
      </c>
      <c r="Y121" s="5">
        <f t="shared" si="47"/>
        <v>-4.6919987025915919</v>
      </c>
      <c r="Z121" s="5">
        <f t="shared" si="48"/>
        <v>-7.2554741842565393</v>
      </c>
      <c r="AA121" s="5">
        <f t="shared" si="49"/>
        <v>13.91523162275155</v>
      </c>
      <c r="AB121" s="5">
        <f t="shared" si="50"/>
        <v>-3.6368256180996736</v>
      </c>
      <c r="AC121" s="5">
        <f t="shared" si="51"/>
        <v>-27.276144105901484</v>
      </c>
      <c r="AD121" s="5">
        <f t="shared" si="52"/>
        <v>-28.341861984915361</v>
      </c>
      <c r="AE121">
        <f t="shared" si="41"/>
        <v>0</v>
      </c>
    </row>
    <row r="122" spans="1:31" x14ac:dyDescent="0.2">
      <c r="A122">
        <f t="shared" si="53"/>
        <v>0.90000000000000058</v>
      </c>
      <c r="B122" s="5">
        <f t="shared" si="54"/>
        <v>-2.516614585264723</v>
      </c>
      <c r="C122" s="5">
        <f t="shared" si="55"/>
        <v>99.316992564357008</v>
      </c>
      <c r="D122" s="5">
        <f t="shared" si="56"/>
        <v>59.790266418345688</v>
      </c>
      <c r="E122" s="2">
        <f t="shared" si="64"/>
        <v>99.34887196641597</v>
      </c>
      <c r="F122" s="2">
        <f t="shared" si="65"/>
        <v>-1.4515194425100342</v>
      </c>
      <c r="G122" s="3">
        <f t="shared" si="57"/>
        <v>-4.9454763136723194</v>
      </c>
      <c r="H122" s="3">
        <f t="shared" si="58"/>
        <v>92.87179794281343</v>
      </c>
      <c r="I122" s="3">
        <f t="shared" si="59"/>
        <v>46.62736483485903</v>
      </c>
      <c r="J122" s="2">
        <f t="shared" si="66"/>
        <v>104.03720363669386</v>
      </c>
      <c r="K122" s="2">
        <f t="shared" si="60"/>
        <v>70.918339220650211</v>
      </c>
      <c r="L122" s="6">
        <f t="shared" si="42"/>
        <v>2961.1232049621203</v>
      </c>
      <c r="M122" s="2">
        <f t="shared" si="43"/>
        <v>37.52812395177687</v>
      </c>
      <c r="N122" s="2">
        <f t="shared" si="61"/>
        <v>104.03720363669386</v>
      </c>
      <c r="O122" s="2">
        <f t="shared" si="62"/>
        <v>70.918339220650211</v>
      </c>
      <c r="P122" s="5">
        <f t="shared" si="44"/>
        <v>0.38725927901515012</v>
      </c>
      <c r="Q122" s="4">
        <f t="shared" si="63"/>
        <v>0.36071830691286211</v>
      </c>
      <c r="R122" s="4">
        <f t="shared" si="45"/>
        <v>0.28360033415226304</v>
      </c>
      <c r="S122" s="4">
        <f t="shared" si="67"/>
        <v>0</v>
      </c>
      <c r="T122" s="4">
        <f t="shared" si="68"/>
        <v>0</v>
      </c>
      <c r="U122" s="5">
        <f t="shared" si="69"/>
        <v>1.0592342578434</v>
      </c>
      <c r="V122" s="5">
        <f t="shared" si="70"/>
        <v>-19.891509680589333</v>
      </c>
      <c r="W122" s="5">
        <f t="shared" si="71"/>
        <v>-9.9867634689712563</v>
      </c>
      <c r="X122" s="5">
        <f t="shared" si="46"/>
        <v>1</v>
      </c>
      <c r="Y122" s="5">
        <f t="shared" si="47"/>
        <v>-4.6652097208359313</v>
      </c>
      <c r="Z122" s="5">
        <f t="shared" si="48"/>
        <v>-7.1991570793555715</v>
      </c>
      <c r="AA122" s="5">
        <f t="shared" si="49"/>
        <v>13.844380435095401</v>
      </c>
      <c r="AB122" s="5">
        <f t="shared" si="50"/>
        <v>-3.6059754629925314</v>
      </c>
      <c r="AC122" s="5">
        <f t="shared" si="51"/>
        <v>-27.090666759944906</v>
      </c>
      <c r="AD122" s="5">
        <f t="shared" si="52"/>
        <v>-28.316383033875855</v>
      </c>
      <c r="AE122">
        <f t="shared" si="41"/>
        <v>0</v>
      </c>
    </row>
    <row r="123" spans="1:31" x14ac:dyDescent="0.2">
      <c r="A123">
        <f t="shared" si="53"/>
        <v>0.91000000000000059</v>
      </c>
      <c r="B123" s="5">
        <f t="shared" si="54"/>
        <v>-2.5662496471745957</v>
      </c>
      <c r="C123" s="5">
        <f t="shared" si="55"/>
        <v>100.24435601044713</v>
      </c>
      <c r="D123" s="5">
        <f t="shared" si="56"/>
        <v>60.255124247542582</v>
      </c>
      <c r="E123" s="2">
        <f t="shared" si="64"/>
        <v>100.27719855082158</v>
      </c>
      <c r="F123" s="2">
        <f t="shared" si="65"/>
        <v>-1.4664483092701552</v>
      </c>
      <c r="G123" s="3">
        <f t="shared" si="57"/>
        <v>-4.9815360683022449</v>
      </c>
      <c r="H123" s="3">
        <f t="shared" si="58"/>
        <v>92.600891275213982</v>
      </c>
      <c r="I123" s="3">
        <f t="shared" si="59"/>
        <v>46.344201004520272</v>
      </c>
      <c r="J123" s="2">
        <f t="shared" si="66"/>
        <v>103.67027410647266</v>
      </c>
      <c r="K123" s="2">
        <f t="shared" si="60"/>
        <v>70.668216841494655</v>
      </c>
      <c r="L123" s="6">
        <f t="shared" si="42"/>
        <v>2961.1217789683587</v>
      </c>
      <c r="M123" s="2">
        <f t="shared" si="43"/>
        <v>37.528105879286485</v>
      </c>
      <c r="N123" s="2">
        <f t="shared" si="61"/>
        <v>103.67027410647266</v>
      </c>
      <c r="O123" s="2">
        <f t="shared" si="62"/>
        <v>70.668216841494655</v>
      </c>
      <c r="P123" s="5">
        <f t="shared" si="44"/>
        <v>0.38725919574244966</v>
      </c>
      <c r="Q123" s="4">
        <f t="shared" si="63"/>
        <v>0.36199485535018389</v>
      </c>
      <c r="R123" s="4">
        <f t="shared" si="45"/>
        <v>0.28401021530355786</v>
      </c>
      <c r="S123" s="4">
        <f t="shared" si="67"/>
        <v>0</v>
      </c>
      <c r="T123" s="4">
        <f t="shared" si="68"/>
        <v>0</v>
      </c>
      <c r="U123" s="5">
        <f t="shared" si="69"/>
        <v>1.0631943357993354</v>
      </c>
      <c r="V123" s="5">
        <f t="shared" si="70"/>
        <v>-19.763531116483765</v>
      </c>
      <c r="W123" s="5">
        <f t="shared" si="71"/>
        <v>-9.8911041352641451</v>
      </c>
      <c r="X123" s="5">
        <f t="shared" si="46"/>
        <v>0.99999999999999978</v>
      </c>
      <c r="Y123" s="5">
        <f t="shared" si="47"/>
        <v>-4.6385929735288309</v>
      </c>
      <c r="Z123" s="5">
        <f t="shared" si="48"/>
        <v>-7.1430743732273285</v>
      </c>
      <c r="AA123" s="5">
        <f t="shared" si="49"/>
        <v>13.77405848770424</v>
      </c>
      <c r="AB123" s="5">
        <f t="shared" si="50"/>
        <v>-3.5753986377294957</v>
      </c>
      <c r="AC123" s="5">
        <f t="shared" si="51"/>
        <v>-26.906605489711094</v>
      </c>
      <c r="AD123" s="5">
        <f t="shared" si="52"/>
        <v>-28.291045647559905</v>
      </c>
      <c r="AE123">
        <f t="shared" si="41"/>
        <v>0</v>
      </c>
    </row>
    <row r="124" spans="1:31" x14ac:dyDescent="0.2">
      <c r="A124">
        <f t="shared" si="53"/>
        <v>0.9200000000000006</v>
      </c>
      <c r="B124" s="5">
        <f t="shared" si="54"/>
        <v>-2.6162437777895042</v>
      </c>
      <c r="C124" s="5">
        <f t="shared" si="55"/>
        <v>101.16901959292478</v>
      </c>
      <c r="D124" s="5">
        <f t="shared" si="56"/>
        <v>60.717151705305412</v>
      </c>
      <c r="E124" s="2">
        <f t="shared" si="64"/>
        <v>101.20284213844204</v>
      </c>
      <c r="F124" s="2">
        <f t="shared" si="65"/>
        <v>-1.4813460256008706</v>
      </c>
      <c r="G124" s="3">
        <f t="shared" si="57"/>
        <v>-5.01729005467954</v>
      </c>
      <c r="H124" s="3">
        <f t="shared" si="58"/>
        <v>92.331825220316873</v>
      </c>
      <c r="I124" s="3">
        <f t="shared" si="59"/>
        <v>46.061290548044674</v>
      </c>
      <c r="J124" s="2">
        <f t="shared" si="66"/>
        <v>103.30528367396956</v>
      </c>
      <c r="K124" s="2">
        <f t="shared" si="60"/>
        <v>70.419416274007872</v>
      </c>
      <c r="L124" s="6">
        <f t="shared" si="42"/>
        <v>2961.1203641872139</v>
      </c>
      <c r="M124" s="2">
        <f t="shared" si="43"/>
        <v>37.528087948900449</v>
      </c>
      <c r="N124" s="2">
        <f t="shared" si="61"/>
        <v>103.30528367396956</v>
      </c>
      <c r="O124" s="2">
        <f t="shared" si="62"/>
        <v>70.419416274007872</v>
      </c>
      <c r="P124" s="5">
        <f t="shared" si="44"/>
        <v>0.38725911312456374</v>
      </c>
      <c r="Q124" s="4">
        <f t="shared" si="63"/>
        <v>0.3632736546887449</v>
      </c>
      <c r="R124" s="4">
        <f t="shared" si="45"/>
        <v>0.28441910801064874</v>
      </c>
      <c r="S124" s="4">
        <f t="shared" si="67"/>
        <v>0</v>
      </c>
      <c r="T124" s="4">
        <f t="shared" si="68"/>
        <v>0</v>
      </c>
      <c r="U124" s="5">
        <f t="shared" si="69"/>
        <v>1.0670549356929426</v>
      </c>
      <c r="V124" s="5">
        <f t="shared" si="70"/>
        <v>-19.636721965274145</v>
      </c>
      <c r="W124" s="5">
        <f t="shared" si="71"/>
        <v>-9.7961104277470383</v>
      </c>
      <c r="X124" s="5">
        <f t="shared" si="46"/>
        <v>0.99999999999999978</v>
      </c>
      <c r="Y124" s="5">
        <f t="shared" si="47"/>
        <v>-4.6121472117954987</v>
      </c>
      <c r="Z124" s="5">
        <f t="shared" si="48"/>
        <v>-7.0872252908617517</v>
      </c>
      <c r="AA124" s="5">
        <f t="shared" si="49"/>
        <v>13.704261409219102</v>
      </c>
      <c r="AB124" s="5">
        <f t="shared" si="50"/>
        <v>-3.5450922761025563</v>
      </c>
      <c r="AC124" s="5">
        <f t="shared" si="51"/>
        <v>-26.723947256135897</v>
      </c>
      <c r="AD124" s="5">
        <f t="shared" si="52"/>
        <v>-28.265849018527938</v>
      </c>
      <c r="AE124">
        <f t="shared" si="41"/>
        <v>0</v>
      </c>
    </row>
    <row r="125" spans="1:31" x14ac:dyDescent="0.2">
      <c r="A125">
        <f t="shared" si="53"/>
        <v>0.9300000000000006</v>
      </c>
      <c r="B125" s="5">
        <f t="shared" si="54"/>
        <v>-2.6665939329501045</v>
      </c>
      <c r="C125" s="5">
        <f t="shared" si="55"/>
        <v>102.09100164776515</v>
      </c>
      <c r="D125" s="5">
        <f t="shared" si="56"/>
        <v>61.17635131833493</v>
      </c>
      <c r="E125" s="2">
        <f t="shared" si="64"/>
        <v>102.12582112593873</v>
      </c>
      <c r="F125" s="2">
        <f t="shared" si="65"/>
        <v>-1.4962126377485681</v>
      </c>
      <c r="G125" s="3">
        <f t="shared" si="57"/>
        <v>-5.0527409774405658</v>
      </c>
      <c r="H125" s="3">
        <f t="shared" si="58"/>
        <v>92.064585747755515</v>
      </c>
      <c r="I125" s="3">
        <f t="shared" si="59"/>
        <v>45.778632057859397</v>
      </c>
      <c r="J125" s="2">
        <f t="shared" si="66"/>
        <v>102.94222308353267</v>
      </c>
      <c r="K125" s="2">
        <f t="shared" si="60"/>
        <v>70.17193120895206</v>
      </c>
      <c r="L125" s="6">
        <f t="shared" si="42"/>
        <v>2961.1189605186223</v>
      </c>
      <c r="M125" s="2">
        <f t="shared" si="43"/>
        <v>37.528070159350598</v>
      </c>
      <c r="N125" s="2">
        <f t="shared" si="61"/>
        <v>102.94222308353267</v>
      </c>
      <c r="O125" s="2">
        <f t="shared" si="62"/>
        <v>70.17193120895206</v>
      </c>
      <c r="P125" s="5">
        <f t="shared" si="44"/>
        <v>0.38725903115564797</v>
      </c>
      <c r="Q125" s="4">
        <f t="shared" si="63"/>
        <v>0.36455468937073926</v>
      </c>
      <c r="R125" s="4">
        <f t="shared" si="45"/>
        <v>0.28482700900784369</v>
      </c>
      <c r="S125" s="4">
        <f t="shared" si="67"/>
        <v>0</v>
      </c>
      <c r="T125" s="4">
        <f t="shared" si="68"/>
        <v>0</v>
      </c>
      <c r="U125" s="5">
        <f t="shared" si="69"/>
        <v>1.0708176519661965</v>
      </c>
      <c r="V125" s="5">
        <f t="shared" si="70"/>
        <v>-19.511070126058474</v>
      </c>
      <c r="W125" s="5">
        <f t="shared" si="71"/>
        <v>-9.701777215433772</v>
      </c>
      <c r="X125" s="5">
        <f t="shared" si="46"/>
        <v>1</v>
      </c>
      <c r="Y125" s="5">
        <f t="shared" si="47"/>
        <v>-4.5858711999156503</v>
      </c>
      <c r="Z125" s="5">
        <f t="shared" si="48"/>
        <v>-7.0316090591497966</v>
      </c>
      <c r="AA125" s="5">
        <f t="shared" si="49"/>
        <v>13.634984877940445</v>
      </c>
      <c r="AB125" s="5">
        <f t="shared" si="50"/>
        <v>-3.5150535479494538</v>
      </c>
      <c r="AC125" s="5">
        <f t="shared" si="51"/>
        <v>-26.542679185208272</v>
      </c>
      <c r="AD125" s="5">
        <f t="shared" si="52"/>
        <v>-28.240792337493325</v>
      </c>
      <c r="AE125">
        <f t="shared" si="41"/>
        <v>0</v>
      </c>
    </row>
    <row r="126" spans="1:31" x14ac:dyDescent="0.2">
      <c r="A126">
        <f t="shared" si="53"/>
        <v>0.94000000000000061</v>
      </c>
      <c r="B126" s="5">
        <f t="shared" si="54"/>
        <v>-2.7172970954019076</v>
      </c>
      <c r="C126" s="5">
        <f t="shared" si="55"/>
        <v>103.01032037128344</v>
      </c>
      <c r="D126" s="5">
        <f t="shared" si="56"/>
        <v>61.632725599296649</v>
      </c>
      <c r="E126" s="2">
        <f t="shared" si="64"/>
        <v>103.04615376858629</v>
      </c>
      <c r="F126" s="2">
        <f t="shared" si="65"/>
        <v>-1.511048191873491</v>
      </c>
      <c r="G126" s="3">
        <f t="shared" si="57"/>
        <v>-5.0878915129200601</v>
      </c>
      <c r="H126" s="3">
        <f t="shared" si="58"/>
        <v>91.799158955903437</v>
      </c>
      <c r="I126" s="3">
        <f t="shared" si="59"/>
        <v>45.496224134484464</v>
      </c>
      <c r="J126" s="2">
        <f t="shared" si="66"/>
        <v>102.58108322470433</v>
      </c>
      <c r="K126" s="2">
        <f t="shared" si="60"/>
        <v>69.925755436062929</v>
      </c>
      <c r="L126" s="6">
        <f t="shared" si="42"/>
        <v>2961.1175678629938</v>
      </c>
      <c r="M126" s="2">
        <f t="shared" si="43"/>
        <v>37.528052509374746</v>
      </c>
      <c r="N126" s="2">
        <f t="shared" si="61"/>
        <v>102.58108322470433</v>
      </c>
      <c r="O126" s="2">
        <f t="shared" si="62"/>
        <v>69.925755436062929</v>
      </c>
      <c r="P126" s="5">
        <f t="shared" si="44"/>
        <v>0.3872589498298859</v>
      </c>
      <c r="Q126" s="4">
        <f t="shared" si="63"/>
        <v>0.36583794330938557</v>
      </c>
      <c r="R126" s="4">
        <f t="shared" si="45"/>
        <v>0.28523391495209949</v>
      </c>
      <c r="S126" s="4">
        <f t="shared" si="67"/>
        <v>0</v>
      </c>
      <c r="T126" s="4">
        <f t="shared" si="68"/>
        <v>0</v>
      </c>
      <c r="U126" s="5">
        <f t="shared" si="69"/>
        <v>1.074484056556813</v>
      </c>
      <c r="V126" s="5">
        <f t="shared" si="70"/>
        <v>-19.386563658632902</v>
      </c>
      <c r="W126" s="5">
        <f t="shared" si="71"/>
        <v>-9.608099414443414</v>
      </c>
      <c r="X126" s="5">
        <f t="shared" si="46"/>
        <v>1</v>
      </c>
      <c r="Y126" s="5">
        <f t="shared" si="47"/>
        <v>-4.5597637151574064</v>
      </c>
      <c r="Z126" s="5">
        <f t="shared" si="48"/>
        <v>-6.9762249068194038</v>
      </c>
      <c r="AA126" s="5">
        <f t="shared" si="49"/>
        <v>13.566224621224178</v>
      </c>
      <c r="AB126" s="5">
        <f t="shared" si="50"/>
        <v>-3.4852796586005934</v>
      </c>
      <c r="AC126" s="5">
        <f t="shared" si="51"/>
        <v>-26.362788565452306</v>
      </c>
      <c r="AD126" s="5">
        <f t="shared" si="52"/>
        <v>-28.215874793219236</v>
      </c>
      <c r="AE126">
        <f t="shared" si="41"/>
        <v>0</v>
      </c>
    </row>
    <row r="127" spans="1:31" x14ac:dyDescent="0.2">
      <c r="A127">
        <f t="shared" si="53"/>
        <v>0.95000000000000062</v>
      </c>
      <c r="B127" s="5">
        <f t="shared" si="54"/>
        <v>-2.768350274514038</v>
      </c>
      <c r="C127" s="5">
        <f t="shared" si="55"/>
        <v>103.9269938214142</v>
      </c>
      <c r="D127" s="5">
        <f t="shared" si="56"/>
        <v>62.086277046901834</v>
      </c>
      <c r="E127" s="2">
        <f t="shared" si="64"/>
        <v>103.96385818157513</v>
      </c>
      <c r="F127" s="2">
        <f t="shared" si="65"/>
        <v>-1.5258527340465753</v>
      </c>
      <c r="G127" s="3">
        <f t="shared" si="57"/>
        <v>-5.1227443095060661</v>
      </c>
      <c r="H127" s="3">
        <f t="shared" si="58"/>
        <v>91.535531070248908</v>
      </c>
      <c r="I127" s="3">
        <f t="shared" si="59"/>
        <v>45.214065386552271</v>
      </c>
      <c r="J127" s="2">
        <f t="shared" si="66"/>
        <v>102.22185513065445</v>
      </c>
      <c r="K127" s="2">
        <f t="shared" si="60"/>
        <v>69.680882842981902</v>
      </c>
      <c r="L127" s="6">
        <f t="shared" si="42"/>
        <v>2961.1161861211976</v>
      </c>
      <c r="M127" s="2">
        <f t="shared" si="43"/>
        <v>37.528034997716567</v>
      </c>
      <c r="N127" s="2">
        <f t="shared" si="61"/>
        <v>102.22185513065445</v>
      </c>
      <c r="O127" s="2">
        <f t="shared" si="62"/>
        <v>69.680882842981902</v>
      </c>
      <c r="P127" s="5">
        <f t="shared" si="44"/>
        <v>0.38725886914148766</v>
      </c>
      <c r="Q127" s="4">
        <f t="shared" si="63"/>
        <v>0.36712339988107495</v>
      </c>
      <c r="R127" s="4">
        <f t="shared" si="45"/>
        <v>0.28563982242295982</v>
      </c>
      <c r="S127" s="4">
        <f t="shared" si="67"/>
        <v>0</v>
      </c>
      <c r="T127" s="4">
        <f t="shared" si="68"/>
        <v>0</v>
      </c>
      <c r="U127" s="5">
        <f t="shared" si="69"/>
        <v>1.0780556992779105</v>
      </c>
      <c r="V127" s="5">
        <f t="shared" si="70"/>
        <v>-19.263190781080937</v>
      </c>
      <c r="W127" s="5">
        <f t="shared" si="71"/>
        <v>-9.5150719873029512</v>
      </c>
      <c r="X127" s="5">
        <f t="shared" si="46"/>
        <v>1</v>
      </c>
      <c r="Y127" s="5">
        <f t="shared" si="47"/>
        <v>-4.5338235476134345</v>
      </c>
      <c r="Z127" s="5">
        <f t="shared" si="48"/>
        <v>-6.9210720643710371</v>
      </c>
      <c r="AA127" s="5">
        <f t="shared" si="49"/>
        <v>13.497976414886653</v>
      </c>
      <c r="AB127" s="5">
        <f t="shared" si="50"/>
        <v>-3.4557678483355243</v>
      </c>
      <c r="AC127" s="5">
        <f t="shared" si="51"/>
        <v>-26.184262845451975</v>
      </c>
      <c r="AD127" s="5">
        <f t="shared" si="52"/>
        <v>-28.191095572416298</v>
      </c>
      <c r="AE127">
        <f t="shared" si="41"/>
        <v>0</v>
      </c>
    </row>
    <row r="128" spans="1:31" x14ac:dyDescent="0.2">
      <c r="A128">
        <f t="shared" si="53"/>
        <v>0.96000000000000063</v>
      </c>
      <c r="B128" s="5">
        <f t="shared" si="54"/>
        <v>-2.8197505060015153</v>
      </c>
      <c r="C128" s="5">
        <f t="shared" si="55"/>
        <v>104.84103991897442</v>
      </c>
      <c r="D128" s="5">
        <f t="shared" si="56"/>
        <v>62.537008145988736</v>
      </c>
      <c r="E128" s="2">
        <f t="shared" si="64"/>
        <v>104.87895234129716</v>
      </c>
      <c r="F128" s="2">
        <f t="shared" si="65"/>
        <v>-1.5406263102467022</v>
      </c>
      <c r="G128" s="3">
        <f t="shared" si="57"/>
        <v>-5.1573019879894213</v>
      </c>
      <c r="H128" s="3">
        <f t="shared" si="58"/>
        <v>91.273688441794391</v>
      </c>
      <c r="I128" s="3">
        <f t="shared" si="59"/>
        <v>44.932154430828106</v>
      </c>
      <c r="J128" s="2">
        <f t="shared" si="66"/>
        <v>101.86452997663542</v>
      </c>
      <c r="K128" s="2">
        <f t="shared" si="60"/>
        <v>69.437307414202735</v>
      </c>
      <c r="L128" s="6">
        <f t="shared" si="42"/>
        <v>2961.1148151945536</v>
      </c>
      <c r="M128" s="2">
        <f t="shared" si="43"/>
        <v>37.528017623125415</v>
      </c>
      <c r="N128" s="2">
        <f t="shared" si="61"/>
        <v>101.86452997663542</v>
      </c>
      <c r="O128" s="2">
        <f t="shared" si="62"/>
        <v>69.437307414202735</v>
      </c>
      <c r="P128" s="5">
        <f t="shared" si="44"/>
        <v>0.38725878908468986</v>
      </c>
      <c r="Q128" s="4">
        <f t="shared" si="63"/>
        <v>0.36841104191746804</v>
      </c>
      <c r="R128" s="4">
        <f t="shared" si="45"/>
        <v>0.28604472792250024</v>
      </c>
      <c r="S128" s="4">
        <f t="shared" si="67"/>
        <v>0</v>
      </c>
      <c r="T128" s="4">
        <f t="shared" si="68"/>
        <v>0</v>
      </c>
      <c r="U128" s="5">
        <f t="shared" si="69"/>
        <v>1.0815341081905094</v>
      </c>
      <c r="V128" s="5">
        <f t="shared" si="70"/>
        <v>-19.140939867405141</v>
      </c>
      <c r="W128" s="5">
        <f t="shared" si="71"/>
        <v>-9.4226899422597086</v>
      </c>
      <c r="X128" s="5">
        <f t="shared" si="46"/>
        <v>0.99999999999999978</v>
      </c>
      <c r="Y128" s="5">
        <f t="shared" si="47"/>
        <v>-4.5080495000393883</v>
      </c>
      <c r="Z128" s="5">
        <f t="shared" si="48"/>
        <v>-6.8661497640128655</v>
      </c>
      <c r="AA128" s="5">
        <f t="shared" si="49"/>
        <v>13.430236082618682</v>
      </c>
      <c r="AB128" s="5">
        <f t="shared" si="50"/>
        <v>-3.4265153918488789</v>
      </c>
      <c r="AC128" s="5">
        <f t="shared" si="51"/>
        <v>-26.007089631418005</v>
      </c>
      <c r="AD128" s="5">
        <f t="shared" si="52"/>
        <v>-28.166453859641024</v>
      </c>
      <c r="AE128">
        <f t="shared" si="41"/>
        <v>0</v>
      </c>
    </row>
    <row r="129" spans="1:31" x14ac:dyDescent="0.2">
      <c r="A129">
        <f t="shared" si="53"/>
        <v>0.97000000000000064</v>
      </c>
      <c r="B129" s="5">
        <f t="shared" si="54"/>
        <v>-2.8714948516510019</v>
      </c>
      <c r="C129" s="5">
        <f t="shared" si="55"/>
        <v>105.75247644891078</v>
      </c>
      <c r="D129" s="5">
        <f t="shared" si="56"/>
        <v>62.984921367604038</v>
      </c>
      <c r="E129" s="2">
        <f t="shared" si="64"/>
        <v>105.79145408661556</v>
      </c>
      <c r="F129" s="2">
        <f t="shared" si="65"/>
        <v>-1.5553689663583392</v>
      </c>
      <c r="G129" s="3">
        <f t="shared" si="57"/>
        <v>-5.1915671419079104</v>
      </c>
      <c r="H129" s="3">
        <f t="shared" si="58"/>
        <v>91.013617545480216</v>
      </c>
      <c r="I129" s="3">
        <f t="shared" si="59"/>
        <v>44.650489892231697</v>
      </c>
      <c r="J129" s="2">
        <f t="shared" si="66"/>
        <v>101.50909907845784</v>
      </c>
      <c r="K129" s="2">
        <f t="shared" si="60"/>
        <v>69.195023230032604</v>
      </c>
      <c r="L129" s="6">
        <f t="shared" si="42"/>
        <v>2961.1134549848175</v>
      </c>
      <c r="M129" s="2">
        <f t="shared" si="43"/>
        <v>37.52800038435619</v>
      </c>
      <c r="N129" s="2">
        <f t="shared" si="61"/>
        <v>101.50909907845784</v>
      </c>
      <c r="O129" s="2">
        <f t="shared" si="62"/>
        <v>69.195023230032604</v>
      </c>
      <c r="P129" s="5">
        <f t="shared" si="44"/>
        <v>0.38725870965375458</v>
      </c>
      <c r="Q129" s="4">
        <f t="shared" si="63"/>
        <v>0.36970085169754352</v>
      </c>
      <c r="R129" s="4">
        <f t="shared" si="45"/>
        <v>0.28644862787527736</v>
      </c>
      <c r="S129" s="4">
        <f t="shared" si="67"/>
        <v>0</v>
      </c>
      <c r="T129" s="4">
        <f t="shared" si="68"/>
        <v>0</v>
      </c>
      <c r="U129" s="5">
        <f t="shared" si="69"/>
        <v>1.0849207899690128</v>
      </c>
      <c r="V129" s="5">
        <f t="shared" si="70"/>
        <v>-19.019799445200267</v>
      </c>
      <c r="W129" s="5">
        <f t="shared" si="71"/>
        <v>-9.3309483326032492</v>
      </c>
      <c r="X129" s="5">
        <f t="shared" si="46"/>
        <v>0.99999999999999978</v>
      </c>
      <c r="Y129" s="5">
        <f t="shared" si="47"/>
        <v>-4.4824403876945107</v>
      </c>
      <c r="Z129" s="5">
        <f t="shared" si="48"/>
        <v>-6.8114572395954989</v>
      </c>
      <c r="AA129" s="5">
        <f t="shared" si="49"/>
        <v>13.362999495408207</v>
      </c>
      <c r="AB129" s="5">
        <f t="shared" si="50"/>
        <v>-3.3975195977254979</v>
      </c>
      <c r="AC129" s="5">
        <f t="shared" si="51"/>
        <v>-25.831256684795765</v>
      </c>
      <c r="AD129" s="5">
        <f t="shared" si="52"/>
        <v>-28.141948837195041</v>
      </c>
      <c r="AE129">
        <f t="shared" si="41"/>
        <v>0</v>
      </c>
    </row>
    <row r="130" spans="1:31" x14ac:dyDescent="0.2">
      <c r="A130">
        <f t="shared" si="53"/>
        <v>0.98000000000000065</v>
      </c>
      <c r="B130" s="5">
        <f t="shared" si="54"/>
        <v>-2.9235803990499676</v>
      </c>
      <c r="C130" s="5">
        <f t="shared" si="55"/>
        <v>106.66132106153134</v>
      </c>
      <c r="D130" s="5">
        <f t="shared" si="56"/>
        <v>63.430019169084488</v>
      </c>
      <c r="E130" s="2">
        <f t="shared" si="64"/>
        <v>106.70138112011848</v>
      </c>
      <c r="F130" s="2">
        <f t="shared" si="65"/>
        <v>-1.5700807481695327</v>
      </c>
      <c r="G130" s="3">
        <f t="shared" si="57"/>
        <v>-5.2255423378851651</v>
      </c>
      <c r="H130" s="3">
        <f t="shared" si="58"/>
        <v>90.755304978632253</v>
      </c>
      <c r="I130" s="3">
        <f t="shared" si="59"/>
        <v>44.369070403859745</v>
      </c>
      <c r="J130" s="2">
        <f t="shared" si="66"/>
        <v>101.15555389098635</v>
      </c>
      <c r="K130" s="2">
        <f t="shared" si="60"/>
        <v>68.954024465566704</v>
      </c>
      <c r="L130" s="6">
        <f t="shared" si="42"/>
        <v>2961.1121053941724</v>
      </c>
      <c r="M130" s="2">
        <f t="shared" si="43"/>
        <v>37.527983280169202</v>
      </c>
      <c r="N130" s="2">
        <f t="shared" si="61"/>
        <v>101.15555389098635</v>
      </c>
      <c r="O130" s="2">
        <f t="shared" si="62"/>
        <v>68.954024465566704</v>
      </c>
      <c r="P130" s="5">
        <f t="shared" si="44"/>
        <v>0.38725863084296874</v>
      </c>
      <c r="Q130" s="4">
        <f t="shared" si="63"/>
        <v>0.37099281093959985</v>
      </c>
      <c r="R130" s="4">
        <f t="shared" si="45"/>
        <v>0.28685151862828506</v>
      </c>
      <c r="S130" s="4">
        <f t="shared" si="67"/>
        <v>0</v>
      </c>
      <c r="T130" s="4">
        <f t="shared" si="68"/>
        <v>0</v>
      </c>
      <c r="U130" s="5">
        <f t="shared" si="69"/>
        <v>1.0882172302598081</v>
      </c>
      <c r="V130" s="5">
        <f t="shared" si="70"/>
        <v>-18.89975819336701</v>
      </c>
      <c r="W130" s="5">
        <f t="shared" si="71"/>
        <v>-9.2398422559966118</v>
      </c>
      <c r="X130" s="5">
        <f t="shared" si="46"/>
        <v>1</v>
      </c>
      <c r="Y130" s="5">
        <f t="shared" si="47"/>
        <v>-4.4569950381844263</v>
      </c>
      <c r="Z130" s="5">
        <f t="shared" si="48"/>
        <v>-6.7569937265463595</v>
      </c>
      <c r="AA130" s="5">
        <f t="shared" si="49"/>
        <v>13.296262570971574</v>
      </c>
      <c r="AB130" s="5">
        <f t="shared" si="50"/>
        <v>-3.3687778079246185</v>
      </c>
      <c r="AC130" s="5">
        <f t="shared" si="51"/>
        <v>-25.656751919913368</v>
      </c>
      <c r="AD130" s="5">
        <f t="shared" si="52"/>
        <v>-28.117579685025035</v>
      </c>
      <c r="AE130">
        <f t="shared" si="41"/>
        <v>0</v>
      </c>
    </row>
    <row r="131" spans="1:31" x14ac:dyDescent="0.2">
      <c r="A131">
        <f t="shared" si="53"/>
        <v>0.99000000000000066</v>
      </c>
      <c r="B131" s="5">
        <f t="shared" si="54"/>
        <v>-2.9760042613192157</v>
      </c>
      <c r="C131" s="5">
        <f t="shared" si="55"/>
        <v>107.56759127372166</v>
      </c>
      <c r="D131" s="5">
        <f t="shared" si="56"/>
        <v>63.872303994138832</v>
      </c>
      <c r="E131" s="2">
        <f t="shared" si="64"/>
        <v>107.60875100935718</v>
      </c>
      <c r="F131" s="2">
        <f t="shared" si="65"/>
        <v>-1.5847617013702255</v>
      </c>
      <c r="G131" s="3">
        <f t="shared" si="57"/>
        <v>-5.259230115964411</v>
      </c>
      <c r="H131" s="3">
        <f t="shared" si="58"/>
        <v>90.498737459433116</v>
      </c>
      <c r="I131" s="3">
        <f t="shared" si="59"/>
        <v>44.087894607009495</v>
      </c>
      <c r="J131" s="2">
        <f t="shared" si="66"/>
        <v>100.80388600665574</v>
      </c>
      <c r="K131" s="2">
        <f t="shared" si="60"/>
        <v>68.71430538967671</v>
      </c>
      <c r="L131" s="6">
        <f t="shared" si="42"/>
        <v>2961.1107663252164</v>
      </c>
      <c r="M131" s="2">
        <f t="shared" si="43"/>
        <v>37.527966309329997</v>
      </c>
      <c r="N131" s="2">
        <f t="shared" si="61"/>
        <v>100.80388600665574</v>
      </c>
      <c r="O131" s="2">
        <f t="shared" si="62"/>
        <v>68.71430538967671</v>
      </c>
      <c r="P131" s="5">
        <f t="shared" si="44"/>
        <v>0.38725855264664366</v>
      </c>
      <c r="Q131" s="4">
        <f t="shared" si="63"/>
        <v>0.37228690079321097</v>
      </c>
      <c r="R131" s="4">
        <f t="shared" si="45"/>
        <v>0.28725339645091563</v>
      </c>
      <c r="S131" s="4">
        <f t="shared" si="67"/>
        <v>0</v>
      </c>
      <c r="T131" s="4">
        <f t="shared" si="68"/>
        <v>0</v>
      </c>
      <c r="U131" s="5">
        <f t="shared" si="69"/>
        <v>1.0914248940331401</v>
      </c>
      <c r="V131" s="5">
        <f t="shared" si="70"/>
        <v>-18.780804939865682</v>
      </c>
      <c r="W131" s="5">
        <f t="shared" si="71"/>
        <v>-9.1493668538167476</v>
      </c>
      <c r="X131" s="5">
        <f t="shared" si="46"/>
        <v>0.99999999999999978</v>
      </c>
      <c r="Y131" s="5">
        <f t="shared" si="47"/>
        <v>-4.4317122913060381</v>
      </c>
      <c r="Z131" s="5">
        <f t="shared" si="48"/>
        <v>-6.7027584618036444</v>
      </c>
      <c r="AA131" s="5">
        <f t="shared" si="49"/>
        <v>13.2300212731932</v>
      </c>
      <c r="AB131" s="5">
        <f t="shared" si="50"/>
        <v>-3.3402873972728981</v>
      </c>
      <c r="AC131" s="5">
        <f t="shared" si="51"/>
        <v>-25.483563401669326</v>
      </c>
      <c r="AD131" s="5">
        <f t="shared" si="52"/>
        <v>-28.093345580623549</v>
      </c>
      <c r="AE131">
        <f t="shared" si="41"/>
        <v>0</v>
      </c>
    </row>
    <row r="132" spans="1:31" x14ac:dyDescent="0.2">
      <c r="A132">
        <f t="shared" si="53"/>
        <v>1.0000000000000007</v>
      </c>
      <c r="B132" s="5">
        <f t="shared" si="54"/>
        <v>-3.0287635768487235</v>
      </c>
      <c r="C132" s="5">
        <f t="shared" si="55"/>
        <v>108.47130447014591</v>
      </c>
      <c r="D132" s="5">
        <f t="shared" si="56"/>
        <v>64.311778272929899</v>
      </c>
      <c r="E132" s="2">
        <f t="shared" si="64"/>
        <v>108.51358118806853</v>
      </c>
      <c r="F132" s="2">
        <f t="shared" si="65"/>
        <v>-1.5994118715508776</v>
      </c>
      <c r="G132" s="3">
        <f t="shared" si="57"/>
        <v>-5.2926329899371396</v>
      </c>
      <c r="H132" s="3">
        <f t="shared" si="58"/>
        <v>90.24390182541643</v>
      </c>
      <c r="I132" s="3">
        <f t="shared" si="59"/>
        <v>43.806961151203261</v>
      </c>
      <c r="J132" s="2">
        <f t="shared" si="66"/>
        <v>100.45408715400583</v>
      </c>
      <c r="K132" s="2">
        <f t="shared" si="60"/>
        <v>68.475860364012149</v>
      </c>
      <c r="L132" s="6">
        <f t="shared" si="42"/>
        <v>2961.1094376809524</v>
      </c>
      <c r="M132" s="2">
        <f t="shared" si="43"/>
        <v>37.527949470609293</v>
      </c>
      <c r="N132" s="2">
        <f t="shared" si="61"/>
        <v>100.45408715400583</v>
      </c>
      <c r="O132" s="2">
        <f t="shared" si="62"/>
        <v>68.475860364012149</v>
      </c>
      <c r="P132" s="5">
        <f t="shared" si="44"/>
        <v>0.38725847505911432</v>
      </c>
      <c r="Q132" s="4">
        <f t="shared" si="63"/>
        <v>0.37358310183114118</v>
      </c>
      <c r="R132" s="4">
        <f t="shared" si="45"/>
        <v>0.2876542575349289</v>
      </c>
      <c r="S132" s="4">
        <f t="shared" si="67"/>
        <v>0</v>
      </c>
      <c r="T132" s="4">
        <f t="shared" si="68"/>
        <v>0</v>
      </c>
      <c r="U132" s="5">
        <f t="shared" si="69"/>
        <v>1.0945452259283843</v>
      </c>
      <c r="V132" s="5">
        <f t="shared" si="70"/>
        <v>-18.662928659508754</v>
      </c>
      <c r="W132" s="5">
        <f t="shared" si="71"/>
        <v>-9.0595173105039368</v>
      </c>
      <c r="X132" s="5">
        <f t="shared" si="46"/>
        <v>1</v>
      </c>
      <c r="Y132" s="5">
        <f t="shared" si="47"/>
        <v>-4.4065909988944965</v>
      </c>
      <c r="Z132" s="5">
        <f t="shared" si="48"/>
        <v>-6.6487506837498973</v>
      </c>
      <c r="AA132" s="5">
        <f t="shared" si="49"/>
        <v>13.164271611573472</v>
      </c>
      <c r="AB132" s="5">
        <f t="shared" si="50"/>
        <v>-3.3120457729661119</v>
      </c>
      <c r="AC132" s="5">
        <f t="shared" si="51"/>
        <v>-25.311679343258653</v>
      </c>
      <c r="AD132" s="5">
        <f t="shared" si="52"/>
        <v>-28.069245698930466</v>
      </c>
      <c r="AE132">
        <f t="shared" si="41"/>
        <v>0</v>
      </c>
    </row>
    <row r="133" spans="1:31" x14ac:dyDescent="0.2">
      <c r="A133">
        <f t="shared" si="53"/>
        <v>1.0100000000000007</v>
      </c>
      <c r="B133" s="5">
        <f t="shared" si="54"/>
        <v>-3.081855509036743</v>
      </c>
      <c r="C133" s="5">
        <f t="shared" si="55"/>
        <v>109.37247790443291</v>
      </c>
      <c r="D133" s="5">
        <f t="shared" si="56"/>
        <v>64.748444422156993</v>
      </c>
      <c r="E133" s="2">
        <f t="shared" si="64"/>
        <v>109.41588895738245</v>
      </c>
      <c r="F133" s="2">
        <f t="shared" si="65"/>
        <v>-1.6140313042013599</v>
      </c>
      <c r="G133" s="3">
        <f t="shared" si="57"/>
        <v>-5.3257534476668011</v>
      </c>
      <c r="H133" s="3">
        <f t="shared" si="58"/>
        <v>89.990785031983847</v>
      </c>
      <c r="I133" s="3">
        <f t="shared" si="59"/>
        <v>43.526268694213954</v>
      </c>
      <c r="J133" s="2">
        <f t="shared" si="66"/>
        <v>100.10614919623556</v>
      </c>
      <c r="K133" s="2">
        <f t="shared" si="60"/>
        <v>68.238683842014694</v>
      </c>
      <c r="L133" s="6">
        <f t="shared" si="42"/>
        <v>2961.108119364776</v>
      </c>
      <c r="M133" s="2">
        <f t="shared" si="43"/>
        <v>37.527932762782754</v>
      </c>
      <c r="N133" s="2">
        <f t="shared" si="61"/>
        <v>100.10614919623556</v>
      </c>
      <c r="O133" s="2">
        <f t="shared" si="62"/>
        <v>68.238683842014694</v>
      </c>
      <c r="P133" s="5">
        <f t="shared" si="44"/>
        <v>0.3872583980747385</v>
      </c>
      <c r="Q133" s="4">
        <f t="shared" si="63"/>
        <v>0.37488139404121612</v>
      </c>
      <c r="R133" s="4">
        <f t="shared" si="45"/>
        <v>0.28805409799442649</v>
      </c>
      <c r="S133" s="4">
        <f t="shared" si="67"/>
        <v>0</v>
      </c>
      <c r="T133" s="4">
        <f t="shared" si="68"/>
        <v>0</v>
      </c>
      <c r="U133" s="5">
        <f t="shared" si="69"/>
        <v>1.0975796505928528</v>
      </c>
      <c r="V133" s="5">
        <f t="shared" si="70"/>
        <v>-18.546118471791658</v>
      </c>
      <c r="W133" s="5">
        <f t="shared" si="71"/>
        <v>-8.9702888529200404</v>
      </c>
      <c r="X133" s="5">
        <f t="shared" si="46"/>
        <v>1</v>
      </c>
      <c r="Y133" s="5">
        <f t="shared" si="47"/>
        <v>-4.3816300246722175</v>
      </c>
      <c r="Z133" s="5">
        <f t="shared" si="48"/>
        <v>-6.5949696321451983</v>
      </c>
      <c r="AA133" s="5">
        <f t="shared" si="49"/>
        <v>13.099009640684711</v>
      </c>
      <c r="AB133" s="5">
        <f t="shared" si="50"/>
        <v>-3.2840503740793645</v>
      </c>
      <c r="AC133" s="5">
        <f t="shared" si="51"/>
        <v>-25.141088103936855</v>
      </c>
      <c r="AD133" s="5">
        <f t="shared" si="52"/>
        <v>-28.045279212235329</v>
      </c>
      <c r="AE133">
        <f t="shared" ref="AE133:AE196" si="72">IF(($D133-height)*($D134-height)&lt;0,1,0)</f>
        <v>0</v>
      </c>
    </row>
    <row r="134" spans="1:31" x14ac:dyDescent="0.2">
      <c r="A134">
        <f t="shared" si="53"/>
        <v>1.0200000000000007</v>
      </c>
      <c r="B134" s="5">
        <f t="shared" si="54"/>
        <v>-3.135277246032115</v>
      </c>
      <c r="C134" s="5">
        <f t="shared" si="55"/>
        <v>110.27112870034755</v>
      </c>
      <c r="D134" s="5">
        <f t="shared" si="56"/>
        <v>65.182304845138518</v>
      </c>
      <c r="E134" s="2">
        <f t="shared" si="64"/>
        <v>110.31569148701421</v>
      </c>
      <c r="F134" s="2">
        <f t="shared" si="65"/>
        <v>-1.6286200447101078</v>
      </c>
      <c r="G134" s="3">
        <f t="shared" si="57"/>
        <v>-5.3585939514075944</v>
      </c>
      <c r="H134" s="3">
        <f t="shared" si="58"/>
        <v>89.739374150944485</v>
      </c>
      <c r="I134" s="3">
        <f t="shared" si="59"/>
        <v>43.2458159020916</v>
      </c>
      <c r="J134" s="2">
        <f t="shared" si="66"/>
        <v>99.760064129775216</v>
      </c>
      <c r="K134" s="2">
        <f t="shared" si="60"/>
        <v>68.002770367944933</v>
      </c>
      <c r="L134" s="6">
        <f t="shared" si="42"/>
        <v>2961.1068112804669</v>
      </c>
      <c r="M134" s="2">
        <f t="shared" si="43"/>
        <v>37.527916184630918</v>
      </c>
      <c r="N134" s="2">
        <f t="shared" si="61"/>
        <v>99.760064129775216</v>
      </c>
      <c r="O134" s="2">
        <f t="shared" si="62"/>
        <v>68.002770367944933</v>
      </c>
      <c r="P134" s="5">
        <f t="shared" si="44"/>
        <v>0.38725832168789653</v>
      </c>
      <c r="Q134" s="4">
        <f t="shared" si="63"/>
        <v>0.37618175681815769</v>
      </c>
      <c r="R134" s="4">
        <f t="shared" si="45"/>
        <v>0.2884529138658341</v>
      </c>
      <c r="S134" s="4">
        <f t="shared" si="67"/>
        <v>0</v>
      </c>
      <c r="T134" s="4">
        <f t="shared" si="68"/>
        <v>0</v>
      </c>
      <c r="U134" s="5">
        <f t="shared" si="69"/>
        <v>1.1005295730142737</v>
      </c>
      <c r="V134" s="5">
        <f t="shared" si="70"/>
        <v>-18.430363638760983</v>
      </c>
      <c r="W134" s="5">
        <f t="shared" si="71"/>
        <v>-8.8816767497154636</v>
      </c>
      <c r="X134" s="5">
        <f t="shared" si="46"/>
        <v>1</v>
      </c>
      <c r="Y134" s="5">
        <f t="shared" si="47"/>
        <v>-4.3568282440998791</v>
      </c>
      <c r="Z134" s="5">
        <f t="shared" si="48"/>
        <v>-6.5414145480599633</v>
      </c>
      <c r="AA134" s="5">
        <f t="shared" si="49"/>
        <v>13.034231459635073</v>
      </c>
      <c r="AB134" s="5">
        <f t="shared" si="50"/>
        <v>-3.2562986710856054</v>
      </c>
      <c r="AC134" s="5">
        <f t="shared" si="51"/>
        <v>-24.971778186820949</v>
      </c>
      <c r="AD134" s="5">
        <f t="shared" si="52"/>
        <v>-28.02144529008039</v>
      </c>
      <c r="AE134">
        <f t="shared" si="72"/>
        <v>0</v>
      </c>
    </row>
    <row r="135" spans="1:31" x14ac:dyDescent="0.2">
      <c r="A135">
        <f t="shared" si="53"/>
        <v>1.0300000000000007</v>
      </c>
      <c r="B135" s="5">
        <f t="shared" si="54"/>
        <v>-3.1890260004797453</v>
      </c>
      <c r="C135" s="5">
        <f t="shared" si="55"/>
        <v>111.16727385294766</v>
      </c>
      <c r="D135" s="5">
        <f t="shared" si="56"/>
        <v>65.613361931894929</v>
      </c>
      <c r="E135" s="2">
        <f t="shared" si="64"/>
        <v>111.21300581644215</v>
      </c>
      <c r="F135" s="2">
        <f t="shared" si="65"/>
        <v>-1.6431781383635009</v>
      </c>
      <c r="G135" s="3">
        <f t="shared" si="57"/>
        <v>-5.3911569381184501</v>
      </c>
      <c r="H135" s="3">
        <f t="shared" si="58"/>
        <v>89.489656369076272</v>
      </c>
      <c r="I135" s="3">
        <f t="shared" si="59"/>
        <v>42.9656014491908</v>
      </c>
      <c r="J135" s="2">
        <f t="shared" si="66"/>
        <v>99.415824082876682</v>
      </c>
      <c r="K135" s="2">
        <f t="shared" si="60"/>
        <v>67.768114575921388</v>
      </c>
      <c r="L135" s="6">
        <f t="shared" si="42"/>
        <v>2961.1055133321761</v>
      </c>
      <c r="M135" s="2">
        <f t="shared" si="43"/>
        <v>37.527899734939034</v>
      </c>
      <c r="N135" s="2">
        <f t="shared" si="61"/>
        <v>99.415824082876682</v>
      </c>
      <c r="O135" s="2">
        <f t="shared" si="62"/>
        <v>67.768114575921388</v>
      </c>
      <c r="P135" s="5">
        <f t="shared" si="44"/>
        <v>0.38725824589299052</v>
      </c>
      <c r="Q135" s="4">
        <f t="shared" si="63"/>
        <v>0.37748416895538078</v>
      </c>
      <c r="R135" s="4">
        <f t="shared" si="45"/>
        <v>0.28885070110789079</v>
      </c>
      <c r="S135" s="4">
        <f t="shared" si="67"/>
        <v>0</v>
      </c>
      <c r="T135" s="4">
        <f t="shared" si="68"/>
        <v>0</v>
      </c>
      <c r="U135" s="5">
        <f t="shared" si="69"/>
        <v>1.1033963788470629</v>
      </c>
      <c r="V135" s="5">
        <f t="shared" si="70"/>
        <v>-18.315653562919387</v>
      </c>
      <c r="W135" s="5">
        <f t="shared" si="71"/>
        <v>-8.7936763107046545</v>
      </c>
      <c r="X135" s="5">
        <f t="shared" si="46"/>
        <v>0.99999999999999978</v>
      </c>
      <c r="Y135" s="5">
        <f t="shared" si="47"/>
        <v>-4.3321845442293858</v>
      </c>
      <c r="Z135" s="5">
        <f t="shared" si="48"/>
        <v>-6.4880846738073723</v>
      </c>
      <c r="AA135" s="5">
        <f t="shared" si="49"/>
        <v>12.969933211540219</v>
      </c>
      <c r="AB135" s="5">
        <f t="shared" si="50"/>
        <v>-3.2287881653823227</v>
      </c>
      <c r="AC135" s="5">
        <f t="shared" si="51"/>
        <v>-24.803738236726758</v>
      </c>
      <c r="AD135" s="5">
        <f t="shared" si="52"/>
        <v>-27.997743099164435</v>
      </c>
      <c r="AE135">
        <f t="shared" si="72"/>
        <v>0</v>
      </c>
    </row>
    <row r="136" spans="1:31" x14ac:dyDescent="0.2">
      <c r="A136">
        <f t="shared" si="53"/>
        <v>1.0400000000000007</v>
      </c>
      <c r="B136" s="5">
        <f t="shared" si="54"/>
        <v>-3.2430990092691991</v>
      </c>
      <c r="C136" s="5">
        <f t="shared" si="55"/>
        <v>112.06093022972659</v>
      </c>
      <c r="D136" s="5">
        <f t="shared" si="56"/>
        <v>66.04161805923188</v>
      </c>
      <c r="E136" s="2">
        <f t="shared" si="64"/>
        <v>112.10784885607062</v>
      </c>
      <c r="F136" s="2">
        <f t="shared" si="65"/>
        <v>-1.6577056303454678</v>
      </c>
      <c r="G136" s="3">
        <f t="shared" si="57"/>
        <v>-5.4234448197722731</v>
      </c>
      <c r="H136" s="3">
        <f t="shared" si="58"/>
        <v>89.241618986709</v>
      </c>
      <c r="I136" s="3">
        <f t="shared" si="59"/>
        <v>42.685624018199157</v>
      </c>
      <c r="J136" s="2">
        <f t="shared" si="66"/>
        <v>99.07342131422088</v>
      </c>
      <c r="K136" s="2">
        <f t="shared" si="60"/>
        <v>67.534711188971286</v>
      </c>
      <c r="L136" s="6">
        <f t="shared" si="42"/>
        <v>2961.1042254244176</v>
      </c>
      <c r="M136" s="2">
        <f t="shared" si="43"/>
        <v>37.527883412496962</v>
      </c>
      <c r="N136" s="2">
        <f t="shared" si="61"/>
        <v>99.07342131422088</v>
      </c>
      <c r="O136" s="2">
        <f t="shared" si="62"/>
        <v>67.534711188971286</v>
      </c>
      <c r="P136" s="5">
        <f t="shared" si="44"/>
        <v>0.38725817068444363</v>
      </c>
      <c r="Q136" s="4">
        <f t="shared" si="63"/>
        <v>0.37878860863675712</v>
      </c>
      <c r="R136" s="4">
        <f t="shared" si="45"/>
        <v>0.28924745560164522</v>
      </c>
      <c r="S136" s="4">
        <f t="shared" si="67"/>
        <v>0</v>
      </c>
      <c r="T136" s="4">
        <f t="shared" si="68"/>
        <v>0</v>
      </c>
      <c r="U136" s="5">
        <f t="shared" si="69"/>
        <v>1.1061814347325138</v>
      </c>
      <c r="V136" s="5">
        <f t="shared" si="70"/>
        <v>-18.201977785166289</v>
      </c>
      <c r="W136" s="5">
        <f t="shared" si="71"/>
        <v>-8.7062828862499337</v>
      </c>
      <c r="X136" s="5">
        <f t="shared" si="46"/>
        <v>1.0000000000000002</v>
      </c>
      <c r="Y136" s="5">
        <f t="shared" si="47"/>
        <v>-4.3076978235587395</v>
      </c>
      <c r="Z136" s="5">
        <f t="shared" si="48"/>
        <v>-6.4349792528753982</v>
      </c>
      <c r="AA136" s="5">
        <f t="shared" si="49"/>
        <v>12.906111083002543</v>
      </c>
      <c r="AB136" s="5">
        <f t="shared" si="50"/>
        <v>-3.2015163888262257</v>
      </c>
      <c r="AC136" s="5">
        <f t="shared" si="51"/>
        <v>-24.636957038041686</v>
      </c>
      <c r="AD136" s="5">
        <f t="shared" si="52"/>
        <v>-27.97417180324739</v>
      </c>
      <c r="AE136">
        <f t="shared" si="72"/>
        <v>0</v>
      </c>
    </row>
    <row r="137" spans="1:31" x14ac:dyDescent="0.2">
      <c r="A137">
        <f t="shared" si="53"/>
        <v>1.0500000000000007</v>
      </c>
      <c r="B137" s="5">
        <f t="shared" si="54"/>
        <v>-3.2974935332863629</v>
      </c>
      <c r="C137" s="5">
        <f t="shared" si="55"/>
        <v>112.95211457174179</v>
      </c>
      <c r="D137" s="5">
        <f t="shared" si="56"/>
        <v>66.467075590823711</v>
      </c>
      <c r="E137" s="2">
        <f t="shared" si="64"/>
        <v>113.00023738837875</v>
      </c>
      <c r="F137" s="2">
        <f t="shared" si="65"/>
        <v>-1.6722025657372821</v>
      </c>
      <c r="G137" s="3">
        <f t="shared" si="57"/>
        <v>-5.4554599836605355</v>
      </c>
      <c r="H137" s="3">
        <f t="shared" si="58"/>
        <v>88.995249416328576</v>
      </c>
      <c r="I137" s="3">
        <f t="shared" si="59"/>
        <v>42.405882300166681</v>
      </c>
      <c r="J137" s="2">
        <f t="shared" si="66"/>
        <v>98.732848211542262</v>
      </c>
      <c r="K137" s="2">
        <f t="shared" si="60"/>
        <v>67.302555018092875</v>
      </c>
      <c r="L137" s="6">
        <f t="shared" si="42"/>
        <v>2961.1029474620559</v>
      </c>
      <c r="M137" s="2">
        <f t="shared" si="43"/>
        <v>37.527867216098969</v>
      </c>
      <c r="N137" s="2">
        <f t="shared" si="61"/>
        <v>98.732848211542262</v>
      </c>
      <c r="O137" s="2">
        <f t="shared" si="62"/>
        <v>67.302555018092875</v>
      </c>
      <c r="P137" s="5">
        <f t="shared" si="44"/>
        <v>0.38725809605669953</v>
      </c>
      <c r="Q137" s="4">
        <f t="shared" si="63"/>
        <v>0.38009505342834637</v>
      </c>
      <c r="R137" s="4">
        <f t="shared" si="45"/>
        <v>0.2896431731504609</v>
      </c>
      <c r="S137" s="4">
        <f t="shared" si="67"/>
        <v>0</v>
      </c>
      <c r="T137" s="4">
        <f t="shared" si="68"/>
        <v>0</v>
      </c>
      <c r="U137" s="5">
        <f t="shared" si="69"/>
        <v>1.1088860886130296</v>
      </c>
      <c r="V137" s="5">
        <f t="shared" si="70"/>
        <v>-18.089325982773865</v>
      </c>
      <c r="W137" s="5">
        <f t="shared" si="71"/>
        <v>-8.6194918666536307</v>
      </c>
      <c r="X137" s="5">
        <f t="shared" si="46"/>
        <v>0.99999999999999978</v>
      </c>
      <c r="Y137" s="5">
        <f t="shared" si="47"/>
        <v>-4.2833669918888004</v>
      </c>
      <c r="Z137" s="5">
        <f t="shared" si="48"/>
        <v>-6.3820975298585045</v>
      </c>
      <c r="AA137" s="5">
        <f t="shared" si="49"/>
        <v>12.842761303597959</v>
      </c>
      <c r="AB137" s="5">
        <f t="shared" si="50"/>
        <v>-3.1744809032757706</v>
      </c>
      <c r="AC137" s="5">
        <f t="shared" si="51"/>
        <v>-24.47142351263237</v>
      </c>
      <c r="AD137" s="5">
        <f t="shared" si="52"/>
        <v>-27.950730563055671</v>
      </c>
      <c r="AE137">
        <f t="shared" si="72"/>
        <v>0</v>
      </c>
    </row>
    <row r="138" spans="1:31" x14ac:dyDescent="0.2">
      <c r="A138">
        <f t="shared" si="53"/>
        <v>1.0600000000000007</v>
      </c>
      <c r="B138" s="5">
        <f t="shared" si="54"/>
        <v>-3.3522068571681318</v>
      </c>
      <c r="C138" s="5">
        <f t="shared" si="55"/>
        <v>113.84084349472944</v>
      </c>
      <c r="D138" s="5">
        <f t="shared" si="56"/>
        <v>66.889736877297224</v>
      </c>
      <c r="E138" s="2">
        <f t="shared" si="64"/>
        <v>113.89018806905504</v>
      </c>
      <c r="F138" s="2">
        <f t="shared" si="65"/>
        <v>-1.6866689895175464</v>
      </c>
      <c r="G138" s="3">
        <f t="shared" si="57"/>
        <v>-5.4872047926932934</v>
      </c>
      <c r="H138" s="3">
        <f t="shared" si="58"/>
        <v>88.750535181202252</v>
      </c>
      <c r="I138" s="3">
        <f t="shared" si="59"/>
        <v>42.126374994536121</v>
      </c>
      <c r="J138" s="2">
        <f t="shared" si="66"/>
        <v>98.39409729026967</v>
      </c>
      <c r="K138" s="2">
        <f t="shared" si="60"/>
        <v>67.07164096132901</v>
      </c>
      <c r="L138" s="6">
        <f t="shared" si="42"/>
        <v>2961.101679350299</v>
      </c>
      <c r="M138" s="2">
        <f t="shared" si="43"/>
        <v>37.527851144543725</v>
      </c>
      <c r="N138" s="2">
        <f t="shared" si="61"/>
        <v>98.39409729026967</v>
      </c>
      <c r="O138" s="2">
        <f t="shared" si="62"/>
        <v>67.07164096132901</v>
      </c>
      <c r="P138" s="5">
        <f t="shared" si="44"/>
        <v>0.3872580220042221</v>
      </c>
      <c r="Q138" s="4">
        <f t="shared" si="63"/>
        <v>0.38140348027010057</v>
      </c>
      <c r="R138" s="4">
        <f t="shared" si="45"/>
        <v>0.2900378494800287</v>
      </c>
      <c r="S138" s="4">
        <f t="shared" si="67"/>
        <v>0</v>
      </c>
      <c r="T138" s="4">
        <f t="shared" si="68"/>
        <v>0</v>
      </c>
      <c r="U138" s="5">
        <f t="shared" si="69"/>
        <v>1.1115116700405152</v>
      </c>
      <c r="V138" s="5">
        <f t="shared" si="70"/>
        <v>-17.977687967397411</v>
      </c>
      <c r="W138" s="5">
        <f t="shared" si="71"/>
        <v>-8.5332986815582608</v>
      </c>
      <c r="X138" s="5">
        <f t="shared" si="46"/>
        <v>1.0000000000000002</v>
      </c>
      <c r="Y138" s="5">
        <f t="shared" si="47"/>
        <v>-4.2591909701818791</v>
      </c>
      <c r="Z138" s="5">
        <f t="shared" si="48"/>
        <v>-6.3294387503889311</v>
      </c>
      <c r="AA138" s="5">
        <f t="shared" si="49"/>
        <v>12.77988014536991</v>
      </c>
      <c r="AB138" s="5">
        <f t="shared" si="50"/>
        <v>-3.1476793001413639</v>
      </c>
      <c r="AC138" s="5">
        <f t="shared" si="51"/>
        <v>-24.307126717786343</v>
      </c>
      <c r="AD138" s="5">
        <f t="shared" si="52"/>
        <v>-27.927418536188348</v>
      </c>
      <c r="AE138">
        <f t="shared" si="72"/>
        <v>0</v>
      </c>
    </row>
    <row r="139" spans="1:31" x14ac:dyDescent="0.2">
      <c r="A139">
        <f t="shared" si="53"/>
        <v>1.0700000000000007</v>
      </c>
      <c r="B139" s="5">
        <f t="shared" si="54"/>
        <v>-3.407236289060072</v>
      </c>
      <c r="C139" s="5">
        <f t="shared" si="55"/>
        <v>114.72713349020557</v>
      </c>
      <c r="D139" s="5">
        <f t="shared" si="56"/>
        <v>67.309604256315779</v>
      </c>
      <c r="E139" s="2">
        <f t="shared" si="64"/>
        <v>114.77771742811815</v>
      </c>
      <c r="F139" s="2">
        <f t="shared" si="65"/>
        <v>-1.7011049465623389</v>
      </c>
      <c r="G139" s="3">
        <f t="shared" si="57"/>
        <v>-5.5186815856947069</v>
      </c>
      <c r="H139" s="3">
        <f t="shared" si="58"/>
        <v>88.507463914024385</v>
      </c>
      <c r="I139" s="3">
        <f t="shared" si="59"/>
        <v>41.847100809174236</v>
      </c>
      <c r="J139" s="2">
        <f t="shared" si="66"/>
        <v>98.05716119218323</v>
      </c>
      <c r="K139" s="2">
        <f t="shared" si="60"/>
        <v>66.841964002851554</v>
      </c>
      <c r="L139" s="6">
        <f t="shared" si="42"/>
        <v>2961.1004209946846</v>
      </c>
      <c r="M139" s="2">
        <f t="shared" si="43"/>
        <v>37.52783519663403</v>
      </c>
      <c r="N139" s="2">
        <f t="shared" si="61"/>
        <v>98.05716119218323</v>
      </c>
      <c r="O139" s="2">
        <f t="shared" si="62"/>
        <v>66.841964002851554</v>
      </c>
      <c r="P139" s="5">
        <f t="shared" si="44"/>
        <v>0.38725794852149431</v>
      </c>
      <c r="Q139" s="4">
        <f t="shared" si="63"/>
        <v>0.38271386546753933</v>
      </c>
      <c r="R139" s="4">
        <f t="shared" si="45"/>
        <v>0.29043148023838755</v>
      </c>
      <c r="S139" s="4">
        <f t="shared" si="67"/>
        <v>0</v>
      </c>
      <c r="T139" s="4">
        <f t="shared" si="68"/>
        <v>0</v>
      </c>
      <c r="U139" s="5">
        <f t="shared" si="69"/>
        <v>1.1140594904790453</v>
      </c>
      <c r="V139" s="5">
        <f t="shared" si="70"/>
        <v>-17.867053683119522</v>
      </c>
      <c r="W139" s="5">
        <f t="shared" si="71"/>
        <v>-8.4476987993546686</v>
      </c>
      <c r="X139" s="5">
        <f t="shared" si="46"/>
        <v>1.0000000000000002</v>
      </c>
      <c r="Y139" s="5">
        <f t="shared" si="47"/>
        <v>-4.2351686904221237</v>
      </c>
      <c r="Z139" s="5">
        <f t="shared" si="48"/>
        <v>-6.2770021610676352</v>
      </c>
      <c r="AA139" s="5">
        <f t="shared" si="49"/>
        <v>12.717463922330563</v>
      </c>
      <c r="AB139" s="5">
        <f t="shared" si="50"/>
        <v>-3.1211091999430787</v>
      </c>
      <c r="AC139" s="5">
        <f t="shared" si="51"/>
        <v>-24.144055844187157</v>
      </c>
      <c r="AD139" s="5">
        <f t="shared" si="52"/>
        <v>-27.904234877024106</v>
      </c>
      <c r="AE139">
        <f t="shared" si="72"/>
        <v>0</v>
      </c>
    </row>
    <row r="140" spans="1:31" x14ac:dyDescent="0.2">
      <c r="A140">
        <f t="shared" si="53"/>
        <v>1.0800000000000007</v>
      </c>
      <c r="B140" s="5">
        <f t="shared" si="54"/>
        <v>-3.4625791603770164</v>
      </c>
      <c r="C140" s="5">
        <f t="shared" si="55"/>
        <v>115.6110009265536</v>
      </c>
      <c r="D140" s="5">
        <f t="shared" si="56"/>
        <v>67.726680052663667</v>
      </c>
      <c r="E140" s="2">
        <f t="shared" si="64"/>
        <v>115.66284187102379</v>
      </c>
      <c r="F140" s="2">
        <f t="shared" si="65"/>
        <v>-1.7155104816455198</v>
      </c>
      <c r="G140" s="3">
        <f t="shared" si="57"/>
        <v>-5.549892677694138</v>
      </c>
      <c r="H140" s="3">
        <f t="shared" si="58"/>
        <v>88.266023355582519</v>
      </c>
      <c r="I140" s="3">
        <f t="shared" si="59"/>
        <v>41.568058460403996</v>
      </c>
      <c r="J140" s="2">
        <f t="shared" si="66"/>
        <v>97.722032684086784</v>
      </c>
      <c r="K140" s="2">
        <f t="shared" si="60"/>
        <v>66.613519212056431</v>
      </c>
      <c r="L140" s="6">
        <f t="shared" si="42"/>
        <v>2961.0991723010738</v>
      </c>
      <c r="M140" s="2">
        <f t="shared" si="43"/>
        <v>37.527819371176804</v>
      </c>
      <c r="N140" s="2">
        <f t="shared" si="61"/>
        <v>97.722032684086784</v>
      </c>
      <c r="O140" s="2">
        <f t="shared" si="62"/>
        <v>66.613519212056431</v>
      </c>
      <c r="P140" s="5">
        <f t="shared" si="44"/>
        <v>0.38725787560301822</v>
      </c>
      <c r="Q140" s="4">
        <f t="shared" si="63"/>
        <v>0.38402618468340449</v>
      </c>
      <c r="R140" s="4">
        <f t="shared" si="45"/>
        <v>0.29082406099595504</v>
      </c>
      <c r="S140" s="4">
        <f t="shared" si="67"/>
        <v>0</v>
      </c>
      <c r="T140" s="4">
        <f t="shared" si="68"/>
        <v>0</v>
      </c>
      <c r="U140" s="5">
        <f t="shared" si="69"/>
        <v>1.1165308436019206</v>
      </c>
      <c r="V140" s="5">
        <f t="shared" si="70"/>
        <v>-17.757413204527321</v>
      </c>
      <c r="W140" s="5">
        <f t="shared" si="71"/>
        <v>-8.36268772659799</v>
      </c>
      <c r="X140" s="5">
        <f t="shared" si="46"/>
        <v>1</v>
      </c>
      <c r="Y140" s="5">
        <f t="shared" si="47"/>
        <v>-4.2112990954777052</v>
      </c>
      <c r="Z140" s="5">
        <f t="shared" si="48"/>
        <v>-6.2247870093948894</v>
      </c>
      <c r="AA140" s="5">
        <f t="shared" si="49"/>
        <v>12.655508989969112</v>
      </c>
      <c r="AB140" s="5">
        <f t="shared" si="50"/>
        <v>-3.0947682518757844</v>
      </c>
      <c r="AC140" s="5">
        <f t="shared" si="51"/>
        <v>-23.982200213922212</v>
      </c>
      <c r="AD140" s="5">
        <f t="shared" si="52"/>
        <v>-27.881178736628875</v>
      </c>
      <c r="AE140">
        <f t="shared" si="72"/>
        <v>0</v>
      </c>
    </row>
    <row r="141" spans="1:31" x14ac:dyDescent="0.2">
      <c r="A141">
        <f t="shared" si="53"/>
        <v>1.0900000000000007</v>
      </c>
      <c r="B141" s="5">
        <f t="shared" si="54"/>
        <v>-3.5182328255665518</v>
      </c>
      <c r="C141" s="5">
        <f t="shared" si="55"/>
        <v>116.49246205009872</v>
      </c>
      <c r="D141" s="5">
        <f t="shared" si="56"/>
        <v>68.14096657833089</v>
      </c>
      <c r="E141" s="2">
        <f t="shared" si="64"/>
        <v>116.54557767975834</v>
      </c>
      <c r="F141" s="2">
        <f t="shared" si="65"/>
        <v>-1.7298856394391753</v>
      </c>
      <c r="G141" s="3">
        <f t="shared" si="57"/>
        <v>-5.5808403602128962</v>
      </c>
      <c r="H141" s="3">
        <f t="shared" si="58"/>
        <v>88.026201353443298</v>
      </c>
      <c r="I141" s="3">
        <f t="shared" si="59"/>
        <v>41.289246673037709</v>
      </c>
      <c r="J141" s="2">
        <f t="shared" si="66"/>
        <v>97.388704656495349</v>
      </c>
      <c r="K141" s="2">
        <f t="shared" si="60"/>
        <v>66.386301742668948</v>
      </c>
      <c r="L141" s="6">
        <f t="shared" si="42"/>
        <v>2961.0979331756394</v>
      </c>
      <c r="M141" s="2">
        <f t="shared" si="43"/>
        <v>37.527803666982933</v>
      </c>
      <c r="N141" s="2">
        <f t="shared" si="61"/>
        <v>97.388704656495349</v>
      </c>
      <c r="O141" s="2">
        <f t="shared" si="62"/>
        <v>66.386301742668948</v>
      </c>
      <c r="P141" s="5">
        <f t="shared" si="44"/>
        <v>0.38725780324331394</v>
      </c>
      <c r="Q141" s="4">
        <f t="shared" si="63"/>
        <v>0.38534041292929355</v>
      </c>
      <c r="R141" s="4">
        <f t="shared" si="45"/>
        <v>0.29121558724556607</v>
      </c>
      <c r="S141" s="4">
        <f t="shared" si="67"/>
        <v>0</v>
      </c>
      <c r="T141" s="4">
        <f t="shared" si="68"/>
        <v>0</v>
      </c>
      <c r="U141" s="5">
        <f t="shared" si="69"/>
        <v>1.1189270055832237</v>
      </c>
      <c r="V141" s="5">
        <f t="shared" si="70"/>
        <v>-17.648756734822079</v>
      </c>
      <c r="W141" s="5">
        <f t="shared" si="71"/>
        <v>-8.278261007431281</v>
      </c>
      <c r="X141" s="5">
        <f t="shared" si="46"/>
        <v>1</v>
      </c>
      <c r="Y141" s="5">
        <f t="shared" si="47"/>
        <v>-4.1875811389647035</v>
      </c>
      <c r="Z141" s="5">
        <f t="shared" si="48"/>
        <v>-6.1727925437004973</v>
      </c>
      <c r="AA141" s="5">
        <f t="shared" si="49"/>
        <v>12.59401174476686</v>
      </c>
      <c r="AB141" s="5">
        <f t="shared" si="50"/>
        <v>-3.0686541333814796</v>
      </c>
      <c r="AC141" s="5">
        <f t="shared" si="51"/>
        <v>-23.821549278522575</v>
      </c>
      <c r="AD141" s="5">
        <f t="shared" si="52"/>
        <v>-27.858249262664422</v>
      </c>
      <c r="AE141">
        <f t="shared" si="72"/>
        <v>0</v>
      </c>
    </row>
    <row r="142" spans="1:31" x14ac:dyDescent="0.2">
      <c r="A142">
        <f t="shared" si="53"/>
        <v>1.1000000000000008</v>
      </c>
      <c r="B142" s="5">
        <f t="shared" si="54"/>
        <v>-3.57419466187535</v>
      </c>
      <c r="C142" s="5">
        <f t="shared" si="55"/>
        <v>117.37153298616923</v>
      </c>
      <c r="D142" s="5">
        <f t="shared" si="56"/>
        <v>68.552466132598141</v>
      </c>
      <c r="E142" s="2">
        <f t="shared" si="64"/>
        <v>117.42594101391903</v>
      </c>
      <c r="F142" s="2">
        <f t="shared" si="65"/>
        <v>-1.7442304645141931</v>
      </c>
      <c r="G142" s="3">
        <f t="shared" si="57"/>
        <v>-5.6115269015467106</v>
      </c>
      <c r="H142" s="3">
        <f t="shared" si="58"/>
        <v>87.787985860658068</v>
      </c>
      <c r="I142" s="3">
        <f t="shared" si="59"/>
        <v>41.010664180411062</v>
      </c>
      <c r="J142" s="2">
        <f t="shared" si="66"/>
        <v>97.057170122337354</v>
      </c>
      <c r="K142" s="2">
        <f t="shared" si="60"/>
        <v>66.160306831859131</v>
      </c>
      <c r="L142" s="6">
        <f t="shared" si="42"/>
        <v>2961.0967035248555</v>
      </c>
      <c r="M142" s="2">
        <f t="shared" si="43"/>
        <v>37.52778808286709</v>
      </c>
      <c r="N142" s="2">
        <f t="shared" si="61"/>
        <v>97.057170122337354</v>
      </c>
      <c r="O142" s="2">
        <f t="shared" si="62"/>
        <v>66.160306831859131</v>
      </c>
      <c r="P142" s="5">
        <f t="shared" si="44"/>
        <v>0.38725773143691922</v>
      </c>
      <c r="Q142" s="4">
        <f t="shared" si="63"/>
        <v>0.38665652455727439</v>
      </c>
      <c r="R142" s="4">
        <f t="shared" si="45"/>
        <v>0.29160605440252108</v>
      </c>
      <c r="S142" s="4">
        <f t="shared" si="67"/>
        <v>0</v>
      </c>
      <c r="T142" s="4">
        <f t="shared" si="68"/>
        <v>0</v>
      </c>
      <c r="U142" s="5">
        <f t="shared" si="69"/>
        <v>1.1212492353839842</v>
      </c>
      <c r="V142" s="5">
        <f t="shared" si="70"/>
        <v>-17.541074603960631</v>
      </c>
      <c r="W142" s="5">
        <f t="shared" si="71"/>
        <v>-8.194414223016711</v>
      </c>
      <c r="X142" s="5">
        <f t="shared" si="46"/>
        <v>1</v>
      </c>
      <c r="Y142" s="5">
        <f t="shared" si="47"/>
        <v>-4.1640137851127088</v>
      </c>
      <c r="Z142" s="5">
        <f t="shared" si="48"/>
        <v>-6.1210180130736784</v>
      </c>
      <c r="AA142" s="5">
        <f t="shared" si="49"/>
        <v>12.532968623719135</v>
      </c>
      <c r="AB142" s="5">
        <f t="shared" si="50"/>
        <v>-3.0427645497287248</v>
      </c>
      <c r="AC142" s="5">
        <f t="shared" si="51"/>
        <v>-23.662092617034311</v>
      </c>
      <c r="AD142" s="5">
        <f t="shared" si="52"/>
        <v>-27.835445599297575</v>
      </c>
      <c r="AE142">
        <f t="shared" si="72"/>
        <v>0</v>
      </c>
    </row>
    <row r="143" spans="1:31" x14ac:dyDescent="0.2">
      <c r="A143">
        <f t="shared" si="53"/>
        <v>1.1100000000000008</v>
      </c>
      <c r="B143" s="5">
        <f t="shared" si="54"/>
        <v>-3.6304620691183032</v>
      </c>
      <c r="C143" s="5">
        <f t="shared" si="55"/>
        <v>118.24822974014495</v>
      </c>
      <c r="D143" s="5">
        <f t="shared" si="56"/>
        <v>68.961181002122288</v>
      </c>
      <c r="E143" s="2">
        <f t="shared" si="64"/>
        <v>118.30394791178107</v>
      </c>
      <c r="F143" s="2">
        <f t="shared" si="65"/>
        <v>-1.7585450013409578</v>
      </c>
      <c r="G143" s="3">
        <f t="shared" si="57"/>
        <v>-5.6419545470439978</v>
      </c>
      <c r="H143" s="3">
        <f t="shared" si="58"/>
        <v>87.551364934487722</v>
      </c>
      <c r="I143" s="3">
        <f t="shared" si="59"/>
        <v>40.732309724418087</v>
      </c>
      <c r="J143" s="2">
        <f t="shared" si="66"/>
        <v>96.727422215670984</v>
      </c>
      <c r="K143" s="2">
        <f t="shared" si="60"/>
        <v>65.935529799366719</v>
      </c>
      <c r="L143" s="6">
        <f t="shared" si="42"/>
        <v>2961.0954832554903</v>
      </c>
      <c r="M143" s="2">
        <f t="shared" si="43"/>
        <v>37.527772617647706</v>
      </c>
      <c r="N143" s="2">
        <f t="shared" si="61"/>
        <v>96.727422215670984</v>
      </c>
      <c r="O143" s="2">
        <f t="shared" si="62"/>
        <v>65.935529799366719</v>
      </c>
      <c r="P143" s="5">
        <f t="shared" si="44"/>
        <v>0.38725766017838914</v>
      </c>
      <c r="Q143" s="4">
        <f t="shared" si="63"/>
        <v>0.38797449325148836</v>
      </c>
      <c r="R143" s="4">
        <f t="shared" si="45"/>
        <v>0.29199545780464409</v>
      </c>
      <c r="S143" s="4">
        <f t="shared" si="67"/>
        <v>0</v>
      </c>
      <c r="T143" s="4">
        <f t="shared" si="68"/>
        <v>0</v>
      </c>
      <c r="U143" s="5">
        <f t="shared" si="69"/>
        <v>1.1234987750330576</v>
      </c>
      <c r="V143" s="5">
        <f t="shared" si="70"/>
        <v>-17.434357266827885</v>
      </c>
      <c r="W143" s="5">
        <f t="shared" si="71"/>
        <v>-8.1111429909741801</v>
      </c>
      <c r="X143" s="5">
        <f t="shared" si="46"/>
        <v>1</v>
      </c>
      <c r="Y143" s="5">
        <f t="shared" si="47"/>
        <v>-4.1405960086320848</v>
      </c>
      <c r="Z143" s="5">
        <f t="shared" si="48"/>
        <v>-6.0694626672926075</v>
      </c>
      <c r="AA143" s="5">
        <f t="shared" si="49"/>
        <v>12.472376103863779</v>
      </c>
      <c r="AB143" s="5">
        <f t="shared" si="50"/>
        <v>-3.0170972335990269</v>
      </c>
      <c r="AC143" s="5">
        <f t="shared" si="51"/>
        <v>-23.503819934120493</v>
      </c>
      <c r="AD143" s="5">
        <f t="shared" si="52"/>
        <v>-27.812766887110399</v>
      </c>
      <c r="AE143">
        <f t="shared" si="72"/>
        <v>0</v>
      </c>
    </row>
    <row r="144" spans="1:31" x14ac:dyDescent="0.2">
      <c r="A144">
        <f t="shared" si="53"/>
        <v>1.1200000000000008</v>
      </c>
      <c r="B144" s="5">
        <f t="shared" si="54"/>
        <v>-3.6870324694504228</v>
      </c>
      <c r="C144" s="5">
        <f t="shared" si="55"/>
        <v>119.12256819849313</v>
      </c>
      <c r="D144" s="5">
        <f t="shared" si="56"/>
        <v>69.367113461022115</v>
      </c>
      <c r="E144" s="2">
        <f t="shared" si="64"/>
        <v>119.17961429135197</v>
      </c>
      <c r="F144" s="2">
        <f t="shared" si="65"/>
        <v>-1.7728292942901531</v>
      </c>
      <c r="G144" s="3">
        <f t="shared" si="57"/>
        <v>-5.6721255193799882</v>
      </c>
      <c r="H144" s="3">
        <f t="shared" si="58"/>
        <v>87.316326735146518</v>
      </c>
      <c r="I144" s="3">
        <f t="shared" si="59"/>
        <v>40.45418205554698</v>
      </c>
      <c r="J144" s="2">
        <f t="shared" si="66"/>
        <v>96.399454190414389</v>
      </c>
      <c r="K144" s="2">
        <f t="shared" si="60"/>
        <v>65.711966046635567</v>
      </c>
      <c r="L144" s="6">
        <f t="shared" si="42"/>
        <v>2961.0942722745958</v>
      </c>
      <c r="M144" s="2">
        <f t="shared" si="43"/>
        <v>37.527757270146793</v>
      </c>
      <c r="N144" s="2">
        <f t="shared" si="61"/>
        <v>96.399454190414389</v>
      </c>
      <c r="O144" s="2">
        <f t="shared" si="62"/>
        <v>65.711966046635567</v>
      </c>
      <c r="P144" s="5">
        <f t="shared" si="44"/>
        <v>0.38725758946229516</v>
      </c>
      <c r="Q144" s="4">
        <f t="shared" si="63"/>
        <v>0.3892942920197407</v>
      </c>
      <c r="R144" s="4">
        <f t="shared" si="45"/>
        <v>0.29238379271235099</v>
      </c>
      <c r="S144" s="4">
        <f t="shared" si="67"/>
        <v>0</v>
      </c>
      <c r="T144" s="4">
        <f t="shared" si="68"/>
        <v>0</v>
      </c>
      <c r="U144" s="5">
        <f t="shared" si="69"/>
        <v>1.1256768499028154</v>
      </c>
      <c r="V144" s="5">
        <f t="shared" si="70"/>
        <v>-17.328595301439776</v>
      </c>
      <c r="W144" s="5">
        <f t="shared" si="71"/>
        <v>-8.0284429648272049</v>
      </c>
      <c r="X144" s="5">
        <f t="shared" si="46"/>
        <v>1.0000000000000002</v>
      </c>
      <c r="Y144" s="5">
        <f t="shared" si="47"/>
        <v>-4.117326794582854</v>
      </c>
      <c r="Z144" s="5">
        <f t="shared" si="48"/>
        <v>-6.018125756753629</v>
      </c>
      <c r="AA144" s="5">
        <f t="shared" si="49"/>
        <v>12.412230701816153</v>
      </c>
      <c r="AB144" s="5">
        <f t="shared" si="50"/>
        <v>-2.9916499446800389</v>
      </c>
      <c r="AC144" s="5">
        <f t="shared" si="51"/>
        <v>-23.346721058193406</v>
      </c>
      <c r="AD144" s="5">
        <f t="shared" si="52"/>
        <v>-27.79021226301105</v>
      </c>
      <c r="AE144">
        <f t="shared" si="72"/>
        <v>0</v>
      </c>
    </row>
    <row r="145" spans="1:31" x14ac:dyDescent="0.2">
      <c r="A145">
        <f t="shared" si="53"/>
        <v>1.1300000000000008</v>
      </c>
      <c r="B145" s="5">
        <f t="shared" si="54"/>
        <v>-3.7439033071414567</v>
      </c>
      <c r="C145" s="5">
        <f t="shared" si="55"/>
        <v>119.99456412979167</v>
      </c>
      <c r="D145" s="5">
        <f t="shared" si="56"/>
        <v>69.770265770964428</v>
      </c>
      <c r="E145" s="2">
        <f t="shared" si="64"/>
        <v>120.052955951413</v>
      </c>
      <c r="F145" s="2">
        <f t="shared" si="65"/>
        <v>-1.7870833876336667</v>
      </c>
      <c r="G145" s="3">
        <f t="shared" si="57"/>
        <v>-5.7020420188267886</v>
      </c>
      <c r="H145" s="3">
        <f t="shared" si="58"/>
        <v>87.082859524564583</v>
      </c>
      <c r="I145" s="3">
        <f t="shared" si="59"/>
        <v>40.17627993291687</v>
      </c>
      <c r="J145" s="2">
        <f t="shared" si="66"/>
        <v>96.073259419089212</v>
      </c>
      <c r="K145" s="2">
        <f t="shared" si="60"/>
        <v>65.489611055957198</v>
      </c>
      <c r="L145" s="6">
        <f t="shared" si="42"/>
        <v>2961.0930704894977</v>
      </c>
      <c r="M145" s="2">
        <f t="shared" si="43"/>
        <v>37.52774203918981</v>
      </c>
      <c r="N145" s="2">
        <f t="shared" si="61"/>
        <v>96.073259419089212</v>
      </c>
      <c r="O145" s="2">
        <f t="shared" si="62"/>
        <v>65.489611055957198</v>
      </c>
      <c r="P145" s="5">
        <f t="shared" si="44"/>
        <v>0.38725751928322483</v>
      </c>
      <c r="Q145" s="4">
        <f t="shared" si="63"/>
        <v>0.39061589318508394</v>
      </c>
      <c r="R145" s="4">
        <f t="shared" si="45"/>
        <v>0.2927710543087273</v>
      </c>
      <c r="S145" s="4">
        <f t="shared" si="67"/>
        <v>0</v>
      </c>
      <c r="T145" s="4">
        <f t="shared" si="68"/>
        <v>0</v>
      </c>
      <c r="U145" s="5">
        <f t="shared" si="69"/>
        <v>1.1277846689797595</v>
      </c>
      <c r="V145" s="5">
        <f t="shared" si="70"/>
        <v>-17.223779407176153</v>
      </c>
      <c r="W145" s="5">
        <f t="shared" si="71"/>
        <v>-7.9463098334560343</v>
      </c>
      <c r="X145" s="5">
        <f t="shared" si="46"/>
        <v>0.99999999999999978</v>
      </c>
      <c r="Y145" s="5">
        <f t="shared" si="47"/>
        <v>-4.0942051382451989</v>
      </c>
      <c r="Z145" s="5">
        <f t="shared" si="48"/>
        <v>-5.9670065324001138</v>
      </c>
      <c r="AA145" s="5">
        <f t="shared" si="49"/>
        <v>12.352528973310472</v>
      </c>
      <c r="AB145" s="5">
        <f t="shared" si="50"/>
        <v>-2.9664204692654392</v>
      </c>
      <c r="AC145" s="5">
        <f t="shared" si="51"/>
        <v>-23.190785939576266</v>
      </c>
      <c r="AD145" s="5">
        <f t="shared" si="52"/>
        <v>-27.767780860145564</v>
      </c>
      <c r="AE145">
        <f t="shared" si="72"/>
        <v>0</v>
      </c>
    </row>
    <row r="146" spans="1:31" x14ac:dyDescent="0.2">
      <c r="A146">
        <f t="shared" si="53"/>
        <v>1.1400000000000008</v>
      </c>
      <c r="B146" s="5">
        <f t="shared" si="54"/>
        <v>-3.8010720483531877</v>
      </c>
      <c r="C146" s="5">
        <f t="shared" si="55"/>
        <v>120.86423318574033</v>
      </c>
      <c r="D146" s="5">
        <f t="shared" si="56"/>
        <v>70.17064018125059</v>
      </c>
      <c r="E146" s="2">
        <f t="shared" si="64"/>
        <v>120.92398857254828</v>
      </c>
      <c r="F146" s="2">
        <f t="shared" si="65"/>
        <v>-1.8013073255455818</v>
      </c>
      <c r="G146" s="3">
        <f t="shared" si="57"/>
        <v>-5.7317062235194429</v>
      </c>
      <c r="H146" s="3">
        <f t="shared" si="58"/>
        <v>86.850951665168822</v>
      </c>
      <c r="I146" s="3">
        <f t="shared" si="59"/>
        <v>39.898602124315417</v>
      </c>
      <c r="J146" s="2">
        <f t="shared" si="66"/>
        <v>95.748831391577042</v>
      </c>
      <c r="K146" s="2">
        <f t="shared" si="60"/>
        <v>65.268460389623058</v>
      </c>
      <c r="L146" s="6">
        <f t="shared" si="42"/>
        <v>2961.0918778077876</v>
      </c>
      <c r="M146" s="2">
        <f t="shared" si="43"/>
        <v>37.527726923605634</v>
      </c>
      <c r="N146" s="2">
        <f t="shared" si="61"/>
        <v>95.748831391577042</v>
      </c>
      <c r="O146" s="2">
        <f t="shared" si="62"/>
        <v>65.268460389623058</v>
      </c>
      <c r="P146" s="5">
        <f t="shared" si="44"/>
        <v>0.38725744963578129</v>
      </c>
      <c r="Q146" s="4">
        <f t="shared" si="63"/>
        <v>0.39193926837739895</v>
      </c>
      <c r="R146" s="4">
        <f t="shared" si="45"/>
        <v>0.29315723769961793</v>
      </c>
      <c r="S146" s="4">
        <f t="shared" si="67"/>
        <v>0</v>
      </c>
      <c r="T146" s="4">
        <f t="shared" si="68"/>
        <v>0</v>
      </c>
      <c r="U146" s="5">
        <f t="shared" si="69"/>
        <v>1.1298234251301467</v>
      </c>
      <c r="V146" s="5">
        <f t="shared" si="70"/>
        <v>-17.119900403042873</v>
      </c>
      <c r="W146" s="5">
        <f t="shared" si="71"/>
        <v>-7.8647393205577609</v>
      </c>
      <c r="X146" s="5">
        <f t="shared" si="46"/>
        <v>0.99999999999999978</v>
      </c>
      <c r="Y146" s="5">
        <f t="shared" si="47"/>
        <v>-4.0712300449915064</v>
      </c>
      <c r="Z146" s="5">
        <f t="shared" si="48"/>
        <v>-5.9161042456510291</v>
      </c>
      <c r="AA146" s="5">
        <f t="shared" si="49"/>
        <v>12.293267512747382</v>
      </c>
      <c r="AB146" s="5">
        <f t="shared" si="50"/>
        <v>-2.9414066198613598</v>
      </c>
      <c r="AC146" s="5">
        <f t="shared" si="51"/>
        <v>-23.036004648693904</v>
      </c>
      <c r="AD146" s="5">
        <f t="shared" si="52"/>
        <v>-27.745471807810379</v>
      </c>
      <c r="AE146">
        <f t="shared" si="72"/>
        <v>0</v>
      </c>
    </row>
    <row r="147" spans="1:31" x14ac:dyDescent="0.2">
      <c r="A147">
        <f t="shared" si="53"/>
        <v>1.1500000000000008</v>
      </c>
      <c r="B147" s="5">
        <f t="shared" si="54"/>
        <v>-3.8585361809193754</v>
      </c>
      <c r="C147" s="5">
        <f t="shared" si="55"/>
        <v>121.73159090215958</v>
      </c>
      <c r="D147" s="5">
        <f t="shared" si="56"/>
        <v>70.568238928903355</v>
      </c>
      <c r="E147" s="2">
        <f t="shared" si="64"/>
        <v>121.79272771816142</v>
      </c>
      <c r="F147" s="2">
        <f t="shared" si="65"/>
        <v>-1.8155011521032556</v>
      </c>
      <c r="G147" s="3">
        <f t="shared" si="57"/>
        <v>-5.7611202897180567</v>
      </c>
      <c r="H147" s="3">
        <f t="shared" si="58"/>
        <v>86.620591618681885</v>
      </c>
      <c r="I147" s="3">
        <f t="shared" si="59"/>
        <v>39.621147406237313</v>
      </c>
      <c r="J147" s="2">
        <f t="shared" si="66"/>
        <v>95.426163713888499</v>
      </c>
      <c r="K147" s="2">
        <f t="shared" si="60"/>
        <v>65.048509689085549</v>
      </c>
      <c r="L147" s="6">
        <f t="shared" si="42"/>
        <v>2961.0906941373128</v>
      </c>
      <c r="M147" s="2">
        <f t="shared" si="43"/>
        <v>37.527711922226359</v>
      </c>
      <c r="N147" s="2">
        <f t="shared" si="61"/>
        <v>95.426163713888499</v>
      </c>
      <c r="O147" s="2">
        <f t="shared" si="62"/>
        <v>65.048509689085549</v>
      </c>
      <c r="P147" s="5">
        <f t="shared" si="44"/>
        <v>0.38725738051458264</v>
      </c>
      <c r="Q147" s="4">
        <f t="shared" si="63"/>
        <v>0.39326438852497336</v>
      </c>
      <c r="R147" s="4">
        <f t="shared" si="45"/>
        <v>0.29354233791372641</v>
      </c>
      <c r="S147" s="4">
        <f t="shared" si="67"/>
        <v>0</v>
      </c>
      <c r="T147" s="4">
        <f t="shared" si="68"/>
        <v>0</v>
      </c>
      <c r="U147" s="5">
        <f t="shared" si="69"/>
        <v>1.1317942953607263</v>
      </c>
      <c r="V147" s="5">
        <f t="shared" si="70"/>
        <v>-17.01694922596263</v>
      </c>
      <c r="W147" s="5">
        <f t="shared" si="71"/>
        <v>-7.7837271841134203</v>
      </c>
      <c r="X147" s="5">
        <f t="shared" si="46"/>
        <v>1</v>
      </c>
      <c r="Y147" s="5">
        <f t="shared" si="47"/>
        <v>-4.0484005301599613</v>
      </c>
      <c r="Z147" s="5">
        <f t="shared" si="48"/>
        <v>-5.8654181483291605</v>
      </c>
      <c r="AA147" s="5">
        <f t="shared" si="49"/>
        <v>12.234442952747642</v>
      </c>
      <c r="AB147" s="5">
        <f t="shared" si="50"/>
        <v>-2.916606234799235</v>
      </c>
      <c r="AC147" s="5">
        <f t="shared" si="51"/>
        <v>-22.882367374291789</v>
      </c>
      <c r="AD147" s="5">
        <f t="shared" si="52"/>
        <v>-27.723284231365778</v>
      </c>
      <c r="AE147">
        <f t="shared" si="72"/>
        <v>0</v>
      </c>
    </row>
    <row r="148" spans="1:31" x14ac:dyDescent="0.2">
      <c r="A148">
        <f t="shared" si="53"/>
        <v>1.1600000000000008</v>
      </c>
      <c r="B148" s="5">
        <f t="shared" si="54"/>
        <v>-3.916293214128296</v>
      </c>
      <c r="C148" s="5">
        <f t="shared" si="55"/>
        <v>122.59665269997768</v>
      </c>
      <c r="D148" s="5">
        <f t="shared" si="56"/>
        <v>70.963064238754157</v>
      </c>
      <c r="E148" s="2">
        <f t="shared" si="64"/>
        <v>122.65918883548012</v>
      </c>
      <c r="F148" s="2">
        <f t="shared" si="65"/>
        <v>-1.8296649112884711</v>
      </c>
      <c r="G148" s="3">
        <f t="shared" si="57"/>
        <v>-5.7902863520660492</v>
      </c>
      <c r="H148" s="3">
        <f t="shared" si="58"/>
        <v>86.391767944938962</v>
      </c>
      <c r="I148" s="3">
        <f t="shared" si="59"/>
        <v>39.343914563923654</v>
      </c>
      <c r="J148" s="2">
        <f t="shared" si="66"/>
        <v>95.105250106944297</v>
      </c>
      <c r="K148" s="2">
        <f t="shared" si="60"/>
        <v>64.829754674126988</v>
      </c>
      <c r="L148" s="6">
        <f t="shared" si="42"/>
        <v>2961.0895193861679</v>
      </c>
      <c r="M148" s="2">
        <f t="shared" si="43"/>
        <v>37.527697033887193</v>
      </c>
      <c r="N148" s="2">
        <f t="shared" si="61"/>
        <v>95.105250106944297</v>
      </c>
      <c r="O148" s="2">
        <f t="shared" si="62"/>
        <v>64.829754674126988</v>
      </c>
      <c r="P148" s="5">
        <f t="shared" si="44"/>
        <v>0.38725731191426127</v>
      </c>
      <c r="Q148" s="4">
        <f t="shared" si="63"/>
        <v>0.39459122384608541</v>
      </c>
      <c r="R148" s="4">
        <f t="shared" si="45"/>
        <v>0.29392634990272654</v>
      </c>
      <c r="S148" s="4">
        <f t="shared" si="67"/>
        <v>0</v>
      </c>
      <c r="T148" s="4">
        <f t="shared" si="68"/>
        <v>0</v>
      </c>
      <c r="U148" s="5">
        <f t="shared" si="69"/>
        <v>1.1336984410746818</v>
      </c>
      <c r="V148" s="5">
        <f t="shared" si="70"/>
        <v>-16.914916929093831</v>
      </c>
      <c r="W148" s="5">
        <f t="shared" si="71"/>
        <v>-7.7032692158619041</v>
      </c>
      <c r="X148" s="5">
        <f t="shared" si="46"/>
        <v>0.99999999999999978</v>
      </c>
      <c r="Y148" s="5">
        <f t="shared" si="47"/>
        <v>-4.0257156189296381</v>
      </c>
      <c r="Z148" s="5">
        <f t="shared" si="48"/>
        <v>-5.8149474925890434</v>
      </c>
      <c r="AA148" s="5">
        <f t="shared" si="49"/>
        <v>12.17605196371175</v>
      </c>
      <c r="AB148" s="5">
        <f t="shared" si="50"/>
        <v>-2.8920171778549566</v>
      </c>
      <c r="AC148" s="5">
        <f t="shared" si="51"/>
        <v>-22.729864421682876</v>
      </c>
      <c r="AD148" s="5">
        <f t="shared" si="52"/>
        <v>-27.701217252150155</v>
      </c>
      <c r="AE148">
        <f t="shared" si="72"/>
        <v>0</v>
      </c>
    </row>
    <row r="149" spans="1:31" x14ac:dyDescent="0.2">
      <c r="A149">
        <f t="shared" si="53"/>
        <v>1.1700000000000008</v>
      </c>
      <c r="B149" s="5">
        <f t="shared" si="54"/>
        <v>-3.9743406785078492</v>
      </c>
      <c r="C149" s="5">
        <f t="shared" si="55"/>
        <v>123.45943388620599</v>
      </c>
      <c r="D149" s="5">
        <f t="shared" si="56"/>
        <v>71.355118323530789</v>
      </c>
      <c r="E149" s="2">
        <f t="shared" si="64"/>
        <v>123.52338725654874</v>
      </c>
      <c r="F149" s="2">
        <f t="shared" si="65"/>
        <v>-1.8437986469886556</v>
      </c>
      <c r="G149" s="3">
        <f t="shared" si="57"/>
        <v>-5.8192065238445991</v>
      </c>
      <c r="H149" s="3">
        <f t="shared" si="58"/>
        <v>86.164469300722132</v>
      </c>
      <c r="I149" s="3">
        <f t="shared" si="59"/>
        <v>39.066902391402152</v>
      </c>
      <c r="J149" s="2">
        <f t="shared" si="66"/>
        <v>94.7860844053682</v>
      </c>
      <c r="K149" s="2">
        <f t="shared" si="60"/>
        <v>64.612191142036949</v>
      </c>
      <c r="L149" s="6">
        <f t="shared" si="42"/>
        <v>2961.0883534626869</v>
      </c>
      <c r="M149" s="2">
        <f t="shared" si="43"/>
        <v>37.527682257426413</v>
      </c>
      <c r="N149" s="2">
        <f t="shared" si="61"/>
        <v>94.7860844053682</v>
      </c>
      <c r="O149" s="2">
        <f t="shared" si="62"/>
        <v>64.612191142036949</v>
      </c>
      <c r="P149" s="5">
        <f t="shared" si="44"/>
        <v>0.38725724382946375</v>
      </c>
      <c r="Q149" s="4">
        <f t="shared" si="63"/>
        <v>0.3959197438405952</v>
      </c>
      <c r="R149" s="4">
        <f t="shared" si="45"/>
        <v>0.29430926854138539</v>
      </c>
      <c r="S149" s="4">
        <f t="shared" si="67"/>
        <v>0</v>
      </c>
      <c r="T149" s="4">
        <f t="shared" si="68"/>
        <v>0</v>
      </c>
      <c r="U149" s="5">
        <f t="shared" si="69"/>
        <v>1.1355370083228733</v>
      </c>
      <c r="V149" s="5">
        <f t="shared" si="70"/>
        <v>-16.813794680177079</v>
      </c>
      <c r="W149" s="5">
        <f t="shared" si="71"/>
        <v>-7.6233612407805964</v>
      </c>
      <c r="X149" s="5">
        <f t="shared" si="46"/>
        <v>0.99999999999999978</v>
      </c>
      <c r="Y149" s="5">
        <f t="shared" si="47"/>
        <v>-4.0031743461970724</v>
      </c>
      <c r="Z149" s="5">
        <f t="shared" si="48"/>
        <v>-5.7646915308446038</v>
      </c>
      <c r="AA149" s="5">
        <f t="shared" si="49"/>
        <v>12.118091253385495</v>
      </c>
      <c r="AB149" s="5">
        <f t="shared" si="50"/>
        <v>-2.8676373378741991</v>
      </c>
      <c r="AC149" s="5">
        <f t="shared" si="51"/>
        <v>-22.578486211021684</v>
      </c>
      <c r="AD149" s="5">
        <f t="shared" si="52"/>
        <v>-27.679269987395102</v>
      </c>
      <c r="AE149">
        <f t="shared" si="72"/>
        <v>0</v>
      </c>
    </row>
    <row r="150" spans="1:31" x14ac:dyDescent="0.2">
      <c r="A150">
        <f t="shared" si="53"/>
        <v>1.1800000000000008</v>
      </c>
      <c r="B150" s="5">
        <f t="shared" si="54"/>
        <v>-4.0326761256131896</v>
      </c>
      <c r="C150" s="5">
        <f t="shared" si="55"/>
        <v>124.31994965490266</v>
      </c>
      <c r="D150" s="5">
        <f t="shared" si="56"/>
        <v>71.744403383945439</v>
      </c>
      <c r="E150" s="2">
        <f t="shared" si="64"/>
        <v>124.38533819920909</v>
      </c>
      <c r="F150" s="2">
        <f t="shared" si="65"/>
        <v>-1.857902402998167</v>
      </c>
      <c r="G150" s="3">
        <f t="shared" si="57"/>
        <v>-5.8478828972233412</v>
      </c>
      <c r="H150" s="3">
        <f t="shared" si="58"/>
        <v>85.938684438611915</v>
      </c>
      <c r="I150" s="3">
        <f t="shared" si="59"/>
        <v>38.790109691528201</v>
      </c>
      <c r="J150" s="2">
        <f t="shared" si="66"/>
        <v>94.46866055629107</v>
      </c>
      <c r="K150" s="2">
        <f t="shared" si="60"/>
        <v>64.395814966796905</v>
      </c>
      <c r="L150" s="6">
        <f t="shared" si="42"/>
        <v>2961.0871962754341</v>
      </c>
      <c r="M150" s="2">
        <f t="shared" si="43"/>
        <v>37.527667591685187</v>
      </c>
      <c r="N150" s="2">
        <f t="shared" si="61"/>
        <v>94.46866055629107</v>
      </c>
      <c r="O150" s="2">
        <f t="shared" si="62"/>
        <v>64.395814966796905</v>
      </c>
      <c r="P150" s="5">
        <f t="shared" si="44"/>
        <v>0.38725717625484996</v>
      </c>
      <c r="Q150" s="4">
        <f t="shared" si="63"/>
        <v>0.39724991728154718</v>
      </c>
      <c r="R150" s="4">
        <f t="shared" si="45"/>
        <v>0.29469108862769822</v>
      </c>
      <c r="S150" s="4">
        <f t="shared" si="67"/>
        <v>0</v>
      </c>
      <c r="T150" s="4">
        <f t="shared" si="68"/>
        <v>0</v>
      </c>
      <c r="U150" s="5">
        <f t="shared" si="69"/>
        <v>1.1373111280504589</v>
      </c>
      <c r="V150" s="5">
        <f t="shared" si="70"/>
        <v>-16.71357375990857</v>
      </c>
      <c r="W150" s="5">
        <f t="shared" si="71"/>
        <v>-7.5439991165726132</v>
      </c>
      <c r="X150" s="5">
        <f t="shared" si="46"/>
        <v>1</v>
      </c>
      <c r="Y150" s="5">
        <f t="shared" si="47"/>
        <v>-3.9807757564542592</v>
      </c>
      <c r="Z150" s="5">
        <f t="shared" si="48"/>
        <v>-5.7146495156964718</v>
      </c>
      <c r="AA150" s="5">
        <f t="shared" si="49"/>
        <v>12.060557566431168</v>
      </c>
      <c r="AB150" s="5">
        <f t="shared" si="50"/>
        <v>-2.8434646284038001</v>
      </c>
      <c r="AC150" s="5">
        <f t="shared" si="51"/>
        <v>-22.428223275605042</v>
      </c>
      <c r="AD150" s="5">
        <f t="shared" si="52"/>
        <v>-27.657441550141446</v>
      </c>
      <c r="AE150">
        <f t="shared" si="72"/>
        <v>0</v>
      </c>
    </row>
    <row r="151" spans="1:31" x14ac:dyDescent="0.2">
      <c r="A151">
        <f t="shared" si="53"/>
        <v>1.1900000000000008</v>
      </c>
      <c r="B151" s="5">
        <f t="shared" si="54"/>
        <v>-4.0912971278168433</v>
      </c>
      <c r="C151" s="5">
        <f t="shared" si="55"/>
        <v>125.178215088125</v>
      </c>
      <c r="D151" s="5">
        <f t="shared" si="56"/>
        <v>72.130921608783211</v>
      </c>
      <c r="E151" s="2">
        <f t="shared" si="64"/>
        <v>125.24505676806956</v>
      </c>
      <c r="F151" s="2">
        <f t="shared" si="65"/>
        <v>-1.871976223019626</v>
      </c>
      <c r="G151" s="3">
        <f t="shared" si="57"/>
        <v>-5.8763175435073789</v>
      </c>
      <c r="H151" s="3">
        <f t="shared" si="58"/>
        <v>85.714402205855862</v>
      </c>
      <c r="I151" s="3">
        <f t="shared" si="59"/>
        <v>38.513535276026786</v>
      </c>
      <c r="J151" s="2">
        <f t="shared" si="66"/>
        <v>94.152972618166018</v>
      </c>
      <c r="K151" s="2">
        <f t="shared" si="60"/>
        <v>64.180622098272678</v>
      </c>
      <c r="L151" s="6">
        <f t="shared" si="42"/>
        <v>2961.0860477331939</v>
      </c>
      <c r="M151" s="2">
        <f t="shared" si="43"/>
        <v>37.527653035507491</v>
      </c>
      <c r="N151" s="2">
        <f t="shared" si="61"/>
        <v>94.152972618166018</v>
      </c>
      <c r="O151" s="2">
        <f t="shared" si="62"/>
        <v>64.180622098272678</v>
      </c>
      <c r="P151" s="5">
        <f t="shared" si="44"/>
        <v>0.38725710918509276</v>
      </c>
      <c r="Q151" s="4">
        <f t="shared" si="63"/>
        <v>0.39858171220678856</v>
      </c>
      <c r="R151" s="4">
        <f t="shared" si="45"/>
        <v>0.29507180488303569</v>
      </c>
      <c r="S151" s="4">
        <f t="shared" si="67"/>
        <v>0</v>
      </c>
      <c r="T151" s="4">
        <f t="shared" si="68"/>
        <v>0</v>
      </c>
      <c r="U151" s="5">
        <f t="shared" si="69"/>
        <v>1.1390219163389976</v>
      </c>
      <c r="V151" s="5">
        <f t="shared" si="70"/>
        <v>-16.614245560340006</v>
      </c>
      <c r="W151" s="5">
        <f t="shared" si="71"/>
        <v>-7.465178733160565</v>
      </c>
      <c r="X151" s="5">
        <f t="shared" si="46"/>
        <v>1</v>
      </c>
      <c r="Y151" s="5">
        <f t="shared" si="47"/>
        <v>-3.9585189036680775</v>
      </c>
      <c r="Z151" s="5">
        <f t="shared" si="48"/>
        <v>-5.6648206998590505</v>
      </c>
      <c r="AA151" s="5">
        <f t="shared" si="49"/>
        <v>12.003447684004421</v>
      </c>
      <c r="AB151" s="5">
        <f t="shared" si="50"/>
        <v>-2.8194969873290798</v>
      </c>
      <c r="AC151" s="5">
        <f t="shared" si="51"/>
        <v>-22.279066260199055</v>
      </c>
      <c r="AD151" s="5">
        <f t="shared" si="52"/>
        <v>-27.635731049156142</v>
      </c>
      <c r="AE151">
        <f t="shared" si="72"/>
        <v>0</v>
      </c>
    </row>
    <row r="152" spans="1:31" x14ac:dyDescent="0.2">
      <c r="A152">
        <f t="shared" si="53"/>
        <v>1.2000000000000008</v>
      </c>
      <c r="B152" s="5">
        <f t="shared" si="54"/>
        <v>-4.1502012781012834</v>
      </c>
      <c r="C152" s="5">
        <f t="shared" si="55"/>
        <v>126.03424515687055</v>
      </c>
      <c r="D152" s="5">
        <f t="shared" si="56"/>
        <v>72.514675174991027</v>
      </c>
      <c r="E152" s="2">
        <f t="shared" si="64"/>
        <v>126.10255795546298</v>
      </c>
      <c r="F152" s="2">
        <f t="shared" si="65"/>
        <v>-1.8860201506653076</v>
      </c>
      <c r="G152" s="3">
        <f t="shared" si="57"/>
        <v>-5.90451251338067</v>
      </c>
      <c r="H152" s="3">
        <f t="shared" si="58"/>
        <v>85.491611543253867</v>
      </c>
      <c r="I152" s="3">
        <f t="shared" si="59"/>
        <v>38.237177965535224</v>
      </c>
      <c r="J152" s="2">
        <f t="shared" si="66"/>
        <v>93.839014759593994</v>
      </c>
      <c r="K152" s="2">
        <f t="shared" si="60"/>
        <v>63.966608561413764</v>
      </c>
      <c r="L152" s="6">
        <f t="shared" si="42"/>
        <v>2961.0849077449643</v>
      </c>
      <c r="M152" s="2">
        <f t="shared" si="43"/>
        <v>37.52763858774</v>
      </c>
      <c r="N152" s="2">
        <f t="shared" si="61"/>
        <v>93.839014759593994</v>
      </c>
      <c r="O152" s="2">
        <f t="shared" si="62"/>
        <v>63.966608561413764</v>
      </c>
      <c r="P152" s="5">
        <f t="shared" si="44"/>
        <v>0.38725704261487748</v>
      </c>
      <c r="Q152" s="4">
        <f t="shared" si="63"/>
        <v>0.39991509591060809</v>
      </c>
      <c r="R152" s="4">
        <f t="shared" si="45"/>
        <v>0.29545141195230396</v>
      </c>
      <c r="S152" s="4">
        <f t="shared" si="67"/>
        <v>0</v>
      </c>
      <c r="T152" s="4">
        <f t="shared" si="68"/>
        <v>0</v>
      </c>
      <c r="U152" s="5">
        <f t="shared" si="69"/>
        <v>1.140670474644105</v>
      </c>
      <c r="V152" s="5">
        <f t="shared" si="70"/>
        <v>-16.515801583304356</v>
      </c>
      <c r="W152" s="5">
        <f t="shared" si="71"/>
        <v>-7.3868960121867069</v>
      </c>
      <c r="X152" s="5">
        <f t="shared" si="46"/>
        <v>1</v>
      </c>
      <c r="Y152" s="5">
        <f t="shared" si="47"/>
        <v>-3.9364028511611009</v>
      </c>
      <c r="Z152" s="5">
        <f t="shared" si="48"/>
        <v>-5.6152043360872819</v>
      </c>
      <c r="AA152" s="5">
        <f t="shared" si="49"/>
        <v>11.946758423336652</v>
      </c>
      <c r="AB152" s="5">
        <f t="shared" si="50"/>
        <v>-2.7957323765169959</v>
      </c>
      <c r="AC152" s="5">
        <f t="shared" si="51"/>
        <v>-22.131005919391637</v>
      </c>
      <c r="AD152" s="5">
        <f t="shared" si="52"/>
        <v>-27.614137588850056</v>
      </c>
      <c r="AE152">
        <f t="shared" si="72"/>
        <v>0</v>
      </c>
    </row>
    <row r="153" spans="1:31" x14ac:dyDescent="0.2">
      <c r="A153">
        <f t="shared" si="53"/>
        <v>1.2100000000000009</v>
      </c>
      <c r="B153" s="5">
        <f t="shared" si="54"/>
        <v>-4.209386189853916</v>
      </c>
      <c r="C153" s="5">
        <f t="shared" si="55"/>
        <v>126.88805472200713</v>
      </c>
      <c r="D153" s="5">
        <f t="shared" si="56"/>
        <v>72.89566624776694</v>
      </c>
      <c r="E153" s="2">
        <f t="shared" si="64"/>
        <v>126.95785664239298</v>
      </c>
      <c r="F153" s="2">
        <f t="shared" si="65"/>
        <v>-1.9000342294585724</v>
      </c>
      <c r="G153" s="3">
        <f t="shared" si="57"/>
        <v>-5.93246983714584</v>
      </c>
      <c r="H153" s="3">
        <f t="shared" si="58"/>
        <v>85.270301484059956</v>
      </c>
      <c r="I153" s="3">
        <f t="shared" si="59"/>
        <v>37.961036589646724</v>
      </c>
      <c r="J153" s="2">
        <f t="shared" si="66"/>
        <v>93.526781258159531</v>
      </c>
      <c r="K153" s="2">
        <f t="shared" si="60"/>
        <v>63.753770455459801</v>
      </c>
      <c r="L153" s="6">
        <f t="shared" si="42"/>
        <v>2961.0837762199494</v>
      </c>
      <c r="M153" s="2">
        <f t="shared" si="43"/>
        <v>37.527624247232005</v>
      </c>
      <c r="N153" s="2">
        <f t="shared" si="61"/>
        <v>93.526781258159531</v>
      </c>
      <c r="O153" s="2">
        <f t="shared" si="62"/>
        <v>63.753770455459801</v>
      </c>
      <c r="P153" s="5">
        <f t="shared" si="44"/>
        <v>0.3872569765389014</v>
      </c>
      <c r="Q153" s="4">
        <f t="shared" si="63"/>
        <v>0.40125003493539979</v>
      </c>
      <c r="R153" s="4">
        <f t="shared" si="45"/>
        <v>0.29582990440411794</v>
      </c>
      <c r="S153" s="4">
        <f t="shared" si="67"/>
        <v>0</v>
      </c>
      <c r="T153" s="4">
        <f t="shared" si="68"/>
        <v>0</v>
      </c>
      <c r="U153" s="5">
        <f t="shared" si="69"/>
        <v>1.1422578900287574</v>
      </c>
      <c r="V153" s="5">
        <f t="shared" si="70"/>
        <v>-16.418233438867109</v>
      </c>
      <c r="W153" s="5">
        <f t="shared" si="71"/>
        <v>-7.3091469065194268</v>
      </c>
      <c r="X153" s="5">
        <f t="shared" si="46"/>
        <v>1.0000000000000002</v>
      </c>
      <c r="Y153" s="5">
        <f t="shared" si="47"/>
        <v>-3.9144266714937577</v>
      </c>
      <c r="Z153" s="5">
        <f t="shared" si="48"/>
        <v>-5.5657996771031675</v>
      </c>
      <c r="AA153" s="5">
        <f t="shared" si="49"/>
        <v>11.890486637322761</v>
      </c>
      <c r="AB153" s="5">
        <f t="shared" si="50"/>
        <v>-2.772168781465</v>
      </c>
      <c r="AC153" s="5">
        <f t="shared" si="51"/>
        <v>-21.984033115970277</v>
      </c>
      <c r="AD153" s="5">
        <f t="shared" si="52"/>
        <v>-27.592660269196664</v>
      </c>
      <c r="AE153">
        <f t="shared" si="72"/>
        <v>0</v>
      </c>
    </row>
    <row r="154" spans="1:31" x14ac:dyDescent="0.2">
      <c r="A154">
        <f t="shared" si="53"/>
        <v>1.2200000000000009</v>
      </c>
      <c r="B154" s="5">
        <f t="shared" si="54"/>
        <v>-4.2688494966644477</v>
      </c>
      <c r="C154" s="5">
        <f t="shared" si="55"/>
        <v>127.73965853519192</v>
      </c>
      <c r="D154" s="5">
        <f t="shared" si="56"/>
        <v>73.273896980649951</v>
      </c>
      <c r="E154" s="2">
        <f t="shared" si="64"/>
        <v>127.81096759946935</v>
      </c>
      <c r="F154" s="2">
        <f t="shared" si="65"/>
        <v>-1.9140185028353358</v>
      </c>
      <c r="G154" s="3">
        <f t="shared" si="57"/>
        <v>-5.9601915249604902</v>
      </c>
      <c r="H154" s="3">
        <f t="shared" si="58"/>
        <v>85.050461152900255</v>
      </c>
      <c r="I154" s="3">
        <f t="shared" si="59"/>
        <v>37.685109986954757</v>
      </c>
      <c r="J154" s="2">
        <f t="shared" si="66"/>
        <v>93.216266499276216</v>
      </c>
      <c r="K154" s="2">
        <f t="shared" si="60"/>
        <v>63.542103953153521</v>
      </c>
      <c r="L154" s="6">
        <f t="shared" si="42"/>
        <v>2961.082653067549</v>
      </c>
      <c r="M154" s="2">
        <f t="shared" si="43"/>
        <v>37.527610012835254</v>
      </c>
      <c r="N154" s="2">
        <f t="shared" si="61"/>
        <v>93.216266499276216</v>
      </c>
      <c r="O154" s="2">
        <f t="shared" si="62"/>
        <v>63.542103953153521</v>
      </c>
      <c r="P154" s="5">
        <f t="shared" si="44"/>
        <v>0.38725691095187337</v>
      </c>
      <c r="Q154" s="4">
        <f t="shared" si="63"/>
        <v>0.40258649506335503</v>
      </c>
      <c r="R154" s="4">
        <f t="shared" si="45"/>
        <v>0.29620727673098757</v>
      </c>
      <c r="S154" s="4">
        <f t="shared" si="67"/>
        <v>0</v>
      </c>
      <c r="T154" s="4">
        <f t="shared" si="68"/>
        <v>0</v>
      </c>
      <c r="U154" s="5">
        <f t="shared" si="69"/>
        <v>1.1437852353923135</v>
      </c>
      <c r="V154" s="5">
        <f t="shared" si="70"/>
        <v>-16.321532843802313</v>
      </c>
      <c r="W154" s="5">
        <f t="shared" si="71"/>
        <v>-7.2319273997659002</v>
      </c>
      <c r="X154" s="5">
        <f t="shared" si="46"/>
        <v>1</v>
      </c>
      <c r="Y154" s="5">
        <f t="shared" si="47"/>
        <v>-3.8925894463478166</v>
      </c>
      <c r="Z154" s="5">
        <f t="shared" si="48"/>
        <v>-5.5166059755220056</v>
      </c>
      <c r="AA154" s="5">
        <f t="shared" si="49"/>
        <v>11.834629214114129</v>
      </c>
      <c r="AB154" s="5">
        <f t="shared" si="50"/>
        <v>-2.7488042109555031</v>
      </c>
      <c r="AC154" s="5">
        <f t="shared" si="51"/>
        <v>-21.838138819324318</v>
      </c>
      <c r="AD154" s="5">
        <f t="shared" si="52"/>
        <v>-27.57129818565177</v>
      </c>
      <c r="AE154">
        <f t="shared" si="72"/>
        <v>0</v>
      </c>
    </row>
    <row r="155" spans="1:31" x14ac:dyDescent="0.2">
      <c r="A155">
        <f t="shared" si="53"/>
        <v>1.2300000000000009</v>
      </c>
      <c r="B155" s="5">
        <f t="shared" si="54"/>
        <v>-4.3285888521246001</v>
      </c>
      <c r="C155" s="5">
        <f t="shared" si="55"/>
        <v>128.58907123977997</v>
      </c>
      <c r="D155" s="5">
        <f t="shared" si="56"/>
        <v>73.649369515610204</v>
      </c>
      <c r="E155" s="2">
        <f t="shared" si="64"/>
        <v>128.66190548783251</v>
      </c>
      <c r="F155" s="2">
        <f t="shared" si="65"/>
        <v>-1.9279730141455769</v>
      </c>
      <c r="G155" s="3">
        <f t="shared" si="57"/>
        <v>-5.9876795670700451</v>
      </c>
      <c r="H155" s="3">
        <f t="shared" si="58"/>
        <v>84.832079764707018</v>
      </c>
      <c r="I155" s="3">
        <f t="shared" si="59"/>
        <v>37.409397005098242</v>
      </c>
      <c r="J155" s="2">
        <f t="shared" si="66"/>
        <v>92.907464975041563</v>
      </c>
      <c r="K155" s="2">
        <f t="shared" si="60"/>
        <v>63.33160529996016</v>
      </c>
      <c r="L155" s="6">
        <f t="shared" si="42"/>
        <v>2961.0815381973512</v>
      </c>
      <c r="M155" s="2">
        <f t="shared" si="43"/>
        <v>37.527595883403926</v>
      </c>
      <c r="N155" s="2">
        <f t="shared" si="61"/>
        <v>92.907464975041563</v>
      </c>
      <c r="O155" s="2">
        <f t="shared" si="62"/>
        <v>63.33160529996016</v>
      </c>
      <c r="P155" s="5">
        <f t="shared" si="44"/>
        <v>0.38725684584851316</v>
      </c>
      <c r="Q155" s="4">
        <f t="shared" si="63"/>
        <v>0.40392444130819033</v>
      </c>
      <c r="R155" s="4">
        <f t="shared" si="45"/>
        <v>0.29658352334951843</v>
      </c>
      <c r="S155" s="4">
        <f t="shared" si="67"/>
        <v>0</v>
      </c>
      <c r="T155" s="4">
        <f t="shared" si="68"/>
        <v>0</v>
      </c>
      <c r="U155" s="5">
        <f t="shared" si="69"/>
        <v>1.145253569695347</v>
      </c>
      <c r="V155" s="5">
        <f t="shared" si="70"/>
        <v>-16.225691620093102</v>
      </c>
      <c r="W155" s="5">
        <f t="shared" si="71"/>
        <v>-7.1552335057909087</v>
      </c>
      <c r="X155" s="5">
        <f t="shared" si="46"/>
        <v>1</v>
      </c>
      <c r="Y155" s="5">
        <f t="shared" si="47"/>
        <v>-3.8708902664111946</v>
      </c>
      <c r="Z155" s="5">
        <f t="shared" si="48"/>
        <v>-5.4676224837784284</v>
      </c>
      <c r="AA155" s="5">
        <f t="shared" si="49"/>
        <v>11.779183076716885</v>
      </c>
      <c r="AB155" s="5">
        <f t="shared" si="50"/>
        <v>-2.7256366967158474</v>
      </c>
      <c r="AC155" s="5">
        <f t="shared" si="51"/>
        <v>-21.693314103871529</v>
      </c>
      <c r="AD155" s="5">
        <f t="shared" si="52"/>
        <v>-27.550050429074023</v>
      </c>
      <c r="AE155">
        <f t="shared" si="72"/>
        <v>0</v>
      </c>
    </row>
    <row r="156" spans="1:31" x14ac:dyDescent="0.2">
      <c r="A156">
        <f t="shared" si="53"/>
        <v>1.2400000000000009</v>
      </c>
      <c r="B156" s="5">
        <f t="shared" si="54"/>
        <v>-4.388601929630136</v>
      </c>
      <c r="C156" s="5">
        <f t="shared" si="55"/>
        <v>129.43630737172182</v>
      </c>
      <c r="D156" s="5">
        <f t="shared" si="56"/>
        <v>74.022085983139732</v>
      </c>
      <c r="E156" s="2">
        <f t="shared" si="64"/>
        <v>129.51068486006704</v>
      </c>
      <c r="F156" s="2">
        <f t="shared" si="65"/>
        <v>-1.9418978066548771</v>
      </c>
      <c r="G156" s="3">
        <f t="shared" si="57"/>
        <v>-6.0149359340372035</v>
      </c>
      <c r="H156" s="3">
        <f t="shared" si="58"/>
        <v>84.615146623668309</v>
      </c>
      <c r="I156" s="3">
        <f t="shared" si="59"/>
        <v>37.133896500807502</v>
      </c>
      <c r="J156" s="2">
        <f t="shared" si="66"/>
        <v>92.600371283100927</v>
      </c>
      <c r="K156" s="2">
        <f t="shared" si="60"/>
        <v>63.122270813293063</v>
      </c>
      <c r="L156" s="6">
        <f t="shared" si="42"/>
        <v>2961.0804315191253</v>
      </c>
      <c r="M156" s="2">
        <f t="shared" si="43"/>
        <v>37.527581857794473</v>
      </c>
      <c r="N156" s="2">
        <f t="shared" si="61"/>
        <v>92.600371283100927</v>
      </c>
      <c r="O156" s="2">
        <f t="shared" si="62"/>
        <v>63.122270813293063</v>
      </c>
      <c r="P156" s="5">
        <f t="shared" si="44"/>
        <v>0.38725678122355123</v>
      </c>
      <c r="Q156" s="4">
        <f t="shared" si="63"/>
        <v>0.40526383790691189</v>
      </c>
      <c r="R156" s="4">
        <f t="shared" si="45"/>
        <v>0.29695863860062571</v>
      </c>
      <c r="S156" s="4">
        <f t="shared" si="67"/>
        <v>0</v>
      </c>
      <c r="T156" s="4">
        <f t="shared" si="68"/>
        <v>0</v>
      </c>
      <c r="U156" s="5">
        <f t="shared" si="69"/>
        <v>1.1466639381803563</v>
      </c>
      <c r="V156" s="5">
        <f t="shared" si="70"/>
        <v>-16.130701693456086</v>
      </c>
      <c r="W156" s="5">
        <f t="shared" si="71"/>
        <v>-7.0790612682416505</v>
      </c>
      <c r="X156" s="5">
        <f t="shared" si="46"/>
        <v>1</v>
      </c>
      <c r="Y156" s="5">
        <f t="shared" si="47"/>
        <v>-3.8493282312640114</v>
      </c>
      <c r="Z156" s="5">
        <f t="shared" si="48"/>
        <v>-5.4188484540521467</v>
      </c>
      <c r="AA156" s="5">
        <f t="shared" si="49"/>
        <v>11.724145182595089</v>
      </c>
      <c r="AB156" s="5">
        <f t="shared" si="50"/>
        <v>-2.7026642930836551</v>
      </c>
      <c r="AC156" s="5">
        <f t="shared" si="51"/>
        <v>-21.549550147508231</v>
      </c>
      <c r="AD156" s="5">
        <f t="shared" si="52"/>
        <v>-27.528916085646561</v>
      </c>
      <c r="AE156">
        <f t="shared" si="72"/>
        <v>0</v>
      </c>
    </row>
    <row r="157" spans="1:31" x14ac:dyDescent="0.2">
      <c r="A157">
        <f t="shared" si="53"/>
        <v>1.2500000000000009</v>
      </c>
      <c r="B157" s="5">
        <f t="shared" si="54"/>
        <v>-4.4488864221851614</v>
      </c>
      <c r="C157" s="5">
        <f t="shared" si="55"/>
        <v>130.28138136045112</v>
      </c>
      <c r="D157" s="5">
        <f t="shared" si="56"/>
        <v>74.392048502343528</v>
      </c>
      <c r="E157" s="2">
        <f t="shared" si="64"/>
        <v>130.35732016110489</v>
      </c>
      <c r="F157" s="2">
        <f t="shared" si="65"/>
        <v>-1.9557929235459808</v>
      </c>
      <c r="G157" s="3">
        <f t="shared" si="57"/>
        <v>-6.0419625769680403</v>
      </c>
      <c r="H157" s="3">
        <f t="shared" si="58"/>
        <v>84.399651122193234</v>
      </c>
      <c r="I157" s="3">
        <f t="shared" si="59"/>
        <v>36.858607339951035</v>
      </c>
      <c r="J157" s="2">
        <f t="shared" si="66"/>
        <v>92.294980125519871</v>
      </c>
      <c r="K157" s="2">
        <f t="shared" si="60"/>
        <v>62.914096881744968</v>
      </c>
      <c r="L157" s="6">
        <f t="shared" si="42"/>
        <v>2961.0793329428138</v>
      </c>
      <c r="M157" s="2">
        <f t="shared" si="43"/>
        <v>37.527567934865523</v>
      </c>
      <c r="N157" s="2">
        <f t="shared" si="61"/>
        <v>92.294980125519871</v>
      </c>
      <c r="O157" s="2">
        <f t="shared" si="62"/>
        <v>62.914096881744968</v>
      </c>
      <c r="P157" s="5">
        <f t="shared" si="44"/>
        <v>0.38725671707172798</v>
      </c>
      <c r="Q157" s="4">
        <f t="shared" si="63"/>
        <v>0.40660464831162607</v>
      </c>
      <c r="R157" s="4">
        <f t="shared" si="45"/>
        <v>0.29733261674976369</v>
      </c>
      <c r="S157" s="4">
        <f t="shared" si="67"/>
        <v>0</v>
      </c>
      <c r="T157" s="4">
        <f t="shared" si="68"/>
        <v>0</v>
      </c>
      <c r="U157" s="5">
        <f t="shared" si="69"/>
        <v>1.1480173725884317</v>
      </c>
      <c r="V157" s="5">
        <f t="shared" si="70"/>
        <v>-16.036555091889156</v>
      </c>
      <c r="W157" s="5">
        <f t="shared" si="71"/>
        <v>-7.0034067600784971</v>
      </c>
      <c r="X157" s="5">
        <f t="shared" si="46"/>
        <v>1</v>
      </c>
      <c r="Y157" s="5">
        <f t="shared" si="47"/>
        <v>-3.8279024492659151</v>
      </c>
      <c r="Z157" s="5">
        <f t="shared" si="48"/>
        <v>-5.3702831381935132</v>
      </c>
      <c r="AA157" s="5">
        <f t="shared" si="49"/>
        <v>11.669512523278964</v>
      </c>
      <c r="AB157" s="5">
        <f t="shared" si="50"/>
        <v>-2.6798850766774835</v>
      </c>
      <c r="AC157" s="5">
        <f t="shared" si="51"/>
        <v>-21.40683823008267</v>
      </c>
      <c r="AD157" s="5">
        <f t="shared" si="52"/>
        <v>-27.507894236799533</v>
      </c>
      <c r="AE157">
        <f t="shared" si="72"/>
        <v>0</v>
      </c>
    </row>
    <row r="158" spans="1:31" x14ac:dyDescent="0.2">
      <c r="A158">
        <f t="shared" si="53"/>
        <v>1.2600000000000009</v>
      </c>
      <c r="B158" s="5">
        <f t="shared" si="54"/>
        <v>-4.5094400422086753</v>
      </c>
      <c r="C158" s="5">
        <f t="shared" si="55"/>
        <v>131.12430752976155</v>
      </c>
      <c r="D158" s="5">
        <f t="shared" si="56"/>
        <v>74.759259181031197</v>
      </c>
      <c r="E158" s="2">
        <f t="shared" si="64"/>
        <v>131.20182572911764</v>
      </c>
      <c r="F158" s="2">
        <f t="shared" si="65"/>
        <v>-1.9696584079203847</v>
      </c>
      <c r="G158" s="3">
        <f t="shared" si="57"/>
        <v>-6.068761427734815</v>
      </c>
      <c r="H158" s="3">
        <f t="shared" si="58"/>
        <v>84.185582739892411</v>
      </c>
      <c r="I158" s="3">
        <f t="shared" si="59"/>
        <v>36.583528397583038</v>
      </c>
      <c r="J158" s="2">
        <f t="shared" si="66"/>
        <v>91.991286307665021</v>
      </c>
      <c r="K158" s="2">
        <f t="shared" si="60"/>
        <v>62.707079964325168</v>
      </c>
      <c r="L158" s="6">
        <f t="shared" si="42"/>
        <v>2961.0782423785245</v>
      </c>
      <c r="M158" s="2">
        <f t="shared" si="43"/>
        <v>37.527554113477827</v>
      </c>
      <c r="N158" s="2">
        <f t="shared" si="61"/>
        <v>91.991286307665021</v>
      </c>
      <c r="O158" s="2">
        <f t="shared" si="62"/>
        <v>62.707079964325168</v>
      </c>
      <c r="P158" s="5">
        <f t="shared" si="44"/>
        <v>0.38725665338779369</v>
      </c>
      <c r="Q158" s="4">
        <f t="shared" si="63"/>
        <v>0.40794683518139813</v>
      </c>
      <c r="R158" s="4">
        <f t="shared" si="45"/>
        <v>0.29770545198716913</v>
      </c>
      <c r="S158" s="4">
        <f t="shared" si="67"/>
        <v>0</v>
      </c>
      <c r="T158" s="4">
        <f t="shared" si="68"/>
        <v>0</v>
      </c>
      <c r="U158" s="5">
        <f t="shared" si="69"/>
        <v>1.1493148913719595</v>
      </c>
      <c r="V158" s="5">
        <f t="shared" si="70"/>
        <v>-15.943243944242335</v>
      </c>
      <c r="W158" s="5">
        <f t="shared" si="71"/>
        <v>-6.9282660831116161</v>
      </c>
      <c r="X158" s="5">
        <f t="shared" si="46"/>
        <v>1</v>
      </c>
      <c r="Y158" s="5">
        <f t="shared" si="47"/>
        <v>-3.8066120374446202</v>
      </c>
      <c r="Z158" s="5">
        <f t="shared" si="48"/>
        <v>-5.3219257876488602</v>
      </c>
      <c r="AA158" s="5">
        <f t="shared" si="49"/>
        <v>11.615282123977929</v>
      </c>
      <c r="AB158" s="5">
        <f t="shared" si="50"/>
        <v>-2.6572971460726604</v>
      </c>
      <c r="AC158" s="5">
        <f t="shared" si="51"/>
        <v>-21.265169731891195</v>
      </c>
      <c r="AD158" s="5">
        <f t="shared" si="52"/>
        <v>-27.486983959133688</v>
      </c>
      <c r="AE158">
        <f t="shared" si="72"/>
        <v>0</v>
      </c>
    </row>
    <row r="159" spans="1:31" x14ac:dyDescent="0.2">
      <c r="A159">
        <f t="shared" si="53"/>
        <v>1.2700000000000009</v>
      </c>
      <c r="B159" s="5">
        <f t="shared" si="54"/>
        <v>-4.5702605213433269</v>
      </c>
      <c r="C159" s="5">
        <f t="shared" si="55"/>
        <v>131.96510009867387</v>
      </c>
      <c r="D159" s="5">
        <f t="shared" si="56"/>
        <v>75.123720115809064</v>
      </c>
      <c r="E159" s="2">
        <f t="shared" si="64"/>
        <v>132.04421579639893</v>
      </c>
      <c r="F159" s="2">
        <f t="shared" si="65"/>
        <v>-1.9834943027999425</v>
      </c>
      <c r="G159" s="3">
        <f t="shared" si="57"/>
        <v>-6.0953343991955418</v>
      </c>
      <c r="H159" s="3">
        <f t="shared" si="58"/>
        <v>83.972931042573492</v>
      </c>
      <c r="I159" s="3">
        <f t="shared" si="59"/>
        <v>36.308658557991699</v>
      </c>
      <c r="J159" s="2">
        <f t="shared" si="66"/>
        <v>91.689284737092606</v>
      </c>
      <c r="K159" s="2">
        <f t="shared" si="60"/>
        <v>62.501216589701841</v>
      </c>
      <c r="L159" s="6">
        <f t="shared" si="42"/>
        <v>2961.0771597365215</v>
      </c>
      <c r="M159" s="2">
        <f t="shared" si="43"/>
        <v>37.52754039249411</v>
      </c>
      <c r="N159" s="2">
        <f t="shared" si="61"/>
        <v>91.689284737092606</v>
      </c>
      <c r="O159" s="2">
        <f t="shared" si="62"/>
        <v>62.501216589701841</v>
      </c>
      <c r="P159" s="5">
        <f t="shared" si="44"/>
        <v>0.3872565901665076</v>
      </c>
      <c r="Q159" s="4">
        <f t="shared" si="63"/>
        <v>0.40929036037416555</v>
      </c>
      <c r="R159" s="4">
        <f t="shared" si="45"/>
        <v>0.29807713842812089</v>
      </c>
      <c r="S159" s="4">
        <f t="shared" si="67"/>
        <v>0</v>
      </c>
      <c r="T159" s="4">
        <f t="shared" si="68"/>
        <v>0</v>
      </c>
      <c r="U159" s="5">
        <f t="shared" si="69"/>
        <v>1.1505574999034236</v>
      </c>
      <c r="V159" s="5">
        <f t="shared" si="70"/>
        <v>-15.85076047881101</v>
      </c>
      <c r="W159" s="5">
        <f t="shared" si="71"/>
        <v>-6.853635367543319</v>
      </c>
      <c r="X159" s="5">
        <f t="shared" si="46"/>
        <v>1</v>
      </c>
      <c r="Y159" s="5">
        <f t="shared" si="47"/>
        <v>-3.7854561213856526</v>
      </c>
      <c r="Z159" s="5">
        <f t="shared" si="48"/>
        <v>-5.2737756533856306</v>
      </c>
      <c r="AA159" s="5">
        <f t="shared" si="49"/>
        <v>11.561451043198387</v>
      </c>
      <c r="AB159" s="5">
        <f t="shared" si="50"/>
        <v>-2.634898621482229</v>
      </c>
      <c r="AC159" s="5">
        <f t="shared" si="51"/>
        <v>-21.124536132196639</v>
      </c>
      <c r="AD159" s="5">
        <f t="shared" si="52"/>
        <v>-27.46618432434493</v>
      </c>
      <c r="AE159">
        <f t="shared" si="72"/>
        <v>0</v>
      </c>
    </row>
    <row r="160" spans="1:31" x14ac:dyDescent="0.2">
      <c r="A160">
        <f t="shared" si="53"/>
        <v>1.2800000000000009</v>
      </c>
      <c r="B160" s="5">
        <f t="shared" si="54"/>
        <v>-4.6313456102663562</v>
      </c>
      <c r="C160" s="5">
        <f t="shared" si="55"/>
        <v>132.80377318229299</v>
      </c>
      <c r="D160" s="5">
        <f t="shared" si="56"/>
        <v>75.485433392172766</v>
      </c>
      <c r="E160" s="2">
        <f t="shared" si="64"/>
        <v>132.8845044902364</v>
      </c>
      <c r="F160" s="2">
        <f t="shared" si="65"/>
        <v>-1.997300651128487</v>
      </c>
      <c r="G160" s="3">
        <f t="shared" si="57"/>
        <v>-6.1216833854103641</v>
      </c>
      <c r="H160" s="3">
        <f t="shared" si="58"/>
        <v>83.761685681251521</v>
      </c>
      <c r="I160" s="3">
        <f t="shared" si="59"/>
        <v>36.033996714748248</v>
      </c>
      <c r="J160" s="2">
        <f t="shared" si="66"/>
        <v>91.3889704224447</v>
      </c>
      <c r="K160" s="2">
        <f t="shared" si="60"/>
        <v>62.296503355449687</v>
      </c>
      <c r="L160" s="6">
        <f t="shared" ref="L160:L223" si="73">SQRT(spin^2-flag*((30/PI())*(wx*G160+wy*H160+wz*I160)/J160)^2)*EXP(-A160/(tau*146.7/N160))</f>
        <v>2961.076084927221</v>
      </c>
      <c r="M160" s="2">
        <f t="shared" ref="M160:M223" si="74">(L160*PI()/30)*(circ/(2*PI()))/12</f>
        <v>37.527526770779012</v>
      </c>
      <c r="N160" s="2">
        <f t="shared" si="61"/>
        <v>91.3889704224447</v>
      </c>
      <c r="O160" s="2">
        <f t="shared" si="62"/>
        <v>62.296503355449687</v>
      </c>
      <c r="P160" s="5">
        <f t="shared" ref="P160:P223" si="75">cd0+(cdspin*L160/1000)*EXP(-A160/(tau*146.7/N160))</f>
        <v>0.38725652740263805</v>
      </c>
      <c r="Q160" s="4">
        <f t="shared" si="63"/>
        <v>0.41063518493871148</v>
      </c>
      <c r="R160" s="4">
        <f t="shared" ref="R160:R223" si="76">cl2_*Q160/(cl0+cl1_*Q160)</f>
        <v>0.2984476701132141</v>
      </c>
      <c r="S160" s="4">
        <f t="shared" si="67"/>
        <v>0</v>
      </c>
      <c r="T160" s="4">
        <f t="shared" si="68"/>
        <v>0</v>
      </c>
      <c r="U160" s="5">
        <f t="shared" si="69"/>
        <v>1.1517461906803914</v>
      </c>
      <c r="V160" s="5">
        <f t="shared" si="70"/>
        <v>-15.759097021951384</v>
      </c>
      <c r="W160" s="5">
        <f t="shared" si="71"/>
        <v>-6.7795107715161533</v>
      </c>
      <c r="X160" s="5">
        <f t="shared" ref="X160:X223" si="77">M160/(romega*EXP(-A160/(tau*146.7/N160)))</f>
        <v>1</v>
      </c>
      <c r="Y160" s="5">
        <f t="shared" ref="Y160:Y223" si="78">const*($R160/omega)*N160*(wy*I160-wz*(H160-T160))</f>
        <v>-3.7644338351232589</v>
      </c>
      <c r="Z160" s="5">
        <f t="shared" ref="Z160:Z223" si="79">const*($R160/omega)*N160*(wz*(G160-S160)-wx*I160)</f>
        <v>-5.2258319858173232</v>
      </c>
      <c r="AA160" s="5">
        <f t="shared" ref="AA160:AA223" si="80">const*($R160/omega)*N160*(wx*(H160-T160)-wy*(G160-S160))</f>
        <v>11.508016372366138</v>
      </c>
      <c r="AB160" s="5">
        <f t="shared" ref="AB160:AB223" si="81">U160+Y160</f>
        <v>-2.6126876444428673</v>
      </c>
      <c r="AC160" s="5">
        <f t="shared" ref="AC160:AC223" si="82">V160+Z160</f>
        <v>-20.984929007768706</v>
      </c>
      <c r="AD160" s="5">
        <f t="shared" ref="AD160:AD223" si="83">W160+AA160-32.174</f>
        <v>-27.445494399150014</v>
      </c>
      <c r="AE160">
        <f t="shared" si="72"/>
        <v>0</v>
      </c>
    </row>
    <row r="161" spans="1:31" x14ac:dyDescent="0.2">
      <c r="A161">
        <f t="shared" ref="A161:A224" si="84">A160+dt</f>
        <v>1.2900000000000009</v>
      </c>
      <c r="B161" s="5">
        <f t="shared" ref="B161:B224" si="85">B160+G160*dt+0.5*AB160*dt*dt</f>
        <v>-4.6926930785026819</v>
      </c>
      <c r="C161" s="5">
        <f t="shared" ref="C161:C224" si="86">C160+H160*dt+0.5*AC160*dt*dt</f>
        <v>133.64034079265511</v>
      </c>
      <c r="D161" s="5">
        <f t="shared" ref="D161:D224" si="87">D160+I160*dt+0.5*AD160*dt*dt</f>
        <v>75.844401084600293</v>
      </c>
      <c r="E161" s="2">
        <f t="shared" si="64"/>
        <v>133.72270583377389</v>
      </c>
      <c r="F161" s="2">
        <f t="shared" si="65"/>
        <v>-2.0110774957734656</v>
      </c>
      <c r="G161" s="3">
        <f t="shared" ref="G161:G224" si="88">G160+AB160*dt</f>
        <v>-6.1478102618547927</v>
      </c>
      <c r="H161" s="3">
        <f t="shared" ref="H161:H224" si="89">H160+AC160*dt</f>
        <v>83.551836391173836</v>
      </c>
      <c r="I161" s="3">
        <f t="shared" ref="I161:I224" si="90">I160+AD160*dt</f>
        <v>35.759541770756748</v>
      </c>
      <c r="J161" s="2">
        <f t="shared" si="66"/>
        <v>91.090338472352514</v>
      </c>
      <c r="K161" s="2">
        <f t="shared" ref="K161:K224" si="91">J161/1.467</f>
        <v>62.092936927302326</v>
      </c>
      <c r="L161" s="6">
        <f t="shared" si="73"/>
        <v>2961.0750178611802</v>
      </c>
      <c r="M161" s="2">
        <f t="shared" si="74"/>
        <v>37.527513247198982</v>
      </c>
      <c r="N161" s="2">
        <f t="shared" ref="N161:N224" si="92">IF(D161&gt;=hwind,SQRT((G161-vxw)^2+(H161-vyw)^2+I161^2),J161)</f>
        <v>91.090338472352514</v>
      </c>
      <c r="O161" s="2">
        <f t="shared" ref="O161:O224" si="93">J161/1.467</f>
        <v>62.092936927302326</v>
      </c>
      <c r="P161" s="5">
        <f t="shared" si="75"/>
        <v>0.3872564650909614</v>
      </c>
      <c r="Q161" s="4">
        <f t="shared" ref="Q161:Q224" si="94">(M161/N161)</f>
        <v>0.41198126910670363</v>
      </c>
      <c r="R161" s="4">
        <f t="shared" si="76"/>
        <v>0.29881704100865136</v>
      </c>
      <c r="S161" s="4">
        <f t="shared" si="67"/>
        <v>0</v>
      </c>
      <c r="T161" s="4">
        <f t="shared" si="68"/>
        <v>0</v>
      </c>
      <c r="U161" s="5">
        <f t="shared" si="69"/>
        <v>1.1528819435267377</v>
      </c>
      <c r="V161" s="5">
        <f t="shared" si="70"/>
        <v>-15.668245996717397</v>
      </c>
      <c r="W161" s="5">
        <f t="shared" si="71"/>
        <v>-6.7058884806665393</v>
      </c>
      <c r="X161" s="5">
        <f t="shared" si="77"/>
        <v>0.99999999999999978</v>
      </c>
      <c r="Y161" s="5">
        <f t="shared" si="78"/>
        <v>-3.7435443210324713</v>
      </c>
      <c r="Z161" s="5">
        <f t="shared" si="79"/>
        <v>-5.1780940347282707</v>
      </c>
      <c r="AA161" s="5">
        <f t="shared" si="80"/>
        <v>11.454975235453347</v>
      </c>
      <c r="AB161" s="5">
        <f t="shared" si="81"/>
        <v>-2.5906623775057334</v>
      </c>
      <c r="AC161" s="5">
        <f t="shared" si="82"/>
        <v>-20.846340031445667</v>
      </c>
      <c r="AD161" s="5">
        <f t="shared" si="83"/>
        <v>-27.42491324521319</v>
      </c>
      <c r="AE161">
        <f t="shared" si="72"/>
        <v>0</v>
      </c>
    </row>
    <row r="162" spans="1:31" x14ac:dyDescent="0.2">
      <c r="A162">
        <f t="shared" si="84"/>
        <v>1.3000000000000009</v>
      </c>
      <c r="B162" s="5">
        <f t="shared" si="85"/>
        <v>-4.754300714240105</v>
      </c>
      <c r="C162" s="5">
        <f t="shared" si="86"/>
        <v>134.47481683956528</v>
      </c>
      <c r="D162" s="5">
        <f t="shared" si="87"/>
        <v>76.200625256645608</v>
      </c>
      <c r="E162" s="2">
        <f t="shared" ref="E162:E225" si="95">SQRT(B162^2+C162^2)</f>
        <v>134.55883374686351</v>
      </c>
      <c r="F162" s="2">
        <f t="shared" ref="F162:F225" si="96">ATAN2(C162,B162)*180/PI()</f>
        <v>-2.0248248795275843</v>
      </c>
      <c r="G162" s="3">
        <f t="shared" si="88"/>
        <v>-6.1737168856298501</v>
      </c>
      <c r="H162" s="3">
        <f t="shared" si="89"/>
        <v>83.343372990859379</v>
      </c>
      <c r="I162" s="3">
        <f t="shared" si="90"/>
        <v>35.485292638304614</v>
      </c>
      <c r="J162" s="2">
        <f t="shared" ref="J162:J225" si="97">SQRT(G162^2+H162^2+I162^2)</f>
        <v>90.793384094346521</v>
      </c>
      <c r="K162" s="2">
        <f t="shared" si="91"/>
        <v>61.89051403840935</v>
      </c>
      <c r="L162" s="6">
        <f t="shared" si="73"/>
        <v>2961.0739584490939</v>
      </c>
      <c r="M162" s="2">
        <f t="shared" si="74"/>
        <v>37.527499820622189</v>
      </c>
      <c r="N162" s="2">
        <f t="shared" si="92"/>
        <v>90.793384094346521</v>
      </c>
      <c r="O162" s="2">
        <f t="shared" si="93"/>
        <v>61.89051403840935</v>
      </c>
      <c r="P162" s="5">
        <f t="shared" si="75"/>
        <v>0.3872564032262622</v>
      </c>
      <c r="Q162" s="4">
        <f t="shared" si="94"/>
        <v>0.41332857228480518</v>
      </c>
      <c r="R162" s="4">
        <f t="shared" si="76"/>
        <v>0.29918524500654958</v>
      </c>
      <c r="S162" s="4">
        <f t="shared" ref="S162:S225" si="98">IF(D162&gt;=hwind,vxw,0)</f>
        <v>0</v>
      </c>
      <c r="T162" s="4">
        <f t="shared" ref="T162:T225" si="99">IF(D162&gt;=hwind,vyw,0)</f>
        <v>0</v>
      </c>
      <c r="U162" s="5">
        <f t="shared" ref="U162:U225" si="100">-const*$P162*$N162*(G162-S162)</f>
        <v>1.1539657257901836</v>
      </c>
      <c r="V162" s="5">
        <f t="shared" ref="V162:V225" si="101">-const*$P162*$N162*(H162-T162)</f>
        <v>-15.57819992151893</v>
      </c>
      <c r="W162" s="5">
        <f t="shared" ref="W162:W225" si="102">-const*$P162*$N162*I162</f>
        <v>-6.6327647076839673</v>
      </c>
      <c r="X162" s="5">
        <f t="shared" si="77"/>
        <v>0.99999999999999978</v>
      </c>
      <c r="Y162" s="5">
        <f t="shared" si="78"/>
        <v>-3.7227867297222952</v>
      </c>
      <c r="Z162" s="5">
        <f t="shared" si="79"/>
        <v>-5.1305610491982332</v>
      </c>
      <c r="AA162" s="5">
        <f t="shared" si="80"/>
        <v>11.402324788609924</v>
      </c>
      <c r="AB162" s="5">
        <f t="shared" si="81"/>
        <v>-2.5688210039321113</v>
      </c>
      <c r="AC162" s="5">
        <f t="shared" si="82"/>
        <v>-20.708760970717165</v>
      </c>
      <c r="AD162" s="5">
        <f t="shared" si="83"/>
        <v>-27.404439919074044</v>
      </c>
      <c r="AE162">
        <f t="shared" si="72"/>
        <v>0</v>
      </c>
    </row>
    <row r="163" spans="1:31" x14ac:dyDescent="0.2">
      <c r="A163">
        <f t="shared" si="84"/>
        <v>1.3100000000000009</v>
      </c>
      <c r="B163" s="5">
        <f t="shared" si="85"/>
        <v>-4.8161663241466002</v>
      </c>
      <c r="C163" s="5">
        <f t="shared" si="86"/>
        <v>135.30721513142532</v>
      </c>
      <c r="D163" s="5">
        <f t="shared" si="87"/>
        <v>76.554107961032699</v>
      </c>
      <c r="E163" s="2">
        <f t="shared" si="95"/>
        <v>135.39290204690812</v>
      </c>
      <c r="F163" s="2">
        <f t="shared" si="96"/>
        <v>-2.0385428451104586</v>
      </c>
      <c r="G163" s="3">
        <f t="shared" si="88"/>
        <v>-6.1994050956691709</v>
      </c>
      <c r="H163" s="3">
        <f t="shared" si="89"/>
        <v>83.136285381152206</v>
      </c>
      <c r="I163" s="3">
        <f t="shared" si="90"/>
        <v>35.211248239113871</v>
      </c>
      <c r="J163" s="2">
        <f t="shared" si="97"/>
        <v>90.498102593773154</v>
      </c>
      <c r="K163" s="2">
        <f t="shared" si="91"/>
        <v>61.689231488597919</v>
      </c>
      <c r="L163" s="6">
        <f t="shared" si="73"/>
        <v>2961.0729066017834</v>
      </c>
      <c r="M163" s="2">
        <f t="shared" si="74"/>
        <v>37.527486489918431</v>
      </c>
      <c r="N163" s="2">
        <f t="shared" si="92"/>
        <v>90.498102593773154</v>
      </c>
      <c r="O163" s="2">
        <f t="shared" si="93"/>
        <v>61.689231488597919</v>
      </c>
      <c r="P163" s="5">
        <f t="shared" si="75"/>
        <v>0.38725634180333229</v>
      </c>
      <c r="Q163" s="4">
        <f t="shared" si="94"/>
        <v>0.41467705304686203</v>
      </c>
      <c r="R163" s="4">
        <f t="shared" si="76"/>
        <v>0.29955227592526429</v>
      </c>
      <c r="S163" s="4">
        <f t="shared" si="98"/>
        <v>0</v>
      </c>
      <c r="T163" s="4">
        <f t="shared" si="99"/>
        <v>0</v>
      </c>
      <c r="U163" s="5">
        <f t="shared" si="100"/>
        <v>1.154998492536218</v>
      </c>
      <c r="V163" s="5">
        <f t="shared" si="101"/>
        <v>-15.48895140880076</v>
      </c>
      <c r="W163" s="5">
        <f t="shared" si="102"/>
        <v>-6.5601356918756455</v>
      </c>
      <c r="X163" s="5">
        <f t="shared" si="77"/>
        <v>0.99999999999999978</v>
      </c>
      <c r="Y163" s="5">
        <f t="shared" si="78"/>
        <v>-3.7021602199300068</v>
      </c>
      <c r="Z163" s="5">
        <f t="shared" si="79"/>
        <v>-5.0832322775268715</v>
      </c>
      <c r="AA163" s="5">
        <f t="shared" si="80"/>
        <v>11.350062219799288</v>
      </c>
      <c r="AB163" s="5">
        <f t="shared" si="81"/>
        <v>-2.5471617273937888</v>
      </c>
      <c r="AC163" s="5">
        <f t="shared" si="82"/>
        <v>-20.572183686327634</v>
      </c>
      <c r="AD163" s="5">
        <f t="shared" si="83"/>
        <v>-27.384073472076359</v>
      </c>
      <c r="AE163">
        <f t="shared" si="72"/>
        <v>0</v>
      </c>
    </row>
    <row r="164" spans="1:31" x14ac:dyDescent="0.2">
      <c r="A164">
        <f t="shared" si="84"/>
        <v>1.320000000000001</v>
      </c>
      <c r="B164" s="5">
        <f t="shared" si="85"/>
        <v>-4.8782877331896612</v>
      </c>
      <c r="C164" s="5">
        <f t="shared" si="86"/>
        <v>136.13754937605253</v>
      </c>
      <c r="D164" s="5">
        <f t="shared" si="87"/>
        <v>76.904851239750229</v>
      </c>
      <c r="E164" s="2">
        <f t="shared" si="95"/>
        <v>136.22492444969436</v>
      </c>
      <c r="F164" s="2">
        <f t="shared" si="96"/>
        <v>-2.0522314351702695</v>
      </c>
      <c r="G164" s="3">
        <f t="shared" si="88"/>
        <v>-6.2248767129431091</v>
      </c>
      <c r="H164" s="3">
        <f t="shared" si="89"/>
        <v>82.93056354428893</v>
      </c>
      <c r="I164" s="3">
        <f t="shared" si="90"/>
        <v>34.937407504393107</v>
      </c>
      <c r="J164" s="2">
        <f t="shared" si="97"/>
        <v>90.204489372717532</v>
      </c>
      <c r="K164" s="2">
        <f t="shared" si="91"/>
        <v>61.489086143638396</v>
      </c>
      <c r="L164" s="6">
        <f t="shared" si="73"/>
        <v>2961.0718622301929</v>
      </c>
      <c r="M164" s="2">
        <f t="shared" si="74"/>
        <v>37.527473253959037</v>
      </c>
      <c r="N164" s="2">
        <f t="shared" si="92"/>
        <v>90.204489372717532</v>
      </c>
      <c r="O164" s="2">
        <f t="shared" si="93"/>
        <v>61.489086143638396</v>
      </c>
      <c r="P164" s="5">
        <f t="shared" si="75"/>
        <v>0.38725628081697083</v>
      </c>
      <c r="Q164" s="4">
        <f t="shared" si="94"/>
        <v>0.41602666912617403</v>
      </c>
      <c r="R164" s="4">
        <f t="shared" si="76"/>
        <v>0.29991812750973018</v>
      </c>
      <c r="S164" s="4">
        <f t="shared" si="98"/>
        <v>0</v>
      </c>
      <c r="T164" s="4">
        <f t="shared" si="99"/>
        <v>0</v>
      </c>
      <c r="U164" s="5">
        <f t="shared" si="100"/>
        <v>1.1559811867384588</v>
      </c>
      <c r="V164" s="5">
        <f t="shared" si="101"/>
        <v>-15.400493163741867</v>
      </c>
      <c r="W164" s="5">
        <f t="shared" si="102"/>
        <v>-6.4879976987365264</v>
      </c>
      <c r="X164" s="5">
        <f t="shared" si="77"/>
        <v>0.99999999999999978</v>
      </c>
      <c r="Y164" s="5">
        <f t="shared" si="78"/>
        <v>-3.6816639584165212</v>
      </c>
      <c r="Z164" s="5">
        <f t="shared" si="79"/>
        <v>-5.0361069671580658</v>
      </c>
      <c r="AA164" s="5">
        <f t="shared" si="80"/>
        <v>11.298184748438334</v>
      </c>
      <c r="AB164" s="5">
        <f t="shared" si="81"/>
        <v>-2.5256827716780625</v>
      </c>
      <c r="AC164" s="5">
        <f t="shared" si="82"/>
        <v>-20.436600130899933</v>
      </c>
      <c r="AD164" s="5">
        <f t="shared" si="83"/>
        <v>-27.36381295029819</v>
      </c>
      <c r="AE164">
        <f t="shared" si="72"/>
        <v>0</v>
      </c>
    </row>
    <row r="165" spans="1:31" x14ac:dyDescent="0.2">
      <c r="A165">
        <f t="shared" si="84"/>
        <v>1.330000000000001</v>
      </c>
      <c r="B165" s="5">
        <f t="shared" si="85"/>
        <v>-4.9406627844576763</v>
      </c>
      <c r="C165" s="5">
        <f t="shared" si="86"/>
        <v>136.96583318148888</v>
      </c>
      <c r="D165" s="5">
        <f t="shared" si="87"/>
        <v>77.252857124146644</v>
      </c>
      <c r="E165" s="2">
        <f t="shared" si="95"/>
        <v>137.05491457021586</v>
      </c>
      <c r="F165" s="2">
        <f t="shared" si="96"/>
        <v>-2.0658906922854245</v>
      </c>
      <c r="G165" s="3">
        <f t="shared" si="88"/>
        <v>-6.2501335406598901</v>
      </c>
      <c r="H165" s="3">
        <f t="shared" si="89"/>
        <v>82.726197542979932</v>
      </c>
      <c r="I165" s="3">
        <f t="shared" si="90"/>
        <v>34.663769374890123</v>
      </c>
      <c r="J165" s="2">
        <f t="shared" si="97"/>
        <v>89.912539928931992</v>
      </c>
      <c r="K165" s="2">
        <f t="shared" si="91"/>
        <v>61.290074934513967</v>
      </c>
      <c r="L165" s="6">
        <f t="shared" si="73"/>
        <v>2961.0708252453801</v>
      </c>
      <c r="M165" s="2">
        <f t="shared" si="74"/>
        <v>37.52746011161679</v>
      </c>
      <c r="N165" s="2">
        <f t="shared" si="92"/>
        <v>89.912539928931992</v>
      </c>
      <c r="O165" s="2">
        <f t="shared" si="93"/>
        <v>61.290074934513967</v>
      </c>
      <c r="P165" s="5">
        <f t="shared" si="75"/>
        <v>0.38725622026198359</v>
      </c>
      <c r="Q165" s="4">
        <f t="shared" si="94"/>
        <v>0.41737737740785624</v>
      </c>
      <c r="R165" s="4">
        <f t="shared" si="76"/>
        <v>0.30028279343182018</v>
      </c>
      <c r="S165" s="4">
        <f t="shared" si="98"/>
        <v>0</v>
      </c>
      <c r="T165" s="4">
        <f t="shared" si="99"/>
        <v>0</v>
      </c>
      <c r="U165" s="5">
        <f t="shared" si="100"/>
        <v>1.1569147394655233</v>
      </c>
      <c r="V165" s="5">
        <f t="shared" si="101"/>
        <v>-15.312817982974691</v>
      </c>
      <c r="W165" s="5">
        <f t="shared" si="102"/>
        <v>-6.4163470195246273</v>
      </c>
      <c r="X165" s="5">
        <f t="shared" si="77"/>
        <v>0.99999999999999978</v>
      </c>
      <c r="Y165" s="5">
        <f t="shared" si="78"/>
        <v>-3.6612971198628248</v>
      </c>
      <c r="Z165" s="5">
        <f t="shared" si="79"/>
        <v>-4.989184364604113</v>
      </c>
      <c r="AA165" s="5">
        <f t="shared" si="80"/>
        <v>11.246689625041574</v>
      </c>
      <c r="AB165" s="5">
        <f t="shared" si="81"/>
        <v>-2.5043823803973018</v>
      </c>
      <c r="AC165" s="5">
        <f t="shared" si="82"/>
        <v>-20.302002347578803</v>
      </c>
      <c r="AD165" s="5">
        <f t="shared" si="83"/>
        <v>-27.343657394483053</v>
      </c>
      <c r="AE165">
        <f t="shared" si="72"/>
        <v>0</v>
      </c>
    </row>
    <row r="166" spans="1:31" x14ac:dyDescent="0.2">
      <c r="A166">
        <f t="shared" si="84"/>
        <v>1.340000000000001</v>
      </c>
      <c r="B166" s="5">
        <f t="shared" si="85"/>
        <v>-5.0032893389832944</v>
      </c>
      <c r="C166" s="5">
        <f t="shared" si="86"/>
        <v>137.7920800568013</v>
      </c>
      <c r="D166" s="5">
        <f t="shared" si="87"/>
        <v>77.598127635025818</v>
      </c>
      <c r="E166" s="2">
        <f t="shared" si="95"/>
        <v>137.88288592348769</v>
      </c>
      <c r="F166" s="2">
        <f t="shared" si="96"/>
        <v>-2.0795206589662127</v>
      </c>
      <c r="G166" s="3">
        <f t="shared" si="88"/>
        <v>-6.2751773644638629</v>
      </c>
      <c r="H166" s="3">
        <f t="shared" si="89"/>
        <v>82.523177519504145</v>
      </c>
      <c r="I166" s="3">
        <f t="shared" si="90"/>
        <v>34.390332800945295</v>
      </c>
      <c r="J166" s="2">
        <f t="shared" si="97"/>
        <v>89.622249854770146</v>
      </c>
      <c r="K166" s="2">
        <f t="shared" si="91"/>
        <v>61.092194856694029</v>
      </c>
      <c r="L166" s="6">
        <f t="shared" si="73"/>
        <v>2961.0697955585115</v>
      </c>
      <c r="M166" s="2">
        <f t="shared" si="74"/>
        <v>37.527447061765848</v>
      </c>
      <c r="N166" s="2">
        <f t="shared" si="92"/>
        <v>89.622249854770146</v>
      </c>
      <c r="O166" s="2">
        <f t="shared" si="93"/>
        <v>61.092194856694029</v>
      </c>
      <c r="P166" s="5">
        <f t="shared" si="75"/>
        <v>0.38725616013318254</v>
      </c>
      <c r="Q166" s="4">
        <f t="shared" si="94"/>
        <v>0.4187291339212954</v>
      </c>
      <c r="R166" s="4">
        <f t="shared" si="76"/>
        <v>0.3006462672907218</v>
      </c>
      <c r="S166" s="4">
        <f t="shared" si="98"/>
        <v>0</v>
      </c>
      <c r="T166" s="4">
        <f t="shared" si="99"/>
        <v>0</v>
      </c>
      <c r="U166" s="5">
        <f t="shared" si="100"/>
        <v>1.1578000700644671</v>
      </c>
      <c r="V166" s="5">
        <f t="shared" si="101"/>
        <v>-15.22591875332396</v>
      </c>
      <c r="W166" s="5">
        <f t="shared" si="102"/>
        <v>-6.3451799708416186</v>
      </c>
      <c r="X166" s="5">
        <f t="shared" si="77"/>
        <v>0.99999999999999978</v>
      </c>
      <c r="Y166" s="5">
        <f t="shared" si="78"/>
        <v>-3.6410588867674432</v>
      </c>
      <c r="Z166" s="5">
        <f t="shared" si="79"/>
        <v>-4.9424637153698407</v>
      </c>
      <c r="AA166" s="5">
        <f t="shared" si="80"/>
        <v>11.195574130869336</v>
      </c>
      <c r="AB166" s="5">
        <f t="shared" si="81"/>
        <v>-2.4832588167029761</v>
      </c>
      <c r="AC166" s="5">
        <f t="shared" si="82"/>
        <v>-20.1683824686938</v>
      </c>
      <c r="AD166" s="5">
        <f t="shared" si="83"/>
        <v>-27.323605839972281</v>
      </c>
      <c r="AE166">
        <f t="shared" si="72"/>
        <v>0</v>
      </c>
    </row>
    <row r="167" spans="1:31" x14ac:dyDescent="0.2">
      <c r="A167">
        <f t="shared" si="84"/>
        <v>1.350000000000001</v>
      </c>
      <c r="B167" s="5">
        <f t="shared" si="85"/>
        <v>-5.0661652755687685</v>
      </c>
      <c r="C167" s="5">
        <f t="shared" si="86"/>
        <v>138.61630341287292</v>
      </c>
      <c r="D167" s="5">
        <f t="shared" si="87"/>
        <v>77.940664782743269</v>
      </c>
      <c r="E167" s="2">
        <f t="shared" si="95"/>
        <v>138.70885192535127</v>
      </c>
      <c r="F167" s="2">
        <f t="shared" si="96"/>
        <v>-2.0931213776564626</v>
      </c>
      <c r="G167" s="3">
        <f t="shared" si="88"/>
        <v>-6.3000099526308926</v>
      </c>
      <c r="H167" s="3">
        <f t="shared" si="89"/>
        <v>82.321493694817207</v>
      </c>
      <c r="I167" s="3">
        <f t="shared" si="90"/>
        <v>34.11709674254557</v>
      </c>
      <c r="J167" s="2">
        <f t="shared" si="97"/>
        <v>89.333614836125889</v>
      </c>
      <c r="K167" s="2">
        <f t="shared" si="91"/>
        <v>60.895442969410965</v>
      </c>
      <c r="L167" s="6">
        <f t="shared" si="73"/>
        <v>2961.068773080854</v>
      </c>
      <c r="M167" s="2">
        <f t="shared" si="74"/>
        <v>37.527434103281657</v>
      </c>
      <c r="N167" s="2">
        <f t="shared" si="92"/>
        <v>89.333614836125889</v>
      </c>
      <c r="O167" s="2">
        <f t="shared" si="93"/>
        <v>60.895442969410965</v>
      </c>
      <c r="P167" s="5">
        <f t="shared" si="75"/>
        <v>0.38725610042538572</v>
      </c>
      <c r="Q167" s="4">
        <f t="shared" si="94"/>
        <v>0.42008189383271016</v>
      </c>
      <c r="R167" s="4">
        <f t="shared" si="76"/>
        <v>0.30100854261333232</v>
      </c>
      <c r="S167" s="4">
        <f t="shared" si="98"/>
        <v>0</v>
      </c>
      <c r="T167" s="4">
        <f t="shared" si="99"/>
        <v>0</v>
      </c>
      <c r="U167" s="5">
        <f t="shared" si="100"/>
        <v>1.1586380863408545</v>
      </c>
      <c r="V167" s="5">
        <f t="shared" si="101"/>
        <v>-15.13978845056468</v>
      </c>
      <c r="W167" s="5">
        <f t="shared" si="102"/>
        <v>-6.2744928942185689</v>
      </c>
      <c r="X167" s="5">
        <f t="shared" si="77"/>
        <v>1</v>
      </c>
      <c r="Y167" s="5">
        <f t="shared" si="78"/>
        <v>-3.6209484493449238</v>
      </c>
      <c r="Z167" s="5">
        <f t="shared" si="79"/>
        <v>-4.8959442638766086</v>
      </c>
      <c r="AA167" s="5">
        <f t="shared" si="80"/>
        <v>11.144835577579931</v>
      </c>
      <c r="AB167" s="5">
        <f t="shared" si="81"/>
        <v>-2.462310363004069</v>
      </c>
      <c r="AC167" s="5">
        <f t="shared" si="82"/>
        <v>-20.035732714441288</v>
      </c>
      <c r="AD167" s="5">
        <f t="shared" si="83"/>
        <v>-27.303657316638638</v>
      </c>
      <c r="AE167">
        <f t="shared" si="72"/>
        <v>0</v>
      </c>
    </row>
    <row r="168" spans="1:31" x14ac:dyDescent="0.2">
      <c r="A168">
        <f t="shared" si="84"/>
        <v>1.360000000000001</v>
      </c>
      <c r="B168" s="5">
        <f t="shared" si="85"/>
        <v>-5.1292884906132272</v>
      </c>
      <c r="C168" s="5">
        <f t="shared" si="86"/>
        <v>139.43851656318537</v>
      </c>
      <c r="D168" s="5">
        <f t="shared" si="87"/>
        <v>78.280470567302899</v>
      </c>
      <c r="E168" s="2">
        <f t="shared" si="95"/>
        <v>139.5328258932702</v>
      </c>
      <c r="F168" s="2">
        <f t="shared" si="96"/>
        <v>-2.1066928907351898</v>
      </c>
      <c r="G168" s="3">
        <f t="shared" si="88"/>
        <v>-6.3246330562609332</v>
      </c>
      <c r="H168" s="3">
        <f t="shared" si="89"/>
        <v>82.12113636767279</v>
      </c>
      <c r="I168" s="3">
        <f t="shared" si="90"/>
        <v>33.844060169379183</v>
      </c>
      <c r="J168" s="2">
        <f t="shared" si="97"/>
        <v>89.046630651377356</v>
      </c>
      <c r="K168" s="2">
        <f t="shared" si="91"/>
        <v>60.69981639494025</v>
      </c>
      <c r="L168" s="6">
        <f t="shared" si="73"/>
        <v>2961.0677577237698</v>
      </c>
      <c r="M168" s="2">
        <f t="shared" si="74"/>
        <v>37.527421235040833</v>
      </c>
      <c r="N168" s="2">
        <f t="shared" si="92"/>
        <v>89.046630651377356</v>
      </c>
      <c r="O168" s="2">
        <f t="shared" si="93"/>
        <v>60.69981639494025</v>
      </c>
      <c r="P168" s="5">
        <f t="shared" si="75"/>
        <v>0.38725604113341672</v>
      </c>
      <c r="Q168" s="4">
        <f t="shared" si="94"/>
        <v>0.42143561143781882</v>
      </c>
      <c r="R168" s="4">
        <f t="shared" si="76"/>
        <v>0.30136961285467201</v>
      </c>
      <c r="S168" s="4">
        <f t="shared" si="98"/>
        <v>0</v>
      </c>
      <c r="T168" s="4">
        <f t="shared" si="99"/>
        <v>0</v>
      </c>
      <c r="U168" s="5">
        <f t="shared" si="100"/>
        <v>1.1594296847355157</v>
      </c>
      <c r="V168" s="5">
        <f t="shared" si="101"/>
        <v>-15.054420138198916</v>
      </c>
      <c r="W168" s="5">
        <f t="shared" si="102"/>
        <v>-6.2042821557068093</v>
      </c>
      <c r="X168" s="5">
        <f t="shared" si="77"/>
        <v>1</v>
      </c>
      <c r="Y168" s="5">
        <f t="shared" si="78"/>
        <v>-3.6009650054253095</v>
      </c>
      <c r="Z168" s="5">
        <f t="shared" si="79"/>
        <v>-4.8496252533862467</v>
      </c>
      <c r="AA168" s="5">
        <f t="shared" si="80"/>
        <v>11.094471306885684</v>
      </c>
      <c r="AB168" s="5">
        <f t="shared" si="81"/>
        <v>-2.4415353206897938</v>
      </c>
      <c r="AC168" s="5">
        <f t="shared" si="82"/>
        <v>-19.904045391585164</v>
      </c>
      <c r="AD168" s="5">
        <f t="shared" si="83"/>
        <v>-27.283810848821126</v>
      </c>
      <c r="AE168">
        <f t="shared" si="72"/>
        <v>0</v>
      </c>
    </row>
    <row r="169" spans="1:31" x14ac:dyDescent="0.2">
      <c r="A169">
        <f t="shared" si="84"/>
        <v>1.370000000000001</v>
      </c>
      <c r="B169" s="5">
        <f t="shared" si="85"/>
        <v>-5.1926568979418715</v>
      </c>
      <c r="C169" s="5">
        <f t="shared" si="86"/>
        <v>140.25873272459251</v>
      </c>
      <c r="D169" s="5">
        <f t="shared" si="87"/>
        <v>78.617546978454243</v>
      </c>
      <c r="E169" s="2">
        <f t="shared" si="95"/>
        <v>140.35482104711767</v>
      </c>
      <c r="F169" s="2">
        <f t="shared" si="96"/>
        <v>-2.1202352405182476</v>
      </c>
      <c r="G169" s="3">
        <f t="shared" si="88"/>
        <v>-6.349048409467831</v>
      </c>
      <c r="H169" s="3">
        <f t="shared" si="89"/>
        <v>81.922095913756934</v>
      </c>
      <c r="I169" s="3">
        <f t="shared" si="90"/>
        <v>33.571222060890975</v>
      </c>
      <c r="J169" s="2">
        <f t="shared" si="97"/>
        <v>88.761293170335293</v>
      </c>
      <c r="K169" s="2">
        <f t="shared" si="91"/>
        <v>60.505312317883629</v>
      </c>
      <c r="L169" s="6">
        <f t="shared" si="73"/>
        <v>2961.0667493987085</v>
      </c>
      <c r="M169" s="2">
        <f t="shared" si="74"/>
        <v>37.527408455921133</v>
      </c>
      <c r="N169" s="2">
        <f t="shared" si="92"/>
        <v>88.761293170335293</v>
      </c>
      <c r="O169" s="2">
        <f t="shared" si="93"/>
        <v>60.505312317883629</v>
      </c>
      <c r="P169" s="5">
        <f t="shared" si="75"/>
        <v>0.38725598225210411</v>
      </c>
      <c r="Q169" s="4">
        <f t="shared" si="94"/>
        <v>0.42279024015462496</v>
      </c>
      <c r="R169" s="4">
        <f t="shared" si="76"/>
        <v>0.30172947139831707</v>
      </c>
      <c r="S169" s="4">
        <f t="shared" si="98"/>
        <v>0</v>
      </c>
      <c r="T169" s="4">
        <f t="shared" si="99"/>
        <v>0</v>
      </c>
      <c r="U169" s="5">
        <f t="shared" si="100"/>
        <v>1.1601757504980517</v>
      </c>
      <c r="V169" s="5">
        <f t="shared" si="101"/>
        <v>-14.969806966250992</v>
      </c>
      <c r="W169" s="5">
        <f t="shared" si="102"/>
        <v>-6.134544145473849</v>
      </c>
      <c r="X169" s="5">
        <f t="shared" si="77"/>
        <v>1.0000000000000002</v>
      </c>
      <c r="Y169" s="5">
        <f t="shared" si="78"/>
        <v>-3.5811077603545933</v>
      </c>
      <c r="Z169" s="5">
        <f t="shared" si="79"/>
        <v>-4.8035059259249486</v>
      </c>
      <c r="AA169" s="5">
        <f t="shared" si="80"/>
        <v>11.044478690212772</v>
      </c>
      <c r="AB169" s="5">
        <f t="shared" si="81"/>
        <v>-2.4209320098565419</v>
      </c>
      <c r="AC169" s="5">
        <f t="shared" si="82"/>
        <v>-19.773312892175941</v>
      </c>
      <c r="AD169" s="5">
        <f t="shared" si="83"/>
        <v>-27.264065455261075</v>
      </c>
      <c r="AE169">
        <f t="shared" si="72"/>
        <v>0</v>
      </c>
    </row>
    <row r="170" spans="1:31" x14ac:dyDescent="0.2">
      <c r="A170">
        <f t="shared" si="84"/>
        <v>1.380000000000001</v>
      </c>
      <c r="B170" s="5">
        <f t="shared" si="85"/>
        <v>-5.2562684286370418</v>
      </c>
      <c r="C170" s="5">
        <f t="shared" si="86"/>
        <v>141.07696501808547</v>
      </c>
      <c r="D170" s="5">
        <f t="shared" si="87"/>
        <v>78.951895995790395</v>
      </c>
      <c r="E170" s="2">
        <f t="shared" si="95"/>
        <v>141.1748505099545</v>
      </c>
      <c r="F170" s="2">
        <f t="shared" si="96"/>
        <v>-2.1337484692599586</v>
      </c>
      <c r="G170" s="3">
        <f t="shared" si="88"/>
        <v>-6.3732577295663964</v>
      </c>
      <c r="H170" s="3">
        <f t="shared" si="89"/>
        <v>81.724362784835179</v>
      </c>
      <c r="I170" s="3">
        <f t="shared" si="90"/>
        <v>33.298581406338364</v>
      </c>
      <c r="J170" s="2">
        <f t="shared" si="97"/>
        <v>88.477598353195447</v>
      </c>
      <c r="K170" s="2">
        <f t="shared" si="91"/>
        <v>60.311927984454968</v>
      </c>
      <c r="L170" s="6">
        <f t="shared" si="73"/>
        <v>2961.0657480172022</v>
      </c>
      <c r="M170" s="2">
        <f t="shared" si="74"/>
        <v>37.527395764801348</v>
      </c>
      <c r="N170" s="2">
        <f t="shared" si="92"/>
        <v>88.477598353195447</v>
      </c>
      <c r="O170" s="2">
        <f t="shared" si="93"/>
        <v>60.311927984454968</v>
      </c>
      <c r="P170" s="5">
        <f t="shared" si="75"/>
        <v>0.38725592377628143</v>
      </c>
      <c r="Q170" s="4">
        <f t="shared" si="94"/>
        <v>0.42414573251632587</v>
      </c>
      <c r="R170" s="4">
        <f t="shared" si="76"/>
        <v>0.30208811155685195</v>
      </c>
      <c r="S170" s="4">
        <f t="shared" si="98"/>
        <v>0</v>
      </c>
      <c r="T170" s="4">
        <f t="shared" si="99"/>
        <v>0</v>
      </c>
      <c r="U170" s="5">
        <f t="shared" si="100"/>
        <v>1.1608771578571409</v>
      </c>
      <c r="V170" s="5">
        <f t="shared" si="101"/>
        <v>-14.885942170080726</v>
      </c>
      <c r="W170" s="5">
        <f t="shared" si="102"/>
        <v>-6.0652752774042682</v>
      </c>
      <c r="X170" s="5">
        <f t="shared" si="77"/>
        <v>1</v>
      </c>
      <c r="Y170" s="5">
        <f t="shared" si="78"/>
        <v>-3.5613759268961189</v>
      </c>
      <c r="Z170" s="5">
        <f t="shared" si="79"/>
        <v>-4.757585522207104</v>
      </c>
      <c r="AA170" s="5">
        <f t="shared" si="80"/>
        <v>10.994855128364753</v>
      </c>
      <c r="AB170" s="5">
        <f t="shared" si="81"/>
        <v>-2.4004987690389781</v>
      </c>
      <c r="AC170" s="5">
        <f t="shared" si="82"/>
        <v>-19.643527692287829</v>
      </c>
      <c r="AD170" s="5">
        <f t="shared" si="83"/>
        <v>-27.244420149039513</v>
      </c>
      <c r="AE170">
        <f t="shared" si="72"/>
        <v>0</v>
      </c>
    </row>
    <row r="171" spans="1:31" x14ac:dyDescent="0.2">
      <c r="A171">
        <f t="shared" si="84"/>
        <v>1.390000000000001</v>
      </c>
      <c r="B171" s="5">
        <f t="shared" si="85"/>
        <v>-5.3201210308711575</v>
      </c>
      <c r="C171" s="5">
        <f t="shared" si="86"/>
        <v>141.89322646954921</v>
      </c>
      <c r="D171" s="5">
        <f t="shared" si="87"/>
        <v>79.283519588846318</v>
      </c>
      <c r="E171" s="2">
        <f t="shared" si="95"/>
        <v>141.99292730879907</v>
      </c>
      <c r="F171" s="2">
        <f t="shared" si="96"/>
        <v>-2.1472326191547451</v>
      </c>
      <c r="G171" s="3">
        <f t="shared" si="88"/>
        <v>-6.397262717256786</v>
      </c>
      <c r="H171" s="3">
        <f t="shared" si="89"/>
        <v>81.527927507912295</v>
      </c>
      <c r="I171" s="3">
        <f t="shared" si="90"/>
        <v>33.02613720484797</v>
      </c>
      <c r="J171" s="2">
        <f t="shared" si="97"/>
        <v>88.195542249494949</v>
      </c>
      <c r="K171" s="2">
        <f t="shared" si="91"/>
        <v>60.119660701768879</v>
      </c>
      <c r="L171" s="6">
        <f t="shared" si="73"/>
        <v>2961.064753490858</v>
      </c>
      <c r="M171" s="2">
        <f t="shared" si="74"/>
        <v>37.527383160561222</v>
      </c>
      <c r="N171" s="2">
        <f t="shared" si="92"/>
        <v>88.195542249494949</v>
      </c>
      <c r="O171" s="2">
        <f t="shared" si="93"/>
        <v>60.119660701768879</v>
      </c>
      <c r="P171" s="5">
        <f t="shared" si="75"/>
        <v>0.38725586570078652</v>
      </c>
      <c r="Q171" s="4">
        <f t="shared" si="94"/>
        <v>0.42550204016434995</v>
      </c>
      <c r="R171" s="4">
        <f t="shared" si="76"/>
        <v>0.30244552657234125</v>
      </c>
      <c r="S171" s="4">
        <f t="shared" si="98"/>
        <v>0</v>
      </c>
      <c r="T171" s="4">
        <f t="shared" si="99"/>
        <v>0</v>
      </c>
      <c r="U171" s="5">
        <f t="shared" si="100"/>
        <v>1.1615347701877081</v>
      </c>
      <c r="V171" s="5">
        <f t="shared" si="101"/>
        <v>-14.802819069214394</v>
      </c>
      <c r="W171" s="5">
        <f t="shared" si="102"/>
        <v>-5.9964719887055713</v>
      </c>
      <c r="X171" s="5">
        <f t="shared" si="77"/>
        <v>1</v>
      </c>
      <c r="Y171" s="5">
        <f t="shared" si="78"/>
        <v>-3.5417687251329166</v>
      </c>
      <c r="Z171" s="5">
        <f t="shared" si="79"/>
        <v>-4.7118632815591353</v>
      </c>
      <c r="AA171" s="5">
        <f t="shared" si="80"/>
        <v>10.945598051189714</v>
      </c>
      <c r="AB171" s="5">
        <f t="shared" si="81"/>
        <v>-2.3802339549452087</v>
      </c>
      <c r="AC171" s="5">
        <f t="shared" si="82"/>
        <v>-19.51468235077353</v>
      </c>
      <c r="AD171" s="5">
        <f t="shared" si="83"/>
        <v>-27.224873937515856</v>
      </c>
      <c r="AE171">
        <f t="shared" si="72"/>
        <v>0</v>
      </c>
    </row>
    <row r="172" spans="1:31" x14ac:dyDescent="0.2">
      <c r="A172">
        <f t="shared" si="84"/>
        <v>1.400000000000001</v>
      </c>
      <c r="B172" s="5">
        <f t="shared" si="85"/>
        <v>-5.3842126697414727</v>
      </c>
      <c r="C172" s="5">
        <f t="shared" si="86"/>
        <v>142.70753001051079</v>
      </c>
      <c r="D172" s="5">
        <f t="shared" si="87"/>
        <v>79.612419717197923</v>
      </c>
      <c r="E172" s="2">
        <f t="shared" si="95"/>
        <v>142.80906437538846</v>
      </c>
      <c r="F172" s="2">
        <f t="shared" si="96"/>
        <v>-2.1606877323387437</v>
      </c>
      <c r="G172" s="3">
        <f t="shared" si="88"/>
        <v>-6.4210650568062384</v>
      </c>
      <c r="H172" s="3">
        <f t="shared" si="89"/>
        <v>81.332780684404554</v>
      </c>
      <c r="I172" s="3">
        <f t="shared" si="90"/>
        <v>32.753888465472812</v>
      </c>
      <c r="J172" s="2">
        <f t="shared" si="97"/>
        <v>87.915120997072066</v>
      </c>
      <c r="K172" s="2">
        <f t="shared" si="91"/>
        <v>59.928507837131605</v>
      </c>
      <c r="L172" s="6">
        <f t="shared" si="73"/>
        <v>2961.0637657313541</v>
      </c>
      <c r="M172" s="2">
        <f t="shared" si="74"/>
        <v>37.527370642081401</v>
      </c>
      <c r="N172" s="2">
        <f t="shared" si="92"/>
        <v>87.915120997072066</v>
      </c>
      <c r="O172" s="2">
        <f t="shared" si="93"/>
        <v>59.928507837131605</v>
      </c>
      <c r="P172" s="5">
        <f t="shared" si="75"/>
        <v>0.38725580802046145</v>
      </c>
      <c r="Q172" s="4">
        <f t="shared" si="94"/>
        <v>0.42685911384153374</v>
      </c>
      <c r="R172" s="4">
        <f t="shared" si="76"/>
        <v>0.30280170961682246</v>
      </c>
      <c r="S172" s="4">
        <f t="shared" si="98"/>
        <v>0</v>
      </c>
      <c r="T172" s="4">
        <f t="shared" si="99"/>
        <v>0</v>
      </c>
      <c r="U172" s="5">
        <f t="shared" si="100"/>
        <v>1.162149440175001</v>
      </c>
      <c r="V172" s="5">
        <f t="shared" si="101"/>
        <v>-14.720431066193004</v>
      </c>
      <c r="W172" s="5">
        <f t="shared" si="102"/>
        <v>-5.9281307395188874</v>
      </c>
      <c r="X172" s="5">
        <f t="shared" si="77"/>
        <v>1.0000000000000002</v>
      </c>
      <c r="Y172" s="5">
        <f t="shared" si="78"/>
        <v>-3.5222853823709657</v>
      </c>
      <c r="Z172" s="5">
        <f t="shared" si="79"/>
        <v>-4.6663384418433198</v>
      </c>
      <c r="AA172" s="5">
        <f t="shared" si="80"/>
        <v>10.896704917250965</v>
      </c>
      <c r="AB172" s="5">
        <f t="shared" si="81"/>
        <v>-2.3601359421959645</v>
      </c>
      <c r="AC172" s="5">
        <f t="shared" si="82"/>
        <v>-19.386769508036323</v>
      </c>
      <c r="AD172" s="5">
        <f t="shared" si="83"/>
        <v>-27.205425822267923</v>
      </c>
      <c r="AE172">
        <f t="shared" si="72"/>
        <v>0</v>
      </c>
    </row>
    <row r="173" spans="1:31" x14ac:dyDescent="0.2">
      <c r="A173">
        <f t="shared" si="84"/>
        <v>1.410000000000001</v>
      </c>
      <c r="B173" s="5">
        <f t="shared" si="85"/>
        <v>-5.4485413271066454</v>
      </c>
      <c r="C173" s="5">
        <f t="shared" si="86"/>
        <v>143.51988847887944</v>
      </c>
      <c r="D173" s="5">
        <f t="shared" si="87"/>
        <v>79.938598330561533</v>
      </c>
      <c r="E173" s="2">
        <f t="shared" si="95"/>
        <v>143.62327454693121</v>
      </c>
      <c r="F173" s="2">
        <f t="shared" si="96"/>
        <v>-2.1741138508914091</v>
      </c>
      <c r="G173" s="3">
        <f t="shared" si="88"/>
        <v>-6.4446664162281984</v>
      </c>
      <c r="H173" s="3">
        <f t="shared" si="89"/>
        <v>81.138912989324197</v>
      </c>
      <c r="I173" s="3">
        <f t="shared" si="90"/>
        <v>32.481834207250131</v>
      </c>
      <c r="J173" s="2">
        <f t="shared" si="97"/>
        <v>87.636330821029176</v>
      </c>
      <c r="K173" s="2">
        <f t="shared" si="91"/>
        <v>59.738466817334135</v>
      </c>
      <c r="L173" s="6">
        <f t="shared" si="73"/>
        <v>2961.0627846504303</v>
      </c>
      <c r="M173" s="2">
        <f t="shared" si="74"/>
        <v>37.527358208243307</v>
      </c>
      <c r="N173" s="2">
        <f t="shared" si="92"/>
        <v>87.636330821029176</v>
      </c>
      <c r="O173" s="2">
        <f t="shared" si="93"/>
        <v>59.738466817334135</v>
      </c>
      <c r="P173" s="5">
        <f t="shared" si="75"/>
        <v>0.38725575073015189</v>
      </c>
      <c r="Q173" s="4">
        <f t="shared" si="94"/>
        <v>0.42821690338544227</v>
      </c>
      <c r="R173" s="4">
        <f t="shared" si="76"/>
        <v>0.30315665379281875</v>
      </c>
      <c r="S173" s="4">
        <f t="shared" si="98"/>
        <v>0</v>
      </c>
      <c r="T173" s="4">
        <f t="shared" si="99"/>
        <v>0</v>
      </c>
      <c r="U173" s="5">
        <f t="shared" si="100"/>
        <v>1.1627220099756355</v>
      </c>
      <c r="V173" s="5">
        <f t="shared" si="101"/>
        <v>-14.638771645437588</v>
      </c>
      <c r="W173" s="5">
        <f t="shared" si="102"/>
        <v>-5.8602480125345133</v>
      </c>
      <c r="X173" s="5">
        <f t="shared" si="77"/>
        <v>1.0000000000000002</v>
      </c>
      <c r="Y173" s="5">
        <f t="shared" si="78"/>
        <v>-3.5029251330433349</v>
      </c>
      <c r="Z173" s="5">
        <f t="shared" si="79"/>
        <v>-4.621010239381631</v>
      </c>
      <c r="AA173" s="5">
        <f t="shared" si="80"/>
        <v>10.84817321350115</v>
      </c>
      <c r="AB173" s="5">
        <f t="shared" si="81"/>
        <v>-2.3402031230676994</v>
      </c>
      <c r="AC173" s="5">
        <f t="shared" si="82"/>
        <v>-19.259781884819219</v>
      </c>
      <c r="AD173" s="5">
        <f t="shared" si="83"/>
        <v>-27.186074799033364</v>
      </c>
      <c r="AE173">
        <f t="shared" si="72"/>
        <v>0</v>
      </c>
    </row>
    <row r="174" spans="1:31" x14ac:dyDescent="0.2">
      <c r="A174">
        <f t="shared" si="84"/>
        <v>1.420000000000001</v>
      </c>
      <c r="B174" s="5">
        <f t="shared" si="85"/>
        <v>-5.5131050014250809</v>
      </c>
      <c r="C174" s="5">
        <f t="shared" si="86"/>
        <v>144.33031461967843</v>
      </c>
      <c r="D174" s="5">
        <f t="shared" si="87"/>
        <v>80.262057368894091</v>
      </c>
      <c r="E174" s="2">
        <f t="shared" si="95"/>
        <v>144.43557056685205</v>
      </c>
      <c r="F174" s="2">
        <f t="shared" si="96"/>
        <v>-2.1875110168371026</v>
      </c>
      <c r="G174" s="3">
        <f t="shared" si="88"/>
        <v>-6.468068447458875</v>
      </c>
      <c r="H174" s="3">
        <f t="shared" si="89"/>
        <v>80.946315170475998</v>
      </c>
      <c r="I174" s="3">
        <f t="shared" si="90"/>
        <v>32.2099734592598</v>
      </c>
      <c r="J174" s="2">
        <f t="shared" si="97"/>
        <v>87.359168032698591</v>
      </c>
      <c r="K174" s="2">
        <f t="shared" si="91"/>
        <v>59.54953512794723</v>
      </c>
      <c r="L174" s="6">
        <f t="shared" si="73"/>
        <v>2961.0618101598852</v>
      </c>
      <c r="M174" s="2">
        <f t="shared" si="74"/>
        <v>37.527345857929099</v>
      </c>
      <c r="N174" s="2">
        <f t="shared" si="92"/>
        <v>87.359168032698591</v>
      </c>
      <c r="O174" s="2">
        <f t="shared" si="93"/>
        <v>59.54953512794723</v>
      </c>
      <c r="P174" s="5">
        <f t="shared" si="75"/>
        <v>0.38725569382470681</v>
      </c>
      <c r="Q174" s="4">
        <f t="shared" si="94"/>
        <v>0.42957535772184313</v>
      </c>
      <c r="R174" s="4">
        <f t="shared" si="76"/>
        <v>0.3035103521338734</v>
      </c>
      <c r="S174" s="4">
        <f t="shared" si="98"/>
        <v>0</v>
      </c>
      <c r="T174" s="4">
        <f t="shared" si="99"/>
        <v>0</v>
      </c>
      <c r="U174" s="5">
        <f t="shared" si="100"/>
        <v>1.1632533113756545</v>
      </c>
      <c r="V174" s="5">
        <f t="shared" si="101"/>
        <v>-14.55783437213112</v>
      </c>
      <c r="W174" s="5">
        <f t="shared" si="102"/>
        <v>-5.7928203126122124</v>
      </c>
      <c r="X174" s="5">
        <f t="shared" si="77"/>
        <v>0.99999999999999978</v>
      </c>
      <c r="Y174" s="5">
        <f t="shared" si="78"/>
        <v>-3.4836872186152155</v>
      </c>
      <c r="Z174" s="5">
        <f t="shared" si="79"/>
        <v>-4.5758779088796189</v>
      </c>
      <c r="AA174" s="5">
        <f t="shared" si="80"/>
        <v>10.800000454959756</v>
      </c>
      <c r="AB174" s="5">
        <f t="shared" si="81"/>
        <v>-2.3204339072395612</v>
      </c>
      <c r="AC174" s="5">
        <f t="shared" si="82"/>
        <v>-19.133712281010737</v>
      </c>
      <c r="AD174" s="5">
        <f t="shared" si="83"/>
        <v>-27.166819857652456</v>
      </c>
      <c r="AE174">
        <f t="shared" si="72"/>
        <v>0</v>
      </c>
    </row>
    <row r="175" spans="1:31" x14ac:dyDescent="0.2">
      <c r="A175">
        <f t="shared" si="84"/>
        <v>1.430000000000001</v>
      </c>
      <c r="B175" s="5">
        <f t="shared" si="85"/>
        <v>-5.5779017075950321</v>
      </c>
      <c r="C175" s="5">
        <f t="shared" si="86"/>
        <v>145.13882108576914</v>
      </c>
      <c r="D175" s="5">
        <f t="shared" si="87"/>
        <v>80.582798762493809</v>
      </c>
      <c r="E175" s="2">
        <f t="shared" si="95"/>
        <v>145.24596508552827</v>
      </c>
      <c r="F175" s="2">
        <f t="shared" si="96"/>
        <v>-2.2008792721466626</v>
      </c>
      <c r="G175" s="3">
        <f t="shared" si="88"/>
        <v>-6.4912727865312707</v>
      </c>
      <c r="H175" s="3">
        <f t="shared" si="89"/>
        <v>80.754978047665887</v>
      </c>
      <c r="I175" s="3">
        <f t="shared" si="90"/>
        <v>31.938305260683276</v>
      </c>
      <c r="J175" s="2">
        <f t="shared" si="97"/>
        <v>87.083629028611057</v>
      </c>
      <c r="K175" s="2">
        <f t="shared" si="91"/>
        <v>59.361710312618307</v>
      </c>
      <c r="L175" s="6">
        <f t="shared" si="73"/>
        <v>2961.0608421715701</v>
      </c>
      <c r="M175" s="2">
        <f t="shared" si="74"/>
        <v>37.527333590021634</v>
      </c>
      <c r="N175" s="2">
        <f t="shared" si="92"/>
        <v>87.083629028611057</v>
      </c>
      <c r="O175" s="2">
        <f t="shared" si="93"/>
        <v>59.361710312618307</v>
      </c>
      <c r="P175" s="5">
        <f t="shared" si="75"/>
        <v>0.38725563729897849</v>
      </c>
      <c r="Q175" s="4">
        <f t="shared" si="94"/>
        <v>0.43093442485834099</v>
      </c>
      <c r="R175" s="4">
        <f t="shared" si="76"/>
        <v>0.30386279760510548</v>
      </c>
      <c r="S175" s="4">
        <f t="shared" si="98"/>
        <v>0</v>
      </c>
      <c r="T175" s="4">
        <f t="shared" si="99"/>
        <v>0</v>
      </c>
      <c r="U175" s="5">
        <f t="shared" si="100"/>
        <v>1.1637441659456622</v>
      </c>
      <c r="V175" s="5">
        <f t="shared" si="101"/>
        <v>-14.477612891116863</v>
      </c>
      <c r="W175" s="5">
        <f t="shared" si="102"/>
        <v>-5.7258441664062651</v>
      </c>
      <c r="X175" s="5">
        <f t="shared" si="77"/>
        <v>0.99999999999999978</v>
      </c>
      <c r="Y175" s="5">
        <f t="shared" si="78"/>
        <v>-3.4645708874898125</v>
      </c>
      <c r="Z175" s="5">
        <f t="shared" si="79"/>
        <v>-4.530940683350356</v>
      </c>
      <c r="AA175" s="5">
        <f t="shared" si="80"/>
        <v>10.752184184393899</v>
      </c>
      <c r="AB175" s="5">
        <f t="shared" si="81"/>
        <v>-2.3008267215441505</v>
      </c>
      <c r="AC175" s="5">
        <f t="shared" si="82"/>
        <v>-19.008553574467218</v>
      </c>
      <c r="AD175" s="5">
        <f t="shared" si="83"/>
        <v>-27.147659982012364</v>
      </c>
      <c r="AE175">
        <f t="shared" si="72"/>
        <v>0</v>
      </c>
    </row>
    <row r="176" spans="1:31" x14ac:dyDescent="0.2">
      <c r="A176">
        <f t="shared" si="84"/>
        <v>1.4400000000000011</v>
      </c>
      <c r="B176" s="5">
        <f t="shared" si="85"/>
        <v>-5.6429294767964215</v>
      </c>
      <c r="C176" s="5">
        <f t="shared" si="86"/>
        <v>145.94542043856706</v>
      </c>
      <c r="D176" s="5">
        <f t="shared" si="87"/>
        <v>80.900824432101544</v>
      </c>
      <c r="E176" s="2">
        <f t="shared" si="95"/>
        <v>146.05447066101812</v>
      </c>
      <c r="F176" s="2">
        <f t="shared" si="96"/>
        <v>-2.214218658738965</v>
      </c>
      <c r="G176" s="3">
        <f t="shared" si="88"/>
        <v>-6.5142810537467124</v>
      </c>
      <c r="H176" s="3">
        <f t="shared" si="89"/>
        <v>80.564892511921215</v>
      </c>
      <c r="I176" s="3">
        <f t="shared" si="90"/>
        <v>31.666828660863153</v>
      </c>
      <c r="J176" s="2">
        <f t="shared" si="97"/>
        <v>86.809710289466395</v>
      </c>
      <c r="K176" s="2">
        <f t="shared" si="91"/>
        <v>59.17498997236973</v>
      </c>
      <c r="L176" s="6">
        <f t="shared" si="73"/>
        <v>2961.0598805973818</v>
      </c>
      <c r="M176" s="2">
        <f t="shared" si="74"/>
        <v>37.527321403404315</v>
      </c>
      <c r="N176" s="2">
        <f t="shared" si="92"/>
        <v>86.809710289466395</v>
      </c>
      <c r="O176" s="2">
        <f t="shared" si="93"/>
        <v>59.17498997236973</v>
      </c>
      <c r="P176" s="5">
        <f t="shared" si="75"/>
        <v>0.38725558114782171</v>
      </c>
      <c r="Q176" s="4">
        <f t="shared" si="94"/>
        <v>0.43229405187817949</v>
      </c>
      <c r="R176" s="4">
        <f t="shared" si="76"/>
        <v>0.30421398310378717</v>
      </c>
      <c r="S176" s="4">
        <f t="shared" si="98"/>
        <v>0</v>
      </c>
      <c r="T176" s="4">
        <f t="shared" si="99"/>
        <v>0</v>
      </c>
      <c r="U176" s="5">
        <f t="shared" si="100"/>
        <v>1.1641953851930646</v>
      </c>
      <c r="V176" s="5">
        <f t="shared" si="101"/>
        <v>-14.398100925812592</v>
      </c>
      <c r="W176" s="5">
        <f t="shared" si="102"/>
        <v>-5.6593161219951549</v>
      </c>
      <c r="X176" s="5">
        <f t="shared" si="77"/>
        <v>1</v>
      </c>
      <c r="Y176" s="5">
        <f t="shared" si="78"/>
        <v>-3.4455753949150711</v>
      </c>
      <c r="Z176" s="5">
        <f t="shared" si="79"/>
        <v>-4.4861977940384472</v>
      </c>
      <c r="AA176" s="5">
        <f t="shared" si="80"/>
        <v>10.704721972002316</v>
      </c>
      <c r="AB176" s="5">
        <f t="shared" si="81"/>
        <v>-2.2813800097220067</v>
      </c>
      <c r="AC176" s="5">
        <f t="shared" si="82"/>
        <v>-18.884298719851039</v>
      </c>
      <c r="AD176" s="5">
        <f t="shared" si="83"/>
        <v>-27.128594149992839</v>
      </c>
      <c r="AE176">
        <f t="shared" si="72"/>
        <v>0</v>
      </c>
    </row>
    <row r="177" spans="1:31" x14ac:dyDescent="0.2">
      <c r="A177">
        <f t="shared" si="84"/>
        <v>1.4500000000000011</v>
      </c>
      <c r="B177" s="5">
        <f t="shared" si="85"/>
        <v>-5.7081863563343749</v>
      </c>
      <c r="C177" s="5">
        <f t="shared" si="86"/>
        <v>146.75012514875027</v>
      </c>
      <c r="D177" s="5">
        <f t="shared" si="87"/>
        <v>81.216136289002677</v>
      </c>
      <c r="E177" s="2">
        <f t="shared" si="95"/>
        <v>146.86109975978155</v>
      </c>
      <c r="F177" s="2">
        <f t="shared" si="96"/>
        <v>-2.227529218482458</v>
      </c>
      <c r="G177" s="3">
        <f t="shared" si="88"/>
        <v>-6.5370948538439322</v>
      </c>
      <c r="H177" s="3">
        <f t="shared" si="89"/>
        <v>80.376049524722703</v>
      </c>
      <c r="I177" s="3">
        <f t="shared" si="90"/>
        <v>31.395542719363224</v>
      </c>
      <c r="J177" s="2">
        <f t="shared" si="97"/>
        <v>86.537408379106154</v>
      </c>
      <c r="K177" s="2">
        <f t="shared" si="91"/>
        <v>58.989371764898536</v>
      </c>
      <c r="L177" s="6">
        <f t="shared" si="73"/>
        <v>2961.0589253492576</v>
      </c>
      <c r="M177" s="2">
        <f t="shared" si="74"/>
        <v>37.527309296961079</v>
      </c>
      <c r="N177" s="2">
        <f t="shared" si="92"/>
        <v>86.537408379106154</v>
      </c>
      <c r="O177" s="2">
        <f t="shared" si="93"/>
        <v>58.989371764898536</v>
      </c>
      <c r="P177" s="5">
        <f t="shared" si="75"/>
        <v>0.38725552536609376</v>
      </c>
      <c r="Q177" s="4">
        <f t="shared" si="94"/>
        <v>0.4336541849342207</v>
      </c>
      <c r="R177" s="4">
        <f t="shared" si="76"/>
        <v>0.30456390145994383</v>
      </c>
      <c r="S177" s="4">
        <f t="shared" si="98"/>
        <v>0</v>
      </c>
      <c r="T177" s="4">
        <f t="shared" si="99"/>
        <v>0</v>
      </c>
      <c r="U177" s="5">
        <f t="shared" si="100"/>
        <v>1.1646077707114828</v>
      </c>
      <c r="V177" s="5">
        <f t="shared" si="101"/>
        <v>-14.319292277140608</v>
      </c>
      <c r="W177" s="5">
        <f t="shared" si="102"/>
        <v>-5.5932327485159128</v>
      </c>
      <c r="X177" s="5">
        <f t="shared" si="77"/>
        <v>1</v>
      </c>
      <c r="Y177" s="5">
        <f t="shared" si="78"/>
        <v>-3.4267000028912418</v>
      </c>
      <c r="Z177" s="5">
        <f t="shared" si="79"/>
        <v>-4.4416484703441519</v>
      </c>
      <c r="AA177" s="5">
        <f t="shared" si="80"/>
        <v>10.65761141510248</v>
      </c>
      <c r="AB177" s="5">
        <f t="shared" si="81"/>
        <v>-2.262092232179759</v>
      </c>
      <c r="AC177" s="5">
        <f t="shared" si="82"/>
        <v>-18.76094074748476</v>
      </c>
      <c r="AD177" s="5">
        <f t="shared" si="83"/>
        <v>-27.109621333413433</v>
      </c>
      <c r="AE177">
        <f t="shared" si="72"/>
        <v>0</v>
      </c>
    </row>
    <row r="178" spans="1:31" x14ac:dyDescent="0.2">
      <c r="A178">
        <f t="shared" si="84"/>
        <v>1.4600000000000011</v>
      </c>
      <c r="B178" s="5">
        <f t="shared" si="85"/>
        <v>-5.7736704094844233</v>
      </c>
      <c r="C178" s="5">
        <f t="shared" si="86"/>
        <v>147.55294759696011</v>
      </c>
      <c r="D178" s="5">
        <f t="shared" si="87"/>
        <v>81.528736235129642</v>
      </c>
      <c r="E178" s="2">
        <f t="shared" si="95"/>
        <v>147.66586475739277</v>
      </c>
      <c r="F178" s="2">
        <f t="shared" si="96"/>
        <v>-2.2408109931966824</v>
      </c>
      <c r="G178" s="3">
        <f t="shared" si="88"/>
        <v>-6.5597157761657297</v>
      </c>
      <c r="H178" s="3">
        <f t="shared" si="89"/>
        <v>80.18844011724785</v>
      </c>
      <c r="I178" s="3">
        <f t="shared" si="90"/>
        <v>31.124446506029091</v>
      </c>
      <c r="J178" s="2">
        <f t="shared" si="97"/>
        <v>86.266719943487985</v>
      </c>
      <c r="K178" s="2">
        <f t="shared" si="91"/>
        <v>58.804853403877289</v>
      </c>
      <c r="L178" s="6">
        <f t="shared" si="73"/>
        <v>2961.0579763391725</v>
      </c>
      <c r="M178" s="2">
        <f t="shared" si="74"/>
        <v>37.527297269576316</v>
      </c>
      <c r="N178" s="2">
        <f t="shared" si="92"/>
        <v>86.266719943487985</v>
      </c>
      <c r="O178" s="2">
        <f t="shared" si="93"/>
        <v>58.804853403877289</v>
      </c>
      <c r="P178" s="5">
        <f t="shared" si="75"/>
        <v>0.38725546994865401</v>
      </c>
      <c r="Q178" s="4">
        <f t="shared" si="94"/>
        <v>0.43501476924310878</v>
      </c>
      <c r="R178" s="4">
        <f t="shared" si="76"/>
        <v>0.30491254543697643</v>
      </c>
      <c r="S178" s="4">
        <f t="shared" si="98"/>
        <v>0</v>
      </c>
      <c r="T178" s="4">
        <f t="shared" si="99"/>
        <v>0</v>
      </c>
      <c r="U178" s="5">
        <f t="shared" si="100"/>
        <v>1.1649821143273771</v>
      </c>
      <c r="V178" s="5">
        <f t="shared" si="101"/>
        <v>-14.241180822473105</v>
      </c>
      <c r="W178" s="5">
        <f t="shared" si="102"/>
        <v>-5.5275906358030333</v>
      </c>
      <c r="X178" s="5">
        <f t="shared" si="77"/>
        <v>1</v>
      </c>
      <c r="Y178" s="5">
        <f t="shared" si="78"/>
        <v>-3.4079439800792466</v>
      </c>
      <c r="Z178" s="5">
        <f t="shared" si="79"/>
        <v>-4.3972919397476318</v>
      </c>
      <c r="AA178" s="5">
        <f t="shared" si="80"/>
        <v>10.610850137820794</v>
      </c>
      <c r="AB178" s="5">
        <f t="shared" si="81"/>
        <v>-2.2429618657518695</v>
      </c>
      <c r="AC178" s="5">
        <f t="shared" si="82"/>
        <v>-18.638472762220736</v>
      </c>
      <c r="AD178" s="5">
        <f t="shared" si="83"/>
        <v>-27.090740497982239</v>
      </c>
      <c r="AE178">
        <f t="shared" si="72"/>
        <v>0</v>
      </c>
    </row>
    <row r="179" spans="1:31" x14ac:dyDescent="0.2">
      <c r="A179">
        <f t="shared" si="84"/>
        <v>1.4700000000000011</v>
      </c>
      <c r="B179" s="5">
        <f t="shared" si="85"/>
        <v>-5.8393797153393683</v>
      </c>
      <c r="C179" s="5">
        <f t="shared" si="86"/>
        <v>148.35390007449448</v>
      </c>
      <c r="D179" s="5">
        <f t="shared" si="87"/>
        <v>81.838626163165031</v>
      </c>
      <c r="E179" s="2">
        <f t="shared" si="95"/>
        <v>148.46877793924557</v>
      </c>
      <c r="F179" s="2">
        <f t="shared" si="96"/>
        <v>-2.254064024653768</v>
      </c>
      <c r="G179" s="3">
        <f t="shared" si="88"/>
        <v>-6.5821453948232485</v>
      </c>
      <c r="H179" s="3">
        <f t="shared" si="89"/>
        <v>80.002055389625639</v>
      </c>
      <c r="I179" s="3">
        <f t="shared" si="90"/>
        <v>30.853539101049268</v>
      </c>
      <c r="J179" s="2">
        <f t="shared" si="97"/>
        <v>85.997641709661423</v>
      </c>
      <c r="K179" s="2">
        <f t="shared" si="91"/>
        <v>58.621432658255905</v>
      </c>
      <c r="L179" s="6">
        <f t="shared" si="73"/>
        <v>2961.0570334791291</v>
      </c>
      <c r="M179" s="2">
        <f t="shared" si="74"/>
        <v>37.527285320134801</v>
      </c>
      <c r="N179" s="2">
        <f t="shared" si="92"/>
        <v>85.997641709661423</v>
      </c>
      <c r="O179" s="2">
        <f t="shared" si="93"/>
        <v>58.621432658255905</v>
      </c>
      <c r="P179" s="5">
        <f t="shared" si="75"/>
        <v>0.38725541489036341</v>
      </c>
      <c r="Q179" s="4">
        <f t="shared" si="94"/>
        <v>0.43637574907962612</v>
      </c>
      <c r="R179" s="4">
        <f t="shared" si="76"/>
        <v>0.30525990773230666</v>
      </c>
      <c r="S179" s="4">
        <f t="shared" si="98"/>
        <v>0</v>
      </c>
      <c r="T179" s="4">
        <f t="shared" si="99"/>
        <v>0</v>
      </c>
      <c r="U179" s="5">
        <f t="shared" si="100"/>
        <v>1.1653191982439286</v>
      </c>
      <c r="V179" s="5">
        <f t="shared" si="101"/>
        <v>-14.16376051459258</v>
      </c>
      <c r="W179" s="5">
        <f t="shared" si="102"/>
        <v>-5.4623863940319293</v>
      </c>
      <c r="X179" s="5">
        <f t="shared" si="77"/>
        <v>1.0000000000000002</v>
      </c>
      <c r="Y179" s="5">
        <f t="shared" si="78"/>
        <v>-3.3893066017098392</v>
      </c>
      <c r="Z179" s="5">
        <f t="shared" si="79"/>
        <v>-4.3531274277333276</v>
      </c>
      <c r="AA179" s="5">
        <f t="shared" si="80"/>
        <v>10.564435790785726</v>
      </c>
      <c r="AB179" s="5">
        <f t="shared" si="81"/>
        <v>-2.2239874034659106</v>
      </c>
      <c r="AC179" s="5">
        <f t="shared" si="82"/>
        <v>-18.516887942325909</v>
      </c>
      <c r="AD179" s="5">
        <f t="shared" si="83"/>
        <v>-27.071950603246201</v>
      </c>
      <c r="AE179">
        <f t="shared" si="72"/>
        <v>0</v>
      </c>
    </row>
    <row r="180" spans="1:31" x14ac:dyDescent="0.2">
      <c r="A180">
        <f t="shared" si="84"/>
        <v>1.4800000000000011</v>
      </c>
      <c r="B180" s="5">
        <f t="shared" si="85"/>
        <v>-5.905312368657774</v>
      </c>
      <c r="C180" s="5">
        <f t="shared" si="86"/>
        <v>149.15299478399362</v>
      </c>
      <c r="D180" s="5">
        <f t="shared" si="87"/>
        <v>82.145807956645356</v>
      </c>
      <c r="E180" s="2">
        <f t="shared" si="95"/>
        <v>149.26985150125074</v>
      </c>
      <c r="F180" s="2">
        <f t="shared" si="96"/>
        <v>-2.2672883545799136</v>
      </c>
      <c r="G180" s="3">
        <f t="shared" si="88"/>
        <v>-6.6043852688579072</v>
      </c>
      <c r="H180" s="3">
        <f t="shared" si="89"/>
        <v>79.81688651020238</v>
      </c>
      <c r="I180" s="3">
        <f t="shared" si="90"/>
        <v>30.582819595016804</v>
      </c>
      <c r="J180" s="2">
        <f t="shared" si="97"/>
        <v>85.730170484744619</v>
      </c>
      <c r="K180" s="2">
        <f t="shared" si="91"/>
        <v>58.439107351564154</v>
      </c>
      <c r="L180" s="6">
        <f t="shared" si="73"/>
        <v>2961.0560966811577</v>
      </c>
      <c r="M180" s="2">
        <f t="shared" si="74"/>
        <v>37.527273447521615</v>
      </c>
      <c r="N180" s="2">
        <f t="shared" si="92"/>
        <v>85.730170484744619</v>
      </c>
      <c r="O180" s="2">
        <f t="shared" si="93"/>
        <v>58.439107351564154</v>
      </c>
      <c r="P180" s="5">
        <f t="shared" si="75"/>
        <v>0.38725536018608486</v>
      </c>
      <c r="Q180" s="4">
        <f t="shared" si="94"/>
        <v>0.43773706777125165</v>
      </c>
      <c r="R180" s="4">
        <f t="shared" si="76"/>
        <v>0.30560598097804653</v>
      </c>
      <c r="S180" s="4">
        <f t="shared" si="98"/>
        <v>0</v>
      </c>
      <c r="T180" s="4">
        <f t="shared" si="99"/>
        <v>0</v>
      </c>
      <c r="U180" s="5">
        <f t="shared" si="100"/>
        <v>1.1656197951822287</v>
      </c>
      <c r="V180" s="5">
        <f t="shared" si="101"/>
        <v>-14.087025380667106</v>
      </c>
      <c r="W180" s="5">
        <f t="shared" si="102"/>
        <v>-5.3976166533669092</v>
      </c>
      <c r="X180" s="5">
        <f t="shared" si="77"/>
        <v>1</v>
      </c>
      <c r="Y180" s="5">
        <f t="shared" si="78"/>
        <v>-3.3707871494935531</v>
      </c>
      <c r="Z180" s="5">
        <f t="shared" si="79"/>
        <v>-4.3091541577145334</v>
      </c>
      <c r="AA180" s="5">
        <f t="shared" si="80"/>
        <v>10.518366050823905</v>
      </c>
      <c r="AB180" s="5">
        <f t="shared" si="81"/>
        <v>-2.2051673543113246</v>
      </c>
      <c r="AC180" s="5">
        <f t="shared" si="82"/>
        <v>-18.396179538381638</v>
      </c>
      <c r="AD180" s="5">
        <f t="shared" si="83"/>
        <v>-27.053250602543002</v>
      </c>
      <c r="AE180">
        <f t="shared" si="72"/>
        <v>0</v>
      </c>
    </row>
    <row r="181" spans="1:31" x14ac:dyDescent="0.2">
      <c r="A181">
        <f t="shared" si="84"/>
        <v>1.4900000000000011</v>
      </c>
      <c r="B181" s="5">
        <f t="shared" si="85"/>
        <v>-5.9714664797140689</v>
      </c>
      <c r="C181" s="5">
        <f t="shared" si="86"/>
        <v>149.9502438401187</v>
      </c>
      <c r="D181" s="5">
        <f t="shared" si="87"/>
        <v>82.450283490065402</v>
      </c>
      <c r="E181" s="2">
        <f t="shared" si="95"/>
        <v>150.06909755052638</v>
      </c>
      <c r="F181" s="2">
        <f t="shared" si="96"/>
        <v>-2.2804840246568396</v>
      </c>
      <c r="G181" s="3">
        <f t="shared" si="88"/>
        <v>-6.6264369424010203</v>
      </c>
      <c r="H181" s="3">
        <f t="shared" si="89"/>
        <v>79.632924714818557</v>
      </c>
      <c r="I181" s="3">
        <f t="shared" si="90"/>
        <v>30.312287088991376</v>
      </c>
      <c r="J181" s="2">
        <f t="shared" si="97"/>
        <v>85.464303154902112</v>
      </c>
      <c r="K181" s="2">
        <f t="shared" si="91"/>
        <v>58.257875361214793</v>
      </c>
      <c r="L181" s="6">
        <f t="shared" si="73"/>
        <v>2961.0551658573067</v>
      </c>
      <c r="M181" s="2">
        <f t="shared" si="74"/>
        <v>37.527261650622108</v>
      </c>
      <c r="N181" s="2">
        <f t="shared" si="92"/>
        <v>85.464303154902112</v>
      </c>
      <c r="O181" s="2">
        <f t="shared" si="93"/>
        <v>58.257875361214793</v>
      </c>
      <c r="P181" s="5">
        <f t="shared" si="75"/>
        <v>0.38725530583068185</v>
      </c>
      <c r="Q181" s="4">
        <f t="shared" si="94"/>
        <v>0.43909866769292905</v>
      </c>
      <c r="R181" s="4">
        <f t="shared" si="76"/>
        <v>0.30595075774169056</v>
      </c>
      <c r="S181" s="4">
        <f t="shared" si="98"/>
        <v>0</v>
      </c>
      <c r="T181" s="4">
        <f t="shared" si="99"/>
        <v>0</v>
      </c>
      <c r="U181" s="5">
        <f t="shared" si="100"/>
        <v>1.1658846685198114</v>
      </c>
      <c r="V181" s="5">
        <f t="shared" si="101"/>
        <v>-14.010969521239979</v>
      </c>
      <c r="W181" s="5">
        <f t="shared" si="102"/>
        <v>-5.3332780636135899</v>
      </c>
      <c r="X181" s="5">
        <f t="shared" si="77"/>
        <v>0.99999999999999978</v>
      </c>
      <c r="Y181" s="5">
        <f t="shared" si="78"/>
        <v>-3.3523849115313955</v>
      </c>
      <c r="Z181" s="5">
        <f t="shared" si="79"/>
        <v>-4.265371350958131</v>
      </c>
      <c r="AA181" s="5">
        <f t="shared" si="80"/>
        <v>10.472638620658969</v>
      </c>
      <c r="AB181" s="5">
        <f t="shared" si="81"/>
        <v>-2.1865002430115839</v>
      </c>
      <c r="AC181" s="5">
        <f t="shared" si="82"/>
        <v>-18.276340872198109</v>
      </c>
      <c r="AD181" s="5">
        <f t="shared" si="83"/>
        <v>-27.034639442954621</v>
      </c>
      <c r="AE181">
        <f t="shared" si="72"/>
        <v>0</v>
      </c>
    </row>
    <row r="182" spans="1:31" x14ac:dyDescent="0.2">
      <c r="A182">
        <f t="shared" si="84"/>
        <v>1.5000000000000011</v>
      </c>
      <c r="B182" s="5">
        <f t="shared" si="85"/>
        <v>-6.0378401741502294</v>
      </c>
      <c r="C182" s="5">
        <f t="shared" si="86"/>
        <v>150.74565927022329</v>
      </c>
      <c r="D182" s="5">
        <f t="shared" si="87"/>
        <v>82.75205462898316</v>
      </c>
      <c r="E182" s="2">
        <f t="shared" si="95"/>
        <v>150.86652810608069</v>
      </c>
      <c r="F182" s="2">
        <f t="shared" si="96"/>
        <v>-2.2936510765232194</v>
      </c>
      <c r="G182" s="3">
        <f t="shared" si="88"/>
        <v>-6.648301944831136</v>
      </c>
      <c r="H182" s="3">
        <f t="shared" si="89"/>
        <v>79.450161306096575</v>
      </c>
      <c r="I182" s="3">
        <f t="shared" si="90"/>
        <v>30.041940694561831</v>
      </c>
      <c r="J182" s="2">
        <f t="shared" si="97"/>
        <v>85.200036684322981</v>
      </c>
      <c r="K182" s="2">
        <f t="shared" si="91"/>
        <v>58.077734617807074</v>
      </c>
      <c r="L182" s="6">
        <f t="shared" si="73"/>
        <v>2961.0542409196414</v>
      </c>
      <c r="M182" s="2">
        <f t="shared" si="74"/>
        <v>37.527249928321844</v>
      </c>
      <c r="N182" s="2">
        <f t="shared" si="92"/>
        <v>85.200036684322981</v>
      </c>
      <c r="O182" s="2">
        <f t="shared" si="93"/>
        <v>58.077734617807074</v>
      </c>
      <c r="P182" s="5">
        <f t="shared" si="75"/>
        <v>0.38725525181901932</v>
      </c>
      <c r="Q182" s="4">
        <f t="shared" si="94"/>
        <v>0.44046049026205353</v>
      </c>
      <c r="R182" s="4">
        <f t="shared" si="76"/>
        <v>0.30629423052683308</v>
      </c>
      <c r="S182" s="4">
        <f t="shared" si="98"/>
        <v>0</v>
      </c>
      <c r="T182" s="4">
        <f t="shared" si="99"/>
        <v>0</v>
      </c>
      <c r="U182" s="5">
        <f t="shared" si="100"/>
        <v>1.1661145724265833</v>
      </c>
      <c r="V182" s="5">
        <f t="shared" si="101"/>
        <v>-13.935587109233666</v>
      </c>
      <c r="W182" s="5">
        <f t="shared" si="102"/>
        <v>-5.2693672938757521</v>
      </c>
      <c r="X182" s="5">
        <f t="shared" si="77"/>
        <v>0.99999999999999978</v>
      </c>
      <c r="Y182" s="5">
        <f t="shared" si="78"/>
        <v>-3.3340991822263089</v>
      </c>
      <c r="Z182" s="5">
        <f t="shared" si="79"/>
        <v>-4.2217782265095707</v>
      </c>
      <c r="AA182" s="5">
        <f t="shared" si="80"/>
        <v>10.427251228613262</v>
      </c>
      <c r="AB182" s="5">
        <f t="shared" si="81"/>
        <v>-2.1679846097997255</v>
      </c>
      <c r="AC182" s="5">
        <f t="shared" si="82"/>
        <v>-18.157365335743236</v>
      </c>
      <c r="AD182" s="5">
        <f t="shared" si="83"/>
        <v>-27.016116065262491</v>
      </c>
      <c r="AE182">
        <f t="shared" si="72"/>
        <v>0</v>
      </c>
    </row>
    <row r="183" spans="1:31" x14ac:dyDescent="0.2">
      <c r="A183">
        <f t="shared" si="84"/>
        <v>1.5100000000000011</v>
      </c>
      <c r="B183" s="5">
        <f t="shared" si="85"/>
        <v>-6.1044315928290303</v>
      </c>
      <c r="C183" s="5">
        <f t="shared" si="86"/>
        <v>151.53925301501747</v>
      </c>
      <c r="D183" s="5">
        <f t="shared" si="87"/>
        <v>83.051123230125512</v>
      </c>
      <c r="E183" s="2">
        <f t="shared" si="95"/>
        <v>151.66215509948751</v>
      </c>
      <c r="F183" s="2">
        <f t="shared" si="96"/>
        <v>-2.3067895517760872</v>
      </c>
      <c r="G183" s="3">
        <f t="shared" si="88"/>
        <v>-6.6699817909291337</v>
      </c>
      <c r="H183" s="3">
        <f t="shared" si="89"/>
        <v>79.268587652739143</v>
      </c>
      <c r="I183" s="3">
        <f t="shared" si="90"/>
        <v>29.771779533909207</v>
      </c>
      <c r="J183" s="2">
        <f t="shared" si="97"/>
        <v>84.937368114199359</v>
      </c>
      <c r="K183" s="2">
        <f t="shared" si="91"/>
        <v>57.898683104430368</v>
      </c>
      <c r="L183" s="6">
        <f t="shared" si="73"/>
        <v>2961.0533217802372</v>
      </c>
      <c r="M183" s="2">
        <f t="shared" si="74"/>
        <v>37.52723827950647</v>
      </c>
      <c r="N183" s="2">
        <f t="shared" si="92"/>
        <v>84.937368114199359</v>
      </c>
      <c r="O183" s="2">
        <f t="shared" si="93"/>
        <v>57.898683104430368</v>
      </c>
      <c r="P183" s="5">
        <f t="shared" si="75"/>
        <v>0.38725519814596243</v>
      </c>
      <c r="Q183" s="4">
        <f t="shared" si="94"/>
        <v>0.44182247593368595</v>
      </c>
      <c r="R183" s="4">
        <f t="shared" si="76"/>
        <v>0.30663639177390933</v>
      </c>
      <c r="S183" s="4">
        <f t="shared" si="98"/>
        <v>0</v>
      </c>
      <c r="T183" s="4">
        <f t="shared" si="99"/>
        <v>0</v>
      </c>
      <c r="U183" s="5">
        <f t="shared" si="100"/>
        <v>1.1663102519981838</v>
      </c>
      <c r="V183" s="5">
        <f t="shared" si="101"/>
        <v>-13.860872388967604</v>
      </c>
      <c r="W183" s="5">
        <f t="shared" si="102"/>
        <v>-5.2058810322165909</v>
      </c>
      <c r="X183" s="5">
        <f t="shared" si="77"/>
        <v>0.99999999999999978</v>
      </c>
      <c r="Y183" s="5">
        <f t="shared" si="78"/>
        <v>-3.3159292621953491</v>
      </c>
      <c r="Z183" s="5">
        <f t="shared" si="79"/>
        <v>-4.1783740011180752</v>
      </c>
      <c r="AA183" s="5">
        <f t="shared" si="80"/>
        <v>10.382201628312149</v>
      </c>
      <c r="AB183" s="5">
        <f t="shared" si="81"/>
        <v>-2.1496190101971653</v>
      </c>
      <c r="AC183" s="5">
        <f t="shared" si="82"/>
        <v>-18.03924639008568</v>
      </c>
      <c r="AD183" s="5">
        <f t="shared" si="83"/>
        <v>-26.997679403904442</v>
      </c>
      <c r="AE183">
        <f t="shared" si="72"/>
        <v>0</v>
      </c>
    </row>
    <row r="184" spans="1:31" x14ac:dyDescent="0.2">
      <c r="A184">
        <f t="shared" si="84"/>
        <v>1.5200000000000011</v>
      </c>
      <c r="B184" s="5">
        <f t="shared" si="85"/>
        <v>-6.171238891688831</v>
      </c>
      <c r="C184" s="5">
        <f t="shared" si="86"/>
        <v>152.33103692922535</v>
      </c>
      <c r="D184" s="5">
        <f t="shared" si="87"/>
        <v>83.347491141494416</v>
      </c>
      <c r="E184" s="2">
        <f t="shared" si="95"/>
        <v>152.45599037555496</v>
      </c>
      <c r="F184" s="2">
        <f t="shared" si="96"/>
        <v>-2.3198994919722207</v>
      </c>
      <c r="G184" s="3">
        <f t="shared" si="88"/>
        <v>-6.6914779810311051</v>
      </c>
      <c r="H184" s="3">
        <f t="shared" si="89"/>
        <v>79.088195188838284</v>
      </c>
      <c r="I184" s="3">
        <f t="shared" si="90"/>
        <v>29.501802739870161</v>
      </c>
      <c r="J184" s="2">
        <f t="shared" si="97"/>
        <v>84.676294561704921</v>
      </c>
      <c r="K184" s="2">
        <f t="shared" si="91"/>
        <v>57.720718855967903</v>
      </c>
      <c r="L184" s="6">
        <f t="shared" si="73"/>
        <v>2961.052408351175</v>
      </c>
      <c r="M184" s="2">
        <f t="shared" si="74"/>
        <v>37.527226703061764</v>
      </c>
      <c r="N184" s="2">
        <f t="shared" si="92"/>
        <v>84.676294561704921</v>
      </c>
      <c r="O184" s="2">
        <f t="shared" si="93"/>
        <v>57.720718855967903</v>
      </c>
      <c r="P184" s="5">
        <f t="shared" si="75"/>
        <v>0.38725514480637696</v>
      </c>
      <c r="Q184" s="4">
        <f t="shared" si="94"/>
        <v>0.44318456419600522</v>
      </c>
      <c r="R184" s="4">
        <f t="shared" si="76"/>
        <v>0.30697723386096254</v>
      </c>
      <c r="S184" s="4">
        <f t="shared" si="98"/>
        <v>0</v>
      </c>
      <c r="T184" s="4">
        <f t="shared" si="99"/>
        <v>0</v>
      </c>
      <c r="U184" s="5">
        <f t="shared" si="100"/>
        <v>1.1664724433868234</v>
      </c>
      <c r="V184" s="5">
        <f t="shared" si="101"/>
        <v>-13.786819675189687</v>
      </c>
      <c r="W184" s="5">
        <f t="shared" si="102"/>
        <v>-5.1428159853243134</v>
      </c>
      <c r="X184" s="5">
        <f t="shared" si="77"/>
        <v>1</v>
      </c>
      <c r="Y184" s="5">
        <f t="shared" si="78"/>
        <v>-3.2978744581825996</v>
      </c>
      <c r="Z184" s="5">
        <f t="shared" si="79"/>
        <v>-4.1351578891621363</v>
      </c>
      <c r="AA184" s="5">
        <f t="shared" si="80"/>
        <v>10.337487598391011</v>
      </c>
      <c r="AB184" s="5">
        <f t="shared" si="81"/>
        <v>-2.1314020147957762</v>
      </c>
      <c r="AC184" s="5">
        <f t="shared" si="82"/>
        <v>-17.921977564351824</v>
      </c>
      <c r="AD184" s="5">
        <f t="shared" si="83"/>
        <v>-26.979328386933304</v>
      </c>
      <c r="AE184">
        <f t="shared" si="72"/>
        <v>0</v>
      </c>
    </row>
    <row r="185" spans="1:31" x14ac:dyDescent="0.2">
      <c r="A185">
        <f t="shared" si="84"/>
        <v>1.5300000000000011</v>
      </c>
      <c r="B185" s="5">
        <f t="shared" si="85"/>
        <v>-6.2382602415998818</v>
      </c>
      <c r="C185" s="5">
        <f t="shared" si="86"/>
        <v>153.12102278223551</v>
      </c>
      <c r="D185" s="5">
        <f t="shared" si="87"/>
        <v>83.64116020247377</v>
      </c>
      <c r="E185" s="2">
        <f t="shared" si="95"/>
        <v>153.24804569298695</v>
      </c>
      <c r="F185" s="2">
        <f t="shared" si="96"/>
        <v>-2.3329809386294973</v>
      </c>
      <c r="G185" s="3">
        <f t="shared" si="88"/>
        <v>-6.7127920011790625</v>
      </c>
      <c r="H185" s="3">
        <f t="shared" si="89"/>
        <v>78.908975413194767</v>
      </c>
      <c r="I185" s="3">
        <f t="shared" si="90"/>
        <v>29.232009456000828</v>
      </c>
      <c r="J185" s="2">
        <f t="shared" si="97"/>
        <v>84.416813218973104</v>
      </c>
      <c r="K185" s="2">
        <f t="shared" si="91"/>
        <v>57.543839958400206</v>
      </c>
      <c r="L185" s="6">
        <f t="shared" si="73"/>
        <v>2961.0515005445372</v>
      </c>
      <c r="M185" s="2">
        <f t="shared" si="74"/>
        <v>37.527215197873467</v>
      </c>
      <c r="N185" s="2">
        <f t="shared" si="92"/>
        <v>84.416813218973104</v>
      </c>
      <c r="O185" s="2">
        <f t="shared" si="93"/>
        <v>57.543839958400206</v>
      </c>
      <c r="P185" s="5">
        <f t="shared" si="75"/>
        <v>0.38725509179512863</v>
      </c>
      <c r="Q185" s="4">
        <f t="shared" si="94"/>
        <v>0.4445466935660044</v>
      </c>
      <c r="R185" s="4">
        <f t="shared" si="76"/>
        <v>0.30731674910443507</v>
      </c>
      <c r="S185" s="4">
        <f t="shared" si="98"/>
        <v>0</v>
      </c>
      <c r="T185" s="4">
        <f t="shared" si="99"/>
        <v>0</v>
      </c>
      <c r="U185" s="5">
        <f t="shared" si="100"/>
        <v>1.1666018739296355</v>
      </c>
      <c r="V185" s="5">
        <f t="shared" si="101"/>
        <v>-13.71342335212108</v>
      </c>
      <c r="W185" s="5">
        <f t="shared" si="102"/>
        <v>-5.0801688781820671</v>
      </c>
      <c r="X185" s="5">
        <f t="shared" si="77"/>
        <v>0.99999999999999978</v>
      </c>
      <c r="Y185" s="5">
        <f t="shared" si="78"/>
        <v>-3.2799340829727739</v>
      </c>
      <c r="Z185" s="5">
        <f t="shared" si="79"/>
        <v>-4.0921291025752717</v>
      </c>
      <c r="AA185" s="5">
        <f t="shared" si="80"/>
        <v>10.293106942204737</v>
      </c>
      <c r="AB185" s="5">
        <f t="shared" si="81"/>
        <v>-2.1133322090431381</v>
      </c>
      <c r="AC185" s="5">
        <f t="shared" si="82"/>
        <v>-17.80555245469635</v>
      </c>
      <c r="AD185" s="5">
        <f t="shared" si="83"/>
        <v>-26.96106193597733</v>
      </c>
      <c r="AE185">
        <f t="shared" si="72"/>
        <v>0</v>
      </c>
    </row>
    <row r="186" spans="1:31" x14ac:dyDescent="0.2">
      <c r="A186">
        <f t="shared" si="84"/>
        <v>1.5400000000000011</v>
      </c>
      <c r="B186" s="5">
        <f t="shared" si="85"/>
        <v>-6.305493828222124</v>
      </c>
      <c r="C186" s="5">
        <f t="shared" si="86"/>
        <v>153.90922225874471</v>
      </c>
      <c r="D186" s="5">
        <f t="shared" si="87"/>
        <v>83.932132243936977</v>
      </c>
      <c r="E186" s="2">
        <f t="shared" si="95"/>
        <v>154.03833272503772</v>
      </c>
      <c r="F186" s="2">
        <f t="shared" si="96"/>
        <v>-2.3460339332282243</v>
      </c>
      <c r="G186" s="3">
        <f t="shared" si="88"/>
        <v>-6.733925323269494</v>
      </c>
      <c r="H186" s="3">
        <f t="shared" si="89"/>
        <v>78.730919888647804</v>
      </c>
      <c r="I186" s="3">
        <f t="shared" si="90"/>
        <v>28.962398836641054</v>
      </c>
      <c r="J186" s="2">
        <f t="shared" si="97"/>
        <v>84.158921352074827</v>
      </c>
      <c r="K186" s="2">
        <f t="shared" si="91"/>
        <v>57.368044548108266</v>
      </c>
      <c r="L186" s="6">
        <f t="shared" si="73"/>
        <v>2961.0505982724039</v>
      </c>
      <c r="M186" s="2">
        <f t="shared" si="74"/>
        <v>37.527203762827334</v>
      </c>
      <c r="N186" s="2">
        <f t="shared" si="92"/>
        <v>84.158921352074827</v>
      </c>
      <c r="O186" s="2">
        <f t="shared" si="93"/>
        <v>57.368044548108266</v>
      </c>
      <c r="P186" s="5">
        <f t="shared" si="75"/>
        <v>0.38725503910708303</v>
      </c>
      <c r="Q186" s="4">
        <f t="shared" si="94"/>
        <v>0.44590880158544416</v>
      </c>
      <c r="R186" s="4">
        <f t="shared" si="76"/>
        <v>0.30765492975998654</v>
      </c>
      <c r="S186" s="4">
        <f t="shared" si="98"/>
        <v>0</v>
      </c>
      <c r="T186" s="4">
        <f t="shared" si="99"/>
        <v>0</v>
      </c>
      <c r="U186" s="5">
        <f t="shared" si="100"/>
        <v>1.1666992622745906</v>
      </c>
      <c r="V186" s="5">
        <f t="shared" si="101"/>
        <v>-13.640677872514212</v>
      </c>
      <c r="W186" s="5">
        <f t="shared" si="102"/>
        <v>-5.0179364537421796</v>
      </c>
      <c r="X186" s="5">
        <f t="shared" si="77"/>
        <v>0.99999999999999978</v>
      </c>
      <c r="Y186" s="5">
        <f t="shared" si="78"/>
        <v>-3.2621074553055296</v>
      </c>
      <c r="Z186" s="5">
        <f t="shared" si="79"/>
        <v>-4.0492868507721491</v>
      </c>
      <c r="AA186" s="5">
        <f t="shared" si="80"/>
        <v>10.249057487539766</v>
      </c>
      <c r="AB186" s="5">
        <f t="shared" si="81"/>
        <v>-2.0954081930309387</v>
      </c>
      <c r="AC186" s="5">
        <f t="shared" si="82"/>
        <v>-17.689964723286362</v>
      </c>
      <c r="AD186" s="5">
        <f t="shared" si="83"/>
        <v>-26.942878966202414</v>
      </c>
      <c r="AE186">
        <f t="shared" si="72"/>
        <v>0</v>
      </c>
    </row>
    <row r="187" spans="1:31" x14ac:dyDescent="0.2">
      <c r="A187">
        <f t="shared" si="84"/>
        <v>1.5500000000000012</v>
      </c>
      <c r="B187" s="5">
        <f t="shared" si="85"/>
        <v>-6.3729378518644708</v>
      </c>
      <c r="C187" s="5">
        <f t="shared" si="86"/>
        <v>154.69564695939502</v>
      </c>
      <c r="D187" s="5">
        <f t="shared" si="87"/>
        <v>84.220409088355083</v>
      </c>
      <c r="E187" s="2">
        <f t="shared" si="95"/>
        <v>154.82686306015989</v>
      </c>
      <c r="F187" s="2">
        <f t="shared" si="96"/>
        <v>-2.3590585172124423</v>
      </c>
      <c r="G187" s="3">
        <f t="shared" si="88"/>
        <v>-6.7548794051998033</v>
      </c>
      <c r="H187" s="3">
        <f t="shared" si="89"/>
        <v>78.554020241414946</v>
      </c>
      <c r="I187" s="3">
        <f t="shared" si="90"/>
        <v>28.692970046979031</v>
      </c>
      <c r="J187" s="2">
        <f t="shared" si="97"/>
        <v>83.902616299995429</v>
      </c>
      <c r="K187" s="2">
        <f t="shared" si="91"/>
        <v>57.19333081117616</v>
      </c>
      <c r="L187" s="6">
        <f t="shared" si="73"/>
        <v>2961.0497014468469</v>
      </c>
      <c r="M187" s="2">
        <f t="shared" si="74"/>
        <v>37.527192396808992</v>
      </c>
      <c r="N187" s="2">
        <f t="shared" si="92"/>
        <v>83.902616299995429</v>
      </c>
      <c r="O187" s="2">
        <f t="shared" si="93"/>
        <v>57.19333081117616</v>
      </c>
      <c r="P187" s="5">
        <f t="shared" si="75"/>
        <v>0.38725498673710534</v>
      </c>
      <c r="Q187" s="4">
        <f t="shared" si="94"/>
        <v>0.44727082481706876</v>
      </c>
      <c r="R187" s="4">
        <f t="shared" si="76"/>
        <v>0.30799176802333678</v>
      </c>
      <c r="S187" s="4">
        <f t="shared" si="98"/>
        <v>0</v>
      </c>
      <c r="T187" s="4">
        <f t="shared" si="99"/>
        <v>0</v>
      </c>
      <c r="U187" s="5">
        <f t="shared" si="100"/>
        <v>1.1667653185039979</v>
      </c>
      <c r="V187" s="5">
        <f t="shared" si="101"/>
        <v>-13.568577756723542</v>
      </c>
      <c r="W187" s="5">
        <f t="shared" si="102"/>
        <v>-4.9561154726046377</v>
      </c>
      <c r="X187" s="5">
        <f t="shared" si="77"/>
        <v>0.99999999999999978</v>
      </c>
      <c r="Y187" s="5">
        <f t="shared" si="78"/>
        <v>-3.2443938997904493</v>
      </c>
      <c r="Z187" s="5">
        <f t="shared" si="79"/>
        <v>-4.0066303405750299</v>
      </c>
      <c r="AA187" s="5">
        <f t="shared" si="80"/>
        <v>10.205337086328493</v>
      </c>
      <c r="AB187" s="5">
        <f t="shared" si="81"/>
        <v>-2.0776285812864517</v>
      </c>
      <c r="AC187" s="5">
        <f t="shared" si="82"/>
        <v>-17.575208097298571</v>
      </c>
      <c r="AD187" s="5">
        <f t="shared" si="83"/>
        <v>-26.924778386276145</v>
      </c>
      <c r="AE187">
        <f t="shared" si="72"/>
        <v>0</v>
      </c>
    </row>
    <row r="188" spans="1:31" x14ac:dyDescent="0.2">
      <c r="A188">
        <f t="shared" si="84"/>
        <v>1.5600000000000012</v>
      </c>
      <c r="B188" s="5">
        <f t="shared" si="85"/>
        <v>-6.4405905273455328</v>
      </c>
      <c r="C188" s="5">
        <f t="shared" si="86"/>
        <v>155.4803084014043</v>
      </c>
      <c r="D188" s="5">
        <f t="shared" si="87"/>
        <v>84.505992549905557</v>
      </c>
      <c r="E188" s="2">
        <f t="shared" si="95"/>
        <v>155.61364820264552</v>
      </c>
      <c r="F188" s="2">
        <f t="shared" si="96"/>
        <v>-2.3720547319911978</v>
      </c>
      <c r="G188" s="3">
        <f t="shared" si="88"/>
        <v>-6.775655691012668</v>
      </c>
      <c r="H188" s="3">
        <f t="shared" si="89"/>
        <v>78.378268160441962</v>
      </c>
      <c r="I188" s="3">
        <f t="shared" si="90"/>
        <v>28.423722263116268</v>
      </c>
      <c r="J188" s="2">
        <f t="shared" si="97"/>
        <v>83.647895473610532</v>
      </c>
      <c r="K188" s="2">
        <f t="shared" si="91"/>
        <v>57.019696982692928</v>
      </c>
      <c r="L188" s="6">
        <f t="shared" si="73"/>
        <v>2961.0488099799277</v>
      </c>
      <c r="M188" s="2">
        <f t="shared" si="74"/>
        <v>37.527181098703942</v>
      </c>
      <c r="N188" s="2">
        <f t="shared" si="92"/>
        <v>83.647895473610532</v>
      </c>
      <c r="O188" s="2">
        <f t="shared" si="93"/>
        <v>57.019696982692928</v>
      </c>
      <c r="P188" s="5">
        <f t="shared" si="75"/>
        <v>0.38725493468006011</v>
      </c>
      <c r="Q188" s="4">
        <f t="shared" si="94"/>
        <v>0.4486326988410978</v>
      </c>
      <c r="R188" s="4">
        <f t="shared" si="76"/>
        <v>0.30832725603113614</v>
      </c>
      <c r="S188" s="4">
        <f t="shared" si="98"/>
        <v>0</v>
      </c>
      <c r="T188" s="4">
        <f t="shared" si="99"/>
        <v>0</v>
      </c>
      <c r="U188" s="5">
        <f t="shared" si="100"/>
        <v>1.1668007442556438</v>
      </c>
      <c r="V188" s="5">
        <f t="shared" si="101"/>
        <v>-13.497117591788967</v>
      </c>
      <c r="W188" s="5">
        <f t="shared" si="102"/>
        <v>-4.8947027126998339</v>
      </c>
      <c r="X188" s="5">
        <f t="shared" si="77"/>
        <v>0.99999999999999978</v>
      </c>
      <c r="Y188" s="5">
        <f t="shared" si="78"/>
        <v>-3.2267927468226909</v>
      </c>
      <c r="Z188" s="5">
        <f t="shared" si="79"/>
        <v>-3.9641587761405885</v>
      </c>
      <c r="AA188" s="5">
        <f t="shared" si="80"/>
        <v>10.161943614366066</v>
      </c>
      <c r="AB188" s="5">
        <f t="shared" si="81"/>
        <v>-2.0599920025670473</v>
      </c>
      <c r="AC188" s="5">
        <f t="shared" si="82"/>
        <v>-17.461276367929557</v>
      </c>
      <c r="AD188" s="5">
        <f t="shared" si="83"/>
        <v>-26.906759098333765</v>
      </c>
      <c r="AE188">
        <f t="shared" si="72"/>
        <v>0</v>
      </c>
    </row>
    <row r="189" spans="1:31" x14ac:dyDescent="0.2">
      <c r="A189">
        <f t="shared" si="84"/>
        <v>1.5700000000000012</v>
      </c>
      <c r="B189" s="5">
        <f t="shared" si="85"/>
        <v>-6.5084500838557879</v>
      </c>
      <c r="C189" s="5">
        <f t="shared" si="86"/>
        <v>156.2632180191903</v>
      </c>
      <c r="D189" s="5">
        <f t="shared" si="87"/>
        <v>84.788884434581803</v>
      </c>
      <c r="E189" s="2">
        <f t="shared" si="95"/>
        <v>156.39869957326064</v>
      </c>
      <c r="F189" s="2">
        <f t="shared" si="96"/>
        <v>-2.3850226189397952</v>
      </c>
      <c r="G189" s="3">
        <f t="shared" si="88"/>
        <v>-6.7962556110383385</v>
      </c>
      <c r="H189" s="3">
        <f t="shared" si="89"/>
        <v>78.20365539676267</v>
      </c>
      <c r="I189" s="3">
        <f t="shared" si="90"/>
        <v>28.154654672132931</v>
      </c>
      <c r="J189" s="2">
        <f t="shared" si="97"/>
        <v>83.394756354660771</v>
      </c>
      <c r="K189" s="2">
        <f t="shared" si="91"/>
        <v>56.847141346053689</v>
      </c>
      <c r="L189" s="6">
        <f t="shared" si="73"/>
        <v>2961.0479237836917</v>
      </c>
      <c r="M189" s="2">
        <f t="shared" si="74"/>
        <v>37.527169867397483</v>
      </c>
      <c r="N189" s="2">
        <f t="shared" si="92"/>
        <v>83.394756354660771</v>
      </c>
      <c r="O189" s="2">
        <f t="shared" si="93"/>
        <v>56.847141346053689</v>
      </c>
      <c r="P189" s="5">
        <f t="shared" si="75"/>
        <v>0.38725488293081106</v>
      </c>
      <c r="Q189" s="4">
        <f t="shared" si="94"/>
        <v>0.44999435825200013</v>
      </c>
      <c r="R189" s="4">
        <f t="shared" si="76"/>
        <v>0.3086613858618622</v>
      </c>
      <c r="S189" s="4">
        <f t="shared" si="98"/>
        <v>0</v>
      </c>
      <c r="T189" s="4">
        <f t="shared" si="99"/>
        <v>0</v>
      </c>
      <c r="U189" s="5">
        <f t="shared" si="100"/>
        <v>1.1668062328416053</v>
      </c>
      <c r="V189" s="5">
        <f t="shared" si="101"/>
        <v>-13.426292030531602</v>
      </c>
      <c r="W189" s="5">
        <f t="shared" si="102"/>
        <v>-4.8336949689755295</v>
      </c>
      <c r="X189" s="5">
        <f t="shared" si="77"/>
        <v>1</v>
      </c>
      <c r="Y189" s="5">
        <f t="shared" si="78"/>
        <v>-3.2093033324993083</v>
      </c>
      <c r="Z189" s="5">
        <f t="shared" si="79"/>
        <v>-3.921871358887187</v>
      </c>
      <c r="AA189" s="5">
        <f t="shared" si="80"/>
        <v>10.118874971029493</v>
      </c>
      <c r="AB189" s="5">
        <f t="shared" si="81"/>
        <v>-2.042497099657703</v>
      </c>
      <c r="AC189" s="5">
        <f t="shared" si="82"/>
        <v>-17.34816338941879</v>
      </c>
      <c r="AD189" s="5">
        <f t="shared" si="83"/>
        <v>-26.888819997946037</v>
      </c>
      <c r="AE189">
        <f t="shared" si="72"/>
        <v>0</v>
      </c>
    </row>
    <row r="190" spans="1:31" x14ac:dyDescent="0.2">
      <c r="A190">
        <f t="shared" si="84"/>
        <v>1.5800000000000012</v>
      </c>
      <c r="B190" s="5">
        <f t="shared" si="85"/>
        <v>-6.5765147648211544</v>
      </c>
      <c r="C190" s="5">
        <f t="shared" si="86"/>
        <v>157.04438716498845</v>
      </c>
      <c r="D190" s="5">
        <f t="shared" si="87"/>
        <v>85.069086540303232</v>
      </c>
      <c r="E190" s="2">
        <f t="shared" si="95"/>
        <v>157.18202850987353</v>
      </c>
      <c r="F190" s="2">
        <f t="shared" si="96"/>
        <v>-2.3979622194010068</v>
      </c>
      <c r="G190" s="3">
        <f t="shared" si="88"/>
        <v>-6.8166805820349152</v>
      </c>
      <c r="H190" s="3">
        <f t="shared" si="89"/>
        <v>78.030173762868486</v>
      </c>
      <c r="I190" s="3">
        <f t="shared" si="90"/>
        <v>27.88576647215347</v>
      </c>
      <c r="J190" s="2">
        <f t="shared" si="97"/>
        <v>83.143196494724805</v>
      </c>
      <c r="K190" s="2">
        <f t="shared" si="91"/>
        <v>56.675662232259576</v>
      </c>
      <c r="L190" s="6">
        <f t="shared" si="73"/>
        <v>2961.0470427701648</v>
      </c>
      <c r="M190" s="2">
        <f t="shared" si="74"/>
        <v>37.52715870177466</v>
      </c>
      <c r="N190" s="2">
        <f t="shared" si="92"/>
        <v>83.143196494724805</v>
      </c>
      <c r="O190" s="2">
        <f t="shared" si="93"/>
        <v>56.675662232259576</v>
      </c>
      <c r="P190" s="5">
        <f t="shared" si="75"/>
        <v>0.38725483148422057</v>
      </c>
      <c r="Q190" s="4">
        <f t="shared" si="94"/>
        <v>0.45135573665556206</v>
      </c>
      <c r="R190" s="4">
        <f t="shared" si="76"/>
        <v>0.30899414953674353</v>
      </c>
      <c r="S190" s="4">
        <f t="shared" si="98"/>
        <v>0</v>
      </c>
      <c r="T190" s="4">
        <f t="shared" si="99"/>
        <v>0</v>
      </c>
      <c r="U190" s="5">
        <f t="shared" si="100"/>
        <v>1.1667824693647613</v>
      </c>
      <c r="V190" s="5">
        <f t="shared" si="101"/>
        <v>-13.356095790661586</v>
      </c>
      <c r="W190" s="5">
        <f t="shared" si="102"/>
        <v>-4.7730890530879861</v>
      </c>
      <c r="X190" s="5">
        <f t="shared" si="77"/>
        <v>1</v>
      </c>
      <c r="Y190" s="5">
        <f t="shared" si="78"/>
        <v>-3.1919249985361957</v>
      </c>
      <c r="Z190" s="5">
        <f t="shared" si="79"/>
        <v>-3.879767287422526</v>
      </c>
      <c r="AA190" s="5">
        <f t="shared" si="80"/>
        <v>10.076129078998935</v>
      </c>
      <c r="AB190" s="5">
        <f t="shared" si="81"/>
        <v>-2.0251425291714344</v>
      </c>
      <c r="AC190" s="5">
        <f t="shared" si="82"/>
        <v>-17.235863078084112</v>
      </c>
      <c r="AD190" s="5">
        <f t="shared" si="83"/>
        <v>-26.87095997408905</v>
      </c>
      <c r="AE190">
        <f t="shared" si="72"/>
        <v>0</v>
      </c>
    </row>
    <row r="191" spans="1:31" x14ac:dyDescent="0.2">
      <c r="A191">
        <f t="shared" si="84"/>
        <v>1.5900000000000012</v>
      </c>
      <c r="B191" s="5">
        <f t="shared" si="85"/>
        <v>-6.6447828277679619</v>
      </c>
      <c r="C191" s="5">
        <f t="shared" si="86"/>
        <v>157.82382710946322</v>
      </c>
      <c r="D191" s="5">
        <f t="shared" si="87"/>
        <v>85.346600657026059</v>
      </c>
      <c r="E191" s="2">
        <f t="shared" si="95"/>
        <v>157.9636462680763</v>
      </c>
      <c r="F191" s="2">
        <f t="shared" si="96"/>
        <v>-2.4108735746862662</v>
      </c>
      <c r="G191" s="3">
        <f t="shared" si="88"/>
        <v>-6.83693200732663</v>
      </c>
      <c r="H191" s="3">
        <f t="shared" si="89"/>
        <v>77.857815132087651</v>
      </c>
      <c r="I191" s="3">
        <f t="shared" si="90"/>
        <v>27.617056872412579</v>
      </c>
      <c r="J191" s="2">
        <f t="shared" si="97"/>
        <v>82.893213514190748</v>
      </c>
      <c r="K191" s="2">
        <f t="shared" si="91"/>
        <v>56.505258019216591</v>
      </c>
      <c r="L191" s="6">
        <f t="shared" si="73"/>
        <v>2961.0461668513508</v>
      </c>
      <c r="M191" s="2">
        <f t="shared" si="74"/>
        <v>37.527147600720241</v>
      </c>
      <c r="N191" s="2">
        <f t="shared" si="92"/>
        <v>82.893213514190748</v>
      </c>
      <c r="O191" s="2">
        <f t="shared" si="93"/>
        <v>56.505258019216591</v>
      </c>
      <c r="P191" s="5">
        <f t="shared" si="75"/>
        <v>0.38725478033514987</v>
      </c>
      <c r="Q191" s="4">
        <f t="shared" si="94"/>
        <v>0.45271676666625854</v>
      </c>
      <c r="R191" s="4">
        <f t="shared" si="76"/>
        <v>0.30932553902071119</v>
      </c>
      <c r="S191" s="4">
        <f t="shared" si="98"/>
        <v>0</v>
      </c>
      <c r="T191" s="4">
        <f t="shared" si="99"/>
        <v>0</v>
      </c>
      <c r="U191" s="5">
        <f t="shared" si="100"/>
        <v>1.1667301308330569</v>
      </c>
      <c r="V191" s="5">
        <f t="shared" si="101"/>
        <v>-13.286523653897849</v>
      </c>
      <c r="W191" s="5">
        <f t="shared" si="102"/>
        <v>-4.7128817930973073</v>
      </c>
      <c r="X191" s="5">
        <f t="shared" si="77"/>
        <v>0.99999999999999978</v>
      </c>
      <c r="Y191" s="5">
        <f t="shared" si="78"/>
        <v>-3.1746570921856847</v>
      </c>
      <c r="Z191" s="5">
        <f t="shared" si="79"/>
        <v>-3.8378457574718134</v>
      </c>
      <c r="AA191" s="5">
        <f t="shared" si="80"/>
        <v>10.033703883981227</v>
      </c>
      <c r="AB191" s="5">
        <f t="shared" si="81"/>
        <v>-2.007926961352628</v>
      </c>
      <c r="AC191" s="5">
        <f t="shared" si="82"/>
        <v>-17.124369411369663</v>
      </c>
      <c r="AD191" s="5">
        <f t="shared" si="83"/>
        <v>-26.853177909116081</v>
      </c>
      <c r="AE191">
        <f t="shared" si="72"/>
        <v>0</v>
      </c>
    </row>
    <row r="192" spans="1:31" x14ac:dyDescent="0.2">
      <c r="A192">
        <f t="shared" si="84"/>
        <v>1.6000000000000012</v>
      </c>
      <c r="B192" s="5">
        <f t="shared" si="85"/>
        <v>-6.7132525441892961</v>
      </c>
      <c r="C192" s="5">
        <f t="shared" si="86"/>
        <v>158.60154904231354</v>
      </c>
      <c r="D192" s="5">
        <f t="shared" si="87"/>
        <v>85.621428566854732</v>
      </c>
      <c r="E192" s="2">
        <f t="shared" si="95"/>
        <v>158.74356402180044</v>
      </c>
      <c r="F192" s="2">
        <f t="shared" si="96"/>
        <v>-2.4237567260768249</v>
      </c>
      <c r="G192" s="3">
        <f t="shared" si="88"/>
        <v>-6.8570112769401561</v>
      </c>
      <c r="H192" s="3">
        <f t="shared" si="89"/>
        <v>77.686571437973953</v>
      </c>
      <c r="I192" s="3">
        <f t="shared" si="90"/>
        <v>27.348525093321417</v>
      </c>
      <c r="J192" s="2">
        <f t="shared" si="97"/>
        <v>82.644805101225487</v>
      </c>
      <c r="K192" s="2">
        <f t="shared" si="91"/>
        <v>56.335927131033046</v>
      </c>
      <c r="L192" s="6">
        <f t="shared" si="73"/>
        <v>2961.045295939226</v>
      </c>
      <c r="M192" s="2">
        <f t="shared" si="74"/>
        <v>37.52713656311866</v>
      </c>
      <c r="N192" s="2">
        <f t="shared" si="92"/>
        <v>82.644805101225487</v>
      </c>
      <c r="O192" s="2">
        <f t="shared" si="93"/>
        <v>56.335927131033046</v>
      </c>
      <c r="P192" s="5">
        <f t="shared" si="75"/>
        <v>0.38725472947845857</v>
      </c>
      <c r="Q192" s="4">
        <f t="shared" si="94"/>
        <v>0.45407737990493724</v>
      </c>
      <c r="R192" s="4">
        <f t="shared" si="76"/>
        <v>0.30965554622337754</v>
      </c>
      <c r="S192" s="4">
        <f t="shared" si="98"/>
        <v>0</v>
      </c>
      <c r="T192" s="4">
        <f t="shared" si="99"/>
        <v>0</v>
      </c>
      <c r="U192" s="5">
        <f t="shared" si="100"/>
        <v>1.1666498862715367</v>
      </c>
      <c r="V192" s="5">
        <f t="shared" si="101"/>
        <v>-13.217570465099428</v>
      </c>
      <c r="W192" s="5">
        <f t="shared" si="102"/>
        <v>-4.6530700331668937</v>
      </c>
      <c r="X192" s="5">
        <f t="shared" si="77"/>
        <v>0.99999999999999978</v>
      </c>
      <c r="Y192" s="5">
        <f t="shared" si="78"/>
        <v>-3.1574989661547472</v>
      </c>
      <c r="Z192" s="5">
        <f t="shared" si="79"/>
        <v>-3.7961059618064059</v>
      </c>
      <c r="AA192" s="5">
        <f t="shared" si="80"/>
        <v>9.9915973544354646</v>
      </c>
      <c r="AB192" s="5">
        <f t="shared" si="81"/>
        <v>-1.9908490798832106</v>
      </c>
      <c r="AC192" s="5">
        <f t="shared" si="82"/>
        <v>-17.013676426905832</v>
      </c>
      <c r="AD192" s="5">
        <f t="shared" si="83"/>
        <v>-26.835472678731428</v>
      </c>
      <c r="AE192">
        <f t="shared" si="72"/>
        <v>0</v>
      </c>
    </row>
    <row r="193" spans="1:31" x14ac:dyDescent="0.2">
      <c r="A193">
        <f t="shared" si="84"/>
        <v>1.6100000000000012</v>
      </c>
      <c r="B193" s="5">
        <f t="shared" si="85"/>
        <v>-6.7819221994126915</v>
      </c>
      <c r="C193" s="5">
        <f t="shared" si="86"/>
        <v>159.37756407287193</v>
      </c>
      <c r="D193" s="5">
        <f t="shared" si="87"/>
        <v>85.893572044154013</v>
      </c>
      <c r="E193" s="2">
        <f t="shared" si="95"/>
        <v>159.52179286392592</v>
      </c>
      <c r="F193" s="2">
        <f t="shared" si="96"/>
        <v>-2.4366117148248763</v>
      </c>
      <c r="G193" s="3">
        <f t="shared" si="88"/>
        <v>-6.8769197677389879</v>
      </c>
      <c r="H193" s="3">
        <f t="shared" si="89"/>
        <v>77.516434673704893</v>
      </c>
      <c r="I193" s="3">
        <f t="shared" si="90"/>
        <v>27.080170366534102</v>
      </c>
      <c r="J193" s="2">
        <f t="shared" si="97"/>
        <v>82.397969010741932</v>
      </c>
      <c r="K193" s="2">
        <f t="shared" si="91"/>
        <v>56.167668037315558</v>
      </c>
      <c r="L193" s="6">
        <f t="shared" si="73"/>
        <v>2961.0444299457372</v>
      </c>
      <c r="M193" s="2">
        <f t="shared" si="74"/>
        <v>37.527125587853966</v>
      </c>
      <c r="N193" s="2">
        <f t="shared" si="92"/>
        <v>82.397969010741932</v>
      </c>
      <c r="O193" s="2">
        <f t="shared" si="93"/>
        <v>56.167668037315558</v>
      </c>
      <c r="P193" s="5">
        <f t="shared" si="75"/>
        <v>0.38725467890900467</v>
      </c>
      <c r="Q193" s="4">
        <f t="shared" si="94"/>
        <v>0.45543750699682523</v>
      </c>
      <c r="R193" s="4">
        <f t="shared" si="76"/>
        <v>0.30998416300004367</v>
      </c>
      <c r="S193" s="4">
        <f t="shared" si="98"/>
        <v>0</v>
      </c>
      <c r="T193" s="4">
        <f t="shared" si="99"/>
        <v>0</v>
      </c>
      <c r="U193" s="5">
        <f t="shared" si="100"/>
        <v>1.1665423968322013</v>
      </c>
      <c r="V193" s="5">
        <f t="shared" si="101"/>
        <v>-13.149231131408275</v>
      </c>
      <c r="W193" s="5">
        <f t="shared" si="102"/>
        <v>-4.593650633267071</v>
      </c>
      <c r="X193" s="5">
        <f t="shared" si="77"/>
        <v>1.0000000000000002</v>
      </c>
      <c r="Y193" s="5">
        <f t="shared" si="78"/>
        <v>-3.1404499785238271</v>
      </c>
      <c r="Z193" s="5">
        <f t="shared" si="79"/>
        <v>-3.7545470901730016</v>
      </c>
      <c r="AA193" s="5">
        <f t="shared" si="80"/>
        <v>9.9498074813006916</v>
      </c>
      <c r="AB193" s="5">
        <f t="shared" si="81"/>
        <v>-1.9739075816916258</v>
      </c>
      <c r="AC193" s="5">
        <f t="shared" si="82"/>
        <v>-16.903778221581277</v>
      </c>
      <c r="AD193" s="5">
        <f t="shared" si="83"/>
        <v>-26.817843151966379</v>
      </c>
      <c r="AE193">
        <f t="shared" si="72"/>
        <v>0</v>
      </c>
    </row>
    <row r="194" spans="1:31" x14ac:dyDescent="0.2">
      <c r="A194">
        <f t="shared" si="84"/>
        <v>1.6200000000000012</v>
      </c>
      <c r="B194" s="5">
        <f t="shared" si="85"/>
        <v>-6.8507900924691656</v>
      </c>
      <c r="C194" s="5">
        <f t="shared" si="86"/>
        <v>160.1518832306979</v>
      </c>
      <c r="D194" s="5">
        <f t="shared" si="87"/>
        <v>86.163032855661754</v>
      </c>
      <c r="E194" s="2">
        <f t="shared" si="95"/>
        <v>160.29834380688459</v>
      </c>
      <c r="F194" s="2">
        <f t="shared" si="96"/>
        <v>-2.449438582154654</v>
      </c>
      <c r="G194" s="3">
        <f t="shared" si="88"/>
        <v>-6.8966588435559046</v>
      </c>
      <c r="H194" s="3">
        <f t="shared" si="89"/>
        <v>77.347396891489083</v>
      </c>
      <c r="I194" s="3">
        <f t="shared" si="90"/>
        <v>26.811991935014436</v>
      </c>
      <c r="J194" s="2">
        <f t="shared" si="97"/>
        <v>82.152703063363731</v>
      </c>
      <c r="K194" s="2">
        <f t="shared" si="91"/>
        <v>56.000479252463343</v>
      </c>
      <c r="L194" s="6">
        <f t="shared" si="73"/>
        <v>2961.0435687827971</v>
      </c>
      <c r="M194" s="2">
        <f t="shared" si="74"/>
        <v>37.527114673809756</v>
      </c>
      <c r="N194" s="2">
        <f t="shared" si="92"/>
        <v>82.152703063363731</v>
      </c>
      <c r="O194" s="2">
        <f t="shared" si="93"/>
        <v>56.000479252463343</v>
      </c>
      <c r="P194" s="5">
        <f t="shared" si="75"/>
        <v>0.38725462862164395</v>
      </c>
      <c r="Q194" s="4">
        <f t="shared" si="94"/>
        <v>0.45679707756986876</v>
      </c>
      <c r="R194" s="4">
        <f t="shared" si="76"/>
        <v>0.31031138115273499</v>
      </c>
      <c r="S194" s="4">
        <f t="shared" si="98"/>
        <v>0</v>
      </c>
      <c r="T194" s="4">
        <f t="shared" si="99"/>
        <v>0</v>
      </c>
      <c r="U194" s="5">
        <f t="shared" si="100"/>
        <v>1.1664083159017002</v>
      </c>
      <c r="V194" s="5">
        <f t="shared" si="101"/>
        <v>-13.081500621403164</v>
      </c>
      <c r="W194" s="5">
        <f t="shared" si="102"/>
        <v>-4.534620468882796</v>
      </c>
      <c r="X194" s="5">
        <f t="shared" si="77"/>
        <v>1</v>
      </c>
      <c r="Y194" s="5">
        <f t="shared" si="78"/>
        <v>-3.1235094926662672</v>
      </c>
      <c r="Z194" s="5">
        <f t="shared" si="79"/>
        <v>-3.7131683292233877</v>
      </c>
      <c r="AA194" s="5">
        <f t="shared" si="80"/>
        <v>9.9083322777255667</v>
      </c>
      <c r="AB194" s="5">
        <f t="shared" si="81"/>
        <v>-1.957101176764567</v>
      </c>
      <c r="AC194" s="5">
        <f t="shared" si="82"/>
        <v>-16.794668950626551</v>
      </c>
      <c r="AD194" s="5">
        <f t="shared" si="83"/>
        <v>-26.800288191157229</v>
      </c>
      <c r="AE194">
        <f t="shared" si="72"/>
        <v>0</v>
      </c>
    </row>
    <row r="195" spans="1:31" x14ac:dyDescent="0.2">
      <c r="A195">
        <f t="shared" si="84"/>
        <v>1.6300000000000012</v>
      </c>
      <c r="B195" s="5">
        <f t="shared" si="85"/>
        <v>-6.9198545359635633</v>
      </c>
      <c r="C195" s="5">
        <f t="shared" si="86"/>
        <v>160.92451746616527</v>
      </c>
      <c r="D195" s="5">
        <f t="shared" si="87"/>
        <v>86.429812760602331</v>
      </c>
      <c r="E195" s="2">
        <f t="shared" si="95"/>
        <v>161.0732277832571</v>
      </c>
      <c r="F195" s="2">
        <f t="shared" si="96"/>
        <v>-2.4622373692634931</v>
      </c>
      <c r="G195" s="3">
        <f t="shared" si="88"/>
        <v>-6.9162298553235502</v>
      </c>
      <c r="H195" s="3">
        <f t="shared" si="89"/>
        <v>77.179450201982817</v>
      </c>
      <c r="I195" s="3">
        <f t="shared" si="90"/>
        <v>26.543989053102862</v>
      </c>
      <c r="J195" s="2">
        <f t="shared" si="97"/>
        <v>81.909005144387265</v>
      </c>
      <c r="K195" s="2">
        <f t="shared" si="91"/>
        <v>55.834359334960638</v>
      </c>
      <c r="L195" s="6">
        <f t="shared" si="73"/>
        <v>2961.0427123622826</v>
      </c>
      <c r="M195" s="2">
        <f t="shared" si="74"/>
        <v>37.527103819869204</v>
      </c>
      <c r="N195" s="2">
        <f t="shared" si="92"/>
        <v>81.909005144387265</v>
      </c>
      <c r="O195" s="2">
        <f t="shared" si="93"/>
        <v>55.834359334960638</v>
      </c>
      <c r="P195" s="5">
        <f t="shared" si="75"/>
        <v>0.38725457861123036</v>
      </c>
      <c r="Q195" s="4">
        <f t="shared" si="94"/>
        <v>0.45815602025341789</v>
      </c>
      <c r="R195" s="4">
        <f t="shared" si="76"/>
        <v>0.31063719243126586</v>
      </c>
      <c r="S195" s="4">
        <f t="shared" si="98"/>
        <v>0</v>
      </c>
      <c r="T195" s="4">
        <f t="shared" si="99"/>
        <v>0</v>
      </c>
      <c r="U195" s="5">
        <f t="shared" si="100"/>
        <v>1.166248289206909</v>
      </c>
      <c r="V195" s="5">
        <f t="shared" si="101"/>
        <v>-13.014373964264594</v>
      </c>
      <c r="W195" s="5">
        <f t="shared" si="102"/>
        <v>-4.4759764307254839</v>
      </c>
      <c r="X195" s="5">
        <f t="shared" si="77"/>
        <v>1</v>
      </c>
      <c r="Y195" s="5">
        <f t="shared" si="78"/>
        <v>-3.106676877168324</v>
      </c>
      <c r="Z195" s="5">
        <f t="shared" si="79"/>
        <v>-3.6719688624447815</v>
      </c>
      <c r="AA195" s="5">
        <f t="shared" si="80"/>
        <v>9.8671697787999637</v>
      </c>
      <c r="AB195" s="5">
        <f t="shared" si="81"/>
        <v>-1.9404285879614149</v>
      </c>
      <c r="AC195" s="5">
        <f t="shared" si="82"/>
        <v>-16.686342826709375</v>
      </c>
      <c r="AD195" s="5">
        <f t="shared" si="83"/>
        <v>-26.782806651925519</v>
      </c>
      <c r="AE195">
        <f t="shared" si="72"/>
        <v>0</v>
      </c>
    </row>
    <row r="196" spans="1:31" x14ac:dyDescent="0.2">
      <c r="A196">
        <f t="shared" si="84"/>
        <v>1.6400000000000012</v>
      </c>
      <c r="B196" s="5">
        <f t="shared" si="85"/>
        <v>-6.9891138559461972</v>
      </c>
      <c r="C196" s="5">
        <f t="shared" si="86"/>
        <v>161.69547765104375</v>
      </c>
      <c r="D196" s="5">
        <f t="shared" si="87"/>
        <v>86.693913510800769</v>
      </c>
      <c r="E196" s="2">
        <f t="shared" si="95"/>
        <v>161.84645564636429</v>
      </c>
      <c r="F196" s="2">
        <f t="shared" si="96"/>
        <v>-2.4750081173228624</v>
      </c>
      <c r="G196" s="3">
        <f t="shared" si="88"/>
        <v>-6.9356341412031641</v>
      </c>
      <c r="H196" s="3">
        <f t="shared" si="89"/>
        <v>77.012586773715725</v>
      </c>
      <c r="I196" s="3">
        <f t="shared" si="90"/>
        <v>26.276160986583609</v>
      </c>
      <c r="J196" s="2">
        <f t="shared" si="97"/>
        <v>81.666873202741002</v>
      </c>
      <c r="K196" s="2">
        <f t="shared" si="91"/>
        <v>55.669306886667343</v>
      </c>
      <c r="L196" s="6">
        <f t="shared" si="73"/>
        <v>2961.0418605960294</v>
      </c>
      <c r="M196" s="2">
        <f t="shared" si="74"/>
        <v>37.527093024914954</v>
      </c>
      <c r="N196" s="2">
        <f t="shared" si="92"/>
        <v>81.666873202741002</v>
      </c>
      <c r="O196" s="2">
        <f t="shared" si="93"/>
        <v>55.669306886667343</v>
      </c>
      <c r="P196" s="5">
        <f t="shared" si="75"/>
        <v>0.38725452887261519</v>
      </c>
      <c r="Q196" s="4">
        <f t="shared" si="94"/>
        <v>0.4595142626772617</v>
      </c>
      <c r="R196" s="4">
        <f t="shared" si="76"/>
        <v>0.31096158853433276</v>
      </c>
      <c r="S196" s="4">
        <f t="shared" si="98"/>
        <v>0</v>
      </c>
      <c r="T196" s="4">
        <f t="shared" si="99"/>
        <v>0</v>
      </c>
      <c r="U196" s="5">
        <f t="shared" si="100"/>
        <v>1.1660629549184196</v>
      </c>
      <c r="V196" s="5">
        <f t="shared" si="101"/>
        <v>-12.947846248950462</v>
      </c>
      <c r="W196" s="5">
        <f t="shared" si="102"/>
        <v>-4.4177154244489225</v>
      </c>
      <c r="X196" s="5">
        <f t="shared" si="77"/>
        <v>0.99999999999999978</v>
      </c>
      <c r="Y196" s="5">
        <f t="shared" si="78"/>
        <v>-3.0899515057497835</v>
      </c>
      <c r="Z196" s="5">
        <f t="shared" si="79"/>
        <v>-3.6309478700908215</v>
      </c>
      <c r="AA196" s="5">
        <f t="shared" si="80"/>
        <v>9.8263180412884932</v>
      </c>
      <c r="AB196" s="5">
        <f t="shared" si="81"/>
        <v>-1.9238885508313639</v>
      </c>
      <c r="AC196" s="5">
        <f t="shared" si="82"/>
        <v>-16.578794119041284</v>
      </c>
      <c r="AD196" s="5">
        <f t="shared" si="83"/>
        <v>-26.76539738316043</v>
      </c>
      <c r="AE196">
        <f t="shared" si="72"/>
        <v>0</v>
      </c>
    </row>
    <row r="197" spans="1:31" x14ac:dyDescent="0.2">
      <c r="A197">
        <f t="shared" si="84"/>
        <v>1.6500000000000012</v>
      </c>
      <c r="B197" s="5">
        <f t="shared" si="85"/>
        <v>-7.0585663917857708</v>
      </c>
      <c r="C197" s="5">
        <f t="shared" si="86"/>
        <v>162.46477457907497</v>
      </c>
      <c r="D197" s="5">
        <f t="shared" si="87"/>
        <v>86.955336850797451</v>
      </c>
      <c r="E197" s="2">
        <f t="shared" si="95"/>
        <v>162.61803817085266</v>
      </c>
      <c r="F197" s="2">
        <f t="shared" si="96"/>
        <v>-2.4877508674793618</v>
      </c>
      <c r="G197" s="3">
        <f t="shared" si="88"/>
        <v>-6.9548730267114776</v>
      </c>
      <c r="H197" s="3">
        <f t="shared" si="89"/>
        <v>76.846798832525309</v>
      </c>
      <c r="I197" s="3">
        <f t="shared" si="90"/>
        <v>26.008507012752005</v>
      </c>
      <c r="J197" s="2">
        <f t="shared" si="97"/>
        <v>81.426305249941578</v>
      </c>
      <c r="K197" s="2">
        <f t="shared" si="91"/>
        <v>55.505320552107413</v>
      </c>
      <c r="L197" s="6">
        <f t="shared" si="73"/>
        <v>2961.0410133958321</v>
      </c>
      <c r="M197" s="2">
        <f t="shared" si="74"/>
        <v>37.527082287829124</v>
      </c>
      <c r="N197" s="2">
        <f t="shared" si="92"/>
        <v>81.426305249941578</v>
      </c>
      <c r="O197" s="2">
        <f t="shared" si="93"/>
        <v>55.505320552107413</v>
      </c>
      <c r="P197" s="5">
        <f t="shared" si="75"/>
        <v>0.38725447940064767</v>
      </c>
      <c r="Q197" s="4">
        <f t="shared" si="94"/>
        <v>0.46087173147102911</v>
      </c>
      <c r="R197" s="4">
        <f t="shared" si="76"/>
        <v>0.31128456111063751</v>
      </c>
      <c r="S197" s="4">
        <f t="shared" si="98"/>
        <v>0</v>
      </c>
      <c r="T197" s="4">
        <f t="shared" si="99"/>
        <v>0</v>
      </c>
      <c r="U197" s="5">
        <f t="shared" si="100"/>
        <v>1.1658529437519722</v>
      </c>
      <c r="V197" s="5">
        <f t="shared" si="101"/>
        <v>-12.881912623382243</v>
      </c>
      <c r="W197" s="5">
        <f t="shared" si="102"/>
        <v>-4.3598343703692537</v>
      </c>
      <c r="X197" s="5">
        <f t="shared" si="77"/>
        <v>1</v>
      </c>
      <c r="Y197" s="5">
        <f t="shared" si="78"/>
        <v>-3.0733327571851348</v>
      </c>
      <c r="Z197" s="5">
        <f t="shared" si="79"/>
        <v>-3.5901045291132019</v>
      </c>
      <c r="AA197" s="5">
        <f t="shared" si="80"/>
        <v>9.7857751433658322</v>
      </c>
      <c r="AB197" s="5">
        <f t="shared" si="81"/>
        <v>-1.9074798134331625</v>
      </c>
      <c r="AC197" s="5">
        <f t="shared" si="82"/>
        <v>-16.472017152495447</v>
      </c>
      <c r="AD197" s="5">
        <f t="shared" si="83"/>
        <v>-26.74805922700342</v>
      </c>
      <c r="AE197">
        <f t="shared" ref="AE197:AE260" si="103">IF(($D197-height)*($D198-height)&lt;0,1,0)</f>
        <v>0</v>
      </c>
    </row>
    <row r="198" spans="1:31" x14ac:dyDescent="0.2">
      <c r="A198">
        <f t="shared" si="84"/>
        <v>1.6600000000000013</v>
      </c>
      <c r="B198" s="5">
        <f t="shared" si="85"/>
        <v>-7.1282104960435566</v>
      </c>
      <c r="C198" s="5">
        <f t="shared" si="86"/>
        <v>163.23241896654261</v>
      </c>
      <c r="D198" s="5">
        <f t="shared" si="87"/>
        <v>87.214084517963613</v>
      </c>
      <c r="E198" s="2">
        <f t="shared" si="95"/>
        <v>163.38798605327383</v>
      </c>
      <c r="F198" s="2">
        <f t="shared" si="96"/>
        <v>-2.5004656608556899</v>
      </c>
      <c r="G198" s="3">
        <f t="shared" si="88"/>
        <v>-6.9739478248458093</v>
      </c>
      <c r="H198" s="3">
        <f t="shared" si="89"/>
        <v>76.682078661000361</v>
      </c>
      <c r="I198" s="3">
        <f t="shared" si="90"/>
        <v>25.741026420481973</v>
      </c>
      <c r="J198" s="2">
        <f t="shared" si="97"/>
        <v>81.187299359046733</v>
      </c>
      <c r="K198" s="2">
        <f t="shared" si="91"/>
        <v>55.342399017755099</v>
      </c>
      <c r="L198" s="6">
        <f t="shared" si="73"/>
        <v>2961.0401706734388</v>
      </c>
      <c r="M198" s="2">
        <f t="shared" si="74"/>
        <v>37.527071607493234</v>
      </c>
      <c r="N198" s="2">
        <f t="shared" si="92"/>
        <v>81.187299359046733</v>
      </c>
      <c r="O198" s="2">
        <f t="shared" si="93"/>
        <v>55.342399017755099</v>
      </c>
      <c r="P198" s="5">
        <f t="shared" si="75"/>
        <v>0.38725443019017397</v>
      </c>
      <c r="Q198" s="4">
        <f t="shared" si="94"/>
        <v>0.46222835226396253</v>
      </c>
      <c r="R198" s="4">
        <f t="shared" si="76"/>
        <v>0.31160610176003939</v>
      </c>
      <c r="S198" s="4">
        <f t="shared" si="98"/>
        <v>0</v>
      </c>
      <c r="T198" s="4">
        <f t="shared" si="99"/>
        <v>0</v>
      </c>
      <c r="U198" s="5">
        <f t="shared" si="100"/>
        <v>1.1656188790678632</v>
      </c>
      <c r="V198" s="5">
        <f t="shared" si="101"/>
        <v>-12.816568293641508</v>
      </c>
      <c r="W198" s="5">
        <f t="shared" si="102"/>
        <v>-4.3023302031890136</v>
      </c>
      <c r="X198" s="5">
        <f t="shared" si="77"/>
        <v>1</v>
      </c>
      <c r="Y198" s="5">
        <f t="shared" si="78"/>
        <v>-3.0568200152253255</v>
      </c>
      <c r="Z198" s="5">
        <f t="shared" si="79"/>
        <v>-3.5494380130940284</v>
      </c>
      <c r="AA198" s="5">
        <f t="shared" si="80"/>
        <v>9.7455391843538717</v>
      </c>
      <c r="AB198" s="5">
        <f t="shared" si="81"/>
        <v>-1.8912011361574623</v>
      </c>
      <c r="AC198" s="5">
        <f t="shared" si="82"/>
        <v>-16.366006306735535</v>
      </c>
      <c r="AD198" s="5">
        <f t="shared" si="83"/>
        <v>-26.730791018835141</v>
      </c>
      <c r="AE198">
        <f t="shared" si="103"/>
        <v>0</v>
      </c>
    </row>
    <row r="199" spans="1:31" x14ac:dyDescent="0.2">
      <c r="A199">
        <f t="shared" si="84"/>
        <v>1.6700000000000013</v>
      </c>
      <c r="B199" s="5">
        <f t="shared" si="85"/>
        <v>-7.1980445343488224</v>
      </c>
      <c r="C199" s="5">
        <f t="shared" si="86"/>
        <v>163.99842145283728</v>
      </c>
      <c r="D199" s="5">
        <f t="shared" si="87"/>
        <v>87.470158242617487</v>
      </c>
      <c r="E199" s="2">
        <f t="shared" si="95"/>
        <v>164.15630991265888</v>
      </c>
      <c r="F199" s="2">
        <f t="shared" si="96"/>
        <v>-2.5131525385515765</v>
      </c>
      <c r="G199" s="3">
        <f t="shared" si="88"/>
        <v>-6.9928598362073844</v>
      </c>
      <c r="H199" s="3">
        <f t="shared" si="89"/>
        <v>76.518418597933007</v>
      </c>
      <c r="I199" s="3">
        <f t="shared" si="90"/>
        <v>25.473718510293622</v>
      </c>
      <c r="J199" s="2">
        <f t="shared" si="97"/>
        <v>80.949853663604713</v>
      </c>
      <c r="K199" s="2">
        <f t="shared" si="91"/>
        <v>55.180541011318823</v>
      </c>
      <c r="L199" s="6">
        <f t="shared" si="73"/>
        <v>2961.0393323405501</v>
      </c>
      <c r="M199" s="2">
        <f t="shared" si="74"/>
        <v>37.527060982788221</v>
      </c>
      <c r="N199" s="2">
        <f t="shared" si="92"/>
        <v>80.949853663604713</v>
      </c>
      <c r="O199" s="2">
        <f t="shared" si="93"/>
        <v>55.180541011318823</v>
      </c>
      <c r="P199" s="5">
        <f t="shared" si="75"/>
        <v>0.38725438123603773</v>
      </c>
      <c r="Q199" s="4">
        <f t="shared" si="94"/>
        <v>0.46358404968507677</v>
      </c>
      <c r="R199" s="4">
        <f t="shared" si="76"/>
        <v>0.3119262020347377</v>
      </c>
      <c r="S199" s="4">
        <f t="shared" si="98"/>
        <v>0</v>
      </c>
      <c r="T199" s="4">
        <f t="shared" si="99"/>
        <v>0</v>
      </c>
      <c r="U199" s="5">
        <f t="shared" si="100"/>
        <v>1.1653613769683571</v>
      </c>
      <c r="V199" s="5">
        <f t="shared" si="101"/>
        <v>-12.751808523176557</v>
      </c>
      <c r="W199" s="5">
        <f t="shared" si="102"/>
        <v>-4.2451998717252302</v>
      </c>
      <c r="X199" s="5">
        <f t="shared" si="77"/>
        <v>1</v>
      </c>
      <c r="Y199" s="5">
        <f t="shared" si="78"/>
        <v>-3.0404126685200654</v>
      </c>
      <c r="Z199" s="5">
        <f t="shared" si="79"/>
        <v>-3.5089474921788941</v>
      </c>
      <c r="AA199" s="5">
        <f t="shared" si="80"/>
        <v>9.7056082844605474</v>
      </c>
      <c r="AB199" s="5">
        <f t="shared" si="81"/>
        <v>-1.8750512915517084</v>
      </c>
      <c r="AC199" s="5">
        <f t="shared" si="82"/>
        <v>-16.260756015355451</v>
      </c>
      <c r="AD199" s="5">
        <f t="shared" si="83"/>
        <v>-26.713591587264681</v>
      </c>
      <c r="AE199">
        <f t="shared" si="103"/>
        <v>0</v>
      </c>
    </row>
    <row r="200" spans="1:31" x14ac:dyDescent="0.2">
      <c r="A200">
        <f t="shared" si="84"/>
        <v>1.6800000000000013</v>
      </c>
      <c r="B200" s="5">
        <f t="shared" si="85"/>
        <v>-7.2680668852754735</v>
      </c>
      <c r="C200" s="5">
        <f t="shared" si="86"/>
        <v>164.76279260101586</v>
      </c>
      <c r="D200" s="5">
        <f t="shared" si="87"/>
        <v>87.723559748141057</v>
      </c>
      <c r="E200" s="2">
        <f t="shared" si="95"/>
        <v>164.92302029108674</v>
      </c>
      <c r="F200" s="2">
        <f t="shared" si="96"/>
        <v>-2.5258115416446749</v>
      </c>
      <c r="G200" s="3">
        <f t="shared" si="88"/>
        <v>-7.0116103491229014</v>
      </c>
      <c r="H200" s="3">
        <f t="shared" si="89"/>
        <v>76.355811037779446</v>
      </c>
      <c r="I200" s="3">
        <f t="shared" si="90"/>
        <v>25.206582594420976</v>
      </c>
      <c r="J200" s="2">
        <f t="shared" si="97"/>
        <v>80.71396635660011</v>
      </c>
      <c r="K200" s="2">
        <f t="shared" si="91"/>
        <v>55.019745301022567</v>
      </c>
      <c r="L200" s="6">
        <f t="shared" si="73"/>
        <v>2961.0384983088143</v>
      </c>
      <c r="M200" s="2">
        <f t="shared" si="74"/>
        <v>37.527050412594342</v>
      </c>
      <c r="N200" s="2">
        <f t="shared" si="92"/>
        <v>80.71396635660011</v>
      </c>
      <c r="O200" s="2">
        <f t="shared" si="93"/>
        <v>55.019745301022567</v>
      </c>
      <c r="P200" s="5">
        <f t="shared" si="75"/>
        <v>0.3872543325330795</v>
      </c>
      <c r="Q200" s="4">
        <f t="shared" si="94"/>
        <v>0.46493874736371066</v>
      </c>
      <c r="R200" s="4">
        <f t="shared" si="76"/>
        <v>0.31224485344048447</v>
      </c>
      <c r="S200" s="4">
        <f t="shared" si="98"/>
        <v>0</v>
      </c>
      <c r="T200" s="4">
        <f t="shared" si="99"/>
        <v>0</v>
      </c>
      <c r="U200" s="5">
        <f t="shared" si="100"/>
        <v>1.1650810463931369</v>
      </c>
      <c r="V200" s="5">
        <f t="shared" si="101"/>
        <v>-12.687628632019035</v>
      </c>
      <c r="W200" s="5">
        <f t="shared" si="102"/>
        <v>-4.1884403386415645</v>
      </c>
      <c r="X200" s="5">
        <f t="shared" si="77"/>
        <v>0.99999999999999978</v>
      </c>
      <c r="Y200" s="5">
        <f t="shared" si="78"/>
        <v>-3.0241101105406982</v>
      </c>
      <c r="Z200" s="5">
        <f t="shared" si="79"/>
        <v>-3.4686321330107468</v>
      </c>
      <c r="AA200" s="5">
        <f t="shared" si="80"/>
        <v>9.6659805845204421</v>
      </c>
      <c r="AB200" s="5">
        <f t="shared" si="81"/>
        <v>-1.8590290641475613</v>
      </c>
      <c r="AC200" s="5">
        <f t="shared" si="82"/>
        <v>-16.156260765029781</v>
      </c>
      <c r="AD200" s="5">
        <f t="shared" si="83"/>
        <v>-26.696459754121122</v>
      </c>
      <c r="AE200">
        <f t="shared" si="103"/>
        <v>0</v>
      </c>
    </row>
    <row r="201" spans="1:31" x14ac:dyDescent="0.2">
      <c r="A201">
        <f t="shared" si="84"/>
        <v>1.6900000000000013</v>
      </c>
      <c r="B201" s="5">
        <f t="shared" si="85"/>
        <v>-7.3382759402199103</v>
      </c>
      <c r="C201" s="5">
        <f t="shared" si="86"/>
        <v>165.52554289835541</v>
      </c>
      <c r="D201" s="5">
        <f t="shared" si="87"/>
        <v>87.97429075109757</v>
      </c>
      <c r="E201" s="2">
        <f t="shared" si="95"/>
        <v>165.68812765424718</v>
      </c>
      <c r="F201" s="2">
        <f t="shared" si="96"/>
        <v>-2.5384427111914336</v>
      </c>
      <c r="G201" s="3">
        <f t="shared" si="88"/>
        <v>-7.0302006397643773</v>
      </c>
      <c r="H201" s="3">
        <f t="shared" si="89"/>
        <v>76.19424843012915</v>
      </c>
      <c r="I201" s="3">
        <f t="shared" si="90"/>
        <v>24.939617996879765</v>
      </c>
      <c r="J201" s="2">
        <f t="shared" si="97"/>
        <v>80.479635689395806</v>
      </c>
      <c r="K201" s="2">
        <f t="shared" si="91"/>
        <v>54.860010694884664</v>
      </c>
      <c r="L201" s="6">
        <f t="shared" si="73"/>
        <v>2961.0376684898283</v>
      </c>
      <c r="M201" s="2">
        <f t="shared" si="74"/>
        <v>37.527039895791219</v>
      </c>
      <c r="N201" s="2">
        <f t="shared" si="92"/>
        <v>80.479635689395806</v>
      </c>
      <c r="O201" s="2">
        <f t="shared" si="93"/>
        <v>54.860010694884664</v>
      </c>
      <c r="P201" s="5">
        <f t="shared" si="75"/>
        <v>0.38725428407613671</v>
      </c>
      <c r="Q201" s="4">
        <f t="shared" si="94"/>
        <v>0.46629236793048595</v>
      </c>
      <c r="R201" s="4">
        <f t="shared" si="76"/>
        <v>0.31256204743782739</v>
      </c>
      <c r="S201" s="4">
        <f t="shared" si="98"/>
        <v>0</v>
      </c>
      <c r="T201" s="4">
        <f t="shared" si="99"/>
        <v>0</v>
      </c>
      <c r="U201" s="5">
        <f t="shared" si="100"/>
        <v>1.1647784892128179</v>
      </c>
      <c r="V201" s="5">
        <f t="shared" si="101"/>
        <v>-12.624023996010228</v>
      </c>
      <c r="W201" s="5">
        <f t="shared" si="102"/>
        <v>-4.1320485801844802</v>
      </c>
      <c r="X201" s="5">
        <f t="shared" si="77"/>
        <v>0.99999999999999978</v>
      </c>
      <c r="Y201" s="5">
        <f t="shared" si="78"/>
        <v>-3.0079117395036064</v>
      </c>
      <c r="Z201" s="5">
        <f t="shared" si="79"/>
        <v>-3.4284910986645487</v>
      </c>
      <c r="AA201" s="5">
        <f t="shared" si="80"/>
        <v>9.6266542457369422</v>
      </c>
      <c r="AB201" s="5">
        <f t="shared" si="81"/>
        <v>-1.8431332502907884</v>
      </c>
      <c r="AC201" s="5">
        <f t="shared" si="82"/>
        <v>-16.052515094674778</v>
      </c>
      <c r="AD201" s="5">
        <f t="shared" si="83"/>
        <v>-26.679394334447537</v>
      </c>
      <c r="AE201">
        <f t="shared" si="103"/>
        <v>0</v>
      </c>
    </row>
    <row r="202" spans="1:31" x14ac:dyDescent="0.2">
      <c r="A202">
        <f t="shared" si="84"/>
        <v>1.7000000000000013</v>
      </c>
      <c r="B202" s="5">
        <f t="shared" si="85"/>
        <v>-7.4086701032800688</v>
      </c>
      <c r="C202" s="5">
        <f t="shared" si="86"/>
        <v>166.28668275690197</v>
      </c>
      <c r="D202" s="5">
        <f t="shared" si="87"/>
        <v>88.222352961349642</v>
      </c>
      <c r="E202" s="2">
        <f t="shared" si="95"/>
        <v>166.45164239199863</v>
      </c>
      <c r="F202" s="2">
        <f t="shared" si="96"/>
        <v>-2.5510460882279191</v>
      </c>
      <c r="G202" s="3">
        <f t="shared" si="88"/>
        <v>-7.0486319722672848</v>
      </c>
      <c r="H202" s="3">
        <f t="shared" si="89"/>
        <v>76.033723279182396</v>
      </c>
      <c r="I202" s="3">
        <f t="shared" si="90"/>
        <v>24.67282405353529</v>
      </c>
      <c r="J202" s="2">
        <f t="shared" si="97"/>
        <v>80.246859970670883</v>
      </c>
      <c r="K202" s="2">
        <f t="shared" si="91"/>
        <v>54.701336039993784</v>
      </c>
      <c r="L202" s="6">
        <f t="shared" si="73"/>
        <v>2961.036842795133</v>
      </c>
      <c r="M202" s="2">
        <f t="shared" si="74"/>
        <v>37.527029431257752</v>
      </c>
      <c r="N202" s="2">
        <f t="shared" si="92"/>
        <v>80.246859970670883</v>
      </c>
      <c r="O202" s="2">
        <f t="shared" si="93"/>
        <v>54.701336039993784</v>
      </c>
      <c r="P202" s="5">
        <f t="shared" si="75"/>
        <v>0.38725423586004371</v>
      </c>
      <c r="Q202" s="4">
        <f t="shared" si="94"/>
        <v>0.46764483301867965</v>
      </c>
      <c r="R202" s="4">
        <f t="shared" si="76"/>
        <v>0.31287777544338341</v>
      </c>
      <c r="S202" s="4">
        <f t="shared" si="98"/>
        <v>0</v>
      </c>
      <c r="T202" s="4">
        <f t="shared" si="99"/>
        <v>0</v>
      </c>
      <c r="U202" s="5">
        <f t="shared" si="100"/>
        <v>1.1644543003205552</v>
      </c>
      <c r="V202" s="5">
        <f t="shared" si="101"/>
        <v>-12.560990046036933</v>
      </c>
      <c r="W202" s="5">
        <f t="shared" si="102"/>
        <v>-4.0760215859234448</v>
      </c>
      <c r="X202" s="5">
        <f t="shared" si="77"/>
        <v>0.99999999999999967</v>
      </c>
      <c r="Y202" s="5">
        <f t="shared" si="78"/>
        <v>-2.9918169582941543</v>
      </c>
      <c r="Z202" s="5">
        <f t="shared" si="79"/>
        <v>-3.3885235485827914</v>
      </c>
      <c r="AA202" s="5">
        <f t="shared" si="80"/>
        <v>9.5876274494260194</v>
      </c>
      <c r="AB202" s="5">
        <f t="shared" si="81"/>
        <v>-1.8273626579735991</v>
      </c>
      <c r="AC202" s="5">
        <f t="shared" si="82"/>
        <v>-15.949513594619724</v>
      </c>
      <c r="AD202" s="5">
        <f t="shared" si="83"/>
        <v>-26.662394136497426</v>
      </c>
      <c r="AE202">
        <f t="shared" si="103"/>
        <v>0</v>
      </c>
    </row>
    <row r="203" spans="1:31" x14ac:dyDescent="0.2">
      <c r="A203">
        <f t="shared" si="84"/>
        <v>1.7100000000000013</v>
      </c>
      <c r="B203" s="5">
        <f t="shared" si="85"/>
        <v>-7.4792477911356405</v>
      </c>
      <c r="C203" s="5">
        <f t="shared" si="86"/>
        <v>167.04622251401406</v>
      </c>
      <c r="D203" s="5">
        <f t="shared" si="87"/>
        <v>88.467748082178161</v>
      </c>
      <c r="E203" s="2">
        <f t="shared" si="95"/>
        <v>167.21357481892045</v>
      </c>
      <c r="F203" s="2">
        <f t="shared" si="96"/>
        <v>-2.5636217137706132</v>
      </c>
      <c r="G203" s="3">
        <f t="shared" si="88"/>
        <v>-7.0669055988470211</v>
      </c>
      <c r="H203" s="3">
        <f t="shared" si="89"/>
        <v>75.874228143236195</v>
      </c>
      <c r="I203" s="3">
        <f t="shared" si="90"/>
        <v>24.406200112170318</v>
      </c>
      <c r="J203" s="2">
        <f t="shared" si="97"/>
        <v>80.015637565354524</v>
      </c>
      <c r="K203" s="2">
        <f t="shared" si="91"/>
        <v>54.543720221782223</v>
      </c>
      <c r="L203" s="6">
        <f t="shared" si="73"/>
        <v>2961.0360211362117</v>
      </c>
      <c r="M203" s="2">
        <f t="shared" si="74"/>
        <v>37.527019017872121</v>
      </c>
      <c r="N203" s="2">
        <f t="shared" si="92"/>
        <v>80.015637565354524</v>
      </c>
      <c r="O203" s="2">
        <f t="shared" si="93"/>
        <v>54.543720221782223</v>
      </c>
      <c r="P203" s="5">
        <f t="shared" si="75"/>
        <v>0.3872541878796314</v>
      </c>
      <c r="Q203" s="4">
        <f t="shared" si="94"/>
        <v>0.46899606326602228</v>
      </c>
      <c r="R203" s="4">
        <f t="shared" si="76"/>
        <v>0.31319202883114328</v>
      </c>
      <c r="S203" s="4">
        <f t="shared" si="98"/>
        <v>0</v>
      </c>
      <c r="T203" s="4">
        <f t="shared" si="99"/>
        <v>0</v>
      </c>
      <c r="U203" s="5">
        <f t="shared" si="100"/>
        <v>1.1641090677217771</v>
      </c>
      <c r="V203" s="5">
        <f t="shared" si="101"/>
        <v>-12.498522267276734</v>
      </c>
      <c r="W203" s="5">
        <f t="shared" si="102"/>
        <v>-4.0203563584951683</v>
      </c>
      <c r="X203" s="5">
        <f t="shared" si="77"/>
        <v>0.99999999999999978</v>
      </c>
      <c r="Y203" s="5">
        <f t="shared" si="78"/>
        <v>-2.9758251743911814</v>
      </c>
      <c r="Z203" s="5">
        <f t="shared" si="79"/>
        <v>-3.3487286385119011</v>
      </c>
      <c r="AA203" s="5">
        <f t="shared" si="80"/>
        <v>9.5488983967615919</v>
      </c>
      <c r="AB203" s="5">
        <f t="shared" si="81"/>
        <v>-1.8117161066694043</v>
      </c>
      <c r="AC203" s="5">
        <f t="shared" si="82"/>
        <v>-15.847250905788634</v>
      </c>
      <c r="AD203" s="5">
        <f t="shared" si="83"/>
        <v>-26.645457961733577</v>
      </c>
      <c r="AE203">
        <f t="shared" si="103"/>
        <v>0</v>
      </c>
    </row>
    <row r="204" spans="1:31" x14ac:dyDescent="0.2">
      <c r="A204">
        <f t="shared" si="84"/>
        <v>1.7200000000000013</v>
      </c>
      <c r="B204" s="5">
        <f t="shared" si="85"/>
        <v>-7.5500074329294442</v>
      </c>
      <c r="C204" s="5">
        <f t="shared" si="86"/>
        <v>167.80417243290114</v>
      </c>
      <c r="D204" s="5">
        <f t="shared" si="87"/>
        <v>88.710477810401784</v>
      </c>
      <c r="E204" s="2">
        <f t="shared" si="95"/>
        <v>167.97393517486012</v>
      </c>
      <c r="F204" s="2">
        <f t="shared" si="96"/>
        <v>-2.5761696288171727</v>
      </c>
      <c r="G204" s="3">
        <f t="shared" si="88"/>
        <v>-7.0850227599137154</v>
      </c>
      <c r="H204" s="3">
        <f t="shared" si="89"/>
        <v>75.715755634178308</v>
      </c>
      <c r="I204" s="3">
        <f t="shared" si="90"/>
        <v>24.139745532552983</v>
      </c>
      <c r="J204" s="2">
        <f t="shared" si="97"/>
        <v>79.785966893555354</v>
      </c>
      <c r="K204" s="2">
        <f t="shared" si="91"/>
        <v>54.387162163296082</v>
      </c>
      <c r="L204" s="6">
        <f t="shared" si="73"/>
        <v>2961.0352034244888</v>
      </c>
      <c r="M204" s="2">
        <f t="shared" si="74"/>
        <v>37.527008654511754</v>
      </c>
      <c r="N204" s="2">
        <f t="shared" si="92"/>
        <v>79.785966893555354</v>
      </c>
      <c r="O204" s="2">
        <f t="shared" si="93"/>
        <v>54.387162163296082</v>
      </c>
      <c r="P204" s="5">
        <f t="shared" si="75"/>
        <v>0.3872541401297272</v>
      </c>
      <c r="Q204" s="4">
        <f t="shared" si="94"/>
        <v>0.47034597831693342</v>
      </c>
      <c r="R204" s="4">
        <f t="shared" si="76"/>
        <v>0.313504798933808</v>
      </c>
      <c r="S204" s="4">
        <f t="shared" si="98"/>
        <v>0</v>
      </c>
      <c r="T204" s="4">
        <f t="shared" si="99"/>
        <v>0</v>
      </c>
      <c r="U204" s="5">
        <f t="shared" si="100"/>
        <v>1.1637433726220638</v>
      </c>
      <c r="V204" s="5">
        <f t="shared" si="101"/>
        <v>-12.436616198452381</v>
      </c>
      <c r="W204" s="5">
        <f t="shared" si="102"/>
        <v>-3.9650499133518284</v>
      </c>
      <c r="X204" s="5">
        <f t="shared" si="77"/>
        <v>1</v>
      </c>
      <c r="Y204" s="5">
        <f t="shared" si="78"/>
        <v>-2.9599357997920044</v>
      </c>
      <c r="Z204" s="5">
        <f t="shared" si="79"/>
        <v>-3.3091055204395596</v>
      </c>
      <c r="AA204" s="5">
        <f t="shared" si="80"/>
        <v>9.5104653085223454</v>
      </c>
      <c r="AB204" s="5">
        <f t="shared" si="81"/>
        <v>-1.7961924271699405</v>
      </c>
      <c r="AC204" s="5">
        <f t="shared" si="82"/>
        <v>-15.745721718891939</v>
      </c>
      <c r="AD204" s="5">
        <f t="shared" si="83"/>
        <v>-26.628584604829484</v>
      </c>
      <c r="AE204">
        <f t="shared" si="103"/>
        <v>0</v>
      </c>
    </row>
    <row r="205" spans="1:31" x14ac:dyDescent="0.2">
      <c r="A205">
        <f t="shared" si="84"/>
        <v>1.7300000000000013</v>
      </c>
      <c r="B205" s="5">
        <f t="shared" si="85"/>
        <v>-7.6209474701499396</v>
      </c>
      <c r="C205" s="5">
        <f t="shared" si="86"/>
        <v>168.56054270315698</v>
      </c>
      <c r="D205" s="5">
        <f t="shared" si="87"/>
        <v>88.950543836497062</v>
      </c>
      <c r="E205" s="2">
        <f t="shared" si="95"/>
        <v>168.73273362547528</v>
      </c>
      <c r="F205" s="2">
        <f t="shared" si="96"/>
        <v>-2.5886898743471489</v>
      </c>
      <c r="G205" s="3">
        <f t="shared" si="88"/>
        <v>-7.1029846841854152</v>
      </c>
      <c r="H205" s="3">
        <f t="shared" si="89"/>
        <v>75.558298416989388</v>
      </c>
      <c r="I205" s="3">
        <f t="shared" si="90"/>
        <v>23.873459686504688</v>
      </c>
      <c r="J205" s="2">
        <f t="shared" si="97"/>
        <v>79.557846429486503</v>
      </c>
      <c r="K205" s="2">
        <f t="shared" si="91"/>
        <v>54.231660824462509</v>
      </c>
      <c r="L205" s="6">
        <f t="shared" si="73"/>
        <v>2961.0343895713268</v>
      </c>
      <c r="M205" s="2">
        <f t="shared" si="74"/>
        <v>37.526998340053275</v>
      </c>
      <c r="N205" s="2">
        <f t="shared" si="92"/>
        <v>79.557846429486503</v>
      </c>
      <c r="O205" s="2">
        <f t="shared" si="93"/>
        <v>54.231660824462509</v>
      </c>
      <c r="P205" s="5">
        <f t="shared" si="75"/>
        <v>0.38725409260515498</v>
      </c>
      <c r="Q205" s="4">
        <f t="shared" si="94"/>
        <v>0.47169449682520131</v>
      </c>
      <c r="R205" s="4">
        <f t="shared" si="76"/>
        <v>0.31381607704415448</v>
      </c>
      <c r="S205" s="4">
        <f t="shared" si="98"/>
        <v>0</v>
      </c>
      <c r="T205" s="4">
        <f t="shared" si="99"/>
        <v>0</v>
      </c>
      <c r="U205" s="5">
        <f t="shared" si="100"/>
        <v>1.1633577895132101</v>
      </c>
      <c r="V205" s="5">
        <f t="shared" si="101"/>
        <v>-12.375267431095264</v>
      </c>
      <c r="W205" s="5">
        <f t="shared" si="102"/>
        <v>-3.9100992785133584</v>
      </c>
      <c r="X205" s="5">
        <f t="shared" si="77"/>
        <v>1.0000000000000002</v>
      </c>
      <c r="Y205" s="5">
        <f t="shared" si="78"/>
        <v>-2.9441482509379471</v>
      </c>
      <c r="Z205" s="5">
        <f t="shared" si="79"/>
        <v>-3.2696533425329859</v>
      </c>
      <c r="AA205" s="5">
        <f t="shared" si="80"/>
        <v>9.4723264248399932</v>
      </c>
      <c r="AB205" s="5">
        <f t="shared" si="81"/>
        <v>-1.780790461424737</v>
      </c>
      <c r="AC205" s="5">
        <f t="shared" si="82"/>
        <v>-15.64492077362825</v>
      </c>
      <c r="AD205" s="5">
        <f t="shared" si="83"/>
        <v>-26.611772853673365</v>
      </c>
      <c r="AE205">
        <f t="shared" si="103"/>
        <v>0</v>
      </c>
    </row>
    <row r="206" spans="1:31" x14ac:dyDescent="0.2">
      <c r="A206">
        <f t="shared" si="84"/>
        <v>1.7400000000000013</v>
      </c>
      <c r="B206" s="5">
        <f t="shared" si="85"/>
        <v>-7.6920663565148644</v>
      </c>
      <c r="C206" s="5">
        <f t="shared" si="86"/>
        <v>169.31534344128821</v>
      </c>
      <c r="D206" s="5">
        <f t="shared" si="87"/>
        <v>89.187947844719417</v>
      </c>
      <c r="E206" s="2">
        <f t="shared" si="95"/>
        <v>169.4899802627707</v>
      </c>
      <c r="F206" s="2">
        <f t="shared" si="96"/>
        <v>-2.6011824913226809</v>
      </c>
      <c r="G206" s="3">
        <f t="shared" si="88"/>
        <v>-7.1207925887996621</v>
      </c>
      <c r="H206" s="3">
        <f t="shared" si="89"/>
        <v>75.401849209253101</v>
      </c>
      <c r="I206" s="3">
        <f t="shared" si="90"/>
        <v>23.607341957967954</v>
      </c>
      <c r="J206" s="2">
        <f t="shared" si="97"/>
        <v>79.331274700385862</v>
      </c>
      <c r="K206" s="2">
        <f t="shared" si="91"/>
        <v>54.077215201353688</v>
      </c>
      <c r="L206" s="6">
        <f t="shared" si="73"/>
        <v>2961.0335794880248</v>
      </c>
      <c r="M206" s="2">
        <f t="shared" si="74"/>
        <v>37.526988073372529</v>
      </c>
      <c r="N206" s="2">
        <f t="shared" si="92"/>
        <v>79.331274700385862</v>
      </c>
      <c r="O206" s="2">
        <f t="shared" si="93"/>
        <v>54.077215201353688</v>
      </c>
      <c r="P206" s="5">
        <f t="shared" si="75"/>
        <v>0.38725404530073498</v>
      </c>
      <c r="Q206" s="4">
        <f t="shared" si="94"/>
        <v>0.47304153645712188</v>
      </c>
      <c r="R206" s="4">
        <f t="shared" si="76"/>
        <v>0.31412585441643553</v>
      </c>
      <c r="S206" s="4">
        <f t="shared" si="98"/>
        <v>0</v>
      </c>
      <c r="T206" s="4">
        <f t="shared" si="99"/>
        <v>0</v>
      </c>
      <c r="U206" s="5">
        <f t="shared" si="100"/>
        <v>1.1629528862574867</v>
      </c>
      <c r="V206" s="5">
        <f t="shared" si="101"/>
        <v>-12.314471608817668</v>
      </c>
      <c r="W206" s="5">
        <f t="shared" si="102"/>
        <v>-3.8555014943237107</v>
      </c>
      <c r="X206" s="5">
        <f t="shared" si="77"/>
        <v>0.99999999999999978</v>
      </c>
      <c r="Y206" s="5">
        <f t="shared" si="78"/>
        <v>-2.9284619486403973</v>
      </c>
      <c r="Z206" s="5">
        <f t="shared" si="79"/>
        <v>-3.2303712490782357</v>
      </c>
      <c r="AA206" s="5">
        <f t="shared" si="80"/>
        <v>9.434480004949048</v>
      </c>
      <c r="AB206" s="5">
        <f t="shared" si="81"/>
        <v>-1.7655090623829106</v>
      </c>
      <c r="AC206" s="5">
        <f t="shared" si="82"/>
        <v>-15.544842857895903</v>
      </c>
      <c r="AD206" s="5">
        <f t="shared" si="83"/>
        <v>-26.595021489374663</v>
      </c>
      <c r="AE206">
        <f t="shared" si="103"/>
        <v>0</v>
      </c>
    </row>
    <row r="207" spans="1:31" x14ac:dyDescent="0.2">
      <c r="A207">
        <f t="shared" si="84"/>
        <v>1.7500000000000013</v>
      </c>
      <c r="B207" s="5">
        <f t="shared" si="85"/>
        <v>-7.76336255785598</v>
      </c>
      <c r="C207" s="5">
        <f t="shared" si="86"/>
        <v>170.06858469123785</v>
      </c>
      <c r="D207" s="5">
        <f t="shared" si="87"/>
        <v>89.422691513224635</v>
      </c>
      <c r="E207" s="2">
        <f t="shared" si="95"/>
        <v>170.24568510563037</v>
      </c>
      <c r="F207" s="2">
        <f t="shared" si="96"/>
        <v>-2.6136475206891427</v>
      </c>
      <c r="G207" s="3">
        <f t="shared" si="88"/>
        <v>-7.138447679423491</v>
      </c>
      <c r="H207" s="3">
        <f t="shared" si="89"/>
        <v>75.246400780674136</v>
      </c>
      <c r="I207" s="3">
        <f t="shared" si="90"/>
        <v>23.341391743074208</v>
      </c>
      <c r="J207" s="2">
        <f t="shared" si="97"/>
        <v>79.106250285431656</v>
      </c>
      <c r="K207" s="2">
        <f t="shared" si="91"/>
        <v>53.923824325447619</v>
      </c>
      <c r="L207" s="6">
        <f t="shared" si="73"/>
        <v>2961.0327730858185</v>
      </c>
      <c r="M207" s="2">
        <f t="shared" si="74"/>
        <v>37.526977853344569</v>
      </c>
      <c r="N207" s="2">
        <f t="shared" si="92"/>
        <v>79.106250285431656</v>
      </c>
      <c r="O207" s="2">
        <f t="shared" si="93"/>
        <v>53.923824325447619</v>
      </c>
      <c r="P207" s="5">
        <f t="shared" si="75"/>
        <v>0.38725399821128359</v>
      </c>
      <c r="Q207" s="4">
        <f t="shared" si="94"/>
        <v>0.47438701389510307</v>
      </c>
      <c r="R207" s="4">
        <f t="shared" si="76"/>
        <v>0.31443412226780948</v>
      </c>
      <c r="S207" s="4">
        <f t="shared" si="98"/>
        <v>0</v>
      </c>
      <c r="T207" s="4">
        <f t="shared" si="99"/>
        <v>0</v>
      </c>
      <c r="U207" s="5">
        <f t="shared" si="100"/>
        <v>1.1625292241701419</v>
      </c>
      <c r="V207" s="5">
        <f t="shared" si="101"/>
        <v>-12.254224426593728</v>
      </c>
      <c r="W207" s="5">
        <f t="shared" si="102"/>
        <v>-3.8012536132111672</v>
      </c>
      <c r="X207" s="5">
        <f t="shared" si="77"/>
        <v>0.99999999999999978</v>
      </c>
      <c r="Y207" s="5">
        <f t="shared" si="78"/>
        <v>-2.9128763180073682</v>
      </c>
      <c r="Z207" s="5">
        <f t="shared" si="79"/>
        <v>-3.1912583804205288</v>
      </c>
      <c r="AA207" s="5">
        <f t="shared" si="80"/>
        <v>9.3969243269378726</v>
      </c>
      <c r="AB207" s="5">
        <f t="shared" si="81"/>
        <v>-1.7503470938372263</v>
      </c>
      <c r="AC207" s="5">
        <f t="shared" si="82"/>
        <v>-15.445482807014256</v>
      </c>
      <c r="AD207" s="5">
        <f t="shared" si="83"/>
        <v>-26.578329286273295</v>
      </c>
      <c r="AE207">
        <f t="shared" si="103"/>
        <v>0</v>
      </c>
    </row>
    <row r="208" spans="1:31" x14ac:dyDescent="0.2">
      <c r="A208">
        <f t="shared" si="84"/>
        <v>1.7600000000000013</v>
      </c>
      <c r="B208" s="5">
        <f t="shared" si="85"/>
        <v>-7.8348345520049074</v>
      </c>
      <c r="C208" s="5">
        <f t="shared" si="86"/>
        <v>170.82027642490422</v>
      </c>
      <c r="D208" s="5">
        <f t="shared" si="87"/>
        <v>89.654776514191056</v>
      </c>
      <c r="E208" s="2">
        <f t="shared" si="95"/>
        <v>170.99985810034457</v>
      </c>
      <c r="F208" s="2">
        <f t="shared" si="96"/>
        <v>-2.6260850033757608</v>
      </c>
      <c r="G208" s="3">
        <f t="shared" si="88"/>
        <v>-7.1559511503618634</v>
      </c>
      <c r="H208" s="3">
        <f t="shared" si="89"/>
        <v>75.091945952603993</v>
      </c>
      <c r="I208" s="3">
        <f t="shared" si="90"/>
        <v>23.075608450211476</v>
      </c>
      <c r="J208" s="2">
        <f t="shared" si="97"/>
        <v>78.88277181465314</v>
      </c>
      <c r="K208" s="2">
        <f t="shared" si="91"/>
        <v>53.771487262885572</v>
      </c>
      <c r="L208" s="6">
        <f t="shared" si="73"/>
        <v>2961.0319702758779</v>
      </c>
      <c r="M208" s="2">
        <f t="shared" si="74"/>
        <v>37.52696767884359</v>
      </c>
      <c r="N208" s="2">
        <f t="shared" si="92"/>
        <v>78.88277181465314</v>
      </c>
      <c r="O208" s="2">
        <f t="shared" si="93"/>
        <v>53.771487262885572</v>
      </c>
      <c r="P208" s="5">
        <f t="shared" si="75"/>
        <v>0.38725395133161356</v>
      </c>
      <c r="Q208" s="4">
        <f t="shared" si="94"/>
        <v>0.47573084484174577</v>
      </c>
      <c r="R208" s="4">
        <f t="shared" si="76"/>
        <v>0.31474087177980209</v>
      </c>
      <c r="S208" s="4">
        <f t="shared" si="98"/>
        <v>0</v>
      </c>
      <c r="T208" s="4">
        <f t="shared" si="99"/>
        <v>0</v>
      </c>
      <c r="U208" s="5">
        <f t="shared" si="100"/>
        <v>1.1620873581001521</v>
      </c>
      <c r="V208" s="5">
        <f t="shared" si="101"/>
        <v>-12.194521630048891</v>
      </c>
      <c r="W208" s="5">
        <f t="shared" si="102"/>
        <v>-3.7473526994526467</v>
      </c>
      <c r="X208" s="5">
        <f t="shared" si="77"/>
        <v>1</v>
      </c>
      <c r="Y208" s="5">
        <f t="shared" si="78"/>
        <v>-2.8973907883705681</v>
      </c>
      <c r="Z208" s="5">
        <f t="shared" si="79"/>
        <v>-3.1523138729056672</v>
      </c>
      <c r="AA208" s="5">
        <f t="shared" si="80"/>
        <v>9.3596576875011319</v>
      </c>
      <c r="AB208" s="5">
        <f t="shared" si="81"/>
        <v>-1.735303430270416</v>
      </c>
      <c r="AC208" s="5">
        <f t="shared" si="82"/>
        <v>-15.346835502954558</v>
      </c>
      <c r="AD208" s="5">
        <f t="shared" si="83"/>
        <v>-26.561695011951514</v>
      </c>
      <c r="AE208">
        <f t="shared" si="103"/>
        <v>0</v>
      </c>
    </row>
    <row r="209" spans="1:31" x14ac:dyDescent="0.2">
      <c r="A209">
        <f t="shared" si="84"/>
        <v>1.7700000000000014</v>
      </c>
      <c r="B209" s="5">
        <f t="shared" si="85"/>
        <v>-7.9064808286800394</v>
      </c>
      <c r="C209" s="5">
        <f t="shared" si="86"/>
        <v>171.57042854265512</v>
      </c>
      <c r="D209" s="5">
        <f t="shared" si="87"/>
        <v>89.884204513942578</v>
      </c>
      <c r="E209" s="2">
        <f t="shared" si="95"/>
        <v>171.75250912113225</v>
      </c>
      <c r="F209" s="2">
        <f t="shared" si="96"/>
        <v>-2.6384949802961875</v>
      </c>
      <c r="G209" s="3">
        <f t="shared" si="88"/>
        <v>-7.1733041846645671</v>
      </c>
      <c r="H209" s="3">
        <f t="shared" si="89"/>
        <v>74.938477597574447</v>
      </c>
      <c r="I209" s="3">
        <f t="shared" si="90"/>
        <v>22.809991500091961</v>
      </c>
      <c r="J209" s="2">
        <f t="shared" si="97"/>
        <v>78.660837967836073</v>
      </c>
      <c r="K209" s="2">
        <f t="shared" si="91"/>
        <v>53.620203113726021</v>
      </c>
      <c r="L209" s="6">
        <f t="shared" si="73"/>
        <v>2961.0311709693051</v>
      </c>
      <c r="M209" s="2">
        <f t="shared" si="74"/>
        <v>37.526957548742935</v>
      </c>
      <c r="N209" s="2">
        <f t="shared" si="92"/>
        <v>78.660837967836073</v>
      </c>
      <c r="O209" s="2">
        <f t="shared" si="93"/>
        <v>53.620203113726021</v>
      </c>
      <c r="P209" s="5">
        <f t="shared" si="75"/>
        <v>0.38725390465653342</v>
      </c>
      <c r="Q209" s="4">
        <f t="shared" si="94"/>
        <v>0.47707294402441369</v>
      </c>
      <c r="R209" s="4">
        <f t="shared" si="76"/>
        <v>0.31504609409980139</v>
      </c>
      <c r="S209" s="4">
        <f t="shared" si="98"/>
        <v>0</v>
      </c>
      <c r="T209" s="4">
        <f t="shared" si="99"/>
        <v>0</v>
      </c>
      <c r="U209" s="5">
        <f t="shared" si="100"/>
        <v>1.1616278365092612</v>
      </c>
      <c r="V209" s="5">
        <f t="shared" si="101"/>
        <v>-12.135359014757681</v>
      </c>
      <c r="W209" s="5">
        <f t="shared" si="102"/>
        <v>-3.6937958289420405</v>
      </c>
      <c r="X209" s="5">
        <f t="shared" si="77"/>
        <v>1.0000000000000002</v>
      </c>
      <c r="Y209" s="5">
        <f t="shared" si="78"/>
        <v>-2.882004793212984</v>
      </c>
      <c r="Z209" s="5">
        <f t="shared" si="79"/>
        <v>-3.1135368588225782</v>
      </c>
      <c r="AA209" s="5">
        <f t="shared" si="80"/>
        <v>9.3226784016935191</v>
      </c>
      <c r="AB209" s="5">
        <f t="shared" si="81"/>
        <v>-1.7203769567037228</v>
      </c>
      <c r="AC209" s="5">
        <f t="shared" si="82"/>
        <v>-15.24889587358026</v>
      </c>
      <c r="AD209" s="5">
        <f t="shared" si="83"/>
        <v>-26.54511742724852</v>
      </c>
      <c r="AE209">
        <f t="shared" si="103"/>
        <v>0</v>
      </c>
    </row>
    <row r="210" spans="1:31" x14ac:dyDescent="0.2">
      <c r="A210">
        <f t="shared" si="84"/>
        <v>1.7800000000000014</v>
      </c>
      <c r="B210" s="5">
        <f t="shared" si="85"/>
        <v>-7.9782998893745196</v>
      </c>
      <c r="C210" s="5">
        <f t="shared" si="86"/>
        <v>172.3190508738372</v>
      </c>
      <c r="D210" s="5">
        <f t="shared" si="87"/>
        <v>90.110977173072143</v>
      </c>
      <c r="E210" s="2">
        <f t="shared" si="95"/>
        <v>172.50364797065853</v>
      </c>
      <c r="F210" s="2">
        <f t="shared" si="96"/>
        <v>-2.6508774923490517</v>
      </c>
      <c r="G210" s="3">
        <f t="shared" si="88"/>
        <v>-7.1905079542316042</v>
      </c>
      <c r="H210" s="3">
        <f t="shared" si="89"/>
        <v>74.785988638838646</v>
      </c>
      <c r="I210" s="3">
        <f t="shared" si="90"/>
        <v>22.544540325819476</v>
      </c>
      <c r="J210" s="2">
        <f t="shared" si="97"/>
        <v>78.440447473423248</v>
      </c>
      <c r="K210" s="2">
        <f t="shared" si="91"/>
        <v>53.469971011195121</v>
      </c>
      <c r="L210" s="6">
        <f t="shared" si="73"/>
        <v>2961.0303750771345</v>
      </c>
      <c r="M210" s="2">
        <f t="shared" si="74"/>
        <v>37.526947461915071</v>
      </c>
      <c r="N210" s="2">
        <f t="shared" si="92"/>
        <v>78.440447473423248</v>
      </c>
      <c r="O210" s="2">
        <f t="shared" si="93"/>
        <v>53.469971011195121</v>
      </c>
      <c r="P210" s="5">
        <f t="shared" si="75"/>
        <v>0.38725385818084801</v>
      </c>
      <c r="Q210" s="4">
        <f t="shared" si="94"/>
        <v>0.47841322520029911</v>
      </c>
      <c r="R210" s="4">
        <f t="shared" si="76"/>
        <v>0.31534978034258304</v>
      </c>
      <c r="S210" s="4">
        <f t="shared" si="98"/>
        <v>0</v>
      </c>
      <c r="T210" s="4">
        <f t="shared" si="99"/>
        <v>0</v>
      </c>
      <c r="U210" s="5">
        <f t="shared" si="100"/>
        <v>1.1611512015493282</v>
      </c>
      <c r="V210" s="5">
        <f t="shared" si="101"/>
        <v>-12.076732425549707</v>
      </c>
      <c r="W210" s="5">
        <f t="shared" si="102"/>
        <v>-3.640580088962571</v>
      </c>
      <c r="X210" s="5">
        <f t="shared" si="77"/>
        <v>1</v>
      </c>
      <c r="Y210" s="5">
        <f t="shared" si="78"/>
        <v>-2.8667177700969546</v>
      </c>
      <c r="Z210" s="5">
        <f t="shared" si="79"/>
        <v>-3.0749264663470162</v>
      </c>
      <c r="AA210" s="5">
        <f t="shared" si="80"/>
        <v>9.2859848026847445</v>
      </c>
      <c r="AB210" s="5">
        <f t="shared" si="81"/>
        <v>-1.7055665685476264</v>
      </c>
      <c r="AC210" s="5">
        <f t="shared" si="82"/>
        <v>-15.151658891896723</v>
      </c>
      <c r="AD210" s="5">
        <f t="shared" si="83"/>
        <v>-26.528595286277827</v>
      </c>
      <c r="AE210">
        <f t="shared" si="103"/>
        <v>0</v>
      </c>
    </row>
    <row r="211" spans="1:31" x14ac:dyDescent="0.2">
      <c r="A211">
        <f t="shared" si="84"/>
        <v>1.7900000000000014</v>
      </c>
      <c r="B211" s="5">
        <f t="shared" si="85"/>
        <v>-8.0502902472452629</v>
      </c>
      <c r="C211" s="5">
        <f t="shared" si="86"/>
        <v>173.066153177281</v>
      </c>
      <c r="D211" s="5">
        <f t="shared" si="87"/>
        <v>90.335096146566016</v>
      </c>
      <c r="E211" s="2">
        <f t="shared" si="95"/>
        <v>173.25328438054783</v>
      </c>
      <c r="F211" s="2">
        <f t="shared" si="96"/>
        <v>-2.6632325804184571</v>
      </c>
      <c r="G211" s="3">
        <f t="shared" si="88"/>
        <v>-7.2075636199170807</v>
      </c>
      <c r="H211" s="3">
        <f t="shared" si="89"/>
        <v>74.63447204991968</v>
      </c>
      <c r="I211" s="3">
        <f t="shared" si="90"/>
        <v>22.279254372956697</v>
      </c>
      <c r="J211" s="2">
        <f t="shared" si="97"/>
        <v>78.221599107409617</v>
      </c>
      <c r="K211" s="2">
        <f t="shared" si="91"/>
        <v>53.320790120933616</v>
      </c>
      <c r="L211" s="6">
        <f t="shared" si="73"/>
        <v>2961.0295825103312</v>
      </c>
      <c r="M211" s="2">
        <f t="shared" si="74"/>
        <v>37.526937417231629</v>
      </c>
      <c r="N211" s="2">
        <f t="shared" si="92"/>
        <v>78.221599107409617</v>
      </c>
      <c r="O211" s="2">
        <f t="shared" si="93"/>
        <v>53.320790120933616</v>
      </c>
      <c r="P211" s="5">
        <f t="shared" si="75"/>
        <v>0.38725381189935804</v>
      </c>
      <c r="Q211" s="4">
        <f t="shared" si="94"/>
        <v>0.47975160116199739</v>
      </c>
      <c r="R211" s="4">
        <f t="shared" si="76"/>
        <v>0.31565192159186961</v>
      </c>
      <c r="S211" s="4">
        <f t="shared" si="98"/>
        <v>0</v>
      </c>
      <c r="T211" s="4">
        <f t="shared" si="99"/>
        <v>0</v>
      </c>
      <c r="U211" s="5">
        <f t="shared" si="100"/>
        <v>1.1606579891380071</v>
      </c>
      <c r="V211" s="5">
        <f t="shared" si="101"/>
        <v>-12.018637755823672</v>
      </c>
      <c r="W211" s="5">
        <f t="shared" si="102"/>
        <v>-3.5877025779631704</v>
      </c>
      <c r="X211" s="5">
        <f t="shared" si="77"/>
        <v>1</v>
      </c>
      <c r="Y211" s="5">
        <f t="shared" si="78"/>
        <v>-2.851529160592762</v>
      </c>
      <c r="Z211" s="5">
        <f t="shared" si="79"/>
        <v>-3.0364818194864904</v>
      </c>
      <c r="AA211" s="5">
        <f t="shared" si="80"/>
        <v>9.2495752415157888</v>
      </c>
      <c r="AB211" s="5">
        <f t="shared" si="81"/>
        <v>-1.6908711714547549</v>
      </c>
      <c r="AC211" s="5">
        <f t="shared" si="82"/>
        <v>-15.055119575310162</v>
      </c>
      <c r="AD211" s="5">
        <f t="shared" si="83"/>
        <v>-26.512127336447382</v>
      </c>
      <c r="AE211">
        <f t="shared" si="103"/>
        <v>0</v>
      </c>
    </row>
    <row r="212" spans="1:31" x14ac:dyDescent="0.2">
      <c r="A212">
        <f t="shared" si="84"/>
        <v>1.8000000000000014</v>
      </c>
      <c r="B212" s="5">
        <f t="shared" si="85"/>
        <v>-8.1224504270030078</v>
      </c>
      <c r="C212" s="5">
        <f t="shared" si="86"/>
        <v>173.81174514180142</v>
      </c>
      <c r="D212" s="5">
        <f t="shared" si="87"/>
        <v>90.556563083928765</v>
      </c>
      <c r="E212" s="2">
        <f t="shared" si="95"/>
        <v>174.00142801189205</v>
      </c>
      <c r="F212" s="2">
        <f t="shared" si="96"/>
        <v>-2.6755602853744498</v>
      </c>
      <c r="G212" s="3">
        <f t="shared" si="88"/>
        <v>-7.2244723316316284</v>
      </c>
      <c r="H212" s="3">
        <f t="shared" si="89"/>
        <v>74.483920854166584</v>
      </c>
      <c r="I212" s="3">
        <f t="shared" si="90"/>
        <v>22.014133099592222</v>
      </c>
      <c r="J212" s="2">
        <f t="shared" si="97"/>
        <v>78.004291692232059</v>
      </c>
      <c r="K212" s="2">
        <f t="shared" si="91"/>
        <v>53.172659640239985</v>
      </c>
      <c r="L212" s="6">
        <f t="shared" si="73"/>
        <v>2961.0287931797911</v>
      </c>
      <c r="M212" s="2">
        <f t="shared" si="74"/>
        <v>37.526927413563321</v>
      </c>
      <c r="N212" s="2">
        <f t="shared" si="92"/>
        <v>78.004291692232059</v>
      </c>
      <c r="O212" s="2">
        <f t="shared" si="93"/>
        <v>53.172659640239985</v>
      </c>
      <c r="P212" s="5">
        <f t="shared" si="75"/>
        <v>0.38725376580686011</v>
      </c>
      <c r="Q212" s="4">
        <f t="shared" si="94"/>
        <v>0.48108798374359679</v>
      </c>
      <c r="R212" s="4">
        <f t="shared" si="76"/>
        <v>0.31595250890192106</v>
      </c>
      <c r="S212" s="4">
        <f t="shared" si="98"/>
        <v>0</v>
      </c>
      <c r="T212" s="4">
        <f t="shared" si="99"/>
        <v>0</v>
      </c>
      <c r="U212" s="5">
        <f t="shared" si="100"/>
        <v>1.1601487290327868</v>
      </c>
      <c r="V212" s="5">
        <f t="shared" si="101"/>
        <v>-11.961070946869281</v>
      </c>
      <c r="W212" s="5">
        <f t="shared" si="102"/>
        <v>-3.5351604053388979</v>
      </c>
      <c r="X212" s="5">
        <f t="shared" si="77"/>
        <v>0.99999999999999978</v>
      </c>
      <c r="Y212" s="5">
        <f t="shared" si="78"/>
        <v>-2.8364384102077009</v>
      </c>
      <c r="Z212" s="5">
        <f t="shared" si="79"/>
        <v>-2.9982020380264225</v>
      </c>
      <c r="AA212" s="5">
        <f t="shared" si="80"/>
        <v>9.2134480868563156</v>
      </c>
      <c r="AB212" s="5">
        <f t="shared" si="81"/>
        <v>-1.6762896811749142</v>
      </c>
      <c r="AC212" s="5">
        <f t="shared" si="82"/>
        <v>-14.959272984895703</v>
      </c>
      <c r="AD212" s="5">
        <f t="shared" si="83"/>
        <v>-26.495712318482582</v>
      </c>
      <c r="AE212">
        <f t="shared" si="103"/>
        <v>0</v>
      </c>
    </row>
    <row r="213" spans="1:31" x14ac:dyDescent="0.2">
      <c r="A213">
        <f t="shared" si="84"/>
        <v>1.8100000000000014</v>
      </c>
      <c r="B213" s="5">
        <f t="shared" si="85"/>
        <v>-8.1947789648033833</v>
      </c>
      <c r="C213" s="5">
        <f t="shared" si="86"/>
        <v>174.55583638669384</v>
      </c>
      <c r="D213" s="5">
        <f t="shared" si="87"/>
        <v>90.775379629308773</v>
      </c>
      <c r="E213" s="2">
        <f t="shared" si="95"/>
        <v>174.74808845575456</v>
      </c>
      <c r="F213" s="2">
        <f t="shared" si="96"/>
        <v>-2.687860648073451</v>
      </c>
      <c r="G213" s="3">
        <f t="shared" si="88"/>
        <v>-7.2412352284433776</v>
      </c>
      <c r="H213" s="3">
        <f t="shared" si="89"/>
        <v>74.334328124317622</v>
      </c>
      <c r="I213" s="3">
        <f t="shared" si="90"/>
        <v>21.749175976407397</v>
      </c>
      <c r="J213" s="2">
        <f t="shared" si="97"/>
        <v>77.788524095653756</v>
      </c>
      <c r="K213" s="2">
        <f t="shared" si="91"/>
        <v>53.02557879730999</v>
      </c>
      <c r="L213" s="6">
        <f t="shared" si="73"/>
        <v>2961.0280069963387</v>
      </c>
      <c r="M213" s="2">
        <f t="shared" si="74"/>
        <v>37.526917449779994</v>
      </c>
      <c r="N213" s="2">
        <f t="shared" si="92"/>
        <v>77.788524095653756</v>
      </c>
      <c r="O213" s="2">
        <f t="shared" si="93"/>
        <v>53.02557879730999</v>
      </c>
      <c r="P213" s="5">
        <f t="shared" si="75"/>
        <v>0.38725371989814672</v>
      </c>
      <c r="Q213" s="4">
        <f t="shared" si="94"/>
        <v>0.48242228382729679</v>
      </c>
      <c r="R213" s="4">
        <f t="shared" si="76"/>
        <v>0.31625153329915773</v>
      </c>
      <c r="S213" s="4">
        <f t="shared" si="98"/>
        <v>0</v>
      </c>
      <c r="T213" s="4">
        <f t="shared" si="99"/>
        <v>0</v>
      </c>
      <c r="U213" s="5">
        <f t="shared" si="100"/>
        <v>1.1596239449034131</v>
      </c>
      <c r="V213" s="5">
        <f t="shared" si="101"/>
        <v>-11.904027987196876</v>
      </c>
      <c r="W213" s="5">
        <f t="shared" si="102"/>
        <v>-3.4829506912153891</v>
      </c>
      <c r="X213" s="5">
        <f t="shared" si="77"/>
        <v>1.0000000000000002</v>
      </c>
      <c r="Y213" s="5">
        <f t="shared" si="78"/>
        <v>-2.8214449683156606</v>
      </c>
      <c r="Z213" s="5">
        <f t="shared" si="79"/>
        <v>-2.9600862374776189</v>
      </c>
      <c r="AA213" s="5">
        <f t="shared" si="80"/>
        <v>9.1776017247632709</v>
      </c>
      <c r="AB213" s="5">
        <f t="shared" si="81"/>
        <v>-1.6618210234122475</v>
      </c>
      <c r="AC213" s="5">
        <f t="shared" si="82"/>
        <v>-14.864114224674495</v>
      </c>
      <c r="AD213" s="5">
        <f t="shared" si="83"/>
        <v>-26.479348966452118</v>
      </c>
      <c r="AE213">
        <f t="shared" si="103"/>
        <v>0</v>
      </c>
    </row>
    <row r="214" spans="1:31" x14ac:dyDescent="0.2">
      <c r="A214">
        <f t="shared" si="84"/>
        <v>1.8200000000000014</v>
      </c>
      <c r="B214" s="5">
        <f t="shared" si="85"/>
        <v>-8.267274408138988</v>
      </c>
      <c r="C214" s="5">
        <f t="shared" si="86"/>
        <v>175.29843646222577</v>
      </c>
      <c r="D214" s="5">
        <f t="shared" si="87"/>
        <v>90.991547421624517</v>
      </c>
      <c r="E214" s="2">
        <f t="shared" si="95"/>
        <v>175.49327523366949</v>
      </c>
      <c r="F214" s="2">
        <f t="shared" si="96"/>
        <v>-2.7001337093586435</v>
      </c>
      <c r="G214" s="3">
        <f t="shared" si="88"/>
        <v>-7.2578534386775004</v>
      </c>
      <c r="H214" s="3">
        <f t="shared" si="89"/>
        <v>74.185686982070877</v>
      </c>
      <c r="I214" s="3">
        <f t="shared" si="90"/>
        <v>21.484382486742877</v>
      </c>
      <c r="J214" s="2">
        <f t="shared" si="97"/>
        <v>77.574295229642843</v>
      </c>
      <c r="K214" s="2">
        <f t="shared" si="91"/>
        <v>52.879546850472281</v>
      </c>
      <c r="L214" s="6">
        <f t="shared" si="73"/>
        <v>2961.0272238707294</v>
      </c>
      <c r="M214" s="2">
        <f t="shared" si="74"/>
        <v>37.526907524750563</v>
      </c>
      <c r="N214" s="2">
        <f t="shared" si="92"/>
        <v>77.574295229642843</v>
      </c>
      <c r="O214" s="2">
        <f t="shared" si="93"/>
        <v>52.879546850472281</v>
      </c>
      <c r="P214" s="5">
        <f t="shared" si="75"/>
        <v>0.38725367416800638</v>
      </c>
      <c r="Q214" s="4">
        <f t="shared" si="94"/>
        <v>0.48375441135056174</v>
      </c>
      <c r="R214" s="4">
        <f t="shared" si="76"/>
        <v>0.31654898578381679</v>
      </c>
      <c r="S214" s="4">
        <f t="shared" si="98"/>
        <v>0</v>
      </c>
      <c r="T214" s="4">
        <f t="shared" si="99"/>
        <v>0</v>
      </c>
      <c r="U214" s="5">
        <f t="shared" si="100"/>
        <v>1.1590841544027162</v>
      </c>
      <c r="V214" s="5">
        <f t="shared" si="101"/>
        <v>-11.847504911874678</v>
      </c>
      <c r="W214" s="5">
        <f t="shared" si="102"/>
        <v>-3.4310705662373477</v>
      </c>
      <c r="X214" s="5">
        <f t="shared" si="77"/>
        <v>1</v>
      </c>
      <c r="Y214" s="5">
        <f t="shared" si="78"/>
        <v>-2.8065482880871899</v>
      </c>
      <c r="Z214" s="5">
        <f t="shared" si="79"/>
        <v>-2.9221335290250678</v>
      </c>
      <c r="AA214" s="5">
        <f t="shared" si="80"/>
        <v>9.1420345584406171</v>
      </c>
      <c r="AB214" s="5">
        <f t="shared" si="81"/>
        <v>-1.6474641336844738</v>
      </c>
      <c r="AC214" s="5">
        <f t="shared" si="82"/>
        <v>-14.769638440899746</v>
      </c>
      <c r="AD214" s="5">
        <f t="shared" si="83"/>
        <v>-26.463036007796731</v>
      </c>
      <c r="AE214">
        <f t="shared" si="103"/>
        <v>0</v>
      </c>
    </row>
    <row r="215" spans="1:31" x14ac:dyDescent="0.2">
      <c r="A215">
        <f t="shared" si="84"/>
        <v>1.8300000000000014</v>
      </c>
      <c r="B215" s="5">
        <f t="shared" si="85"/>
        <v>-8.339935315732447</v>
      </c>
      <c r="C215" s="5">
        <f t="shared" si="86"/>
        <v>176.03955485012443</v>
      </c>
      <c r="D215" s="5">
        <f t="shared" si="87"/>
        <v>91.205068094691555</v>
      </c>
      <c r="E215" s="2">
        <f t="shared" si="95"/>
        <v>176.23699779813705</v>
      </c>
      <c r="F215" s="2">
        <f t="shared" si="96"/>
        <v>-2.7123795100603347</v>
      </c>
      <c r="G215" s="3">
        <f t="shared" si="88"/>
        <v>-7.2743280800143451</v>
      </c>
      <c r="H215" s="3">
        <f t="shared" si="89"/>
        <v>74.037990597661874</v>
      </c>
      <c r="I215" s="3">
        <f t="shared" si="90"/>
        <v>21.219752126664911</v>
      </c>
      <c r="J215" s="2">
        <f t="shared" si="97"/>
        <v>77.361604049245599</v>
      </c>
      <c r="K215" s="2">
        <f t="shared" si="91"/>
        <v>52.734563087420312</v>
      </c>
      <c r="L215" s="6">
        <f t="shared" si="73"/>
        <v>2961.0264437136452</v>
      </c>
      <c r="M215" s="2">
        <f t="shared" si="74"/>
        <v>37.526897637343076</v>
      </c>
      <c r="N215" s="2">
        <f t="shared" si="92"/>
        <v>77.361604049245599</v>
      </c>
      <c r="O215" s="2">
        <f t="shared" si="93"/>
        <v>52.734563087420312</v>
      </c>
      <c r="P215" s="5">
        <f t="shared" si="75"/>
        <v>0.38725362861122331</v>
      </c>
      <c r="Q215" s="4">
        <f t="shared" si="94"/>
        <v>0.4850842753138212</v>
      </c>
      <c r="R215" s="4">
        <f t="shared" si="76"/>
        <v>0.31684485733163981</v>
      </c>
      <c r="S215" s="4">
        <f t="shared" si="98"/>
        <v>0</v>
      </c>
      <c r="T215" s="4">
        <f t="shared" si="99"/>
        <v>0</v>
      </c>
      <c r="U215" s="5">
        <f t="shared" si="100"/>
        <v>1.1585298692358696</v>
      </c>
      <c r="V215" s="5">
        <f t="shared" si="101"/>
        <v>-11.79149780187349</v>
      </c>
      <c r="W215" s="5">
        <f t="shared" si="102"/>
        <v>-3.379517171361095</v>
      </c>
      <c r="X215" s="5">
        <f t="shared" si="77"/>
        <v>1.0000000000000002</v>
      </c>
      <c r="Y215" s="5">
        <f t="shared" si="78"/>
        <v>-2.7917478264200604</v>
      </c>
      <c r="Z215" s="5">
        <f t="shared" si="79"/>
        <v>-2.8843430194781208</v>
      </c>
      <c r="AA215" s="5">
        <f t="shared" si="80"/>
        <v>9.1067450080001517</v>
      </c>
      <c r="AB215" s="5">
        <f t="shared" si="81"/>
        <v>-1.6332179571841907</v>
      </c>
      <c r="AC215" s="5">
        <f t="shared" si="82"/>
        <v>-14.67584082135161</v>
      </c>
      <c r="AD215" s="5">
        <f t="shared" si="83"/>
        <v>-26.446772163360944</v>
      </c>
      <c r="AE215">
        <f t="shared" si="103"/>
        <v>0</v>
      </c>
    </row>
    <row r="216" spans="1:31" x14ac:dyDescent="0.2">
      <c r="A216">
        <f t="shared" si="84"/>
        <v>1.8400000000000014</v>
      </c>
      <c r="B216" s="5">
        <f t="shared" si="85"/>
        <v>-8.412760257430449</v>
      </c>
      <c r="C216" s="5">
        <f t="shared" si="86"/>
        <v>176.77920096405998</v>
      </c>
      <c r="D216" s="5">
        <f t="shared" si="87"/>
        <v>91.415943277350038</v>
      </c>
      <c r="E216" s="2">
        <f t="shared" si="95"/>
        <v>176.9792655331141</v>
      </c>
      <c r="F216" s="2">
        <f t="shared" si="96"/>
        <v>-2.7245980909962655</v>
      </c>
      <c r="G216" s="3">
        <f t="shared" si="88"/>
        <v>-7.2906602595861871</v>
      </c>
      <c r="H216" s="3">
        <f t="shared" si="89"/>
        <v>73.89123218944836</v>
      </c>
      <c r="I216" s="3">
        <f t="shared" si="90"/>
        <v>20.955284405031303</v>
      </c>
      <c r="J216" s="2">
        <f t="shared" si="97"/>
        <v>77.15044955145386</v>
      </c>
      <c r="K216" s="2">
        <f t="shared" si="91"/>
        <v>52.590626824440257</v>
      </c>
      <c r="L216" s="6">
        <f t="shared" si="73"/>
        <v>2961.025666435698</v>
      </c>
      <c r="M216" s="2">
        <f t="shared" si="74"/>
        <v>37.526887786424645</v>
      </c>
      <c r="N216" s="2">
        <f t="shared" si="92"/>
        <v>77.15044955145386</v>
      </c>
      <c r="O216" s="2">
        <f t="shared" si="93"/>
        <v>52.590626824440257</v>
      </c>
      <c r="P216" s="5">
        <f t="shared" si="75"/>
        <v>0.38725358322257758</v>
      </c>
      <c r="Q216" s="4">
        <f t="shared" si="94"/>
        <v>0.48641178378872413</v>
      </c>
      <c r="R216" s="4">
        <f t="shared" si="76"/>
        <v>0.31713913889559359</v>
      </c>
      <c r="S216" s="4">
        <f t="shared" si="98"/>
        <v>0</v>
      </c>
      <c r="T216" s="4">
        <f t="shared" si="99"/>
        <v>0</v>
      </c>
      <c r="U216" s="5">
        <f t="shared" si="100"/>
        <v>1.1579615952281024</v>
      </c>
      <c r="V216" s="5">
        <f t="shared" si="101"/>
        <v>-11.736002783418719</v>
      </c>
      <c r="W216" s="5">
        <f t="shared" si="102"/>
        <v>-3.3282876576511762</v>
      </c>
      <c r="X216" s="5">
        <f t="shared" si="77"/>
        <v>1</v>
      </c>
      <c r="Y216" s="5">
        <f t="shared" si="78"/>
        <v>-2.7770430438703184</v>
      </c>
      <c r="Z216" s="5">
        <f t="shared" si="79"/>
        <v>-2.8467138112221022</v>
      </c>
      <c r="AA216" s="5">
        <f t="shared" si="80"/>
        <v>9.0717315102234366</v>
      </c>
      <c r="AB216" s="5">
        <f t="shared" si="81"/>
        <v>-1.619081448642216</v>
      </c>
      <c r="AC216" s="5">
        <f t="shared" si="82"/>
        <v>-14.582716594640821</v>
      </c>
      <c r="AD216" s="5">
        <f t="shared" si="83"/>
        <v>-26.430556147427737</v>
      </c>
      <c r="AE216">
        <f t="shared" si="103"/>
        <v>0</v>
      </c>
    </row>
    <row r="217" spans="1:31" x14ac:dyDescent="0.2">
      <c r="A217">
        <f t="shared" si="84"/>
        <v>1.8500000000000014</v>
      </c>
      <c r="B217" s="5">
        <f t="shared" si="85"/>
        <v>-8.4857478140987439</v>
      </c>
      <c r="C217" s="5">
        <f t="shared" si="86"/>
        <v>177.51738415012471</v>
      </c>
      <c r="D217" s="5">
        <f t="shared" si="87"/>
        <v>91.624174593592969</v>
      </c>
      <c r="E217" s="2">
        <f t="shared" si="95"/>
        <v>177.7200877545007</v>
      </c>
      <c r="F217" s="2">
        <f t="shared" si="96"/>
        <v>-2.736789492971893</v>
      </c>
      <c r="G217" s="3">
        <f t="shared" si="88"/>
        <v>-7.3068510740726094</v>
      </c>
      <c r="H217" s="3">
        <f t="shared" si="89"/>
        <v>73.745405023501945</v>
      </c>
      <c r="I217" s="3">
        <f t="shared" si="90"/>
        <v>20.690978843557026</v>
      </c>
      <c r="J217" s="2">
        <f t="shared" si="97"/>
        <v>76.940830774066555</v>
      </c>
      <c r="K217" s="2">
        <f t="shared" si="91"/>
        <v>52.447737405635003</v>
      </c>
      <c r="L217" s="6">
        <f t="shared" si="73"/>
        <v>2961.0248919474279</v>
      </c>
      <c r="M217" s="2">
        <f t="shared" si="74"/>
        <v>37.526877970861499</v>
      </c>
      <c r="N217" s="2">
        <f t="shared" si="92"/>
        <v>76.940830774066555</v>
      </c>
      <c r="O217" s="2">
        <f t="shared" si="93"/>
        <v>52.447737405635003</v>
      </c>
      <c r="P217" s="5">
        <f t="shared" si="75"/>
        <v>0.38725353799684509</v>
      </c>
      <c r="Q217" s="4">
        <f t="shared" si="94"/>
        <v>0.48773684392695948</v>
      </c>
      <c r="R217" s="4">
        <f t="shared" si="76"/>
        <v>0.31743182140762388</v>
      </c>
      <c r="S217" s="4">
        <f t="shared" si="98"/>
        <v>0</v>
      </c>
      <c r="T217" s="4">
        <f t="shared" si="99"/>
        <v>0</v>
      </c>
      <c r="U217" s="5">
        <f t="shared" si="100"/>
        <v>1.1573798323908859</v>
      </c>
      <c r="V217" s="5">
        <f t="shared" si="101"/>
        <v>-11.681016027349584</v>
      </c>
      <c r="W217" s="5">
        <f t="shared" si="102"/>
        <v>-3.2773791860810308</v>
      </c>
      <c r="X217" s="5">
        <f t="shared" si="77"/>
        <v>0.99999999999999978</v>
      </c>
      <c r="Y217" s="5">
        <f t="shared" si="78"/>
        <v>-2.7624334045838377</v>
      </c>
      <c r="Z217" s="5">
        <f t="shared" si="79"/>
        <v>-2.8092450021713926</v>
      </c>
      <c r="AA217" s="5">
        <f t="shared" si="80"/>
        <v>9.0369925183247481</v>
      </c>
      <c r="AB217" s="5">
        <f t="shared" si="81"/>
        <v>-1.6050535721929517</v>
      </c>
      <c r="AC217" s="5">
        <f t="shared" si="82"/>
        <v>-14.490261029520976</v>
      </c>
      <c r="AD217" s="5">
        <f t="shared" si="83"/>
        <v>-26.414386667756283</v>
      </c>
      <c r="AE217">
        <f t="shared" si="103"/>
        <v>0</v>
      </c>
    </row>
    <row r="218" spans="1:31" x14ac:dyDescent="0.2">
      <c r="A218">
        <f t="shared" si="84"/>
        <v>1.8600000000000014</v>
      </c>
      <c r="B218" s="5">
        <f t="shared" si="85"/>
        <v>-8.5588965775180785</v>
      </c>
      <c r="C218" s="5">
        <f t="shared" si="86"/>
        <v>178.25411368730826</v>
      </c>
      <c r="D218" s="5">
        <f t="shared" si="87"/>
        <v>91.829763662695143</v>
      </c>
      <c r="E218" s="2">
        <f t="shared" si="95"/>
        <v>178.4594737106228</v>
      </c>
      <c r="F218" s="2">
        <f t="shared" si="96"/>
        <v>-2.7489537567806268</v>
      </c>
      <c r="G218" s="3">
        <f t="shared" si="88"/>
        <v>-7.3229016097945392</v>
      </c>
      <c r="H218" s="3">
        <f t="shared" si="89"/>
        <v>73.60050241320674</v>
      </c>
      <c r="I218" s="3">
        <f t="shared" si="90"/>
        <v>20.426834976879462</v>
      </c>
      <c r="J218" s="2">
        <f t="shared" si="97"/>
        <v>76.732746794545605</v>
      </c>
      <c r="K218" s="2">
        <f t="shared" si="91"/>
        <v>52.305894202144238</v>
      </c>
      <c r="L218" s="6">
        <f t="shared" si="73"/>
        <v>2961.0241201593058</v>
      </c>
      <c r="M218" s="2">
        <f t="shared" si="74"/>
        <v>37.526868189518979</v>
      </c>
      <c r="N218" s="2">
        <f t="shared" si="92"/>
        <v>76.732746794545605</v>
      </c>
      <c r="O218" s="2">
        <f t="shared" si="93"/>
        <v>52.305894202144238</v>
      </c>
      <c r="P218" s="5">
        <f t="shared" si="75"/>
        <v>0.38725349292879774</v>
      </c>
      <c r="Q218" s="4">
        <f t="shared" si="94"/>
        <v>0.48905936196964739</v>
      </c>
      <c r="R218" s="4">
        <f t="shared" si="76"/>
        <v>0.31772289578044077</v>
      </c>
      <c r="S218" s="4">
        <f t="shared" si="98"/>
        <v>0</v>
      </c>
      <c r="T218" s="4">
        <f t="shared" si="99"/>
        <v>0</v>
      </c>
      <c r="U218" s="5">
        <f t="shared" si="100"/>
        <v>1.1567850749866204</v>
      </c>
      <c r="V218" s="5">
        <f t="shared" si="101"/>
        <v>-11.626533748485402</v>
      </c>
      <c r="W218" s="5">
        <f t="shared" si="102"/>
        <v>-3.2267889273377532</v>
      </c>
      <c r="X218" s="5">
        <f t="shared" si="77"/>
        <v>1</v>
      </c>
      <c r="Y218" s="5">
        <f t="shared" si="78"/>
        <v>-2.7479183762283546</v>
      </c>
      <c r="Z218" s="5">
        <f t="shared" si="79"/>
        <v>-2.7719356857240176</v>
      </c>
      <c r="AA218" s="5">
        <f t="shared" si="80"/>
        <v>9.002526501715078</v>
      </c>
      <c r="AB218" s="5">
        <f t="shared" si="81"/>
        <v>-1.5911333012417341</v>
      </c>
      <c r="AC218" s="5">
        <f t="shared" si="82"/>
        <v>-14.398469434209419</v>
      </c>
      <c r="AD218" s="5">
        <f t="shared" si="83"/>
        <v>-26.398262425622676</v>
      </c>
      <c r="AE218">
        <f t="shared" si="103"/>
        <v>0</v>
      </c>
    </row>
    <row r="219" spans="1:31" x14ac:dyDescent="0.2">
      <c r="A219">
        <f t="shared" si="84"/>
        <v>1.8700000000000014</v>
      </c>
      <c r="B219" s="5">
        <f t="shared" si="85"/>
        <v>-8.6322051502810861</v>
      </c>
      <c r="C219" s="5">
        <f t="shared" si="86"/>
        <v>178.98939878796861</v>
      </c>
      <c r="D219" s="5">
        <f t="shared" si="87"/>
        <v>92.03271209934266</v>
      </c>
      <c r="E219" s="2">
        <f t="shared" si="95"/>
        <v>179.19743258271029</v>
      </c>
      <c r="F219" s="2">
        <f t="shared" si="96"/>
        <v>-2.7610909232040335</v>
      </c>
      <c r="G219" s="3">
        <f t="shared" si="88"/>
        <v>-7.3388129428069568</v>
      </c>
      <c r="H219" s="3">
        <f t="shared" si="89"/>
        <v>73.456517718864646</v>
      </c>
      <c r="I219" s="3">
        <f t="shared" si="90"/>
        <v>20.162852352623236</v>
      </c>
      <c r="J219" s="2">
        <f t="shared" si="97"/>
        <v>76.526196728865798</v>
      </c>
      <c r="K219" s="2">
        <f t="shared" si="91"/>
        <v>52.165096611360461</v>
      </c>
      <c r="L219" s="6">
        <f t="shared" si="73"/>
        <v>2961.0233509817285</v>
      </c>
      <c r="M219" s="2">
        <f t="shared" si="74"/>
        <v>37.526858441261489</v>
      </c>
      <c r="N219" s="2">
        <f t="shared" si="92"/>
        <v>76.526196728865798</v>
      </c>
      <c r="O219" s="2">
        <f t="shared" si="93"/>
        <v>52.165096611360461</v>
      </c>
      <c r="P219" s="5">
        <f t="shared" si="75"/>
        <v>0.38725344801320305</v>
      </c>
      <c r="Q219" s="4">
        <f t="shared" si="94"/>
        <v>0.49037924325731319</v>
      </c>
      <c r="R219" s="4">
        <f t="shared" si="76"/>
        <v>0.31801235290933699</v>
      </c>
      <c r="S219" s="4">
        <f t="shared" si="98"/>
        <v>0</v>
      </c>
      <c r="T219" s="4">
        <f t="shared" si="99"/>
        <v>0</v>
      </c>
      <c r="U219" s="5">
        <f t="shared" si="100"/>
        <v>1.1561778115918433</v>
      </c>
      <c r="V219" s="5">
        <f t="shared" si="101"/>
        <v>-11.572552204998802</v>
      </c>
      <c r="W219" s="5">
        <f t="shared" si="102"/>
        <v>-3.1765140616309324</v>
      </c>
      <c r="X219" s="5">
        <f t="shared" si="77"/>
        <v>0.99999999999999978</v>
      </c>
      <c r="Y219" s="5">
        <f t="shared" si="78"/>
        <v>-2.7334974299260022</v>
      </c>
      <c r="Z219" s="5">
        <f t="shared" si="79"/>
        <v>-2.734784950717807</v>
      </c>
      <c r="AA219" s="5">
        <f t="shared" si="80"/>
        <v>8.96833194576711</v>
      </c>
      <c r="AB219" s="5">
        <f t="shared" si="81"/>
        <v>-1.5773196183341589</v>
      </c>
      <c r="AC219" s="5">
        <f t="shared" si="82"/>
        <v>-14.30733715571661</v>
      </c>
      <c r="AD219" s="5">
        <f t="shared" si="83"/>
        <v>-26.38218211586382</v>
      </c>
      <c r="AE219">
        <f t="shared" si="103"/>
        <v>0</v>
      </c>
    </row>
    <row r="220" spans="1:31" x14ac:dyDescent="0.2">
      <c r="A220">
        <f t="shared" si="84"/>
        <v>1.8800000000000014</v>
      </c>
      <c r="B220" s="5">
        <f t="shared" si="85"/>
        <v>-8.7056721456900732</v>
      </c>
      <c r="C220" s="5">
        <f t="shared" si="86"/>
        <v>179.72324859829948</v>
      </c>
      <c r="D220" s="5">
        <f t="shared" si="87"/>
        <v>92.233021513763106</v>
      </c>
      <c r="E220" s="2">
        <f t="shared" si="95"/>
        <v>179.93397348537158</v>
      </c>
      <c r="F220" s="2">
        <f t="shared" si="96"/>
        <v>-2.7732010330119992</v>
      </c>
      <c r="G220" s="3">
        <f t="shared" si="88"/>
        <v>-7.3545861389902987</v>
      </c>
      <c r="H220" s="3">
        <f t="shared" si="89"/>
        <v>73.313444347307481</v>
      </c>
      <c r="I220" s="3">
        <f t="shared" si="90"/>
        <v>19.899030531464597</v>
      </c>
      <c r="J220" s="2">
        <f t="shared" si="97"/>
        <v>76.321179730358864</v>
      </c>
      <c r="K220" s="2">
        <f t="shared" si="91"/>
        <v>52.025344056141009</v>
      </c>
      <c r="L220" s="6">
        <f t="shared" si="73"/>
        <v>2961.0225843250255</v>
      </c>
      <c r="M220" s="2">
        <f t="shared" si="74"/>
        <v>37.526848724952579</v>
      </c>
      <c r="N220" s="2">
        <f t="shared" si="92"/>
        <v>76.321179730358864</v>
      </c>
      <c r="O220" s="2">
        <f t="shared" si="93"/>
        <v>52.025344056141009</v>
      </c>
      <c r="P220" s="5">
        <f t="shared" si="75"/>
        <v>0.38725340324482471</v>
      </c>
      <c r="Q220" s="4">
        <f t="shared" si="94"/>
        <v>0.49169639224045214</v>
      </c>
      <c r="R220" s="4">
        <f t="shared" si="76"/>
        <v>0.31830018367403889</v>
      </c>
      <c r="S220" s="4">
        <f t="shared" si="98"/>
        <v>0</v>
      </c>
      <c r="T220" s="4">
        <f t="shared" si="99"/>
        <v>0</v>
      </c>
      <c r="U220" s="5">
        <f t="shared" si="100"/>
        <v>1.1555585251589808</v>
      </c>
      <c r="V220" s="5">
        <f t="shared" si="101"/>
        <v>-11.519067697795769</v>
      </c>
      <c r="W220" s="5">
        <f t="shared" si="102"/>
        <v>-3.126551778505601</v>
      </c>
      <c r="X220" s="5">
        <f t="shared" si="77"/>
        <v>1</v>
      </c>
      <c r="Y220" s="5">
        <f t="shared" si="78"/>
        <v>-2.7191700401863392</v>
      </c>
      <c r="Z220" s="5">
        <f t="shared" si="79"/>
        <v>-2.6977918813881518</v>
      </c>
      <c r="AA220" s="5">
        <f t="shared" si="80"/>
        <v>8.9344073515812017</v>
      </c>
      <c r="AB220" s="5">
        <f t="shared" si="81"/>
        <v>-1.5636115150273584</v>
      </c>
      <c r="AC220" s="5">
        <f t="shared" si="82"/>
        <v>-14.216859579183922</v>
      </c>
      <c r="AD220" s="5">
        <f t="shared" si="83"/>
        <v>-26.3661444269244</v>
      </c>
      <c r="AE220">
        <f t="shared" si="103"/>
        <v>0</v>
      </c>
    </row>
    <row r="221" spans="1:31" x14ac:dyDescent="0.2">
      <c r="A221">
        <f t="shared" si="84"/>
        <v>1.8900000000000015</v>
      </c>
      <c r="B221" s="5">
        <f t="shared" si="85"/>
        <v>-8.7792961876557278</v>
      </c>
      <c r="C221" s="5">
        <f t="shared" si="86"/>
        <v>180.45567219879359</v>
      </c>
      <c r="D221" s="5">
        <f t="shared" si="87"/>
        <v>92.430693511856418</v>
      </c>
      <c r="E221" s="2">
        <f t="shared" si="95"/>
        <v>180.66910546706384</v>
      </c>
      <c r="F221" s="2">
        <f t="shared" si="96"/>
        <v>-2.7852841269628499</v>
      </c>
      <c r="G221" s="3">
        <f t="shared" si="88"/>
        <v>-7.3702222541405726</v>
      </c>
      <c r="H221" s="3">
        <f t="shared" si="89"/>
        <v>73.171275751515637</v>
      </c>
      <c r="I221" s="3">
        <f t="shared" si="90"/>
        <v>19.635369087195354</v>
      </c>
      <c r="J221" s="2">
        <f t="shared" si="97"/>
        <v>76.117694988551492</v>
      </c>
      <c r="K221" s="2">
        <f t="shared" si="91"/>
        <v>51.88663598401601</v>
      </c>
      <c r="L221" s="6">
        <f t="shared" si="73"/>
        <v>2961.0218200994545</v>
      </c>
      <c r="M221" s="2">
        <f t="shared" si="74"/>
        <v>37.526839039454892</v>
      </c>
      <c r="N221" s="2">
        <f t="shared" si="92"/>
        <v>76.117694988551492</v>
      </c>
      <c r="O221" s="2">
        <f t="shared" si="93"/>
        <v>51.88663598401601</v>
      </c>
      <c r="P221" s="5">
        <f t="shared" si="75"/>
        <v>0.38725335861842214</v>
      </c>
      <c r="Q221" s="4">
        <f t="shared" si="94"/>
        <v>0.49301071249069128</v>
      </c>
      <c r="R221" s="4">
        <f t="shared" si="76"/>
        <v>0.318586378940589</v>
      </c>
      <c r="S221" s="4">
        <f t="shared" si="98"/>
        <v>0</v>
      </c>
      <c r="T221" s="4">
        <f t="shared" si="99"/>
        <v>0</v>
      </c>
      <c r="U221" s="5">
        <f t="shared" si="100"/>
        <v>1.1549276930766621</v>
      </c>
      <c r="V221" s="5">
        <f t="shared" si="101"/>
        <v>-11.466076569902372</v>
      </c>
      <c r="W221" s="5">
        <f t="shared" si="102"/>
        <v>-3.0768992766592906</v>
      </c>
      <c r="X221" s="5">
        <f t="shared" si="77"/>
        <v>1</v>
      </c>
      <c r="Y221" s="5">
        <f t="shared" si="78"/>
        <v>-2.7049356848398687</v>
      </c>
      <c r="Z221" s="5">
        <f t="shared" si="79"/>
        <v>-2.6609555573274171</v>
      </c>
      <c r="AA221" s="5">
        <f t="shared" si="80"/>
        <v>8.9007512357523044</v>
      </c>
      <c r="AB221" s="5">
        <f t="shared" si="81"/>
        <v>-1.5500079917632066</v>
      </c>
      <c r="AC221" s="5">
        <f t="shared" si="82"/>
        <v>-14.127032127229789</v>
      </c>
      <c r="AD221" s="5">
        <f t="shared" si="83"/>
        <v>-26.350148040906987</v>
      </c>
      <c r="AE221">
        <f t="shared" si="103"/>
        <v>0</v>
      </c>
    </row>
    <row r="222" spans="1:31" x14ac:dyDescent="0.2">
      <c r="A222">
        <f t="shared" si="84"/>
        <v>1.9000000000000015</v>
      </c>
      <c r="B222" s="5">
        <f t="shared" si="85"/>
        <v>-8.8530759105967221</v>
      </c>
      <c r="C222" s="5">
        <f t="shared" si="86"/>
        <v>181.18667860470239</v>
      </c>
      <c r="D222" s="5">
        <f t="shared" si="87"/>
        <v>92.625729695326328</v>
      </c>
      <c r="E222" s="2">
        <f t="shared" si="95"/>
        <v>181.40283751055966</v>
      </c>
      <c r="F222" s="2">
        <f t="shared" si="96"/>
        <v>-2.7973402458034444</v>
      </c>
      <c r="G222" s="3">
        <f t="shared" si="88"/>
        <v>-7.3857223340582046</v>
      </c>
      <c r="H222" s="3">
        <f t="shared" si="89"/>
        <v>73.030005430243335</v>
      </c>
      <c r="I222" s="3">
        <f t="shared" si="90"/>
        <v>19.371867606786285</v>
      </c>
      <c r="J222" s="2">
        <f t="shared" si="97"/>
        <v>75.915741727997585</v>
      </c>
      <c r="K222" s="2">
        <f t="shared" si="91"/>
        <v>51.748971866392353</v>
      </c>
      <c r="L222" s="6">
        <f t="shared" si="73"/>
        <v>2961.0210582152063</v>
      </c>
      <c r="M222" s="2">
        <f t="shared" si="74"/>
        <v>37.526829383630208</v>
      </c>
      <c r="N222" s="2">
        <f t="shared" si="92"/>
        <v>75.915741727997585</v>
      </c>
      <c r="O222" s="2">
        <f t="shared" si="93"/>
        <v>51.748971866392353</v>
      </c>
      <c r="P222" s="5">
        <f t="shared" si="75"/>
        <v>0.38725331412875086</v>
      </c>
      <c r="Q222" s="4">
        <f t="shared" si="94"/>
        <v>0.49432210671255794</v>
      </c>
      <c r="R222" s="4">
        <f t="shared" si="76"/>
        <v>0.31887092956326146</v>
      </c>
      <c r="S222" s="4">
        <f t="shared" si="98"/>
        <v>0</v>
      </c>
      <c r="T222" s="4">
        <f t="shared" si="99"/>
        <v>0</v>
      </c>
      <c r="U222" s="5">
        <f t="shared" si="100"/>
        <v>1.1542857872286247</v>
      </c>
      <c r="V222" s="5">
        <f t="shared" si="101"/>
        <v>-11.413575205858104</v>
      </c>
      <c r="W222" s="5">
        <f t="shared" si="102"/>
        <v>-3.0275537637632213</v>
      </c>
      <c r="X222" s="5">
        <f t="shared" si="77"/>
        <v>0.99999999999999978</v>
      </c>
      <c r="Y222" s="5">
        <f t="shared" si="78"/>
        <v>-2.6907938449720605</v>
      </c>
      <c r="Z222" s="5">
        <f t="shared" si="79"/>
        <v>-2.6242750534460497</v>
      </c>
      <c r="AA222" s="5">
        <f t="shared" si="80"/>
        <v>8.8673621301378382</v>
      </c>
      <c r="AB222" s="5">
        <f t="shared" si="81"/>
        <v>-1.5365080577434358</v>
      </c>
      <c r="AC222" s="5">
        <f t="shared" si="82"/>
        <v>-14.037850259304154</v>
      </c>
      <c r="AD222" s="5">
        <f t="shared" si="83"/>
        <v>-26.33419163362538</v>
      </c>
      <c r="AE222">
        <f t="shared" si="103"/>
        <v>0</v>
      </c>
    </row>
    <row r="223" spans="1:31" x14ac:dyDescent="0.2">
      <c r="A223">
        <f t="shared" si="84"/>
        <v>1.9100000000000015</v>
      </c>
      <c r="B223" s="5">
        <f t="shared" si="85"/>
        <v>-8.9270099593401913</v>
      </c>
      <c r="C223" s="5">
        <f t="shared" si="86"/>
        <v>181.91627676649185</v>
      </c>
      <c r="D223" s="5">
        <f t="shared" si="87"/>
        <v>92.818131661812501</v>
      </c>
      <c r="E223" s="2">
        <f t="shared" si="95"/>
        <v>182.13517853340971</v>
      </c>
      <c r="F223" s="2">
        <f t="shared" si="96"/>
        <v>-2.8093694302692147</v>
      </c>
      <c r="G223" s="3">
        <f t="shared" si="88"/>
        <v>-7.4010874146356391</v>
      </c>
      <c r="H223" s="3">
        <f t="shared" si="89"/>
        <v>72.889626927650298</v>
      </c>
      <c r="I223" s="3">
        <f t="shared" si="90"/>
        <v>19.10852569045003</v>
      </c>
      <c r="J223" s="2">
        <f t="shared" si="97"/>
        <v>75.715319207104386</v>
      </c>
      <c r="K223" s="2">
        <f t="shared" si="91"/>
        <v>51.612351197753497</v>
      </c>
      <c r="L223" s="6">
        <f t="shared" si="73"/>
        <v>2961.0202985824017</v>
      </c>
      <c r="M223" s="2">
        <f t="shared" si="74"/>
        <v>37.526819756339457</v>
      </c>
      <c r="N223" s="2">
        <f t="shared" si="92"/>
        <v>75.715319207104386</v>
      </c>
      <c r="O223" s="2">
        <f t="shared" si="93"/>
        <v>51.612351197753497</v>
      </c>
      <c r="P223" s="5">
        <f t="shared" si="75"/>
        <v>0.3872532697705624</v>
      </c>
      <c r="Q223" s="4">
        <f t="shared" si="94"/>
        <v>0.49563047675586247</v>
      </c>
      <c r="R223" s="4">
        <f t="shared" si="76"/>
        <v>0.31915382638650935</v>
      </c>
      <c r="S223" s="4">
        <f t="shared" si="98"/>
        <v>0</v>
      </c>
      <c r="T223" s="4">
        <f t="shared" si="99"/>
        <v>0</v>
      </c>
      <c r="U223" s="5">
        <f t="shared" si="100"/>
        <v>1.1536332740512238</v>
      </c>
      <c r="V223" s="5">
        <f t="shared" si="101"/>
        <v>-11.361560031115667</v>
      </c>
      <c r="W223" s="5">
        <f t="shared" si="102"/>
        <v>-2.9785124562876204</v>
      </c>
      <c r="X223" s="5">
        <f t="shared" si="77"/>
        <v>0.99999999999999967</v>
      </c>
      <c r="Y223" s="5">
        <f t="shared" si="78"/>
        <v>-2.6767440048578726</v>
      </c>
      <c r="Z223" s="5">
        <f t="shared" si="79"/>
        <v>-2.5877494399354317</v>
      </c>
      <c r="AA223" s="5">
        <f t="shared" si="80"/>
        <v>8.8342385816264883</v>
      </c>
      <c r="AB223" s="5">
        <f t="shared" si="81"/>
        <v>-1.5231107308066487</v>
      </c>
      <c r="AC223" s="5">
        <f t="shared" si="82"/>
        <v>-13.949309471051098</v>
      </c>
      <c r="AD223" s="5">
        <f t="shared" si="83"/>
        <v>-26.318273874661131</v>
      </c>
      <c r="AE223">
        <f t="shared" si="103"/>
        <v>0</v>
      </c>
    </row>
    <row r="224" spans="1:31" x14ac:dyDescent="0.2">
      <c r="A224">
        <f t="shared" si="84"/>
        <v>1.9200000000000015</v>
      </c>
      <c r="B224" s="5">
        <f t="shared" si="85"/>
        <v>-9.0010969890230879</v>
      </c>
      <c r="C224" s="5">
        <f t="shared" si="86"/>
        <v>182.64447557029479</v>
      </c>
      <c r="D224" s="5">
        <f t="shared" si="87"/>
        <v>93.007901005023271</v>
      </c>
      <c r="E224" s="2">
        <f t="shared" si="95"/>
        <v>182.86613738840171</v>
      </c>
      <c r="F224" s="2">
        <f t="shared" si="96"/>
        <v>-2.821371721084176</v>
      </c>
      <c r="G224" s="3">
        <f t="shared" si="88"/>
        <v>-7.4163185219437056</v>
      </c>
      <c r="H224" s="3">
        <f t="shared" si="89"/>
        <v>72.750133832939781</v>
      </c>
      <c r="I224" s="3">
        <f t="shared" si="90"/>
        <v>18.845342951703419</v>
      </c>
      <c r="J224" s="2">
        <f t="shared" si="97"/>
        <v>75.516426716952736</v>
      </c>
      <c r="K224" s="2">
        <f t="shared" si="91"/>
        <v>51.476773494855301</v>
      </c>
      <c r="L224" s="6">
        <f t="shared" ref="L224:L287" si="104">SQRT(spin^2-flag*((30/PI())*(wx*G224+wy*H224+wz*I224)/J224)^2)*EXP(-A224/(tau*146.7/N224))</f>
        <v>2961.0195411110972</v>
      </c>
      <c r="M224" s="2">
        <f t="shared" ref="M224:M287" si="105">(L224*PI()/30)*(circ/(2*PI()))/12</f>
        <v>37.526810156442721</v>
      </c>
      <c r="N224" s="2">
        <f t="shared" si="92"/>
        <v>75.516426716952736</v>
      </c>
      <c r="O224" s="2">
        <f t="shared" si="93"/>
        <v>51.476773494855301</v>
      </c>
      <c r="P224" s="5">
        <f t="shared" ref="P224:P287" si="106">cd0+(cdspin*L224/1000)*EXP(-A224/(tau*146.7/N224))</f>
        <v>0.38725322553860447</v>
      </c>
      <c r="Q224" s="4">
        <f t="shared" si="94"/>
        <v>0.49693572362870159</v>
      </c>
      <c r="R224" s="4">
        <f t="shared" ref="R224:R287" si="107">cl2_*Q224/(cl0+cl1_*Q224)</f>
        <v>0.31943506024694351</v>
      </c>
      <c r="S224" s="4">
        <f t="shared" si="98"/>
        <v>0</v>
      </c>
      <c r="T224" s="4">
        <f t="shared" si="99"/>
        <v>0</v>
      </c>
      <c r="U224" s="5">
        <f t="shared" si="100"/>
        <v>1.1529706145895751</v>
      </c>
      <c r="V224" s="5">
        <f t="shared" si="101"/>
        <v>-11.310027511447155</v>
      </c>
      <c r="W224" s="5">
        <f t="shared" si="102"/>
        <v>-2.9297725793312055</v>
      </c>
      <c r="X224" s="5">
        <f t="shared" ref="X224:X287" si="108">M224/(romega*EXP(-A224/(tau*146.7/N224)))</f>
        <v>0.99999999999999978</v>
      </c>
      <c r="Y224" s="5">
        <f t="shared" ref="Y224:Y287" si="109">const*($R224/omega)*N224*(wy*I224-wz*(H224-T224))</f>
        <v>-2.6627856518967681</v>
      </c>
      <c r="Z224" s="5">
        <f t="shared" ref="Z224:Z287" si="110">const*($R224/omega)*N224*(wz*(G224-S224)-wx*I224)</f>
        <v>-2.5513777822325152</v>
      </c>
      <c r="AA224" s="5">
        <f t="shared" ref="AA224:AA287" si="111">const*($R224/omega)*N224*(wx*(H224-T224)-wy*(G224-S224))</f>
        <v>8.8013791519078826</v>
      </c>
      <c r="AB224" s="5">
        <f t="shared" ref="AB224:AB287" si="112">U224+Y224</f>
        <v>-1.509815037307193</v>
      </c>
      <c r="AC224" s="5">
        <f t="shared" ref="AC224:AC287" si="113">V224+Z224</f>
        <v>-13.86140529367967</v>
      </c>
      <c r="AD224" s="5">
        <f t="shared" ref="AD224:AD287" si="114">W224+AA224-32.174</f>
        <v>-26.302393427423322</v>
      </c>
      <c r="AE224">
        <f t="shared" si="103"/>
        <v>0</v>
      </c>
    </row>
    <row r="225" spans="1:31" x14ac:dyDescent="0.2">
      <c r="A225">
        <f t="shared" ref="A225:A288" si="115">A224+dt</f>
        <v>1.9300000000000015</v>
      </c>
      <c r="B225" s="5">
        <f t="shared" ref="B225:B288" si="116">B224+G224*dt+0.5*AB224*dt*dt</f>
        <v>-9.0753356649943893</v>
      </c>
      <c r="C225" s="5">
        <f t="shared" ref="C225:C288" si="117">C224+H224*dt+0.5*AC224*dt*dt</f>
        <v>183.37128383835952</v>
      </c>
      <c r="D225" s="5">
        <f t="shared" ref="D225:D288" si="118">D224+I224*dt+0.5*AD224*dt*dt</f>
        <v>93.195039314868936</v>
      </c>
      <c r="E225" s="2">
        <f t="shared" si="95"/>
        <v>183.5957228640159</v>
      </c>
      <c r="F225" s="2">
        <f t="shared" si="96"/>
        <v>-2.8333471589608936</v>
      </c>
      <c r="G225" s="3">
        <f t="shared" ref="G225:G288" si="119">G224+AB224*dt</f>
        <v>-7.4314166723167778</v>
      </c>
      <c r="H225" s="3">
        <f t="shared" ref="H225:H288" si="120">H224+AC224*dt</f>
        <v>72.611519780002979</v>
      </c>
      <c r="I225" s="3">
        <f t="shared" ref="I225:I288" si="121">I224+AD224*dt</f>
        <v>18.582319017429185</v>
      </c>
      <c r="J225" s="2">
        <f t="shared" si="97"/>
        <v>75.31906358011139</v>
      </c>
      <c r="K225" s="2">
        <f t="shared" ref="K225:K288" si="122">J225/1.467</f>
        <v>51.342238295917781</v>
      </c>
      <c r="L225" s="6">
        <f t="shared" si="104"/>
        <v>2961.0187857112828</v>
      </c>
      <c r="M225" s="2">
        <f t="shared" si="105"/>
        <v>37.526800582799247</v>
      </c>
      <c r="N225" s="2">
        <f t="shared" ref="N225:N288" si="123">IF(D225&gt;=hwind,SQRT((G225-vxw)^2+(H225-vyw)^2+I225^2),J225)</f>
        <v>75.31906358011139</v>
      </c>
      <c r="O225" s="2">
        <f t="shared" ref="O225:O288" si="124">J225/1.467</f>
        <v>51.342238295917781</v>
      </c>
      <c r="P225" s="5">
        <f t="shared" si="106"/>
        <v>0.38725318142762089</v>
      </c>
      <c r="Q225" s="4">
        <f t="shared" ref="Q225:Q288" si="125">(M225/N225)</f>
        <v>0.49823774751108962</v>
      </c>
      <c r="R225" s="4">
        <f t="shared" si="107"/>
        <v>0.31971462197534395</v>
      </c>
      <c r="S225" s="4">
        <f t="shared" si="98"/>
        <v>0</v>
      </c>
      <c r="T225" s="4">
        <f t="shared" si="99"/>
        <v>0</v>
      </c>
      <c r="U225" s="5">
        <f t="shared" si="100"/>
        <v>1.1522982645523419</v>
      </c>
      <c r="V225" s="5">
        <f t="shared" si="101"/>
        <v>-11.258974152356464</v>
      </c>
      <c r="W225" s="5">
        <f t="shared" si="102"/>
        <v>-2.8813313664548197</v>
      </c>
      <c r="X225" s="5">
        <f t="shared" si="108"/>
        <v>1</v>
      </c>
      <c r="Y225" s="5">
        <f t="shared" si="109"/>
        <v>-2.6489182765482497</v>
      </c>
      <c r="Z225" s="5">
        <f t="shared" si="110"/>
        <v>-2.5151591409863032</v>
      </c>
      <c r="AA225" s="5">
        <f t="shared" si="111"/>
        <v>8.7687824172432016</v>
      </c>
      <c r="AB225" s="5">
        <f t="shared" si="112"/>
        <v>-1.4966200119959079</v>
      </c>
      <c r="AC225" s="5">
        <f t="shared" si="113"/>
        <v>-13.774133293342768</v>
      </c>
      <c r="AD225" s="5">
        <f t="shared" si="114"/>
        <v>-26.286548949211618</v>
      </c>
      <c r="AE225">
        <f t="shared" si="103"/>
        <v>0</v>
      </c>
    </row>
    <row r="226" spans="1:31" x14ac:dyDescent="0.2">
      <c r="A226">
        <f t="shared" si="115"/>
        <v>1.9400000000000015</v>
      </c>
      <c r="B226" s="5">
        <f t="shared" si="116"/>
        <v>-9.1497246627181568</v>
      </c>
      <c r="C226" s="5">
        <f t="shared" si="117"/>
        <v>184.09671032949487</v>
      </c>
      <c r="D226" s="5">
        <f t="shared" si="118"/>
        <v>93.379548177595765</v>
      </c>
      <c r="E226" s="2">
        <f t="shared" ref="E226:E289" si="126">SQRT(B226^2+C226^2)</f>
        <v>184.32394368487644</v>
      </c>
      <c r="F226" s="2">
        <f t="shared" ref="F226:F289" si="127">ATAN2(C226,B226)*180/PI()</f>
        <v>-2.8452957846004194</v>
      </c>
      <c r="G226" s="3">
        <f t="shared" si="119"/>
        <v>-7.4463828724367369</v>
      </c>
      <c r="H226" s="3">
        <f t="shared" si="120"/>
        <v>72.473778447069549</v>
      </c>
      <c r="I226" s="3">
        <f t="shared" si="121"/>
        <v>18.319453527937068</v>
      </c>
      <c r="J226" s="2">
        <f t="shared" ref="J226:J289" si="128">SQRT(G226^2+H226^2+I226^2)</f>
        <v>75.123229149445436</v>
      </c>
      <c r="K226" s="2">
        <f t="shared" si="122"/>
        <v>51.208745159812835</v>
      </c>
      <c r="L226" s="6">
        <f t="shared" si="104"/>
        <v>2961.0180322928841</v>
      </c>
      <c r="M226" s="2">
        <f t="shared" si="105"/>
        <v>37.526791034267454</v>
      </c>
      <c r="N226" s="2">
        <f t="shared" si="123"/>
        <v>75.123229149445436</v>
      </c>
      <c r="O226" s="2">
        <f t="shared" si="124"/>
        <v>51.208745159812835</v>
      </c>
      <c r="P226" s="5">
        <f t="shared" si="106"/>
        <v>0.38725313743235174</v>
      </c>
      <c r="Q226" s="4">
        <f t="shared" si="125"/>
        <v>0.49953644776922479</v>
      </c>
      <c r="R226" s="4">
        <f t="shared" si="107"/>
        <v>0.31999250239870153</v>
      </c>
      <c r="S226" s="4">
        <f t="shared" ref="S226:S289" si="129">IF(D226&gt;=hwind,vxw,0)</f>
        <v>0</v>
      </c>
      <c r="T226" s="4">
        <f t="shared" ref="T226:T289" si="130">IF(D226&gt;=hwind,vyw,0)</f>
        <v>0</v>
      </c>
      <c r="U226" s="5">
        <f t="shared" ref="U226:U289" si="131">-const*$P226*$N226*(G226-S226)</f>
        <v>1.1516166743652017</v>
      </c>
      <c r="V226" s="5">
        <f t="shared" ref="V226:V289" si="132">-const*$P226*$N226*(H226-T226)</f>
        <v>-11.208396498497899</v>
      </c>
      <c r="W226" s="5">
        <f t="shared" ref="W226:W289" si="133">-const*$P226*$N226*I226</f>
        <v>-2.8331860595192597</v>
      </c>
      <c r="X226" s="5">
        <f t="shared" si="108"/>
        <v>1</v>
      </c>
      <c r="Y226" s="5">
        <f t="shared" si="109"/>
        <v>-2.6351413722678854</v>
      </c>
      <c r="Z226" s="5">
        <f t="shared" si="110"/>
        <v>-2.4790925720261954</v>
      </c>
      <c r="AA226" s="5">
        <f t="shared" si="111"/>
        <v>8.7364469682366099</v>
      </c>
      <c r="AB226" s="5">
        <f t="shared" si="112"/>
        <v>-1.4835246979026837</v>
      </c>
      <c r="AC226" s="5">
        <f t="shared" si="113"/>
        <v>-13.687489070524094</v>
      </c>
      <c r="AD226" s="5">
        <f t="shared" si="114"/>
        <v>-26.27073909128265</v>
      </c>
      <c r="AE226">
        <f t="shared" si="103"/>
        <v>0</v>
      </c>
    </row>
    <row r="227" spans="1:31" x14ac:dyDescent="0.2">
      <c r="A227">
        <f t="shared" si="115"/>
        <v>1.9500000000000015</v>
      </c>
      <c r="B227" s="5">
        <f t="shared" si="116"/>
        <v>-9.2242626676774186</v>
      </c>
      <c r="C227" s="5">
        <f t="shared" si="117"/>
        <v>184.82076373951205</v>
      </c>
      <c r="D227" s="5">
        <f t="shared" si="118"/>
        <v>93.561429175920566</v>
      </c>
      <c r="E227" s="2">
        <f t="shared" si="126"/>
        <v>185.05080851219981</v>
      </c>
      <c r="F227" s="2">
        <f t="shared" si="127"/>
        <v>-2.8572176386921728</v>
      </c>
      <c r="G227" s="3">
        <f t="shared" si="119"/>
        <v>-7.4612181194157641</v>
      </c>
      <c r="H227" s="3">
        <f t="shared" si="120"/>
        <v>72.336903556364305</v>
      </c>
      <c r="I227" s="3">
        <f t="shared" si="121"/>
        <v>18.056746137024241</v>
      </c>
      <c r="J227" s="2">
        <f t="shared" si="128"/>
        <v>74.928922806918749</v>
      </c>
      <c r="K227" s="2">
        <f t="shared" si="122"/>
        <v>51.076293665247952</v>
      </c>
      <c r="L227" s="6">
        <f t="shared" si="104"/>
        <v>2961.0172807657655</v>
      </c>
      <c r="M227" s="2">
        <f t="shared" si="105"/>
        <v>37.52678150970501</v>
      </c>
      <c r="N227" s="2">
        <f t="shared" si="123"/>
        <v>74.928922806918749</v>
      </c>
      <c r="O227" s="2">
        <f t="shared" si="124"/>
        <v>51.076293665247952</v>
      </c>
      <c r="P227" s="5">
        <f t="shared" si="106"/>
        <v>0.38725309354753357</v>
      </c>
      <c r="Q227" s="4">
        <f t="shared" si="125"/>
        <v>0.50083172297039724</v>
      </c>
      <c r="R227" s="4">
        <f t="shared" si="107"/>
        <v>0.32026869234229244</v>
      </c>
      <c r="S227" s="4">
        <f t="shared" si="129"/>
        <v>0</v>
      </c>
      <c r="T227" s="4">
        <f t="shared" si="130"/>
        <v>0</v>
      </c>
      <c r="U227" s="5">
        <f t="shared" si="131"/>
        <v>1.1509262892229977</v>
      </c>
      <c r="V227" s="5">
        <f t="shared" si="132"/>
        <v>-11.158291133100837</v>
      </c>
      <c r="W227" s="5">
        <f t="shared" si="133"/>
        <v>-2.7853339085272979</v>
      </c>
      <c r="X227" s="5">
        <f t="shared" si="108"/>
        <v>0.99999999999999978</v>
      </c>
      <c r="Y227" s="5">
        <f t="shared" si="109"/>
        <v>-2.621454435443868</v>
      </c>
      <c r="Z227" s="5">
        <f t="shared" si="110"/>
        <v>-2.4431771263322801</v>
      </c>
      <c r="AA227" s="5">
        <f t="shared" si="111"/>
        <v>8.7043714096076297</v>
      </c>
      <c r="AB227" s="5">
        <f t="shared" si="112"/>
        <v>-1.4705281462208704</v>
      </c>
      <c r="AC227" s="5">
        <f t="shared" si="113"/>
        <v>-13.601468259433117</v>
      </c>
      <c r="AD227" s="5">
        <f t="shared" si="114"/>
        <v>-26.254962498919667</v>
      </c>
      <c r="AE227">
        <f t="shared" si="103"/>
        <v>0</v>
      </c>
    </row>
    <row r="228" spans="1:31" x14ac:dyDescent="0.2">
      <c r="A228">
        <f t="shared" si="115"/>
        <v>1.9600000000000015</v>
      </c>
      <c r="B228" s="5">
        <f t="shared" si="116"/>
        <v>-9.2989483752788882</v>
      </c>
      <c r="C228" s="5">
        <f t="shared" si="117"/>
        <v>185.54345270166272</v>
      </c>
      <c r="D228" s="5">
        <f t="shared" si="118"/>
        <v>93.740683889165865</v>
      </c>
      <c r="E228" s="2">
        <f t="shared" si="126"/>
        <v>185.77632594423932</v>
      </c>
      <c r="F228" s="2">
        <f t="shared" si="127"/>
        <v>-2.8691127619137999</v>
      </c>
      <c r="G228" s="3">
        <f t="shared" si="119"/>
        <v>-7.4759234008779725</v>
      </c>
      <c r="H228" s="3">
        <f t="shared" si="120"/>
        <v>72.200888873769969</v>
      </c>
      <c r="I228" s="3">
        <f t="shared" si="121"/>
        <v>17.794196512035043</v>
      </c>
      <c r="J228" s="2">
        <f t="shared" si="128"/>
        <v>74.736143962390742</v>
      </c>
      <c r="K228" s="2">
        <f t="shared" si="122"/>
        <v>50.944883409945973</v>
      </c>
      <c r="L228" s="6">
        <f t="shared" si="104"/>
        <v>2961.016531039731</v>
      </c>
      <c r="M228" s="2">
        <f t="shared" si="105"/>
        <v>37.526772007968809</v>
      </c>
      <c r="N228" s="2">
        <f t="shared" si="123"/>
        <v>74.736143962390742</v>
      </c>
      <c r="O228" s="2">
        <f t="shared" si="124"/>
        <v>50.944883409945973</v>
      </c>
      <c r="P228" s="5">
        <f t="shared" si="106"/>
        <v>0.38725304976789932</v>
      </c>
      <c r="Q228" s="4">
        <f t="shared" si="125"/>
        <v>0.5021234708985427</v>
      </c>
      <c r="R228" s="4">
        <f t="shared" si="107"/>
        <v>0.32054318263178233</v>
      </c>
      <c r="S228" s="4">
        <f t="shared" si="129"/>
        <v>0</v>
      </c>
      <c r="T228" s="4">
        <f t="shared" si="130"/>
        <v>0</v>
      </c>
      <c r="U228" s="5">
        <f t="shared" si="131"/>
        <v>1.1502275491406049</v>
      </c>
      <c r="V228" s="5">
        <f t="shared" si="132"/>
        <v>-11.10865467740032</v>
      </c>
      <c r="W228" s="5">
        <f t="shared" si="133"/>
        <v>-2.7377721714699055</v>
      </c>
      <c r="X228" s="5">
        <f t="shared" si="108"/>
        <v>0.99999999999999978</v>
      </c>
      <c r="Y228" s="5">
        <f t="shared" si="109"/>
        <v>-2.6078569653340713</v>
      </c>
      <c r="Z228" s="5">
        <f t="shared" si="110"/>
        <v>-2.4074118500075801</v>
      </c>
      <c r="AA228" s="5">
        <f t="shared" si="111"/>
        <v>8.6725543599642769</v>
      </c>
      <c r="AB228" s="5">
        <f t="shared" si="112"/>
        <v>-1.4576294161934664</v>
      </c>
      <c r="AC228" s="5">
        <f t="shared" si="113"/>
        <v>-13.516066527407901</v>
      </c>
      <c r="AD228" s="5">
        <f t="shared" si="114"/>
        <v>-26.239217811505629</v>
      </c>
      <c r="AE228">
        <f t="shared" si="103"/>
        <v>0</v>
      </c>
    </row>
    <row r="229" spans="1:31" x14ac:dyDescent="0.2">
      <c r="A229">
        <f t="shared" si="115"/>
        <v>1.9700000000000015</v>
      </c>
      <c r="B229" s="5">
        <f t="shared" si="116"/>
        <v>-9.3737804907584792</v>
      </c>
      <c r="C229" s="5">
        <f t="shared" si="117"/>
        <v>186.26478578707403</v>
      </c>
      <c r="D229" s="5">
        <f t="shared" si="118"/>
        <v>93.917313893395644</v>
      </c>
      <c r="E229" s="2">
        <f t="shared" si="126"/>
        <v>186.50050451672644</v>
      </c>
      <c r="F229" s="2">
        <f t="shared" si="127"/>
        <v>-2.8809811949309823</v>
      </c>
      <c r="G229" s="3">
        <f t="shared" si="119"/>
        <v>-7.4904996950399072</v>
      </c>
      <c r="H229" s="3">
        <f t="shared" si="120"/>
        <v>72.065728208495884</v>
      </c>
      <c r="I229" s="3">
        <f t="shared" si="121"/>
        <v>17.531804333919986</v>
      </c>
      <c r="J229" s="2">
        <f t="shared" si="128"/>
        <v>74.544892052407249</v>
      </c>
      <c r="K229" s="2">
        <f t="shared" si="122"/>
        <v>50.81451400982089</v>
      </c>
      <c r="L229" s="6">
        <f t="shared" si="104"/>
        <v>2961.0157830245253</v>
      </c>
      <c r="M229" s="2">
        <f t="shared" si="105"/>
        <v>37.526762527914997</v>
      </c>
      <c r="N229" s="2">
        <f t="shared" si="123"/>
        <v>74.544892052407249</v>
      </c>
      <c r="O229" s="2">
        <f t="shared" si="124"/>
        <v>50.81451400982089</v>
      </c>
      <c r="P229" s="5">
        <f t="shared" si="106"/>
        <v>0.38725300608817853</v>
      </c>
      <c r="Q229" s="4">
        <f t="shared" si="125"/>
        <v>0.50341158857044932</v>
      </c>
      <c r="R229" s="4">
        <f t="shared" si="107"/>
        <v>0.32081596409536217</v>
      </c>
      <c r="S229" s="4">
        <f t="shared" si="129"/>
        <v>0</v>
      </c>
      <c r="T229" s="4">
        <f t="shared" si="130"/>
        <v>0</v>
      </c>
      <c r="U229" s="5">
        <f t="shared" si="131"/>
        <v>1.149520889002531</v>
      </c>
      <c r="V229" s="5">
        <f t="shared" si="132"/>
        <v>-11.059483790073582</v>
      </c>
      <c r="W229" s="5">
        <f t="shared" si="133"/>
        <v>-2.690498114176715</v>
      </c>
      <c r="X229" s="5">
        <f t="shared" si="108"/>
        <v>1.0000000000000002</v>
      </c>
      <c r="Y229" s="5">
        <f t="shared" si="109"/>
        <v>-2.5943484640036441</v>
      </c>
      <c r="Z229" s="5">
        <f t="shared" si="110"/>
        <v>-2.3717957842523334</v>
      </c>
      <c r="AA229" s="5">
        <f t="shared" si="111"/>
        <v>8.6409944515771269</v>
      </c>
      <c r="AB229" s="5">
        <f t="shared" si="112"/>
        <v>-1.444827575001113</v>
      </c>
      <c r="AC229" s="5">
        <f t="shared" si="113"/>
        <v>-13.431279574325915</v>
      </c>
      <c r="AD229" s="5">
        <f t="shared" si="114"/>
        <v>-26.223503662599587</v>
      </c>
      <c r="AE229">
        <f t="shared" si="103"/>
        <v>0</v>
      </c>
    </row>
    <row r="230" spans="1:31" x14ac:dyDescent="0.2">
      <c r="A230">
        <f t="shared" si="115"/>
        <v>1.9800000000000015</v>
      </c>
      <c r="B230" s="5">
        <f t="shared" si="116"/>
        <v>-9.4487577290876281</v>
      </c>
      <c r="C230" s="5">
        <f t="shared" si="117"/>
        <v>186.98477150518028</v>
      </c>
      <c r="D230" s="5">
        <f t="shared" si="118"/>
        <v>94.091320761551714</v>
      </c>
      <c r="E230" s="2">
        <f t="shared" si="126"/>
        <v>187.22335270330854</v>
      </c>
      <c r="F230" s="2">
        <f t="shared" si="127"/>
        <v>-2.8928229783972084</v>
      </c>
      <c r="G230" s="3">
        <f t="shared" si="119"/>
        <v>-7.5049479707899183</v>
      </c>
      <c r="H230" s="3">
        <f t="shared" si="120"/>
        <v>71.931415412752628</v>
      </c>
      <c r="I230" s="3">
        <f t="shared" si="121"/>
        <v>17.269569297293991</v>
      </c>
      <c r="J230" s="2">
        <f t="shared" si="128"/>
        <v>74.355166538985642</v>
      </c>
      <c r="K230" s="2">
        <f t="shared" si="122"/>
        <v>50.685185098149717</v>
      </c>
      <c r="L230" s="6">
        <f t="shared" si="104"/>
        <v>2961.0150366298376</v>
      </c>
      <c r="M230" s="2">
        <f t="shared" si="105"/>
        <v>37.526753068398982</v>
      </c>
      <c r="N230" s="2">
        <f t="shared" si="123"/>
        <v>74.355166538985642</v>
      </c>
      <c r="O230" s="2">
        <f t="shared" si="124"/>
        <v>50.685185098149717</v>
      </c>
      <c r="P230" s="5">
        <f t="shared" si="106"/>
        <v>0.38725296250309754</v>
      </c>
      <c r="Q230" s="4">
        <f t="shared" si="125"/>
        <v>0.50469597225262197</v>
      </c>
      <c r="R230" s="4">
        <f t="shared" si="107"/>
        <v>0.32108702756591356</v>
      </c>
      <c r="S230" s="4">
        <f t="shared" si="129"/>
        <v>0</v>
      </c>
      <c r="T230" s="4">
        <f t="shared" si="130"/>
        <v>0</v>
      </c>
      <c r="U230" s="5">
        <f t="shared" si="131"/>
        <v>1.1488067386112664</v>
      </c>
      <c r="V230" s="5">
        <f t="shared" si="132"/>
        <v>-11.010775166682324</v>
      </c>
      <c r="W230" s="5">
        <f t="shared" si="133"/>
        <v>-2.6435090101707148</v>
      </c>
      <c r="X230" s="5">
        <f t="shared" si="108"/>
        <v>1</v>
      </c>
      <c r="Y230" s="5">
        <f t="shared" si="109"/>
        <v>-2.5809284362631115</v>
      </c>
      <c r="Z230" s="5">
        <f t="shared" si="110"/>
        <v>-2.3363279653403217</v>
      </c>
      <c r="AA230" s="5">
        <f t="shared" si="111"/>
        <v>8.6096903301541445</v>
      </c>
      <c r="AB230" s="5">
        <f t="shared" si="112"/>
        <v>-1.4321216976518452</v>
      </c>
      <c r="AC230" s="5">
        <f t="shared" si="113"/>
        <v>-13.347103132022646</v>
      </c>
      <c r="AD230" s="5">
        <f t="shared" si="114"/>
        <v>-26.207818680016569</v>
      </c>
      <c r="AE230">
        <f t="shared" si="103"/>
        <v>0</v>
      </c>
    </row>
    <row r="231" spans="1:31" x14ac:dyDescent="0.2">
      <c r="A231">
        <f t="shared" si="115"/>
        <v>1.9900000000000015</v>
      </c>
      <c r="B231" s="5">
        <f t="shared" si="116"/>
        <v>-9.5238788148804101</v>
      </c>
      <c r="C231" s="5">
        <f t="shared" si="117"/>
        <v>187.7034183041512</v>
      </c>
      <c r="D231" s="5">
        <f t="shared" si="118"/>
        <v>94.262706063590656</v>
      </c>
      <c r="E231" s="2">
        <f t="shared" si="126"/>
        <v>187.94487891598348</v>
      </c>
      <c r="F231" s="2">
        <f t="shared" si="127"/>
        <v>-2.9046381529535141</v>
      </c>
      <c r="G231" s="3">
        <f t="shared" si="119"/>
        <v>-7.5192691877664366</v>
      </c>
      <c r="H231" s="3">
        <f t="shared" si="120"/>
        <v>71.797944381432401</v>
      </c>
      <c r="I231" s="3">
        <f t="shared" si="121"/>
        <v>17.007491110493824</v>
      </c>
      <c r="J231" s="2">
        <f t="shared" si="128"/>
        <v>74.166966908394471</v>
      </c>
      <c r="K231" s="2">
        <f t="shared" si="122"/>
        <v>50.556896324740606</v>
      </c>
      <c r="L231" s="6">
        <f t="shared" si="104"/>
        <v>2961.0142917653034</v>
      </c>
      <c r="M231" s="2">
        <f t="shared" si="105"/>
        <v>37.52674362827554</v>
      </c>
      <c r="N231" s="2">
        <f t="shared" si="123"/>
        <v>74.166966908394471</v>
      </c>
      <c r="O231" s="2">
        <f t="shared" si="124"/>
        <v>50.556896324740606</v>
      </c>
      <c r="P231" s="5">
        <f t="shared" si="106"/>
        <v>0.38725291900737951</v>
      </c>
      <c r="Q231" s="4">
        <f t="shared" si="125"/>
        <v>0.50597651747880945</v>
      </c>
      <c r="R231" s="4">
        <f t="shared" si="107"/>
        <v>0.32135636388320526</v>
      </c>
      <c r="S231" s="4">
        <f t="shared" si="129"/>
        <v>0</v>
      </c>
      <c r="T231" s="4">
        <f t="shared" si="130"/>
        <v>0</v>
      </c>
      <c r="U231" s="5">
        <f t="shared" si="131"/>
        <v>1.1480855227344102</v>
      </c>
      <c r="V231" s="5">
        <f t="shared" si="132"/>
        <v>-10.962525539120699</v>
      </c>
      <c r="W231" s="5">
        <f t="shared" si="133"/>
        <v>-2.5968021405272044</v>
      </c>
      <c r="X231" s="5">
        <f t="shared" si="108"/>
        <v>0.99999999999999978</v>
      </c>
      <c r="Y231" s="5">
        <f t="shared" si="109"/>
        <v>-2.5675963896070289</v>
      </c>
      <c r="Z231" s="5">
        <f t="shared" si="110"/>
        <v>-2.3010074245973282</v>
      </c>
      <c r="AA231" s="5">
        <f t="shared" si="111"/>
        <v>8.5786406546164109</v>
      </c>
      <c r="AB231" s="5">
        <f t="shared" si="112"/>
        <v>-1.4195108668726186</v>
      </c>
      <c r="AC231" s="5">
        <f t="shared" si="113"/>
        <v>-13.263532963718028</v>
      </c>
      <c r="AD231" s="5">
        <f t="shared" si="114"/>
        <v>-26.192161485910795</v>
      </c>
      <c r="AE231">
        <f t="shared" si="103"/>
        <v>0</v>
      </c>
    </row>
    <row r="232" spans="1:31" x14ac:dyDescent="0.2">
      <c r="A232">
        <f t="shared" si="115"/>
        <v>2.0000000000000013</v>
      </c>
      <c r="B232" s="5">
        <f t="shared" si="116"/>
        <v>-9.5991424823014171</v>
      </c>
      <c r="C232" s="5">
        <f t="shared" si="117"/>
        <v>188.42073457131735</v>
      </c>
      <c r="D232" s="5">
        <f t="shared" si="118"/>
        <v>94.431471366621295</v>
      </c>
      <c r="E232" s="2">
        <f t="shared" si="126"/>
        <v>188.66509150553091</v>
      </c>
      <c r="F232" s="2">
        <f t="shared" si="127"/>
        <v>-2.916426759228171</v>
      </c>
      <c r="G232" s="3">
        <f t="shared" si="119"/>
        <v>-7.533464296435163</v>
      </c>
      <c r="H232" s="3">
        <f t="shared" si="120"/>
        <v>71.665309051795219</v>
      </c>
      <c r="I232" s="3">
        <f t="shared" si="121"/>
        <v>16.745569495634715</v>
      </c>
      <c r="J232" s="2">
        <f t="shared" si="128"/>
        <v>73.980292669927422</v>
      </c>
      <c r="K232" s="2">
        <f t="shared" si="122"/>
        <v>50.429647355097082</v>
      </c>
      <c r="L232" s="6">
        <f t="shared" si="104"/>
        <v>2961.013548340507</v>
      </c>
      <c r="M232" s="2">
        <f t="shared" si="105"/>
        <v>37.526734206398793</v>
      </c>
      <c r="N232" s="2">
        <f t="shared" si="123"/>
        <v>73.980292669927422</v>
      </c>
      <c r="O232" s="2">
        <f t="shared" si="124"/>
        <v>50.429647355097082</v>
      </c>
      <c r="P232" s="5">
        <f t="shared" si="106"/>
        <v>0.38725287559574462</v>
      </c>
      <c r="Q232" s="4">
        <f t="shared" si="125"/>
        <v>0.50725311906819748</v>
      </c>
      <c r="R232" s="4">
        <f t="shared" si="107"/>
        <v>0.3216239638961188</v>
      </c>
      <c r="S232" s="4">
        <f t="shared" si="129"/>
        <v>0</v>
      </c>
      <c r="T232" s="4">
        <f t="shared" si="130"/>
        <v>0</v>
      </c>
      <c r="U232" s="5">
        <f t="shared" si="131"/>
        <v>1.1473576611505869</v>
      </c>
      <c r="V232" s="5">
        <f t="shared" si="132"/>
        <v>-10.91473167506893</v>
      </c>
      <c r="W232" s="5">
        <f t="shared" si="133"/>
        <v>-2.5503747937370234</v>
      </c>
      <c r="X232" s="5">
        <f t="shared" si="108"/>
        <v>1.0000000000000002</v>
      </c>
      <c r="Y232" s="5">
        <f t="shared" si="109"/>
        <v>-2.5543518341531621</v>
      </c>
      <c r="Z232" s="5">
        <f t="shared" si="110"/>
        <v>-2.2658331883817402</v>
      </c>
      <c r="AA232" s="5">
        <f t="shared" si="111"/>
        <v>8.5478440968746501</v>
      </c>
      <c r="AB232" s="5">
        <f t="shared" si="112"/>
        <v>-1.4069941730025752</v>
      </c>
      <c r="AC232" s="5">
        <f t="shared" si="113"/>
        <v>-13.18056486345067</v>
      </c>
      <c r="AD232" s="5">
        <f t="shared" si="114"/>
        <v>-26.176530696862372</v>
      </c>
      <c r="AE232">
        <f t="shared" si="103"/>
        <v>0</v>
      </c>
    </row>
    <row r="233" spans="1:31" x14ac:dyDescent="0.2">
      <c r="A233">
        <f t="shared" si="115"/>
        <v>2.0100000000000011</v>
      </c>
      <c r="B233" s="5">
        <f t="shared" si="116"/>
        <v>-9.6745474749744194</v>
      </c>
      <c r="C233" s="5">
        <f t="shared" si="117"/>
        <v>189.13672863359213</v>
      </c>
      <c r="D233" s="5">
        <f t="shared" si="118"/>
        <v>94.597618235042802</v>
      </c>
      <c r="E233" s="2">
        <f t="shared" si="126"/>
        <v>189.38399876194029</v>
      </c>
      <c r="F233" s="2">
        <f t="shared" si="127"/>
        <v>-2.928188837836347</v>
      </c>
      <c r="G233" s="3">
        <f t="shared" si="119"/>
        <v>-7.5475342381651886</v>
      </c>
      <c r="H233" s="3">
        <f t="shared" si="120"/>
        <v>71.533503403160708</v>
      </c>
      <c r="I233" s="3">
        <f t="shared" si="121"/>
        <v>16.483804188666092</v>
      </c>
      <c r="J233" s="2">
        <f t="shared" si="128"/>
        <v>73.795143354671836</v>
      </c>
      <c r="K233" s="2">
        <f t="shared" si="122"/>
        <v>50.303437869578616</v>
      </c>
      <c r="L233" s="6">
        <f t="shared" si="104"/>
        <v>2961.0128062649824</v>
      </c>
      <c r="M233" s="2">
        <f t="shared" si="105"/>
        <v>37.526724801622173</v>
      </c>
      <c r="N233" s="2">
        <f t="shared" si="123"/>
        <v>73.795143354671836</v>
      </c>
      <c r="O233" s="2">
        <f t="shared" si="124"/>
        <v>50.303437869578616</v>
      </c>
      <c r="P233" s="5">
        <f t="shared" si="106"/>
        <v>0.38725283226291018</v>
      </c>
      <c r="Q233" s="4">
        <f t="shared" si="125"/>
        <v>0.50852567114427083</v>
      </c>
      <c r="R233" s="4">
        <f t="shared" si="107"/>
        <v>0.32188981846490261</v>
      </c>
      <c r="S233" s="4">
        <f t="shared" si="129"/>
        <v>0</v>
      </c>
      <c r="T233" s="4">
        <f t="shared" si="130"/>
        <v>0</v>
      </c>
      <c r="U233" s="5">
        <f t="shared" si="131"/>
        <v>1.146623568694177</v>
      </c>
      <c r="V233" s="5">
        <f t="shared" si="132"/>
        <v>-10.867390377452439</v>
      </c>
      <c r="W233" s="5">
        <f t="shared" si="133"/>
        <v>-2.5042242655740661</v>
      </c>
      <c r="X233" s="5">
        <f t="shared" si="108"/>
        <v>1</v>
      </c>
      <c r="Y233" s="5">
        <f t="shared" si="109"/>
        <v>-2.541194282582202</v>
      </c>
      <c r="Z233" s="5">
        <f t="shared" si="110"/>
        <v>-2.2308042780673443</v>
      </c>
      <c r="AA233" s="5">
        <f t="shared" si="111"/>
        <v>8.5172993416065541</v>
      </c>
      <c r="AB233" s="5">
        <f t="shared" si="112"/>
        <v>-1.394570713888025</v>
      </c>
      <c r="AC233" s="5">
        <f t="shared" si="113"/>
        <v>-13.098194655519784</v>
      </c>
      <c r="AD233" s="5">
        <f t="shared" si="114"/>
        <v>-26.160924923967514</v>
      </c>
      <c r="AE233">
        <f t="shared" si="103"/>
        <v>0</v>
      </c>
    </row>
    <row r="234" spans="1:31" x14ac:dyDescent="0.2">
      <c r="A234">
        <f t="shared" si="115"/>
        <v>2.0200000000000009</v>
      </c>
      <c r="B234" s="5">
        <f t="shared" si="116"/>
        <v>-9.750092545891766</v>
      </c>
      <c r="C234" s="5">
        <f t="shared" si="117"/>
        <v>189.85140875789094</v>
      </c>
      <c r="D234" s="5">
        <f t="shared" si="118"/>
        <v>94.761148230683276</v>
      </c>
      <c r="E234" s="2">
        <f t="shared" si="126"/>
        <v>190.10160891483596</v>
      </c>
      <c r="F234" s="2">
        <f t="shared" si="127"/>
        <v>-2.9399244293797171</v>
      </c>
      <c r="G234" s="3">
        <f t="shared" si="119"/>
        <v>-7.5614799453040691</v>
      </c>
      <c r="H234" s="3">
        <f t="shared" si="120"/>
        <v>71.402521456605513</v>
      </c>
      <c r="I234" s="3">
        <f t="shared" si="121"/>
        <v>16.222194939426416</v>
      </c>
      <c r="J234" s="2">
        <f t="shared" si="128"/>
        <v>73.611518514271921</v>
      </c>
      <c r="K234" s="2">
        <f t="shared" si="122"/>
        <v>50.178267562557544</v>
      </c>
      <c r="L234" s="6">
        <f t="shared" si="104"/>
        <v>2961.0120654482198</v>
      </c>
      <c r="M234" s="2">
        <f t="shared" si="105"/>
        <v>37.526715412798616</v>
      </c>
      <c r="N234" s="2">
        <f t="shared" si="123"/>
        <v>73.611518514271921</v>
      </c>
      <c r="O234" s="2">
        <f t="shared" si="124"/>
        <v>50.178267562557544</v>
      </c>
      <c r="P234" s="5">
        <f t="shared" si="106"/>
        <v>0.38725278900359084</v>
      </c>
      <c r="Q234" s="4">
        <f t="shared" si="125"/>
        <v>0.50979406715435271</v>
      </c>
      <c r="R234" s="4">
        <f t="shared" si="107"/>
        <v>0.32215391846345698</v>
      </c>
      <c r="S234" s="4">
        <f t="shared" si="129"/>
        <v>0</v>
      </c>
      <c r="T234" s="4">
        <f t="shared" si="130"/>
        <v>0</v>
      </c>
      <c r="U234" s="5">
        <f t="shared" si="131"/>
        <v>1.14588365529888</v>
      </c>
      <c r="V234" s="5">
        <f t="shared" si="132"/>
        <v>-10.820498483906466</v>
      </c>
      <c r="W234" s="5">
        <f t="shared" si="133"/>
        <v>-2.4583478589671013</v>
      </c>
      <c r="X234" s="5">
        <f t="shared" si="108"/>
        <v>1</v>
      </c>
      <c r="Y234" s="5">
        <f t="shared" si="109"/>
        <v>-2.5281232500780497</v>
      </c>
      <c r="Z234" s="5">
        <f t="shared" si="110"/>
        <v>-2.1959197100283911</v>
      </c>
      <c r="AA234" s="5">
        <f t="shared" si="111"/>
        <v>8.487005086034987</v>
      </c>
      <c r="AB234" s="5">
        <f t="shared" si="112"/>
        <v>-1.3822395947791697</v>
      </c>
      <c r="AC234" s="5">
        <f t="shared" si="113"/>
        <v>-13.016418193934857</v>
      </c>
      <c r="AD234" s="5">
        <f t="shared" si="114"/>
        <v>-26.145342772932114</v>
      </c>
      <c r="AE234">
        <f t="shared" si="103"/>
        <v>0</v>
      </c>
    </row>
    <row r="235" spans="1:31" x14ac:dyDescent="0.2">
      <c r="A235">
        <f t="shared" si="115"/>
        <v>2.0300000000000007</v>
      </c>
      <c r="B235" s="5">
        <f t="shared" si="116"/>
        <v>-9.8257764573245456</v>
      </c>
      <c r="C235" s="5">
        <f t="shared" si="117"/>
        <v>190.56478315154729</v>
      </c>
      <c r="D235" s="5">
        <f t="shared" si="118"/>
        <v>94.922062912938898</v>
      </c>
      <c r="E235" s="2">
        <f t="shared" si="126"/>
        <v>190.81793013389898</v>
      </c>
      <c r="F235" s="2">
        <f t="shared" si="127"/>
        <v>-2.9516335744460473</v>
      </c>
      <c r="G235" s="3">
        <f t="shared" si="119"/>
        <v>-7.5753023412518612</v>
      </c>
      <c r="H235" s="3">
        <f t="shared" si="120"/>
        <v>71.272357274666163</v>
      </c>
      <c r="I235" s="3">
        <f t="shared" si="121"/>
        <v>15.960741511697094</v>
      </c>
      <c r="J235" s="2">
        <f t="shared" si="128"/>
        <v>73.429417719686739</v>
      </c>
      <c r="K235" s="2">
        <f t="shared" si="122"/>
        <v>50.054136141572414</v>
      </c>
      <c r="L235" s="6">
        <f t="shared" si="104"/>
        <v>2961.0113257996645</v>
      </c>
      <c r="M235" s="2">
        <f t="shared" si="105"/>
        <v>37.526706038780468</v>
      </c>
      <c r="N235" s="2">
        <f t="shared" si="123"/>
        <v>73.429417719686739</v>
      </c>
      <c r="O235" s="2">
        <f t="shared" si="124"/>
        <v>50.054136141572414</v>
      </c>
      <c r="P235" s="5">
        <f t="shared" si="106"/>
        <v>0.38725274581249863</v>
      </c>
      <c r="Q235" s="4">
        <f t="shared" si="125"/>
        <v>0.51105819988981604</v>
      </c>
      <c r="R235" s="4">
        <f t="shared" si="107"/>
        <v>0.32241625478164537</v>
      </c>
      <c r="S235" s="4">
        <f t="shared" si="129"/>
        <v>0</v>
      </c>
      <c r="T235" s="4">
        <f t="shared" si="130"/>
        <v>0</v>
      </c>
      <c r="U235" s="5">
        <f t="shared" si="131"/>
        <v>1.1451383260401269</v>
      </c>
      <c r="V235" s="5">
        <f t="shared" si="132"/>
        <v>-10.774052866246056</v>
      </c>
      <c r="W235" s="5">
        <f t="shared" si="133"/>
        <v>-2.4127428838759135</v>
      </c>
      <c r="X235" s="5">
        <f t="shared" si="108"/>
        <v>0.99999999999999978</v>
      </c>
      <c r="Y235" s="5">
        <f t="shared" si="109"/>
        <v>-2.5151382542686385</v>
      </c>
      <c r="Z235" s="5">
        <f t="shared" si="110"/>
        <v>-2.1611784956269253</v>
      </c>
      <c r="AA235" s="5">
        <f t="shared" si="111"/>
        <v>8.4569600397069635</v>
      </c>
      <c r="AB235" s="5">
        <f t="shared" si="112"/>
        <v>-1.3699999282285116</v>
      </c>
      <c r="AC235" s="5">
        <f t="shared" si="113"/>
        <v>-12.935231361872981</v>
      </c>
      <c r="AD235" s="5">
        <f t="shared" si="114"/>
        <v>-26.12978284416895</v>
      </c>
      <c r="AE235">
        <f t="shared" si="103"/>
        <v>0</v>
      </c>
    </row>
    <row r="236" spans="1:31" x14ac:dyDescent="0.2">
      <c r="A236">
        <f t="shared" si="115"/>
        <v>2.0400000000000005</v>
      </c>
      <c r="B236" s="5">
        <f t="shared" si="116"/>
        <v>-9.9015979807334755</v>
      </c>
      <c r="C236" s="5">
        <f t="shared" si="117"/>
        <v>191.27685996272584</v>
      </c>
      <c r="D236" s="5">
        <f t="shared" si="118"/>
        <v>95.080363838913655</v>
      </c>
      <c r="E236" s="2">
        <f t="shared" si="126"/>
        <v>191.5329705292859</v>
      </c>
      <c r="F236" s="2">
        <f t="shared" si="127"/>
        <v>-2.9633163136087282</v>
      </c>
      <c r="G236" s="3">
        <f t="shared" si="119"/>
        <v>-7.5890023405341465</v>
      </c>
      <c r="H236" s="3">
        <f t="shared" si="120"/>
        <v>71.143004961047438</v>
      </c>
      <c r="I236" s="3">
        <f t="shared" si="121"/>
        <v>15.699443683255405</v>
      </c>
      <c r="J236" s="2">
        <f t="shared" si="128"/>
        <v>73.248840559943062</v>
      </c>
      <c r="K236" s="2">
        <f t="shared" si="122"/>
        <v>49.931043326477884</v>
      </c>
      <c r="L236" s="6">
        <f t="shared" si="104"/>
        <v>2961.0105872287245</v>
      </c>
      <c r="M236" s="2">
        <f t="shared" si="105"/>
        <v>37.526696678419597</v>
      </c>
      <c r="N236" s="2">
        <f t="shared" si="123"/>
        <v>73.248840559943062</v>
      </c>
      <c r="O236" s="2">
        <f t="shared" si="124"/>
        <v>49.931043326477884</v>
      </c>
      <c r="P236" s="5">
        <f t="shared" si="106"/>
        <v>0.38725270268434364</v>
      </c>
      <c r="Q236" s="4">
        <f t="shared" si="125"/>
        <v>0.51231796150697684</v>
      </c>
      <c r="R236" s="4">
        <f t="shared" si="107"/>
        <v>0.32267681832763545</v>
      </c>
      <c r="S236" s="4">
        <f t="shared" si="129"/>
        <v>0</v>
      </c>
      <c r="T236" s="4">
        <f t="shared" si="130"/>
        <v>0</v>
      </c>
      <c r="U236" s="5">
        <f t="shared" si="131"/>
        <v>1.14438798117637</v>
      </c>
      <c r="V236" s="5">
        <f t="shared" si="132"/>
        <v>-10.728050429941387</v>
      </c>
      <c r="W236" s="5">
        <f t="shared" si="133"/>
        <v>-2.3674066571717809</v>
      </c>
      <c r="X236" s="5">
        <f t="shared" si="108"/>
        <v>1</v>
      </c>
      <c r="Y236" s="5">
        <f t="shared" si="109"/>
        <v>-2.5022388151673329</v>
      </c>
      <c r="Z236" s="5">
        <f t="shared" si="110"/>
        <v>-2.126579641202472</v>
      </c>
      <c r="AA236" s="5">
        <f t="shared" si="111"/>
        <v>8.427162924273496</v>
      </c>
      <c r="AB236" s="5">
        <f t="shared" si="112"/>
        <v>-1.357850833990963</v>
      </c>
      <c r="AC236" s="5">
        <f t="shared" si="113"/>
        <v>-12.854630071143859</v>
      </c>
      <c r="AD236" s="5">
        <f t="shared" si="114"/>
        <v>-26.114243732898284</v>
      </c>
      <c r="AE236">
        <f t="shared" si="103"/>
        <v>0</v>
      </c>
    </row>
    <row r="237" spans="1:31" x14ac:dyDescent="0.2">
      <c r="A237">
        <f t="shared" si="115"/>
        <v>2.0500000000000003</v>
      </c>
      <c r="B237" s="5">
        <f t="shared" si="116"/>
        <v>-9.9775558966805153</v>
      </c>
      <c r="C237" s="5">
        <f t="shared" si="117"/>
        <v>191.98764728083276</v>
      </c>
      <c r="D237" s="5">
        <f t="shared" si="118"/>
        <v>95.236052563559554</v>
      </c>
      <c r="E237" s="2">
        <f t="shared" si="126"/>
        <v>192.24673815204468</v>
      </c>
      <c r="F237" s="2">
        <f t="shared" si="127"/>
        <v>-2.974972687426277</v>
      </c>
      <c r="G237" s="3">
        <f t="shared" si="119"/>
        <v>-7.6025808488740561</v>
      </c>
      <c r="H237" s="3">
        <f t="shared" si="120"/>
        <v>71.014458660336004</v>
      </c>
      <c r="I237" s="3">
        <f t="shared" si="121"/>
        <v>15.438301245926422</v>
      </c>
      <c r="J237" s="2">
        <f t="shared" si="128"/>
        <v>73.069786640883322</v>
      </c>
      <c r="K237" s="2">
        <f t="shared" si="122"/>
        <v>49.80898884859122</v>
      </c>
      <c r="L237" s="6">
        <f t="shared" si="104"/>
        <v>2961.0098496447695</v>
      </c>
      <c r="M237" s="2">
        <f t="shared" si="105"/>
        <v>37.526687330567391</v>
      </c>
      <c r="N237" s="2">
        <f t="shared" si="123"/>
        <v>73.069786640883322</v>
      </c>
      <c r="O237" s="2">
        <f t="shared" si="124"/>
        <v>49.80898884859122</v>
      </c>
      <c r="P237" s="5">
        <f t="shared" si="106"/>
        <v>0.38725265961383337</v>
      </c>
      <c r="Q237" s="4">
        <f t="shared" si="125"/>
        <v>0.5135732435486654</v>
      </c>
      <c r="R237" s="4">
        <f t="shared" si="107"/>
        <v>0.32293560003026567</v>
      </c>
      <c r="S237" s="4">
        <f t="shared" si="129"/>
        <v>0</v>
      </c>
      <c r="T237" s="4">
        <f t="shared" si="130"/>
        <v>0</v>
      </c>
      <c r="U237" s="5">
        <f t="shared" si="131"/>
        <v>1.1436330161892554</v>
      </c>
      <c r="V237" s="5">
        <f t="shared" si="132"/>
        <v>-10.682488113598311</v>
      </c>
      <c r="W237" s="5">
        <f t="shared" si="133"/>
        <v>-2.3223365025222971</v>
      </c>
      <c r="X237" s="5">
        <f t="shared" si="108"/>
        <v>1</v>
      </c>
      <c r="Y237" s="5">
        <f t="shared" si="109"/>
        <v>-2.4894244551148859</v>
      </c>
      <c r="Z237" s="5">
        <f t="shared" si="110"/>
        <v>-2.0921221480640808</v>
      </c>
      <c r="AA237" s="5">
        <f t="shared" si="111"/>
        <v>8.39761247327022</v>
      </c>
      <c r="AB237" s="5">
        <f t="shared" si="112"/>
        <v>-1.3457914389256305</v>
      </c>
      <c r="AC237" s="5">
        <f t="shared" si="113"/>
        <v>-12.774610261662392</v>
      </c>
      <c r="AD237" s="5">
        <f t="shared" si="114"/>
        <v>-26.098724029252075</v>
      </c>
      <c r="AE237">
        <f t="shared" si="103"/>
        <v>0</v>
      </c>
    </row>
    <row r="238" spans="1:31" x14ac:dyDescent="0.2">
      <c r="A238">
        <f t="shared" si="115"/>
        <v>2.06</v>
      </c>
      <c r="B238" s="5">
        <f t="shared" si="116"/>
        <v>-10.053648994741202</v>
      </c>
      <c r="C238" s="5">
        <f t="shared" si="117"/>
        <v>192.69715313692302</v>
      </c>
      <c r="D238" s="5">
        <f t="shared" si="118"/>
        <v>95.389130639817353</v>
      </c>
      <c r="E238" s="2">
        <f t="shared" si="126"/>
        <v>192.9592409945277</v>
      </c>
      <c r="F238" s="2">
        <f t="shared" si="127"/>
        <v>-2.9866027364417977</v>
      </c>
      <c r="G238" s="3">
        <f t="shared" si="119"/>
        <v>-7.6160387632633126</v>
      </c>
      <c r="H238" s="3">
        <f t="shared" si="120"/>
        <v>70.886712557719378</v>
      </c>
      <c r="I238" s="3">
        <f t="shared" si="121"/>
        <v>15.177314005633901</v>
      </c>
      <c r="J238" s="2">
        <f t="shared" si="128"/>
        <v>72.892255583908721</v>
      </c>
      <c r="K238" s="2">
        <f t="shared" si="122"/>
        <v>49.687972449835527</v>
      </c>
      <c r="L238" s="6">
        <f t="shared" si="104"/>
        <v>2961.0091129571379</v>
      </c>
      <c r="M238" s="2">
        <f t="shared" si="105"/>
        <v>37.526677994074838</v>
      </c>
      <c r="N238" s="2">
        <f t="shared" si="123"/>
        <v>72.892255583908721</v>
      </c>
      <c r="O238" s="2">
        <f t="shared" si="124"/>
        <v>49.687972449835527</v>
      </c>
      <c r="P238" s="5">
        <f t="shared" si="106"/>
        <v>0.38725261659567378</v>
      </c>
      <c r="Q238" s="4">
        <f t="shared" si="125"/>
        <v>0.51482393696648088</v>
      </c>
      <c r="R238" s="4">
        <f t="shared" si="107"/>
        <v>0.32319259084144047</v>
      </c>
      <c r="S238" s="4">
        <f t="shared" si="129"/>
        <v>0</v>
      </c>
      <c r="T238" s="4">
        <f t="shared" si="130"/>
        <v>0</v>
      </c>
      <c r="U238" s="5">
        <f t="shared" si="131"/>
        <v>1.1428738218227141</v>
      </c>
      <c r="V238" s="5">
        <f t="shared" si="132"/>
        <v>-10.637362888444109</v>
      </c>
      <c r="W238" s="5">
        <f t="shared" si="133"/>
        <v>-2.2775297502805687</v>
      </c>
      <c r="X238" s="5">
        <f t="shared" si="108"/>
        <v>1</v>
      </c>
      <c r="Y238" s="5">
        <f t="shared" si="109"/>
        <v>-2.4766946987219867</v>
      </c>
      <c r="Z238" s="5">
        <f t="shared" si="110"/>
        <v>-2.0578050124848093</v>
      </c>
      <c r="AA238" s="5">
        <f t="shared" si="111"/>
        <v>8.3683074318988968</v>
      </c>
      <c r="AB238" s="5">
        <f t="shared" si="112"/>
        <v>-1.3338208768992725</v>
      </c>
      <c r="AC238" s="5">
        <f t="shared" si="113"/>
        <v>-12.695167900928919</v>
      </c>
      <c r="AD238" s="5">
        <f t="shared" si="114"/>
        <v>-26.083222318381672</v>
      </c>
      <c r="AE238">
        <f t="shared" si="103"/>
        <v>0</v>
      </c>
    </row>
    <row r="239" spans="1:31" x14ac:dyDescent="0.2">
      <c r="A239">
        <f t="shared" si="115"/>
        <v>2.0699999999999998</v>
      </c>
      <c r="B239" s="5">
        <f t="shared" si="116"/>
        <v>-10.12987607341768</v>
      </c>
      <c r="C239" s="5">
        <f t="shared" si="117"/>
        <v>193.40538550410517</v>
      </c>
      <c r="D239" s="5">
        <f t="shared" si="118"/>
        <v>95.539599618757762</v>
      </c>
      <c r="E239" s="2">
        <f t="shared" si="126"/>
        <v>193.67048699080181</v>
      </c>
      <c r="F239" s="2">
        <f t="shared" si="127"/>
        <v>-2.9982065011824011</v>
      </c>
      <c r="G239" s="3">
        <f t="shared" si="119"/>
        <v>-7.629376972032305</v>
      </c>
      <c r="H239" s="3">
        <f t="shared" si="120"/>
        <v>70.759760878710082</v>
      </c>
      <c r="I239" s="3">
        <f t="shared" si="121"/>
        <v>14.916481782450084</v>
      </c>
      <c r="J239" s="2">
        <f t="shared" si="128"/>
        <v>72.716247024717745</v>
      </c>
      <c r="K239" s="2">
        <f t="shared" si="122"/>
        <v>49.56799388187985</v>
      </c>
      <c r="L239" s="6">
        <f t="shared" si="104"/>
        <v>2961.0083770751376</v>
      </c>
      <c r="M239" s="2">
        <f t="shared" si="105"/>
        <v>37.526668667792542</v>
      </c>
      <c r="N239" s="2">
        <f t="shared" si="123"/>
        <v>72.716247024717745</v>
      </c>
      <c r="O239" s="2">
        <f t="shared" si="124"/>
        <v>49.56799388187985</v>
      </c>
      <c r="P239" s="5">
        <f t="shared" si="106"/>
        <v>0.38725257362456889</v>
      </c>
      <c r="Q239" s="4">
        <f t="shared" si="125"/>
        <v>0.51606993214372654</v>
      </c>
      <c r="R239" s="4">
        <f t="shared" si="107"/>
        <v>0.32344778173855082</v>
      </c>
      <c r="S239" s="4">
        <f t="shared" si="129"/>
        <v>0</v>
      </c>
      <c r="T239" s="4">
        <f t="shared" si="130"/>
        <v>0</v>
      </c>
      <c r="U239" s="5">
        <f t="shared" si="131"/>
        <v>1.1421107841209768</v>
      </c>
      <c r="V239" s="5">
        <f t="shared" si="132"/>
        <v>-10.592671757818366</v>
      </c>
      <c r="W239" s="5">
        <f t="shared" si="133"/>
        <v>-2.2329837373787846</v>
      </c>
      <c r="X239" s="5">
        <f t="shared" si="108"/>
        <v>1</v>
      </c>
      <c r="Y239" s="5">
        <f t="shared" si="109"/>
        <v>-2.4640490728123865</v>
      </c>
      <c r="Z239" s="5">
        <f t="shared" si="110"/>
        <v>-2.0236272256986587</v>
      </c>
      <c r="AA239" s="5">
        <f t="shared" si="111"/>
        <v>8.3392465568097478</v>
      </c>
      <c r="AB239" s="5">
        <f t="shared" si="112"/>
        <v>-1.3219382886914097</v>
      </c>
      <c r="AC239" s="5">
        <f t="shared" si="113"/>
        <v>-12.616298983517025</v>
      </c>
      <c r="AD239" s="5">
        <f t="shared" si="114"/>
        <v>-26.067737180569036</v>
      </c>
      <c r="AE239">
        <f t="shared" si="103"/>
        <v>0</v>
      </c>
    </row>
    <row r="240" spans="1:31" x14ac:dyDescent="0.2">
      <c r="A240">
        <f t="shared" si="115"/>
        <v>2.0799999999999996</v>
      </c>
      <c r="B240" s="5">
        <f t="shared" si="116"/>
        <v>-10.206235940052437</v>
      </c>
      <c r="C240" s="5">
        <f t="shared" si="117"/>
        <v>194.11235229794309</v>
      </c>
      <c r="D240" s="5">
        <f t="shared" si="118"/>
        <v>95.687461049723225</v>
      </c>
      <c r="E240" s="2">
        <f t="shared" si="126"/>
        <v>194.38048401705555</v>
      </c>
      <c r="F240" s="2">
        <f t="shared" si="127"/>
        <v>-3.0097840221585899</v>
      </c>
      <c r="G240" s="3">
        <f t="shared" si="119"/>
        <v>-7.6425963549192195</v>
      </c>
      <c r="H240" s="3">
        <f t="shared" si="120"/>
        <v>70.633597888874917</v>
      </c>
      <c r="I240" s="3">
        <f t="shared" si="121"/>
        <v>14.655804410644395</v>
      </c>
      <c r="J240" s="2">
        <f t="shared" si="128"/>
        <v>72.541760612040321</v>
      </c>
      <c r="K240" s="2">
        <f t="shared" si="122"/>
        <v>49.449052905276289</v>
      </c>
      <c r="L240" s="6">
        <f t="shared" si="104"/>
        <v>2961.0076419080519</v>
      </c>
      <c r="M240" s="2">
        <f t="shared" si="105"/>
        <v>37.526659350570796</v>
      </c>
      <c r="N240" s="2">
        <f t="shared" si="123"/>
        <v>72.541760612040321</v>
      </c>
      <c r="O240" s="2">
        <f t="shared" si="124"/>
        <v>49.449052905276289</v>
      </c>
      <c r="P240" s="5">
        <f t="shared" si="106"/>
        <v>0.38725253069522148</v>
      </c>
      <c r="Q240" s="4">
        <f t="shared" si="125"/>
        <v>0.51731111891902726</v>
      </c>
      <c r="R240" s="4">
        <f t="shared" si="107"/>
        <v>0.32370116372692037</v>
      </c>
      <c r="S240" s="4">
        <f t="shared" si="129"/>
        <v>0</v>
      </c>
      <c r="T240" s="4">
        <f t="shared" si="130"/>
        <v>0</v>
      </c>
      <c r="U240" s="5">
        <f t="shared" si="131"/>
        <v>1.1413442844655419</v>
      </c>
      <c r="V240" s="5">
        <f t="shared" si="132"/>
        <v>-10.548411756668896</v>
      </c>
      <c r="W240" s="5">
        <f t="shared" si="133"/>
        <v>-2.1886958072261899</v>
      </c>
      <c r="X240" s="5">
        <f t="shared" si="108"/>
        <v>1</v>
      </c>
      <c r="Y240" s="5">
        <f t="shared" si="109"/>
        <v>-2.4514871063666255</v>
      </c>
      <c r="Z240" s="5">
        <f t="shared" si="110"/>
        <v>-1.9895877739000267</v>
      </c>
      <c r="AA240" s="5">
        <f t="shared" si="111"/>
        <v>8.3104286158846215</v>
      </c>
      <c r="AB240" s="5">
        <f t="shared" si="112"/>
        <v>-1.3101428219010836</v>
      </c>
      <c r="AC240" s="5">
        <f t="shared" si="113"/>
        <v>-12.537999530568923</v>
      </c>
      <c r="AD240" s="5">
        <f t="shared" si="114"/>
        <v>-26.052267191341567</v>
      </c>
      <c r="AE240">
        <f t="shared" si="103"/>
        <v>0</v>
      </c>
    </row>
    <row r="241" spans="1:31" x14ac:dyDescent="0.2">
      <c r="A241">
        <f t="shared" si="115"/>
        <v>2.0899999999999994</v>
      </c>
      <c r="B241" s="5">
        <f t="shared" si="116"/>
        <v>-10.282727410742725</v>
      </c>
      <c r="C241" s="5">
        <f t="shared" si="117"/>
        <v>194.8180613768553</v>
      </c>
      <c r="D241" s="5">
        <f t="shared" si="118"/>
        <v>95.832716480470097</v>
      </c>
      <c r="E241" s="2">
        <f t="shared" si="126"/>
        <v>195.08923989200377</v>
      </c>
      <c r="F241" s="2">
        <f t="shared" si="127"/>
        <v>-3.0213353398636023</v>
      </c>
      <c r="G241" s="3">
        <f t="shared" si="119"/>
        <v>-7.6556977831382307</v>
      </c>
      <c r="H241" s="3">
        <f t="shared" si="120"/>
        <v>70.508217893569224</v>
      </c>
      <c r="I241" s="3">
        <f t="shared" si="121"/>
        <v>14.395281738730979</v>
      </c>
      <c r="J241" s="2">
        <f t="shared" si="128"/>
        <v>72.368796006367447</v>
      </c>
      <c r="K241" s="2">
        <f t="shared" si="122"/>
        <v>49.331149288594034</v>
      </c>
      <c r="L241" s="6">
        <f t="shared" si="104"/>
        <v>2961.0069073651434</v>
      </c>
      <c r="M241" s="2">
        <f t="shared" si="105"/>
        <v>37.526650041259629</v>
      </c>
      <c r="N241" s="2">
        <f t="shared" si="123"/>
        <v>72.368796006367447</v>
      </c>
      <c r="O241" s="2">
        <f t="shared" si="124"/>
        <v>49.331149288594034</v>
      </c>
      <c r="P241" s="5">
        <f t="shared" si="106"/>
        <v>0.3872524878023329</v>
      </c>
      <c r="Q241" s="4">
        <f t="shared" si="125"/>
        <v>0.51854738661062993</v>
      </c>
      <c r="R241" s="4">
        <f t="shared" si="107"/>
        <v>0.32395272784227708</v>
      </c>
      <c r="S241" s="4">
        <f t="shared" si="129"/>
        <v>0</v>
      </c>
      <c r="T241" s="4">
        <f t="shared" si="130"/>
        <v>0</v>
      </c>
      <c r="U241" s="5">
        <f t="shared" si="131"/>
        <v>1.1405746996111072</v>
      </c>
      <c r="V241" s="5">
        <f t="shared" si="132"/>
        <v>-10.504579951052667</v>
      </c>
      <c r="W241" s="5">
        <f t="shared" si="133"/>
        <v>-2.1446633096114587</v>
      </c>
      <c r="X241" s="5">
        <f t="shared" si="108"/>
        <v>0.99999999999999978</v>
      </c>
      <c r="Y241" s="5">
        <f t="shared" si="109"/>
        <v>-2.4390083304663559</v>
      </c>
      <c r="Z241" s="5">
        <f t="shared" si="110"/>
        <v>-1.9556856382456969</v>
      </c>
      <c r="AA241" s="5">
        <f t="shared" si="111"/>
        <v>8.2818523880210257</v>
      </c>
      <c r="AB241" s="5">
        <f t="shared" si="112"/>
        <v>-1.2984336308552487</v>
      </c>
      <c r="AC241" s="5">
        <f t="shared" si="113"/>
        <v>-12.460265589298364</v>
      </c>
      <c r="AD241" s="5">
        <f t="shared" si="114"/>
        <v>-26.036810921590433</v>
      </c>
      <c r="AE241">
        <f t="shared" si="103"/>
        <v>0</v>
      </c>
    </row>
    <row r="242" spans="1:31" x14ac:dyDescent="0.2">
      <c r="A242">
        <f t="shared" si="115"/>
        <v>2.0999999999999992</v>
      </c>
      <c r="B242" s="5">
        <f t="shared" si="116"/>
        <v>-10.35934931025565</v>
      </c>
      <c r="C242" s="5">
        <f t="shared" si="117"/>
        <v>195.52252054251153</v>
      </c>
      <c r="D242" s="5">
        <f t="shared" si="118"/>
        <v>95.975367457311336</v>
      </c>
      <c r="E242" s="2">
        <f t="shared" si="126"/>
        <v>195.79676237728941</v>
      </c>
      <c r="F242" s="2">
        <f t="shared" si="127"/>
        <v>-3.0328604947727151</v>
      </c>
      <c r="G242" s="3">
        <f t="shared" si="119"/>
        <v>-7.6686821194467836</v>
      </c>
      <c r="H242" s="3">
        <f t="shared" si="120"/>
        <v>70.383615237676239</v>
      </c>
      <c r="I242" s="3">
        <f t="shared" si="121"/>
        <v>14.134913629515076</v>
      </c>
      <c r="J242" s="2">
        <f t="shared" si="128"/>
        <v>72.197352878677094</v>
      </c>
      <c r="K242" s="2">
        <f t="shared" si="122"/>
        <v>49.214282807550845</v>
      </c>
      <c r="L242" s="6">
        <f t="shared" si="104"/>
        <v>2961.0061733556577</v>
      </c>
      <c r="M242" s="2">
        <f t="shared" si="105"/>
        <v>37.526640738708856</v>
      </c>
      <c r="N242" s="2">
        <f t="shared" si="123"/>
        <v>72.197352878677094</v>
      </c>
      <c r="O242" s="2">
        <f t="shared" si="124"/>
        <v>49.214282807550845</v>
      </c>
      <c r="P242" s="5">
        <f t="shared" si="106"/>
        <v>0.38725244494060357</v>
      </c>
      <c r="Q242" s="4">
        <f t="shared" si="125"/>
        <v>0.51977862404138153</v>
      </c>
      <c r="R242" s="4">
        <f t="shared" si="107"/>
        <v>0.32420246515324896</v>
      </c>
      <c r="S242" s="4">
        <f t="shared" si="129"/>
        <v>0</v>
      </c>
      <c r="T242" s="4">
        <f t="shared" si="130"/>
        <v>0</v>
      </c>
      <c r="U242" s="5">
        <f t="shared" si="131"/>
        <v>1.139802401720494</v>
      </c>
      <c r="V242" s="5">
        <f t="shared" si="132"/>
        <v>-10.461173437641698</v>
      </c>
      <c r="W242" s="5">
        <f t="shared" si="133"/>
        <v>-2.1008836006094969</v>
      </c>
      <c r="X242" s="5">
        <f t="shared" si="108"/>
        <v>1</v>
      </c>
      <c r="Y242" s="5">
        <f t="shared" si="109"/>
        <v>-2.426612278239284</v>
      </c>
      <c r="Z242" s="5">
        <f t="shared" si="110"/>
        <v>-1.921919794859424</v>
      </c>
      <c r="AA242" s="5">
        <f t="shared" si="111"/>
        <v>8.2535166629170309</v>
      </c>
      <c r="AB242" s="5">
        <f t="shared" si="112"/>
        <v>-1.2868098765187901</v>
      </c>
      <c r="AC242" s="5">
        <f t="shared" si="113"/>
        <v>-12.383093232501121</v>
      </c>
      <c r="AD242" s="5">
        <f t="shared" si="114"/>
        <v>-26.021366937692466</v>
      </c>
      <c r="AE242">
        <f t="shared" si="103"/>
        <v>0</v>
      </c>
    </row>
    <row r="243" spans="1:31" x14ac:dyDescent="0.2">
      <c r="A243">
        <f t="shared" si="115"/>
        <v>2.109999999999999</v>
      </c>
      <c r="B243" s="5">
        <f t="shared" si="116"/>
        <v>-10.436100471943943</v>
      </c>
      <c r="C243" s="5">
        <f t="shared" si="117"/>
        <v>196.22573754022667</v>
      </c>
      <c r="D243" s="5">
        <f t="shared" si="118"/>
        <v>96.115415525259593</v>
      </c>
      <c r="E243" s="2">
        <f t="shared" si="126"/>
        <v>196.50305917788259</v>
      </c>
      <c r="F243" s="2">
        <f t="shared" si="127"/>
        <v>-3.0443595273425172</v>
      </c>
      <c r="G243" s="3">
        <f t="shared" si="119"/>
        <v>-7.6815502182119717</v>
      </c>
      <c r="H243" s="3">
        <f t="shared" si="120"/>
        <v>70.259784305351232</v>
      </c>
      <c r="I243" s="3">
        <f t="shared" si="121"/>
        <v>13.874699960138152</v>
      </c>
      <c r="J243" s="2">
        <f t="shared" si="128"/>
        <v>72.027430909156053</v>
      </c>
      <c r="K243" s="2">
        <f t="shared" si="122"/>
        <v>49.098453244141822</v>
      </c>
      <c r="L243" s="6">
        <f t="shared" si="104"/>
        <v>2961.0054397888266</v>
      </c>
      <c r="M243" s="2">
        <f t="shared" si="105"/>
        <v>37.52663144176811</v>
      </c>
      <c r="N243" s="2">
        <f t="shared" si="123"/>
        <v>72.027430909156053</v>
      </c>
      <c r="O243" s="2">
        <f t="shared" si="124"/>
        <v>49.098453244141822</v>
      </c>
      <c r="P243" s="5">
        <f t="shared" si="106"/>
        <v>0.38725240210473327</v>
      </c>
      <c r="Q243" s="4">
        <f t="shared" si="125"/>
        <v>0.52100471956438699</v>
      </c>
      <c r="R243" s="4">
        <f t="shared" si="107"/>
        <v>0.32445036676388334</v>
      </c>
      <c r="S243" s="4">
        <f t="shared" si="129"/>
        <v>0</v>
      </c>
      <c r="T243" s="4">
        <f t="shared" si="130"/>
        <v>0</v>
      </c>
      <c r="U243" s="5">
        <f t="shared" si="131"/>
        <v>1.1390277583985744</v>
      </c>
      <c r="V243" s="5">
        <f t="shared" si="132"/>
        <v>-10.418189343233841</v>
      </c>
      <c r="W243" s="5">
        <f t="shared" si="133"/>
        <v>-2.0573540424926828</v>
      </c>
      <c r="X243" s="5">
        <f t="shared" si="108"/>
        <v>0.99999999999999978</v>
      </c>
      <c r="Y243" s="5">
        <f t="shared" si="109"/>
        <v>-2.4142984848047297</v>
      </c>
      <c r="Z243" s="5">
        <f t="shared" si="110"/>
        <v>-1.888289214839147</v>
      </c>
      <c r="AA243" s="5">
        <f t="shared" si="111"/>
        <v>8.2254202408570514</v>
      </c>
      <c r="AB243" s="5">
        <f t="shared" si="112"/>
        <v>-1.2752707264061554</v>
      </c>
      <c r="AC243" s="5">
        <f t="shared" si="113"/>
        <v>-12.306478558072989</v>
      </c>
      <c r="AD243" s="5">
        <f t="shared" si="114"/>
        <v>-26.005933801635631</v>
      </c>
      <c r="AE243">
        <f t="shared" si="103"/>
        <v>0</v>
      </c>
    </row>
    <row r="244" spans="1:31" x14ac:dyDescent="0.2">
      <c r="A244">
        <f t="shared" si="115"/>
        <v>2.1199999999999988</v>
      </c>
      <c r="B244" s="5">
        <f t="shared" si="116"/>
        <v>-10.512979737662382</v>
      </c>
      <c r="C244" s="5">
        <f t="shared" si="117"/>
        <v>196.92772005935228</v>
      </c>
      <c r="D244" s="5">
        <f t="shared" si="118"/>
        <v>96.252862228170898</v>
      </c>
      <c r="E244" s="2">
        <f t="shared" si="126"/>
        <v>197.20813794247721</v>
      </c>
      <c r="F244" s="2">
        <f t="shared" si="127"/>
        <v>-3.0558324780101325</v>
      </c>
      <c r="G244" s="3">
        <f t="shared" si="119"/>
        <v>-7.6943029254760331</v>
      </c>
      <c r="H244" s="3">
        <f t="shared" si="120"/>
        <v>70.136719519770509</v>
      </c>
      <c r="I244" s="3">
        <f t="shared" si="121"/>
        <v>13.614640622121795</v>
      </c>
      <c r="J244" s="2">
        <f t="shared" si="128"/>
        <v>71.859029785918182</v>
      </c>
      <c r="K244" s="2">
        <f t="shared" si="122"/>
        <v>48.983660385765631</v>
      </c>
      <c r="L244" s="6">
        <f t="shared" si="104"/>
        <v>2961.0047065738759</v>
      </c>
      <c r="M244" s="2">
        <f t="shared" si="105"/>
        <v>37.526622149286965</v>
      </c>
      <c r="N244" s="2">
        <f t="shared" si="123"/>
        <v>71.859029785918182</v>
      </c>
      <c r="O244" s="2">
        <f t="shared" si="124"/>
        <v>48.983660385765631</v>
      </c>
      <c r="P244" s="5">
        <f t="shared" si="106"/>
        <v>0.38725235928942126</v>
      </c>
      <c r="Q244" s="4">
        <f t="shared" si="125"/>
        <v>0.52222556108934348</v>
      </c>
      <c r="R244" s="4">
        <f t="shared" si="107"/>
        <v>0.32469642381618952</v>
      </c>
      <c r="S244" s="4">
        <f t="shared" si="129"/>
        <v>0</v>
      </c>
      <c r="T244" s="4">
        <f t="shared" si="130"/>
        <v>0</v>
      </c>
      <c r="U244" s="5">
        <f t="shared" si="131"/>
        <v>1.1382511327252258</v>
      </c>
      <c r="V244" s="5">
        <f t="shared" si="132"/>
        <v>-10.375624824268419</v>
      </c>
      <c r="W244" s="5">
        <f t="shared" si="133"/>
        <v>-2.0140720036465476</v>
      </c>
      <c r="X244" s="5">
        <f t="shared" si="108"/>
        <v>0.99999999999999978</v>
      </c>
      <c r="Y244" s="5">
        <f t="shared" si="109"/>
        <v>-2.4020664872198241</v>
      </c>
      <c r="Z244" s="5">
        <f t="shared" si="110"/>
        <v>-1.8547928642668716</v>
      </c>
      <c r="AA244" s="5">
        <f t="shared" si="111"/>
        <v>8.1975619324985409</v>
      </c>
      <c r="AB244" s="5">
        <f t="shared" si="112"/>
        <v>-1.2638153544945983</v>
      </c>
      <c r="AC244" s="5">
        <f t="shared" si="113"/>
        <v>-12.23041768853529</v>
      </c>
      <c r="AD244" s="5">
        <f t="shared" si="114"/>
        <v>-25.990510071148005</v>
      </c>
      <c r="AE244">
        <f t="shared" si="103"/>
        <v>0</v>
      </c>
    </row>
    <row r="245" spans="1:31" x14ac:dyDescent="0.2">
      <c r="A245">
        <f t="shared" si="115"/>
        <v>2.1299999999999986</v>
      </c>
      <c r="B245" s="5">
        <f t="shared" si="116"/>
        <v>-10.589985957684867</v>
      </c>
      <c r="C245" s="5">
        <f t="shared" si="117"/>
        <v>197.62847573366557</v>
      </c>
      <c r="D245" s="5">
        <f t="shared" si="118"/>
        <v>96.387709108888558</v>
      </c>
      <c r="E245" s="2">
        <f t="shared" si="126"/>
        <v>197.91200626388485</v>
      </c>
      <c r="F245" s="2">
        <f t="shared" si="127"/>
        <v>-3.0672793871924138</v>
      </c>
      <c r="G245" s="3">
        <f t="shared" si="119"/>
        <v>-7.7069410790209787</v>
      </c>
      <c r="H245" s="3">
        <f t="shared" si="120"/>
        <v>70.014415342885158</v>
      </c>
      <c r="I245" s="3">
        <f t="shared" si="121"/>
        <v>13.354735521410316</v>
      </c>
      <c r="J245" s="2">
        <f t="shared" si="128"/>
        <v>71.69214920371931</v>
      </c>
      <c r="K245" s="2">
        <f t="shared" si="122"/>
        <v>48.869904024348536</v>
      </c>
      <c r="L245" s="6">
        <f t="shared" si="104"/>
        <v>2961.0039736200256</v>
      </c>
      <c r="M245" s="2">
        <f t="shared" si="105"/>
        <v>37.526612860114909</v>
      </c>
      <c r="N245" s="2">
        <f t="shared" si="123"/>
        <v>71.69214920371931</v>
      </c>
      <c r="O245" s="2">
        <f t="shared" si="124"/>
        <v>48.869904024348536</v>
      </c>
      <c r="P245" s="5">
        <f t="shared" si="106"/>
        <v>0.38725231648936653</v>
      </c>
      <c r="Q245" s="4">
        <f t="shared" si="125"/>
        <v>0.52344103610954473</v>
      </c>
      <c r="R245" s="4">
        <f t="shared" si="107"/>
        <v>0.32494062749270286</v>
      </c>
      <c r="S245" s="4">
        <f t="shared" si="129"/>
        <v>0</v>
      </c>
      <c r="T245" s="4">
        <f t="shared" si="130"/>
        <v>0</v>
      </c>
      <c r="U245" s="5">
        <f t="shared" si="131"/>
        <v>1.1374728832873289</v>
      </c>
      <c r="V245" s="5">
        <f t="shared" si="132"/>
        <v>-10.333477066346648</v>
      </c>
      <c r="W245" s="5">
        <f t="shared" si="133"/>
        <v>-1.9710348584899244</v>
      </c>
      <c r="X245" s="5">
        <f t="shared" si="108"/>
        <v>1</v>
      </c>
      <c r="Y245" s="5">
        <f t="shared" si="109"/>
        <v>-2.3899158244263305</v>
      </c>
      <c r="Z245" s="5">
        <f t="shared" si="110"/>
        <v>-1.8214297042212482</v>
      </c>
      <c r="AA245" s="5">
        <f t="shared" si="111"/>
        <v>8.1699405586595368</v>
      </c>
      <c r="AB245" s="5">
        <f t="shared" si="112"/>
        <v>-1.2524429411390017</v>
      </c>
      <c r="AC245" s="5">
        <f t="shared" si="113"/>
        <v>-12.154906770567896</v>
      </c>
      <c r="AD245" s="5">
        <f t="shared" si="114"/>
        <v>-25.975094299830388</v>
      </c>
      <c r="AE245">
        <f t="shared" si="103"/>
        <v>0</v>
      </c>
    </row>
    <row r="246" spans="1:31" x14ac:dyDescent="0.2">
      <c r="A246">
        <f t="shared" si="115"/>
        <v>2.1399999999999983</v>
      </c>
      <c r="B246" s="5">
        <f t="shared" si="116"/>
        <v>-10.667117990622135</v>
      </c>
      <c r="C246" s="5">
        <f t="shared" si="117"/>
        <v>198.32801214175589</v>
      </c>
      <c r="D246" s="5">
        <f t="shared" si="118"/>
        <v>96.519957709387668</v>
      </c>
      <c r="E246" s="2">
        <f t="shared" si="126"/>
        <v>198.61467167942635</v>
      </c>
      <c r="F246" s="2">
        <f t="shared" si="127"/>
        <v>-3.0787002952850964</v>
      </c>
      <c r="G246" s="3">
        <f t="shared" si="119"/>
        <v>-7.7194655084323687</v>
      </c>
      <c r="H246" s="3">
        <f t="shared" si="120"/>
        <v>69.892866275179486</v>
      </c>
      <c r="I246" s="3">
        <f t="shared" si="121"/>
        <v>13.094984578412012</v>
      </c>
      <c r="J246" s="2">
        <f t="shared" si="128"/>
        <v>71.526788862669122</v>
      </c>
      <c r="K246" s="2">
        <f t="shared" si="122"/>
        <v>48.757183955466338</v>
      </c>
      <c r="L246" s="6">
        <f t="shared" si="104"/>
        <v>2961.0032408365005</v>
      </c>
      <c r="M246" s="2">
        <f t="shared" si="105"/>
        <v>37.526603573101475</v>
      </c>
      <c r="N246" s="2">
        <f t="shared" si="123"/>
        <v>71.526788862669122</v>
      </c>
      <c r="O246" s="2">
        <f t="shared" si="124"/>
        <v>48.757183955466338</v>
      </c>
      <c r="P246" s="5">
        <f t="shared" si="106"/>
        <v>0.38725227369926829</v>
      </c>
      <c r="Q246" s="4">
        <f t="shared" si="125"/>
        <v>0.52465103172955607</v>
      </c>
      <c r="R246" s="4">
        <f t="shared" si="107"/>
        <v>0.32518296901907084</v>
      </c>
      <c r="S246" s="4">
        <f t="shared" si="129"/>
        <v>0</v>
      </c>
      <c r="T246" s="4">
        <f t="shared" si="130"/>
        <v>0</v>
      </c>
      <c r="U246" s="5">
        <f t="shared" si="131"/>
        <v>1.136693364209832</v>
      </c>
      <c r="V246" s="5">
        <f t="shared" si="132"/>
        <v>-10.291743283756874</v>
      </c>
      <c r="W246" s="5">
        <f t="shared" si="133"/>
        <v>-1.9282399873995664</v>
      </c>
      <c r="X246" s="5">
        <f t="shared" si="108"/>
        <v>0.99999999999999978</v>
      </c>
      <c r="Y246" s="5">
        <f t="shared" si="109"/>
        <v>-2.3778460371981445</v>
      </c>
      <c r="Z246" s="5">
        <f t="shared" si="110"/>
        <v>-1.7881986907929133</v>
      </c>
      <c r="AA246" s="5">
        <f t="shared" si="111"/>
        <v>8.1425549501072219</v>
      </c>
      <c r="AB246" s="5">
        <f t="shared" si="112"/>
        <v>-1.2411526729883124</v>
      </c>
      <c r="AC246" s="5">
        <f t="shared" si="113"/>
        <v>-12.079941974549788</v>
      </c>
      <c r="AD246" s="5">
        <f t="shared" si="114"/>
        <v>-25.959685037292346</v>
      </c>
      <c r="AE246">
        <f t="shared" si="103"/>
        <v>0</v>
      </c>
    </row>
    <row r="247" spans="1:31" x14ac:dyDescent="0.2">
      <c r="A247">
        <f t="shared" si="115"/>
        <v>2.1499999999999981</v>
      </c>
      <c r="B247" s="5">
        <f t="shared" si="116"/>
        <v>-10.744374703340107</v>
      </c>
      <c r="C247" s="5">
        <f t="shared" si="117"/>
        <v>199.02633680740897</v>
      </c>
      <c r="D247" s="5">
        <f t="shared" si="118"/>
        <v>96.649609570919921</v>
      </c>
      <c r="E247" s="2">
        <f t="shared" si="126"/>
        <v>199.31614167132065</v>
      </c>
      <c r="F247" s="2">
        <f t="shared" si="127"/>
        <v>-3.0900952426619117</v>
      </c>
      <c r="G247" s="3">
        <f t="shared" si="119"/>
        <v>-7.7318770351622517</v>
      </c>
      <c r="H247" s="3">
        <f t="shared" si="120"/>
        <v>69.772066855433991</v>
      </c>
      <c r="I247" s="3">
        <f t="shared" si="121"/>
        <v>12.835387728039088</v>
      </c>
      <c r="J247" s="2">
        <f t="shared" si="128"/>
        <v>71.362948466939869</v>
      </c>
      <c r="K247" s="2">
        <f t="shared" si="122"/>
        <v>48.645499977464119</v>
      </c>
      <c r="L247" s="6">
        <f t="shared" si="104"/>
        <v>2961.0025081325289</v>
      </c>
      <c r="M247" s="2">
        <f t="shared" si="105"/>
        <v>37.52659428709628</v>
      </c>
      <c r="N247" s="2">
        <f t="shared" si="123"/>
        <v>71.362948466939869</v>
      </c>
      <c r="O247" s="2">
        <f t="shared" si="124"/>
        <v>48.645499977464119</v>
      </c>
      <c r="P247" s="5">
        <f t="shared" si="106"/>
        <v>0.3872522309138261</v>
      </c>
      <c r="Q247" s="4">
        <f t="shared" si="125"/>
        <v>0.52585543469355289</v>
      </c>
      <c r="R247" s="4">
        <f t="shared" si="107"/>
        <v>0.32542343966665926</v>
      </c>
      <c r="S247" s="4">
        <f t="shared" si="129"/>
        <v>0</v>
      </c>
      <c r="T247" s="4">
        <f t="shared" si="130"/>
        <v>0</v>
      </c>
      <c r="U247" s="5">
        <f t="shared" si="131"/>
        <v>1.1359129251858959</v>
      </c>
      <c r="V247" s="5">
        <f t="shared" si="132"/>
        <v>-10.25042071900446</v>
      </c>
      <c r="W247" s="5">
        <f t="shared" si="133"/>
        <v>-1.8856847766392439</v>
      </c>
      <c r="X247" s="5">
        <f t="shared" si="108"/>
        <v>0.99999999999999978</v>
      </c>
      <c r="Y247" s="5">
        <f t="shared" si="109"/>
        <v>-2.3658566680894229</v>
      </c>
      <c r="Z247" s="5">
        <f t="shared" si="110"/>
        <v>-1.7550987751025904</v>
      </c>
      <c r="AA247" s="5">
        <f t="shared" si="111"/>
        <v>8.1154039473473496</v>
      </c>
      <c r="AB247" s="5">
        <f t="shared" si="112"/>
        <v>-1.2299437429035269</v>
      </c>
      <c r="AC247" s="5">
        <f t="shared" si="113"/>
        <v>-12.00551949410705</v>
      </c>
      <c r="AD247" s="5">
        <f t="shared" si="114"/>
        <v>-25.944280829291895</v>
      </c>
      <c r="AE247">
        <f t="shared" si="103"/>
        <v>0</v>
      </c>
    </row>
    <row r="248" spans="1:31" x14ac:dyDescent="0.2">
      <c r="A248">
        <f t="shared" si="115"/>
        <v>2.1599999999999979</v>
      </c>
      <c r="B248" s="5">
        <f t="shared" si="116"/>
        <v>-10.821754970878875</v>
      </c>
      <c r="C248" s="5">
        <f t="shared" si="117"/>
        <v>199.72345719998862</v>
      </c>
      <c r="D248" s="5">
        <f t="shared" si="118"/>
        <v>96.776666234158853</v>
      </c>
      <c r="E248" s="2">
        <f t="shared" si="126"/>
        <v>200.01642366707148</v>
      </c>
      <c r="F248" s="2">
        <f t="shared" si="127"/>
        <v>-3.1014642696736661</v>
      </c>
      <c r="G248" s="3">
        <f t="shared" si="119"/>
        <v>-7.7441764725912865</v>
      </c>
      <c r="H248" s="3">
        <f t="shared" si="120"/>
        <v>69.652011660492917</v>
      </c>
      <c r="I248" s="3">
        <f t="shared" si="121"/>
        <v>12.575944919746169</v>
      </c>
      <c r="J248" s="2">
        <f t="shared" si="128"/>
        <v>71.200627723472834</v>
      </c>
      <c r="K248" s="2">
        <f t="shared" si="122"/>
        <v>48.534851890574529</v>
      </c>
      <c r="L248" s="6">
        <f t="shared" si="104"/>
        <v>2961.0017754173527</v>
      </c>
      <c r="M248" s="2">
        <f t="shared" si="105"/>
        <v>37.526585000949083</v>
      </c>
      <c r="N248" s="2">
        <f t="shared" si="123"/>
        <v>71.200627723472834</v>
      </c>
      <c r="O248" s="2">
        <f t="shared" si="124"/>
        <v>48.534851890574529</v>
      </c>
      <c r="P248" s="5">
        <f t="shared" si="106"/>
        <v>0.38725218812774026</v>
      </c>
      <c r="Q248" s="4">
        <f t="shared" si="125"/>
        <v>0.52705413141431656</v>
      </c>
      <c r="R248" s="4">
        <f t="shared" si="107"/>
        <v>0.32566203075517841</v>
      </c>
      <c r="S248" s="4">
        <f t="shared" si="129"/>
        <v>0</v>
      </c>
      <c r="T248" s="4">
        <f t="shared" si="130"/>
        <v>0</v>
      </c>
      <c r="U248" s="5">
        <f t="shared" si="131"/>
        <v>1.135131911506144</v>
      </c>
      <c r="V248" s="5">
        <f t="shared" si="132"/>
        <v>-10.209506642346414</v>
      </c>
      <c r="W248" s="5">
        <f t="shared" si="133"/>
        <v>-1.8433666182933404</v>
      </c>
      <c r="X248" s="5">
        <f t="shared" si="108"/>
        <v>0.99999999999999978</v>
      </c>
      <c r="Y248" s="5">
        <f t="shared" si="109"/>
        <v>-2.3539472613834129</v>
      </c>
      <c r="Z248" s="5">
        <f t="shared" si="110"/>
        <v>-1.7221289033220215</v>
      </c>
      <c r="AA248" s="5">
        <f t="shared" si="111"/>
        <v>8.0884864004146984</v>
      </c>
      <c r="AB248" s="5">
        <f t="shared" si="112"/>
        <v>-1.2188153498772689</v>
      </c>
      <c r="AC248" s="5">
        <f t="shared" si="113"/>
        <v>-11.931635545668435</v>
      </c>
      <c r="AD248" s="5">
        <f t="shared" si="114"/>
        <v>-25.928880217878643</v>
      </c>
      <c r="AE248">
        <f t="shared" si="103"/>
        <v>0</v>
      </c>
    </row>
    <row r="249" spans="1:31" x14ac:dyDescent="0.2">
      <c r="A249">
        <f t="shared" si="115"/>
        <v>2.1699999999999977</v>
      </c>
      <c r="B249" s="5">
        <f t="shared" si="116"/>
        <v>-10.899257676372281</v>
      </c>
      <c r="C249" s="5">
        <f t="shared" si="117"/>
        <v>200.41938073481626</v>
      </c>
      <c r="D249" s="5">
        <f t="shared" si="118"/>
        <v>96.901129239345423</v>
      </c>
      <c r="E249" s="2">
        <f t="shared" si="126"/>
        <v>200.71552503985134</v>
      </c>
      <c r="F249" s="2">
        <f t="shared" si="127"/>
        <v>-3.1128074166472826</v>
      </c>
      <c r="G249" s="3">
        <f t="shared" si="119"/>
        <v>-7.7563646260900594</v>
      </c>
      <c r="H249" s="3">
        <f t="shared" si="120"/>
        <v>69.532695305036228</v>
      </c>
      <c r="I249" s="3">
        <f t="shared" si="121"/>
        <v>12.316656117567382</v>
      </c>
      <c r="J249" s="2">
        <f t="shared" si="128"/>
        <v>71.039826340682154</v>
      </c>
      <c r="K249" s="2">
        <f t="shared" si="122"/>
        <v>48.425239496034187</v>
      </c>
      <c r="L249" s="6">
        <f t="shared" si="104"/>
        <v>2961.0010426002309</v>
      </c>
      <c r="M249" s="2">
        <f t="shared" si="105"/>
        <v>37.526575713509871</v>
      </c>
      <c r="N249" s="2">
        <f t="shared" si="123"/>
        <v>71.039826340682154</v>
      </c>
      <c r="O249" s="2">
        <f t="shared" si="124"/>
        <v>48.425239496034187</v>
      </c>
      <c r="P249" s="5">
        <f t="shared" si="106"/>
        <v>0.38725214533571201</v>
      </c>
      <c r="Q249" s="4">
        <f t="shared" si="125"/>
        <v>0.52824700800288482</v>
      </c>
      <c r="R249" s="4">
        <f t="shared" si="107"/>
        <v>0.32589873365532751</v>
      </c>
      <c r="S249" s="4">
        <f t="shared" si="129"/>
        <v>0</v>
      </c>
      <c r="T249" s="4">
        <f t="shared" si="130"/>
        <v>0</v>
      </c>
      <c r="U249" s="5">
        <f t="shared" si="131"/>
        <v>1.1343506640870287</v>
      </c>
      <c r="V249" s="5">
        <f t="shared" si="132"/>
        <v>-10.168998351330609</v>
      </c>
      <c r="W249" s="5">
        <f t="shared" si="133"/>
        <v>-1.8012829102049364</v>
      </c>
      <c r="X249" s="5">
        <f t="shared" si="108"/>
        <v>1</v>
      </c>
      <c r="Y249" s="5">
        <f t="shared" si="109"/>
        <v>-2.3421173630419405</v>
      </c>
      <c r="Z249" s="5">
        <f t="shared" si="110"/>
        <v>-1.6892880166977373</v>
      </c>
      <c r="AA249" s="5">
        <f t="shared" si="111"/>
        <v>8.0618011686644522</v>
      </c>
      <c r="AB249" s="5">
        <f t="shared" si="112"/>
        <v>-1.2077666989549118</v>
      </c>
      <c r="AC249" s="5">
        <f t="shared" si="113"/>
        <v>-11.858286368028347</v>
      </c>
      <c r="AD249" s="5">
        <f t="shared" si="114"/>
        <v>-25.913481741540483</v>
      </c>
      <c r="AE249">
        <f t="shared" si="103"/>
        <v>0</v>
      </c>
    </row>
    <row r="250" spans="1:31" x14ac:dyDescent="0.2">
      <c r="A250">
        <f t="shared" si="115"/>
        <v>2.1799999999999975</v>
      </c>
      <c r="B250" s="5">
        <f t="shared" si="116"/>
        <v>-10.976881710968129</v>
      </c>
      <c r="C250" s="5">
        <f t="shared" si="117"/>
        <v>201.11411477354824</v>
      </c>
      <c r="D250" s="5">
        <f t="shared" si="118"/>
        <v>97.023000126434027</v>
      </c>
      <c r="E250" s="2">
        <f t="shared" si="126"/>
        <v>201.41345310888377</v>
      </c>
      <c r="F250" s="2">
        <f t="shared" si="127"/>
        <v>-3.1241247238847989</v>
      </c>
      <c r="G250" s="3">
        <f t="shared" si="119"/>
        <v>-7.7684422930796089</v>
      </c>
      <c r="H250" s="3">
        <f t="shared" si="120"/>
        <v>69.41411244135594</v>
      </c>
      <c r="I250" s="3">
        <f t="shared" si="121"/>
        <v>12.057521300151977</v>
      </c>
      <c r="J250" s="2">
        <f t="shared" si="128"/>
        <v>70.88054402715693</v>
      </c>
      <c r="K250" s="2">
        <f t="shared" si="122"/>
        <v>48.316662595198999</v>
      </c>
      <c r="L250" s="6">
        <f t="shared" si="104"/>
        <v>2961.0003095904453</v>
      </c>
      <c r="M250" s="2">
        <f t="shared" si="105"/>
        <v>37.526566423628907</v>
      </c>
      <c r="N250" s="2">
        <f t="shared" si="123"/>
        <v>70.88054402715693</v>
      </c>
      <c r="O250" s="2">
        <f t="shared" si="124"/>
        <v>48.316662595198999</v>
      </c>
      <c r="P250" s="5">
        <f t="shared" si="106"/>
        <v>0.38725210253244396</v>
      </c>
      <c r="Q250" s="4">
        <f t="shared" si="125"/>
        <v>0.5294339502988451</v>
      </c>
      <c r="R250" s="4">
        <f t="shared" si="107"/>
        <v>0.32613353979145726</v>
      </c>
      <c r="S250" s="4">
        <f t="shared" si="129"/>
        <v>0</v>
      </c>
      <c r="T250" s="4">
        <f t="shared" si="130"/>
        <v>0</v>
      </c>
      <c r="U250" s="5">
        <f t="shared" si="131"/>
        <v>1.1335695194983451</v>
      </c>
      <c r="V250" s="5">
        <f t="shared" si="132"/>
        <v>-10.128893170339678</v>
      </c>
      <c r="W250" s="5">
        <f t="shared" si="133"/>
        <v>-1.7594310559184163</v>
      </c>
      <c r="X250" s="5">
        <f t="shared" si="108"/>
        <v>1</v>
      </c>
      <c r="Y250" s="5">
        <f t="shared" si="109"/>
        <v>-2.3303665206556095</v>
      </c>
      <c r="Z250" s="5">
        <f t="shared" si="110"/>
        <v>-1.6565750515777204</v>
      </c>
      <c r="AA250" s="5">
        <f t="shared" si="111"/>
        <v>8.0353471205646478</v>
      </c>
      <c r="AB250" s="5">
        <f t="shared" si="112"/>
        <v>-1.1967970011572644</v>
      </c>
      <c r="AC250" s="5">
        <f t="shared" si="113"/>
        <v>-11.785468221917398</v>
      </c>
      <c r="AD250" s="5">
        <f t="shared" si="114"/>
        <v>-25.898083935353768</v>
      </c>
      <c r="AE250">
        <f t="shared" si="103"/>
        <v>0</v>
      </c>
    </row>
    <row r="251" spans="1:31" x14ac:dyDescent="0.2">
      <c r="A251">
        <f t="shared" si="115"/>
        <v>2.1899999999999973</v>
      </c>
      <c r="B251" s="5">
        <f t="shared" si="116"/>
        <v>-11.054625973748983</v>
      </c>
      <c r="C251" s="5">
        <f t="shared" si="117"/>
        <v>201.80766662455071</v>
      </c>
      <c r="D251" s="5">
        <f t="shared" si="118"/>
        <v>97.142280435238774</v>
      </c>
      <c r="E251" s="2">
        <f t="shared" si="126"/>
        <v>202.11021513982237</v>
      </c>
      <c r="F251" s="2">
        <f t="shared" si="127"/>
        <v>-3.1354162316623406</v>
      </c>
      <c r="G251" s="3">
        <f t="shared" si="119"/>
        <v>-7.7804102630911816</v>
      </c>
      <c r="H251" s="3">
        <f t="shared" si="120"/>
        <v>69.296257759136765</v>
      </c>
      <c r="I251" s="3">
        <f t="shared" si="121"/>
        <v>11.79854046079844</v>
      </c>
      <c r="J251" s="2">
        <f t="shared" si="128"/>
        <v>70.722780490361345</v>
      </c>
      <c r="K251" s="2">
        <f t="shared" si="122"/>
        <v>48.209120988658036</v>
      </c>
      <c r="L251" s="6">
        <f t="shared" si="104"/>
        <v>2960.9995762973067</v>
      </c>
      <c r="M251" s="2">
        <f t="shared" si="105"/>
        <v>37.526557130156839</v>
      </c>
      <c r="N251" s="2">
        <f t="shared" si="123"/>
        <v>70.722780490361345</v>
      </c>
      <c r="O251" s="2">
        <f t="shared" si="124"/>
        <v>48.209120988658036</v>
      </c>
      <c r="P251" s="5">
        <f t="shared" si="106"/>
        <v>0.38725205971264043</v>
      </c>
      <c r="Q251" s="4">
        <f t="shared" si="125"/>
        <v>0.53061484390126956</v>
      </c>
      <c r="R251" s="4">
        <f t="shared" si="107"/>
        <v>0.32636644064424963</v>
      </c>
      <c r="S251" s="4">
        <f t="shared" si="129"/>
        <v>0</v>
      </c>
      <c r="T251" s="4">
        <f t="shared" si="130"/>
        <v>0</v>
      </c>
      <c r="U251" s="5">
        <f t="shared" si="131"/>
        <v>1.1327888099898979</v>
      </c>
      <c r="V251" s="5">
        <f t="shared" si="132"/>
        <v>-10.089188450139421</v>
      </c>
      <c r="W251" s="5">
        <f t="shared" si="133"/>
        <v>-1.7178084646265774</v>
      </c>
      <c r="X251" s="5">
        <f t="shared" si="108"/>
        <v>1</v>
      </c>
      <c r="Y251" s="5">
        <f t="shared" si="109"/>
        <v>-2.3186942833946933</v>
      </c>
      <c r="Z251" s="5">
        <f t="shared" si="110"/>
        <v>-1.6239889394409752</v>
      </c>
      <c r="AA251" s="5">
        <f t="shared" si="111"/>
        <v>8.0091231334896182</v>
      </c>
      <c r="AB251" s="5">
        <f t="shared" si="112"/>
        <v>-1.1859054734047954</v>
      </c>
      <c r="AC251" s="5">
        <f t="shared" si="113"/>
        <v>-11.713177389580396</v>
      </c>
      <c r="AD251" s="5">
        <f t="shared" si="114"/>
        <v>-25.882685331136958</v>
      </c>
      <c r="AE251">
        <f t="shared" si="103"/>
        <v>0</v>
      </c>
    </row>
    <row r="252" spans="1:31" x14ac:dyDescent="0.2">
      <c r="A252">
        <f t="shared" si="115"/>
        <v>2.1999999999999971</v>
      </c>
      <c r="B252" s="5">
        <f t="shared" si="116"/>
        <v>-11.132489371653566</v>
      </c>
      <c r="C252" s="5">
        <f t="shared" si="117"/>
        <v>202.5000435432726</v>
      </c>
      <c r="D252" s="5">
        <f t="shared" si="118"/>
        <v>97.258971705580194</v>
      </c>
      <c r="E252" s="2">
        <f t="shared" si="126"/>
        <v>202.80581834512853</v>
      </c>
      <c r="F252" s="2">
        <f t="shared" si="127"/>
        <v>-3.1466819802290469</v>
      </c>
      <c r="G252" s="3">
        <f t="shared" si="119"/>
        <v>-7.7922693178252294</v>
      </c>
      <c r="H252" s="3">
        <f t="shared" si="120"/>
        <v>69.179125985240958</v>
      </c>
      <c r="I252" s="3">
        <f t="shared" si="121"/>
        <v>11.539713607487071</v>
      </c>
      <c r="J252" s="2">
        <f t="shared" si="128"/>
        <v>70.566535435333549</v>
      </c>
      <c r="K252" s="2">
        <f t="shared" si="122"/>
        <v>48.102614475346655</v>
      </c>
      <c r="L252" s="6">
        <f t="shared" si="104"/>
        <v>2960.9988426301588</v>
      </c>
      <c r="M252" s="2">
        <f t="shared" si="105"/>
        <v>37.526547831944718</v>
      </c>
      <c r="N252" s="2">
        <f t="shared" si="123"/>
        <v>70.566535435333549</v>
      </c>
      <c r="O252" s="2">
        <f t="shared" si="124"/>
        <v>48.102614475346655</v>
      </c>
      <c r="P252" s="5">
        <f t="shared" si="106"/>
        <v>0.38725201687100763</v>
      </c>
      <c r="Q252" s="4">
        <f t="shared" si="125"/>
        <v>0.53178957420027606</v>
      </c>
      <c r="R252" s="4">
        <f t="shared" si="107"/>
        <v>0.32659742775341255</v>
      </c>
      <c r="S252" s="4">
        <f t="shared" si="129"/>
        <v>0</v>
      </c>
      <c r="T252" s="4">
        <f t="shared" si="130"/>
        <v>0</v>
      </c>
      <c r="U252" s="5">
        <f t="shared" si="131"/>
        <v>1.1320088635173504</v>
      </c>
      <c r="V252" s="5">
        <f t="shared" si="132"/>
        <v>-10.049881567431809</v>
      </c>
      <c r="W252" s="5">
        <f t="shared" si="133"/>
        <v>-1.6764125511222647</v>
      </c>
      <c r="X252" s="5">
        <f t="shared" si="108"/>
        <v>0.99999999999999978</v>
      </c>
      <c r="Y252" s="5">
        <f t="shared" si="109"/>
        <v>-2.3071002019607421</v>
      </c>
      <c r="Z252" s="5">
        <f t="shared" si="110"/>
        <v>-1.5915286069300454</v>
      </c>
      <c r="AA252" s="5">
        <f t="shared" si="111"/>
        <v>7.9831280935144973</v>
      </c>
      <c r="AB252" s="5">
        <f t="shared" si="112"/>
        <v>-1.1750913384433916</v>
      </c>
      <c r="AC252" s="5">
        <f t="shared" si="113"/>
        <v>-11.641410174361855</v>
      </c>
      <c r="AD252" s="5">
        <f t="shared" si="114"/>
        <v>-25.867284457607767</v>
      </c>
      <c r="AE252">
        <f t="shared" si="103"/>
        <v>0</v>
      </c>
    </row>
    <row r="253" spans="1:31" x14ac:dyDescent="0.2">
      <c r="A253">
        <f t="shared" si="115"/>
        <v>2.2099999999999969</v>
      </c>
      <c r="B253" s="5">
        <f t="shared" si="116"/>
        <v>-11.21047081939874</v>
      </c>
      <c r="C253" s="5">
        <f t="shared" si="117"/>
        <v>203.19125273261628</v>
      </c>
      <c r="D253" s="5">
        <f t="shared" si="118"/>
        <v>97.373075477432195</v>
      </c>
      <c r="E253" s="2">
        <f t="shared" si="126"/>
        <v>203.50026988444642</v>
      </c>
      <c r="F253" s="2">
        <f t="shared" si="127"/>
        <v>-3.1579220098059628</v>
      </c>
      <c r="G253" s="3">
        <f t="shared" si="119"/>
        <v>-7.8040202312096634</v>
      </c>
      <c r="H253" s="3">
        <f t="shared" si="120"/>
        <v>69.062711883497343</v>
      </c>
      <c r="I253" s="3">
        <f t="shared" si="121"/>
        <v>11.281040762910994</v>
      </c>
      <c r="J253" s="2">
        <f t="shared" si="128"/>
        <v>70.411808563383417</v>
      </c>
      <c r="K253" s="2">
        <f t="shared" si="122"/>
        <v>47.997142851658765</v>
      </c>
      <c r="L253" s="6">
        <f t="shared" si="104"/>
        <v>2960.9981084983879</v>
      </c>
      <c r="M253" s="2">
        <f t="shared" si="105"/>
        <v>37.526538527844146</v>
      </c>
      <c r="N253" s="2">
        <f t="shared" si="123"/>
        <v>70.411808563383417</v>
      </c>
      <c r="O253" s="2">
        <f t="shared" si="124"/>
        <v>47.997142851658765</v>
      </c>
      <c r="P253" s="5">
        <f t="shared" si="106"/>
        <v>0.38725197400225442</v>
      </c>
      <c r="Q253" s="4">
        <f t="shared" si="125"/>
        <v>0.53295802640921297</v>
      </c>
      <c r="R253" s="4">
        <f t="shared" si="107"/>
        <v>0.32682649272039066</v>
      </c>
      <c r="S253" s="4">
        <f t="shared" si="129"/>
        <v>0</v>
      </c>
      <c r="T253" s="4">
        <f t="shared" si="130"/>
        <v>0</v>
      </c>
      <c r="U253" s="5">
        <f t="shared" si="131"/>
        <v>1.1312300037672718</v>
      </c>
      <c r="V253" s="5">
        <f t="shared" si="132"/>
        <v>-10.01096992441251</v>
      </c>
      <c r="W253" s="5">
        <f t="shared" si="133"/>
        <v>-1.6352407357545329</v>
      </c>
      <c r="X253" s="5">
        <f t="shared" si="108"/>
        <v>0.99999999999999978</v>
      </c>
      <c r="Y253" s="5">
        <f t="shared" si="109"/>
        <v>-2.2955838285389261</v>
      </c>
      <c r="Z253" s="5">
        <f t="shared" si="110"/>
        <v>-1.5591929758865097</v>
      </c>
      <c r="AA253" s="5">
        <f t="shared" si="111"/>
        <v>7.957360895210833</v>
      </c>
      <c r="AB253" s="5">
        <f t="shared" si="112"/>
        <v>-1.1643538247716543</v>
      </c>
      <c r="AC253" s="5">
        <f t="shared" si="113"/>
        <v>-11.570162900299021</v>
      </c>
      <c r="AD253" s="5">
        <f t="shared" si="114"/>
        <v>-25.851879840543699</v>
      </c>
      <c r="AE253">
        <f t="shared" si="103"/>
        <v>0</v>
      </c>
    </row>
    <row r="254" spans="1:31" x14ac:dyDescent="0.2">
      <c r="A254">
        <f t="shared" si="115"/>
        <v>2.2199999999999966</v>
      </c>
      <c r="B254" s="5">
        <f t="shared" si="116"/>
        <v>-11.288569239402076</v>
      </c>
      <c r="C254" s="5">
        <f t="shared" si="117"/>
        <v>203.88130134330623</v>
      </c>
      <c r="D254" s="5">
        <f t="shared" si="118"/>
        <v>97.484593291069274</v>
      </c>
      <c r="E254" s="2">
        <f t="shared" si="126"/>
        <v>204.19357686497591</v>
      </c>
      <c r="F254" s="2">
        <f t="shared" si="127"/>
        <v>-3.1691363605848997</v>
      </c>
      <c r="G254" s="3">
        <f t="shared" si="119"/>
        <v>-7.8156637694573803</v>
      </c>
      <c r="H254" s="3">
        <f t="shared" si="120"/>
        <v>68.947010254494359</v>
      </c>
      <c r="I254" s="3">
        <f t="shared" si="121"/>
        <v>11.022521964505557</v>
      </c>
      <c r="J254" s="2">
        <f t="shared" si="128"/>
        <v>70.25859957078967</v>
      </c>
      <c r="K254" s="2">
        <f t="shared" si="122"/>
        <v>47.892705910558739</v>
      </c>
      <c r="L254" s="6">
        <f t="shared" si="104"/>
        <v>2960.9973738114259</v>
      </c>
      <c r="M254" s="2">
        <f t="shared" si="105"/>
        <v>37.52652921670731</v>
      </c>
      <c r="N254" s="2">
        <f t="shared" si="123"/>
        <v>70.25859957078967</v>
      </c>
      <c r="O254" s="2">
        <f t="shared" si="124"/>
        <v>47.892705910558739</v>
      </c>
      <c r="P254" s="5">
        <f t="shared" si="106"/>
        <v>0.38725193110109207</v>
      </c>
      <c r="Q254" s="4">
        <f t="shared" si="125"/>
        <v>0.53412008559745239</v>
      </c>
      <c r="R254" s="4">
        <f t="shared" si="107"/>
        <v>0.32705362721108855</v>
      </c>
      <c r="S254" s="4">
        <f t="shared" si="129"/>
        <v>0</v>
      </c>
      <c r="T254" s="4">
        <f t="shared" si="130"/>
        <v>0</v>
      </c>
      <c r="U254" s="5">
        <f t="shared" si="131"/>
        <v>1.1304525501813989</v>
      </c>
      <c r="V254" s="5">
        <f t="shared" si="132"/>
        <v>-9.9724509483328827</v>
      </c>
      <c r="W254" s="5">
        <f t="shared" si="133"/>
        <v>-1.5942904443893295</v>
      </c>
      <c r="X254" s="5">
        <f t="shared" si="108"/>
        <v>1</v>
      </c>
      <c r="Y254" s="5">
        <f t="shared" si="109"/>
        <v>-2.2841447167511042</v>
      </c>
      <c r="Z254" s="5">
        <f t="shared" si="110"/>
        <v>-1.5269809633894758</v>
      </c>
      <c r="AA254" s="5">
        <f t="shared" si="111"/>
        <v>7.9318204414432829</v>
      </c>
      <c r="AB254" s="5">
        <f t="shared" si="112"/>
        <v>-1.1536921665697053</v>
      </c>
      <c r="AC254" s="5">
        <f t="shared" si="113"/>
        <v>-11.499431911722358</v>
      </c>
      <c r="AD254" s="5">
        <f t="shared" si="114"/>
        <v>-25.836470002946047</v>
      </c>
      <c r="AE254">
        <f t="shared" si="103"/>
        <v>0</v>
      </c>
    </row>
    <row r="255" spans="1:31" x14ac:dyDescent="0.2">
      <c r="A255">
        <f t="shared" si="115"/>
        <v>2.2299999999999964</v>
      </c>
      <c r="B255" s="5">
        <f t="shared" si="116"/>
        <v>-11.366783561704979</v>
      </c>
      <c r="C255" s="5">
        <f t="shared" si="117"/>
        <v>204.57019647425557</v>
      </c>
      <c r="D255" s="5">
        <f t="shared" si="118"/>
        <v>97.59352668721418</v>
      </c>
      <c r="E255" s="2">
        <f t="shared" si="126"/>
        <v>204.88574634184334</v>
      </c>
      <c r="F255" s="2">
        <f t="shared" si="127"/>
        <v>-3.180325072727253</v>
      </c>
      <c r="G255" s="3">
        <f t="shared" si="119"/>
        <v>-7.8272006911230774</v>
      </c>
      <c r="H255" s="3">
        <f t="shared" si="120"/>
        <v>68.832015935377129</v>
      </c>
      <c r="I255" s="3">
        <f t="shared" si="121"/>
        <v>10.764157264476097</v>
      </c>
      <c r="J255" s="2">
        <f t="shared" si="128"/>
        <v>70.106908147496426</v>
      </c>
      <c r="K255" s="2">
        <f t="shared" si="122"/>
        <v>47.789303440692855</v>
      </c>
      <c r="L255" s="6">
        <f t="shared" si="104"/>
        <v>2960.9966384787581</v>
      </c>
      <c r="M255" s="2">
        <f t="shared" si="105"/>
        <v>37.52651989738704</v>
      </c>
      <c r="N255" s="2">
        <f t="shared" si="123"/>
        <v>70.106908147496426</v>
      </c>
      <c r="O255" s="2">
        <f t="shared" si="124"/>
        <v>47.789303440692855</v>
      </c>
      <c r="P255" s="5">
        <f t="shared" si="106"/>
        <v>0.38725188816223521</v>
      </c>
      <c r="Q255" s="4">
        <f t="shared" si="125"/>
        <v>0.53527563672378475</v>
      </c>
      <c r="R255" s="4">
        <f t="shared" si="107"/>
        <v>0.32727882295860777</v>
      </c>
      <c r="S255" s="4">
        <f t="shared" si="129"/>
        <v>0</v>
      </c>
      <c r="T255" s="4">
        <f t="shared" si="130"/>
        <v>0</v>
      </c>
      <c r="U255" s="5">
        <f t="shared" si="131"/>
        <v>1.1296768179801358</v>
      </c>
      <c r="V255" s="5">
        <f t="shared" si="132"/>
        <v>-9.934322091066484</v>
      </c>
      <c r="W255" s="5">
        <f t="shared" si="133"/>
        <v>-1.5535591083747149</v>
      </c>
      <c r="X255" s="5">
        <f t="shared" si="108"/>
        <v>1</v>
      </c>
      <c r="Y255" s="5">
        <f t="shared" si="109"/>
        <v>-2.272782421609651</v>
      </c>
      <c r="Z255" s="5">
        <f t="shared" si="110"/>
        <v>-1.4948914817971071</v>
      </c>
      <c r="AA255" s="5">
        <f t="shared" si="111"/>
        <v>7.9065056431674874</v>
      </c>
      <c r="AB255" s="5">
        <f t="shared" si="112"/>
        <v>-1.1431056036295153</v>
      </c>
      <c r="AC255" s="5">
        <f t="shared" si="113"/>
        <v>-11.429213572863592</v>
      </c>
      <c r="AD255" s="5">
        <f t="shared" si="114"/>
        <v>-25.821053465207228</v>
      </c>
      <c r="AE255">
        <f t="shared" si="103"/>
        <v>0</v>
      </c>
    </row>
    <row r="256" spans="1:31" x14ac:dyDescent="0.2">
      <c r="A256">
        <f t="shared" si="115"/>
        <v>2.2399999999999962</v>
      </c>
      <c r="B256" s="5">
        <f t="shared" si="116"/>
        <v>-11.445112723896392</v>
      </c>
      <c r="C256" s="5">
        <f t="shared" si="117"/>
        <v>205.25794517293068</v>
      </c>
      <c r="D256" s="5">
        <f t="shared" si="118"/>
        <v>97.699877207185679</v>
      </c>
      <c r="E256" s="2">
        <f t="shared" si="126"/>
        <v>205.57678531847051</v>
      </c>
      <c r="F256" s="2">
        <f t="shared" si="127"/>
        <v>-3.1914881863627889</v>
      </c>
      <c r="G256" s="3">
        <f t="shared" si="119"/>
        <v>-7.8386317471593729</v>
      </c>
      <c r="H256" s="3">
        <f t="shared" si="120"/>
        <v>68.717723799648496</v>
      </c>
      <c r="I256" s="3">
        <f t="shared" si="121"/>
        <v>10.505946729824025</v>
      </c>
      <c r="J256" s="2">
        <f t="shared" si="128"/>
        <v>69.95673397581001</v>
      </c>
      <c r="K256" s="2">
        <f t="shared" si="122"/>
        <v>47.686935225501024</v>
      </c>
      <c r="L256" s="6">
        <f t="shared" si="104"/>
        <v>2960.9959024099294</v>
      </c>
      <c r="M256" s="2">
        <f t="shared" si="105"/>
        <v>37.526510568736946</v>
      </c>
      <c r="N256" s="2">
        <f t="shared" si="123"/>
        <v>69.95673397581001</v>
      </c>
      <c r="O256" s="2">
        <f t="shared" si="124"/>
        <v>47.686935225501024</v>
      </c>
      <c r="P256" s="5">
        <f t="shared" si="106"/>
        <v>0.38725184518040179</v>
      </c>
      <c r="Q256" s="4">
        <f t="shared" si="125"/>
        <v>0.53642456467040112</v>
      </c>
      <c r="R256" s="4">
        <f t="shared" si="107"/>
        <v>0.327502071765995</v>
      </c>
      <c r="S256" s="4">
        <f t="shared" si="129"/>
        <v>0</v>
      </c>
      <c r="T256" s="4">
        <f t="shared" si="130"/>
        <v>0</v>
      </c>
      <c r="U256" s="5">
        <f t="shared" si="131"/>
        <v>1.1289031181853095</v>
      </c>
      <c r="V256" s="5">
        <f t="shared" si="132"/>
        <v>-9.8965808286800225</v>
      </c>
      <c r="W256" s="5">
        <f t="shared" si="133"/>
        <v>-1.5130441645106101</v>
      </c>
      <c r="X256" s="5">
        <f t="shared" si="108"/>
        <v>0.99999999999999978</v>
      </c>
      <c r="Y256" s="5">
        <f t="shared" si="109"/>
        <v>-2.2614964994720421</v>
      </c>
      <c r="Z256" s="5">
        <f t="shared" si="110"/>
        <v>-1.4629234387912007</v>
      </c>
      <c r="AA256" s="5">
        <f t="shared" si="111"/>
        <v>7.8814154192290786</v>
      </c>
      <c r="AB256" s="5">
        <f t="shared" si="112"/>
        <v>-1.1325933812867326</v>
      </c>
      <c r="AC256" s="5">
        <f t="shared" si="113"/>
        <v>-11.359504267471223</v>
      </c>
      <c r="AD256" s="5">
        <f t="shared" si="114"/>
        <v>-25.805628745281531</v>
      </c>
      <c r="AE256">
        <f t="shared" si="103"/>
        <v>0</v>
      </c>
    </row>
    <row r="257" spans="1:31" x14ac:dyDescent="0.2">
      <c r="A257">
        <f t="shared" si="115"/>
        <v>2.249999999999996</v>
      </c>
      <c r="B257" s="5">
        <f t="shared" si="116"/>
        <v>-11.52355567103705</v>
      </c>
      <c r="C257" s="5">
        <f t="shared" si="117"/>
        <v>205.94455443571377</v>
      </c>
      <c r="D257" s="5">
        <f t="shared" si="118"/>
        <v>97.803646393046662</v>
      </c>
      <c r="E257" s="2">
        <f t="shared" si="126"/>
        <v>206.26670074694113</v>
      </c>
      <c r="F257" s="2">
        <f t="shared" si="127"/>
        <v>-3.202625741588395</v>
      </c>
      <c r="G257" s="3">
        <f t="shared" si="119"/>
        <v>-7.8499576809722402</v>
      </c>
      <c r="H257" s="3">
        <f t="shared" si="120"/>
        <v>68.604128756973779</v>
      </c>
      <c r="I257" s="3">
        <f t="shared" si="121"/>
        <v>10.24789044237121</v>
      </c>
      <c r="J257" s="2">
        <f t="shared" si="128"/>
        <v>69.808076729095859</v>
      </c>
      <c r="K257" s="2">
        <f t="shared" si="122"/>
        <v>47.585601042328463</v>
      </c>
      <c r="L257" s="6">
        <f t="shared" si="104"/>
        <v>2960.9951655145501</v>
      </c>
      <c r="M257" s="2">
        <f t="shared" si="105"/>
        <v>37.526501229611483</v>
      </c>
      <c r="N257" s="2">
        <f t="shared" si="123"/>
        <v>69.808076729095859</v>
      </c>
      <c r="O257" s="2">
        <f t="shared" si="124"/>
        <v>47.585601042328463</v>
      </c>
      <c r="P257" s="5">
        <f t="shared" si="106"/>
        <v>0.38725180215031363</v>
      </c>
      <c r="Q257" s="4">
        <f t="shared" si="125"/>
        <v>0.53756675427745337</v>
      </c>
      <c r="R257" s="4">
        <f t="shared" si="107"/>
        <v>0.32772336550900061</v>
      </c>
      <c r="S257" s="4">
        <f t="shared" si="129"/>
        <v>0</v>
      </c>
      <c r="T257" s="4">
        <f t="shared" si="130"/>
        <v>0</v>
      </c>
      <c r="U257" s="5">
        <f t="shared" si="131"/>
        <v>1.1281317576421983</v>
      </c>
      <c r="V257" s="5">
        <f t="shared" si="132"/>
        <v>-9.8592246610087422</v>
      </c>
      <c r="W257" s="5">
        <f t="shared" si="133"/>
        <v>-1.4727430550230758</v>
      </c>
      <c r="X257" s="5">
        <f t="shared" si="108"/>
        <v>0.99999999999999978</v>
      </c>
      <c r="Y257" s="5">
        <f t="shared" si="109"/>
        <v>-2.2502865079962109</v>
      </c>
      <c r="Z257" s="5">
        <f t="shared" si="110"/>
        <v>-1.4310757374248466</v>
      </c>
      <c r="AA257" s="5">
        <f t="shared" si="111"/>
        <v>7.8565486961639293</v>
      </c>
      <c r="AB257" s="5">
        <f t="shared" si="112"/>
        <v>-1.1221547503540126</v>
      </c>
      <c r="AC257" s="5">
        <f t="shared" si="113"/>
        <v>-11.290300398433589</v>
      </c>
      <c r="AD257" s="5">
        <f t="shared" si="114"/>
        <v>-25.790194358859146</v>
      </c>
      <c r="AE257">
        <f t="shared" si="103"/>
        <v>0</v>
      </c>
    </row>
    <row r="258" spans="1:31" x14ac:dyDescent="0.2">
      <c r="A258">
        <f t="shared" si="115"/>
        <v>2.2599999999999958</v>
      </c>
      <c r="B258" s="5">
        <f t="shared" si="116"/>
        <v>-11.60211135558429</v>
      </c>
      <c r="C258" s="5">
        <f t="shared" si="117"/>
        <v>206.63003120826357</v>
      </c>
      <c r="D258" s="5">
        <f t="shared" si="118"/>
        <v>97.904835787752418</v>
      </c>
      <c r="E258" s="2">
        <f t="shared" si="126"/>
        <v>206.95549952836566</v>
      </c>
      <c r="F258" s="2">
        <f t="shared" si="127"/>
        <v>-3.213737778466796</v>
      </c>
      <c r="G258" s="3">
        <f t="shared" si="119"/>
        <v>-7.8611792284757804</v>
      </c>
      <c r="H258" s="3">
        <f t="shared" si="120"/>
        <v>68.491225752989436</v>
      </c>
      <c r="I258" s="3">
        <f t="shared" si="121"/>
        <v>9.9899884987826191</v>
      </c>
      <c r="J258" s="2">
        <f t="shared" si="128"/>
        <v>69.660936070476339</v>
      </c>
      <c r="K258" s="2">
        <f t="shared" si="122"/>
        <v>47.485300661538062</v>
      </c>
      <c r="L258" s="6">
        <f t="shared" si="104"/>
        <v>2960.9944277023064</v>
      </c>
      <c r="M258" s="2">
        <f t="shared" si="105"/>
        <v>37.52649187886604</v>
      </c>
      <c r="N258" s="2">
        <f t="shared" si="123"/>
        <v>69.660936070476339</v>
      </c>
      <c r="O258" s="2">
        <f t="shared" si="124"/>
        <v>47.485300661538062</v>
      </c>
      <c r="P258" s="5">
        <f t="shared" si="106"/>
        <v>0.38725175906669707</v>
      </c>
      <c r="Q258" s="4">
        <f t="shared" si="125"/>
        <v>0.53870209037817529</v>
      </c>
      <c r="R258" s="4">
        <f t="shared" si="107"/>
        <v>0.32794269613884669</v>
      </c>
      <c r="S258" s="4">
        <f t="shared" si="129"/>
        <v>0</v>
      </c>
      <c r="T258" s="4">
        <f t="shared" si="130"/>
        <v>0</v>
      </c>
      <c r="U258" s="5">
        <f t="shared" si="131"/>
        <v>1.1273630390408562</v>
      </c>
      <c r="V258" s="5">
        <f t="shared" si="132"/>
        <v>-9.8222511112362447</v>
      </c>
      <c r="W258" s="5">
        <f t="shared" si="133"/>
        <v>-1.4326532275431216</v>
      </c>
      <c r="X258" s="5">
        <f t="shared" si="108"/>
        <v>1.0000000000000002</v>
      </c>
      <c r="Y258" s="5">
        <f t="shared" si="109"/>
        <v>-2.2391520060966936</v>
      </c>
      <c r="Z258" s="5">
        <f t="shared" si="110"/>
        <v>-1.399347276173182</v>
      </c>
      <c r="AA258" s="5">
        <f t="shared" si="111"/>
        <v>7.831904407999617</v>
      </c>
      <c r="AB258" s="5">
        <f t="shared" si="112"/>
        <v>-1.1117889670558374</v>
      </c>
      <c r="AC258" s="5">
        <f t="shared" si="113"/>
        <v>-11.221598387409427</v>
      </c>
      <c r="AD258" s="5">
        <f t="shared" si="114"/>
        <v>-25.774748819543504</v>
      </c>
      <c r="AE258">
        <f t="shared" si="103"/>
        <v>0</v>
      </c>
    </row>
    <row r="259" spans="1:31" x14ac:dyDescent="0.2">
      <c r="A259">
        <f t="shared" si="115"/>
        <v>2.2699999999999956</v>
      </c>
      <c r="B259" s="5">
        <f t="shared" si="116"/>
        <v>-11.6807787373174</v>
      </c>
      <c r="C259" s="5">
        <f t="shared" si="117"/>
        <v>207.3143823858741</v>
      </c>
      <c r="D259" s="5">
        <f t="shared" si="118"/>
        <v>98.003446935299266</v>
      </c>
      <c r="E259" s="2">
        <f t="shared" si="126"/>
        <v>207.64318851324401</v>
      </c>
      <c r="F259" s="2">
        <f t="shared" si="127"/>
        <v>-3.2248243370252325</v>
      </c>
      <c r="G259" s="3">
        <f t="shared" si="119"/>
        <v>-7.8722971181463386</v>
      </c>
      <c r="H259" s="3">
        <f t="shared" si="120"/>
        <v>68.379009769115342</v>
      </c>
      <c r="I259" s="3">
        <f t="shared" si="121"/>
        <v>9.7322410105871846</v>
      </c>
      <c r="J259" s="2">
        <f t="shared" si="128"/>
        <v>69.5153116515297</v>
      </c>
      <c r="K259" s="2">
        <f t="shared" si="122"/>
        <v>47.386033845623516</v>
      </c>
      <c r="L259" s="6">
        <f t="shared" si="104"/>
        <v>2960.9936888829616</v>
      </c>
      <c r="M259" s="2">
        <f t="shared" si="105"/>
        <v>37.526482515356975</v>
      </c>
      <c r="N259" s="2">
        <f t="shared" si="123"/>
        <v>69.5153116515297</v>
      </c>
      <c r="O259" s="2">
        <f t="shared" si="124"/>
        <v>47.386033845623516</v>
      </c>
      <c r="P259" s="5">
        <f t="shared" si="106"/>
        <v>0.38725171592428287</v>
      </c>
      <c r="Q259" s="4">
        <f t="shared" si="125"/>
        <v>0.53983045783455386</v>
      </c>
      <c r="R259" s="4">
        <f t="shared" si="107"/>
        <v>0.32816005568500284</v>
      </c>
      <c r="S259" s="4">
        <f t="shared" si="129"/>
        <v>0</v>
      </c>
      <c r="T259" s="4">
        <f t="shared" si="130"/>
        <v>0</v>
      </c>
      <c r="U259" s="5">
        <f t="shared" si="131"/>
        <v>1.1265972609367492</v>
      </c>
      <c r="V259" s="5">
        <f t="shared" si="132"/>
        <v>-9.7856577254787176</v>
      </c>
      <c r="W259" s="5">
        <f t="shared" si="133"/>
        <v>-1.3927721350900371</v>
      </c>
      <c r="X259" s="5">
        <f t="shared" si="108"/>
        <v>0.99999999999999978</v>
      </c>
      <c r="Y259" s="5">
        <f t="shared" si="109"/>
        <v>-2.228092553901567</v>
      </c>
      <c r="Z259" s="5">
        <f t="shared" si="110"/>
        <v>-1.3677369489872695</v>
      </c>
      <c r="AA259" s="5">
        <f t="shared" si="111"/>
        <v>7.8074814960581698</v>
      </c>
      <c r="AB259" s="5">
        <f t="shared" si="112"/>
        <v>-1.1014952929648179</v>
      </c>
      <c r="AC259" s="5">
        <f t="shared" si="113"/>
        <v>-11.153394674465988</v>
      </c>
      <c r="AD259" s="5">
        <f t="shared" si="114"/>
        <v>-25.759290639031867</v>
      </c>
      <c r="AE259">
        <f t="shared" si="103"/>
        <v>0</v>
      </c>
    </row>
    <row r="260" spans="1:31" x14ac:dyDescent="0.2">
      <c r="A260">
        <f t="shared" si="115"/>
        <v>2.2799999999999954</v>
      </c>
      <c r="B260" s="5">
        <f t="shared" si="116"/>
        <v>-11.759556783263511</v>
      </c>
      <c r="C260" s="5">
        <f t="shared" si="117"/>
        <v>207.99761481383152</v>
      </c>
      <c r="D260" s="5">
        <f t="shared" si="118"/>
        <v>98.099481380873186</v>
      </c>
      <c r="E260" s="2">
        <f t="shared" si="126"/>
        <v>208.32977450182636</v>
      </c>
      <c r="F260" s="2">
        <f t="shared" si="127"/>
        <v>-3.2358854572541076</v>
      </c>
      <c r="G260" s="3">
        <f t="shared" si="119"/>
        <v>-7.883312071075987</v>
      </c>
      <c r="H260" s="3">
        <f t="shared" si="120"/>
        <v>68.267475822370685</v>
      </c>
      <c r="I260" s="3">
        <f t="shared" si="121"/>
        <v>9.4746481041968664</v>
      </c>
      <c r="J260" s="2">
        <f t="shared" si="128"/>
        <v>69.371203110990507</v>
      </c>
      <c r="K260" s="2">
        <f t="shared" si="122"/>
        <v>47.287800348323451</v>
      </c>
      <c r="L260" s="6">
        <f t="shared" si="104"/>
        <v>2960.9929489663677</v>
      </c>
      <c r="M260" s="2">
        <f t="shared" si="105"/>
        <v>37.526473137941807</v>
      </c>
      <c r="N260" s="2">
        <f t="shared" si="123"/>
        <v>69.371203110990507</v>
      </c>
      <c r="O260" s="2">
        <f t="shared" si="124"/>
        <v>47.287800348323451</v>
      </c>
      <c r="P260" s="5">
        <f t="shared" si="106"/>
        <v>0.38725167271780703</v>
      </c>
      <c r="Q260" s="4">
        <f t="shared" si="125"/>
        <v>0.54095174157353587</v>
      </c>
      <c r="R260" s="4">
        <f t="shared" si="107"/>
        <v>0.32837543625796922</v>
      </c>
      <c r="S260" s="4">
        <f t="shared" si="129"/>
        <v>0</v>
      </c>
      <c r="T260" s="4">
        <f t="shared" si="130"/>
        <v>0</v>
      </c>
      <c r="U260" s="5">
        <f t="shared" si="131"/>
        <v>1.1258347177707253</v>
      </c>
      <c r="V260" s="5">
        <f t="shared" si="132"/>
        <v>-9.7494420723735526</v>
      </c>
      <c r="W260" s="5">
        <f t="shared" si="133"/>
        <v>-1.3530972360592473</v>
      </c>
      <c r="X260" s="5">
        <f t="shared" si="108"/>
        <v>0.99999999999999978</v>
      </c>
      <c r="Y260" s="5">
        <f t="shared" si="109"/>
        <v>-2.2171077127101984</v>
      </c>
      <c r="Z260" s="5">
        <f t="shared" si="110"/>
        <v>-1.3362436453511131</v>
      </c>
      <c r="AA260" s="5">
        <f t="shared" si="111"/>
        <v>7.7832789087601286</v>
      </c>
      <c r="AB260" s="5">
        <f t="shared" si="112"/>
        <v>-1.0912729949394731</v>
      </c>
      <c r="AC260" s="5">
        <f t="shared" si="113"/>
        <v>-11.085685717724665</v>
      </c>
      <c r="AD260" s="5">
        <f t="shared" si="114"/>
        <v>-25.743818327299117</v>
      </c>
      <c r="AE260">
        <f t="shared" si="103"/>
        <v>0</v>
      </c>
    </row>
    <row r="261" spans="1:31" x14ac:dyDescent="0.2">
      <c r="A261">
        <f t="shared" si="115"/>
        <v>2.2899999999999952</v>
      </c>
      <c r="B261" s="5">
        <f t="shared" si="116"/>
        <v>-11.838444467624019</v>
      </c>
      <c r="C261" s="5">
        <f t="shared" si="117"/>
        <v>208.67973528776932</v>
      </c>
      <c r="D261" s="5">
        <f t="shared" si="118"/>
        <v>98.192940670998794</v>
      </c>
      <c r="E261" s="2">
        <f t="shared" si="126"/>
        <v>209.01526424447209</v>
      </c>
      <c r="F261" s="2">
        <f t="shared" si="127"/>
        <v>-3.2469211791056023</v>
      </c>
      <c r="G261" s="3">
        <f t="shared" si="119"/>
        <v>-7.8942248010253815</v>
      </c>
      <c r="H261" s="3">
        <f t="shared" si="120"/>
        <v>68.156618965193431</v>
      </c>
      <c r="I261" s="3">
        <f t="shared" si="121"/>
        <v>9.2172099209238745</v>
      </c>
      <c r="J261" s="2">
        <f t="shared" si="128"/>
        <v>69.228610073452046</v>
      </c>
      <c r="K261" s="2">
        <f t="shared" si="122"/>
        <v>47.190599913736904</v>
      </c>
      <c r="L261" s="6">
        <f t="shared" si="104"/>
        <v>2960.9922078624718</v>
      </c>
      <c r="M261" s="2">
        <f t="shared" si="105"/>
        <v>37.526463745479241</v>
      </c>
      <c r="N261" s="2">
        <f t="shared" si="123"/>
        <v>69.228610073452046</v>
      </c>
      <c r="O261" s="2">
        <f t="shared" si="124"/>
        <v>47.190599913736904</v>
      </c>
      <c r="P261" s="5">
        <f t="shared" si="106"/>
        <v>0.38725162944201097</v>
      </c>
      <c r="Q261" s="4">
        <f t="shared" si="125"/>
        <v>0.5420658266237528</v>
      </c>
      <c r="R261" s="4">
        <f t="shared" si="107"/>
        <v>0.32858883005206468</v>
      </c>
      <c r="S261" s="4">
        <f t="shared" si="129"/>
        <v>0</v>
      </c>
      <c r="T261" s="4">
        <f t="shared" si="130"/>
        <v>0</v>
      </c>
      <c r="U261" s="5">
        <f t="shared" si="131"/>
        <v>1.1250756998883333</v>
      </c>
      <c r="V261" s="5">
        <f t="shared" si="132"/>
        <v>-9.7136017426723527</v>
      </c>
      <c r="W261" s="5">
        <f t="shared" si="133"/>
        <v>-1.313625994214676</v>
      </c>
      <c r="X261" s="5">
        <f t="shared" si="108"/>
        <v>0.99999999999999978</v>
      </c>
      <c r="Y261" s="5">
        <f t="shared" si="109"/>
        <v>-2.2061970449518111</v>
      </c>
      <c r="Z261" s="5">
        <f t="shared" si="110"/>
        <v>-1.3048662503418238</v>
      </c>
      <c r="AA261" s="5">
        <f t="shared" si="111"/>
        <v>7.759295601429927</v>
      </c>
      <c r="AB261" s="5">
        <f t="shared" si="112"/>
        <v>-1.0811213450634778</v>
      </c>
      <c r="AC261" s="5">
        <f t="shared" si="113"/>
        <v>-11.018467993014177</v>
      </c>
      <c r="AD261" s="5">
        <f t="shared" si="114"/>
        <v>-25.728330392784748</v>
      </c>
      <c r="AE261">
        <f t="shared" ref="AE261:AE324" si="134">IF(($D261-height)*($D262-height)&lt;0,1,0)</f>
        <v>0</v>
      </c>
    </row>
    <row r="262" spans="1:31" x14ac:dyDescent="0.2">
      <c r="A262">
        <f t="shared" si="115"/>
        <v>2.2999999999999949</v>
      </c>
      <c r="B262" s="5">
        <f t="shared" si="116"/>
        <v>-11.917440771701525</v>
      </c>
      <c r="C262" s="5">
        <f t="shared" si="117"/>
        <v>209.36075055402159</v>
      </c>
      <c r="D262" s="5">
        <f t="shared" si="118"/>
        <v>98.283826353688397</v>
      </c>
      <c r="E262" s="2">
        <f t="shared" si="126"/>
        <v>209.69966444200682</v>
      </c>
      <c r="F262" s="2">
        <f t="shared" si="127"/>
        <v>-3.2579315424922481</v>
      </c>
      <c r="G262" s="3">
        <f t="shared" si="119"/>
        <v>-7.9050360144760159</v>
      </c>
      <c r="H262" s="3">
        <f t="shared" si="120"/>
        <v>68.046434285263288</v>
      </c>
      <c r="I262" s="3">
        <f t="shared" si="121"/>
        <v>8.959926616996027</v>
      </c>
      <c r="J262" s="2">
        <f t="shared" si="128"/>
        <v>69.087532148071205</v>
      </c>
      <c r="K262" s="2">
        <f t="shared" si="122"/>
        <v>47.094432275440489</v>
      </c>
      <c r="L262" s="6">
        <f t="shared" si="104"/>
        <v>2960.9914654813219</v>
      </c>
      <c r="M262" s="2">
        <f t="shared" si="105"/>
        <v>37.526454336829254</v>
      </c>
      <c r="N262" s="2">
        <f t="shared" si="123"/>
        <v>69.087532148071205</v>
      </c>
      <c r="O262" s="2">
        <f t="shared" si="124"/>
        <v>47.094432275440489</v>
      </c>
      <c r="P262" s="5">
        <f t="shared" si="106"/>
        <v>0.38725158609164223</v>
      </c>
      <c r="Q262" s="4">
        <f t="shared" si="125"/>
        <v>0.54317259815274677</v>
      </c>
      <c r="R262" s="4">
        <f t="shared" si="107"/>
        <v>0.32880022934821979</v>
      </c>
      <c r="S262" s="4">
        <f t="shared" si="129"/>
        <v>0</v>
      </c>
      <c r="T262" s="4">
        <f t="shared" si="130"/>
        <v>0</v>
      </c>
      <c r="U262" s="5">
        <f t="shared" si="131"/>
        <v>1.1243204935585196</v>
      </c>
      <c r="V262" s="5">
        <f t="shared" si="132"/>
        <v>-9.6781343488383555</v>
      </c>
      <c r="W262" s="5">
        <f t="shared" si="133"/>
        <v>-1.2743558786856244</v>
      </c>
      <c r="X262" s="5">
        <f t="shared" si="108"/>
        <v>1</v>
      </c>
      <c r="Y262" s="5">
        <f t="shared" si="109"/>
        <v>-2.1953601141448944</v>
      </c>
      <c r="Z262" s="5">
        <f t="shared" si="110"/>
        <v>-1.2736036446929657</v>
      </c>
      <c r="AA262" s="5">
        <f t="shared" si="111"/>
        <v>7.7355305361027016</v>
      </c>
      <c r="AB262" s="5">
        <f t="shared" si="112"/>
        <v>-1.0710396205863748</v>
      </c>
      <c r="AC262" s="5">
        <f t="shared" si="113"/>
        <v>-10.951737993531321</v>
      </c>
      <c r="AD262" s="5">
        <f t="shared" si="114"/>
        <v>-25.712825342582924</v>
      </c>
      <c r="AE262">
        <f t="shared" si="134"/>
        <v>0</v>
      </c>
    </row>
    <row r="263" spans="1:31" x14ac:dyDescent="0.2">
      <c r="A263">
        <f t="shared" si="115"/>
        <v>2.3099999999999947</v>
      </c>
      <c r="B263" s="5">
        <f t="shared" si="116"/>
        <v>-11.996544683827315</v>
      </c>
      <c r="C263" s="5">
        <f t="shared" si="117"/>
        <v>210.04066730997457</v>
      </c>
      <c r="D263" s="5">
        <f t="shared" si="118"/>
        <v>98.372139978591221</v>
      </c>
      <c r="E263" s="2">
        <f t="shared" si="126"/>
        <v>210.38298174607775</v>
      </c>
      <c r="F263" s="2">
        <f t="shared" si="127"/>
        <v>-3.2689165872854775</v>
      </c>
      <c r="G263" s="3">
        <f t="shared" si="119"/>
        <v>-7.91574641068188</v>
      </c>
      <c r="H263" s="3">
        <f t="shared" si="120"/>
        <v>67.936916905327976</v>
      </c>
      <c r="I263" s="3">
        <f t="shared" si="121"/>
        <v>8.7027983635701975</v>
      </c>
      <c r="J263" s="2">
        <f t="shared" si="128"/>
        <v>68.947968927276037</v>
      </c>
      <c r="K263" s="2">
        <f t="shared" si="122"/>
        <v>46.999297155607387</v>
      </c>
      <c r="L263" s="6">
        <f t="shared" si="104"/>
        <v>2960.990721733077</v>
      </c>
      <c r="M263" s="2">
        <f t="shared" si="105"/>
        <v>37.526444910853236</v>
      </c>
      <c r="N263" s="2">
        <f t="shared" si="123"/>
        <v>68.947968927276037</v>
      </c>
      <c r="O263" s="2">
        <f t="shared" si="124"/>
        <v>46.999297155607387</v>
      </c>
      <c r="P263" s="5">
        <f t="shared" si="106"/>
        <v>0.38725154266145467</v>
      </c>
      <c r="Q263" s="4">
        <f t="shared" si="125"/>
        <v>0.54427194150468516</v>
      </c>
      <c r="R263" s="4">
        <f t="shared" si="107"/>
        <v>0.32900962651677235</v>
      </c>
      <c r="S263" s="4">
        <f t="shared" si="129"/>
        <v>0</v>
      </c>
      <c r="T263" s="4">
        <f t="shared" si="130"/>
        <v>0</v>
      </c>
      <c r="U263" s="5">
        <f t="shared" si="131"/>
        <v>1.1235693809917076</v>
      </c>
      <c r="V263" s="5">
        <f t="shared" si="132"/>
        <v>-9.6430375246481699</v>
      </c>
      <c r="W263" s="5">
        <f t="shared" si="133"/>
        <v>-1.2352843639681348</v>
      </c>
      <c r="X263" s="5">
        <f t="shared" si="108"/>
        <v>1</v>
      </c>
      <c r="Y263" s="5">
        <f t="shared" si="109"/>
        <v>-2.1845964848574422</v>
      </c>
      <c r="Z263" s="5">
        <f t="shared" si="110"/>
        <v>-1.2424547048610721</v>
      </c>
      <c r="AA263" s="5">
        <f t="shared" si="111"/>
        <v>7.7119826813324686</v>
      </c>
      <c r="AB263" s="5">
        <f t="shared" si="112"/>
        <v>-1.0610271038657346</v>
      </c>
      <c r="AC263" s="5">
        <f t="shared" si="113"/>
        <v>-10.885492229509243</v>
      </c>
      <c r="AD263" s="5">
        <f t="shared" si="114"/>
        <v>-25.697301682635665</v>
      </c>
      <c r="AE263">
        <f t="shared" si="134"/>
        <v>0</v>
      </c>
    </row>
    <row r="264" spans="1:31" x14ac:dyDescent="0.2">
      <c r="A264">
        <f t="shared" si="115"/>
        <v>2.3199999999999945</v>
      </c>
      <c r="B264" s="5">
        <f t="shared" si="116"/>
        <v>-12.075755199289327</v>
      </c>
      <c r="C264" s="5">
        <f t="shared" si="117"/>
        <v>210.71949220441635</v>
      </c>
      <c r="D264" s="5">
        <f t="shared" si="118"/>
        <v>98.457883097142798</v>
      </c>
      <c r="E264" s="2">
        <f t="shared" si="126"/>
        <v>211.06522275950687</v>
      </c>
      <c r="F264" s="2">
        <f t="shared" si="127"/>
        <v>-3.2798763533141373</v>
      </c>
      <c r="G264" s="3">
        <f t="shared" si="119"/>
        <v>-7.9263566817205371</v>
      </c>
      <c r="H264" s="3">
        <f t="shared" si="120"/>
        <v>67.828061983032882</v>
      </c>
      <c r="I264" s="3">
        <f t="shared" si="121"/>
        <v>8.4458253467438418</v>
      </c>
      <c r="J264" s="2">
        <f t="shared" si="128"/>
        <v>68.809919985476711</v>
      </c>
      <c r="K264" s="2">
        <f t="shared" si="122"/>
        <v>46.905194264128632</v>
      </c>
      <c r="L264" s="6">
        <f t="shared" si="104"/>
        <v>2960.989976528012</v>
      </c>
      <c r="M264" s="2">
        <f t="shared" si="105"/>
        <v>37.526435466414043</v>
      </c>
      <c r="N264" s="2">
        <f t="shared" si="123"/>
        <v>68.809919985476711</v>
      </c>
      <c r="O264" s="2">
        <f t="shared" si="124"/>
        <v>46.905194264128632</v>
      </c>
      <c r="P264" s="5">
        <f t="shared" si="106"/>
        <v>0.38725149914620904</v>
      </c>
      <c r="Q264" s="4">
        <f t="shared" si="125"/>
        <v>0.54536374223853945</v>
      </c>
      <c r="R264" s="4">
        <f t="shared" si="107"/>
        <v>0.3292170140202646</v>
      </c>
      <c r="S264" s="4">
        <f t="shared" si="129"/>
        <v>0</v>
      </c>
      <c r="T264" s="4">
        <f t="shared" si="130"/>
        <v>0</v>
      </c>
      <c r="U264" s="5">
        <f t="shared" si="131"/>
        <v>1.1228226403572918</v>
      </c>
      <c r="V264" s="5">
        <f t="shared" si="132"/>
        <v>-9.6083089247979157</v>
      </c>
      <c r="W264" s="5">
        <f t="shared" si="133"/>
        <v>-1.1964089299308436</v>
      </c>
      <c r="X264" s="5">
        <f t="shared" si="108"/>
        <v>1</v>
      </c>
      <c r="Y264" s="5">
        <f t="shared" si="109"/>
        <v>-2.1739057226680574</v>
      </c>
      <c r="Z264" s="5">
        <f t="shared" si="110"/>
        <v>-1.2114183030953662</v>
      </c>
      <c r="AA264" s="5">
        <f t="shared" si="111"/>
        <v>7.6886510120018059</v>
      </c>
      <c r="AB264" s="5">
        <f t="shared" si="112"/>
        <v>-1.0510830823107655</v>
      </c>
      <c r="AC264" s="5">
        <f t="shared" si="113"/>
        <v>-10.819727227893281</v>
      </c>
      <c r="AD264" s="5">
        <f t="shared" si="114"/>
        <v>-25.681757917929037</v>
      </c>
      <c r="AE264">
        <f t="shared" si="134"/>
        <v>0</v>
      </c>
    </row>
    <row r="265" spans="1:31" x14ac:dyDescent="0.2">
      <c r="A265">
        <f t="shared" si="115"/>
        <v>2.3299999999999943</v>
      </c>
      <c r="B265" s="5">
        <f t="shared" si="116"/>
        <v>-12.155071320260648</v>
      </c>
      <c r="C265" s="5">
        <f t="shared" si="117"/>
        <v>211.3972318378853</v>
      </c>
      <c r="D265" s="5">
        <f t="shared" si="118"/>
        <v>98.541057262714332</v>
      </c>
      <c r="E265" s="2">
        <f t="shared" si="126"/>
        <v>211.74639403664293</v>
      </c>
      <c r="F265" s="2">
        <f t="shared" si="127"/>
        <v>-3.2908108803629652</v>
      </c>
      <c r="G265" s="3">
        <f t="shared" si="119"/>
        <v>-7.9368675125436443</v>
      </c>
      <c r="H265" s="3">
        <f t="shared" si="120"/>
        <v>67.719864710753953</v>
      </c>
      <c r="I265" s="3">
        <f t="shared" si="121"/>
        <v>8.1890077675645507</v>
      </c>
      <c r="J265" s="2">
        <f t="shared" si="128"/>
        <v>68.673384877780137</v>
      </c>
      <c r="K265" s="2">
        <f t="shared" si="122"/>
        <v>46.812123297736967</v>
      </c>
      <c r="L265" s="6">
        <f t="shared" si="104"/>
        <v>2960.9892297765282</v>
      </c>
      <c r="M265" s="2">
        <f t="shared" si="105"/>
        <v>37.526426002376134</v>
      </c>
      <c r="N265" s="2">
        <f t="shared" si="123"/>
        <v>68.673384877780137</v>
      </c>
      <c r="O265" s="2">
        <f t="shared" si="124"/>
        <v>46.812123297736967</v>
      </c>
      <c r="P265" s="5">
        <f t="shared" si="106"/>
        <v>0.38725145554067325</v>
      </c>
      <c r="Q265" s="4">
        <f t="shared" si="125"/>
        <v>0.54644788616671391</v>
      </c>
      <c r="R265" s="4">
        <f t="shared" si="107"/>
        <v>0.32942238441624078</v>
      </c>
      <c r="S265" s="4">
        <f t="shared" si="129"/>
        <v>0</v>
      </c>
      <c r="T265" s="4">
        <f t="shared" si="130"/>
        <v>0</v>
      </c>
      <c r="U265" s="5">
        <f t="shared" si="131"/>
        <v>1.1220805458005629</v>
      </c>
      <c r="V265" s="5">
        <f t="shared" si="132"/>
        <v>-9.5739462245137528</v>
      </c>
      <c r="W265" s="5">
        <f t="shared" si="133"/>
        <v>-1.1577270618253064</v>
      </c>
      <c r="X265" s="5">
        <f t="shared" si="108"/>
        <v>0.99999999999999978</v>
      </c>
      <c r="Y265" s="5">
        <f t="shared" si="109"/>
        <v>-2.1632873941279267</v>
      </c>
      <c r="Z265" s="5">
        <f t="shared" si="110"/>
        <v>-1.180493307510676</v>
      </c>
      <c r="AA265" s="5">
        <f t="shared" si="111"/>
        <v>7.6655345091330069</v>
      </c>
      <c r="AB265" s="5">
        <f t="shared" si="112"/>
        <v>-1.0412068483273638</v>
      </c>
      <c r="AC265" s="5">
        <f t="shared" si="113"/>
        <v>-10.754439532024429</v>
      </c>
      <c r="AD265" s="5">
        <f t="shared" si="114"/>
        <v>-25.666192552692298</v>
      </c>
      <c r="AE265">
        <f t="shared" si="134"/>
        <v>0</v>
      </c>
    </row>
    <row r="266" spans="1:31" x14ac:dyDescent="0.2">
      <c r="A266">
        <f t="shared" si="115"/>
        <v>2.3399999999999941</v>
      </c>
      <c r="B266" s="5">
        <f t="shared" si="116"/>
        <v>-12.2344920557285</v>
      </c>
      <c r="C266" s="5">
        <f t="shared" si="117"/>
        <v>212.07389276301623</v>
      </c>
      <c r="D266" s="5">
        <f t="shared" si="118"/>
        <v>98.621664030762346</v>
      </c>
      <c r="E266" s="2">
        <f t="shared" si="126"/>
        <v>212.42650208371128</v>
      </c>
      <c r="F266" s="2">
        <f t="shared" si="127"/>
        <v>-3.3017202081710399</v>
      </c>
      <c r="G266" s="3">
        <f t="shared" si="119"/>
        <v>-7.9472795810269181</v>
      </c>
      <c r="H266" s="3">
        <f t="shared" si="120"/>
        <v>67.612320315433706</v>
      </c>
      <c r="I266" s="3">
        <f t="shared" si="121"/>
        <v>7.9323458420376278</v>
      </c>
      <c r="J266" s="2">
        <f t="shared" si="128"/>
        <v>68.538363138708746</v>
      </c>
      <c r="K266" s="2">
        <f t="shared" si="122"/>
        <v>46.720083939133431</v>
      </c>
      <c r="L266" s="6">
        <f t="shared" si="104"/>
        <v>2960.9884813891599</v>
      </c>
      <c r="M266" s="2">
        <f t="shared" si="105"/>
        <v>37.526416517605675</v>
      </c>
      <c r="N266" s="2">
        <f t="shared" si="123"/>
        <v>68.538363138708746</v>
      </c>
      <c r="O266" s="2">
        <f t="shared" si="124"/>
        <v>46.720083939133431</v>
      </c>
      <c r="P266" s="5">
        <f t="shared" si="106"/>
        <v>0.38725141183962331</v>
      </c>
      <c r="Q266" s="4">
        <f t="shared" si="125"/>
        <v>0.54752425939410421</v>
      </c>
      <c r="R266" s="4">
        <f t="shared" si="107"/>
        <v>0.32962573036004389</v>
      </c>
      <c r="S266" s="4">
        <f t="shared" si="129"/>
        <v>0</v>
      </c>
      <c r="T266" s="4">
        <f t="shared" si="130"/>
        <v>0</v>
      </c>
      <c r="U266" s="5">
        <f t="shared" si="131"/>
        <v>1.1213433674590783</v>
      </c>
      <c r="V266" s="5">
        <f t="shared" si="132"/>
        <v>-9.5399471191667242</v>
      </c>
      <c r="W266" s="5">
        <f t="shared" si="133"/>
        <v>-1.1192362503007762</v>
      </c>
      <c r="X266" s="5">
        <f t="shared" si="108"/>
        <v>1</v>
      </c>
      <c r="Y266" s="5">
        <f t="shared" si="109"/>
        <v>-2.1527410667236713</v>
      </c>
      <c r="Z266" s="5">
        <f t="shared" si="110"/>
        <v>-1.1496785821635687</v>
      </c>
      <c r="AA266" s="5">
        <f t="shared" si="111"/>
        <v>7.6426321597008036</v>
      </c>
      <c r="AB266" s="5">
        <f t="shared" si="112"/>
        <v>-1.031397699264593</v>
      </c>
      <c r="AC266" s="5">
        <f t="shared" si="113"/>
        <v>-10.689625701330293</v>
      </c>
      <c r="AD266" s="5">
        <f t="shared" si="114"/>
        <v>-25.650604090599973</v>
      </c>
      <c r="AE266">
        <f t="shared" si="134"/>
        <v>0</v>
      </c>
    </row>
    <row r="267" spans="1:31" x14ac:dyDescent="0.2">
      <c r="A267">
        <f t="shared" si="115"/>
        <v>2.3499999999999939</v>
      </c>
      <c r="B267" s="5">
        <f t="shared" si="116"/>
        <v>-12.314016421423732</v>
      </c>
      <c r="C267" s="5">
        <f t="shared" si="117"/>
        <v>212.74948148488551</v>
      </c>
      <c r="D267" s="5">
        <f t="shared" si="118"/>
        <v>98.699704958978188</v>
      </c>
      <c r="E267" s="2">
        <f t="shared" si="126"/>
        <v>213.10555335916223</v>
      </c>
      <c r="F267" s="2">
        <f t="shared" si="127"/>
        <v>-3.3126043764301998</v>
      </c>
      <c r="G267" s="3">
        <f t="shared" si="119"/>
        <v>-7.957593558019564</v>
      </c>
      <c r="H267" s="3">
        <f t="shared" si="120"/>
        <v>67.505424058420402</v>
      </c>
      <c r="I267" s="3">
        <f t="shared" si="121"/>
        <v>7.6758398011316284</v>
      </c>
      <c r="J267" s="2">
        <f t="shared" si="128"/>
        <v>68.404854280923914</v>
      </c>
      <c r="K267" s="2">
        <f t="shared" si="122"/>
        <v>46.629075856117183</v>
      </c>
      <c r="L267" s="6">
        <f t="shared" si="104"/>
        <v>2960.9877312765821</v>
      </c>
      <c r="M267" s="2">
        <f t="shared" si="105"/>
        <v>37.526407010970566</v>
      </c>
      <c r="N267" s="2">
        <f t="shared" si="123"/>
        <v>68.404854280923914</v>
      </c>
      <c r="O267" s="2">
        <f t="shared" si="124"/>
        <v>46.629075856117183</v>
      </c>
      <c r="P267" s="5">
        <f t="shared" si="106"/>
        <v>0.38725136803784321</v>
      </c>
      <c r="Q267" s="4">
        <f t="shared" si="125"/>
        <v>0.54859274835756167</v>
      </c>
      <c r="R267" s="4">
        <f t="shared" si="107"/>
        <v>0.3298270446076092</v>
      </c>
      <c r="S267" s="4">
        <f t="shared" si="129"/>
        <v>0</v>
      </c>
      <c r="T267" s="4">
        <f t="shared" si="130"/>
        <v>0</v>
      </c>
      <c r="U267" s="5">
        <f t="shared" si="131"/>
        <v>1.1206113714785013</v>
      </c>
      <c r="V267" s="5">
        <f t="shared" si="132"/>
        <v>-9.5063093238920011</v>
      </c>
      <c r="W267" s="5">
        <f t="shared" si="133"/>
        <v>-1.0809339914234197</v>
      </c>
      <c r="X267" s="5">
        <f t="shared" si="108"/>
        <v>0.99999999999999978</v>
      </c>
      <c r="Y267" s="5">
        <f t="shared" si="109"/>
        <v>-2.1422663088410849</v>
      </c>
      <c r="Z267" s="5">
        <f t="shared" si="110"/>
        <v>-1.1189729871316867</v>
      </c>
      <c r="AA267" s="5">
        <f t="shared" si="111"/>
        <v>7.6199429564466419</v>
      </c>
      <c r="AB267" s="5">
        <f t="shared" si="112"/>
        <v>-1.0216549373625836</v>
      </c>
      <c r="AC267" s="5">
        <f t="shared" si="113"/>
        <v>-10.625282311023687</v>
      </c>
      <c r="AD267" s="5">
        <f t="shared" si="114"/>
        <v>-25.634991034976778</v>
      </c>
      <c r="AE267">
        <f t="shared" si="134"/>
        <v>0</v>
      </c>
    </row>
    <row r="268" spans="1:31" x14ac:dyDescent="0.2">
      <c r="A268">
        <f t="shared" si="115"/>
        <v>2.3599999999999937</v>
      </c>
      <c r="B268" s="5">
        <f t="shared" si="116"/>
        <v>-12.393643439750795</v>
      </c>
      <c r="C268" s="5">
        <f t="shared" si="117"/>
        <v>213.42400446135417</v>
      </c>
      <c r="D268" s="5">
        <f t="shared" si="118"/>
        <v>98.775181607437759</v>
      </c>
      <c r="E268" s="2">
        <f t="shared" si="126"/>
        <v>213.78355427401755</v>
      </c>
      <c r="F268" s="2">
        <f t="shared" si="127"/>
        <v>-3.3234634247834256</v>
      </c>
      <c r="G268" s="3">
        <f t="shared" si="119"/>
        <v>-7.9678101073931895</v>
      </c>
      <c r="H268" s="3">
        <f t="shared" si="120"/>
        <v>67.399171235310163</v>
      </c>
      <c r="I268" s="3">
        <f t="shared" si="121"/>
        <v>7.4194898907818603</v>
      </c>
      <c r="J268" s="2">
        <f t="shared" si="128"/>
        <v>68.272857793954643</v>
      </c>
      <c r="K268" s="2">
        <f t="shared" si="122"/>
        <v>46.53909870071891</v>
      </c>
      <c r="L268" s="6">
        <f t="shared" si="104"/>
        <v>2960.98697934962</v>
      </c>
      <c r="M268" s="2">
        <f t="shared" si="105"/>
        <v>37.526397481340659</v>
      </c>
      <c r="N268" s="2">
        <f t="shared" si="123"/>
        <v>68.272857793954643</v>
      </c>
      <c r="O268" s="2">
        <f t="shared" si="124"/>
        <v>46.53909870071891</v>
      </c>
      <c r="P268" s="5">
        <f t="shared" si="106"/>
        <v>0.38725132413012581</v>
      </c>
      <c r="Q268" s="4">
        <f t="shared" si="125"/>
        <v>0.5496532398657481</v>
      </c>
      <c r="R268" s="4">
        <f t="shared" si="107"/>
        <v>0.33002632001825433</v>
      </c>
      <c r="S268" s="4">
        <f t="shared" si="129"/>
        <v>0</v>
      </c>
      <c r="T268" s="4">
        <f t="shared" si="130"/>
        <v>0</v>
      </c>
      <c r="U268" s="5">
        <f t="shared" si="131"/>
        <v>1.1198848200279325</v>
      </c>
      <c r="V268" s="5">
        <f t="shared" si="132"/>
        <v>-9.4730305732124851</v>
      </c>
      <c r="W268" s="5">
        <f t="shared" si="133"/>
        <v>-1.0428177866999566</v>
      </c>
      <c r="X268" s="5">
        <f t="shared" si="108"/>
        <v>0.99999999999999978</v>
      </c>
      <c r="Y268" s="5">
        <f t="shared" si="109"/>
        <v>-2.1318626897297897</v>
      </c>
      <c r="Z268" s="5">
        <f t="shared" si="110"/>
        <v>-1.0883753785963166</v>
      </c>
      <c r="AA268" s="5">
        <f t="shared" si="111"/>
        <v>7.5974658976946259</v>
      </c>
      <c r="AB268" s="5">
        <f t="shared" si="112"/>
        <v>-1.0119778697018571</v>
      </c>
      <c r="AC268" s="5">
        <f t="shared" si="113"/>
        <v>-10.561405951808801</v>
      </c>
      <c r="AD268" s="5">
        <f t="shared" si="114"/>
        <v>-25.61935188900533</v>
      </c>
      <c r="AE268">
        <f t="shared" si="134"/>
        <v>0</v>
      </c>
    </row>
    <row r="269" spans="1:31" x14ac:dyDescent="0.2">
      <c r="A269">
        <f t="shared" si="115"/>
        <v>2.3699999999999934</v>
      </c>
      <c r="B269" s="5">
        <f t="shared" si="116"/>
        <v>-12.473372139718213</v>
      </c>
      <c r="C269" s="5">
        <f t="shared" si="117"/>
        <v>214.09746810340971</v>
      </c>
      <c r="D269" s="5">
        <f t="shared" si="118"/>
        <v>98.848095538751124</v>
      </c>
      <c r="E269" s="2">
        <f t="shared" si="126"/>
        <v>214.46051119221562</v>
      </c>
      <c r="F269" s="2">
        <f t="shared" si="127"/>
        <v>-3.3342973928231996</v>
      </c>
      <c r="G269" s="3">
        <f t="shared" si="119"/>
        <v>-7.9779298860902079</v>
      </c>
      <c r="H269" s="3">
        <f t="shared" si="120"/>
        <v>67.293557175792074</v>
      </c>
      <c r="I269" s="3">
        <f t="shared" si="121"/>
        <v>7.163296371891807</v>
      </c>
      <c r="J269" s="2">
        <f t="shared" si="128"/>
        <v>68.142373142931604</v>
      </c>
      <c r="K269" s="2">
        <f t="shared" si="122"/>
        <v>46.450152108337832</v>
      </c>
      <c r="L269" s="6">
        <f t="shared" si="104"/>
        <v>2960.9862255192561</v>
      </c>
      <c r="M269" s="2">
        <f t="shared" si="105"/>
        <v>37.526387927587791</v>
      </c>
      <c r="N269" s="2">
        <f t="shared" si="123"/>
        <v>68.142373142931604</v>
      </c>
      <c r="O269" s="2">
        <f t="shared" si="124"/>
        <v>46.450152108337832</v>
      </c>
      <c r="P269" s="5">
        <f t="shared" si="106"/>
        <v>0.38725128011127313</v>
      </c>
      <c r="Q269" s="4">
        <f t="shared" si="125"/>
        <v>0.55070562113935417</v>
      </c>
      <c r="R269" s="4">
        <f t="shared" si="107"/>
        <v>0.33022354955746414</v>
      </c>
      <c r="S269" s="4">
        <f t="shared" si="129"/>
        <v>0</v>
      </c>
      <c r="T269" s="4">
        <f t="shared" si="130"/>
        <v>0</v>
      </c>
      <c r="U269" s="5">
        <f t="shared" si="131"/>
        <v>1.1191639713147434</v>
      </c>
      <c r="V269" s="5">
        <f t="shared" si="132"/>
        <v>-9.4401086206667664</v>
      </c>
      <c r="W269" s="5">
        <f t="shared" si="133"/>
        <v>-1.0048851431056911</v>
      </c>
      <c r="X269" s="5">
        <f t="shared" si="108"/>
        <v>0.99999999999999978</v>
      </c>
      <c r="Y269" s="5">
        <f t="shared" si="109"/>
        <v>-2.1215297794687933</v>
      </c>
      <c r="Z269" s="5">
        <f t="shared" si="110"/>
        <v>-1.0578846089281626</v>
      </c>
      <c r="AA269" s="5">
        <f t="shared" si="111"/>
        <v>7.5751999871691034</v>
      </c>
      <c r="AB269" s="5">
        <f t="shared" si="112"/>
        <v>-1.0023658081540499</v>
      </c>
      <c r="AC269" s="5">
        <f t="shared" si="113"/>
        <v>-10.497993229594929</v>
      </c>
      <c r="AD269" s="5">
        <f t="shared" si="114"/>
        <v>-25.603685155936589</v>
      </c>
      <c r="AE269">
        <f t="shared" si="134"/>
        <v>0</v>
      </c>
    </row>
    <row r="270" spans="1:31" x14ac:dyDescent="0.2">
      <c r="A270">
        <f t="shared" si="115"/>
        <v>2.3799999999999932</v>
      </c>
      <c r="B270" s="5">
        <f t="shared" si="116"/>
        <v>-12.553201556869524</v>
      </c>
      <c r="C270" s="5">
        <f t="shared" si="117"/>
        <v>214.76987877550616</v>
      </c>
      <c r="D270" s="5">
        <f t="shared" si="118"/>
        <v>98.918448318212242</v>
      </c>
      <c r="E270" s="2">
        <f t="shared" si="126"/>
        <v>215.13643043095468</v>
      </c>
      <c r="F270" s="2">
        <f t="shared" si="127"/>
        <v>-3.3451063200898283</v>
      </c>
      <c r="G270" s="3">
        <f t="shared" si="119"/>
        <v>-7.9879535441717486</v>
      </c>
      <c r="H270" s="3">
        <f t="shared" si="120"/>
        <v>67.188577243496127</v>
      </c>
      <c r="I270" s="3">
        <f t="shared" si="121"/>
        <v>6.9072595203324409</v>
      </c>
      <c r="J270" s="2">
        <f t="shared" si="128"/>
        <v>68.01339976732757</v>
      </c>
      <c r="K270" s="2">
        <f t="shared" si="122"/>
        <v>46.36223569688314</v>
      </c>
      <c r="L270" s="6">
        <f t="shared" si="104"/>
        <v>2960.9854696966413</v>
      </c>
      <c r="M270" s="2">
        <f t="shared" si="105"/>
        <v>37.526378348585901</v>
      </c>
      <c r="N270" s="2">
        <f t="shared" si="123"/>
        <v>68.01339976732757</v>
      </c>
      <c r="O270" s="2">
        <f t="shared" si="124"/>
        <v>46.36223569688314</v>
      </c>
      <c r="P270" s="5">
        <f t="shared" si="106"/>
        <v>0.38725123597609701</v>
      </c>
      <c r="Q270" s="4">
        <f t="shared" si="125"/>
        <v>0.55174977985165952</v>
      </c>
      <c r="R270" s="4">
        <f t="shared" si="107"/>
        <v>0.33041872629966773</v>
      </c>
      <c r="S270" s="4">
        <f t="shared" si="129"/>
        <v>0</v>
      </c>
      <c r="T270" s="4">
        <f t="shared" si="130"/>
        <v>0</v>
      </c>
      <c r="U270" s="5">
        <f t="shared" si="131"/>
        <v>1.1184490795989417</v>
      </c>
      <c r="V270" s="5">
        <f t="shared" si="132"/>
        <v>-9.4075412384414978</v>
      </c>
      <c r="W270" s="5">
        <f t="shared" si="133"/>
        <v>-0.96713357311692727</v>
      </c>
      <c r="X270" s="5">
        <f t="shared" si="108"/>
        <v>0.99999999999999978</v>
      </c>
      <c r="Y270" s="5">
        <f t="shared" si="109"/>
        <v>-2.1112671489329768</v>
      </c>
      <c r="Z270" s="5">
        <f t="shared" si="110"/>
        <v>-1.027499526776346</v>
      </c>
      <c r="AA270" s="5">
        <f t="shared" si="111"/>
        <v>7.5531442338139785</v>
      </c>
      <c r="AB270" s="5">
        <f t="shared" si="112"/>
        <v>-0.99281806933403516</v>
      </c>
      <c r="AC270" s="5">
        <f t="shared" si="113"/>
        <v>-10.435040765217844</v>
      </c>
      <c r="AD270" s="5">
        <f t="shared" si="114"/>
        <v>-25.58798933930295</v>
      </c>
      <c r="AE270">
        <f t="shared" si="134"/>
        <v>0</v>
      </c>
    </row>
    <row r="271" spans="1:31" x14ac:dyDescent="0.2">
      <c r="A271">
        <f t="shared" si="115"/>
        <v>2.389999999999993</v>
      </c>
      <c r="B271" s="5">
        <f t="shared" si="116"/>
        <v>-12.633130733214708</v>
      </c>
      <c r="C271" s="5">
        <f t="shared" si="117"/>
        <v>215.44124279590287</v>
      </c>
      <c r="D271" s="5">
        <f t="shared" si="118"/>
        <v>98.986241513948599</v>
      </c>
      <c r="E271" s="2">
        <f t="shared" si="126"/>
        <v>215.81131826103484</v>
      </c>
      <c r="F271" s="2">
        <f t="shared" si="127"/>
        <v>-3.3558902460697393</v>
      </c>
      <c r="G271" s="3">
        <f t="shared" si="119"/>
        <v>-7.9978817248650893</v>
      </c>
      <c r="H271" s="3">
        <f t="shared" si="120"/>
        <v>67.08422683584395</v>
      </c>
      <c r="I271" s="3">
        <f t="shared" si="121"/>
        <v>6.651379626939411</v>
      </c>
      <c r="J271" s="2">
        <f t="shared" si="128"/>
        <v>67.88593707970422</v>
      </c>
      <c r="K271" s="2">
        <f t="shared" si="122"/>
        <v>46.275349065919713</v>
      </c>
      <c r="L271" s="6">
        <f t="shared" si="104"/>
        <v>2960.9847117930999</v>
      </c>
      <c r="M271" s="2">
        <f t="shared" si="105"/>
        <v>37.526368743211165</v>
      </c>
      <c r="N271" s="2">
        <f t="shared" si="123"/>
        <v>67.88593707970422</v>
      </c>
      <c r="O271" s="2">
        <f t="shared" si="124"/>
        <v>46.275349065919713</v>
      </c>
      <c r="P271" s="5">
        <f t="shared" si="106"/>
        <v>0.38725119171941946</v>
      </c>
      <c r="Q271" s="4">
        <f t="shared" si="125"/>
        <v>0.55278560416941469</v>
      </c>
      <c r="R271" s="4">
        <f t="shared" si="107"/>
        <v>0.33061184343100825</v>
      </c>
      <c r="S271" s="4">
        <f t="shared" si="129"/>
        <v>0</v>
      </c>
      <c r="T271" s="4">
        <f t="shared" si="130"/>
        <v>0</v>
      </c>
      <c r="U271" s="5">
        <f t="shared" si="131"/>
        <v>1.1177403952070788</v>
      </c>
      <c r="V271" s="5">
        <f t="shared" si="132"/>
        <v>-9.3753262170080873</v>
      </c>
      <c r="W271" s="5">
        <f t="shared" si="133"/>
        <v>-0.92956059474772701</v>
      </c>
      <c r="X271" s="5">
        <f t="shared" si="108"/>
        <v>1.0000000000000002</v>
      </c>
      <c r="Y271" s="5">
        <f t="shared" si="109"/>
        <v>-2.1010743697605241</v>
      </c>
      <c r="Z271" s="5">
        <f t="shared" si="110"/>
        <v>-0.99721897716061147</v>
      </c>
      <c r="AA271" s="5">
        <f t="shared" si="111"/>
        <v>7.5312976516137935</v>
      </c>
      <c r="AB271" s="5">
        <f t="shared" si="112"/>
        <v>-0.98333397455344529</v>
      </c>
      <c r="AC271" s="5">
        <f t="shared" si="113"/>
        <v>-10.372545194168699</v>
      </c>
      <c r="AD271" s="5">
        <f t="shared" si="114"/>
        <v>-25.572262943133932</v>
      </c>
      <c r="AE271">
        <f t="shared" si="134"/>
        <v>0</v>
      </c>
    </row>
    <row r="272" spans="1:31" x14ac:dyDescent="0.2">
      <c r="A272">
        <f t="shared" si="115"/>
        <v>2.3999999999999928</v>
      </c>
      <c r="B272" s="5">
        <f t="shared" si="116"/>
        <v>-12.713158717162088</v>
      </c>
      <c r="C272" s="5">
        <f t="shared" si="117"/>
        <v>216.11156643700158</v>
      </c>
      <c r="D272" s="5">
        <f t="shared" si="118"/>
        <v>99.051476697070839</v>
      </c>
      <c r="E272" s="2">
        <f t="shared" si="126"/>
        <v>216.48518090719813</v>
      </c>
      <c r="F272" s="2">
        <f t="shared" si="127"/>
        <v>-3.3666492101937471</v>
      </c>
      <c r="G272" s="3">
        <f t="shared" si="119"/>
        <v>-8.0077150646106237</v>
      </c>
      <c r="H272" s="3">
        <f t="shared" si="120"/>
        <v>66.980501383902265</v>
      </c>
      <c r="I272" s="3">
        <f t="shared" si="121"/>
        <v>6.3956569975080715</v>
      </c>
      <c r="J272" s="2">
        <f t="shared" si="128"/>
        <v>67.7599844644662</v>
      </c>
      <c r="K272" s="2">
        <f t="shared" si="122"/>
        <v>46.18949179581881</v>
      </c>
      <c r="L272" s="6">
        <f t="shared" si="104"/>
        <v>2960.9839517201403</v>
      </c>
      <c r="M272" s="2">
        <f t="shared" si="105"/>
        <v>37.526359110342064</v>
      </c>
      <c r="N272" s="2">
        <f t="shared" si="123"/>
        <v>67.7599844644662</v>
      </c>
      <c r="O272" s="2">
        <f t="shared" si="124"/>
        <v>46.18949179581881</v>
      </c>
      <c r="P272" s="5">
        <f t="shared" si="106"/>
        <v>0.38725114733607335</v>
      </c>
      <c r="Q272" s="4">
        <f t="shared" si="125"/>
        <v>0.55381298279401381</v>
      </c>
      <c r="R272" s="4">
        <f t="shared" si="107"/>
        <v>0.33080289425210152</v>
      </c>
      <c r="S272" s="4">
        <f t="shared" si="129"/>
        <v>0</v>
      </c>
      <c r="T272" s="4">
        <f t="shared" si="130"/>
        <v>0</v>
      </c>
      <c r="U272" s="5">
        <f t="shared" si="131"/>
        <v>1.1170381645457275</v>
      </c>
      <c r="V272" s="5">
        <f t="shared" si="132"/>
        <v>-9.3434613647638418</v>
      </c>
      <c r="W272" s="5">
        <f t="shared" si="133"/>
        <v>-0.89216373159099693</v>
      </c>
      <c r="X272" s="5">
        <f t="shared" si="108"/>
        <v>1.0000000000000002</v>
      </c>
      <c r="Y272" s="5">
        <f t="shared" si="109"/>
        <v>-2.0909510143212908</v>
      </c>
      <c r="Z272" s="5">
        <f t="shared" si="110"/>
        <v>-0.96704180156674258</v>
      </c>
      <c r="AA272" s="5">
        <f t="shared" si="111"/>
        <v>7.5096592594166003</v>
      </c>
      <c r="AB272" s="5">
        <f t="shared" si="112"/>
        <v>-0.97391284977556336</v>
      </c>
      <c r="AC272" s="5">
        <f t="shared" si="113"/>
        <v>-10.310503166330584</v>
      </c>
      <c r="AD272" s="5">
        <f t="shared" si="114"/>
        <v>-25.556504472174396</v>
      </c>
      <c r="AE272">
        <f t="shared" si="134"/>
        <v>0</v>
      </c>
    </row>
    <row r="273" spans="1:31" x14ac:dyDescent="0.2">
      <c r="A273">
        <f t="shared" si="115"/>
        <v>2.4099999999999926</v>
      </c>
      <c r="B273" s="5">
        <f t="shared" si="116"/>
        <v>-12.793284563450683</v>
      </c>
      <c r="C273" s="5">
        <f t="shared" si="117"/>
        <v>216.78085592568229</v>
      </c>
      <c r="D273" s="5">
        <f t="shared" si="118"/>
        <v>99.114155441822305</v>
      </c>
      <c r="E273" s="2">
        <f t="shared" si="126"/>
        <v>217.15802454846758</v>
      </c>
      <c r="F273" s="2">
        <f t="shared" si="127"/>
        <v>-3.3773832518352904</v>
      </c>
      <c r="G273" s="3">
        <f t="shared" si="119"/>
        <v>-8.0174541931083798</v>
      </c>
      <c r="H273" s="3">
        <f t="shared" si="120"/>
        <v>66.877396352238961</v>
      </c>
      <c r="I273" s="3">
        <f t="shared" si="121"/>
        <v>6.1400919527863271</v>
      </c>
      <c r="J273" s="2">
        <f t="shared" si="128"/>
        <v>67.635541276622661</v>
      </c>
      <c r="K273" s="2">
        <f t="shared" si="122"/>
        <v>46.104663446913875</v>
      </c>
      <c r="L273" s="6">
        <f t="shared" si="104"/>
        <v>2960.9831893894643</v>
      </c>
      <c r="M273" s="2">
        <f t="shared" si="105"/>
        <v>37.526349448859527</v>
      </c>
      <c r="N273" s="2">
        <f t="shared" si="123"/>
        <v>67.635541276622661</v>
      </c>
      <c r="O273" s="2">
        <f t="shared" si="124"/>
        <v>46.104663446913875</v>
      </c>
      <c r="P273" s="5">
        <f t="shared" si="106"/>
        <v>0.38725110282090258</v>
      </c>
      <c r="Q273" s="4">
        <f t="shared" si="125"/>
        <v>0.55483180500294182</v>
      </c>
      <c r="R273" s="4">
        <f t="shared" si="107"/>
        <v>0.33099187218078491</v>
      </c>
      <c r="S273" s="4">
        <f t="shared" si="129"/>
        <v>0</v>
      </c>
      <c r="T273" s="4">
        <f t="shared" si="130"/>
        <v>0</v>
      </c>
      <c r="U273" s="5">
        <f t="shared" si="131"/>
        <v>1.1163426301145418</v>
      </c>
      <c r="V273" s="5">
        <f t="shared" si="132"/>
        <v>-9.311944507677449</v>
      </c>
      <c r="W273" s="5">
        <f t="shared" si="133"/>
        <v>-0.85494051286386485</v>
      </c>
      <c r="X273" s="5">
        <f t="shared" si="108"/>
        <v>1</v>
      </c>
      <c r="Y273" s="5">
        <f t="shared" si="109"/>
        <v>-2.0808966556861432</v>
      </c>
      <c r="Z273" s="5">
        <f t="shared" si="110"/>
        <v>-0.936966838045175</v>
      </c>
      <c r="AA273" s="5">
        <f t="shared" si="111"/>
        <v>7.4882280807587138</v>
      </c>
      <c r="AB273" s="5">
        <f t="shared" si="112"/>
        <v>-0.96455402557160141</v>
      </c>
      <c r="AC273" s="5">
        <f t="shared" si="113"/>
        <v>-10.248911345722624</v>
      </c>
      <c r="AD273" s="5">
        <f t="shared" si="114"/>
        <v>-25.540712432105153</v>
      </c>
      <c r="AE273">
        <f t="shared" si="134"/>
        <v>0</v>
      </c>
    </row>
    <row r="274" spans="1:31" x14ac:dyDescent="0.2">
      <c r="A274">
        <f t="shared" si="115"/>
        <v>2.4199999999999924</v>
      </c>
      <c r="B274" s="5">
        <f t="shared" si="116"/>
        <v>-12.873507333083046</v>
      </c>
      <c r="C274" s="5">
        <f t="shared" si="117"/>
        <v>217.44911744363739</v>
      </c>
      <c r="D274" s="5">
        <f t="shared" si="118"/>
        <v>99.174279325728563</v>
      </c>
      <c r="E274" s="2">
        <f t="shared" si="126"/>
        <v>217.82985531848419</v>
      </c>
      <c r="F274" s="2">
        <f t="shared" si="127"/>
        <v>-3.3880924103086469</v>
      </c>
      <c r="G274" s="3">
        <f t="shared" si="119"/>
        <v>-8.0270997333640963</v>
      </c>
      <c r="H274" s="3">
        <f t="shared" si="120"/>
        <v>66.774907238781736</v>
      </c>
      <c r="I274" s="3">
        <f t="shared" si="121"/>
        <v>5.884684828465276</v>
      </c>
      <c r="J274" s="2">
        <f t="shared" si="128"/>
        <v>67.512606840557183</v>
      </c>
      <c r="K274" s="2">
        <f t="shared" si="122"/>
        <v>46.020863558662015</v>
      </c>
      <c r="L274" s="6">
        <f t="shared" si="104"/>
        <v>2960.9824247129745</v>
      </c>
      <c r="M274" s="2">
        <f t="shared" si="105"/>
        <v>37.526339757647072</v>
      </c>
      <c r="N274" s="2">
        <f t="shared" si="123"/>
        <v>67.512606840557183</v>
      </c>
      <c r="O274" s="2">
        <f t="shared" si="124"/>
        <v>46.020863558662015</v>
      </c>
      <c r="P274" s="5">
        <f t="shared" si="106"/>
        <v>0.38725105816876304</v>
      </c>
      <c r="Q274" s="4">
        <f t="shared" si="125"/>
        <v>0.55584196069146141</v>
      </c>
      <c r="R274" s="4">
        <f t="shared" si="107"/>
        <v>0.33117877075485119</v>
      </c>
      <c r="S274" s="4">
        <f t="shared" si="129"/>
        <v>0</v>
      </c>
      <c r="T274" s="4">
        <f t="shared" si="130"/>
        <v>0</v>
      </c>
      <c r="U274" s="5">
        <f t="shared" si="131"/>
        <v>1.1156540305189251</v>
      </c>
      <c r="V274" s="5">
        <f t="shared" si="132"/>
        <v>-9.2807734889389213</v>
      </c>
      <c r="W274" s="5">
        <f t="shared" si="133"/>
        <v>-0.81788847345732418</v>
      </c>
      <c r="X274" s="5">
        <f t="shared" si="108"/>
        <v>1</v>
      </c>
      <c r="Y274" s="5">
        <f t="shared" si="109"/>
        <v>-2.0709108675972616</v>
      </c>
      <c r="Z274" s="5">
        <f t="shared" si="110"/>
        <v>-0.90699292131279818</v>
      </c>
      <c r="AA274" s="5">
        <f t="shared" si="111"/>
        <v>7.4670031436913433</v>
      </c>
      <c r="AB274" s="5">
        <f t="shared" si="112"/>
        <v>-0.95525683707833653</v>
      </c>
      <c r="AC274" s="5">
        <f t="shared" si="113"/>
        <v>-10.187766410251719</v>
      </c>
      <c r="AD274" s="5">
        <f t="shared" si="114"/>
        <v>-25.524885329765979</v>
      </c>
      <c r="AE274">
        <f t="shared" si="134"/>
        <v>0</v>
      </c>
    </row>
    <row r="275" spans="1:31" x14ac:dyDescent="0.2">
      <c r="A275">
        <f t="shared" si="115"/>
        <v>2.4299999999999922</v>
      </c>
      <c r="B275" s="5">
        <f t="shared" si="116"/>
        <v>-12.95382609325854</v>
      </c>
      <c r="C275" s="5">
        <f t="shared" si="117"/>
        <v>218.11635712770467</v>
      </c>
      <c r="D275" s="5">
        <f t="shared" si="118"/>
        <v>99.23184992974673</v>
      </c>
      <c r="E275" s="2">
        <f t="shared" si="126"/>
        <v>218.50067930584288</v>
      </c>
      <c r="F275" s="2">
        <f t="shared" si="127"/>
        <v>-3.398776724867111</v>
      </c>
      <c r="G275" s="3">
        <f t="shared" si="119"/>
        <v>-8.036652301734879</v>
      </c>
      <c r="H275" s="3">
        <f t="shared" si="120"/>
        <v>66.673029574679219</v>
      </c>
      <c r="I275" s="3">
        <f t="shared" si="121"/>
        <v>5.629435975167616</v>
      </c>
      <c r="J275" s="2">
        <f t="shared" si="128"/>
        <v>67.391180448806082</v>
      </c>
      <c r="K275" s="2">
        <f t="shared" si="122"/>
        <v>45.938091648811231</v>
      </c>
      <c r="L275" s="6">
        <f t="shared" si="104"/>
        <v>2960.9816576027865</v>
      </c>
      <c r="M275" s="2">
        <f t="shared" si="105"/>
        <v>37.526330035590867</v>
      </c>
      <c r="N275" s="2">
        <f t="shared" si="123"/>
        <v>67.391180448806082</v>
      </c>
      <c r="O275" s="2">
        <f t="shared" si="124"/>
        <v>45.938091648811231</v>
      </c>
      <c r="P275" s="5">
        <f t="shared" si="106"/>
        <v>0.38725101337452289</v>
      </c>
      <c r="Q275" s="4">
        <f t="shared" si="125"/>
        <v>0.55684334041451999</v>
      </c>
      <c r="R275" s="4">
        <f t="shared" si="107"/>
        <v>0.33136358363476942</v>
      </c>
      <c r="S275" s="4">
        <f t="shared" si="129"/>
        <v>0</v>
      </c>
      <c r="T275" s="4">
        <f t="shared" si="130"/>
        <v>0</v>
      </c>
      <c r="U275" s="5">
        <f t="shared" si="131"/>
        <v>1.1149726004823195</v>
      </c>
      <c r="V275" s="5">
        <f t="shared" si="132"/>
        <v>-9.2499461686139082</v>
      </c>
      <c r="W275" s="5">
        <f t="shared" si="133"/>
        <v>-0.78100515399010229</v>
      </c>
      <c r="X275" s="5">
        <f t="shared" si="108"/>
        <v>1</v>
      </c>
      <c r="Y275" s="5">
        <f t="shared" si="109"/>
        <v>-2.0609932244394171</v>
      </c>
      <c r="Z275" s="5">
        <f t="shared" si="110"/>
        <v>-0.8771188828579265</v>
      </c>
      <c r="AA275" s="5">
        <f t="shared" si="111"/>
        <v>7.4459834806091809</v>
      </c>
      <c r="AB275" s="5">
        <f t="shared" si="112"/>
        <v>-0.94602062395709763</v>
      </c>
      <c r="AC275" s="5">
        <f t="shared" si="113"/>
        <v>-10.127065051471835</v>
      </c>
      <c r="AD275" s="5">
        <f t="shared" si="114"/>
        <v>-25.509021673380921</v>
      </c>
      <c r="AE275">
        <f t="shared" si="134"/>
        <v>0</v>
      </c>
    </row>
    <row r="276" spans="1:31" x14ac:dyDescent="0.2">
      <c r="A276">
        <f t="shared" si="115"/>
        <v>2.439999999999992</v>
      </c>
      <c r="B276" s="5">
        <f t="shared" si="116"/>
        <v>-13.034239917307087</v>
      </c>
      <c r="C276" s="5">
        <f t="shared" si="117"/>
        <v>218.78258107019889</v>
      </c>
      <c r="D276" s="5">
        <f t="shared" si="118"/>
        <v>99.286868838414733</v>
      </c>
      <c r="E276" s="2">
        <f t="shared" si="126"/>
        <v>219.17050255442695</v>
      </c>
      <c r="F276" s="2">
        <f t="shared" si="127"/>
        <v>-3.4094362347011518</v>
      </c>
      <c r="G276" s="3">
        <f t="shared" si="119"/>
        <v>-8.0461125079744491</v>
      </c>
      <c r="H276" s="3">
        <f t="shared" si="120"/>
        <v>66.571758924164499</v>
      </c>
      <c r="I276" s="3">
        <f t="shared" si="121"/>
        <v>5.3743457584338064</v>
      </c>
      <c r="J276" s="2">
        <f t="shared" si="128"/>
        <v>67.271261360846012</v>
      </c>
      <c r="K276" s="2">
        <f t="shared" si="122"/>
        <v>45.856347212573965</v>
      </c>
      <c r="L276" s="6">
        <f t="shared" si="104"/>
        <v>2960.9808879712332</v>
      </c>
      <c r="M276" s="2">
        <f t="shared" si="105"/>
        <v>37.526320281579864</v>
      </c>
      <c r="N276" s="2">
        <f t="shared" si="123"/>
        <v>67.271261360846012</v>
      </c>
      <c r="O276" s="2">
        <f t="shared" si="124"/>
        <v>45.856347212573965</v>
      </c>
      <c r="P276" s="5">
        <f t="shared" si="106"/>
        <v>0.38725096843306306</v>
      </c>
      <c r="Q276" s="4">
        <f t="shared" si="125"/>
        <v>0.55783583542884718</v>
      </c>
      <c r="R276" s="4">
        <f t="shared" si="107"/>
        <v>0.33154630460638923</v>
      </c>
      <c r="S276" s="4">
        <f t="shared" si="129"/>
        <v>0</v>
      </c>
      <c r="T276" s="4">
        <f t="shared" si="130"/>
        <v>0</v>
      </c>
      <c r="U276" s="5">
        <f t="shared" si="131"/>
        <v>1.1142985708581414</v>
      </c>
      <c r="V276" s="5">
        <f t="shared" si="132"/>
        <v>-9.2194604233024453</v>
      </c>
      <c r="W276" s="5">
        <f t="shared" si="133"/>
        <v>-0.74428810086672492</v>
      </c>
      <c r="X276" s="5">
        <f t="shared" si="108"/>
        <v>1</v>
      </c>
      <c r="Y276" s="5">
        <f t="shared" si="109"/>
        <v>-2.0511433012122504</v>
      </c>
      <c r="Z276" s="5">
        <f t="shared" si="110"/>
        <v>-0.84734355104843462</v>
      </c>
      <c r="AA276" s="5">
        <f t="shared" si="111"/>
        <v>7.425168128080994</v>
      </c>
      <c r="AB276" s="5">
        <f t="shared" si="112"/>
        <v>-0.93684473035410898</v>
      </c>
      <c r="AC276" s="5">
        <f t="shared" si="113"/>
        <v>-10.066803974350879</v>
      </c>
      <c r="AD276" s="5">
        <f t="shared" si="114"/>
        <v>-25.493119972785731</v>
      </c>
      <c r="AE276">
        <f t="shared" si="134"/>
        <v>0</v>
      </c>
    </row>
    <row r="277" spans="1:31" x14ac:dyDescent="0.2">
      <c r="A277">
        <f t="shared" si="115"/>
        <v>2.4499999999999917</v>
      </c>
      <c r="B277" s="5">
        <f t="shared" si="116"/>
        <v>-13.11474788462335</v>
      </c>
      <c r="C277" s="5">
        <f t="shared" si="117"/>
        <v>219.44779531924181</v>
      </c>
      <c r="D277" s="5">
        <f t="shared" si="118"/>
        <v>99.339337640000423</v>
      </c>
      <c r="E277" s="2">
        <f t="shared" si="126"/>
        <v>219.8393310637409</v>
      </c>
      <c r="F277" s="2">
        <f t="shared" si="127"/>
        <v>-3.4200709789365424</v>
      </c>
      <c r="G277" s="3">
        <f t="shared" si="119"/>
        <v>-8.0554809552779894</v>
      </c>
      <c r="H277" s="3">
        <f t="shared" si="120"/>
        <v>66.471090884420988</v>
      </c>
      <c r="I277" s="3">
        <f t="shared" si="121"/>
        <v>5.119414558705949</v>
      </c>
      <c r="J277" s="2">
        <f t="shared" si="128"/>
        <v>67.152848801891437</v>
      </c>
      <c r="K277" s="2">
        <f t="shared" si="122"/>
        <v>45.775629721807384</v>
      </c>
      <c r="L277" s="6">
        <f t="shared" si="104"/>
        <v>2960.980115730878</v>
      </c>
      <c r="M277" s="2">
        <f t="shared" si="105"/>
        <v>37.526310494505914</v>
      </c>
      <c r="N277" s="2">
        <f t="shared" si="123"/>
        <v>67.152848801891437</v>
      </c>
      <c r="O277" s="2">
        <f t="shared" si="124"/>
        <v>45.775629721807384</v>
      </c>
      <c r="P277" s="5">
        <f t="shared" si="106"/>
        <v>0.38725092333927802</v>
      </c>
      <c r="Q277" s="4">
        <f t="shared" si="125"/>
        <v>0.55881933773521375</v>
      </c>
      <c r="R277" s="4">
        <f t="shared" si="107"/>
        <v>0.33172692758362671</v>
      </c>
      <c r="S277" s="4">
        <f t="shared" si="129"/>
        <v>0</v>
      </c>
      <c r="T277" s="4">
        <f t="shared" si="130"/>
        <v>0</v>
      </c>
      <c r="U277" s="5">
        <f t="shared" si="131"/>
        <v>1.1136321686413815</v>
      </c>
      <c r="V277" s="5">
        <f t="shared" si="132"/>
        <v>-9.1893141458021823</v>
      </c>
      <c r="W277" s="5">
        <f t="shared" si="133"/>
        <v>-0.70773486633973726</v>
      </c>
      <c r="X277" s="5">
        <f t="shared" si="108"/>
        <v>0.99999999999999978</v>
      </c>
      <c r="Y277" s="5">
        <f t="shared" si="109"/>
        <v>-2.0413606735035437</v>
      </c>
      <c r="Z277" s="5">
        <f t="shared" si="110"/>
        <v>-0.81766575124302698</v>
      </c>
      <c r="AA277" s="5">
        <f t="shared" si="111"/>
        <v>7.404556126682234</v>
      </c>
      <c r="AB277" s="5">
        <f t="shared" si="112"/>
        <v>-0.92772850486216218</v>
      </c>
      <c r="AC277" s="5">
        <f t="shared" si="113"/>
        <v>-10.006979897045209</v>
      </c>
      <c r="AD277" s="5">
        <f t="shared" si="114"/>
        <v>-25.477178739657504</v>
      </c>
      <c r="AE277">
        <f t="shared" si="134"/>
        <v>0</v>
      </c>
    </row>
    <row r="278" spans="1:31" x14ac:dyDescent="0.2">
      <c r="A278">
        <f t="shared" si="115"/>
        <v>2.4599999999999915</v>
      </c>
      <c r="B278" s="5">
        <f t="shared" si="116"/>
        <v>-13.195349080601373</v>
      </c>
      <c r="C278" s="5">
        <f t="shared" si="117"/>
        <v>220.11200587909116</v>
      </c>
      <c r="D278" s="5">
        <f t="shared" si="118"/>
        <v>99.389257926650501</v>
      </c>
      <c r="E278" s="2">
        <f t="shared" si="126"/>
        <v>220.50717078924211</v>
      </c>
      <c r="F278" s="2">
        <f t="shared" si="127"/>
        <v>-3.4306809966324647</v>
      </c>
      <c r="G278" s="3">
        <f t="shared" si="119"/>
        <v>-8.0647582403266114</v>
      </c>
      <c r="H278" s="3">
        <f t="shared" si="120"/>
        <v>66.371021085450536</v>
      </c>
      <c r="I278" s="3">
        <f t="shared" si="121"/>
        <v>4.8646427713093736</v>
      </c>
      <c r="J278" s="2">
        <f t="shared" si="128"/>
        <v>67.035941961702065</v>
      </c>
      <c r="K278" s="2">
        <f t="shared" si="122"/>
        <v>45.695938624200451</v>
      </c>
      <c r="L278" s="6">
        <f t="shared" si="104"/>
        <v>2960.979340794524</v>
      </c>
      <c r="M278" s="2">
        <f t="shared" si="105"/>
        <v>37.526300673263933</v>
      </c>
      <c r="N278" s="2">
        <f t="shared" si="123"/>
        <v>67.035941961702065</v>
      </c>
      <c r="O278" s="2">
        <f t="shared" si="124"/>
        <v>45.695938624200451</v>
      </c>
      <c r="P278" s="5">
        <f t="shared" si="106"/>
        <v>0.38725087808807607</v>
      </c>
      <c r="Q278" s="4">
        <f t="shared" si="125"/>
        <v>0.55979374012082772</v>
      </c>
      <c r="R278" s="4">
        <f t="shared" si="107"/>
        <v>0.33190544661113225</v>
      </c>
      <c r="S278" s="4">
        <f t="shared" si="129"/>
        <v>0</v>
      </c>
      <c r="T278" s="4">
        <f t="shared" si="130"/>
        <v>0</v>
      </c>
      <c r="U278" s="5">
        <f t="shared" si="131"/>
        <v>1.1129736169798832</v>
      </c>
      <c r="V278" s="5">
        <f t="shared" si="132"/>
        <v>-9.159505244775989</v>
      </c>
      <c r="W278" s="5">
        <f t="shared" si="133"/>
        <v>-0.67134300857603491</v>
      </c>
      <c r="X278" s="5">
        <f t="shared" si="108"/>
        <v>1</v>
      </c>
      <c r="Y278" s="5">
        <f t="shared" si="109"/>
        <v>-2.0316449174634994</v>
      </c>
      <c r="Z278" s="5">
        <f t="shared" si="110"/>
        <v>-0.78808430590563139</v>
      </c>
      <c r="AA278" s="5">
        <f t="shared" si="111"/>
        <v>7.3841465208297858</v>
      </c>
      <c r="AB278" s="5">
        <f t="shared" si="112"/>
        <v>-0.91867130048361623</v>
      </c>
      <c r="AC278" s="5">
        <f t="shared" si="113"/>
        <v>-9.9475895506816201</v>
      </c>
      <c r="AD278" s="5">
        <f t="shared" si="114"/>
        <v>-25.46119648774625</v>
      </c>
      <c r="AE278">
        <f t="shared" si="134"/>
        <v>0</v>
      </c>
    </row>
    <row r="279" spans="1:31" x14ac:dyDescent="0.2">
      <c r="A279">
        <f t="shared" si="115"/>
        <v>2.4699999999999913</v>
      </c>
      <c r="B279" s="5">
        <f t="shared" si="116"/>
        <v>-13.276042596569663</v>
      </c>
      <c r="C279" s="5">
        <f t="shared" si="117"/>
        <v>220.77521871046812</v>
      </c>
      <c r="D279" s="5">
        <f t="shared" si="118"/>
        <v>99.436631294539211</v>
      </c>
      <c r="E279" s="2">
        <f t="shared" si="126"/>
        <v>221.17402764267092</v>
      </c>
      <c r="F279" s="2">
        <f t="shared" si="127"/>
        <v>-3.441266326779588</v>
      </c>
      <c r="G279" s="3">
        <f t="shared" si="119"/>
        <v>-8.0739449533314467</v>
      </c>
      <c r="H279" s="3">
        <f t="shared" si="120"/>
        <v>66.271545189943723</v>
      </c>
      <c r="I279" s="3">
        <f t="shared" si="121"/>
        <v>4.6100308064319115</v>
      </c>
      <c r="J279" s="2">
        <f t="shared" si="128"/>
        <v>66.920539993401363</v>
      </c>
      <c r="K279" s="2">
        <f t="shared" si="122"/>
        <v>45.61727334246855</v>
      </c>
      <c r="L279" s="6">
        <f t="shared" si="104"/>
        <v>2960.9785630752208</v>
      </c>
      <c r="M279" s="2">
        <f t="shared" si="105"/>
        <v>37.526290816751931</v>
      </c>
      <c r="N279" s="2">
        <f t="shared" si="123"/>
        <v>66.920539993401363</v>
      </c>
      <c r="O279" s="2">
        <f t="shared" si="124"/>
        <v>45.61727334246855</v>
      </c>
      <c r="P279" s="5">
        <f t="shared" si="106"/>
        <v>0.3872508326743801</v>
      </c>
      <c r="Q279" s="4">
        <f t="shared" si="125"/>
        <v>0.56075893620183248</v>
      </c>
      <c r="R279" s="4">
        <f t="shared" si="107"/>
        <v>0.33208185586693617</v>
      </c>
      <c r="S279" s="4">
        <f t="shared" si="129"/>
        <v>0</v>
      </c>
      <c r="T279" s="4">
        <f t="shared" si="130"/>
        <v>0</v>
      </c>
      <c r="U279" s="5">
        <f t="shared" si="131"/>
        <v>1.1123231351853284</v>
      </c>
      <c r="V279" s="5">
        <f t="shared" si="132"/>
        <v>-9.1300316444241005</v>
      </c>
      <c r="W279" s="5">
        <f t="shared" si="133"/>
        <v>-0.63511009172727351</v>
      </c>
      <c r="X279" s="5">
        <f t="shared" si="108"/>
        <v>1</v>
      </c>
      <c r="Y279" s="5">
        <f t="shared" si="109"/>
        <v>-2.0219956097800429</v>
      </c>
      <c r="Z279" s="5">
        <f t="shared" si="110"/>
        <v>-0.75859803472288634</v>
      </c>
      <c r="AA279" s="5">
        <f t="shared" si="111"/>
        <v>7.3639383586188067</v>
      </c>
      <c r="AB279" s="5">
        <f t="shared" si="112"/>
        <v>-0.90967247459471445</v>
      </c>
      <c r="AC279" s="5">
        <f t="shared" si="113"/>
        <v>-9.8886296791469874</v>
      </c>
      <c r="AD279" s="5">
        <f t="shared" si="114"/>
        <v>-25.445171733108467</v>
      </c>
      <c r="AE279">
        <f t="shared" si="134"/>
        <v>0</v>
      </c>
    </row>
    <row r="280" spans="1:31" x14ac:dyDescent="0.2">
      <c r="A280">
        <f t="shared" si="115"/>
        <v>2.4799999999999911</v>
      </c>
      <c r="B280" s="5">
        <f t="shared" si="116"/>
        <v>-13.356827529726708</v>
      </c>
      <c r="C280" s="5">
        <f t="shared" si="117"/>
        <v>221.4374397308836</v>
      </c>
      <c r="D280" s="5">
        <f t="shared" si="118"/>
        <v>99.481459344016884</v>
      </c>
      <c r="E280" s="2">
        <f t="shared" si="126"/>
        <v>221.83990749237967</v>
      </c>
      <c r="F280" s="2">
        <f t="shared" si="127"/>
        <v>-3.4518270082981228</v>
      </c>
      <c r="G280" s="3">
        <f t="shared" si="119"/>
        <v>-8.083041678077393</v>
      </c>
      <c r="H280" s="3">
        <f t="shared" si="120"/>
        <v>66.17265889315226</v>
      </c>
      <c r="I280" s="3">
        <f t="shared" si="121"/>
        <v>4.3555790891008268</v>
      </c>
      <c r="J280" s="2">
        <f t="shared" si="128"/>
        <v>66.80664201230617</v>
      </c>
      <c r="K280" s="2">
        <f t="shared" si="122"/>
        <v>45.539633273555673</v>
      </c>
      <c r="L280" s="6">
        <f t="shared" si="104"/>
        <v>2960.9777824862763</v>
      </c>
      <c r="M280" s="2">
        <f t="shared" si="105"/>
        <v>37.526280923871212</v>
      </c>
      <c r="N280" s="2">
        <f t="shared" si="123"/>
        <v>66.80664201230617</v>
      </c>
      <c r="O280" s="2">
        <f t="shared" si="124"/>
        <v>45.539633273555673</v>
      </c>
      <c r="P280" s="5">
        <f t="shared" si="106"/>
        <v>0.38725078709312788</v>
      </c>
      <c r="Q280" s="4">
        <f t="shared" si="125"/>
        <v>0.56171482046588506</v>
      </c>
      <c r="R280" s="4">
        <f t="shared" si="107"/>
        <v>0.332256149665073</v>
      </c>
      <c r="S280" s="4">
        <f t="shared" si="129"/>
        <v>0</v>
      </c>
      <c r="T280" s="4">
        <f t="shared" si="130"/>
        <v>0</v>
      </c>
      <c r="U280" s="5">
        <f t="shared" si="131"/>
        <v>1.1116809387439406</v>
      </c>
      <c r="V280" s="5">
        <f t="shared" si="132"/>
        <v>-9.1008912841606797</v>
      </c>
      <c r="W280" s="5">
        <f t="shared" si="133"/>
        <v>-0.59903368600430018</v>
      </c>
      <c r="X280" s="5">
        <f t="shared" si="108"/>
        <v>1</v>
      </c>
      <c r="Y280" s="5">
        <f t="shared" si="109"/>
        <v>-2.0124123276551447</v>
      </c>
      <c r="Z280" s="5">
        <f t="shared" si="110"/>
        <v>-0.72920575472469762</v>
      </c>
      <c r="AA280" s="5">
        <f t="shared" si="111"/>
        <v>7.3439306916617753</v>
      </c>
      <c r="AB280" s="5">
        <f t="shared" si="112"/>
        <v>-0.90073138891120408</v>
      </c>
      <c r="AC280" s="5">
        <f t="shared" si="113"/>
        <v>-9.830097038885377</v>
      </c>
      <c r="AD280" s="5">
        <f t="shared" si="114"/>
        <v>-25.429102994342525</v>
      </c>
      <c r="AE280">
        <f t="shared" si="134"/>
        <v>0</v>
      </c>
    </row>
    <row r="281" spans="1:31" x14ac:dyDescent="0.2">
      <c r="A281">
        <f t="shared" si="115"/>
        <v>2.4899999999999909</v>
      </c>
      <c r="B281" s="5">
        <f t="shared" si="116"/>
        <v>-13.437702983076928</v>
      </c>
      <c r="C281" s="5">
        <f t="shared" si="117"/>
        <v>222.09867481496318</v>
      </c>
      <c r="D281" s="5">
        <f t="shared" si="118"/>
        <v>99.523743679758169</v>
      </c>
      <c r="E281" s="2">
        <f t="shared" si="126"/>
        <v>222.50481616366005</v>
      </c>
      <c r="F281" s="2">
        <f t="shared" si="127"/>
        <v>-3.4623630800358516</v>
      </c>
      <c r="G281" s="3">
        <f t="shared" si="119"/>
        <v>-8.0920489919665055</v>
      </c>
      <c r="H281" s="3">
        <f t="shared" si="120"/>
        <v>66.074357922763411</v>
      </c>
      <c r="I281" s="3">
        <f t="shared" si="121"/>
        <v>4.1012880591574019</v>
      </c>
      <c r="J281" s="2">
        <f t="shared" si="128"/>
        <v>66.694247094768386</v>
      </c>
      <c r="K281" s="2">
        <f t="shared" si="122"/>
        <v>45.463017787844841</v>
      </c>
      <c r="L281" s="6">
        <f t="shared" si="104"/>
        <v>2960.9769989412666</v>
      </c>
      <c r="M281" s="2">
        <f t="shared" si="105"/>
        <v>37.526270993526467</v>
      </c>
      <c r="N281" s="2">
        <f t="shared" si="123"/>
        <v>66.694247094768386</v>
      </c>
      <c r="O281" s="2">
        <f t="shared" si="124"/>
        <v>45.463017787844841</v>
      </c>
      <c r="P281" s="5">
        <f t="shared" si="106"/>
        <v>0.38725074133927301</v>
      </c>
      <c r="Q281" s="4">
        <f t="shared" si="125"/>
        <v>0.56266128831477724</v>
      </c>
      <c r="R281" s="4">
        <f t="shared" si="107"/>
        <v>0.3324283224581806</v>
      </c>
      <c r="S281" s="4">
        <f t="shared" si="129"/>
        <v>0</v>
      </c>
      <c r="T281" s="4">
        <f t="shared" si="130"/>
        <v>0</v>
      </c>
      <c r="U281" s="5">
        <f t="shared" si="131"/>
        <v>1.1110472393269315</v>
      </c>
      <c r="V281" s="5">
        <f t="shared" si="132"/>
        <v>-9.0720821182949294</v>
      </c>
      <c r="W281" s="5">
        <f t="shared" si="133"/>
        <v>-0.56311136775556991</v>
      </c>
      <c r="X281" s="5">
        <f t="shared" si="108"/>
        <v>0.99999999999999978</v>
      </c>
      <c r="Y281" s="5">
        <f t="shared" si="109"/>
        <v>-2.0028946487821857</v>
      </c>
      <c r="Z281" s="5">
        <f t="shared" si="110"/>
        <v>-0.69990628040784131</v>
      </c>
      <c r="AA281" s="5">
        <f t="shared" si="111"/>
        <v>7.3241225749297927</v>
      </c>
      <c r="AB281" s="5">
        <f t="shared" si="112"/>
        <v>-0.8918474094552542</v>
      </c>
      <c r="AC281" s="5">
        <f t="shared" si="113"/>
        <v>-9.7719883987027707</v>
      </c>
      <c r="AD281" s="5">
        <f t="shared" si="114"/>
        <v>-25.412988792825779</v>
      </c>
      <c r="AE281">
        <f t="shared" si="134"/>
        <v>0</v>
      </c>
    </row>
    <row r="282" spans="1:31" x14ac:dyDescent="0.2">
      <c r="A282">
        <f t="shared" si="115"/>
        <v>2.4999999999999907</v>
      </c>
      <c r="B282" s="5">
        <f t="shared" si="116"/>
        <v>-13.518668065367066</v>
      </c>
      <c r="C282" s="5">
        <f t="shared" si="117"/>
        <v>222.75892979477089</v>
      </c>
      <c r="D282" s="5">
        <f t="shared" si="118"/>
        <v>99.563485910910103</v>
      </c>
      <c r="E282" s="2">
        <f t="shared" si="126"/>
        <v>223.16875943906945</v>
      </c>
      <c r="F282" s="2">
        <f t="shared" si="127"/>
        <v>-3.472874580766137</v>
      </c>
      <c r="G282" s="3">
        <f t="shared" si="119"/>
        <v>-8.1009674660610589</v>
      </c>
      <c r="H282" s="3">
        <f t="shared" si="120"/>
        <v>65.976638038776386</v>
      </c>
      <c r="I282" s="3">
        <f t="shared" si="121"/>
        <v>3.8471581712291441</v>
      </c>
      <c r="J282" s="2">
        <f t="shared" si="128"/>
        <v>66.583354277028945</v>
      </c>
      <c r="K282" s="2">
        <f t="shared" si="122"/>
        <v>45.387426228376917</v>
      </c>
      <c r="L282" s="6">
        <f t="shared" si="104"/>
        <v>2960.976212354044</v>
      </c>
      <c r="M282" s="2">
        <f t="shared" si="105"/>
        <v>37.526261024625903</v>
      </c>
      <c r="N282" s="2">
        <f t="shared" si="123"/>
        <v>66.583354277028945</v>
      </c>
      <c r="O282" s="2">
        <f t="shared" si="124"/>
        <v>45.387426228376917</v>
      </c>
      <c r="P282" s="5">
        <f t="shared" si="106"/>
        <v>0.38725069540778517</v>
      </c>
      <c r="Q282" s="4">
        <f t="shared" si="125"/>
        <v>0.56359823610707382</v>
      </c>
      <c r="R282" s="4">
        <f t="shared" si="107"/>
        <v>0.33259836884007393</v>
      </c>
      <c r="S282" s="4">
        <f t="shared" si="129"/>
        <v>0</v>
      </c>
      <c r="T282" s="4">
        <f t="shared" si="130"/>
        <v>0</v>
      </c>
      <c r="U282" s="5">
        <f t="shared" si="131"/>
        <v>1.1104222448007057</v>
      </c>
      <c r="V282" s="5">
        <f t="shared" si="132"/>
        <v>-9.0436021157166699</v>
      </c>
      <c r="W282" s="5">
        <f t="shared" si="133"/>
        <v>-0.52734071954948958</v>
      </c>
      <c r="X282" s="5">
        <f t="shared" si="108"/>
        <v>1</v>
      </c>
      <c r="Y282" s="5">
        <f t="shared" si="109"/>
        <v>-1.9934421513243579</v>
      </c>
      <c r="Z282" s="5">
        <f t="shared" si="110"/>
        <v>-0.67069842386257283</v>
      </c>
      <c r="AA282" s="5">
        <f t="shared" si="111"/>
        <v>7.3045130665961437</v>
      </c>
      <c r="AB282" s="5">
        <f t="shared" si="112"/>
        <v>-0.88301990652365214</v>
      </c>
      <c r="AC282" s="5">
        <f t="shared" si="113"/>
        <v>-9.7143005395792432</v>
      </c>
      <c r="AD282" s="5">
        <f t="shared" si="114"/>
        <v>-25.396827652953345</v>
      </c>
      <c r="AE282">
        <f t="shared" si="134"/>
        <v>0</v>
      </c>
    </row>
    <row r="283" spans="1:31" x14ac:dyDescent="0.2">
      <c r="A283">
        <f t="shared" si="115"/>
        <v>2.5099999999999905</v>
      </c>
      <c r="B283" s="5">
        <f t="shared" si="116"/>
        <v>-13.599721891023002</v>
      </c>
      <c r="C283" s="5">
        <f t="shared" si="117"/>
        <v>223.41821046013169</v>
      </c>
      <c r="D283" s="5">
        <f t="shared" si="118"/>
        <v>99.600687651239738</v>
      </c>
      <c r="E283" s="2">
        <f t="shared" si="126"/>
        <v>223.83174305875579</v>
      </c>
      <c r="F283" s="2">
        <f t="shared" si="127"/>
        <v>-3.4833615491859082</v>
      </c>
      <c r="G283" s="3">
        <f t="shared" si="119"/>
        <v>-8.1097976651262957</v>
      </c>
      <c r="H283" s="3">
        <f t="shared" si="120"/>
        <v>65.879495033380593</v>
      </c>
      <c r="I283" s="3">
        <f t="shared" si="121"/>
        <v>3.5931898946996106</v>
      </c>
      <c r="J283" s="2">
        <f t="shared" si="128"/>
        <v>66.473962554084864</v>
      </c>
      <c r="K283" s="2">
        <f t="shared" si="122"/>
        <v>45.312857910078293</v>
      </c>
      <c r="L283" s="6">
        <f t="shared" si="104"/>
        <v>2960.9754226387467</v>
      </c>
      <c r="M283" s="2">
        <f t="shared" si="105"/>
        <v>37.526251016081332</v>
      </c>
      <c r="N283" s="2">
        <f t="shared" si="123"/>
        <v>66.473962554084864</v>
      </c>
      <c r="O283" s="2">
        <f t="shared" si="124"/>
        <v>45.312857910078293</v>
      </c>
      <c r="P283" s="5">
        <f t="shared" si="106"/>
        <v>0.38725064929365077</v>
      </c>
      <c r="Q283" s="4">
        <f t="shared" si="125"/>
        <v>0.56452556120073394</v>
      </c>
      <c r="R283" s="4">
        <f t="shared" si="107"/>
        <v>0.33276628354829152</v>
      </c>
      <c r="S283" s="4">
        <f t="shared" si="129"/>
        <v>0</v>
      </c>
      <c r="T283" s="4">
        <f t="shared" si="130"/>
        <v>0</v>
      </c>
      <c r="U283" s="5">
        <f t="shared" si="131"/>
        <v>1.1098061592368451</v>
      </c>
      <c r="V283" s="5">
        <f t="shared" si="132"/>
        <v>-9.0154492595864681</v>
      </c>
      <c r="W283" s="5">
        <f t="shared" si="133"/>
        <v>-0.4917193302606418</v>
      </c>
      <c r="X283" s="5">
        <f t="shared" si="108"/>
        <v>0.99999999999999978</v>
      </c>
      <c r="Y283" s="5">
        <f t="shared" si="109"/>
        <v>-1.9840544138941194</v>
      </c>
      <c r="Z283" s="5">
        <f t="shared" si="110"/>
        <v>-0.64158099490221865</v>
      </c>
      <c r="AA283" s="5">
        <f t="shared" si="111"/>
        <v>7.2851012278821985</v>
      </c>
      <c r="AB283" s="5">
        <f t="shared" si="112"/>
        <v>-0.87424825465727429</v>
      </c>
      <c r="AC283" s="5">
        <f t="shared" si="113"/>
        <v>-9.6570302544886868</v>
      </c>
      <c r="AD283" s="5">
        <f t="shared" si="114"/>
        <v>-25.380618102378442</v>
      </c>
      <c r="AE283">
        <f t="shared" si="134"/>
        <v>0</v>
      </c>
    </row>
    <row r="284" spans="1:31" x14ac:dyDescent="0.2">
      <c r="A284">
        <f t="shared" si="115"/>
        <v>2.5199999999999902</v>
      </c>
      <c r="B284" s="5">
        <f t="shared" si="116"/>
        <v>-13.680863580086998</v>
      </c>
      <c r="C284" s="5">
        <f t="shared" si="117"/>
        <v>224.07652255895277</v>
      </c>
      <c r="D284" s="5">
        <f t="shared" si="118"/>
        <v>99.635350519281616</v>
      </c>
      <c r="E284" s="2">
        <f t="shared" si="126"/>
        <v>224.49377272078135</v>
      </c>
      <c r="F284" s="2">
        <f t="shared" si="127"/>
        <v>-3.4938240239136222</v>
      </c>
      <c r="G284" s="3">
        <f t="shared" si="119"/>
        <v>-8.1185401476728689</v>
      </c>
      <c r="H284" s="3">
        <f t="shared" si="120"/>
        <v>65.782924730835703</v>
      </c>
      <c r="I284" s="3">
        <f t="shared" si="121"/>
        <v>3.3393837136758262</v>
      </c>
      <c r="J284" s="2">
        <f t="shared" si="128"/>
        <v>66.366070878569673</v>
      </c>
      <c r="K284" s="2">
        <f t="shared" si="122"/>
        <v>45.239312118997731</v>
      </c>
      <c r="L284" s="6">
        <f t="shared" si="104"/>
        <v>2960.9746297098122</v>
      </c>
      <c r="M284" s="2">
        <f t="shared" si="105"/>
        <v>37.526240966808381</v>
      </c>
      <c r="N284" s="2">
        <f t="shared" si="123"/>
        <v>66.366070878569673</v>
      </c>
      <c r="O284" s="2">
        <f t="shared" si="124"/>
        <v>45.239312118997731</v>
      </c>
      <c r="P284" s="5">
        <f t="shared" si="106"/>
        <v>0.38725060299187364</v>
      </c>
      <c r="Q284" s="4">
        <f t="shared" si="125"/>
        <v>0.565443161995688</v>
      </c>
      <c r="R284" s="4">
        <f t="shared" si="107"/>
        <v>0.33293206146661308</v>
      </c>
      <c r="S284" s="4">
        <f t="shared" si="129"/>
        <v>0</v>
      </c>
      <c r="T284" s="4">
        <f t="shared" si="130"/>
        <v>0</v>
      </c>
      <c r="U284" s="5">
        <f t="shared" si="131"/>
        <v>1.1091991829218899</v>
      </c>
      <c r="V284" s="5">
        <f t="shared" si="132"/>
        <v>-8.9876215470302903</v>
      </c>
      <c r="W284" s="5">
        <f t="shared" si="133"/>
        <v>-0.45624479515983357</v>
      </c>
      <c r="X284" s="5">
        <f t="shared" si="108"/>
        <v>1</v>
      </c>
      <c r="Y284" s="5">
        <f t="shared" si="109"/>
        <v>-1.9747310155337083</v>
      </c>
      <c r="Z284" s="5">
        <f t="shared" si="110"/>
        <v>-0.61255280119570699</v>
      </c>
      <c r="AA284" s="5">
        <f t="shared" si="111"/>
        <v>7.2658861229057132</v>
      </c>
      <c r="AB284" s="5">
        <f t="shared" si="112"/>
        <v>-0.86553183261181843</v>
      </c>
      <c r="AC284" s="5">
        <f t="shared" si="113"/>
        <v>-9.6001743482259965</v>
      </c>
      <c r="AD284" s="5">
        <f t="shared" si="114"/>
        <v>-25.36435867225412</v>
      </c>
      <c r="AE284">
        <f t="shared" si="134"/>
        <v>0</v>
      </c>
    </row>
    <row r="285" spans="1:31" x14ac:dyDescent="0.2">
      <c r="A285">
        <f t="shared" si="115"/>
        <v>2.52999999999999</v>
      </c>
      <c r="B285" s="5">
        <f t="shared" si="116"/>
        <v>-13.762092258155358</v>
      </c>
      <c r="C285" s="5">
        <f t="shared" si="117"/>
        <v>224.73387179754374</v>
      </c>
      <c r="D285" s="5">
        <f t="shared" si="118"/>
        <v>99.667476138484759</v>
      </c>
      <c r="E285" s="2">
        <f t="shared" si="126"/>
        <v>225.15485408144502</v>
      </c>
      <c r="F285" s="2">
        <f t="shared" si="127"/>
        <v>-3.5042620434872056</v>
      </c>
      <c r="G285" s="3">
        <f t="shared" si="119"/>
        <v>-8.1271954659989873</v>
      </c>
      <c r="H285" s="3">
        <f t="shared" si="120"/>
        <v>65.686922987353441</v>
      </c>
      <c r="I285" s="3">
        <f t="shared" si="121"/>
        <v>3.0857401269532851</v>
      </c>
      <c r="J285" s="2">
        <f t="shared" si="128"/>
        <v>66.259678159648089</v>
      </c>
      <c r="K285" s="2">
        <f t="shared" si="122"/>
        <v>45.16678811155289</v>
      </c>
      <c r="L285" s="6">
        <f t="shared" si="104"/>
        <v>2960.9738334819822</v>
      </c>
      <c r="M285" s="2">
        <f t="shared" si="105"/>
        <v>37.526230875726505</v>
      </c>
      <c r="N285" s="2">
        <f t="shared" si="123"/>
        <v>66.259678159648089</v>
      </c>
      <c r="O285" s="2">
        <f t="shared" si="124"/>
        <v>45.16678811155289</v>
      </c>
      <c r="P285" s="5">
        <f t="shared" si="106"/>
        <v>0.38725055649747542</v>
      </c>
      <c r="Q285" s="4">
        <f t="shared" si="125"/>
        <v>0.56635093797633096</v>
      </c>
      <c r="R285" s="4">
        <f t="shared" si="107"/>
        <v>0.33309569762754504</v>
      </c>
      <c r="S285" s="4">
        <f t="shared" si="129"/>
        <v>0</v>
      </c>
      <c r="T285" s="4">
        <f t="shared" si="130"/>
        <v>0</v>
      </c>
      <c r="U285" s="5">
        <f t="shared" si="131"/>
        <v>1.1086015123669388</v>
      </c>
      <c r="V285" s="5">
        <f t="shared" si="132"/>
        <v>-8.9601169888387346</v>
      </c>
      <c r="W285" s="5">
        <f t="shared" si="133"/>
        <v>-0.42091471600791297</v>
      </c>
      <c r="X285" s="5">
        <f t="shared" si="108"/>
        <v>0.99999999999999978</v>
      </c>
      <c r="Y285" s="5">
        <f t="shared" si="109"/>
        <v>-1.9654715356967127</v>
      </c>
      <c r="Z285" s="5">
        <f t="shared" si="110"/>
        <v>-0.58361264840300242</v>
      </c>
      <c r="AA285" s="5">
        <f t="shared" si="111"/>
        <v>7.2468668185315215</v>
      </c>
      <c r="AB285" s="5">
        <f t="shared" si="112"/>
        <v>-0.85687002332977391</v>
      </c>
      <c r="AC285" s="5">
        <f t="shared" si="113"/>
        <v>-9.5437296372417375</v>
      </c>
      <c r="AD285" s="5">
        <f t="shared" si="114"/>
        <v>-25.348047897476391</v>
      </c>
      <c r="AE285">
        <f t="shared" si="134"/>
        <v>0</v>
      </c>
    </row>
    <row r="286" spans="1:31" x14ac:dyDescent="0.2">
      <c r="A286">
        <f t="shared" si="115"/>
        <v>2.5399999999999898</v>
      </c>
      <c r="B286" s="5">
        <f t="shared" si="116"/>
        <v>-13.843407056316513</v>
      </c>
      <c r="C286" s="5">
        <f t="shared" si="117"/>
        <v>225.3902638409354</v>
      </c>
      <c r="D286" s="5">
        <f t="shared" si="118"/>
        <v>99.697066137359414</v>
      </c>
      <c r="E286" s="2">
        <f t="shared" si="126"/>
        <v>225.8149927556037</v>
      </c>
      <c r="F286" s="2">
        <f t="shared" si="127"/>
        <v>-3.5146756463619813</v>
      </c>
      <c r="G286" s="3">
        <f t="shared" si="119"/>
        <v>-8.1357641662322848</v>
      </c>
      <c r="H286" s="3">
        <f t="shared" si="120"/>
        <v>65.591485690981017</v>
      </c>
      <c r="I286" s="3">
        <f t="shared" si="121"/>
        <v>2.8322596479785211</v>
      </c>
      <c r="J286" s="2">
        <f t="shared" si="128"/>
        <v>66.15478326192509</v>
      </c>
      <c r="K286" s="2">
        <f t="shared" si="122"/>
        <v>45.095285113786701</v>
      </c>
      <c r="L286" s="6">
        <f t="shared" si="104"/>
        <v>2960.9730338703166</v>
      </c>
      <c r="M286" s="2">
        <f t="shared" si="105"/>
        <v>37.526220741759218</v>
      </c>
      <c r="N286" s="2">
        <f t="shared" si="123"/>
        <v>66.15478326192509</v>
      </c>
      <c r="O286" s="2">
        <f t="shared" si="124"/>
        <v>45.095285113786701</v>
      </c>
      <c r="P286" s="5">
        <f t="shared" si="106"/>
        <v>0.38725050980549636</v>
      </c>
      <c r="Q286" s="4">
        <f t="shared" si="125"/>
        <v>0.5672487897539098</v>
      </c>
      <c r="R286" s="4">
        <f t="shared" si="107"/>
        <v>0.33325718721477621</v>
      </c>
      <c r="S286" s="4">
        <f t="shared" si="129"/>
        <v>0</v>
      </c>
      <c r="T286" s="4">
        <f t="shared" si="130"/>
        <v>0</v>
      </c>
      <c r="U286" s="5">
        <f t="shared" si="131"/>
        <v>1.1080133403170807</v>
      </c>
      <c r="V286" s="5">
        <f t="shared" si="132"/>
        <v>-8.9329336091708065</v>
      </c>
      <c r="W286" s="5">
        <f t="shared" si="133"/>
        <v>-0.38572670115329422</v>
      </c>
      <c r="X286" s="5">
        <f t="shared" si="108"/>
        <v>0.99999999999999978</v>
      </c>
      <c r="Y286" s="5">
        <f t="shared" si="109"/>
        <v>-1.9562755542307213</v>
      </c>
      <c r="Z286" s="5">
        <f t="shared" si="110"/>
        <v>-0.55475934031340435</v>
      </c>
      <c r="AA286" s="5">
        <f t="shared" si="111"/>
        <v>7.228042384224751</v>
      </c>
      <c r="AB286" s="5">
        <f t="shared" si="112"/>
        <v>-0.84826221391364065</v>
      </c>
      <c r="AC286" s="5">
        <f t="shared" si="113"/>
        <v>-9.4876929494842113</v>
      </c>
      <c r="AD286" s="5">
        <f t="shared" si="114"/>
        <v>-25.331684316928545</v>
      </c>
      <c r="AE286">
        <f t="shared" si="134"/>
        <v>0</v>
      </c>
    </row>
    <row r="287" spans="1:31" x14ac:dyDescent="0.2">
      <c r="A287">
        <f t="shared" si="115"/>
        <v>2.5499999999999896</v>
      </c>
      <c r="B287" s="5">
        <f t="shared" si="116"/>
        <v>-13.924807111089532</v>
      </c>
      <c r="C287" s="5">
        <f t="shared" si="117"/>
        <v>226.04570431319775</v>
      </c>
      <c r="D287" s="5">
        <f t="shared" si="118"/>
        <v>99.724122149623355</v>
      </c>
      <c r="E287" s="2">
        <f t="shared" si="126"/>
        <v>226.47419431699205</v>
      </c>
      <c r="F287" s="2">
        <f t="shared" si="127"/>
        <v>-3.5250648709085626</v>
      </c>
      <c r="G287" s="3">
        <f t="shared" si="119"/>
        <v>-8.1442467883714205</v>
      </c>
      <c r="H287" s="3">
        <f t="shared" si="120"/>
        <v>65.496608761486172</v>
      </c>
      <c r="I287" s="3">
        <f t="shared" si="121"/>
        <v>2.5789428048092358</v>
      </c>
      <c r="J287" s="2">
        <f t="shared" si="128"/>
        <v>66.05138500437036</v>
      </c>
      <c r="K287" s="2">
        <f t="shared" si="122"/>
        <v>45.024802320634187</v>
      </c>
      <c r="L287" s="6">
        <f t="shared" si="104"/>
        <v>2960.9722307902011</v>
      </c>
      <c r="M287" s="2">
        <f t="shared" si="105"/>
        <v>37.526210563834148</v>
      </c>
      <c r="N287" s="2">
        <f t="shared" si="123"/>
        <v>66.05138500437036</v>
      </c>
      <c r="O287" s="2">
        <f t="shared" si="124"/>
        <v>45.024802320634187</v>
      </c>
      <c r="P287" s="5">
        <f t="shared" si="106"/>
        <v>0.38725046291099563</v>
      </c>
      <c r="Q287" s="4">
        <f t="shared" si="125"/>
        <v>0.5681366191087619</v>
      </c>
      <c r="R287" s="4">
        <f t="shared" si="107"/>
        <v>0.33341652556559737</v>
      </c>
      <c r="S287" s="4">
        <f t="shared" si="129"/>
        <v>0</v>
      </c>
      <c r="T287" s="4">
        <f t="shared" si="130"/>
        <v>0</v>
      </c>
      <c r="U287" s="5">
        <f t="shared" si="131"/>
        <v>1.1074348557606857</v>
      </c>
      <c r="V287" s="5">
        <f t="shared" si="132"/>
        <v>-8.9060694452623217</v>
      </c>
      <c r="W287" s="5">
        <f t="shared" si="133"/>
        <v>-0.35067836563313198</v>
      </c>
      <c r="X287" s="5">
        <f t="shared" si="108"/>
        <v>1</v>
      </c>
      <c r="Y287" s="5">
        <f t="shared" si="109"/>
        <v>-1.9471426513610426</v>
      </c>
      <c r="Z287" s="5">
        <f t="shared" si="110"/>
        <v>-0.52599167898666221</v>
      </c>
      <c r="AA287" s="5">
        <f t="shared" si="111"/>
        <v>7.2094118919065195</v>
      </c>
      <c r="AB287" s="5">
        <f t="shared" si="112"/>
        <v>-0.83970779560035691</v>
      </c>
      <c r="AC287" s="5">
        <f t="shared" si="113"/>
        <v>-9.4320611242489836</v>
      </c>
      <c r="AD287" s="5">
        <f t="shared" si="114"/>
        <v>-25.315266473726613</v>
      </c>
      <c r="AE287">
        <f t="shared" si="134"/>
        <v>0</v>
      </c>
    </row>
    <row r="288" spans="1:31" x14ac:dyDescent="0.2">
      <c r="A288">
        <f t="shared" si="115"/>
        <v>2.5599999999999894</v>
      </c>
      <c r="B288" s="5">
        <f t="shared" si="116"/>
        <v>-14.006291564363027</v>
      </c>
      <c r="C288" s="5">
        <f t="shared" si="117"/>
        <v>226.7001987977564</v>
      </c>
      <c r="D288" s="5">
        <f t="shared" si="118"/>
        <v>99.748645814347753</v>
      </c>
      <c r="E288" s="2">
        <f t="shared" si="126"/>
        <v>227.13246429854146</v>
      </c>
      <c r="F288" s="2">
        <f t="shared" si="127"/>
        <v>-3.5354297554107448</v>
      </c>
      <c r="G288" s="3">
        <f t="shared" si="119"/>
        <v>-8.1526438663274234</v>
      </c>
      <c r="H288" s="3">
        <f t="shared" si="120"/>
        <v>65.402288150243677</v>
      </c>
      <c r="I288" s="3">
        <f t="shared" si="121"/>
        <v>2.3257901400719696</v>
      </c>
      <c r="J288" s="2">
        <f t="shared" si="128"/>
        <v>65.949482159258281</v>
      </c>
      <c r="K288" s="2">
        <f t="shared" si="122"/>
        <v>44.955338895199915</v>
      </c>
      <c r="L288" s="6">
        <f t="shared" ref="L288:L351" si="135">SQRT(spin^2-flag*((30/PI())*(wx*G288+wy*H288+wz*I288)/J288)^2)*EXP(-A288/(tau*146.7/N288))</f>
        <v>2960.9714241573583</v>
      </c>
      <c r="M288" s="2">
        <f t="shared" ref="M288:M351" si="136">(L288*PI()/30)*(circ/(2*PI()))/12</f>
        <v>37.526200340883186</v>
      </c>
      <c r="N288" s="2">
        <f t="shared" si="123"/>
        <v>65.949482159258281</v>
      </c>
      <c r="O288" s="2">
        <f t="shared" si="124"/>
        <v>44.955338895199915</v>
      </c>
      <c r="P288" s="5">
        <f t="shared" ref="P288:P351" si="137">cd0+(cdspin*L288/1000)*EXP(-A288/(tau*146.7/N288))</f>
        <v>0.38725041580905228</v>
      </c>
      <c r="Q288" s="4">
        <f t="shared" si="125"/>
        <v>0.56901432903237881</v>
      </c>
      <c r="R288" s="4">
        <f t="shared" ref="R288:R351" si="138">cl2_*Q288/(cl0+cl1_*Q288)</f>
        <v>0.33357370817328608</v>
      </c>
      <c r="S288" s="4">
        <f t="shared" si="129"/>
        <v>0</v>
      </c>
      <c r="T288" s="4">
        <f t="shared" si="130"/>
        <v>0</v>
      </c>
      <c r="U288" s="5">
        <f t="shared" si="131"/>
        <v>1.1068662439385648</v>
      </c>
      <c r="V288" s="5">
        <f t="shared" si="132"/>
        <v>-8.8795225471388886</v>
      </c>
      <c r="W288" s="5">
        <f t="shared" si="133"/>
        <v>-0.31576733127807888</v>
      </c>
      <c r="X288" s="5">
        <f t="shared" ref="X288:X351" si="139">M288/(romega*EXP(-A288/(tau*146.7/N288)))</f>
        <v>1</v>
      </c>
      <c r="Y288" s="5">
        <f t="shared" ref="Y288:Y351" si="140">const*($R288/omega)*N288*(wy*I288-wz*(H288-T288))</f>
        <v>-1.9380724076755049</v>
      </c>
      <c r="Z288" s="5">
        <f t="shared" ref="Z288:Z351" si="141">const*($R288/omega)*N288*(wz*(G288-S288)-wx*I288)</f>
        <v>-0.4973084648968632</v>
      </c>
      <c r="AA288" s="5">
        <f t="shared" ref="AA288:AA351" si="142">const*($R288/omega)*N288*(wx*(H288-T288)-wy*(G288-S288))</f>
        <v>7.1909744158122244</v>
      </c>
      <c r="AB288" s="5">
        <f t="shared" ref="AB288:AB351" si="143">U288+Y288</f>
        <v>-0.83120616373694012</v>
      </c>
      <c r="AC288" s="5">
        <f t="shared" ref="AC288:AC351" si="144">V288+Z288</f>
        <v>-9.3768310120357512</v>
      </c>
      <c r="AD288" s="5">
        <f t="shared" ref="AD288:AD351" si="145">W288+AA288-32.174</f>
        <v>-25.298792915465853</v>
      </c>
      <c r="AE288">
        <f t="shared" si="134"/>
        <v>0</v>
      </c>
    </row>
    <row r="289" spans="1:31" x14ac:dyDescent="0.2">
      <c r="A289">
        <f t="shared" ref="A289:A352" si="146">A288+dt</f>
        <v>2.5699999999999892</v>
      </c>
      <c r="B289" s="5">
        <f t="shared" ref="B289:B352" si="147">B288+G288*dt+0.5*AB288*dt*dt</f>
        <v>-14.087859563334488</v>
      </c>
      <c r="C289" s="5">
        <f t="shared" ref="C289:C352" si="148">C288+H288*dt+0.5*AC288*dt*dt</f>
        <v>227.35375283770824</v>
      </c>
      <c r="D289" s="5">
        <f t="shared" ref="D289:D352" si="149">D288+I288*dt+0.5*AD288*dt*dt</f>
        <v>99.7706387761027</v>
      </c>
      <c r="E289" s="2">
        <f t="shared" si="126"/>
        <v>227.78980819269759</v>
      </c>
      <c r="F289" s="2">
        <f t="shared" si="127"/>
        <v>-3.5457703380633654</v>
      </c>
      <c r="G289" s="3">
        <f t="shared" ref="G289:G352" si="150">G288+AB288*dt</f>
        <v>-8.1609559279647925</v>
      </c>
      <c r="H289" s="3">
        <f t="shared" ref="H289:H352" si="151">H288+AC288*dt</f>
        <v>65.308519840123324</v>
      </c>
      <c r="I289" s="3">
        <f t="shared" ref="I289:I352" si="152">I288+AD288*dt</f>
        <v>2.072802210917311</v>
      </c>
      <c r="J289" s="2">
        <f t="shared" si="128"/>
        <v>65.849073451124198</v>
      </c>
      <c r="K289" s="2">
        <f t="shared" ref="K289:K352" si="153">J289/1.467</f>
        <v>44.886893968046486</v>
      </c>
      <c r="L289" s="6">
        <f t="shared" si="135"/>
        <v>2960.9706138878573</v>
      </c>
      <c r="M289" s="2">
        <f t="shared" si="136"/>
        <v>37.526190071842628</v>
      </c>
      <c r="N289" s="2">
        <f t="shared" ref="N289:N352" si="154">IF(D289&gt;=hwind,SQRT((G289-vxw)^2+(H289-vyw)^2+I289^2),J289)</f>
        <v>65.849073451124198</v>
      </c>
      <c r="O289" s="2">
        <f t="shared" ref="O289:O352" si="155">J289/1.467</f>
        <v>44.886893968046486</v>
      </c>
      <c r="P289" s="5">
        <f t="shared" si="137"/>
        <v>0.38725036849476546</v>
      </c>
      <c r="Q289" s="4">
        <f t="shared" ref="Q289:Q352" si="156">(M289/N289)</f>
        <v>0.56988182376926011</v>
      </c>
      <c r="R289" s="4">
        <f t="shared" si="138"/>
        <v>0.3337287306894548</v>
      </c>
      <c r="S289" s="4">
        <f t="shared" si="129"/>
        <v>0</v>
      </c>
      <c r="T289" s="4">
        <f t="shared" si="130"/>
        <v>0</v>
      </c>
      <c r="U289" s="5">
        <f t="shared" si="131"/>
        <v>1.1063076863530217</v>
      </c>
      <c r="V289" s="5">
        <f t="shared" si="132"/>
        <v>-8.8532909773335273</v>
      </c>
      <c r="W289" s="5">
        <f t="shared" si="133"/>
        <v>-0.28099122682056121</v>
      </c>
      <c r="X289" s="5">
        <f t="shared" si="139"/>
        <v>0.99999999999999978</v>
      </c>
      <c r="Y289" s="5">
        <f t="shared" si="140"/>
        <v>-1.9290644041103495</v>
      </c>
      <c r="Z289" s="5">
        <f t="shared" si="141"/>
        <v>-0.46870849707904461</v>
      </c>
      <c r="AA289" s="5">
        <f t="shared" si="142"/>
        <v>7.1727290323524482</v>
      </c>
      <c r="AB289" s="5">
        <f t="shared" si="143"/>
        <v>-0.82275671775732784</v>
      </c>
      <c r="AC289" s="5">
        <f t="shared" si="144"/>
        <v>-9.3219994744125714</v>
      </c>
      <c r="AD289" s="5">
        <f t="shared" si="145"/>
        <v>-25.28226219446811</v>
      </c>
      <c r="AE289">
        <f t="shared" si="134"/>
        <v>0</v>
      </c>
    </row>
    <row r="290" spans="1:31" x14ac:dyDescent="0.2">
      <c r="A290">
        <f t="shared" si="146"/>
        <v>2.579999999999989</v>
      </c>
      <c r="B290" s="5">
        <f t="shared" si="147"/>
        <v>-14.169510260450025</v>
      </c>
      <c r="C290" s="5">
        <f t="shared" si="148"/>
        <v>228.00637193613576</v>
      </c>
      <c r="D290" s="5">
        <f t="shared" si="149"/>
        <v>99.790102685102141</v>
      </c>
      <c r="E290" s="2">
        <f t="shared" ref="E290:E353" si="157">SQRT(B290^2+C290^2)</f>
        <v>228.44623145173674</v>
      </c>
      <c r="F290" s="2">
        <f t="shared" ref="F290:F353" si="158">ATAN2(C290,B290)*180/PI()</f>
        <v>-3.5560866569701535</v>
      </c>
      <c r="G290" s="3">
        <f t="shared" si="150"/>
        <v>-8.1691834951423665</v>
      </c>
      <c r="H290" s="3">
        <f t="shared" si="151"/>
        <v>65.215299845379192</v>
      </c>
      <c r="I290" s="3">
        <f t="shared" si="152"/>
        <v>1.8199795889726298</v>
      </c>
      <c r="J290" s="2">
        <f t="shared" ref="J290:J353" si="159">SQRT(G290^2+H290^2+I290^2)</f>
        <v>65.750157555737445</v>
      </c>
      <c r="K290" s="2">
        <f t="shared" si="153"/>
        <v>44.819466636494504</v>
      </c>
      <c r="L290" s="6">
        <f t="shared" si="135"/>
        <v>2960.9697998981251</v>
      </c>
      <c r="M290" s="2">
        <f t="shared" si="136"/>
        <v>37.526179755653317</v>
      </c>
      <c r="N290" s="2">
        <f t="shared" si="154"/>
        <v>65.750157555737445</v>
      </c>
      <c r="O290" s="2">
        <f t="shared" si="155"/>
        <v>44.819466636494504</v>
      </c>
      <c r="P290" s="5">
        <f t="shared" si="137"/>
        <v>0.38725032096325512</v>
      </c>
      <c r="Q290" s="4">
        <f t="shared" si="156"/>
        <v>0.57073900885852302</v>
      </c>
      <c r="R290" s="4">
        <f t="shared" si="138"/>
        <v>0.33388158892635955</v>
      </c>
      <c r="S290" s="4">
        <f t="shared" ref="S290:S353" si="160">IF(D290&gt;=hwind,vxw,0)</f>
        <v>0</v>
      </c>
      <c r="T290" s="4">
        <f t="shared" ref="T290:T353" si="161">IF(D290&gt;=hwind,vyw,0)</f>
        <v>0</v>
      </c>
      <c r="U290" s="5">
        <f t="shared" ref="U290:U353" si="162">-const*$P290*$N290*(G290-S290)</f>
        <v>1.1057593607768148</v>
      </c>
      <c r="V290" s="5">
        <f t="shared" ref="V290:V353" si="163">-const*$P290*$N290*(H290-T290)</f>
        <v>-8.8273728106089102</v>
      </c>
      <c r="W290" s="5">
        <f t="shared" ref="W290:W353" si="164">-const*$P290*$N290*I290</f>
        <v>-0.24634768800650542</v>
      </c>
      <c r="X290" s="5">
        <f t="shared" si="139"/>
        <v>0.99999999999999978</v>
      </c>
      <c r="Y290" s="5">
        <f t="shared" si="140"/>
        <v>-1.9201182219371995</v>
      </c>
      <c r="Z290" s="5">
        <f t="shared" si="141"/>
        <v>-0.44019057327847561</v>
      </c>
      <c r="AA290" s="5">
        <f t="shared" si="142"/>
        <v>7.1546748199765124</v>
      </c>
      <c r="AB290" s="5">
        <f t="shared" si="143"/>
        <v>-0.81435886116038469</v>
      </c>
      <c r="AC290" s="5">
        <f t="shared" si="144"/>
        <v>-9.267563383887385</v>
      </c>
      <c r="AD290" s="5">
        <f t="shared" si="145"/>
        <v>-25.265672868029991</v>
      </c>
      <c r="AE290">
        <f t="shared" si="134"/>
        <v>0</v>
      </c>
    </row>
    <row r="291" spans="1:31" x14ac:dyDescent="0.2">
      <c r="A291">
        <f t="shared" si="146"/>
        <v>2.5899999999999888</v>
      </c>
      <c r="B291" s="5">
        <f t="shared" si="147"/>
        <v>-14.251242813344506</v>
      </c>
      <c r="C291" s="5">
        <f t="shared" si="148"/>
        <v>228.65806155642036</v>
      </c>
      <c r="D291" s="5">
        <f t="shared" si="149"/>
        <v>99.807039197348473</v>
      </c>
      <c r="E291" s="2">
        <f t="shared" si="157"/>
        <v>229.10173948808122</v>
      </c>
      <c r="F291" s="2">
        <f t="shared" si="158"/>
        <v>-3.5663787501415611</v>
      </c>
      <c r="G291" s="3">
        <f t="shared" si="150"/>
        <v>-8.1773270837539709</v>
      </c>
      <c r="H291" s="3">
        <f t="shared" si="151"/>
        <v>65.122624211540312</v>
      </c>
      <c r="I291" s="3">
        <f t="shared" si="152"/>
        <v>1.5673228602923299</v>
      </c>
      <c r="J291" s="2">
        <f t="shared" si="159"/>
        <v>65.652733099091819</v>
      </c>
      <c r="K291" s="2">
        <f t="shared" si="153"/>
        <v>44.753055963934436</v>
      </c>
      <c r="L291" s="6">
        <f t="shared" si="135"/>
        <v>2960.968982104956</v>
      </c>
      <c r="M291" s="2">
        <f t="shared" si="136"/>
        <v>37.526169391260723</v>
      </c>
      <c r="N291" s="2">
        <f t="shared" si="154"/>
        <v>65.652733099091819</v>
      </c>
      <c r="O291" s="2">
        <f t="shared" si="155"/>
        <v>44.753055963934436</v>
      </c>
      <c r="P291" s="5">
        <f t="shared" si="137"/>
        <v>0.38725027320966288</v>
      </c>
      <c r="Q291" s="4">
        <f t="shared" si="156"/>
        <v>0.57158579117523178</v>
      </c>
      <c r="R291" s="4">
        <f t="shared" si="138"/>
        <v>0.33403227885916825</v>
      </c>
      <c r="S291" s="4">
        <f t="shared" si="160"/>
        <v>0</v>
      </c>
      <c r="T291" s="4">
        <f t="shared" si="161"/>
        <v>0</v>
      </c>
      <c r="U291" s="5">
        <f t="shared" si="162"/>
        <v>1.1052214412620451</v>
      </c>
      <c r="V291" s="5">
        <f t="shared" si="163"/>
        <v>-8.8017661336843052</v>
      </c>
      <c r="W291" s="5">
        <f t="shared" si="164"/>
        <v>-0.21183435771044393</v>
      </c>
      <c r="X291" s="5">
        <f t="shared" si="139"/>
        <v>0.99999999999999978</v>
      </c>
      <c r="Y291" s="5">
        <f t="shared" si="140"/>
        <v>-1.9112334427511346</v>
      </c>
      <c r="Z291" s="5">
        <f t="shared" si="141"/>
        <v>-0.41175349010255935</v>
      </c>
      <c r="AA291" s="5">
        <f t="shared" si="142"/>
        <v>7.136810859038742</v>
      </c>
      <c r="AB291" s="5">
        <f t="shared" si="143"/>
        <v>-0.80601200148908947</v>
      </c>
      <c r="AC291" s="5">
        <f t="shared" si="144"/>
        <v>-9.2135196237868637</v>
      </c>
      <c r="AD291" s="5">
        <f t="shared" si="145"/>
        <v>-25.249023498671701</v>
      </c>
      <c r="AE291">
        <f t="shared" si="134"/>
        <v>0</v>
      </c>
    </row>
    <row r="292" spans="1:31" x14ac:dyDescent="0.2">
      <c r="A292">
        <f t="shared" si="146"/>
        <v>2.5999999999999885</v>
      </c>
      <c r="B292" s="5">
        <f t="shared" si="147"/>
        <v>-14.33305638478212</v>
      </c>
      <c r="C292" s="5">
        <f t="shared" si="148"/>
        <v>229.30882712255456</v>
      </c>
      <c r="D292" s="5">
        <f t="shared" si="149"/>
        <v>99.821449974776456</v>
      </c>
      <c r="E292" s="2">
        <f t="shared" si="157"/>
        <v>229.75633767461335</v>
      </c>
      <c r="F292" s="2">
        <f t="shared" si="158"/>
        <v>-3.5766466554925773</v>
      </c>
      <c r="G292" s="3">
        <f t="shared" si="150"/>
        <v>-8.1853872037688618</v>
      </c>
      <c r="H292" s="3">
        <f t="shared" si="151"/>
        <v>65.03048901530245</v>
      </c>
      <c r="I292" s="3">
        <f t="shared" si="152"/>
        <v>1.3148326253056128</v>
      </c>
      <c r="J292" s="2">
        <f t="shared" si="159"/>
        <v>65.55679865641369</v>
      </c>
      <c r="K292" s="2">
        <f t="shared" si="153"/>
        <v>44.687660979150436</v>
      </c>
      <c r="L292" s="6">
        <f t="shared" si="135"/>
        <v>2960.9681604255202</v>
      </c>
      <c r="M292" s="2">
        <f t="shared" si="136"/>
        <v>37.52615897761509</v>
      </c>
      <c r="N292" s="2">
        <f t="shared" si="154"/>
        <v>65.55679865641369</v>
      </c>
      <c r="O292" s="2">
        <f t="shared" si="155"/>
        <v>44.687660979150436</v>
      </c>
      <c r="P292" s="5">
        <f t="shared" si="137"/>
        <v>0.38725022522915231</v>
      </c>
      <c r="Q292" s="4">
        <f t="shared" si="156"/>
        <v>0.57242207897141961</v>
      </c>
      <c r="R292" s="4">
        <f t="shared" si="138"/>
        <v>0.33418079662818795</v>
      </c>
      <c r="S292" s="4">
        <f t="shared" si="160"/>
        <v>0</v>
      </c>
      <c r="T292" s="4">
        <f t="shared" si="161"/>
        <v>0</v>
      </c>
      <c r="U292" s="5">
        <f t="shared" si="162"/>
        <v>1.1046940981489941</v>
      </c>
      <c r="V292" s="5">
        <f t="shared" si="163"/>
        <v>-8.776469044967147</v>
      </c>
      <c r="W292" s="5">
        <f t="shared" si="164"/>
        <v>-0.17744888605392767</v>
      </c>
      <c r="X292" s="5">
        <f t="shared" si="139"/>
        <v>0.99999999999999978</v>
      </c>
      <c r="Y292" s="5">
        <f t="shared" si="140"/>
        <v>-1.9024096484598589</v>
      </c>
      <c r="Z292" s="5">
        <f t="shared" si="141"/>
        <v>-0.38339604317529485</v>
      </c>
      <c r="AA292" s="5">
        <f t="shared" si="142"/>
        <v>7.1191362316675013</v>
      </c>
      <c r="AB292" s="5">
        <f t="shared" si="143"/>
        <v>-0.79771555031086483</v>
      </c>
      <c r="AC292" s="5">
        <f t="shared" si="144"/>
        <v>-9.1598650881424426</v>
      </c>
      <c r="AD292" s="5">
        <f t="shared" si="145"/>
        <v>-25.232312654386426</v>
      </c>
      <c r="AE292">
        <f t="shared" si="134"/>
        <v>0</v>
      </c>
    </row>
    <row r="293" spans="1:31" x14ac:dyDescent="0.2">
      <c r="A293">
        <f t="shared" si="146"/>
        <v>2.6099999999999883</v>
      </c>
      <c r="B293" s="5">
        <f t="shared" si="147"/>
        <v>-14.414950142597325</v>
      </c>
      <c r="C293" s="5">
        <f t="shared" si="148"/>
        <v>229.95867401945318</v>
      </c>
      <c r="D293" s="5">
        <f t="shared" si="149"/>
        <v>99.833336685396802</v>
      </c>
      <c r="E293" s="2">
        <f t="shared" si="157"/>
        <v>230.41003134498874</v>
      </c>
      <c r="F293" s="2">
        <f t="shared" si="158"/>
        <v>-3.5868904108405291</v>
      </c>
      <c r="G293" s="3">
        <f t="shared" si="150"/>
        <v>-8.1933643592719712</v>
      </c>
      <c r="H293" s="3">
        <f t="shared" si="151"/>
        <v>64.938890364421027</v>
      </c>
      <c r="I293" s="3">
        <f t="shared" si="152"/>
        <v>1.0625094987617487</v>
      </c>
      <c r="J293" s="2">
        <f t="shared" si="159"/>
        <v>65.462352751188533</v>
      </c>
      <c r="K293" s="2">
        <f t="shared" si="153"/>
        <v>44.623280675656801</v>
      </c>
      <c r="L293" s="6">
        <f t="shared" si="135"/>
        <v>2960.9673347773773</v>
      </c>
      <c r="M293" s="2">
        <f t="shared" si="136"/>
        <v>37.526148513671615</v>
      </c>
      <c r="N293" s="2">
        <f t="shared" si="154"/>
        <v>65.462352751188533</v>
      </c>
      <c r="O293" s="2">
        <f t="shared" si="155"/>
        <v>44.623280675656801</v>
      </c>
      <c r="P293" s="5">
        <f t="shared" si="137"/>
        <v>0.38725017701690945</v>
      </c>
      <c r="Q293" s="4">
        <f t="shared" si="156"/>
        <v>0.57324778191676418</v>
      </c>
      <c r="R293" s="4">
        <f t="shared" si="138"/>
        <v>0.3343271385410474</v>
      </c>
      <c r="S293" s="4">
        <f t="shared" si="160"/>
        <v>0</v>
      </c>
      <c r="T293" s="4">
        <f t="shared" si="161"/>
        <v>0</v>
      </c>
      <c r="U293" s="5">
        <f t="shared" si="162"/>
        <v>1.1041774980749155</v>
      </c>
      <c r="V293" s="5">
        <f t="shared" si="163"/>
        <v>-8.7514796542892892</v>
      </c>
      <c r="W293" s="5">
        <f t="shared" si="164"/>
        <v>-0.14318893052716944</v>
      </c>
      <c r="X293" s="5">
        <f t="shared" si="139"/>
        <v>0.99999999999999978</v>
      </c>
      <c r="Y293" s="5">
        <f t="shared" si="140"/>
        <v>-1.8936464212739574</v>
      </c>
      <c r="Z293" s="5">
        <f t="shared" si="141"/>
        <v>-0.35511702729424088</v>
      </c>
      <c r="AA293" s="5">
        <f t="shared" si="142"/>
        <v>7.1016500216369698</v>
      </c>
      <c r="AB293" s="5">
        <f t="shared" si="143"/>
        <v>-0.78946892319904194</v>
      </c>
      <c r="AC293" s="5">
        <f t="shared" si="144"/>
        <v>-9.1065966815835306</v>
      </c>
      <c r="AD293" s="5">
        <f t="shared" si="145"/>
        <v>-25.215538908890199</v>
      </c>
      <c r="AE293">
        <f t="shared" si="134"/>
        <v>0</v>
      </c>
    </row>
    <row r="294" spans="1:31" x14ac:dyDescent="0.2">
      <c r="A294">
        <f t="shared" si="146"/>
        <v>2.6199999999999881</v>
      </c>
      <c r="B294" s="5">
        <f t="shared" si="147"/>
        <v>-14.496923259636205</v>
      </c>
      <c r="C294" s="5">
        <f t="shared" si="148"/>
        <v>230.60760759326334</v>
      </c>
      <c r="D294" s="5">
        <f t="shared" si="149"/>
        <v>99.842701003438975</v>
      </c>
      <c r="E294" s="2">
        <f t="shared" si="157"/>
        <v>231.06282579394787</v>
      </c>
      <c r="F294" s="2">
        <f t="shared" si="158"/>
        <v>-3.5971100539028655</v>
      </c>
      <c r="G294" s="3">
        <f t="shared" si="150"/>
        <v>-8.201259048503962</v>
      </c>
      <c r="H294" s="3">
        <f t="shared" si="151"/>
        <v>64.847824397605194</v>
      </c>
      <c r="I294" s="3">
        <f t="shared" si="152"/>
        <v>0.81035410967284671</v>
      </c>
      <c r="J294" s="2">
        <f t="shared" si="159"/>
        <v>65.369393854206507</v>
      </c>
      <c r="K294" s="2">
        <f t="shared" si="153"/>
        <v>44.559914011047375</v>
      </c>
      <c r="L294" s="6">
        <f t="shared" si="135"/>
        <v>2960.9665050784843</v>
      </c>
      <c r="M294" s="2">
        <f t="shared" si="136"/>
        <v>37.52613799839051</v>
      </c>
      <c r="N294" s="2">
        <f t="shared" si="154"/>
        <v>65.369393854206507</v>
      </c>
      <c r="O294" s="2">
        <f t="shared" si="155"/>
        <v>44.559914011047375</v>
      </c>
      <c r="P294" s="5">
        <f t="shared" si="137"/>
        <v>0.38725012856814389</v>
      </c>
      <c r="Q294" s="4">
        <f t="shared" si="156"/>
        <v>0.57406281113888147</v>
      </c>
      <c r="R294" s="4">
        <f t="shared" si="138"/>
        <v>0.33447130107483553</v>
      </c>
      <c r="S294" s="4">
        <f t="shared" si="160"/>
        <v>0</v>
      </c>
      <c r="T294" s="4">
        <f t="shared" si="161"/>
        <v>0</v>
      </c>
      <c r="U294" s="5">
        <f t="shared" si="162"/>
        <v>1.1036718039828191</v>
      </c>
      <c r="V294" s="5">
        <f t="shared" si="163"/>
        <v>-8.7267960826480184</v>
      </c>
      <c r="W294" s="5">
        <f t="shared" si="164"/>
        <v>-0.10905215611384303</v>
      </c>
      <c r="X294" s="5">
        <f t="shared" si="139"/>
        <v>1</v>
      </c>
      <c r="Y294" s="5">
        <f t="shared" si="140"/>
        <v>-1.8849433436982661</v>
      </c>
      <c r="Z294" s="5">
        <f t="shared" si="141"/>
        <v>-0.32691523658992183</v>
      </c>
      <c r="AA294" s="5">
        <f t="shared" si="142"/>
        <v>7.0843513142418182</v>
      </c>
      <c r="AB294" s="5">
        <f t="shared" si="143"/>
        <v>-0.78127153971544705</v>
      </c>
      <c r="AC294" s="5">
        <f t="shared" si="144"/>
        <v>-9.0537113192379408</v>
      </c>
      <c r="AD294" s="5">
        <f t="shared" si="145"/>
        <v>-25.198700841872025</v>
      </c>
      <c r="AE294">
        <f t="shared" si="134"/>
        <v>0</v>
      </c>
    </row>
    <row r="295" spans="1:31" x14ac:dyDescent="0.2">
      <c r="A295">
        <f t="shared" si="146"/>
        <v>2.6299999999999879</v>
      </c>
      <c r="B295" s="5">
        <f t="shared" si="147"/>
        <v>-14.578974913698231</v>
      </c>
      <c r="C295" s="5">
        <f t="shared" si="148"/>
        <v>231.25563315167344</v>
      </c>
      <c r="D295" s="5">
        <f t="shared" si="149"/>
        <v>99.849544609493606</v>
      </c>
      <c r="E295" s="2">
        <f t="shared" si="157"/>
        <v>231.71472627762702</v>
      </c>
      <c r="F295" s="2">
        <f t="shared" si="158"/>
        <v>-3.6073056222949371</v>
      </c>
      <c r="G295" s="3">
        <f t="shared" si="150"/>
        <v>-8.2090717639011164</v>
      </c>
      <c r="H295" s="3">
        <f t="shared" si="151"/>
        <v>64.757287284412811</v>
      </c>
      <c r="I295" s="3">
        <f t="shared" si="152"/>
        <v>0.55836710125412647</v>
      </c>
      <c r="J295" s="2">
        <f t="shared" si="159"/>
        <v>65.277920382627187</v>
      </c>
      <c r="K295" s="2">
        <f t="shared" si="153"/>
        <v>44.497559906357999</v>
      </c>
      <c r="L295" s="6">
        <f t="shared" si="135"/>
        <v>2960.9656712472051</v>
      </c>
      <c r="M295" s="2">
        <f t="shared" si="136"/>
        <v>37.526127430737141</v>
      </c>
      <c r="N295" s="2">
        <f t="shared" si="154"/>
        <v>65.277920382627187</v>
      </c>
      <c r="O295" s="2">
        <f t="shared" si="155"/>
        <v>44.497559906357999</v>
      </c>
      <c r="P295" s="5">
        <f t="shared" si="137"/>
        <v>0.38725007987808879</v>
      </c>
      <c r="Q295" s="4">
        <f t="shared" si="156"/>
        <v>0.57486707926320824</v>
      </c>
      <c r="R295" s="4">
        <f t="shared" si="138"/>
        <v>0.33461328087819253</v>
      </c>
      <c r="S295" s="4">
        <f t="shared" si="160"/>
        <v>0</v>
      </c>
      <c r="T295" s="4">
        <f t="shared" si="161"/>
        <v>0</v>
      </c>
      <c r="U295" s="5">
        <f t="shared" si="162"/>
        <v>1.1031771751302433</v>
      </c>
      <c r="V295" s="5">
        <f t="shared" si="163"/>
        <v>-8.7024164619517226</v>
      </c>
      <c r="W295" s="5">
        <f t="shared" si="164"/>
        <v>-7.503623541895614E-2</v>
      </c>
      <c r="X295" s="5">
        <f t="shared" si="139"/>
        <v>0.99999999999999967</v>
      </c>
      <c r="Y295" s="5">
        <f t="shared" si="140"/>
        <v>-1.8762999985243323</v>
      </c>
      <c r="Z295" s="5">
        <f t="shared" si="141"/>
        <v>-0.29878946468760903</v>
      </c>
      <c r="AA295" s="5">
        <f t="shared" si="142"/>
        <v>7.0672391961747039</v>
      </c>
      <c r="AB295" s="5">
        <f t="shared" si="143"/>
        <v>-0.773122823394089</v>
      </c>
      <c r="AC295" s="5">
        <f t="shared" si="144"/>
        <v>-9.0012059266393312</v>
      </c>
      <c r="AD295" s="5">
        <f t="shared" si="145"/>
        <v>-25.181797039244252</v>
      </c>
      <c r="AE295">
        <f t="shared" si="134"/>
        <v>0</v>
      </c>
    </row>
    <row r="296" spans="1:31" x14ac:dyDescent="0.2">
      <c r="A296">
        <f t="shared" si="146"/>
        <v>2.6399999999999877</v>
      </c>
      <c r="B296" s="5">
        <f t="shared" si="147"/>
        <v>-14.661104287478411</v>
      </c>
      <c r="C296" s="5">
        <f t="shared" si="148"/>
        <v>231.90275596422123</v>
      </c>
      <c r="D296" s="5">
        <f t="shared" si="149"/>
        <v>99.853869190654194</v>
      </c>
      <c r="E296" s="2">
        <f t="shared" si="157"/>
        <v>232.36573801386783</v>
      </c>
      <c r="F296" s="2">
        <f t="shared" si="158"/>
        <v>-3.6174771535277435</v>
      </c>
      <c r="G296" s="3">
        <f t="shared" si="150"/>
        <v>-8.216802992135058</v>
      </c>
      <c r="H296" s="3">
        <f t="shared" si="151"/>
        <v>64.667275225146412</v>
      </c>
      <c r="I296" s="3">
        <f t="shared" si="152"/>
        <v>0.30654913086168395</v>
      </c>
      <c r="J296" s="2">
        <f t="shared" si="159"/>
        <v>65.187930699064424</v>
      </c>
      <c r="K296" s="2">
        <f t="shared" si="153"/>
        <v>44.436217245442684</v>
      </c>
      <c r="L296" s="6">
        <f t="shared" si="135"/>
        <v>2960.9648332023253</v>
      </c>
      <c r="M296" s="2">
        <f t="shared" si="136"/>
        <v>37.52611680968225</v>
      </c>
      <c r="N296" s="2">
        <f t="shared" si="154"/>
        <v>65.187930699064424</v>
      </c>
      <c r="O296" s="2">
        <f t="shared" si="155"/>
        <v>44.436217245442684</v>
      </c>
      <c r="P296" s="5">
        <f t="shared" si="137"/>
        <v>0.387250030942002</v>
      </c>
      <c r="Q296" s="4">
        <f t="shared" si="156"/>
        <v>0.57566050045243766</v>
      </c>
      <c r="R296" s="4">
        <f t="shared" si="138"/>
        <v>0.33475307477335359</v>
      </c>
      <c r="S296" s="4">
        <f t="shared" si="160"/>
        <v>0</v>
      </c>
      <c r="T296" s="4">
        <f t="shared" si="161"/>
        <v>0</v>
      </c>
      <c r="U296" s="5">
        <f t="shared" si="162"/>
        <v>1.1026937670980508</v>
      </c>
      <c r="V296" s="5">
        <f t="shared" si="163"/>
        <v>-8.6783389347703448</v>
      </c>
      <c r="W296" s="5">
        <f t="shared" si="164"/>
        <v>-4.1138848799716667E-2</v>
      </c>
      <c r="X296" s="5">
        <f t="shared" si="139"/>
        <v>1</v>
      </c>
      <c r="Y296" s="5">
        <f t="shared" si="140"/>
        <v>-1.8677159688239833</v>
      </c>
      <c r="Z296" s="5">
        <f t="shared" si="141"/>
        <v>-0.27073850487141304</v>
      </c>
      <c r="AA296" s="5">
        <f t="shared" si="142"/>
        <v>7.0503127554067229</v>
      </c>
      <c r="AB296" s="5">
        <f t="shared" si="143"/>
        <v>-0.76502220172593249</v>
      </c>
      <c r="AC296" s="5">
        <f t="shared" si="144"/>
        <v>-8.9490774396417585</v>
      </c>
      <c r="AD296" s="5">
        <f t="shared" si="145"/>
        <v>-25.164826093392993</v>
      </c>
      <c r="AE296">
        <f t="shared" si="134"/>
        <v>0</v>
      </c>
    </row>
    <row r="297" spans="1:31" x14ac:dyDescent="0.2">
      <c r="A297">
        <f t="shared" si="146"/>
        <v>2.6499999999999875</v>
      </c>
      <c r="B297" s="5">
        <f t="shared" si="147"/>
        <v>-14.743310568509846</v>
      </c>
      <c r="C297" s="5">
        <f t="shared" si="148"/>
        <v>232.54898126260073</v>
      </c>
      <c r="D297" s="5">
        <f t="shared" si="149"/>
        <v>99.855676440658144</v>
      </c>
      <c r="E297" s="2">
        <f t="shared" si="157"/>
        <v>233.01586618252622</v>
      </c>
      <c r="F297" s="2">
        <f t="shared" si="158"/>
        <v>-3.6276246850056948</v>
      </c>
      <c r="G297" s="3">
        <f t="shared" si="150"/>
        <v>-8.2244532141523177</v>
      </c>
      <c r="H297" s="3">
        <f t="shared" si="151"/>
        <v>64.577784450749988</v>
      </c>
      <c r="I297" s="3">
        <f t="shared" si="152"/>
        <v>5.4900869927754004E-2</v>
      </c>
      <c r="J297" s="2">
        <f t="shared" si="159"/>
        <v>65.099423110691433</v>
      </c>
      <c r="K297" s="2">
        <f t="shared" si="153"/>
        <v>44.375884874363621</v>
      </c>
      <c r="L297" s="6">
        <f t="shared" si="135"/>
        <v>2960.9639908630566</v>
      </c>
      <c r="M297" s="2">
        <f t="shared" si="136"/>
        <v>37.526106134201932</v>
      </c>
      <c r="N297" s="2">
        <f t="shared" si="154"/>
        <v>65.099423110691433</v>
      </c>
      <c r="O297" s="2">
        <f t="shared" si="155"/>
        <v>44.375884874363621</v>
      </c>
      <c r="P297" s="5">
        <f t="shared" si="137"/>
        <v>0.38724998175516623</v>
      </c>
      <c r="Q297" s="4">
        <f t="shared" si="156"/>
        <v>0.57644299044547032</v>
      </c>
      <c r="R297" s="4">
        <f t="shared" si="138"/>
        <v>0.33489067975814274</v>
      </c>
      <c r="S297" s="4">
        <f t="shared" si="160"/>
        <v>0</v>
      </c>
      <c r="T297" s="4">
        <f t="shared" si="161"/>
        <v>0</v>
      </c>
      <c r="U297" s="5">
        <f t="shared" si="162"/>
        <v>1.1022217317992489</v>
      </c>
      <c r="V297" s="5">
        <f t="shared" si="163"/>
        <v>-8.6545616540905304</v>
      </c>
      <c r="W297" s="5">
        <f t="shared" si="164"/>
        <v>-7.3576844993082377E-3</v>
      </c>
      <c r="X297" s="5">
        <f t="shared" si="139"/>
        <v>1</v>
      </c>
      <c r="Y297" s="5">
        <f t="shared" si="140"/>
        <v>-1.8591908379439939</v>
      </c>
      <c r="Z297" s="5">
        <f t="shared" si="141"/>
        <v>-0.24276115025061737</v>
      </c>
      <c r="AA297" s="5">
        <f t="shared" si="142"/>
        <v>7.0335710810707965</v>
      </c>
      <c r="AB297" s="5">
        <f t="shared" si="143"/>
        <v>-0.756969106144745</v>
      </c>
      <c r="AC297" s="5">
        <f t="shared" si="144"/>
        <v>-8.8973228043411474</v>
      </c>
      <c r="AD297" s="5">
        <f t="shared" si="145"/>
        <v>-25.147786603428511</v>
      </c>
      <c r="AE297">
        <f t="shared" si="134"/>
        <v>0</v>
      </c>
    </row>
    <row r="298" spans="1:31" x14ac:dyDescent="0.2">
      <c r="A298">
        <f t="shared" si="146"/>
        <v>2.6599999999999873</v>
      </c>
      <c r="B298" s="5">
        <f t="shared" si="147"/>
        <v>-14.825592949106676</v>
      </c>
      <c r="C298" s="5">
        <f t="shared" si="148"/>
        <v>233.19431424096803</v>
      </c>
      <c r="D298" s="5">
        <f t="shared" si="149"/>
        <v>99.854968060027247</v>
      </c>
      <c r="E298" s="2">
        <f t="shared" si="157"/>
        <v>233.66511592577945</v>
      </c>
      <c r="F298" s="2">
        <f t="shared" si="158"/>
        <v>-3.637748254024336</v>
      </c>
      <c r="G298" s="3">
        <f t="shared" si="150"/>
        <v>-8.2320229052137659</v>
      </c>
      <c r="H298" s="3">
        <f t="shared" si="151"/>
        <v>64.488811222706573</v>
      </c>
      <c r="I298" s="3">
        <f t="shared" si="152"/>
        <v>-0.19657699610653112</v>
      </c>
      <c r="J298" s="2">
        <f t="shared" si="159"/>
        <v>65.01239586836688</v>
      </c>
      <c r="K298" s="2">
        <f t="shared" si="153"/>
        <v>44.316561600795417</v>
      </c>
      <c r="L298" s="6">
        <f t="shared" si="135"/>
        <v>2960.9631441490501</v>
      </c>
      <c r="M298" s="2">
        <f t="shared" si="136"/>
        <v>37.526095403277886</v>
      </c>
      <c r="N298" s="2">
        <f t="shared" si="154"/>
        <v>65.01239586836688</v>
      </c>
      <c r="O298" s="2">
        <f t="shared" si="155"/>
        <v>44.316561600795417</v>
      </c>
      <c r="P298" s="5">
        <f t="shared" si="137"/>
        <v>0.3872499323128899</v>
      </c>
      <c r="Q298" s="4">
        <f t="shared" si="156"/>
        <v>0.57721446659585396</v>
      </c>
      <c r="R298" s="4">
        <f t="shared" si="138"/>
        <v>0.33502609300791519</v>
      </c>
      <c r="S298" s="4">
        <f t="shared" si="160"/>
        <v>0</v>
      </c>
      <c r="T298" s="4">
        <f t="shared" si="161"/>
        <v>0</v>
      </c>
      <c r="U298" s="5">
        <f t="shared" si="162"/>
        <v>1.1017612174878637</v>
      </c>
      <c r="V298" s="5">
        <f t="shared" si="163"/>
        <v>-8.6310827830755628</v>
      </c>
      <c r="W298" s="5">
        <f t="shared" si="164"/>
        <v>2.6309561216510572E-2</v>
      </c>
      <c r="X298" s="5">
        <f t="shared" si="139"/>
        <v>0.99999999999999978</v>
      </c>
      <c r="Y298" s="5">
        <f t="shared" si="140"/>
        <v>-1.8507241895018509</v>
      </c>
      <c r="Z298" s="5">
        <f t="shared" si="141"/>
        <v>-0.21485619392818214</v>
      </c>
      <c r="AA298" s="5">
        <f t="shared" si="142"/>
        <v>7.0170132633480442</v>
      </c>
      <c r="AB298" s="5">
        <f t="shared" si="143"/>
        <v>-0.7489629720139872</v>
      </c>
      <c r="AC298" s="5">
        <f t="shared" si="144"/>
        <v>-8.8459389770037458</v>
      </c>
      <c r="AD298" s="5">
        <f t="shared" si="145"/>
        <v>-25.130677175435444</v>
      </c>
      <c r="AE298">
        <f t="shared" si="134"/>
        <v>0</v>
      </c>
    </row>
    <row r="299" spans="1:31" x14ac:dyDescent="0.2">
      <c r="A299">
        <f t="shared" si="146"/>
        <v>2.6699999999999871</v>
      </c>
      <c r="B299" s="5">
        <f t="shared" si="147"/>
        <v>-14.907950626307414</v>
      </c>
      <c r="C299" s="5">
        <f t="shared" si="148"/>
        <v>233.83876005624626</v>
      </c>
      <c r="D299" s="5">
        <f t="shared" si="149"/>
        <v>99.851745756207421</v>
      </c>
      <c r="E299" s="2">
        <f t="shared" si="157"/>
        <v>234.3134923484329</v>
      </c>
      <c r="F299" s="2">
        <f t="shared" si="158"/>
        <v>-3.6478478977680839</v>
      </c>
      <c r="G299" s="3">
        <f t="shared" si="150"/>
        <v>-8.2395125349339065</v>
      </c>
      <c r="H299" s="3">
        <f t="shared" si="151"/>
        <v>64.400351832936536</v>
      </c>
      <c r="I299" s="3">
        <f t="shared" si="152"/>
        <v>-0.44788376786088557</v>
      </c>
      <c r="J299" s="2">
        <f t="shared" si="159"/>
        <v>64.926847165782348</v>
      </c>
      <c r="K299" s="2">
        <f t="shared" si="153"/>
        <v>44.258246193443995</v>
      </c>
      <c r="L299" s="6">
        <f t="shared" si="135"/>
        <v>2960.9622929804077</v>
      </c>
      <c r="M299" s="2">
        <f t="shared" si="136"/>
        <v>37.526084615897524</v>
      </c>
      <c r="N299" s="2">
        <f t="shared" si="154"/>
        <v>64.926847165782348</v>
      </c>
      <c r="O299" s="2">
        <f t="shared" si="155"/>
        <v>44.258246193443995</v>
      </c>
      <c r="P299" s="5">
        <f t="shared" si="137"/>
        <v>0.38724988261050769</v>
      </c>
      <c r="Q299" s="4">
        <f t="shared" si="156"/>
        <v>0.57797484790967124</v>
      </c>
      <c r="R299" s="4">
        <f t="shared" si="138"/>
        <v>0.33515931187744802</v>
      </c>
      <c r="S299" s="4">
        <f t="shared" si="160"/>
        <v>0</v>
      </c>
      <c r="T299" s="4">
        <f t="shared" si="161"/>
        <v>0</v>
      </c>
      <c r="U299" s="5">
        <f t="shared" si="162"/>
        <v>1.1013123687678799</v>
      </c>
      <c r="V299" s="5">
        <f t="shared" si="163"/>
        <v>-8.6079004948300781</v>
      </c>
      <c r="W299" s="5">
        <f t="shared" si="164"/>
        <v>5.9865183920071771E-2</v>
      </c>
      <c r="X299" s="5">
        <f t="shared" si="139"/>
        <v>0.99999999999999978</v>
      </c>
      <c r="Y299" s="5">
        <f t="shared" si="140"/>
        <v>-1.8423156073826219</v>
      </c>
      <c r="Z299" s="5">
        <f t="shared" si="141"/>
        <v>-0.18702242917134521</v>
      </c>
      <c r="AA299" s="5">
        <f t="shared" si="142"/>
        <v>7.0006383933572103</v>
      </c>
      <c r="AB299" s="5">
        <f t="shared" si="143"/>
        <v>-0.74100323861474204</v>
      </c>
      <c r="AC299" s="5">
        <f t="shared" si="144"/>
        <v>-8.7949229240014226</v>
      </c>
      <c r="AD299" s="5">
        <f t="shared" si="145"/>
        <v>-25.113496422722719</v>
      </c>
      <c r="AE299">
        <f t="shared" si="134"/>
        <v>0</v>
      </c>
    </row>
    <row r="300" spans="1:31" x14ac:dyDescent="0.2">
      <c r="A300">
        <f t="shared" si="146"/>
        <v>2.6799999999999868</v>
      </c>
      <c r="B300" s="5">
        <f t="shared" si="147"/>
        <v>-14.990382801818685</v>
      </c>
      <c r="C300" s="5">
        <f t="shared" si="148"/>
        <v>234.4823238284294</v>
      </c>
      <c r="D300" s="5">
        <f t="shared" si="149"/>
        <v>99.846011243707679</v>
      </c>
      <c r="E300" s="2">
        <f t="shared" si="157"/>
        <v>234.96100051822535</v>
      </c>
      <c r="F300" s="2">
        <f t="shared" si="158"/>
        <v>-3.6579236533079409</v>
      </c>
      <c r="G300" s="3">
        <f t="shared" si="150"/>
        <v>-8.2469225673200537</v>
      </c>
      <c r="H300" s="3">
        <f t="shared" si="151"/>
        <v>64.312402603696526</v>
      </c>
      <c r="I300" s="3">
        <f t="shared" si="152"/>
        <v>-0.69901873208811272</v>
      </c>
      <c r="J300" s="2">
        <f t="shared" si="159"/>
        <v>64.842775138631552</v>
      </c>
      <c r="K300" s="2">
        <f t="shared" si="153"/>
        <v>44.200937381480266</v>
      </c>
      <c r="L300" s="6">
        <f t="shared" si="135"/>
        <v>2960.9614372776896</v>
      </c>
      <c r="M300" s="2">
        <f t="shared" si="136"/>
        <v>37.526073771054051</v>
      </c>
      <c r="N300" s="2">
        <f t="shared" si="154"/>
        <v>64.842775138631552</v>
      </c>
      <c r="O300" s="2">
        <f t="shared" si="155"/>
        <v>44.200937381480266</v>
      </c>
      <c r="P300" s="5">
        <f t="shared" si="137"/>
        <v>0.38724983264338109</v>
      </c>
      <c r="Q300" s="4">
        <f t="shared" si="156"/>
        <v>0.57872405508284674</v>
      </c>
      <c r="R300" s="4">
        <f t="shared" si="138"/>
        <v>0.33529033390277646</v>
      </c>
      <c r="S300" s="4">
        <f t="shared" si="160"/>
        <v>0</v>
      </c>
      <c r="T300" s="4">
        <f t="shared" si="161"/>
        <v>0</v>
      </c>
      <c r="U300" s="5">
        <f t="shared" si="162"/>
        <v>1.1008753266022584</v>
      </c>
      <c r="V300" s="5">
        <f t="shared" si="163"/>
        <v>-8.585012972169535</v>
      </c>
      <c r="W300" s="5">
        <f t="shared" si="164"/>
        <v>9.3311470879817823E-2</v>
      </c>
      <c r="X300" s="5">
        <f t="shared" si="139"/>
        <v>1</v>
      </c>
      <c r="Y300" s="5">
        <f t="shared" si="140"/>
        <v>-1.8339646757369183</v>
      </c>
      <c r="Z300" s="5">
        <f t="shared" si="141"/>
        <v>-0.15925864958424429</v>
      </c>
      <c r="AA300" s="5">
        <f t="shared" si="142"/>
        <v>6.9844455630471298</v>
      </c>
      <c r="AB300" s="5">
        <f t="shared" si="143"/>
        <v>-0.73308934913465995</v>
      </c>
      <c r="AC300" s="5">
        <f t="shared" si="144"/>
        <v>-8.7442716217537786</v>
      </c>
      <c r="AD300" s="5">
        <f t="shared" si="145"/>
        <v>-25.096242966073053</v>
      </c>
      <c r="AE300">
        <f t="shared" si="134"/>
        <v>0</v>
      </c>
    </row>
    <row r="301" spans="1:31" x14ac:dyDescent="0.2">
      <c r="A301">
        <f t="shared" si="146"/>
        <v>2.6899999999999866</v>
      </c>
      <c r="B301" s="5">
        <f t="shared" si="147"/>
        <v>-15.072888681959341</v>
      </c>
      <c r="C301" s="5">
        <f t="shared" si="148"/>
        <v>235.12501064088528</v>
      </c>
      <c r="D301" s="5">
        <f t="shared" si="149"/>
        <v>99.837766244238495</v>
      </c>
      <c r="E301" s="2">
        <f t="shared" si="157"/>
        <v>235.60764546613328</v>
      </c>
      <c r="F301" s="2">
        <f t="shared" si="158"/>
        <v>-3.6679755575992026</v>
      </c>
      <c r="G301" s="3">
        <f t="shared" si="150"/>
        <v>-8.2542534608114</v>
      </c>
      <c r="H301" s="3">
        <f t="shared" si="151"/>
        <v>64.224959887478988</v>
      </c>
      <c r="I301" s="3">
        <f t="shared" si="152"/>
        <v>-0.94998116174884317</v>
      </c>
      <c r="J301" s="2">
        <f t="shared" si="159"/>
        <v>64.76017786380207</v>
      </c>
      <c r="K301" s="2">
        <f t="shared" si="153"/>
        <v>44.144633853989141</v>
      </c>
      <c r="L301" s="6">
        <f t="shared" si="135"/>
        <v>2960.960576961927</v>
      </c>
      <c r="M301" s="2">
        <f t="shared" si="136"/>
        <v>37.526062867746646</v>
      </c>
      <c r="N301" s="2">
        <f t="shared" si="154"/>
        <v>64.76017786380207</v>
      </c>
      <c r="O301" s="2">
        <f t="shared" si="155"/>
        <v>44.144633853989141</v>
      </c>
      <c r="P301" s="5">
        <f t="shared" si="137"/>
        <v>0.38724978240689917</v>
      </c>
      <c r="Q301" s="4">
        <f t="shared" si="156"/>
        <v>0.57946201053783652</v>
      </c>
      <c r="R301" s="4">
        <f t="shared" si="138"/>
        <v>0.33541915680297452</v>
      </c>
      <c r="S301" s="4">
        <f t="shared" si="160"/>
        <v>0</v>
      </c>
      <c r="T301" s="4">
        <f t="shared" si="161"/>
        <v>0</v>
      </c>
      <c r="U301" s="5">
        <f t="shared" si="162"/>
        <v>1.1004502283220565</v>
      </c>
      <c r="V301" s="5">
        <f t="shared" si="163"/>
        <v>-8.5624184073944871</v>
      </c>
      <c r="W301" s="5">
        <f t="shared" si="164"/>
        <v>0.12665070091576794</v>
      </c>
      <c r="X301" s="5">
        <f t="shared" si="139"/>
        <v>1</v>
      </c>
      <c r="Y301" s="5">
        <f t="shared" si="140"/>
        <v>-1.8256709789799512</v>
      </c>
      <c r="Z301" s="5">
        <f t="shared" si="141"/>
        <v>-0.13156364928248293</v>
      </c>
      <c r="AA301" s="5">
        <f t="shared" si="142"/>
        <v>6.9684338650923152</v>
      </c>
      <c r="AB301" s="5">
        <f t="shared" si="143"/>
        <v>-0.72522075065789471</v>
      </c>
      <c r="AC301" s="5">
        <f t="shared" si="144"/>
        <v>-8.6939820566769708</v>
      </c>
      <c r="AD301" s="5">
        <f t="shared" si="145"/>
        <v>-25.078915433991916</v>
      </c>
      <c r="AE301">
        <f t="shared" si="134"/>
        <v>0</v>
      </c>
    </row>
    <row r="302" spans="1:31" x14ac:dyDescent="0.2">
      <c r="A302">
        <f t="shared" si="146"/>
        <v>2.6999999999999864</v>
      </c>
      <c r="B302" s="5">
        <f t="shared" si="147"/>
        <v>-15.155467477604988</v>
      </c>
      <c r="C302" s="5">
        <f t="shared" si="148"/>
        <v>235.76682554065724</v>
      </c>
      <c r="D302" s="5">
        <f t="shared" si="149"/>
        <v>99.827012486849313</v>
      </c>
      <c r="E302" s="2">
        <f t="shared" si="157"/>
        <v>236.25343218667416</v>
      </c>
      <c r="F302" s="2">
        <f t="shared" si="158"/>
        <v>-3.6780036474791622</v>
      </c>
      <c r="G302" s="3">
        <f t="shared" si="150"/>
        <v>-8.2615056683179784</v>
      </c>
      <c r="H302" s="3">
        <f t="shared" si="151"/>
        <v>64.138020066912219</v>
      </c>
      <c r="I302" s="3">
        <f t="shared" si="152"/>
        <v>-1.2007703160887624</v>
      </c>
      <c r="J302" s="2">
        <f t="shared" si="159"/>
        <v>64.679053358589627</v>
      </c>
      <c r="K302" s="2">
        <f t="shared" si="153"/>
        <v>44.089334259433961</v>
      </c>
      <c r="L302" s="6">
        <f t="shared" si="135"/>
        <v>2960.9597119546306</v>
      </c>
      <c r="M302" s="2">
        <f t="shared" si="136"/>
        <v>37.526051904980555</v>
      </c>
      <c r="N302" s="2">
        <f t="shared" si="154"/>
        <v>64.679053358589627</v>
      </c>
      <c r="O302" s="2">
        <f t="shared" si="155"/>
        <v>44.089334259433961</v>
      </c>
      <c r="P302" s="5">
        <f t="shared" si="137"/>
        <v>0.38724973189647882</v>
      </c>
      <c r="Q302" s="4">
        <f t="shared" si="156"/>
        <v>0.58018863845967139</v>
      </c>
      <c r="R302" s="4">
        <f t="shared" si="138"/>
        <v>0.33554577848187983</v>
      </c>
      <c r="S302" s="4">
        <f t="shared" si="160"/>
        <v>0</v>
      </c>
      <c r="T302" s="4">
        <f t="shared" si="161"/>
        <v>0</v>
      </c>
      <c r="U302" s="5">
        <f t="shared" si="162"/>
        <v>1.1000372076356568</v>
      </c>
      <c r="V302" s="5">
        <f t="shared" si="163"/>
        <v>-8.540115002069653</v>
      </c>
      <c r="W302" s="5">
        <f t="shared" si="164"/>
        <v>0.15988514425252431</v>
      </c>
      <c r="X302" s="5">
        <f t="shared" si="139"/>
        <v>0.99999999999999978</v>
      </c>
      <c r="Y302" s="5">
        <f t="shared" si="140"/>
        <v>-1.8174341017916786</v>
      </c>
      <c r="Z302" s="5">
        <f t="shared" si="141"/>
        <v>-0.10393622306955892</v>
      </c>
      <c r="AA302" s="5">
        <f t="shared" si="142"/>
        <v>6.9526023927916478</v>
      </c>
      <c r="AB302" s="5">
        <f t="shared" si="143"/>
        <v>-0.71739689415602181</v>
      </c>
      <c r="AC302" s="5">
        <f t="shared" si="144"/>
        <v>-8.6440512251392114</v>
      </c>
      <c r="AD302" s="5">
        <f t="shared" si="145"/>
        <v>-25.061512462955825</v>
      </c>
      <c r="AE302">
        <f t="shared" si="134"/>
        <v>0</v>
      </c>
    </row>
    <row r="303" spans="1:31" x14ac:dyDescent="0.2">
      <c r="A303">
        <f t="shared" si="146"/>
        <v>2.7099999999999862</v>
      </c>
      <c r="B303" s="5">
        <f t="shared" si="147"/>
        <v>-15.238118404132875</v>
      </c>
      <c r="C303" s="5">
        <f t="shared" si="148"/>
        <v>236.4077735387651</v>
      </c>
      <c r="D303" s="5">
        <f t="shared" si="149"/>
        <v>99.813751708065269</v>
      </c>
      <c r="E303" s="2">
        <f t="shared" si="157"/>
        <v>236.8983656382087</v>
      </c>
      <c r="F303" s="2">
        <f t="shared" si="158"/>
        <v>-3.6880079596648052</v>
      </c>
      <c r="G303" s="3">
        <f t="shared" si="150"/>
        <v>-8.2686796372595381</v>
      </c>
      <c r="H303" s="3">
        <f t="shared" si="151"/>
        <v>64.051579554660833</v>
      </c>
      <c r="I303" s="3">
        <f t="shared" si="152"/>
        <v>-1.4513854407183207</v>
      </c>
      <c r="J303" s="2">
        <f t="shared" si="159"/>
        <v>64.599399579935763</v>
      </c>
      <c r="K303" s="2">
        <f t="shared" si="153"/>
        <v>44.035037205136852</v>
      </c>
      <c r="L303" s="6">
        <f t="shared" si="135"/>
        <v>2960.9588421778012</v>
      </c>
      <c r="M303" s="2">
        <f t="shared" si="136"/>
        <v>37.526040881767265</v>
      </c>
      <c r="N303" s="2">
        <f t="shared" si="154"/>
        <v>64.599399579935763</v>
      </c>
      <c r="O303" s="2">
        <f t="shared" si="155"/>
        <v>44.035037205136852</v>
      </c>
      <c r="P303" s="5">
        <f t="shared" si="137"/>
        <v>0.3872496811075658</v>
      </c>
      <c r="Q303" s="4">
        <f t="shared" si="156"/>
        <v>0.5809038648313174</v>
      </c>
      <c r="R303" s="4">
        <f t="shared" si="138"/>
        <v>0.33567019702975964</v>
      </c>
      <c r="S303" s="4">
        <f t="shared" si="160"/>
        <v>0</v>
      </c>
      <c r="T303" s="4">
        <f t="shared" si="161"/>
        <v>0</v>
      </c>
      <c r="U303" s="5">
        <f t="shared" si="162"/>
        <v>1.0996363946381285</v>
      </c>
      <c r="V303" s="5">
        <f t="shared" si="163"/>
        <v>-8.5181009668078058</v>
      </c>
      <c r="W303" s="5">
        <f t="shared" si="164"/>
        <v>0.19301706236991437</v>
      </c>
      <c r="X303" s="5">
        <f t="shared" si="139"/>
        <v>0.99999999999999978</v>
      </c>
      <c r="Y303" s="5">
        <f t="shared" si="140"/>
        <v>-1.8092536291180399</v>
      </c>
      <c r="Z303" s="5">
        <f t="shared" si="141"/>
        <v>-7.6375166615075166E-2</v>
      </c>
      <c r="AA303" s="5">
        <f t="shared" si="142"/>
        <v>6.9369502399702609</v>
      </c>
      <c r="AB303" s="5">
        <f t="shared" si="143"/>
        <v>-0.70961723447991143</v>
      </c>
      <c r="AC303" s="5">
        <f t="shared" si="144"/>
        <v>-8.5944761334228819</v>
      </c>
      <c r="AD303" s="5">
        <f t="shared" si="145"/>
        <v>-25.044032697659823</v>
      </c>
      <c r="AE303">
        <f t="shared" si="134"/>
        <v>0</v>
      </c>
    </row>
    <row r="304" spans="1:31" x14ac:dyDescent="0.2">
      <c r="A304">
        <f t="shared" si="146"/>
        <v>2.719999999999986</v>
      </c>
      <c r="B304" s="5">
        <f t="shared" si="147"/>
        <v>-15.320840681367194</v>
      </c>
      <c r="C304" s="5">
        <f t="shared" si="148"/>
        <v>237.04785961050504</v>
      </c>
      <c r="D304" s="5">
        <f t="shared" si="149"/>
        <v>99.7979856520232</v>
      </c>
      <c r="E304" s="2">
        <f t="shared" si="157"/>
        <v>237.54245074324197</v>
      </c>
      <c r="F304" s="2">
        <f t="shared" si="158"/>
        <v>-3.6979885307504974</v>
      </c>
      <c r="G304" s="3">
        <f t="shared" si="150"/>
        <v>-8.2757758096043368</v>
      </c>
      <c r="H304" s="3">
        <f t="shared" si="151"/>
        <v>63.965634793326608</v>
      </c>
      <c r="I304" s="3">
        <f t="shared" si="152"/>
        <v>-1.7018257676949189</v>
      </c>
      <c r="J304" s="2">
        <f t="shared" si="159"/>
        <v>64.521214423689045</v>
      </c>
      <c r="K304" s="2">
        <f t="shared" si="153"/>
        <v>43.981741256775081</v>
      </c>
      <c r="L304" s="6">
        <f t="shared" si="135"/>
        <v>2960.9579675539408</v>
      </c>
      <c r="M304" s="2">
        <f t="shared" si="136"/>
        <v>37.526029797124593</v>
      </c>
      <c r="N304" s="2">
        <f t="shared" si="154"/>
        <v>64.521214423689045</v>
      </c>
      <c r="O304" s="2">
        <f t="shared" si="155"/>
        <v>43.981741256775081</v>
      </c>
      <c r="P304" s="5">
        <f t="shared" si="137"/>
        <v>0.38724963003563495</v>
      </c>
      <c r="Q304" s="4">
        <f t="shared" si="156"/>
        <v>0.58160761746832312</v>
      </c>
      <c r="R304" s="4">
        <f t="shared" si="138"/>
        <v>0.33579241072491811</v>
      </c>
      <c r="S304" s="4">
        <f t="shared" si="160"/>
        <v>0</v>
      </c>
      <c r="T304" s="4">
        <f t="shared" si="161"/>
        <v>0</v>
      </c>
      <c r="U304" s="5">
        <f t="shared" si="162"/>
        <v>1.0992479158207289</v>
      </c>
      <c r="V304" s="5">
        <f t="shared" si="163"/>
        <v>-8.4963745210584527</v>
      </c>
      <c r="W304" s="5">
        <f t="shared" si="164"/>
        <v>0.22604870785136588</v>
      </c>
      <c r="X304" s="5">
        <f t="shared" si="139"/>
        <v>0.99999999999999978</v>
      </c>
      <c r="Y304" s="5">
        <f t="shared" si="140"/>
        <v>-1.801129146173269</v>
      </c>
      <c r="Z304" s="5">
        <f t="shared" si="141"/>
        <v>-4.8879276634646689E-2</v>
      </c>
      <c r="AA304" s="5">
        <f t="shared" si="142"/>
        <v>6.9214765008845918</v>
      </c>
      <c r="AB304" s="5">
        <f t="shared" si="143"/>
        <v>-0.70188123035254013</v>
      </c>
      <c r="AC304" s="5">
        <f t="shared" si="144"/>
        <v>-8.5452537976930998</v>
      </c>
      <c r="AD304" s="5">
        <f t="shared" si="145"/>
        <v>-25.026474791264043</v>
      </c>
      <c r="AE304">
        <f t="shared" si="134"/>
        <v>0</v>
      </c>
    </row>
    <row r="305" spans="1:31" x14ac:dyDescent="0.2">
      <c r="A305">
        <f t="shared" si="146"/>
        <v>2.7299999999999858</v>
      </c>
      <c r="B305" s="5">
        <f t="shared" si="147"/>
        <v>-15.403633533524756</v>
      </c>
      <c r="C305" s="5">
        <f t="shared" si="148"/>
        <v>237.6870886957484</v>
      </c>
      <c r="D305" s="5">
        <f t="shared" si="149"/>
        <v>99.779716070606682</v>
      </c>
      <c r="E305" s="2">
        <f t="shared" si="157"/>
        <v>238.18569238872365</v>
      </c>
      <c r="F305" s="2">
        <f t="shared" si="158"/>
        <v>-3.7079453972056751</v>
      </c>
      <c r="G305" s="3">
        <f t="shared" si="150"/>
        <v>-8.282794621907863</v>
      </c>
      <c r="H305" s="3">
        <f t="shared" si="151"/>
        <v>63.880182255349673</v>
      </c>
      <c r="I305" s="3">
        <f t="shared" si="152"/>
        <v>-1.9520905156075594</v>
      </c>
      <c r="J305" s="2">
        <f t="shared" si="159"/>
        <v>64.444495723890356</v>
      </c>
      <c r="K305" s="2">
        <f t="shared" si="153"/>
        <v>43.929444937893898</v>
      </c>
      <c r="L305" s="6">
        <f t="shared" si="135"/>
        <v>2960.957088006061</v>
      </c>
      <c r="M305" s="2">
        <f t="shared" si="136"/>
        <v>37.526018650076814</v>
      </c>
      <c r="N305" s="2">
        <f t="shared" si="154"/>
        <v>64.444495723890356</v>
      </c>
      <c r="O305" s="2">
        <f t="shared" si="155"/>
        <v>43.929444937893898</v>
      </c>
      <c r="P305" s="5">
        <f t="shared" si="137"/>
        <v>0.38724957867619092</v>
      </c>
      <c r="Q305" s="4">
        <f t="shared" si="156"/>
        <v>0.58229982605272312</v>
      </c>
      <c r="R305" s="4">
        <f t="shared" si="138"/>
        <v>0.33591241803524291</v>
      </c>
      <c r="S305" s="4">
        <f t="shared" si="160"/>
        <v>0</v>
      </c>
      <c r="T305" s="4">
        <f t="shared" si="161"/>
        <v>0</v>
      </c>
      <c r="U305" s="5">
        <f t="shared" si="162"/>
        <v>1.0988718940805666</v>
      </c>
      <c r="V305" s="5">
        <f t="shared" si="163"/>
        <v>-8.4749338929013405</v>
      </c>
      <c r="W305" s="5">
        <f t="shared" si="164"/>
        <v>0.25898232423011425</v>
      </c>
      <c r="X305" s="5">
        <f t="shared" si="139"/>
        <v>1</v>
      </c>
      <c r="Y305" s="5">
        <f t="shared" si="140"/>
        <v>-1.7930602384432814</v>
      </c>
      <c r="Z305" s="5">
        <f t="shared" si="141"/>
        <v>-2.144735107141937E-2</v>
      </c>
      <c r="AA305" s="5">
        <f t="shared" si="142"/>
        <v>6.9061802701306529</v>
      </c>
      <c r="AB305" s="5">
        <f t="shared" si="143"/>
        <v>-0.69418834436271482</v>
      </c>
      <c r="AC305" s="5">
        <f t="shared" si="144"/>
        <v>-8.4963812439727597</v>
      </c>
      <c r="AD305" s="5">
        <f t="shared" si="145"/>
        <v>-25.008837405639234</v>
      </c>
      <c r="AE305">
        <f t="shared" si="134"/>
        <v>0</v>
      </c>
    </row>
    <row r="306" spans="1:31" x14ac:dyDescent="0.2">
      <c r="A306">
        <f t="shared" si="146"/>
        <v>2.7399999999999856</v>
      </c>
      <c r="B306" s="5">
        <f t="shared" si="147"/>
        <v>-15.486496189161052</v>
      </c>
      <c r="C306" s="5">
        <f t="shared" si="148"/>
        <v>238.32546569923969</v>
      </c>
      <c r="D306" s="5">
        <f t="shared" si="149"/>
        <v>99.758944723580328</v>
      </c>
      <c r="E306" s="2">
        <f t="shared" si="157"/>
        <v>238.82809542634712</v>
      </c>
      <c r="F306" s="2">
        <f t="shared" si="158"/>
        <v>-3.7178785953725169</v>
      </c>
      <c r="G306" s="3">
        <f t="shared" si="150"/>
        <v>-8.28973650535149</v>
      </c>
      <c r="H306" s="3">
        <f t="shared" si="151"/>
        <v>63.795218442909949</v>
      </c>
      <c r="I306" s="3">
        <f t="shared" si="152"/>
        <v>-2.2021788896639518</v>
      </c>
      <c r="J306" s="2">
        <f t="shared" si="159"/>
        <v>64.369241252082787</v>
      </c>
      <c r="K306" s="2">
        <f t="shared" si="153"/>
        <v>43.878146729436118</v>
      </c>
      <c r="L306" s="6">
        <f t="shared" si="135"/>
        <v>2960.9562034576948</v>
      </c>
      <c r="M306" s="2">
        <f t="shared" si="136"/>
        <v>37.526007439654812</v>
      </c>
      <c r="N306" s="2">
        <f t="shared" si="154"/>
        <v>64.369241252082787</v>
      </c>
      <c r="O306" s="2">
        <f t="shared" si="155"/>
        <v>43.878146729436118</v>
      </c>
      <c r="P306" s="5">
        <f t="shared" si="137"/>
        <v>0.38724952702476878</v>
      </c>
      <c r="Q306" s="4">
        <f t="shared" si="156"/>
        <v>0.58298042216616286</v>
      </c>
      <c r="R306" s="4">
        <f t="shared" si="138"/>
        <v>0.33603021761968949</v>
      </c>
      <c r="S306" s="4">
        <f t="shared" si="160"/>
        <v>0</v>
      </c>
      <c r="T306" s="4">
        <f t="shared" si="161"/>
        <v>0</v>
      </c>
      <c r="U306" s="5">
        <f t="shared" si="162"/>
        <v>1.0985084487304357</v>
      </c>
      <c r="V306" s="5">
        <f t="shared" si="163"/>
        <v>-8.4537773188448142</v>
      </c>
      <c r="W306" s="5">
        <f t="shared" si="164"/>
        <v>0.29182014583334331</v>
      </c>
      <c r="X306" s="5">
        <f t="shared" si="139"/>
        <v>1</v>
      </c>
      <c r="Y306" s="5">
        <f t="shared" si="140"/>
        <v>-1.785046491690135</v>
      </c>
      <c r="Z306" s="5">
        <f t="shared" si="141"/>
        <v>5.9218107208886765E-3</v>
      </c>
      <c r="AA306" s="5">
        <f t="shared" si="142"/>
        <v>6.8910606425555665</v>
      </c>
      <c r="AB306" s="5">
        <f t="shared" si="143"/>
        <v>-0.68653804295969922</v>
      </c>
      <c r="AC306" s="5">
        <f t="shared" si="144"/>
        <v>-8.4478555081239257</v>
      </c>
      <c r="AD306" s="5">
        <f t="shared" si="145"/>
        <v>-24.991119211611089</v>
      </c>
      <c r="AE306">
        <f t="shared" si="134"/>
        <v>0</v>
      </c>
    </row>
    <row r="307" spans="1:31" x14ac:dyDescent="0.2">
      <c r="A307">
        <f t="shared" si="146"/>
        <v>2.7499999999999853</v>
      </c>
      <c r="B307" s="5">
        <f t="shared" si="147"/>
        <v>-15.569427881116715</v>
      </c>
      <c r="C307" s="5">
        <f t="shared" si="148"/>
        <v>238.96299549089338</v>
      </c>
      <c r="D307" s="5">
        <f t="shared" si="149"/>
        <v>99.735673378723106</v>
      </c>
      <c r="E307" s="2">
        <f t="shared" si="157"/>
        <v>239.4696646728475</v>
      </c>
      <c r="F307" s="2">
        <f t="shared" si="158"/>
        <v>-3.7277881614636308</v>
      </c>
      <c r="G307" s="3">
        <f t="shared" si="150"/>
        <v>-8.2966018857810866</v>
      </c>
      <c r="H307" s="3">
        <f t="shared" si="151"/>
        <v>63.710739887828709</v>
      </c>
      <c r="I307" s="3">
        <f t="shared" si="152"/>
        <v>-2.4520900817800628</v>
      </c>
      <c r="J307" s="2">
        <f t="shared" si="159"/>
        <v>64.295448716646177</v>
      </c>
      <c r="K307" s="2">
        <f t="shared" si="153"/>
        <v>43.827845069288465</v>
      </c>
      <c r="L307" s="6">
        <f t="shared" si="135"/>
        <v>2960.9553138329056</v>
      </c>
      <c r="M307" s="2">
        <f t="shared" si="136"/>
        <v>37.525996164896199</v>
      </c>
      <c r="N307" s="2">
        <f t="shared" si="154"/>
        <v>64.295448716646177</v>
      </c>
      <c r="O307" s="2">
        <f t="shared" si="155"/>
        <v>43.827845069288465</v>
      </c>
      <c r="P307" s="5">
        <f t="shared" si="137"/>
        <v>0.3872494750769348</v>
      </c>
      <c r="Q307" s="4">
        <f t="shared" si="156"/>
        <v>0.58364933932221974</v>
      </c>
      <c r="R307" s="4">
        <f t="shared" si="138"/>
        <v>0.33614580832970348</v>
      </c>
      <c r="S307" s="4">
        <f t="shared" si="160"/>
        <v>0</v>
      </c>
      <c r="T307" s="4">
        <f t="shared" si="161"/>
        <v>0</v>
      </c>
      <c r="U307" s="5">
        <f t="shared" si="162"/>
        <v>1.0981576955088397</v>
      </c>
      <c r="V307" s="5">
        <f t="shared" si="163"/>
        <v>-8.4329030436289596</v>
      </c>
      <c r="W307" s="5">
        <f t="shared" si="164"/>
        <v>0.32456439762436107</v>
      </c>
      <c r="X307" s="5">
        <f t="shared" si="139"/>
        <v>1</v>
      </c>
      <c r="Y307" s="5">
        <f t="shared" si="140"/>
        <v>-1.7770874919575499</v>
      </c>
      <c r="Z307" s="5">
        <f t="shared" si="141"/>
        <v>3.32294077935123E-2</v>
      </c>
      <c r="AA307" s="5">
        <f t="shared" si="142"/>
        <v>6.8761167131723484</v>
      </c>
      <c r="AB307" s="5">
        <f t="shared" si="143"/>
        <v>-0.67892979644871021</v>
      </c>
      <c r="AC307" s="5">
        <f t="shared" si="144"/>
        <v>-8.3996736358354465</v>
      </c>
      <c r="AD307" s="5">
        <f t="shared" si="145"/>
        <v>-24.973318889203291</v>
      </c>
      <c r="AE307">
        <f t="shared" si="134"/>
        <v>0</v>
      </c>
    </row>
    <row r="308" spans="1:31" x14ac:dyDescent="0.2">
      <c r="A308">
        <f t="shared" si="146"/>
        <v>2.7599999999999851</v>
      </c>
      <c r="B308" s="5">
        <f t="shared" si="147"/>
        <v>-15.652427846464347</v>
      </c>
      <c r="C308" s="5">
        <f t="shared" si="148"/>
        <v>239.5996829060899</v>
      </c>
      <c r="D308" s="5">
        <f t="shared" si="149"/>
        <v>99.709903811960842</v>
      </c>
      <c r="E308" s="2">
        <f t="shared" si="157"/>
        <v>240.11040491029871</v>
      </c>
      <c r="F308" s="2">
        <f t="shared" si="158"/>
        <v>-3.7376741315597228</v>
      </c>
      <c r="G308" s="3">
        <f t="shared" si="150"/>
        <v>-8.3033911837455729</v>
      </c>
      <c r="H308" s="3">
        <f t="shared" si="151"/>
        <v>63.626743151470357</v>
      </c>
      <c r="I308" s="3">
        <f t="shared" si="152"/>
        <v>-2.7018232706720959</v>
      </c>
      <c r="J308" s="2">
        <f t="shared" si="159"/>
        <v>64.223115762157079</v>
      </c>
      <c r="K308" s="2">
        <f t="shared" si="153"/>
        <v>43.778538351845313</v>
      </c>
      <c r="L308" s="6">
        <f t="shared" si="135"/>
        <v>2960.9544190562979</v>
      </c>
      <c r="M308" s="2">
        <f t="shared" si="136"/>
        <v>37.525984824845445</v>
      </c>
      <c r="N308" s="2">
        <f t="shared" si="154"/>
        <v>64.223115762157079</v>
      </c>
      <c r="O308" s="2">
        <f t="shared" si="155"/>
        <v>43.778538351845313</v>
      </c>
      <c r="P308" s="5">
        <f t="shared" si="137"/>
        <v>0.3872494228282865</v>
      </c>
      <c r="Q308" s="4">
        <f t="shared" si="156"/>
        <v>0.58430651299788405</v>
      </c>
      <c r="R308" s="4">
        <f t="shared" si="138"/>
        <v>0.33625918921057812</v>
      </c>
      <c r="S308" s="4">
        <f t="shared" si="160"/>
        <v>0</v>
      </c>
      <c r="T308" s="4">
        <f t="shared" si="161"/>
        <v>0</v>
      </c>
      <c r="U308" s="5">
        <f t="shared" si="162"/>
        <v>1.0978197465902115</v>
      </c>
      <c r="V308" s="5">
        <f t="shared" si="163"/>
        <v>-8.4123093200335948</v>
      </c>
      <c r="W308" s="5">
        <f t="shared" si="164"/>
        <v>0.35721729504291444</v>
      </c>
      <c r="X308" s="5">
        <f t="shared" si="139"/>
        <v>1.0000000000000002</v>
      </c>
      <c r="Y308" s="5">
        <f t="shared" si="140"/>
        <v>-1.7691828255774782</v>
      </c>
      <c r="Z308" s="5">
        <f t="shared" si="141"/>
        <v>6.0476637416822861E-2</v>
      </c>
      <c r="AA308" s="5">
        <f t="shared" si="142"/>
        <v>6.8613475770779866</v>
      </c>
      <c r="AB308" s="5">
        <f t="shared" si="143"/>
        <v>-0.67136307898726666</v>
      </c>
      <c r="AC308" s="5">
        <f t="shared" si="144"/>
        <v>-8.3518326826167719</v>
      </c>
      <c r="AD308" s="5">
        <f t="shared" si="145"/>
        <v>-24.955435127879099</v>
      </c>
      <c r="AE308">
        <f t="shared" si="134"/>
        <v>0</v>
      </c>
    </row>
    <row r="309" spans="1:31" x14ac:dyDescent="0.2">
      <c r="A309">
        <f t="shared" si="146"/>
        <v>2.7699999999999849</v>
      </c>
      <c r="B309" s="5">
        <f t="shared" si="147"/>
        <v>-15.735495326455752</v>
      </c>
      <c r="C309" s="5">
        <f t="shared" si="148"/>
        <v>240.23553274597049</v>
      </c>
      <c r="D309" s="5">
        <f t="shared" si="149"/>
        <v>99.681637807497722</v>
      </c>
      <c r="E309" s="2">
        <f t="shared" si="157"/>
        <v>240.75032088640955</v>
      </c>
      <c r="F309" s="2">
        <f t="shared" si="158"/>
        <v>-3.7475365416072774</v>
      </c>
      <c r="G309" s="3">
        <f t="shared" si="150"/>
        <v>-8.3101048145354461</v>
      </c>
      <c r="H309" s="3">
        <f t="shared" si="151"/>
        <v>63.543224824644192</v>
      </c>
      <c r="I309" s="3">
        <f t="shared" si="152"/>
        <v>-2.9513776219508872</v>
      </c>
      <c r="J309" s="2">
        <f t="shared" si="159"/>
        <v>64.152239968774239</v>
      </c>
      <c r="K309" s="2">
        <f t="shared" si="153"/>
        <v>43.730224927589802</v>
      </c>
      <c r="L309" s="6">
        <f t="shared" si="135"/>
        <v>2960.953519053025</v>
      </c>
      <c r="M309" s="2">
        <f t="shared" si="136"/>
        <v>37.525973418553967</v>
      </c>
      <c r="N309" s="2">
        <f t="shared" si="154"/>
        <v>64.152239968774239</v>
      </c>
      <c r="O309" s="2">
        <f t="shared" si="155"/>
        <v>43.730224927589802</v>
      </c>
      <c r="P309" s="5">
        <f t="shared" si="137"/>
        <v>0.38724937027445377</v>
      </c>
      <c r="Q309" s="4">
        <f t="shared" si="156"/>
        <v>0.58495188066417536</v>
      </c>
      <c r="R309" s="4">
        <f t="shared" si="138"/>
        <v>0.33637035950274685</v>
      </c>
      <c r="S309" s="4">
        <f t="shared" si="160"/>
        <v>0</v>
      </c>
      <c r="T309" s="4">
        <f t="shared" si="161"/>
        <v>0</v>
      </c>
      <c r="U309" s="5">
        <f t="shared" si="162"/>
        <v>1.0974947105953534</v>
      </c>
      <c r="V309" s="5">
        <f t="shared" si="163"/>
        <v>-8.3919944086910885</v>
      </c>
      <c r="W309" s="5">
        <f t="shared" si="164"/>
        <v>0.38978104384374912</v>
      </c>
      <c r="X309" s="5">
        <f t="shared" si="139"/>
        <v>1.0000000000000002</v>
      </c>
      <c r="Y309" s="5">
        <f t="shared" si="140"/>
        <v>-1.7613320791777263</v>
      </c>
      <c r="Z309" s="5">
        <f t="shared" si="141"/>
        <v>8.7664694893263229E-2</v>
      </c>
      <c r="AA309" s="5">
        <f t="shared" si="142"/>
        <v>6.8467523293748407</v>
      </c>
      <c r="AB309" s="5">
        <f t="shared" si="143"/>
        <v>-0.66383736858237286</v>
      </c>
      <c r="AC309" s="5">
        <f t="shared" si="144"/>
        <v>-8.3043297137978254</v>
      </c>
      <c r="AD309" s="5">
        <f t="shared" si="145"/>
        <v>-24.937466626781408</v>
      </c>
      <c r="AE309">
        <f t="shared" si="134"/>
        <v>0</v>
      </c>
    </row>
    <row r="310" spans="1:31" x14ac:dyDescent="0.2">
      <c r="A310">
        <f t="shared" si="146"/>
        <v>2.7799999999999847</v>
      </c>
      <c r="B310" s="5">
        <f t="shared" si="147"/>
        <v>-15.818629566469536</v>
      </c>
      <c r="C310" s="5">
        <f t="shared" si="148"/>
        <v>240.87054977773124</v>
      </c>
      <c r="D310" s="5">
        <f t="shared" si="149"/>
        <v>99.65087715794688</v>
      </c>
      <c r="E310" s="2">
        <f t="shared" si="157"/>
        <v>241.3894173148187</v>
      </c>
      <c r="F310" s="2">
        <f t="shared" si="158"/>
        <v>-3.757375427416231</v>
      </c>
      <c r="G310" s="3">
        <f t="shared" si="150"/>
        <v>-8.3167431882212703</v>
      </c>
      <c r="H310" s="3">
        <f t="shared" si="151"/>
        <v>63.460181527506215</v>
      </c>
      <c r="I310" s="3">
        <f t="shared" si="152"/>
        <v>-3.2007522882187014</v>
      </c>
      <c r="J310" s="2">
        <f t="shared" si="159"/>
        <v>64.082818851650117</v>
      </c>
      <c r="K310" s="2">
        <f t="shared" si="153"/>
        <v>43.682903102692649</v>
      </c>
      <c r="L310" s="6">
        <f t="shared" si="135"/>
        <v>2960.9526137488019</v>
      </c>
      <c r="M310" s="2">
        <f t="shared" si="136"/>
        <v>37.525961945080297</v>
      </c>
      <c r="N310" s="2">
        <f t="shared" si="154"/>
        <v>64.082818851650117</v>
      </c>
      <c r="O310" s="2">
        <f t="shared" si="155"/>
        <v>43.682903102692649</v>
      </c>
      <c r="P310" s="5">
        <f t="shared" si="137"/>
        <v>0.38724931741109908</v>
      </c>
      <c r="Q310" s="4">
        <f t="shared" si="156"/>
        <v>0.58558538181586273</v>
      </c>
      <c r="R310" s="4">
        <f t="shared" si="138"/>
        <v>0.33647931864300945</v>
      </c>
      <c r="S310" s="4">
        <f t="shared" si="160"/>
        <v>0</v>
      </c>
      <c r="T310" s="4">
        <f t="shared" si="161"/>
        <v>0</v>
      </c>
      <c r="U310" s="5">
        <f t="shared" si="162"/>
        <v>1.0971826926021004</v>
      </c>
      <c r="V310" s="5">
        <f t="shared" si="163"/>
        <v>-8.3719565779039993</v>
      </c>
      <c r="W310" s="5">
        <f t="shared" si="164"/>
        <v>0.4222578399335199</v>
      </c>
      <c r="X310" s="5">
        <f t="shared" si="139"/>
        <v>0.99999999999999978</v>
      </c>
      <c r="Y310" s="5">
        <f t="shared" si="140"/>
        <v>-1.7535348396906072</v>
      </c>
      <c r="Z310" s="5">
        <f t="shared" si="141"/>
        <v>0.11479477336912951</v>
      </c>
      <c r="AA310" s="5">
        <f t="shared" si="142"/>
        <v>6.832330065095368</v>
      </c>
      <c r="AB310" s="5">
        <f t="shared" si="143"/>
        <v>-0.65635214708850675</v>
      </c>
      <c r="AC310" s="5">
        <f t="shared" si="144"/>
        <v>-8.2571618045348689</v>
      </c>
      <c r="AD310" s="5">
        <f t="shared" si="145"/>
        <v>-24.919412094971111</v>
      </c>
      <c r="AE310">
        <f t="shared" si="134"/>
        <v>0</v>
      </c>
    </row>
    <row r="311" spans="1:31" x14ac:dyDescent="0.2">
      <c r="A311">
        <f t="shared" si="146"/>
        <v>2.7899999999999845</v>
      </c>
      <c r="B311" s="5">
        <f t="shared" si="147"/>
        <v>-15.901829815959104</v>
      </c>
      <c r="C311" s="5">
        <f t="shared" si="148"/>
        <v>241.50473873491609</v>
      </c>
      <c r="D311" s="5">
        <f t="shared" si="149"/>
        <v>99.617623664459956</v>
      </c>
      <c r="E311" s="2">
        <f t="shared" si="157"/>
        <v>242.02769887538867</v>
      </c>
      <c r="F311" s="2">
        <f t="shared" si="158"/>
        <v>-3.7671908246576429</v>
      </c>
      <c r="G311" s="3">
        <f t="shared" si="150"/>
        <v>-8.3233067096921562</v>
      </c>
      <c r="H311" s="3">
        <f t="shared" si="151"/>
        <v>63.377609909460865</v>
      </c>
      <c r="I311" s="3">
        <f t="shared" si="152"/>
        <v>-3.4499464091684127</v>
      </c>
      <c r="J311" s="2">
        <f t="shared" si="159"/>
        <v>64.014849860368585</v>
      </c>
      <c r="K311" s="2">
        <f t="shared" si="153"/>
        <v>43.636571138628888</v>
      </c>
      <c r="L311" s="6">
        <f t="shared" si="135"/>
        <v>2960.9517030699135</v>
      </c>
      <c r="M311" s="2">
        <f t="shared" si="136"/>
        <v>37.525950403490221</v>
      </c>
      <c r="N311" s="2">
        <f t="shared" si="154"/>
        <v>64.014849860368585</v>
      </c>
      <c r="O311" s="2">
        <f t="shared" si="155"/>
        <v>43.636571138628888</v>
      </c>
      <c r="P311" s="5">
        <f t="shared" si="137"/>
        <v>0.38724926423391837</v>
      </c>
      <c r="Q311" s="4">
        <f t="shared" si="156"/>
        <v>0.5862069580002629</v>
      </c>
      <c r="R311" s="4">
        <f t="shared" si="138"/>
        <v>0.33658606626569126</v>
      </c>
      <c r="S311" s="4">
        <f t="shared" si="160"/>
        <v>0</v>
      </c>
      <c r="T311" s="4">
        <f t="shared" si="161"/>
        <v>0</v>
      </c>
      <c r="U311" s="5">
        <f t="shared" si="162"/>
        <v>1.0968837941562264</v>
      </c>
      <c r="V311" s="5">
        <f t="shared" si="163"/>
        <v>-8.3521941034675447</v>
      </c>
      <c r="W311" s="5">
        <f t="shared" si="164"/>
        <v>0.45464986920616052</v>
      </c>
      <c r="X311" s="5">
        <f t="shared" si="139"/>
        <v>1</v>
      </c>
      <c r="Y311" s="5">
        <f t="shared" si="140"/>
        <v>-1.7457906943626182</v>
      </c>
      <c r="Z311" s="5">
        <f t="shared" si="141"/>
        <v>0.14186806364529511</v>
      </c>
      <c r="AA311" s="5">
        <f t="shared" si="142"/>
        <v>6.8180798791301847</v>
      </c>
      <c r="AB311" s="5">
        <f t="shared" si="143"/>
        <v>-0.64890690020639186</v>
      </c>
      <c r="AC311" s="5">
        <f t="shared" si="144"/>
        <v>-8.2103260398222488</v>
      </c>
      <c r="AD311" s="5">
        <f t="shared" si="145"/>
        <v>-24.901270251663654</v>
      </c>
      <c r="AE311">
        <f t="shared" si="134"/>
        <v>0</v>
      </c>
    </row>
    <row r="312" spans="1:31" x14ac:dyDescent="0.2">
      <c r="A312">
        <f t="shared" si="146"/>
        <v>2.7999999999999843</v>
      </c>
      <c r="B312" s="5">
        <f t="shared" si="147"/>
        <v>-15.985095328401036</v>
      </c>
      <c r="C312" s="5">
        <f t="shared" si="148"/>
        <v>242.1381043177087</v>
      </c>
      <c r="D312" s="5">
        <f t="shared" si="149"/>
        <v>99.58187913685569</v>
      </c>
      <c r="E312" s="2">
        <f t="shared" si="157"/>
        <v>242.66517021449874</v>
      </c>
      <c r="F312" s="2">
        <f t="shared" si="158"/>
        <v>-3.776982768861378</v>
      </c>
      <c r="G312" s="3">
        <f t="shared" si="150"/>
        <v>-8.3297957786942209</v>
      </c>
      <c r="H312" s="3">
        <f t="shared" si="151"/>
        <v>63.295506649062645</v>
      </c>
      <c r="I312" s="3">
        <f t="shared" si="152"/>
        <v>-3.6989591116850491</v>
      </c>
      <c r="J312" s="2">
        <f t="shared" si="159"/>
        <v>63.948330378409437</v>
      </c>
      <c r="K312" s="2">
        <f t="shared" si="153"/>
        <v>43.591227251812839</v>
      </c>
      <c r="L312" s="6">
        <f t="shared" si="135"/>
        <v>2960.9507869432241</v>
      </c>
      <c r="M312" s="2">
        <f t="shared" si="136"/>
        <v>37.525938792856827</v>
      </c>
      <c r="N312" s="2">
        <f t="shared" si="154"/>
        <v>63.948330378409437</v>
      </c>
      <c r="O312" s="2">
        <f t="shared" si="155"/>
        <v>43.591227251812839</v>
      </c>
      <c r="P312" s="5">
        <f t="shared" si="137"/>
        <v>0.38724921073864121</v>
      </c>
      <c r="Q312" s="4">
        <f t="shared" si="156"/>
        <v>0.5868165528450846</v>
      </c>
      <c r="R312" s="4">
        <f t="shared" si="138"/>
        <v>0.3366906022037337</v>
      </c>
      <c r="S312" s="4">
        <f t="shared" si="160"/>
        <v>0</v>
      </c>
      <c r="T312" s="4">
        <f t="shared" si="161"/>
        <v>0</v>
      </c>
      <c r="U312" s="5">
        <f t="shared" si="162"/>
        <v>1.0965981132826008</v>
      </c>
      <c r="V312" s="5">
        <f t="shared" si="163"/>
        <v>-8.3327052684968805</v>
      </c>
      <c r="W312" s="5">
        <f t="shared" si="164"/>
        <v>0.48695930737682158</v>
      </c>
      <c r="X312" s="5">
        <f t="shared" si="139"/>
        <v>0.99999999999999978</v>
      </c>
      <c r="Y312" s="5">
        <f t="shared" si="140"/>
        <v>-1.7380992307651424</v>
      </c>
      <c r="Z312" s="5">
        <f t="shared" si="141"/>
        <v>0.16888575398697522</v>
      </c>
      <c r="AA312" s="5">
        <f t="shared" si="142"/>
        <v>6.8040008661595142</v>
      </c>
      <c r="AB312" s="5">
        <f t="shared" si="143"/>
        <v>-0.64150111748254157</v>
      </c>
      <c r="AC312" s="5">
        <f t="shared" si="144"/>
        <v>-8.1638195145099051</v>
      </c>
      <c r="AD312" s="5">
        <f t="shared" si="145"/>
        <v>-24.883039826463666</v>
      </c>
      <c r="AE312">
        <f t="shared" si="134"/>
        <v>0</v>
      </c>
    </row>
    <row r="313" spans="1:31" x14ac:dyDescent="0.2">
      <c r="A313">
        <f t="shared" si="146"/>
        <v>2.8099999999999841</v>
      </c>
      <c r="B313" s="5">
        <f t="shared" si="147"/>
        <v>-16.06842536124385</v>
      </c>
      <c r="C313" s="5">
        <f t="shared" si="148"/>
        <v>242.77065119322361</v>
      </c>
      <c r="D313" s="5">
        <f t="shared" si="149"/>
        <v>99.543645393747511</v>
      </c>
      <c r="E313" s="2">
        <f t="shared" si="157"/>
        <v>243.30183594533705</v>
      </c>
      <c r="F313" s="2">
        <f t="shared" si="158"/>
        <v>-3.786751295413783</v>
      </c>
      <c r="G313" s="3">
        <f t="shared" si="150"/>
        <v>-8.3362107898690461</v>
      </c>
      <c r="H313" s="3">
        <f t="shared" si="151"/>
        <v>63.213868453917549</v>
      </c>
      <c r="I313" s="3">
        <f t="shared" si="152"/>
        <v>-3.9477895099496858</v>
      </c>
      <c r="J313" s="2">
        <f t="shared" si="159"/>
        <v>63.883257722639584</v>
      </c>
      <c r="K313" s="2">
        <f t="shared" si="153"/>
        <v>43.546869613251246</v>
      </c>
      <c r="L313" s="6">
        <f t="shared" si="135"/>
        <v>2960.9498652961861</v>
      </c>
      <c r="M313" s="2">
        <f t="shared" si="136"/>
        <v>37.525927112260689</v>
      </c>
      <c r="N313" s="2">
        <f t="shared" si="154"/>
        <v>63.883257722639584</v>
      </c>
      <c r="O313" s="2">
        <f t="shared" si="155"/>
        <v>43.546869613251246</v>
      </c>
      <c r="P313" s="5">
        <f t="shared" si="137"/>
        <v>0.38724915692103168</v>
      </c>
      <c r="Q313" s="4">
        <f t="shared" si="156"/>
        <v>0.58741411208529959</v>
      </c>
      <c r="R313" s="4">
        <f t="shared" si="138"/>
        <v>0.3367929264897162</v>
      </c>
      <c r="S313" s="4">
        <f t="shared" si="160"/>
        <v>0</v>
      </c>
      <c r="T313" s="4">
        <f t="shared" si="161"/>
        <v>0</v>
      </c>
      <c r="U313" s="5">
        <f t="shared" si="162"/>
        <v>1.0963257444966117</v>
      </c>
      <c r="V313" s="5">
        <f t="shared" si="163"/>
        <v>-8.3134883632591912</v>
      </c>
      <c r="W313" s="5">
        <f t="shared" si="164"/>
        <v>0.51918831981448643</v>
      </c>
      <c r="X313" s="5">
        <f t="shared" si="139"/>
        <v>0.99999999999999978</v>
      </c>
      <c r="Y313" s="5">
        <f t="shared" si="140"/>
        <v>-1.7304600368061376</v>
      </c>
      <c r="Z313" s="5">
        <f t="shared" si="141"/>
        <v>0.19584902993263159</v>
      </c>
      <c r="AA313" s="5">
        <f t="shared" si="142"/>
        <v>6.7900921205879801</v>
      </c>
      <c r="AB313" s="5">
        <f t="shared" si="143"/>
        <v>-0.63413429230952589</v>
      </c>
      <c r="AC313" s="5">
        <f t="shared" si="144"/>
        <v>-8.1176393333265597</v>
      </c>
      <c r="AD313" s="5">
        <f t="shared" si="145"/>
        <v>-24.864719559597532</v>
      </c>
      <c r="AE313">
        <f t="shared" si="134"/>
        <v>0</v>
      </c>
    </row>
    <row r="314" spans="1:31" x14ac:dyDescent="0.2">
      <c r="A314">
        <f t="shared" si="146"/>
        <v>2.8199999999999839</v>
      </c>
      <c r="B314" s="5">
        <f t="shared" si="147"/>
        <v>-16.151819175857156</v>
      </c>
      <c r="C314" s="5">
        <f t="shared" si="148"/>
        <v>243.40238399579613</v>
      </c>
      <c r="D314" s="5">
        <f t="shared" si="149"/>
        <v>99.502924262670035</v>
      </c>
      <c r="E314" s="2">
        <f t="shared" si="157"/>
        <v>243.93770064819128</v>
      </c>
      <c r="F314" s="2">
        <f t="shared" si="158"/>
        <v>-3.7964964395553751</v>
      </c>
      <c r="G314" s="3">
        <f t="shared" si="150"/>
        <v>-8.3425521327921413</v>
      </c>
      <c r="H314" s="3">
        <f t="shared" si="151"/>
        <v>63.132692060584283</v>
      </c>
      <c r="I314" s="3">
        <f t="shared" si="152"/>
        <v>-4.1964367055456613</v>
      </c>
      <c r="J314" s="2">
        <f t="shared" si="159"/>
        <v>63.819629142831651</v>
      </c>
      <c r="K314" s="2">
        <f t="shared" si="153"/>
        <v>43.503496348215165</v>
      </c>
      <c r="L314" s="6">
        <f t="shared" si="135"/>
        <v>2960.948938056853</v>
      </c>
      <c r="M314" s="2">
        <f t="shared" si="136"/>
        <v>37.525915360789973</v>
      </c>
      <c r="N314" s="2">
        <f t="shared" si="154"/>
        <v>63.819629142831651</v>
      </c>
      <c r="O314" s="2">
        <f t="shared" si="155"/>
        <v>43.503496348215165</v>
      </c>
      <c r="P314" s="5">
        <f t="shared" si="137"/>
        <v>0.38724910277688895</v>
      </c>
      <c r="Q314" s="4">
        <f t="shared" si="156"/>
        <v>0.58799958358900872</v>
      </c>
      <c r="R314" s="4">
        <f t="shared" si="138"/>
        <v>0.33689303935680764</v>
      </c>
      <c r="S314" s="4">
        <f t="shared" si="160"/>
        <v>0</v>
      </c>
      <c r="T314" s="4">
        <f t="shared" si="161"/>
        <v>0</v>
      </c>
      <c r="U314" s="5">
        <f t="shared" si="162"/>
        <v>1.0960667788158636</v>
      </c>
      <c r="V314" s="5">
        <f t="shared" si="163"/>
        <v>-8.2945416850105946</v>
      </c>
      <c r="W314" s="5">
        <f t="shared" si="164"/>
        <v>0.5513390613733774</v>
      </c>
      <c r="X314" s="5">
        <f t="shared" si="139"/>
        <v>1</v>
      </c>
      <c r="Y314" s="5">
        <f t="shared" si="140"/>
        <v>-1.7228727007428348</v>
      </c>
      <c r="Z314" s="5">
        <f t="shared" si="141"/>
        <v>0.22275907410211623</v>
      </c>
      <c r="AA314" s="5">
        <f t="shared" si="142"/>
        <v>6.7763527364828153</v>
      </c>
      <c r="AB314" s="5">
        <f t="shared" si="143"/>
        <v>-0.62680592192697127</v>
      </c>
      <c r="AC314" s="5">
        <f t="shared" si="144"/>
        <v>-8.0717826109084783</v>
      </c>
      <c r="AD314" s="5">
        <f t="shared" si="145"/>
        <v>-24.846308202143806</v>
      </c>
      <c r="AE314">
        <f t="shared" si="134"/>
        <v>0</v>
      </c>
    </row>
    <row r="315" spans="1:31" x14ac:dyDescent="0.2">
      <c r="A315">
        <f t="shared" si="146"/>
        <v>2.8299999999999836</v>
      </c>
      <c r="B315" s="5">
        <f t="shared" si="147"/>
        <v>-16.235276037481174</v>
      </c>
      <c r="C315" s="5">
        <f t="shared" si="148"/>
        <v>244.03330732727142</v>
      </c>
      <c r="D315" s="5">
        <f t="shared" si="149"/>
        <v>99.459717580204469</v>
      </c>
      <c r="E315" s="2">
        <f t="shared" si="157"/>
        <v>244.57276887073857</v>
      </c>
      <c r="F315" s="2">
        <f t="shared" si="158"/>
        <v>-3.8062182363785202</v>
      </c>
      <c r="G315" s="3">
        <f t="shared" si="150"/>
        <v>-8.3488201920114111</v>
      </c>
      <c r="H315" s="3">
        <f t="shared" si="151"/>
        <v>63.051974234475196</v>
      </c>
      <c r="I315" s="3">
        <f t="shared" si="152"/>
        <v>-4.444899787567099</v>
      </c>
      <c r="J315" s="2">
        <f t="shared" si="159"/>
        <v>63.75744182120998</v>
      </c>
      <c r="K315" s="2">
        <f t="shared" si="153"/>
        <v>43.461105535930457</v>
      </c>
      <c r="L315" s="6">
        <f t="shared" si="135"/>
        <v>2960.9480051538831</v>
      </c>
      <c r="M315" s="2">
        <f t="shared" si="136"/>
        <v>37.525903537540529</v>
      </c>
      <c r="N315" s="2">
        <f t="shared" si="154"/>
        <v>63.75744182120998</v>
      </c>
      <c r="O315" s="2">
        <f t="shared" si="155"/>
        <v>43.461105535930457</v>
      </c>
      <c r="P315" s="5">
        <f t="shared" si="137"/>
        <v>0.38724904830204748</v>
      </c>
      <c r="Q315" s="4">
        <f t="shared" si="156"/>
        <v>0.58857291738227979</v>
      </c>
      <c r="R315" s="4">
        <f t="shared" si="138"/>
        <v>0.33699094123964674</v>
      </c>
      <c r="S315" s="4">
        <f t="shared" si="160"/>
        <v>0</v>
      </c>
      <c r="T315" s="4">
        <f t="shared" si="161"/>
        <v>0</v>
      </c>
      <c r="U315" s="5">
        <f t="shared" si="162"/>
        <v>1.0958213037721625</v>
      </c>
      <c r="V315" s="5">
        <f t="shared" si="163"/>
        <v>-8.2758635378378234</v>
      </c>
      <c r="W315" s="5">
        <f t="shared" si="164"/>
        <v>0.58341367622326312</v>
      </c>
      <c r="X315" s="5">
        <f t="shared" si="139"/>
        <v>0.99999999999999978</v>
      </c>
      <c r="Y315" s="5">
        <f t="shared" si="140"/>
        <v>-1.7153368111953982</v>
      </c>
      <c r="Z315" s="5">
        <f t="shared" si="141"/>
        <v>0.24961706600415681</v>
      </c>
      <c r="AA315" s="5">
        <f t="shared" si="142"/>
        <v>6.7627818075154353</v>
      </c>
      <c r="AB315" s="5">
        <f t="shared" si="143"/>
        <v>-0.61951550742323569</v>
      </c>
      <c r="AC315" s="5">
        <f t="shared" si="144"/>
        <v>-8.0262464718336659</v>
      </c>
      <c r="AD315" s="5">
        <f t="shared" si="145"/>
        <v>-24.827804516261303</v>
      </c>
      <c r="AE315">
        <f t="shared" si="134"/>
        <v>0</v>
      </c>
    </row>
    <row r="316" spans="1:31" x14ac:dyDescent="0.2">
      <c r="A316">
        <f t="shared" si="146"/>
        <v>2.8399999999999834</v>
      </c>
      <c r="B316" s="5">
        <f t="shared" si="147"/>
        <v>-16.31879521517666</v>
      </c>
      <c r="C316" s="5">
        <f t="shared" si="148"/>
        <v>244.66342575729257</v>
      </c>
      <c r="D316" s="5">
        <f t="shared" si="149"/>
        <v>99.414027192102978</v>
      </c>
      <c r="E316" s="2">
        <f t="shared" si="157"/>
        <v>245.20704512833453</v>
      </c>
      <c r="F316" s="2">
        <f t="shared" si="158"/>
        <v>-3.8159167208251361</v>
      </c>
      <c r="G316" s="3">
        <f t="shared" si="150"/>
        <v>-8.3550153470856436</v>
      </c>
      <c r="H316" s="3">
        <f t="shared" si="151"/>
        <v>62.971711769756858</v>
      </c>
      <c r="I316" s="3">
        <f t="shared" si="152"/>
        <v>-4.6931778327297122</v>
      </c>
      <c r="J316" s="2">
        <f t="shared" si="159"/>
        <v>63.696692872024343</v>
      </c>
      <c r="K316" s="2">
        <f t="shared" si="153"/>
        <v>43.419695209287212</v>
      </c>
      <c r="L316" s="6">
        <f t="shared" si="135"/>
        <v>2960.947066516555</v>
      </c>
      <c r="M316" s="2">
        <f t="shared" si="136"/>
        <v>37.525891641616063</v>
      </c>
      <c r="N316" s="2">
        <f t="shared" si="154"/>
        <v>63.696692872024343</v>
      </c>
      <c r="O316" s="2">
        <f t="shared" si="155"/>
        <v>43.419695209287212</v>
      </c>
      <c r="P316" s="5">
        <f t="shared" si="137"/>
        <v>0.3872489934923779</v>
      </c>
      <c r="Q316" s="4">
        <f t="shared" si="156"/>
        <v>0.58913406567293658</v>
      </c>
      <c r="R316" s="4">
        <f t="shared" si="138"/>
        <v>0.33708663277515177</v>
      </c>
      <c r="S316" s="4">
        <f t="shared" si="160"/>
        <v>0</v>
      </c>
      <c r="T316" s="4">
        <f t="shared" si="161"/>
        <v>0</v>
      </c>
      <c r="U316" s="5">
        <f t="shared" si="162"/>
        <v>1.095589403423801</v>
      </c>
      <c r="V316" s="5">
        <f t="shared" si="163"/>
        <v>-8.2574522325047095</v>
      </c>
      <c r="W316" s="5">
        <f t="shared" si="164"/>
        <v>0.61541429767878153</v>
      </c>
      <c r="X316" s="5">
        <f t="shared" si="139"/>
        <v>1</v>
      </c>
      <c r="Y316" s="5">
        <f t="shared" si="140"/>
        <v>-1.7078519571615605</v>
      </c>
      <c r="Z316" s="5">
        <f t="shared" si="141"/>
        <v>0.27642418184328671</v>
      </c>
      <c r="AA316" s="5">
        <f t="shared" si="142"/>
        <v>6.7493784269064312</v>
      </c>
      <c r="AB316" s="5">
        <f t="shared" si="143"/>
        <v>-0.61226255373775951</v>
      </c>
      <c r="AC316" s="5">
        <f t="shared" si="144"/>
        <v>-7.9810280506614228</v>
      </c>
      <c r="AD316" s="5">
        <f t="shared" si="145"/>
        <v>-24.809207275414785</v>
      </c>
      <c r="AE316">
        <f t="shared" si="134"/>
        <v>0</v>
      </c>
    </row>
    <row r="317" spans="1:31" x14ac:dyDescent="0.2">
      <c r="A317">
        <f t="shared" si="146"/>
        <v>2.8499999999999832</v>
      </c>
      <c r="B317" s="5">
        <f t="shared" si="147"/>
        <v>-16.402375981775204</v>
      </c>
      <c r="C317" s="5">
        <f t="shared" si="148"/>
        <v>245.29274382358761</v>
      </c>
      <c r="D317" s="5">
        <f t="shared" si="149"/>
        <v>99.365854953411912</v>
      </c>
      <c r="E317" s="2">
        <f t="shared" si="157"/>
        <v>245.84053390430086</v>
      </c>
      <c r="F317" s="2">
        <f t="shared" si="158"/>
        <v>-3.8255919276843886</v>
      </c>
      <c r="G317" s="3">
        <f t="shared" si="150"/>
        <v>-8.3611379726230215</v>
      </c>
      <c r="H317" s="3">
        <f t="shared" si="151"/>
        <v>62.891901489250245</v>
      </c>
      <c r="I317" s="3">
        <f t="shared" si="152"/>
        <v>-4.9412699054838605</v>
      </c>
      <c r="J317" s="2">
        <f t="shared" si="159"/>
        <v>63.637379341151657</v>
      </c>
      <c r="K317" s="2">
        <f t="shared" si="153"/>
        <v>43.379263354568273</v>
      </c>
      <c r="L317" s="6">
        <f t="shared" si="135"/>
        <v>2960.9461220747717</v>
      </c>
      <c r="M317" s="2">
        <f t="shared" si="136"/>
        <v>37.525879672128184</v>
      </c>
      <c r="N317" s="2">
        <f t="shared" si="154"/>
        <v>63.637379341151657</v>
      </c>
      <c r="O317" s="2">
        <f t="shared" si="155"/>
        <v>43.379263354568273</v>
      </c>
      <c r="P317" s="5">
        <f t="shared" si="137"/>
        <v>0.38724893834378749</v>
      </c>
      <c r="Q317" s="4">
        <f t="shared" si="156"/>
        <v>0.58968298287327103</v>
      </c>
      <c r="R317" s="4">
        <f t="shared" si="138"/>
        <v>0.33718011480325721</v>
      </c>
      <c r="S317" s="4">
        <f t="shared" si="160"/>
        <v>0</v>
      </c>
      <c r="T317" s="4">
        <f t="shared" si="161"/>
        <v>0</v>
      </c>
      <c r="U317" s="5">
        <f t="shared" si="162"/>
        <v>1.0953711583681474</v>
      </c>
      <c r="V317" s="5">
        <f t="shared" si="163"/>
        <v>-8.2393060863034151</v>
      </c>
      <c r="W317" s="5">
        <f t="shared" si="164"/>
        <v>0.64734304802789033</v>
      </c>
      <c r="X317" s="5">
        <f t="shared" si="139"/>
        <v>1</v>
      </c>
      <c r="Y317" s="5">
        <f t="shared" si="140"/>
        <v>-1.7004177280322075</v>
      </c>
      <c r="Z317" s="5">
        <f t="shared" si="141"/>
        <v>0.30318159432632158</v>
      </c>
      <c r="AA317" s="5">
        <f t="shared" si="142"/>
        <v>6.7361416873739772</v>
      </c>
      <c r="AB317" s="5">
        <f t="shared" si="143"/>
        <v>-0.60504656966406012</v>
      </c>
      <c r="AC317" s="5">
        <f t="shared" si="144"/>
        <v>-7.9361244919770932</v>
      </c>
      <c r="AD317" s="5">
        <f t="shared" si="145"/>
        <v>-24.790515264598131</v>
      </c>
      <c r="AE317">
        <f t="shared" si="134"/>
        <v>0</v>
      </c>
    </row>
    <row r="318" spans="1:31" x14ac:dyDescent="0.2">
      <c r="A318">
        <f t="shared" si="146"/>
        <v>2.859999999999983</v>
      </c>
      <c r="B318" s="5">
        <f t="shared" si="147"/>
        <v>-16.486017613829915</v>
      </c>
      <c r="C318" s="5">
        <f t="shared" si="148"/>
        <v>245.92126603225552</v>
      </c>
      <c r="D318" s="5">
        <f t="shared" si="149"/>
        <v>99.315202728593846</v>
      </c>
      <c r="E318" s="2">
        <f t="shared" si="157"/>
        <v>246.47323965021212</v>
      </c>
      <c r="F318" s="2">
        <f t="shared" si="158"/>
        <v>-3.8352438915903968</v>
      </c>
      <c r="G318" s="3">
        <f t="shared" si="150"/>
        <v>-8.367188438319662</v>
      </c>
      <c r="H318" s="3">
        <f t="shared" si="151"/>
        <v>62.812540244330471</v>
      </c>
      <c r="I318" s="3">
        <f t="shared" si="152"/>
        <v>-5.1891750581298419</v>
      </c>
      <c r="J318" s="2">
        <f t="shared" si="159"/>
        <v>63.579498205725891</v>
      </c>
      <c r="K318" s="2">
        <f t="shared" si="153"/>
        <v>43.339807911196921</v>
      </c>
      <c r="L318" s="6">
        <f t="shared" si="135"/>
        <v>2960.9451717590723</v>
      </c>
      <c r="M318" s="2">
        <f t="shared" si="136"/>
        <v>37.525867628196572</v>
      </c>
      <c r="N318" s="2">
        <f t="shared" si="154"/>
        <v>63.579498205725891</v>
      </c>
      <c r="O318" s="2">
        <f t="shared" si="155"/>
        <v>43.339807911196921</v>
      </c>
      <c r="P318" s="5">
        <f t="shared" si="137"/>
        <v>0.38724888285222042</v>
      </c>
      <c r="Q318" s="4">
        <f t="shared" si="156"/>
        <v>0.59021962562166053</v>
      </c>
      <c r="R318" s="4">
        <f t="shared" si="138"/>
        <v>0.33727138836757697</v>
      </c>
      <c r="S318" s="4">
        <f t="shared" si="160"/>
        <v>0</v>
      </c>
      <c r="T318" s="4">
        <f t="shared" si="161"/>
        <v>0</v>
      </c>
      <c r="U318" s="5">
        <f t="shared" si="162"/>
        <v>1.0951666457545579</v>
      </c>
      <c r="V318" s="5">
        <f t="shared" si="163"/>
        <v>-8.2214234229104264</v>
      </c>
      <c r="W318" s="5">
        <f t="shared" si="164"/>
        <v>0.67920203835956172</v>
      </c>
      <c r="X318" s="5">
        <f t="shared" si="139"/>
        <v>1</v>
      </c>
      <c r="Y318" s="5">
        <f t="shared" si="140"/>
        <v>-1.6930337136078875</v>
      </c>
      <c r="Z318" s="5">
        <f t="shared" si="141"/>
        <v>0.32989047246848807</v>
      </c>
      <c r="AA318" s="5">
        <f t="shared" si="142"/>
        <v>6.7230706810856038</v>
      </c>
      <c r="AB318" s="5">
        <f t="shared" si="143"/>
        <v>-0.59786706785332955</v>
      </c>
      <c r="AC318" s="5">
        <f t="shared" si="144"/>
        <v>-7.8915329504419383</v>
      </c>
      <c r="AD318" s="5">
        <f t="shared" si="145"/>
        <v>-24.771727280554835</v>
      </c>
      <c r="AE318">
        <f t="shared" si="134"/>
        <v>0</v>
      </c>
    </row>
    <row r="319" spans="1:31" x14ac:dyDescent="0.2">
      <c r="A319">
        <f t="shared" si="146"/>
        <v>2.8699999999999828</v>
      </c>
      <c r="B319" s="5">
        <f t="shared" si="147"/>
        <v>-16.569719391566505</v>
      </c>
      <c r="C319" s="5">
        <f t="shared" si="148"/>
        <v>246.54899685805131</v>
      </c>
      <c r="D319" s="5">
        <f t="shared" si="149"/>
        <v>99.262072391648516</v>
      </c>
      <c r="E319" s="2">
        <f t="shared" si="157"/>
        <v>247.10516678618166</v>
      </c>
      <c r="F319" s="2">
        <f t="shared" si="158"/>
        <v>-3.844872647019955</v>
      </c>
      <c r="G319" s="3">
        <f t="shared" si="150"/>
        <v>-8.3731671089981958</v>
      </c>
      <c r="H319" s="3">
        <f t="shared" si="151"/>
        <v>62.733624914826052</v>
      </c>
      <c r="I319" s="3">
        <f t="shared" si="152"/>
        <v>-5.4368923309353905</v>
      </c>
      <c r="J319" s="2">
        <f t="shared" si="159"/>
        <v>63.523046373796312</v>
      </c>
      <c r="K319" s="2">
        <f t="shared" si="153"/>
        <v>43.301326771503959</v>
      </c>
      <c r="L319" s="6">
        <f t="shared" si="135"/>
        <v>2960.9442155006404</v>
      </c>
      <c r="M319" s="2">
        <f t="shared" si="136"/>
        <v>37.525855508949086</v>
      </c>
      <c r="N319" s="2">
        <f t="shared" si="154"/>
        <v>63.523046373796312</v>
      </c>
      <c r="O319" s="2">
        <f t="shared" si="155"/>
        <v>43.301326771503959</v>
      </c>
      <c r="P319" s="5">
        <f t="shared" si="137"/>
        <v>0.38724882701365876</v>
      </c>
      <c r="Q319" s="4">
        <f t="shared" si="156"/>
        <v>0.59074395280306891</v>
      </c>
      <c r="R319" s="4">
        <f t="shared" si="138"/>
        <v>0.33736045471599529</v>
      </c>
      <c r="S319" s="4">
        <f t="shared" si="160"/>
        <v>0</v>
      </c>
      <c r="T319" s="4">
        <f t="shared" si="161"/>
        <v>0</v>
      </c>
      <c r="U319" s="5">
        <f t="shared" si="162"/>
        <v>1.0949759392976142</v>
      </c>
      <c r="V319" s="5">
        <f t="shared" si="163"/>
        <v>-8.203802572247298</v>
      </c>
      <c r="W319" s="5">
        <f t="shared" si="164"/>
        <v>0.7109933683908346</v>
      </c>
      <c r="X319" s="5">
        <f t="shared" si="139"/>
        <v>1</v>
      </c>
      <c r="Y319" s="5">
        <f t="shared" si="140"/>
        <v>-1.6856995041162559</v>
      </c>
      <c r="Z319" s="5">
        <f t="shared" si="141"/>
        <v>0.35655198139930966</v>
      </c>
      <c r="AA319" s="5">
        <f t="shared" si="142"/>
        <v>6.7101644996134233</v>
      </c>
      <c r="AB319" s="5">
        <f t="shared" si="143"/>
        <v>-0.59072356481864174</v>
      </c>
      <c r="AC319" s="5">
        <f t="shared" si="144"/>
        <v>-7.8472505908479881</v>
      </c>
      <c r="AD319" s="5">
        <f t="shared" si="145"/>
        <v>-24.752842131995742</v>
      </c>
      <c r="AE319">
        <f t="shared" si="134"/>
        <v>0</v>
      </c>
    </row>
    <row r="320" spans="1:31" x14ac:dyDescent="0.2">
      <c r="A320">
        <f t="shared" si="146"/>
        <v>2.8799999999999826</v>
      </c>
      <c r="B320" s="5">
        <f t="shared" si="147"/>
        <v>-16.653480598834726</v>
      </c>
      <c r="C320" s="5">
        <f t="shared" si="148"/>
        <v>247.17594074467004</v>
      </c>
      <c r="D320" s="5">
        <f t="shared" si="149"/>
        <v>99.206465826232559</v>
      </c>
      <c r="E320" s="2">
        <f t="shared" si="157"/>
        <v>247.73631970114596</v>
      </c>
      <c r="F320" s="2">
        <f t="shared" si="158"/>
        <v>-3.854478228290251</v>
      </c>
      <c r="G320" s="3">
        <f t="shared" si="150"/>
        <v>-8.3790743446463818</v>
      </c>
      <c r="H320" s="3">
        <f t="shared" si="151"/>
        <v>62.655152408917573</v>
      </c>
      <c r="I320" s="3">
        <f t="shared" si="152"/>
        <v>-5.684420752255348</v>
      </c>
      <c r="J320" s="2">
        <f t="shared" si="159"/>
        <v>63.468020684014334</v>
      </c>
      <c r="K320" s="2">
        <f t="shared" si="153"/>
        <v>43.263817780514202</v>
      </c>
      <c r="L320" s="6">
        <f t="shared" si="135"/>
        <v>2960.9432532313126</v>
      </c>
      <c r="M320" s="2">
        <f t="shared" si="136"/>
        <v>37.525843313521847</v>
      </c>
      <c r="N320" s="2">
        <f t="shared" si="154"/>
        <v>63.468020684014334</v>
      </c>
      <c r="O320" s="2">
        <f t="shared" si="155"/>
        <v>43.263817780514202</v>
      </c>
      <c r="P320" s="5">
        <f t="shared" si="137"/>
        <v>0.38724877082412251</v>
      </c>
      <c r="Q320" s="4">
        <f t="shared" si="156"/>
        <v>0.59125592556840934</v>
      </c>
      <c r="R320" s="4">
        <f t="shared" si="138"/>
        <v>0.3374473153011821</v>
      </c>
      <c r="S320" s="4">
        <f t="shared" si="160"/>
        <v>0</v>
      </c>
      <c r="T320" s="4">
        <f t="shared" si="161"/>
        <v>0</v>
      </c>
      <c r="U320" s="5">
        <f t="shared" si="162"/>
        <v>1.0947991092906955</v>
      </c>
      <c r="V320" s="5">
        <f t="shared" si="163"/>
        <v>-8.1864418703460746</v>
      </c>
      <c r="W320" s="5">
        <f t="shared" si="164"/>
        <v>0.7427191262933398</v>
      </c>
      <c r="X320" s="5">
        <f t="shared" si="139"/>
        <v>1</v>
      </c>
      <c r="Y320" s="5">
        <f t="shared" si="140"/>
        <v>-1.6784146902304085</v>
      </c>
      <c r="Z320" s="5">
        <f t="shared" si="141"/>
        <v>0.38316728216835494</v>
      </c>
      <c r="AA320" s="5">
        <f t="shared" si="142"/>
        <v>6.6974222338927332</v>
      </c>
      <c r="AB320" s="5">
        <f t="shared" si="143"/>
        <v>-0.583615580939713</v>
      </c>
      <c r="AC320" s="5">
        <f t="shared" si="144"/>
        <v>-7.8032745881777199</v>
      </c>
      <c r="AD320" s="5">
        <f t="shared" si="145"/>
        <v>-24.733858639813928</v>
      </c>
      <c r="AE320">
        <f t="shared" si="134"/>
        <v>0</v>
      </c>
    </row>
    <row r="321" spans="1:31" x14ac:dyDescent="0.2">
      <c r="A321">
        <f t="shared" si="146"/>
        <v>2.8899999999999824</v>
      </c>
      <c r="B321" s="5">
        <f t="shared" si="147"/>
        <v>-16.737300523060238</v>
      </c>
      <c r="C321" s="5">
        <f t="shared" si="148"/>
        <v>247.8021021050298</v>
      </c>
      <c r="D321" s="5">
        <f t="shared" si="149"/>
        <v>99.148384925778004</v>
      </c>
      <c r="E321" s="2">
        <f t="shared" si="157"/>
        <v>248.36670275314856</v>
      </c>
      <c r="F321" s="2">
        <f t="shared" si="158"/>
        <v>-3.8640606695566064</v>
      </c>
      <c r="G321" s="3">
        <f t="shared" si="150"/>
        <v>-8.3849105004557796</v>
      </c>
      <c r="H321" s="3">
        <f t="shared" si="151"/>
        <v>62.577119663035795</v>
      </c>
      <c r="I321" s="3">
        <f t="shared" si="152"/>
        <v>-5.931759338653487</v>
      </c>
      <c r="J321" s="2">
        <f t="shared" si="159"/>
        <v>63.414417905349076</v>
      </c>
      <c r="K321" s="2">
        <f t="shared" si="153"/>
        <v>43.227278735752606</v>
      </c>
      <c r="L321" s="6">
        <f t="shared" si="135"/>
        <v>2960.9422848835875</v>
      </c>
      <c r="M321" s="2">
        <f t="shared" si="136"/>
        <v>37.525831041059355</v>
      </c>
      <c r="N321" s="2">
        <f t="shared" si="154"/>
        <v>63.414417905349076</v>
      </c>
      <c r="O321" s="2">
        <f t="shared" si="155"/>
        <v>43.227278735752606</v>
      </c>
      <c r="P321" s="5">
        <f t="shared" si="137"/>
        <v>0.3872487142796705</v>
      </c>
      <c r="Q321" s="4">
        <f t="shared" si="156"/>
        <v>0.59175550735275317</v>
      </c>
      <c r="R321" s="4">
        <f t="shared" si="138"/>
        <v>0.33753197178103478</v>
      </c>
      <c r="S321" s="4">
        <f t="shared" si="160"/>
        <v>0</v>
      </c>
      <c r="T321" s="4">
        <f t="shared" si="161"/>
        <v>0</v>
      </c>
      <c r="U321" s="5">
        <f t="shared" si="162"/>
        <v>1.0946362226199018</v>
      </c>
      <c r="V321" s="5">
        <f t="shared" si="163"/>
        <v>-8.1693396592194603</v>
      </c>
      <c r="W321" s="5">
        <f t="shared" si="164"/>
        <v>0.77438138851941629</v>
      </c>
      <c r="X321" s="5">
        <f t="shared" si="139"/>
        <v>1</v>
      </c>
      <c r="Y321" s="5">
        <f t="shared" si="140"/>
        <v>-1.6711788630881088</v>
      </c>
      <c r="Z321" s="5">
        <f t="shared" si="141"/>
        <v>0.40973753155095521</v>
      </c>
      <c r="AA321" s="5">
        <f t="shared" si="142"/>
        <v>6.6848429741840283</v>
      </c>
      <c r="AB321" s="5">
        <f t="shared" si="143"/>
        <v>-0.57654264046820702</v>
      </c>
      <c r="AC321" s="5">
        <f t="shared" si="144"/>
        <v>-7.7596021276685052</v>
      </c>
      <c r="AD321" s="5">
        <f t="shared" si="145"/>
        <v>-24.714775637296555</v>
      </c>
      <c r="AE321">
        <f t="shared" si="134"/>
        <v>0</v>
      </c>
    </row>
    <row r="322" spans="1:31" x14ac:dyDescent="0.2">
      <c r="A322">
        <f t="shared" si="146"/>
        <v>2.8999999999999821</v>
      </c>
      <c r="B322" s="5">
        <f t="shared" si="147"/>
        <v>-16.821178455196819</v>
      </c>
      <c r="C322" s="5">
        <f t="shared" si="148"/>
        <v>248.42748532155377</v>
      </c>
      <c r="D322" s="5">
        <f t="shared" si="149"/>
        <v>99.087831593609607</v>
      </c>
      <c r="E322" s="2">
        <f t="shared" si="157"/>
        <v>248.99632026962246</v>
      </c>
      <c r="F322" s="2">
        <f t="shared" si="158"/>
        <v>-3.8736200048102205</v>
      </c>
      <c r="G322" s="3">
        <f t="shared" si="150"/>
        <v>-8.390675926860462</v>
      </c>
      <c r="H322" s="3">
        <f t="shared" si="151"/>
        <v>62.499523641759112</v>
      </c>
      <c r="I322" s="3">
        <f t="shared" si="152"/>
        <v>-6.1789070950264522</v>
      </c>
      <c r="J322" s="2">
        <f t="shared" si="159"/>
        <v>63.362234736831766</v>
      </c>
      <c r="K322" s="2">
        <f t="shared" si="153"/>
        <v>43.191707387070046</v>
      </c>
      <c r="L322" s="6">
        <f t="shared" si="135"/>
        <v>2960.9413103906331</v>
      </c>
      <c r="M322" s="2">
        <f t="shared" si="136"/>
        <v>37.525818690714623</v>
      </c>
      <c r="N322" s="2">
        <f t="shared" si="154"/>
        <v>63.362234736831766</v>
      </c>
      <c r="O322" s="2">
        <f t="shared" si="155"/>
        <v>43.191707387070046</v>
      </c>
      <c r="P322" s="5">
        <f t="shared" si="137"/>
        <v>0.38724865737640052</v>
      </c>
      <c r="Q322" s="4">
        <f t="shared" si="156"/>
        <v>0.59224266389236546</v>
      </c>
      <c r="R322" s="4">
        <f t="shared" si="138"/>
        <v>0.33761442601904407</v>
      </c>
      <c r="S322" s="4">
        <f t="shared" si="160"/>
        <v>0</v>
      </c>
      <c r="T322" s="4">
        <f t="shared" si="161"/>
        <v>0</v>
      </c>
      <c r="U322" s="5">
        <f t="shared" si="162"/>
        <v>1.0944873427783233</v>
      </c>
      <c r="V322" s="5">
        <f t="shared" si="163"/>
        <v>-8.1524942867356085</v>
      </c>
      <c r="W322" s="5">
        <f t="shared" si="164"/>
        <v>0.80598221962792949</v>
      </c>
      <c r="X322" s="5">
        <f t="shared" si="139"/>
        <v>1</v>
      </c>
      <c r="Y322" s="5">
        <f t="shared" si="140"/>
        <v>-1.6639916143118807</v>
      </c>
      <c r="Z322" s="5">
        <f t="shared" si="141"/>
        <v>0.436263881853998</v>
      </c>
      <c r="AA322" s="5">
        <f t="shared" si="142"/>
        <v>6.6724258100384057</v>
      </c>
      <c r="AB322" s="5">
        <f t="shared" si="143"/>
        <v>-0.56950427153355743</v>
      </c>
      <c r="AC322" s="5">
        <f t="shared" si="144"/>
        <v>-7.7162304048816104</v>
      </c>
      <c r="AD322" s="5">
        <f t="shared" si="145"/>
        <v>-24.695591970333666</v>
      </c>
      <c r="AE322">
        <f t="shared" si="134"/>
        <v>0</v>
      </c>
    </row>
    <row r="323" spans="1:31" x14ac:dyDescent="0.2">
      <c r="A323">
        <f t="shared" si="146"/>
        <v>2.9099999999999819</v>
      </c>
      <c r="B323" s="5">
        <f t="shared" si="147"/>
        <v>-16.905113689678998</v>
      </c>
      <c r="C323" s="5">
        <f t="shared" si="148"/>
        <v>249.05209474645113</v>
      </c>
      <c r="D323" s="5">
        <f t="shared" si="149"/>
        <v>99.024807743060819</v>
      </c>
      <c r="E323" s="2">
        <f t="shared" si="157"/>
        <v>249.62517654767166</v>
      </c>
      <c r="F323" s="2">
        <f t="shared" si="158"/>
        <v>-3.8831562678759313</v>
      </c>
      <c r="G323" s="3">
        <f t="shared" si="150"/>
        <v>-8.3963709695757984</v>
      </c>
      <c r="H323" s="3">
        <f t="shared" si="151"/>
        <v>62.422361337710292</v>
      </c>
      <c r="I323" s="3">
        <f t="shared" si="152"/>
        <v>-6.4258630147297886</v>
      </c>
      <c r="J323" s="2">
        <f t="shared" si="159"/>
        <v>63.311467807329151</v>
      </c>
      <c r="K323" s="2">
        <f t="shared" si="153"/>
        <v>43.157101436488851</v>
      </c>
      <c r="L323" s="6">
        <f t="shared" si="135"/>
        <v>2960.9403296862979</v>
      </c>
      <c r="M323" s="2">
        <f t="shared" si="136"/>
        <v>37.525806261649258</v>
      </c>
      <c r="N323" s="2">
        <f t="shared" si="154"/>
        <v>63.311467807329151</v>
      </c>
      <c r="O323" s="2">
        <f t="shared" si="155"/>
        <v>43.157101436488851</v>
      </c>
      <c r="P323" s="5">
        <f t="shared" si="137"/>
        <v>0.38724860011045015</v>
      </c>
      <c r="Q323" s="4">
        <f t="shared" si="156"/>
        <v>0.59271736324055246</v>
      </c>
      <c r="R323" s="4">
        <f t="shared" si="138"/>
        <v>0.33769468008458459</v>
      </c>
      <c r="S323" s="4">
        <f t="shared" si="160"/>
        <v>0</v>
      </c>
      <c r="T323" s="4">
        <f t="shared" si="161"/>
        <v>0</v>
      </c>
      <c r="U323" s="5">
        <f t="shared" si="162"/>
        <v>1.094352529880678</v>
      </c>
      <c r="V323" s="5">
        <f t="shared" si="163"/>
        <v>-8.1359041064976125</v>
      </c>
      <c r="W323" s="5">
        <f t="shared" si="164"/>
        <v>0.83752367210991663</v>
      </c>
      <c r="X323" s="5">
        <f t="shared" si="139"/>
        <v>0.99999999999999978</v>
      </c>
      <c r="Y323" s="5">
        <f t="shared" si="140"/>
        <v>-1.656852536029948</v>
      </c>
      <c r="Z323" s="5">
        <f t="shared" si="141"/>
        <v>0.46274748072190258</v>
      </c>
      <c r="AA323" s="5">
        <f t="shared" si="142"/>
        <v>6.6601698302663346</v>
      </c>
      <c r="AB323" s="5">
        <f t="shared" si="143"/>
        <v>-0.56250000614926998</v>
      </c>
      <c r="AC323" s="5">
        <f t="shared" si="144"/>
        <v>-7.67315662577571</v>
      </c>
      <c r="AD323" s="5">
        <f t="shared" si="145"/>
        <v>-24.676306497623749</v>
      </c>
      <c r="AE323">
        <f t="shared" si="134"/>
        <v>0</v>
      </c>
    </row>
    <row r="324" spans="1:31" x14ac:dyDescent="0.2">
      <c r="A324">
        <f t="shared" si="146"/>
        <v>2.9199999999999817</v>
      </c>
      <c r="B324" s="5">
        <f t="shared" si="147"/>
        <v>-16.989105524375066</v>
      </c>
      <c r="C324" s="5">
        <f t="shared" si="148"/>
        <v>249.67593470199694</v>
      </c>
      <c r="D324" s="5">
        <f t="shared" si="149"/>
        <v>98.959315297588645</v>
      </c>
      <c r="E324" s="2">
        <f t="shared" si="157"/>
        <v>250.25327585435159</v>
      </c>
      <c r="F324" s="2">
        <f t="shared" si="158"/>
        <v>-3.8926694924099876</v>
      </c>
      <c r="G324" s="3">
        <f t="shared" si="150"/>
        <v>-8.4019959696372908</v>
      </c>
      <c r="H324" s="3">
        <f t="shared" si="151"/>
        <v>62.345629771452536</v>
      </c>
      <c r="I324" s="3">
        <f t="shared" si="152"/>
        <v>-6.6726260797060259</v>
      </c>
      <c r="J324" s="2">
        <f t="shared" si="159"/>
        <v>63.262113675346029</v>
      </c>
      <c r="K324" s="2">
        <f t="shared" si="153"/>
        <v>43.123458538068185</v>
      </c>
      <c r="L324" s="6">
        <f t="shared" si="135"/>
        <v>2960.9393427051159</v>
      </c>
      <c r="M324" s="2">
        <f t="shared" si="136"/>
        <v>37.525793753033589</v>
      </c>
      <c r="N324" s="2">
        <f t="shared" si="154"/>
        <v>63.262113675346029</v>
      </c>
      <c r="O324" s="2">
        <f t="shared" si="155"/>
        <v>43.123458538068185</v>
      </c>
      <c r="P324" s="5">
        <f t="shared" si="137"/>
        <v>0.38724854247799712</v>
      </c>
      <c r="Q324" s="4">
        <f t="shared" si="156"/>
        <v>0.59317957578230307</v>
      </c>
      <c r="R324" s="4">
        <f t="shared" si="138"/>
        <v>0.33777273625312998</v>
      </c>
      <c r="S324" s="4">
        <f t="shared" si="160"/>
        <v>0</v>
      </c>
      <c r="T324" s="4">
        <f t="shared" si="161"/>
        <v>0</v>
      </c>
      <c r="U324" s="5">
        <f t="shared" si="162"/>
        <v>1.0942318406783127</v>
      </c>
      <c r="V324" s="5">
        <f t="shared" si="163"/>
        <v>-8.1195674777275766</v>
      </c>
      <c r="W324" s="5">
        <f t="shared" si="164"/>
        <v>0.86900778621416497</v>
      </c>
      <c r="X324" s="5">
        <f t="shared" si="139"/>
        <v>1</v>
      </c>
      <c r="Y324" s="5">
        <f t="shared" si="140"/>
        <v>-1.6497612208980121</v>
      </c>
      <c r="Z324" s="5">
        <f t="shared" si="141"/>
        <v>0.48918947094288789</v>
      </c>
      <c r="AA324" s="5">
        <f t="shared" si="142"/>
        <v>6.6480741229098488</v>
      </c>
      <c r="AB324" s="5">
        <f t="shared" si="143"/>
        <v>-0.55552938021969944</v>
      </c>
      <c r="AC324" s="5">
        <f t="shared" si="144"/>
        <v>-7.6303780067846887</v>
      </c>
      <c r="AD324" s="5">
        <f t="shared" si="145"/>
        <v>-24.656918090875987</v>
      </c>
      <c r="AE324">
        <f t="shared" si="134"/>
        <v>0</v>
      </c>
    </row>
    <row r="325" spans="1:31" x14ac:dyDescent="0.2">
      <c r="A325">
        <f t="shared" si="146"/>
        <v>2.9299999999999815</v>
      </c>
      <c r="B325" s="5">
        <f t="shared" si="147"/>
        <v>-17.073153260540451</v>
      </c>
      <c r="C325" s="5">
        <f t="shared" si="148"/>
        <v>250.29900948081112</v>
      </c>
      <c r="D325" s="5">
        <f t="shared" si="149"/>
        <v>98.891356190887052</v>
      </c>
      <c r="E325" s="2">
        <f t="shared" si="157"/>
        <v>250.88062242694846</v>
      </c>
      <c r="F325" s="2">
        <f t="shared" si="158"/>
        <v>-3.9021597118978342</v>
      </c>
      <c r="G325" s="3">
        <f t="shared" si="150"/>
        <v>-8.4075512634394887</v>
      </c>
      <c r="H325" s="3">
        <f t="shared" si="151"/>
        <v>62.26932599138469</v>
      </c>
      <c r="I325" s="3">
        <f t="shared" si="152"/>
        <v>-6.919195260614786</v>
      </c>
      <c r="J325" s="2">
        <f t="shared" si="159"/>
        <v>63.214168828856828</v>
      </c>
      <c r="K325" s="2">
        <f t="shared" si="153"/>
        <v>43.090776297789247</v>
      </c>
      <c r="L325" s="6">
        <f t="shared" si="135"/>
        <v>2960.938349382317</v>
      </c>
      <c r="M325" s="2">
        <f t="shared" si="136"/>
        <v>37.525781164046727</v>
      </c>
      <c r="N325" s="2">
        <f t="shared" si="154"/>
        <v>63.214168828856828</v>
      </c>
      <c r="O325" s="2">
        <f t="shared" si="155"/>
        <v>43.090776297789247</v>
      </c>
      <c r="P325" s="5">
        <f t="shared" si="137"/>
        <v>0.38724848447525956</v>
      </c>
      <c r="Q325" s="4">
        <f t="shared" si="156"/>
        <v>0.59362927424771372</v>
      </c>
      <c r="R325" s="4">
        <f t="shared" si="138"/>
        <v>0.3378485970063913</v>
      </c>
      <c r="S325" s="4">
        <f t="shared" si="160"/>
        <v>0</v>
      </c>
      <c r="T325" s="4">
        <f t="shared" si="161"/>
        <v>0</v>
      </c>
      <c r="U325" s="5">
        <f t="shared" si="162"/>
        <v>1.0941253285745802</v>
      </c>
      <c r="V325" s="5">
        <f t="shared" si="163"/>
        <v>-8.1034827651552828</v>
      </c>
      <c r="W325" s="5">
        <f t="shared" si="164"/>
        <v>0.90043658977284535</v>
      </c>
      <c r="X325" s="5">
        <f t="shared" si="139"/>
        <v>1</v>
      </c>
      <c r="Y325" s="5">
        <f t="shared" si="140"/>
        <v>-1.6427172621218304</v>
      </c>
      <c r="Z325" s="5">
        <f t="shared" si="141"/>
        <v>0.51559099025563604</v>
      </c>
      <c r="AA325" s="5">
        <f t="shared" si="142"/>
        <v>6.6361377752180237</v>
      </c>
      <c r="AB325" s="5">
        <f t="shared" si="143"/>
        <v>-0.54859193354725022</v>
      </c>
      <c r="AC325" s="5">
        <f t="shared" si="144"/>
        <v>-7.5878917748996466</v>
      </c>
      <c r="AD325" s="5">
        <f t="shared" si="145"/>
        <v>-24.63742563500913</v>
      </c>
      <c r="AE325">
        <f t="shared" ref="AE325:AE388" si="165">IF(($D325-height)*($D326-height)&lt;0,1,0)</f>
        <v>0</v>
      </c>
    </row>
    <row r="326" spans="1:31" x14ac:dyDescent="0.2">
      <c r="A326">
        <f t="shared" si="146"/>
        <v>2.9399999999999813</v>
      </c>
      <c r="B326" s="5">
        <f t="shared" si="147"/>
        <v>-17.157256202771524</v>
      </c>
      <c r="C326" s="5">
        <f t="shared" si="148"/>
        <v>250.92132334613623</v>
      </c>
      <c r="D326" s="5">
        <f t="shared" si="149"/>
        <v>98.820932366999159</v>
      </c>
      <c r="E326" s="2">
        <f t="shared" si="157"/>
        <v>251.50722047325758</v>
      </c>
      <c r="F326" s="2">
        <f t="shared" si="158"/>
        <v>-3.9116269596519131</v>
      </c>
      <c r="G326" s="3">
        <f t="shared" si="150"/>
        <v>-8.4130371827749606</v>
      </c>
      <c r="H326" s="3">
        <f t="shared" si="151"/>
        <v>62.193447073635696</v>
      </c>
      <c r="I326" s="3">
        <f t="shared" si="152"/>
        <v>-7.1655695169648776</v>
      </c>
      <c r="J326" s="2">
        <f t="shared" si="159"/>
        <v>63.167629685166553</v>
      </c>
      <c r="K326" s="2">
        <f t="shared" si="153"/>
        <v>43.059052273460495</v>
      </c>
      <c r="L326" s="6">
        <f t="shared" si="135"/>
        <v>2960.9373496538328</v>
      </c>
      <c r="M326" s="2">
        <f t="shared" si="136"/>
        <v>37.525768493876704</v>
      </c>
      <c r="N326" s="2">
        <f t="shared" si="154"/>
        <v>63.167629685166553</v>
      </c>
      <c r="O326" s="2">
        <f t="shared" si="155"/>
        <v>43.059052273460495</v>
      </c>
      <c r="P326" s="5">
        <f t="shared" si="137"/>
        <v>0.38724842609849686</v>
      </c>
      <c r="Q326" s="4">
        <f t="shared" si="156"/>
        <v>0.59406643372418255</v>
      </c>
      <c r="R326" s="4">
        <f t="shared" si="138"/>
        <v>0.33792226503237938</v>
      </c>
      <c r="S326" s="4">
        <f t="shared" si="160"/>
        <v>0</v>
      </c>
      <c r="T326" s="4">
        <f t="shared" si="161"/>
        <v>0</v>
      </c>
      <c r="U326" s="5">
        <f t="shared" si="162"/>
        <v>1.0940330436405992</v>
      </c>
      <c r="V326" s="5">
        <f t="shared" si="163"/>
        <v>-8.0876483389114497</v>
      </c>
      <c r="W326" s="5">
        <f t="shared" si="164"/>
        <v>0.93181209802731924</v>
      </c>
      <c r="X326" s="5">
        <f t="shared" si="139"/>
        <v>1</v>
      </c>
      <c r="Y326" s="5">
        <f t="shared" si="140"/>
        <v>-1.6357202534805935</v>
      </c>
      <c r="Z326" s="5">
        <f t="shared" si="141"/>
        <v>0.5419531711564628</v>
      </c>
      <c r="AA326" s="5">
        <f t="shared" si="142"/>
        <v>6.624359873625866</v>
      </c>
      <c r="AB326" s="5">
        <f t="shared" si="143"/>
        <v>-0.5416872098399943</v>
      </c>
      <c r="AC326" s="5">
        <f t="shared" si="144"/>
        <v>-7.5456951677549871</v>
      </c>
      <c r="AD326" s="5">
        <f t="shared" si="145"/>
        <v>-24.617828028346814</v>
      </c>
      <c r="AE326">
        <f t="shared" si="165"/>
        <v>0</v>
      </c>
    </row>
    <row r="327" spans="1:31" x14ac:dyDescent="0.2">
      <c r="A327">
        <f t="shared" si="146"/>
        <v>2.9499999999999811</v>
      </c>
      <c r="B327" s="5">
        <f t="shared" si="147"/>
        <v>-17.241413658959768</v>
      </c>
      <c r="C327" s="5">
        <f t="shared" si="148"/>
        <v>251.5428805321142</v>
      </c>
      <c r="D327" s="5">
        <f t="shared" si="149"/>
        <v>98.748045780428086</v>
      </c>
      <c r="E327" s="2">
        <f t="shared" si="157"/>
        <v>252.13307417186036</v>
      </c>
      <c r="F327" s="2">
        <f t="shared" si="158"/>
        <v>-3.9210712688094835</v>
      </c>
      <c r="G327" s="3">
        <f t="shared" si="150"/>
        <v>-8.4184540548733597</v>
      </c>
      <c r="H327" s="3">
        <f t="shared" si="151"/>
        <v>62.117990121958144</v>
      </c>
      <c r="I327" s="3">
        <f t="shared" si="152"/>
        <v>-7.4117477972483456</v>
      </c>
      <c r="J327" s="2">
        <f t="shared" si="159"/>
        <v>63.122492590800938</v>
      </c>
      <c r="K327" s="2">
        <f t="shared" si="153"/>
        <v>43.028283974642761</v>
      </c>
      <c r="L327" s="6">
        <f t="shared" si="135"/>
        <v>2960.9363434563084</v>
      </c>
      <c r="M327" s="2">
        <f t="shared" si="136"/>
        <v>37.525755741720573</v>
      </c>
      <c r="N327" s="2">
        <f t="shared" si="154"/>
        <v>63.122492590800938</v>
      </c>
      <c r="O327" s="2">
        <f t="shared" si="155"/>
        <v>43.028283974642761</v>
      </c>
      <c r="P327" s="5">
        <f t="shared" si="137"/>
        <v>0.3872483673440098</v>
      </c>
      <c r="Q327" s="4">
        <f t="shared" si="156"/>
        <v>0.59449103166736061</v>
      </c>
      <c r="R327" s="4">
        <f t="shared" si="138"/>
        <v>0.33799374322539105</v>
      </c>
      <c r="S327" s="4">
        <f t="shared" si="160"/>
        <v>0</v>
      </c>
      <c r="T327" s="4">
        <f t="shared" si="161"/>
        <v>0</v>
      </c>
      <c r="U327" s="5">
        <f t="shared" si="162"/>
        <v>1.0939550326314014</v>
      </c>
      <c r="V327" s="5">
        <f t="shared" si="163"/>
        <v>-8.0720625744254946</v>
      </c>
      <c r="W327" s="5">
        <f t="shared" si="164"/>
        <v>0.96313631345422879</v>
      </c>
      <c r="X327" s="5">
        <f t="shared" si="139"/>
        <v>1</v>
      </c>
      <c r="Y327" s="5">
        <f t="shared" si="140"/>
        <v>-1.6287697893510684</v>
      </c>
      <c r="Z327" s="5">
        <f t="shared" si="141"/>
        <v>0.56827714070709978</v>
      </c>
      <c r="AA327" s="5">
        <f t="shared" si="142"/>
        <v>6.6127395037364796</v>
      </c>
      <c r="AB327" s="5">
        <f t="shared" si="143"/>
        <v>-0.53481475671966705</v>
      </c>
      <c r="AC327" s="5">
        <f t="shared" si="144"/>
        <v>-7.5037854337183951</v>
      </c>
      <c r="AD327" s="5">
        <f t="shared" si="145"/>
        <v>-24.598124182809293</v>
      </c>
      <c r="AE327">
        <f t="shared" si="165"/>
        <v>0</v>
      </c>
    </row>
    <row r="328" spans="1:31" x14ac:dyDescent="0.2">
      <c r="A328">
        <f t="shared" si="146"/>
        <v>2.9599999999999809</v>
      </c>
      <c r="B328" s="5">
        <f t="shared" si="147"/>
        <v>-17.325624940246339</v>
      </c>
      <c r="C328" s="5">
        <f t="shared" si="148"/>
        <v>252.16368524406209</v>
      </c>
      <c r="D328" s="5">
        <f t="shared" si="149"/>
        <v>98.67269839624646</v>
      </c>
      <c r="E328" s="2">
        <f t="shared" si="157"/>
        <v>252.75818767240065</v>
      </c>
      <c r="F328" s="2">
        <f t="shared" si="158"/>
        <v>-3.9304926723304536</v>
      </c>
      <c r="G328" s="3">
        <f t="shared" si="150"/>
        <v>-8.423802202440557</v>
      </c>
      <c r="H328" s="3">
        <f t="shared" si="151"/>
        <v>62.042952267620961</v>
      </c>
      <c r="I328" s="3">
        <f t="shared" si="152"/>
        <v>-7.6577290390764388</v>
      </c>
      <c r="J328" s="2">
        <f t="shared" si="159"/>
        <v>63.078753821425877</v>
      </c>
      <c r="K328" s="2">
        <f t="shared" si="153"/>
        <v>42.998468862594322</v>
      </c>
      <c r="L328" s="6">
        <f t="shared" si="135"/>
        <v>2960.9353307271035</v>
      </c>
      <c r="M328" s="2">
        <f t="shared" si="136"/>
        <v>37.525742906784465</v>
      </c>
      <c r="N328" s="2">
        <f t="shared" si="154"/>
        <v>63.078753821425877</v>
      </c>
      <c r="O328" s="2">
        <f t="shared" si="155"/>
        <v>42.998468862594322</v>
      </c>
      <c r="P328" s="5">
        <f t="shared" si="137"/>
        <v>0.38724830820814116</v>
      </c>
      <c r="Q328" s="4">
        <f t="shared" si="156"/>
        <v>0.59490304791085058</v>
      </c>
      <c r="R328" s="4">
        <f t="shared" si="138"/>
        <v>0.33806303468591781</v>
      </c>
      <c r="S328" s="4">
        <f t="shared" si="160"/>
        <v>0</v>
      </c>
      <c r="T328" s="4">
        <f t="shared" si="161"/>
        <v>0</v>
      </c>
      <c r="U328" s="5">
        <f t="shared" si="162"/>
        <v>1.0938913390024692</v>
      </c>
      <c r="V328" s="5">
        <f t="shared" si="163"/>
        <v>-8.0567238523277869</v>
      </c>
      <c r="W328" s="5">
        <f t="shared" si="164"/>
        <v>0.9944112255919898</v>
      </c>
      <c r="X328" s="5">
        <f t="shared" si="139"/>
        <v>0.99999999999999978</v>
      </c>
      <c r="Y328" s="5">
        <f t="shared" si="140"/>
        <v>-1.6218654647324917</v>
      </c>
      <c r="Z328" s="5">
        <f t="shared" si="141"/>
        <v>0.59456402034319833</v>
      </c>
      <c r="AA328" s="5">
        <f t="shared" si="142"/>
        <v>6.6012757503065682</v>
      </c>
      <c r="AB328" s="5">
        <f t="shared" si="143"/>
        <v>-0.52797412573002256</v>
      </c>
      <c r="AC328" s="5">
        <f t="shared" si="144"/>
        <v>-7.4621598319845885</v>
      </c>
      <c r="AD328" s="5">
        <f t="shared" si="145"/>
        <v>-24.57831302410144</v>
      </c>
      <c r="AE328">
        <f t="shared" si="165"/>
        <v>0</v>
      </c>
    </row>
    <row r="329" spans="1:31" x14ac:dyDescent="0.2">
      <c r="A329">
        <f t="shared" si="146"/>
        <v>2.9699999999999807</v>
      </c>
      <c r="B329" s="5">
        <f t="shared" si="147"/>
        <v>-17.409889360977029</v>
      </c>
      <c r="C329" s="5">
        <f t="shared" si="148"/>
        <v>252.78374165874669</v>
      </c>
      <c r="D329" s="5">
        <f t="shared" si="149"/>
        <v>98.59489219020449</v>
      </c>
      <c r="E329" s="2">
        <f t="shared" si="157"/>
        <v>253.38256509585943</v>
      </c>
      <c r="F329" s="2">
        <f t="shared" si="158"/>
        <v>-3.9398912029952355</v>
      </c>
      <c r="G329" s="3">
        <f t="shared" si="150"/>
        <v>-8.4290819436978577</v>
      </c>
      <c r="H329" s="3">
        <f t="shared" si="151"/>
        <v>61.968330669301118</v>
      </c>
      <c r="I329" s="3">
        <f t="shared" si="152"/>
        <v>-7.9035121693174535</v>
      </c>
      <c r="J329" s="2">
        <f t="shared" si="159"/>
        <v>63.0364095817962</v>
      </c>
      <c r="K329" s="2">
        <f t="shared" si="153"/>
        <v>42.96960435023599</v>
      </c>
      <c r="L329" s="6">
        <f t="shared" si="135"/>
        <v>2960.9343114043077</v>
      </c>
      <c r="M329" s="2">
        <f t="shared" si="136"/>
        <v>37.525729988283764</v>
      </c>
      <c r="N329" s="2">
        <f t="shared" si="154"/>
        <v>63.0364095817962</v>
      </c>
      <c r="O329" s="2">
        <f t="shared" si="155"/>
        <v>42.96960435023599</v>
      </c>
      <c r="P329" s="5">
        <f t="shared" si="137"/>
        <v>0.38724824868727614</v>
      </c>
      <c r="Q329" s="4">
        <f t="shared" si="156"/>
        <v>0.5953024646746462</v>
      </c>
      <c r="R329" s="4">
        <f t="shared" si="138"/>
        <v>0.33813014272047875</v>
      </c>
      <c r="S329" s="4">
        <f t="shared" si="160"/>
        <v>0</v>
      </c>
      <c r="T329" s="4">
        <f t="shared" si="161"/>
        <v>0</v>
      </c>
      <c r="U329" s="5">
        <f t="shared" si="162"/>
        <v>1.0938420029266727</v>
      </c>
      <c r="V329" s="5">
        <f t="shared" si="163"/>
        <v>-8.0416305583563812</v>
      </c>
      <c r="W329" s="5">
        <f t="shared" si="164"/>
        <v>1.0256388108678025</v>
      </c>
      <c r="X329" s="5">
        <f t="shared" si="139"/>
        <v>1</v>
      </c>
      <c r="Y329" s="5">
        <f t="shared" si="140"/>
        <v>-1.6150068752721856</v>
      </c>
      <c r="Z329" s="5">
        <f t="shared" si="141"/>
        <v>0.62081492568365704</v>
      </c>
      <c r="AA329" s="5">
        <f t="shared" si="142"/>
        <v>6.5899676972351786</v>
      </c>
      <c r="AB329" s="5">
        <f t="shared" si="143"/>
        <v>-0.5211648723455129</v>
      </c>
      <c r="AC329" s="5">
        <f t="shared" si="144"/>
        <v>-7.4208156326727241</v>
      </c>
      <c r="AD329" s="5">
        <f t="shared" si="145"/>
        <v>-24.558393491897018</v>
      </c>
      <c r="AE329">
        <f t="shared" si="165"/>
        <v>0</v>
      </c>
    </row>
    <row r="330" spans="1:31" x14ac:dyDescent="0.2">
      <c r="A330">
        <f t="shared" si="146"/>
        <v>2.9799999999999804</v>
      </c>
      <c r="B330" s="5">
        <f t="shared" si="147"/>
        <v>-17.494206238657625</v>
      </c>
      <c r="C330" s="5">
        <f t="shared" si="148"/>
        <v>253.40305392465808</v>
      </c>
      <c r="D330" s="5">
        <f t="shared" si="149"/>
        <v>98.514629148836718</v>
      </c>
      <c r="E330" s="2">
        <f t="shared" si="157"/>
        <v>254.00621053482897</v>
      </c>
      <c r="F330" s="2">
        <f t="shared" si="158"/>
        <v>-3.9492668934026129</v>
      </c>
      <c r="G330" s="3">
        <f t="shared" si="150"/>
        <v>-8.4342935924213123</v>
      </c>
      <c r="H330" s="3">
        <f t="shared" si="151"/>
        <v>61.894122512974391</v>
      </c>
      <c r="I330" s="3">
        <f t="shared" si="152"/>
        <v>-8.1490961042364241</v>
      </c>
      <c r="J330" s="2">
        <f t="shared" si="159"/>
        <v>62.995456005733651</v>
      </c>
      <c r="K330" s="2">
        <f t="shared" si="153"/>
        <v>42.941687802136094</v>
      </c>
      <c r="L330" s="6">
        <f t="shared" si="135"/>
        <v>2960.9332854267404</v>
      </c>
      <c r="M330" s="2">
        <f t="shared" si="136"/>
        <v>37.525716985443061</v>
      </c>
      <c r="N330" s="2">
        <f t="shared" si="154"/>
        <v>62.995456005733651</v>
      </c>
      <c r="O330" s="2">
        <f t="shared" si="155"/>
        <v>42.941687802136094</v>
      </c>
      <c r="P330" s="5">
        <f t="shared" si="137"/>
        <v>0.38724818877784273</v>
      </c>
      <c r="Q330" s="4">
        <f t="shared" si="156"/>
        <v>0.59568926657229981</v>
      </c>
      <c r="R330" s="4">
        <f t="shared" si="138"/>
        <v>0.33819507084137684</v>
      </c>
      <c r="S330" s="4">
        <f t="shared" si="160"/>
        <v>0</v>
      </c>
      <c r="T330" s="4">
        <f t="shared" si="161"/>
        <v>0</v>
      </c>
      <c r="U330" s="5">
        <f t="shared" si="162"/>
        <v>1.0938070613116075</v>
      </c>
      <c r="V330" s="5">
        <f t="shared" si="163"/>
        <v>-8.0267810832681477</v>
      </c>
      <c r="W330" s="5">
        <f t="shared" si="164"/>
        <v>1.0568210324252916</v>
      </c>
      <c r="X330" s="5">
        <f t="shared" si="139"/>
        <v>0.99999999999999978</v>
      </c>
      <c r="Y330" s="5">
        <f t="shared" si="140"/>
        <v>-1.6081936172918834</v>
      </c>
      <c r="Z330" s="5">
        <f t="shared" si="141"/>
        <v>0.64703096634088786</v>
      </c>
      <c r="AA330" s="5">
        <f t="shared" si="142"/>
        <v>6.5788144275557459</v>
      </c>
      <c r="AB330" s="5">
        <f t="shared" si="143"/>
        <v>-0.51438655598027583</v>
      </c>
      <c r="AC330" s="5">
        <f t="shared" si="144"/>
        <v>-7.3797501169272595</v>
      </c>
      <c r="AD330" s="5">
        <f t="shared" si="145"/>
        <v>-24.538364540018961</v>
      </c>
      <c r="AE330">
        <f t="shared" si="165"/>
        <v>0</v>
      </c>
    </row>
    <row r="331" spans="1:31" x14ac:dyDescent="0.2">
      <c r="A331">
        <f t="shared" si="146"/>
        <v>2.9899999999999802</v>
      </c>
      <c r="B331" s="5">
        <f t="shared" si="147"/>
        <v>-17.578574893909636</v>
      </c>
      <c r="C331" s="5">
        <f t="shared" si="148"/>
        <v>254.02162616228196</v>
      </c>
      <c r="D331" s="5">
        <f t="shared" si="149"/>
        <v>98.431911269567351</v>
      </c>
      <c r="E331" s="2">
        <f t="shared" si="157"/>
        <v>254.62912805378517</v>
      </c>
      <c r="F331" s="2">
        <f t="shared" si="158"/>
        <v>-3.9586197759676378</v>
      </c>
      <c r="G331" s="3">
        <f t="shared" si="150"/>
        <v>-8.4394374579811142</v>
      </c>
      <c r="H331" s="3">
        <f t="shared" si="151"/>
        <v>61.820325011805117</v>
      </c>
      <c r="I331" s="3">
        <f t="shared" si="152"/>
        <v>-8.3944797496366128</v>
      </c>
      <c r="J331" s="2">
        <f t="shared" si="159"/>
        <v>62.95588915613417</v>
      </c>
      <c r="K331" s="2">
        <f t="shared" si="153"/>
        <v>42.914716534515449</v>
      </c>
      <c r="L331" s="6">
        <f t="shared" si="135"/>
        <v>2960.9322527339641</v>
      </c>
      <c r="M331" s="2">
        <f t="shared" si="136"/>
        <v>37.52570389749642</v>
      </c>
      <c r="N331" s="2">
        <f t="shared" si="154"/>
        <v>62.95588915613417</v>
      </c>
      <c r="O331" s="2">
        <f t="shared" si="155"/>
        <v>42.914716534515449</v>
      </c>
      <c r="P331" s="5">
        <f t="shared" si="137"/>
        <v>0.38724812847631213</v>
      </c>
      <c r="Q331" s="4">
        <f t="shared" si="156"/>
        <v>0.59606344061681904</v>
      </c>
      <c r="R331" s="4">
        <f t="shared" si="138"/>
        <v>0.33825782276637806</v>
      </c>
      <c r="S331" s="4">
        <f t="shared" si="160"/>
        <v>0</v>
      </c>
      <c r="T331" s="4">
        <f t="shared" si="161"/>
        <v>0</v>
      </c>
      <c r="U331" s="5">
        <f t="shared" si="162"/>
        <v>1.0937865478173399</v>
      </c>
      <c r="V331" s="5">
        <f t="shared" si="163"/>
        <v>-8.0121738227542867</v>
      </c>
      <c r="W331" s="5">
        <f t="shared" si="164"/>
        <v>1.0879598399528947</v>
      </c>
      <c r="X331" s="5">
        <f t="shared" si="139"/>
        <v>1</v>
      </c>
      <c r="Y331" s="5">
        <f t="shared" si="140"/>
        <v>-1.6014252878147346</v>
      </c>
      <c r="Z331" s="5">
        <f t="shared" si="141"/>
        <v>0.67321324573211594</v>
      </c>
      <c r="AA331" s="5">
        <f t="shared" si="142"/>
        <v>6.567815023431339</v>
      </c>
      <c r="AB331" s="5">
        <f t="shared" si="143"/>
        <v>-0.50763873999739473</v>
      </c>
      <c r="AC331" s="5">
        <f t="shared" si="144"/>
        <v>-7.3389605770221706</v>
      </c>
      <c r="AD331" s="5">
        <f t="shared" si="145"/>
        <v>-24.518225136615765</v>
      </c>
      <c r="AE331">
        <f t="shared" si="165"/>
        <v>0</v>
      </c>
    </row>
    <row r="332" spans="1:31" x14ac:dyDescent="0.2">
      <c r="A332">
        <f t="shared" si="146"/>
        <v>2.99999999999998</v>
      </c>
      <c r="B332" s="5">
        <f t="shared" si="147"/>
        <v>-17.662994650426448</v>
      </c>
      <c r="C332" s="5">
        <f t="shared" si="148"/>
        <v>254.63946246437118</v>
      </c>
      <c r="D332" s="5">
        <f t="shared" si="149"/>
        <v>98.346740560814155</v>
      </c>
      <c r="E332" s="2">
        <f t="shared" si="157"/>
        <v>255.25132168935951</v>
      </c>
      <c r="F332" s="2">
        <f t="shared" si="158"/>
        <v>-3.9679498829195357</v>
      </c>
      <c r="G332" s="3">
        <f t="shared" si="150"/>
        <v>-8.4445138453810884</v>
      </c>
      <c r="H332" s="3">
        <f t="shared" si="151"/>
        <v>61.746935406034893</v>
      </c>
      <c r="I332" s="3">
        <f t="shared" si="152"/>
        <v>-8.6396620010027707</v>
      </c>
      <c r="J332" s="2">
        <f t="shared" si="159"/>
        <v>62.917705025004288</v>
      </c>
      <c r="K332" s="2">
        <f t="shared" si="153"/>
        <v>42.888687815272178</v>
      </c>
      <c r="L332" s="6">
        <f t="shared" si="135"/>
        <v>2960.9312132662867</v>
      </c>
      <c r="M332" s="2">
        <f t="shared" si="136"/>
        <v>37.525690723687312</v>
      </c>
      <c r="N332" s="2">
        <f t="shared" si="154"/>
        <v>62.917705025004288</v>
      </c>
      <c r="O332" s="2">
        <f t="shared" si="155"/>
        <v>42.888687815272178</v>
      </c>
      <c r="P332" s="5">
        <f t="shared" si="137"/>
        <v>0.38724806777919929</v>
      </c>
      <c r="Q332" s="4">
        <f t="shared" si="156"/>
        <v>0.59642497622527924</v>
      </c>
      <c r="R332" s="4">
        <f t="shared" si="138"/>
        <v>0.33831840241831473</v>
      </c>
      <c r="S332" s="4">
        <f t="shared" si="160"/>
        <v>0</v>
      </c>
      <c r="T332" s="4">
        <f t="shared" si="161"/>
        <v>0</v>
      </c>
      <c r="U332" s="5">
        <f t="shared" si="162"/>
        <v>1.0937804928745591</v>
      </c>
      <c r="V332" s="5">
        <f t="shared" si="163"/>
        <v>-7.9978071773601949</v>
      </c>
      <c r="W332" s="5">
        <f t="shared" si="164"/>
        <v>1.1190571695131077</v>
      </c>
      <c r="X332" s="5">
        <f t="shared" si="139"/>
        <v>1</v>
      </c>
      <c r="Y332" s="5">
        <f t="shared" si="140"/>
        <v>-1.5947014845929632</v>
      </c>
      <c r="Z332" s="5">
        <f t="shared" si="141"/>
        <v>0.69936286089182942</v>
      </c>
      <c r="AA332" s="5">
        <f t="shared" si="142"/>
        <v>6.5569685661531052</v>
      </c>
      <c r="AB332" s="5">
        <f t="shared" si="143"/>
        <v>-0.5009209917184041</v>
      </c>
      <c r="AC332" s="5">
        <f t="shared" si="144"/>
        <v>-7.2984443164683652</v>
      </c>
      <c r="AD332" s="5">
        <f t="shared" si="145"/>
        <v>-24.497974264333784</v>
      </c>
      <c r="AE332">
        <f t="shared" si="165"/>
        <v>0</v>
      </c>
    </row>
    <row r="333" spans="1:31" x14ac:dyDescent="0.2">
      <c r="A333">
        <f t="shared" si="146"/>
        <v>3.0099999999999798</v>
      </c>
      <c r="B333" s="5">
        <f t="shared" si="147"/>
        <v>-17.747464834929847</v>
      </c>
      <c r="C333" s="5">
        <f t="shared" si="148"/>
        <v>255.2565668962157</v>
      </c>
      <c r="D333" s="5">
        <f t="shared" si="149"/>
        <v>98.259119042090916</v>
      </c>
      <c r="E333" s="2">
        <f t="shared" si="157"/>
        <v>255.87279545060923</v>
      </c>
      <c r="F333" s="2">
        <f t="shared" si="158"/>
        <v>-3.9772572462996445</v>
      </c>
      <c r="G333" s="3">
        <f t="shared" si="150"/>
        <v>-8.4495230552982719</v>
      </c>
      <c r="H333" s="3">
        <f t="shared" si="151"/>
        <v>61.673950962870208</v>
      </c>
      <c r="I333" s="3">
        <f t="shared" si="152"/>
        <v>-8.8846417436461085</v>
      </c>
      <c r="J333" s="2">
        <f t="shared" si="159"/>
        <v>62.880899533526673</v>
      </c>
      <c r="K333" s="2">
        <f t="shared" si="153"/>
        <v>42.863598864026358</v>
      </c>
      <c r="L333" s="6">
        <f t="shared" si="135"/>
        <v>2960.9301669647698</v>
      </c>
      <c r="M333" s="2">
        <f t="shared" si="136"/>
        <v>37.525677463268785</v>
      </c>
      <c r="N333" s="2">
        <f t="shared" si="154"/>
        <v>62.880899533526673</v>
      </c>
      <c r="O333" s="2">
        <f t="shared" si="155"/>
        <v>42.863598864026358</v>
      </c>
      <c r="P333" s="5">
        <f t="shared" si="137"/>
        <v>0.38724800668306303</v>
      </c>
      <c r="Q333" s="4">
        <f t="shared" si="156"/>
        <v>0.59677386522215614</v>
      </c>
      <c r="R333" s="4">
        <f t="shared" si="138"/>
        <v>0.33837681392461244</v>
      </c>
      <c r="S333" s="4">
        <f t="shared" si="160"/>
        <v>0</v>
      </c>
      <c r="T333" s="4">
        <f t="shared" si="161"/>
        <v>0</v>
      </c>
      <c r="U333" s="5">
        <f t="shared" si="162"/>
        <v>1.0937889237031422</v>
      </c>
      <c r="V333" s="5">
        <f t="shared" si="163"/>
        <v>-7.9836795524095852</v>
      </c>
      <c r="W333" s="5">
        <f t="shared" si="164"/>
        <v>1.1501149433726989</v>
      </c>
      <c r="X333" s="5">
        <f t="shared" si="139"/>
        <v>1</v>
      </c>
      <c r="Y333" s="5">
        <f t="shared" si="140"/>
        <v>-1.5880218061361651</v>
      </c>
      <c r="Z333" s="5">
        <f t="shared" si="141"/>
        <v>0.72548090228547379</v>
      </c>
      <c r="AA333" s="5">
        <f t="shared" si="142"/>
        <v>6.5462741361418875</v>
      </c>
      <c r="AB333" s="5">
        <f t="shared" si="143"/>
        <v>-0.49423288243302288</v>
      </c>
      <c r="AC333" s="5">
        <f t="shared" si="144"/>
        <v>-7.2581986501241111</v>
      </c>
      <c r="AD333" s="5">
        <f t="shared" si="145"/>
        <v>-24.477610920485411</v>
      </c>
      <c r="AE333">
        <f t="shared" si="165"/>
        <v>0</v>
      </c>
    </row>
    <row r="334" spans="1:31" x14ac:dyDescent="0.2">
      <c r="A334">
        <f t="shared" si="146"/>
        <v>3.0199999999999796</v>
      </c>
      <c r="B334" s="5">
        <f t="shared" si="147"/>
        <v>-17.831984777126952</v>
      </c>
      <c r="C334" s="5">
        <f t="shared" si="148"/>
        <v>255.8729434959119</v>
      </c>
      <c r="D334" s="5">
        <f t="shared" si="149"/>
        <v>98.169048744108437</v>
      </c>
      <c r="E334" s="2">
        <f t="shared" si="157"/>
        <v>256.49355331928678</v>
      </c>
      <c r="F334" s="2">
        <f t="shared" si="158"/>
        <v>-3.9865418979593668</v>
      </c>
      <c r="G334" s="3">
        <f t="shared" si="150"/>
        <v>-8.454465384122603</v>
      </c>
      <c r="H334" s="3">
        <f t="shared" si="151"/>
        <v>61.601368976368967</v>
      </c>
      <c r="I334" s="3">
        <f t="shared" si="152"/>
        <v>-9.1294178528509633</v>
      </c>
      <c r="J334" s="2">
        <f t="shared" si="159"/>
        <v>62.845468532154598</v>
      </c>
      <c r="K334" s="2">
        <f t="shared" si="153"/>
        <v>42.839446852184452</v>
      </c>
      <c r="L334" s="6">
        <f t="shared" si="135"/>
        <v>2960.9291137712376</v>
      </c>
      <c r="M334" s="2">
        <f t="shared" si="136"/>
        <v>37.525664115503531</v>
      </c>
      <c r="N334" s="2">
        <f t="shared" si="154"/>
        <v>62.845468532154598</v>
      </c>
      <c r="O334" s="2">
        <f t="shared" si="155"/>
        <v>42.839446852184452</v>
      </c>
      <c r="P334" s="5">
        <f t="shared" si="137"/>
        <v>0.38724794518450667</v>
      </c>
      <c r="Q334" s="4">
        <f t="shared" si="156"/>
        <v>0.59711010184137137</v>
      </c>
      <c r="R334" s="4">
        <f t="shared" si="138"/>
        <v>0.33843306161674119</v>
      </c>
      <c r="S334" s="4">
        <f t="shared" si="160"/>
        <v>0</v>
      </c>
      <c r="T334" s="4">
        <f t="shared" si="161"/>
        <v>0</v>
      </c>
      <c r="U334" s="5">
        <f t="shared" si="162"/>
        <v>1.0938118643311365</v>
      </c>
      <c r="V334" s="5">
        <f t="shared" si="163"/>
        <v>-7.9697893579328962</v>
      </c>
      <c r="W334" s="5">
        <f t="shared" si="164"/>
        <v>1.1811350698340104</v>
      </c>
      <c r="X334" s="5">
        <f t="shared" si="139"/>
        <v>1</v>
      </c>
      <c r="Y334" s="5">
        <f t="shared" si="140"/>
        <v>-1.581385851740214</v>
      </c>
      <c r="Z334" s="5">
        <f t="shared" si="141"/>
        <v>0.75156845362450564</v>
      </c>
      <c r="AA334" s="5">
        <f t="shared" si="142"/>
        <v>6.5357308129529814</v>
      </c>
      <c r="AB334" s="5">
        <f t="shared" si="143"/>
        <v>-0.48757398740907743</v>
      </c>
      <c r="AC334" s="5">
        <f t="shared" si="144"/>
        <v>-7.2182209043083905</v>
      </c>
      <c r="AD334" s="5">
        <f t="shared" si="145"/>
        <v>-24.457134117213009</v>
      </c>
      <c r="AE334">
        <f t="shared" si="165"/>
        <v>0</v>
      </c>
    </row>
    <row r="335" spans="1:31" x14ac:dyDescent="0.2">
      <c r="A335">
        <f t="shared" si="146"/>
        <v>3.0299999999999794</v>
      </c>
      <c r="B335" s="5">
        <f t="shared" si="147"/>
        <v>-17.916553809667551</v>
      </c>
      <c r="C335" s="5">
        <f t="shared" si="148"/>
        <v>256.48859627463037</v>
      </c>
      <c r="D335" s="5">
        <f t="shared" si="149"/>
        <v>98.076531708874057</v>
      </c>
      <c r="E335" s="2">
        <f t="shared" si="157"/>
        <v>257.11359925010782</v>
      </c>
      <c r="F335" s="2">
        <f t="shared" si="158"/>
        <v>-3.9958038695581499</v>
      </c>
      <c r="G335" s="3">
        <f t="shared" si="150"/>
        <v>-8.459341123996694</v>
      </c>
      <c r="H335" s="3">
        <f t="shared" si="151"/>
        <v>61.529186767325882</v>
      </c>
      <c r="I335" s="3">
        <f t="shared" si="152"/>
        <v>-9.3739891940230926</v>
      </c>
      <c r="J335" s="2">
        <f t="shared" si="159"/>
        <v>62.811407800735317</v>
      </c>
      <c r="K335" s="2">
        <f t="shared" si="153"/>
        <v>42.816228903023394</v>
      </c>
      <c r="L335" s="6">
        <f t="shared" si="135"/>
        <v>2960.9280536282795</v>
      </c>
      <c r="M335" s="2">
        <f t="shared" si="136"/>
        <v>37.525650679663961</v>
      </c>
      <c r="N335" s="2">
        <f t="shared" si="154"/>
        <v>62.811407800735317</v>
      </c>
      <c r="O335" s="2">
        <f t="shared" si="155"/>
        <v>42.816228903023394</v>
      </c>
      <c r="P335" s="5">
        <f t="shared" si="137"/>
        <v>0.3872478832801784</v>
      </c>
      <c r="Q335" s="4">
        <f t="shared" si="156"/>
        <v>0.59743368272705166</v>
      </c>
      <c r="R335" s="4">
        <f t="shared" si="138"/>
        <v>0.33848715002959073</v>
      </c>
      <c r="S335" s="4">
        <f t="shared" si="160"/>
        <v>0</v>
      </c>
      <c r="T335" s="4">
        <f t="shared" si="161"/>
        <v>0</v>
      </c>
      <c r="U335" s="5">
        <f t="shared" si="162"/>
        <v>1.0938493356141548</v>
      </c>
      <c r="V335" s="5">
        <f t="shared" si="163"/>
        <v>-7.956135008599869</v>
      </c>
      <c r="W335" s="5">
        <f t="shared" si="164"/>
        <v>1.2121194430674473</v>
      </c>
      <c r="X335" s="5">
        <f t="shared" si="139"/>
        <v>1</v>
      </c>
      <c r="Y335" s="5">
        <f t="shared" si="140"/>
        <v>-1.5747932215167482</v>
      </c>
      <c r="Z335" s="5">
        <f t="shared" si="141"/>
        <v>0.77762659168289416</v>
      </c>
      <c r="AA335" s="5">
        <f t="shared" si="142"/>
        <v>6.5253376752839731</v>
      </c>
      <c r="AB335" s="5">
        <f t="shared" si="143"/>
        <v>-0.4809438859025934</v>
      </c>
      <c r="AC335" s="5">
        <f t="shared" si="144"/>
        <v>-7.1785084169169746</v>
      </c>
      <c r="AD335" s="5">
        <f t="shared" si="145"/>
        <v>-24.436542881648577</v>
      </c>
      <c r="AE335">
        <f t="shared" si="165"/>
        <v>0</v>
      </c>
    </row>
    <row r="336" spans="1:31" x14ac:dyDescent="0.2">
      <c r="A336">
        <f t="shared" si="146"/>
        <v>3.0399999999999792</v>
      </c>
      <c r="B336" s="5">
        <f t="shared" si="147"/>
        <v>-18.001171268101814</v>
      </c>
      <c r="C336" s="5">
        <f t="shared" si="148"/>
        <v>257.10352921688275</v>
      </c>
      <c r="D336" s="5">
        <f t="shared" si="149"/>
        <v>97.981569989789747</v>
      </c>
      <c r="E336" s="2">
        <f t="shared" si="157"/>
        <v>257.73293717101819</v>
      </c>
      <c r="F336" s="2">
        <f t="shared" si="158"/>
        <v>-4.0050431925614935</v>
      </c>
      <c r="G336" s="3">
        <f t="shared" si="150"/>
        <v>-8.4641505628557194</v>
      </c>
      <c r="H336" s="3">
        <f t="shared" si="151"/>
        <v>61.457401683156711</v>
      </c>
      <c r="I336" s="3">
        <f t="shared" si="152"/>
        <v>-9.6183546228395791</v>
      </c>
      <c r="J336" s="2">
        <f t="shared" si="159"/>
        <v>62.778713048662148</v>
      </c>
      <c r="K336" s="2">
        <f t="shared" si="153"/>
        <v>42.793942091794236</v>
      </c>
      <c r="L336" s="6">
        <f t="shared" si="135"/>
        <v>2960.9269864792582</v>
      </c>
      <c r="M336" s="2">
        <f t="shared" si="136"/>
        <v>37.525637155032271</v>
      </c>
      <c r="N336" s="2">
        <f t="shared" si="154"/>
        <v>62.778713048662148</v>
      </c>
      <c r="O336" s="2">
        <f t="shared" si="155"/>
        <v>42.793942091794236</v>
      </c>
      <c r="P336" s="5">
        <f t="shared" si="137"/>
        <v>0.38724782096677146</v>
      </c>
      <c r="Q336" s="4">
        <f t="shared" si="156"/>
        <v>0.59774460693300191</v>
      </c>
      <c r="R336" s="4">
        <f t="shared" si="138"/>
        <v>0.3385390839007712</v>
      </c>
      <c r="S336" s="4">
        <f t="shared" si="160"/>
        <v>0</v>
      </c>
      <c r="T336" s="4">
        <f t="shared" si="161"/>
        <v>0</v>
      </c>
      <c r="U336" s="5">
        <f t="shared" si="162"/>
        <v>1.0939013552551899</v>
      </c>
      <c r="V336" s="5">
        <f t="shared" si="163"/>
        <v>-7.9427149236562666</v>
      </c>
      <c r="W336" s="5">
        <f t="shared" si="164"/>
        <v>1.2430699429452703</v>
      </c>
      <c r="X336" s="5">
        <f t="shared" si="139"/>
        <v>1.0000000000000002</v>
      </c>
      <c r="Y336" s="5">
        <f t="shared" si="140"/>
        <v>-1.5682435164232242</v>
      </c>
      <c r="Z336" s="5">
        <f t="shared" si="141"/>
        <v>0.80365638611519041</v>
      </c>
      <c r="AA336" s="5">
        <f t="shared" si="142"/>
        <v>6.5150938009856496</v>
      </c>
      <c r="AB336" s="5">
        <f t="shared" si="143"/>
        <v>-0.47434216116803429</v>
      </c>
      <c r="AC336" s="5">
        <f t="shared" si="144"/>
        <v>-7.139058537541076</v>
      </c>
      <c r="AD336" s="5">
        <f t="shared" si="145"/>
        <v>-24.415836256069078</v>
      </c>
      <c r="AE336">
        <f t="shared" si="165"/>
        <v>0</v>
      </c>
    </row>
    <row r="337" spans="1:31" x14ac:dyDescent="0.2">
      <c r="A337">
        <f t="shared" si="146"/>
        <v>3.049999999999979</v>
      </c>
      <c r="B337" s="5">
        <f t="shared" si="147"/>
        <v>-18.085836490838428</v>
      </c>
      <c r="C337" s="5">
        <f t="shared" si="148"/>
        <v>257.71774628078742</v>
      </c>
      <c r="D337" s="5">
        <f t="shared" si="149"/>
        <v>97.884165651748546</v>
      </c>
      <c r="E337" s="2">
        <f t="shared" si="157"/>
        <v>258.35157098345979</v>
      </c>
      <c r="F337" s="2">
        <f t="shared" si="158"/>
        <v>-4.0142598982389703</v>
      </c>
      <c r="G337" s="3">
        <f t="shared" si="150"/>
        <v>-8.4688939844673996</v>
      </c>
      <c r="H337" s="3">
        <f t="shared" si="151"/>
        <v>61.386011097781299</v>
      </c>
      <c r="I337" s="3">
        <f t="shared" si="152"/>
        <v>-9.8625129854002704</v>
      </c>
      <c r="J337" s="2">
        <f t="shared" si="159"/>
        <v>62.747379915055141</v>
      </c>
      <c r="K337" s="2">
        <f t="shared" si="153"/>
        <v>42.772583445845356</v>
      </c>
      <c r="L337" s="6">
        <f t="shared" si="135"/>
        <v>2960.9259122683161</v>
      </c>
      <c r="M337" s="2">
        <f t="shared" si="136"/>
        <v>37.525623540900533</v>
      </c>
      <c r="N337" s="2">
        <f t="shared" si="154"/>
        <v>62.747379915055141</v>
      </c>
      <c r="O337" s="2">
        <f t="shared" si="155"/>
        <v>42.772583445845356</v>
      </c>
      <c r="P337" s="5">
        <f t="shared" si="137"/>
        <v>0.38724775824102453</v>
      </c>
      <c r="Q337" s="4">
        <f t="shared" si="156"/>
        <v>0.59804287592089422</v>
      </c>
      <c r="R337" s="4">
        <f t="shared" si="138"/>
        <v>0.33858886816983796</v>
      </c>
      <c r="S337" s="4">
        <f t="shared" si="160"/>
        <v>0</v>
      </c>
      <c r="T337" s="4">
        <f t="shared" si="161"/>
        <v>0</v>
      </c>
      <c r="U337" s="5">
        <f t="shared" si="162"/>
        <v>1.093967937824851</v>
      </c>
      <c r="V337" s="5">
        <f t="shared" si="163"/>
        <v>-7.929527526864713</v>
      </c>
      <c r="W337" s="5">
        <f t="shared" si="164"/>
        <v>1.2739884348767976</v>
      </c>
      <c r="X337" s="5">
        <f t="shared" si="139"/>
        <v>0.99999999999999978</v>
      </c>
      <c r="Y337" s="5">
        <f t="shared" si="140"/>
        <v>-1.5617363382934948</v>
      </c>
      <c r="Z337" s="5">
        <f t="shared" si="141"/>
        <v>0.82965889927624481</v>
      </c>
      <c r="AA337" s="5">
        <f t="shared" si="142"/>
        <v>6.5049982670759201</v>
      </c>
      <c r="AB337" s="5">
        <f t="shared" si="143"/>
        <v>-0.46776840046864376</v>
      </c>
      <c r="AC337" s="5">
        <f t="shared" si="144"/>
        <v>-7.0998686275884682</v>
      </c>
      <c r="AD337" s="5">
        <f t="shared" si="145"/>
        <v>-24.395013298047282</v>
      </c>
      <c r="AE337">
        <f t="shared" si="165"/>
        <v>0</v>
      </c>
    </row>
    <row r="338" spans="1:31" x14ac:dyDescent="0.2">
      <c r="A338">
        <f t="shared" si="146"/>
        <v>3.0599999999999787</v>
      </c>
      <c r="B338" s="5">
        <f t="shared" si="147"/>
        <v>-18.170548819103125</v>
      </c>
      <c r="C338" s="5">
        <f t="shared" si="148"/>
        <v>258.3312513983339</v>
      </c>
      <c r="D338" s="5">
        <f t="shared" si="149"/>
        <v>97.784320771229645</v>
      </c>
      <c r="E338" s="2">
        <f t="shared" si="157"/>
        <v>258.96950456263494</v>
      </c>
      <c r="F338" s="2">
        <f t="shared" si="158"/>
        <v>-4.0234540176622895</v>
      </c>
      <c r="G338" s="3">
        <f t="shared" si="150"/>
        <v>-8.4735716684720863</v>
      </c>
      <c r="H338" s="3">
        <f t="shared" si="151"/>
        <v>61.315012411505414</v>
      </c>
      <c r="I338" s="3">
        <f t="shared" si="152"/>
        <v>-10.106463118380743</v>
      </c>
      <c r="J338" s="2">
        <f t="shared" si="159"/>
        <v>62.717403968970096</v>
      </c>
      <c r="K338" s="2">
        <f t="shared" si="153"/>
        <v>42.752149944764888</v>
      </c>
      <c r="L338" s="6">
        <f t="shared" si="135"/>
        <v>2960.9248309403806</v>
      </c>
      <c r="M338" s="2">
        <f t="shared" si="136"/>
        <v>37.525609836570794</v>
      </c>
      <c r="N338" s="2">
        <f t="shared" si="154"/>
        <v>62.717403968970096</v>
      </c>
      <c r="O338" s="2">
        <f t="shared" si="155"/>
        <v>42.752149944764888</v>
      </c>
      <c r="P338" s="5">
        <f t="shared" si="137"/>
        <v>0.38724769509972234</v>
      </c>
      <c r="Q338" s="4">
        <f t="shared" si="156"/>
        <v>0.5983284935571771</v>
      </c>
      <c r="R338" s="4">
        <f t="shared" si="138"/>
        <v>0.3386365079774436</v>
      </c>
      <c r="S338" s="4">
        <f t="shared" si="160"/>
        <v>0</v>
      </c>
      <c r="T338" s="4">
        <f t="shared" si="161"/>
        <v>0</v>
      </c>
      <c r="U338" s="5">
        <f t="shared" si="162"/>
        <v>1.0940490947820174</v>
      </c>
      <c r="V338" s="5">
        <f t="shared" si="163"/>
        <v>-7.9165712464495499</v>
      </c>
      <c r="W338" s="5">
        <f t="shared" si="164"/>
        <v>1.3048767696451236</v>
      </c>
      <c r="X338" s="5">
        <f t="shared" si="139"/>
        <v>1</v>
      </c>
      <c r="Y338" s="5">
        <f t="shared" si="140"/>
        <v>-1.5552712898689069</v>
      </c>
      <c r="Z338" s="5">
        <f t="shared" si="141"/>
        <v>0.85563518604269162</v>
      </c>
      <c r="AA338" s="5">
        <f t="shared" si="142"/>
        <v>6.4950501497567181</v>
      </c>
      <c r="AB338" s="5">
        <f t="shared" si="143"/>
        <v>-0.46122219508688955</v>
      </c>
      <c r="AC338" s="5">
        <f t="shared" si="144"/>
        <v>-7.0609360604068581</v>
      </c>
      <c r="AD338" s="5">
        <f t="shared" si="145"/>
        <v>-24.374073080598158</v>
      </c>
      <c r="AE338">
        <f t="shared" si="165"/>
        <v>0</v>
      </c>
    </row>
    <row r="339" spans="1:31" x14ac:dyDescent="0.2">
      <c r="A339">
        <f t="shared" si="146"/>
        <v>3.0699999999999785</v>
      </c>
      <c r="B339" s="5">
        <f t="shared" si="147"/>
        <v>-18.255307596897602</v>
      </c>
      <c r="C339" s="5">
        <f t="shared" si="148"/>
        <v>258.94404847564596</v>
      </c>
      <c r="D339" s="5">
        <f t="shared" si="149"/>
        <v>97.682037436391809</v>
      </c>
      <c r="E339" s="2">
        <f t="shared" si="157"/>
        <v>259.58674175776974</v>
      </c>
      <c r="F339" s="2">
        <f t="shared" si="158"/>
        <v>-4.0326255817033747</v>
      </c>
      <c r="G339" s="3">
        <f t="shared" si="150"/>
        <v>-8.4781838904229545</v>
      </c>
      <c r="H339" s="3">
        <f t="shared" si="151"/>
        <v>61.244403050901347</v>
      </c>
      <c r="I339" s="3">
        <f t="shared" si="152"/>
        <v>-10.350203849186725</v>
      </c>
      <c r="J339" s="2">
        <f t="shared" si="159"/>
        <v>62.688780709635765</v>
      </c>
      <c r="K339" s="2">
        <f t="shared" si="153"/>
        <v>42.732638520542444</v>
      </c>
      <c r="L339" s="6">
        <f t="shared" si="135"/>
        <v>2960.923742441169</v>
      </c>
      <c r="M339" s="2">
        <f t="shared" si="136"/>
        <v>37.525596041355094</v>
      </c>
      <c r="N339" s="2">
        <f t="shared" si="154"/>
        <v>62.688780709635765</v>
      </c>
      <c r="O339" s="2">
        <f t="shared" si="155"/>
        <v>42.732638520542444</v>
      </c>
      <c r="P339" s="5">
        <f t="shared" si="137"/>
        <v>0.38724763153969566</v>
      </c>
      <c r="Q339" s="4">
        <f t="shared" si="156"/>
        <v>0.59860146610870535</v>
      </c>
      <c r="R339" s="4">
        <f t="shared" si="138"/>
        <v>0.33868200866441478</v>
      </c>
      <c r="S339" s="4">
        <f t="shared" si="160"/>
        <v>0</v>
      </c>
      <c r="T339" s="4">
        <f t="shared" si="161"/>
        <v>0</v>
      </c>
      <c r="U339" s="5">
        <f t="shared" si="162"/>
        <v>1.094144834494911</v>
      </c>
      <c r="V339" s="5">
        <f t="shared" si="163"/>
        <v>-7.9038445150456758</v>
      </c>
      <c r="W339" s="5">
        <f t="shared" si="164"/>
        <v>1.3357367832454556</v>
      </c>
      <c r="X339" s="5">
        <f t="shared" si="139"/>
        <v>1</v>
      </c>
      <c r="Y339" s="5">
        <f t="shared" si="140"/>
        <v>-1.5488479748298705</v>
      </c>
      <c r="Z339" s="5">
        <f t="shared" si="141"/>
        <v>0.88158629363628283</v>
      </c>
      <c r="AA339" s="5">
        <f t="shared" si="142"/>
        <v>6.4852485244338327</v>
      </c>
      <c r="AB339" s="5">
        <f t="shared" si="143"/>
        <v>-0.45470314033495951</v>
      </c>
      <c r="AC339" s="5">
        <f t="shared" si="144"/>
        <v>-7.0222582214093929</v>
      </c>
      <c r="AD339" s="5">
        <f t="shared" si="145"/>
        <v>-24.353014692320713</v>
      </c>
      <c r="AE339">
        <f t="shared" si="165"/>
        <v>0</v>
      </c>
    </row>
    <row r="340" spans="1:31" x14ac:dyDescent="0.2">
      <c r="A340">
        <f t="shared" si="146"/>
        <v>3.0799999999999783</v>
      </c>
      <c r="B340" s="5">
        <f t="shared" si="147"/>
        <v>-18.34011217095885</v>
      </c>
      <c r="C340" s="5">
        <f t="shared" si="148"/>
        <v>259.55614139324393</v>
      </c>
      <c r="D340" s="5">
        <f t="shared" si="149"/>
        <v>97.577317747165324</v>
      </c>
      <c r="E340" s="2">
        <f t="shared" si="157"/>
        <v>260.2032863923763</v>
      </c>
      <c r="F340" s="2">
        <f t="shared" si="158"/>
        <v>-4.0417746210324736</v>
      </c>
      <c r="G340" s="3">
        <f t="shared" si="150"/>
        <v>-8.4827309218263043</v>
      </c>
      <c r="H340" s="3">
        <f t="shared" si="151"/>
        <v>61.174180468687254</v>
      </c>
      <c r="I340" s="3">
        <f t="shared" si="152"/>
        <v>-10.593733996109933</v>
      </c>
      <c r="J340" s="2">
        <f t="shared" si="159"/>
        <v>62.661505566719036</v>
      </c>
      <c r="K340" s="2">
        <f t="shared" si="153"/>
        <v>42.714046057749854</v>
      </c>
      <c r="L340" s="6">
        <f t="shared" si="135"/>
        <v>2960.9226467171943</v>
      </c>
      <c r="M340" s="2">
        <f t="shared" si="136"/>
        <v>37.525582154575552</v>
      </c>
      <c r="N340" s="2">
        <f t="shared" si="154"/>
        <v>62.661505566719036</v>
      </c>
      <c r="O340" s="2">
        <f t="shared" si="155"/>
        <v>42.714046057749854</v>
      </c>
      <c r="P340" s="5">
        <f t="shared" si="137"/>
        <v>0.38724756755782164</v>
      </c>
      <c r="Q340" s="4">
        <f t="shared" si="156"/>
        <v>0.59886180223710184</v>
      </c>
      <c r="R340" s="4">
        <f t="shared" si="138"/>
        <v>0.33872537577075701</v>
      </c>
      <c r="S340" s="4">
        <f t="shared" si="160"/>
        <v>0</v>
      </c>
      <c r="T340" s="4">
        <f t="shared" si="161"/>
        <v>0</v>
      </c>
      <c r="U340" s="5">
        <f t="shared" si="162"/>
        <v>1.0942551622625947</v>
      </c>
      <c r="V340" s="5">
        <f t="shared" si="163"/>
        <v>-7.8913457696513403</v>
      </c>
      <c r="W340" s="5">
        <f t="shared" si="164"/>
        <v>1.3665702967251809</v>
      </c>
      <c r="X340" s="5">
        <f t="shared" si="139"/>
        <v>1</v>
      </c>
      <c r="Y340" s="5">
        <f t="shared" si="140"/>
        <v>-1.5424659978278887</v>
      </c>
      <c r="Z340" s="5">
        <f t="shared" si="141"/>
        <v>0.90751326144917632</v>
      </c>
      <c r="AA340" s="5">
        <f t="shared" si="142"/>
        <v>6.4755924657396209</v>
      </c>
      <c r="AB340" s="5">
        <f t="shared" si="143"/>
        <v>-0.44821083556529406</v>
      </c>
      <c r="AC340" s="5">
        <f t="shared" si="144"/>
        <v>-6.9838325082021644</v>
      </c>
      <c r="AD340" s="5">
        <f t="shared" si="145"/>
        <v>-24.331837237535197</v>
      </c>
      <c r="AE340">
        <f t="shared" si="165"/>
        <v>0</v>
      </c>
    </row>
    <row r="341" spans="1:31" x14ac:dyDescent="0.2">
      <c r="A341">
        <f t="shared" si="146"/>
        <v>3.0899999999999781</v>
      </c>
      <c r="B341" s="5">
        <f t="shared" si="147"/>
        <v>-18.42496189071889</v>
      </c>
      <c r="C341" s="5">
        <f t="shared" si="148"/>
        <v>260.1675340063054</v>
      </c>
      <c r="D341" s="5">
        <f t="shared" si="149"/>
        <v>97.470163815342346</v>
      </c>
      <c r="E341" s="2">
        <f t="shared" si="157"/>
        <v>260.81914226451346</v>
      </c>
      <c r="F341" s="2">
        <f t="shared" si="158"/>
        <v>-4.0509011661162946</v>
      </c>
      <c r="G341" s="3">
        <f t="shared" si="150"/>
        <v>-8.4872130301819571</v>
      </c>
      <c r="H341" s="3">
        <f t="shared" si="151"/>
        <v>61.10434214360523</v>
      </c>
      <c r="I341" s="3">
        <f t="shared" si="152"/>
        <v>-10.837052368485285</v>
      </c>
      <c r="J341" s="2">
        <f t="shared" si="159"/>
        <v>62.635573900617793</v>
      </c>
      <c r="K341" s="2">
        <f t="shared" si="153"/>
        <v>42.696369393740824</v>
      </c>
      <c r="L341" s="6">
        <f t="shared" si="135"/>
        <v>2960.9215437157723</v>
      </c>
      <c r="M341" s="2">
        <f t="shared" si="136"/>
        <v>37.525568175564466</v>
      </c>
      <c r="N341" s="2">
        <f t="shared" si="154"/>
        <v>62.635573900617793</v>
      </c>
      <c r="O341" s="2">
        <f t="shared" si="155"/>
        <v>42.696369393740824</v>
      </c>
      <c r="P341" s="5">
        <f t="shared" si="137"/>
        <v>0.38724750315102446</v>
      </c>
      <c r="Q341" s="4">
        <f t="shared" si="156"/>
        <v>0.599109512991855</v>
      </c>
      <c r="R341" s="4">
        <f t="shared" si="138"/>
        <v>0.33876661503458649</v>
      </c>
      <c r="S341" s="4">
        <f t="shared" si="160"/>
        <v>0</v>
      </c>
      <c r="T341" s="4">
        <f t="shared" si="161"/>
        <v>0</v>
      </c>
      <c r="U341" s="5">
        <f t="shared" si="162"/>
        <v>1.0943800803368815</v>
      </c>
      <c r="V341" s="5">
        <f t="shared" si="163"/>
        <v>-7.8790734515847705</v>
      </c>
      <c r="W341" s="5">
        <f t="shared" si="164"/>
        <v>1.3973791160257534</v>
      </c>
      <c r="X341" s="5">
        <f t="shared" si="139"/>
        <v>0.99999999999999978</v>
      </c>
      <c r="Y341" s="5">
        <f t="shared" si="140"/>
        <v>-1.5361249645180197</v>
      </c>
      <c r="Z341" s="5">
        <f t="shared" si="141"/>
        <v>0.93341712087127415</v>
      </c>
      <c r="AA341" s="5">
        <f t="shared" si="142"/>
        <v>6.4660810475585686</v>
      </c>
      <c r="AB341" s="5">
        <f t="shared" si="143"/>
        <v>-0.44174488418113822</v>
      </c>
      <c r="AC341" s="5">
        <f t="shared" si="144"/>
        <v>-6.9456563307134962</v>
      </c>
      <c r="AD341" s="5">
        <f t="shared" si="145"/>
        <v>-24.310539836415678</v>
      </c>
      <c r="AE341">
        <f t="shared" si="165"/>
        <v>0</v>
      </c>
    </row>
    <row r="342" spans="1:31" x14ac:dyDescent="0.2">
      <c r="A342">
        <f t="shared" si="146"/>
        <v>3.0999999999999779</v>
      </c>
      <c r="B342" s="5">
        <f t="shared" si="147"/>
        <v>-18.509856108264916</v>
      </c>
      <c r="C342" s="5">
        <f t="shared" si="148"/>
        <v>260.77823014492492</v>
      </c>
      <c r="D342" s="5">
        <f t="shared" si="149"/>
        <v>97.360577764665678</v>
      </c>
      <c r="E342" s="2">
        <f t="shared" si="157"/>
        <v>261.43431314704674</v>
      </c>
      <c r="F342" s="2">
        <f t="shared" si="158"/>
        <v>-4.0600052472161803</v>
      </c>
      <c r="G342" s="3">
        <f t="shared" si="150"/>
        <v>-8.4916304790237689</v>
      </c>
      <c r="H342" s="3">
        <f t="shared" si="151"/>
        <v>61.034885580298095</v>
      </c>
      <c r="I342" s="3">
        <f t="shared" si="152"/>
        <v>-11.080157766849442</v>
      </c>
      <c r="J342" s="2">
        <f t="shared" si="159"/>
        <v>62.610981002781294</v>
      </c>
      <c r="K342" s="2">
        <f t="shared" si="153"/>
        <v>42.679605318869321</v>
      </c>
      <c r="L342" s="6">
        <f t="shared" si="135"/>
        <v>2960.9204333850234</v>
      </c>
      <c r="M342" s="2">
        <f t="shared" si="136"/>
        <v>37.525554103664355</v>
      </c>
      <c r="N342" s="2">
        <f t="shared" si="154"/>
        <v>62.610981002781294</v>
      </c>
      <c r="O342" s="2">
        <f t="shared" si="155"/>
        <v>42.679605318869321</v>
      </c>
      <c r="P342" s="5">
        <f t="shared" si="137"/>
        <v>0.38724743831627523</v>
      </c>
      <c r="Q342" s="4">
        <f t="shared" si="156"/>
        <v>0.59934461180215981</v>
      </c>
      <c r="R342" s="4">
        <f t="shared" si="138"/>
        <v>0.33880573239099027</v>
      </c>
      <c r="S342" s="4">
        <f t="shared" si="160"/>
        <v>0</v>
      </c>
      <c r="T342" s="4">
        <f t="shared" si="161"/>
        <v>0</v>
      </c>
      <c r="U342" s="5">
        <f t="shared" si="162"/>
        <v>1.0945195879446687</v>
      </c>
      <c r="V342" s="5">
        <f t="shared" si="163"/>
        <v>-7.8670260064446316</v>
      </c>
      <c r="W342" s="5">
        <f t="shared" si="164"/>
        <v>1.4281650318265136</v>
      </c>
      <c r="X342" s="5">
        <f t="shared" si="139"/>
        <v>1</v>
      </c>
      <c r="Y342" s="5">
        <f t="shared" si="140"/>
        <v>-1.5298244815917368</v>
      </c>
      <c r="Z342" s="5">
        <f t="shared" si="141"/>
        <v>0.95929889511969835</v>
      </c>
      <c r="AA342" s="5">
        <f t="shared" si="142"/>
        <v>6.4567133430556334</v>
      </c>
      <c r="AB342" s="5">
        <f t="shared" si="143"/>
        <v>-0.43530489364706804</v>
      </c>
      <c r="AC342" s="5">
        <f t="shared" si="144"/>
        <v>-6.9077271113249328</v>
      </c>
      <c r="AD342" s="5">
        <f t="shared" si="145"/>
        <v>-24.289121625117851</v>
      </c>
      <c r="AE342">
        <f t="shared" si="165"/>
        <v>0</v>
      </c>
    </row>
    <row r="343" spans="1:31" x14ac:dyDescent="0.2">
      <c r="A343">
        <f t="shared" si="146"/>
        <v>3.1099999999999777</v>
      </c>
      <c r="B343" s="5">
        <f t="shared" si="147"/>
        <v>-18.594794178299836</v>
      </c>
      <c r="C343" s="5">
        <f t="shared" si="148"/>
        <v>261.38823361437233</v>
      </c>
      <c r="D343" s="5">
        <f t="shared" si="149"/>
        <v>97.248561730915924</v>
      </c>
      <c r="E343" s="2">
        <f t="shared" si="157"/>
        <v>262.04880278790631</v>
      </c>
      <c r="F343" s="2">
        <f t="shared" si="158"/>
        <v>-4.0690868943862997</v>
      </c>
      <c r="G343" s="3">
        <f t="shared" si="150"/>
        <v>-8.4959835279602398</v>
      </c>
      <c r="H343" s="3">
        <f t="shared" si="151"/>
        <v>60.965808309184844</v>
      </c>
      <c r="I343" s="3">
        <f t="shared" si="152"/>
        <v>-11.323048983100621</v>
      </c>
      <c r="J343" s="2">
        <f t="shared" si="159"/>
        <v>62.587722096057618</v>
      </c>
      <c r="K343" s="2">
        <f t="shared" si="153"/>
        <v>42.663750576726393</v>
      </c>
      <c r="L343" s="6">
        <f t="shared" si="135"/>
        <v>2960.9193156738788</v>
      </c>
      <c r="M343" s="2">
        <f t="shared" si="136"/>
        <v>37.525539938227979</v>
      </c>
      <c r="N343" s="2">
        <f t="shared" si="154"/>
        <v>62.587722096057618</v>
      </c>
      <c r="O343" s="2">
        <f t="shared" si="155"/>
        <v>42.663750576726393</v>
      </c>
      <c r="P343" s="5">
        <f t="shared" si="137"/>
        <v>0.38724737305059237</v>
      </c>
      <c r="Q343" s="4">
        <f t="shared" si="156"/>
        <v>0.59956711446751476</v>
      </c>
      <c r="R343" s="4">
        <f t="shared" si="138"/>
        <v>0.33884273397081538</v>
      </c>
      <c r="S343" s="4">
        <f t="shared" si="160"/>
        <v>0</v>
      </c>
      <c r="T343" s="4">
        <f t="shared" si="161"/>
        <v>0</v>
      </c>
      <c r="U343" s="5">
        <f t="shared" si="162"/>
        <v>1.0946736813106828</v>
      </c>
      <c r="V343" s="5">
        <f t="shared" si="163"/>
        <v>-7.8552018840742175</v>
      </c>
      <c r="W343" s="5">
        <f t="shared" si="164"/>
        <v>1.4589298193905289</v>
      </c>
      <c r="X343" s="5">
        <f t="shared" si="139"/>
        <v>1</v>
      </c>
      <c r="Y343" s="5">
        <f t="shared" si="140"/>
        <v>-1.5235641568101592</v>
      </c>
      <c r="Z343" s="5">
        <f t="shared" si="141"/>
        <v>0.98515959907049933</v>
      </c>
      <c r="AA343" s="5">
        <f t="shared" si="142"/>
        <v>6.4474884247073163</v>
      </c>
      <c r="AB343" s="5">
        <f t="shared" si="143"/>
        <v>-0.42889047549947645</v>
      </c>
      <c r="AC343" s="5">
        <f t="shared" si="144"/>
        <v>-6.8700422850037182</v>
      </c>
      <c r="AD343" s="5">
        <f t="shared" si="145"/>
        <v>-24.267581755902153</v>
      </c>
      <c r="AE343">
        <f t="shared" si="165"/>
        <v>0</v>
      </c>
    </row>
    <row r="344" spans="1:31" x14ac:dyDescent="0.2">
      <c r="A344">
        <f t="shared" si="146"/>
        <v>3.1199999999999775</v>
      </c>
      <c r="B344" s="5">
        <f t="shared" si="147"/>
        <v>-18.679775458103212</v>
      </c>
      <c r="C344" s="5">
        <f t="shared" si="148"/>
        <v>261.99754819534991</v>
      </c>
      <c r="D344" s="5">
        <f t="shared" si="149"/>
        <v>97.134117861997112</v>
      </c>
      <c r="E344" s="2">
        <f t="shared" si="157"/>
        <v>262.66261491034436</v>
      </c>
      <c r="F344" s="2">
        <f t="shared" si="158"/>
        <v>-4.0781461374718777</v>
      </c>
      <c r="G344" s="3">
        <f t="shared" si="150"/>
        <v>-8.500272432715235</v>
      </c>
      <c r="H344" s="3">
        <f t="shared" si="151"/>
        <v>60.897107886334808</v>
      </c>
      <c r="I344" s="3">
        <f t="shared" si="152"/>
        <v>-11.565724800659643</v>
      </c>
      <c r="J344" s="2">
        <f t="shared" si="159"/>
        <v>62.565792335068153</v>
      </c>
      <c r="K344" s="2">
        <f t="shared" si="153"/>
        <v>42.648801864395466</v>
      </c>
      <c r="L344" s="6">
        <f t="shared" si="135"/>
        <v>2960.9181905320861</v>
      </c>
      <c r="M344" s="2">
        <f t="shared" si="136"/>
        <v>37.525525678618443</v>
      </c>
      <c r="N344" s="2">
        <f t="shared" si="154"/>
        <v>62.565792335068153</v>
      </c>
      <c r="O344" s="2">
        <f t="shared" si="155"/>
        <v>42.648801864395466</v>
      </c>
      <c r="P344" s="5">
        <f t="shared" si="137"/>
        <v>0.38724730735104201</v>
      </c>
      <c r="Q344" s="4">
        <f t="shared" si="156"/>
        <v>0.59977703914708314</v>
      </c>
      <c r="R344" s="4">
        <f t="shared" si="138"/>
        <v>0.33887762609938837</v>
      </c>
      <c r="S344" s="4">
        <f t="shared" si="160"/>
        <v>0</v>
      </c>
      <c r="T344" s="4">
        <f t="shared" si="161"/>
        <v>0</v>
      </c>
      <c r="U344" s="5">
        <f t="shared" si="162"/>
        <v>1.0948423536806426</v>
      </c>
      <c r="V344" s="5">
        <f t="shared" si="163"/>
        <v>-7.8435995385293324</v>
      </c>
      <c r="W344" s="5">
        <f t="shared" si="164"/>
        <v>1.4896752384125607</v>
      </c>
      <c r="X344" s="5">
        <f t="shared" si="139"/>
        <v>0.99999999999999978</v>
      </c>
      <c r="Y344" s="5">
        <f t="shared" si="140"/>
        <v>-1.5173435990376427</v>
      </c>
      <c r="Z344" s="5">
        <f t="shared" si="141"/>
        <v>1.0110002390926893</v>
      </c>
      <c r="AA344" s="5">
        <f t="shared" si="142"/>
        <v>6.4384053643354315</v>
      </c>
      <c r="AB344" s="5">
        <f t="shared" si="143"/>
        <v>-0.42250124535700007</v>
      </c>
      <c r="AC344" s="5">
        <f t="shared" si="144"/>
        <v>-6.8325992994366427</v>
      </c>
      <c r="AD344" s="5">
        <f t="shared" si="145"/>
        <v>-24.245919397252006</v>
      </c>
      <c r="AE344">
        <f t="shared" si="165"/>
        <v>0</v>
      </c>
    </row>
    <row r="345" spans="1:31" x14ac:dyDescent="0.2">
      <c r="A345">
        <f t="shared" si="146"/>
        <v>3.1299999999999772</v>
      </c>
      <c r="B345" s="5">
        <f t="shared" si="147"/>
        <v>-18.764799307492634</v>
      </c>
      <c r="C345" s="5">
        <f t="shared" si="148"/>
        <v>262.60617764424831</v>
      </c>
      <c r="D345" s="5">
        <f t="shared" si="149"/>
        <v>97.017248318020648</v>
      </c>
      <c r="E345" s="2">
        <f t="shared" si="157"/>
        <v>263.27575321319085</v>
      </c>
      <c r="F345" s="2">
        <f t="shared" si="158"/>
        <v>-4.0871830061074608</v>
      </c>
      <c r="G345" s="3">
        <f t="shared" si="150"/>
        <v>-8.5044974451688056</v>
      </c>
      <c r="H345" s="3">
        <f t="shared" si="151"/>
        <v>60.828781893340441</v>
      </c>
      <c r="I345" s="3">
        <f t="shared" si="152"/>
        <v>-11.808183994632163</v>
      </c>
      <c r="J345" s="2">
        <f t="shared" si="159"/>
        <v>62.545186806608484</v>
      </c>
      <c r="K345" s="2">
        <f t="shared" si="153"/>
        <v>42.634755832725617</v>
      </c>
      <c r="L345" s="6">
        <f t="shared" si="135"/>
        <v>2960.9170579102115</v>
      </c>
      <c r="M345" s="2">
        <f t="shared" si="136"/>
        <v>37.525511324209276</v>
      </c>
      <c r="N345" s="2">
        <f t="shared" si="154"/>
        <v>62.545186806608484</v>
      </c>
      <c r="O345" s="2">
        <f t="shared" si="155"/>
        <v>42.634755832725617</v>
      </c>
      <c r="P345" s="5">
        <f t="shared" si="137"/>
        <v>0.38724724121473819</v>
      </c>
      <c r="Q345" s="4">
        <f t="shared" si="156"/>
        <v>0.5999744063478335</v>
      </c>
      <c r="R345" s="4">
        <f t="shared" si="138"/>
        <v>0.33891041529516475</v>
      </c>
      <c r="S345" s="4">
        <f t="shared" si="160"/>
        <v>0</v>
      </c>
      <c r="T345" s="4">
        <f t="shared" si="161"/>
        <v>0</v>
      </c>
      <c r="U345" s="5">
        <f t="shared" si="162"/>
        <v>1.0950255953448298</v>
      </c>
      <c r="V345" s="5">
        <f t="shared" si="163"/>
        <v>-7.8322174280497761</v>
      </c>
      <c r="W345" s="5">
        <f t="shared" si="164"/>
        <v>1.5204030328692422</v>
      </c>
      <c r="X345" s="5">
        <f t="shared" si="139"/>
        <v>1</v>
      </c>
      <c r="Y345" s="5">
        <f t="shared" si="140"/>
        <v>-1.5111624182756775</v>
      </c>
      <c r="Z345" s="5">
        <f t="shared" si="141"/>
        <v>1.0368218128846833</v>
      </c>
      <c r="AA345" s="5">
        <f t="shared" si="142"/>
        <v>6.4294632331434851</v>
      </c>
      <c r="AB345" s="5">
        <f t="shared" si="143"/>
        <v>-0.41613682293084775</v>
      </c>
      <c r="AC345" s="5">
        <f t="shared" si="144"/>
        <v>-6.7953956151650932</v>
      </c>
      <c r="AD345" s="5">
        <f t="shared" si="145"/>
        <v>-24.224133733987273</v>
      </c>
      <c r="AE345">
        <f t="shared" si="165"/>
        <v>0</v>
      </c>
    </row>
    <row r="346" spans="1:31" x14ac:dyDescent="0.2">
      <c r="A346">
        <f t="shared" si="146"/>
        <v>3.139999999999977</v>
      </c>
      <c r="B346" s="5">
        <f t="shared" si="147"/>
        <v>-18.849865088785467</v>
      </c>
      <c r="C346" s="5">
        <f t="shared" si="148"/>
        <v>263.21412569340094</v>
      </c>
      <c r="D346" s="5">
        <f t="shared" si="149"/>
        <v>96.897955271387616</v>
      </c>
      <c r="E346" s="2">
        <f t="shared" si="157"/>
        <v>263.88822137110799</v>
      </c>
      <c r="F346" s="2">
        <f t="shared" si="158"/>
        <v>-4.0961975297152033</v>
      </c>
      <c r="G346" s="3">
        <f t="shared" si="150"/>
        <v>-8.5086588133981138</v>
      </c>
      <c r="H346" s="3">
        <f t="shared" si="151"/>
        <v>60.760827937188793</v>
      </c>
      <c r="I346" s="3">
        <f t="shared" si="152"/>
        <v>-12.050425331972036</v>
      </c>
      <c r="J346" s="2">
        <f t="shared" si="159"/>
        <v>62.525900530075639</v>
      </c>
      <c r="K346" s="2">
        <f t="shared" si="153"/>
        <v>42.62160908662279</v>
      </c>
      <c r="L346" s="6">
        <f t="shared" si="135"/>
        <v>2960.9159177596471</v>
      </c>
      <c r="M346" s="2">
        <f t="shared" si="136"/>
        <v>37.525496874384423</v>
      </c>
      <c r="N346" s="2">
        <f t="shared" si="154"/>
        <v>62.525900530075639</v>
      </c>
      <c r="O346" s="2">
        <f t="shared" si="155"/>
        <v>42.62160908662279</v>
      </c>
      <c r="P346" s="5">
        <f t="shared" si="137"/>
        <v>0.38724717463884295</v>
      </c>
      <c r="Q346" s="4">
        <f t="shared" si="156"/>
        <v>0.60015923891146916</v>
      </c>
      <c r="R346" s="4">
        <f t="shared" si="138"/>
        <v>0.33894110826831081</v>
      </c>
      <c r="S346" s="4">
        <f t="shared" si="160"/>
        <v>0</v>
      </c>
      <c r="T346" s="4">
        <f t="shared" si="161"/>
        <v>0</v>
      </c>
      <c r="U346" s="5">
        <f t="shared" si="162"/>
        <v>1.0952233936620717</v>
      </c>
      <c r="V346" s="5">
        <f t="shared" si="163"/>
        <v>-7.821054015034397</v>
      </c>
      <c r="W346" s="5">
        <f t="shared" si="164"/>
        <v>1.5511149308715724</v>
      </c>
      <c r="X346" s="5">
        <f t="shared" si="139"/>
        <v>1.0000000000000002</v>
      </c>
      <c r="Y346" s="5">
        <f t="shared" si="140"/>
        <v>-1.5050202256970884</v>
      </c>
      <c r="Z346" s="5">
        <f t="shared" si="141"/>
        <v>1.0626253093132376</v>
      </c>
      <c r="AA346" s="5">
        <f t="shared" si="142"/>
        <v>6.4206611017556359</v>
      </c>
      <c r="AB346" s="5">
        <f t="shared" si="143"/>
        <v>-0.40979683203501671</v>
      </c>
      <c r="AC346" s="5">
        <f t="shared" si="144"/>
        <v>-6.7584287057211592</v>
      </c>
      <c r="AD346" s="5">
        <f t="shared" si="145"/>
        <v>-24.202223967372792</v>
      </c>
      <c r="AE346">
        <f t="shared" si="165"/>
        <v>0</v>
      </c>
    </row>
    <row r="347" spans="1:31" x14ac:dyDescent="0.2">
      <c r="A347">
        <f t="shared" si="146"/>
        <v>3.1499999999999768</v>
      </c>
      <c r="B347" s="5">
        <f t="shared" si="147"/>
        <v>-18.934972166761053</v>
      </c>
      <c r="C347" s="5">
        <f t="shared" si="148"/>
        <v>263.82139605133756</v>
      </c>
      <c r="D347" s="5">
        <f t="shared" si="149"/>
        <v>96.776240906869518</v>
      </c>
      <c r="E347" s="2">
        <f t="shared" si="157"/>
        <v>264.50002303484342</v>
      </c>
      <c r="F347" s="2">
        <f t="shared" si="158"/>
        <v>-4.1051897375032054</v>
      </c>
      <c r="G347" s="3">
        <f t="shared" si="150"/>
        <v>-8.5127567817184637</v>
      </c>
      <c r="H347" s="3">
        <f t="shared" si="151"/>
        <v>60.693243650131585</v>
      </c>
      <c r="I347" s="3">
        <f t="shared" si="152"/>
        <v>-12.292447571645765</v>
      </c>
      <c r="J347" s="2">
        <f t="shared" si="159"/>
        <v>62.507928457921174</v>
      </c>
      <c r="K347" s="2">
        <f t="shared" si="153"/>
        <v>42.609358185358673</v>
      </c>
      <c r="L347" s="6">
        <f t="shared" si="135"/>
        <v>2960.9147700326102</v>
      </c>
      <c r="M347" s="2">
        <f t="shared" si="136"/>
        <v>37.525482328538281</v>
      </c>
      <c r="N347" s="2">
        <f t="shared" si="154"/>
        <v>62.507928457921174</v>
      </c>
      <c r="O347" s="2">
        <f t="shared" si="155"/>
        <v>42.609358185358673</v>
      </c>
      <c r="P347" s="5">
        <f t="shared" si="137"/>
        <v>0.3872471076205668</v>
      </c>
      <c r="Q347" s="4">
        <f t="shared" si="156"/>
        <v>0.60033156200016335</v>
      </c>
      <c r="R347" s="4">
        <f t="shared" si="138"/>
        <v>0.33896971191921754</v>
      </c>
      <c r="S347" s="4">
        <f t="shared" si="160"/>
        <v>0</v>
      </c>
      <c r="T347" s="4">
        <f t="shared" si="161"/>
        <v>0</v>
      </c>
      <c r="U347" s="5">
        <f t="shared" si="162"/>
        <v>1.0954357330841276</v>
      </c>
      <c r="V347" s="5">
        <f t="shared" si="163"/>
        <v>-7.8101077660196081</v>
      </c>
      <c r="W347" s="5">
        <f t="shared" si="164"/>
        <v>1.5818126445198044</v>
      </c>
      <c r="X347" s="5">
        <f t="shared" si="139"/>
        <v>0.99999999999999978</v>
      </c>
      <c r="Y347" s="5">
        <f t="shared" si="140"/>
        <v>-1.4989166336804907</v>
      </c>
      <c r="Z347" s="5">
        <f t="shared" si="141"/>
        <v>1.0884117082549674</v>
      </c>
      <c r="AA347" s="5">
        <f t="shared" si="142"/>
        <v>6.4119980402581644</v>
      </c>
      <c r="AB347" s="5">
        <f t="shared" si="143"/>
        <v>-0.4034809005963631</v>
      </c>
      <c r="AC347" s="5">
        <f t="shared" si="144"/>
        <v>-6.7216960577646407</v>
      </c>
      <c r="AD347" s="5">
        <f t="shared" si="145"/>
        <v>-24.18018931522203</v>
      </c>
      <c r="AE347">
        <f t="shared" si="165"/>
        <v>0</v>
      </c>
    </row>
    <row r="348" spans="1:31" x14ac:dyDescent="0.2">
      <c r="A348">
        <f t="shared" si="146"/>
        <v>3.1599999999999766</v>
      </c>
      <c r="B348" s="5">
        <f t="shared" si="147"/>
        <v>-19.020119908623268</v>
      </c>
      <c r="C348" s="5">
        <f t="shared" si="148"/>
        <v>264.427992403036</v>
      </c>
      <c r="D348" s="5">
        <f t="shared" si="149"/>
        <v>96.65210742168729</v>
      </c>
      <c r="E348" s="2">
        <f t="shared" si="157"/>
        <v>265.11116183148243</v>
      </c>
      <c r="F348" s="2">
        <f t="shared" si="158"/>
        <v>-4.1141596584638602</v>
      </c>
      <c r="G348" s="3">
        <f t="shared" si="150"/>
        <v>-8.5167915907244272</v>
      </c>
      <c r="H348" s="3">
        <f t="shared" si="151"/>
        <v>60.626026689553939</v>
      </c>
      <c r="I348" s="3">
        <f t="shared" si="152"/>
        <v>-12.534249464797984</v>
      </c>
      <c r="J348" s="2">
        <f t="shared" si="159"/>
        <v>62.491265476129783</v>
      </c>
      <c r="K348" s="2">
        <f t="shared" si="153"/>
        <v>42.597999642896916</v>
      </c>
      <c r="L348" s="6">
        <f t="shared" si="135"/>
        <v>2960.9136146821525</v>
      </c>
      <c r="M348" s="2">
        <f t="shared" si="136"/>
        <v>37.525467686075892</v>
      </c>
      <c r="N348" s="2">
        <f t="shared" si="154"/>
        <v>62.491265476129783</v>
      </c>
      <c r="O348" s="2">
        <f t="shared" si="155"/>
        <v>42.597999642896916</v>
      </c>
      <c r="P348" s="5">
        <f t="shared" si="137"/>
        <v>0.38724704015716871</v>
      </c>
      <c r="Q348" s="4">
        <f t="shared" si="156"/>
        <v>0.60049140308111948</v>
      </c>
      <c r="R348" s="4">
        <f t="shared" si="138"/>
        <v>0.33899623333694895</v>
      </c>
      <c r="S348" s="4">
        <f t="shared" si="160"/>
        <v>0</v>
      </c>
      <c r="T348" s="4">
        <f t="shared" si="161"/>
        <v>0</v>
      </c>
      <c r="U348" s="5">
        <f t="shared" si="162"/>
        <v>1.0956625951804744</v>
      </c>
      <c r="V348" s="5">
        <f t="shared" si="163"/>
        <v>-7.7993771516613215</v>
      </c>
      <c r="W348" s="5">
        <f t="shared" si="164"/>
        <v>1.6124978697608232</v>
      </c>
      <c r="X348" s="5">
        <f t="shared" si="139"/>
        <v>1</v>
      </c>
      <c r="Y348" s="5">
        <f t="shared" si="140"/>
        <v>-1.4928512558449953</v>
      </c>
      <c r="Z348" s="5">
        <f t="shared" si="141"/>
        <v>1.1141819804405277</v>
      </c>
      <c r="AA348" s="5">
        <f t="shared" si="142"/>
        <v>6.4034731182433955</v>
      </c>
      <c r="AB348" s="5">
        <f t="shared" si="143"/>
        <v>-0.39718866066452096</v>
      </c>
      <c r="AC348" s="5">
        <f t="shared" si="144"/>
        <v>-6.6851951712207942</v>
      </c>
      <c r="AD348" s="5">
        <f t="shared" si="145"/>
        <v>-24.158029011995779</v>
      </c>
      <c r="AE348">
        <f t="shared" si="165"/>
        <v>0</v>
      </c>
    </row>
    <row r="349" spans="1:31" x14ac:dyDescent="0.2">
      <c r="A349">
        <f t="shared" si="146"/>
        <v>3.1699999999999764</v>
      </c>
      <c r="B349" s="5">
        <f t="shared" si="147"/>
        <v>-19.105307683963549</v>
      </c>
      <c r="C349" s="5">
        <f t="shared" si="148"/>
        <v>265.03391841017299</v>
      </c>
      <c r="D349" s="5">
        <f t="shared" si="149"/>
        <v>96.525557025588711</v>
      </c>
      <c r="E349" s="2">
        <f t="shared" si="157"/>
        <v>265.72164136469792</v>
      </c>
      <c r="F349" s="2">
        <f t="shared" si="158"/>
        <v>-4.1231073213722622</v>
      </c>
      <c r="G349" s="3">
        <f t="shared" si="150"/>
        <v>-8.520763477331073</v>
      </c>
      <c r="H349" s="3">
        <f t="shared" si="151"/>
        <v>60.55917473784173</v>
      </c>
      <c r="I349" s="3">
        <f t="shared" si="152"/>
        <v>-12.775829754917941</v>
      </c>
      <c r="J349" s="2">
        <f t="shared" si="159"/>
        <v>62.475906404723041</v>
      </c>
      <c r="K349" s="2">
        <f t="shared" si="153"/>
        <v>42.587529928236563</v>
      </c>
      <c r="L349" s="6">
        <f t="shared" si="135"/>
        <v>2960.9124516621582</v>
      </c>
      <c r="M349" s="2">
        <f t="shared" si="136"/>
        <v>37.525452946412763</v>
      </c>
      <c r="N349" s="2">
        <f t="shared" si="154"/>
        <v>62.475906404723041</v>
      </c>
      <c r="O349" s="2">
        <f t="shared" si="155"/>
        <v>42.587529928236563</v>
      </c>
      <c r="P349" s="5">
        <f t="shared" si="137"/>
        <v>0.3872469722459565</v>
      </c>
      <c r="Q349" s="4">
        <f t="shared" si="156"/>
        <v>0.60063879190996294</v>
      </c>
      <c r="R349" s="4">
        <f t="shared" si="138"/>
        <v>0.3390206797976244</v>
      </c>
      <c r="S349" s="4">
        <f t="shared" si="160"/>
        <v>0</v>
      </c>
      <c r="T349" s="4">
        <f t="shared" si="161"/>
        <v>0</v>
      </c>
      <c r="U349" s="5">
        <f t="shared" si="162"/>
        <v>1.0959039586634931</v>
      </c>
      <c r="V349" s="5">
        <f t="shared" si="163"/>
        <v>-7.7888606467202237</v>
      </c>
      <c r="W349" s="5">
        <f t="shared" si="164"/>
        <v>1.6431722862481009</v>
      </c>
      <c r="X349" s="5">
        <f t="shared" si="139"/>
        <v>0.99999999999999978</v>
      </c>
      <c r="Y349" s="5">
        <f t="shared" si="140"/>
        <v>-1.4868237070851107</v>
      </c>
      <c r="Z349" s="5">
        <f t="shared" si="141"/>
        <v>1.139937087301536</v>
      </c>
      <c r="AA349" s="5">
        <f t="shared" si="142"/>
        <v>6.3950854048560108</v>
      </c>
      <c r="AB349" s="5">
        <f t="shared" si="143"/>
        <v>-0.39091974842161759</v>
      </c>
      <c r="AC349" s="5">
        <f t="shared" si="144"/>
        <v>-6.6489235594186873</v>
      </c>
      <c r="AD349" s="5">
        <f t="shared" si="145"/>
        <v>-24.135742308895885</v>
      </c>
      <c r="AE349">
        <f t="shared" si="165"/>
        <v>0</v>
      </c>
    </row>
    <row r="350" spans="1:31" x14ac:dyDescent="0.2">
      <c r="A350">
        <f t="shared" si="146"/>
        <v>3.1799999999999762</v>
      </c>
      <c r="B350" s="5">
        <f t="shared" si="147"/>
        <v>-19.190534864724281</v>
      </c>
      <c r="C350" s="5">
        <f t="shared" si="148"/>
        <v>265.63917771137341</v>
      </c>
      <c r="D350" s="5">
        <f t="shared" si="149"/>
        <v>96.396591940924083</v>
      </c>
      <c r="E350" s="2">
        <f t="shared" si="157"/>
        <v>266.33146521500015</v>
      </c>
      <c r="F350" s="2">
        <f t="shared" si="158"/>
        <v>-4.1320327547846301</v>
      </c>
      <c r="G350" s="3">
        <f t="shared" si="150"/>
        <v>-8.5246726748152888</v>
      </c>
      <c r="H350" s="3">
        <f t="shared" si="151"/>
        <v>60.492685502247539</v>
      </c>
      <c r="I350" s="3">
        <f t="shared" si="152"/>
        <v>-13.0171871780069</v>
      </c>
      <c r="J350" s="2">
        <f t="shared" si="159"/>
        <v>62.461845998287941</v>
      </c>
      <c r="K350" s="2">
        <f t="shared" si="153"/>
        <v>42.577945465772281</v>
      </c>
      <c r="L350" s="6">
        <f t="shared" si="135"/>
        <v>2960.911280927352</v>
      </c>
      <c r="M350" s="2">
        <f t="shared" si="136"/>
        <v>37.525438108975116</v>
      </c>
      <c r="N350" s="2">
        <f t="shared" si="154"/>
        <v>62.461845998287941</v>
      </c>
      <c r="O350" s="2">
        <f t="shared" si="155"/>
        <v>42.577945465772281</v>
      </c>
      <c r="P350" s="5">
        <f t="shared" si="137"/>
        <v>0.38724690388428695</v>
      </c>
      <c r="Q350" s="4">
        <f t="shared" si="156"/>
        <v>0.60077376051299658</v>
      </c>
      <c r="R350" s="4">
        <f t="shared" si="138"/>
        <v>0.33904305876273727</v>
      </c>
      <c r="S350" s="4">
        <f t="shared" si="160"/>
        <v>0</v>
      </c>
      <c r="T350" s="4">
        <f t="shared" si="161"/>
        <v>0</v>
      </c>
      <c r="U350" s="5">
        <f t="shared" si="162"/>
        <v>1.0961597994140464</v>
      </c>
      <c r="V350" s="5">
        <f t="shared" si="163"/>
        <v>-7.778556730050334</v>
      </c>
      <c r="W350" s="5">
        <f t="shared" si="164"/>
        <v>1.6738375572043083</v>
      </c>
      <c r="X350" s="5">
        <f t="shared" si="139"/>
        <v>1</v>
      </c>
      <c r="Y350" s="5">
        <f t="shared" si="140"/>
        <v>-1.4808336036058352</v>
      </c>
      <c r="Z350" s="5">
        <f t="shared" si="141"/>
        <v>1.1656779808203106</v>
      </c>
      <c r="AA350" s="5">
        <f t="shared" si="142"/>
        <v>6.3868339688416871</v>
      </c>
      <c r="AB350" s="5">
        <f t="shared" si="143"/>
        <v>-0.38467380419178876</v>
      </c>
      <c r="AC350" s="5">
        <f t="shared" si="144"/>
        <v>-6.6128787492300232</v>
      </c>
      <c r="AD350" s="5">
        <f t="shared" si="145"/>
        <v>-24.113328473954006</v>
      </c>
      <c r="AE350">
        <f t="shared" si="165"/>
        <v>0</v>
      </c>
    </row>
    <row r="351" spans="1:31" x14ac:dyDescent="0.2">
      <c r="A351">
        <f t="shared" si="146"/>
        <v>3.189999999999976</v>
      </c>
      <c r="B351" s="5">
        <f t="shared" si="147"/>
        <v>-19.275800825162644</v>
      </c>
      <c r="C351" s="5">
        <f t="shared" si="148"/>
        <v>266.24377392245844</v>
      </c>
      <c r="D351" s="5">
        <f t="shared" si="149"/>
        <v>96.265214402720318</v>
      </c>
      <c r="E351" s="2">
        <f t="shared" si="157"/>
        <v>266.9406369399843</v>
      </c>
      <c r="F351" s="2">
        <f t="shared" si="158"/>
        <v>-4.1409359870367819</v>
      </c>
      <c r="G351" s="3">
        <f t="shared" si="150"/>
        <v>-8.5285194128572073</v>
      </c>
      <c r="H351" s="3">
        <f t="shared" si="151"/>
        <v>60.426556714755236</v>
      </c>
      <c r="I351" s="3">
        <f t="shared" si="152"/>
        <v>-13.25832046274644</v>
      </c>
      <c r="J351" s="2">
        <f t="shared" si="159"/>
        <v>62.449078946529667</v>
      </c>
      <c r="K351" s="2">
        <f t="shared" si="153"/>
        <v>42.569242635671209</v>
      </c>
      <c r="L351" s="6">
        <f t="shared" si="135"/>
        <v>2960.9101024332981</v>
      </c>
      <c r="M351" s="2">
        <f t="shared" si="136"/>
        <v>37.525423173199783</v>
      </c>
      <c r="N351" s="2">
        <f t="shared" si="154"/>
        <v>62.449078946529667</v>
      </c>
      <c r="O351" s="2">
        <f t="shared" si="155"/>
        <v>42.569242635671209</v>
      </c>
      <c r="P351" s="5">
        <f t="shared" si="137"/>
        <v>0.38724683506956592</v>
      </c>
      <c r="Q351" s="4">
        <f t="shared" si="156"/>
        <v>0.60089634316832619</v>
      </c>
      <c r="R351" s="4">
        <f t="shared" si="138"/>
        <v>0.33906337787741048</v>
      </c>
      <c r="S351" s="4">
        <f t="shared" si="160"/>
        <v>0</v>
      </c>
      <c r="T351" s="4">
        <f t="shared" si="161"/>
        <v>0</v>
      </c>
      <c r="U351" s="5">
        <f t="shared" si="162"/>
        <v>1.0964300905074409</v>
      </c>
      <c r="V351" s="5">
        <f t="shared" si="163"/>
        <v>-7.7684638845907239</v>
      </c>
      <c r="W351" s="5">
        <f t="shared" si="164"/>
        <v>1.704495329286662</v>
      </c>
      <c r="X351" s="5">
        <f t="shared" si="139"/>
        <v>1</v>
      </c>
      <c r="Y351" s="5">
        <f t="shared" si="140"/>
        <v>-1.4748805629578976</v>
      </c>
      <c r="Z351" s="5">
        <f t="shared" si="141"/>
        <v>1.1914056033825051</v>
      </c>
      <c r="AA351" s="5">
        <f t="shared" si="142"/>
        <v>6.3787178785979934</v>
      </c>
      <c r="AB351" s="5">
        <f t="shared" si="143"/>
        <v>-0.37845047245045671</v>
      </c>
      <c r="AC351" s="5">
        <f t="shared" si="144"/>
        <v>-6.5770582812082186</v>
      </c>
      <c r="AD351" s="5">
        <f t="shared" si="145"/>
        <v>-24.090786792115345</v>
      </c>
      <c r="AE351">
        <f t="shared" si="165"/>
        <v>0</v>
      </c>
    </row>
    <row r="352" spans="1:31" x14ac:dyDescent="0.2">
      <c r="A352">
        <f t="shared" si="146"/>
        <v>3.1999999999999758</v>
      </c>
      <c r="B352" s="5">
        <f t="shared" si="147"/>
        <v>-19.36110494181484</v>
      </c>
      <c r="C352" s="5">
        <f t="shared" si="148"/>
        <v>266.84771063669194</v>
      </c>
      <c r="D352" s="5">
        <f t="shared" si="149"/>
        <v>96.131426658753242</v>
      </c>
      <c r="E352" s="2">
        <f t="shared" si="157"/>
        <v>267.54916007457706</v>
      </c>
      <c r="F352" s="2">
        <f t="shared" si="158"/>
        <v>-4.1498170462426387</v>
      </c>
      <c r="G352" s="3">
        <f t="shared" si="150"/>
        <v>-8.5323039175817126</v>
      </c>
      <c r="H352" s="3">
        <f t="shared" si="151"/>
        <v>60.360786131943151</v>
      </c>
      <c r="I352" s="3">
        <f t="shared" si="152"/>
        <v>-13.499228330667593</v>
      </c>
      <c r="J352" s="2">
        <f t="shared" si="159"/>
        <v>62.437599874848324</v>
      </c>
      <c r="K352" s="2">
        <f t="shared" si="153"/>
        <v>42.561417774266069</v>
      </c>
      <c r="L352" s="6">
        <f t="shared" ref="L352:L415" si="166">SQRT(spin^2-flag*((30/PI())*(wx*G352+wy*H352+wz*I352)/J352)^2)*EXP(-A352/(tau*146.7/N352))</f>
        <v>2960.9089161364054</v>
      </c>
      <c r="M352" s="2">
        <f t="shared" ref="M352:M415" si="167">(L352*PI()/30)*(circ/(2*PI()))/12</f>
        <v>37.52540813853431</v>
      </c>
      <c r="N352" s="2">
        <f t="shared" si="154"/>
        <v>62.437599874848324</v>
      </c>
      <c r="O352" s="2">
        <f t="shared" si="155"/>
        <v>42.561417774266069</v>
      </c>
      <c r="P352" s="5">
        <f t="shared" ref="P352:P415" si="168">cd0+(cdspin*L352/1000)*EXP(-A352/(tau*146.7/N352))</f>
        <v>0.38724676579924849</v>
      </c>
      <c r="Q352" s="4">
        <f t="shared" si="156"/>
        <v>0.60100657638588428</v>
      </c>
      <c r="R352" s="4">
        <f t="shared" ref="R352:R415" si="169">cl2_*Q352/(cl0+cl1_*Q352)</f>
        <v>0.33908164496859033</v>
      </c>
      <c r="S352" s="4">
        <f t="shared" si="160"/>
        <v>0</v>
      </c>
      <c r="T352" s="4">
        <f t="shared" si="161"/>
        <v>0</v>
      </c>
      <c r="U352" s="5">
        <f t="shared" si="162"/>
        <v>1.0967148022397757</v>
      </c>
      <c r="V352" s="5">
        <f t="shared" si="163"/>
        <v>-7.7585805973603792</v>
      </c>
      <c r="W352" s="5">
        <f t="shared" si="164"/>
        <v>1.7351472324550965</v>
      </c>
      <c r="X352" s="5">
        <f t="shared" ref="X352:X415" si="170">M352/(romega*EXP(-A352/(tau*146.7/N352)))</f>
        <v>1</v>
      </c>
      <c r="Y352" s="5">
        <f t="shared" ref="Y352:Y415" si="171">const*($R352/omega)*N352*(wy*I352-wz*(H352-T352))</f>
        <v>-1.4689642040731259</v>
      </c>
      <c r="Z352" s="5">
        <f t="shared" ref="Z352:Z415" si="172">const*($R352/omega)*N352*(wz*(G352-S352)-wx*I352)</f>
        <v>1.2171208876327082</v>
      </c>
      <c r="AA352" s="5">
        <f t="shared" ref="AA352:AA415" si="173">const*($R352/omega)*N352*(wx*(H352-T352)-wy*(G352-S352))</f>
        <v>6.3707362022274996</v>
      </c>
      <c r="AB352" s="5">
        <f t="shared" ref="AB352:AB415" si="174">U352+Y352</f>
        <v>-0.3722494018333502</v>
      </c>
      <c r="AC352" s="5">
        <f t="shared" ref="AC352:AC415" si="175">V352+Z352</f>
        <v>-6.541459709727671</v>
      </c>
      <c r="AD352" s="5">
        <f t="shared" ref="AD352:AD415" si="176">W352+AA352-32.174</f>
        <v>-24.068116565317403</v>
      </c>
      <c r="AE352">
        <f t="shared" si="165"/>
        <v>0</v>
      </c>
    </row>
    <row r="353" spans="1:31" x14ac:dyDescent="0.2">
      <c r="A353">
        <f t="shared" ref="A353:A416" si="177">A352+dt</f>
        <v>3.2099999999999755</v>
      </c>
      <c r="B353" s="5">
        <f t="shared" ref="B353:B416" si="178">B352+G352*dt+0.5*AB352*dt*dt</f>
        <v>-19.446446593460752</v>
      </c>
      <c r="C353" s="5">
        <f t="shared" ref="C353:C416" si="179">C352+H352*dt+0.5*AC352*dt*dt</f>
        <v>267.45099142502585</v>
      </c>
      <c r="D353" s="5">
        <f t="shared" ref="D353:D416" si="180">D352+I352*dt+0.5*AD352*dt*dt</f>
        <v>95.995230969618305</v>
      </c>
      <c r="E353" s="2">
        <f t="shared" si="157"/>
        <v>268.15703813128152</v>
      </c>
      <c r="F353" s="2">
        <f t="shared" si="158"/>
        <v>-4.1586759602927614</v>
      </c>
      <c r="G353" s="3">
        <f t="shared" ref="G353:G416" si="181">G352+AB352*dt</f>
        <v>-8.5360264116000462</v>
      </c>
      <c r="H353" s="3">
        <f t="shared" ref="H353:H416" si="182">H352+AC352*dt</f>
        <v>60.295371534845877</v>
      </c>
      <c r="I353" s="3">
        <f t="shared" ref="I353:I416" si="183">I352+AD352*dt</f>
        <v>-13.739909496320767</v>
      </c>
      <c r="J353" s="2">
        <f t="shared" si="159"/>
        <v>62.427403344939165</v>
      </c>
      <c r="K353" s="2">
        <f t="shared" ref="K353:K416" si="184">J353/1.467</f>
        <v>42.554467174464321</v>
      </c>
      <c r="L353" s="6">
        <f t="shared" si="166"/>
        <v>2960.9077219939313</v>
      </c>
      <c r="M353" s="2">
        <f t="shared" si="167"/>
        <v>37.525393004436978</v>
      </c>
      <c r="N353" s="2">
        <f t="shared" ref="N353:N416" si="185">IF(D353&gt;=hwind,SQRT((G353-vxw)^2+(H353-vyw)^2+I353^2),J353)</f>
        <v>62.427403344939165</v>
      </c>
      <c r="O353" s="2">
        <f t="shared" ref="O353:O416" si="186">J353/1.467</f>
        <v>42.554467174464321</v>
      </c>
      <c r="P353" s="5">
        <f t="shared" si="168"/>
        <v>0.3872466960708395</v>
      </c>
      <c r="Q353" s="4">
        <f t="shared" ref="Q353:Q416" si="187">(M353/N353)</f>
        <v>0.60110449888637041</v>
      </c>
      <c r="R353" s="4">
        <f t="shared" si="169"/>
        <v>0.3390978680431801</v>
      </c>
      <c r="S353" s="4">
        <f t="shared" si="160"/>
        <v>0</v>
      </c>
      <c r="T353" s="4">
        <f t="shared" si="161"/>
        <v>0</v>
      </c>
      <c r="U353" s="5">
        <f t="shared" si="162"/>
        <v>1.0970139021546665</v>
      </c>
      <c r="V353" s="5">
        <f t="shared" si="163"/>
        <v>-7.7489053594561312</v>
      </c>
      <c r="W353" s="5">
        <f t="shared" si="164"/>
        <v>1.7657948798433309</v>
      </c>
      <c r="X353" s="5">
        <f t="shared" si="170"/>
        <v>1</v>
      </c>
      <c r="Y353" s="5">
        <f t="shared" si="171"/>
        <v>-1.4630841472999176</v>
      </c>
      <c r="Z353" s="5">
        <f t="shared" si="172"/>
        <v>1.2428247563330805</v>
      </c>
      <c r="AA353" s="5">
        <f t="shared" si="173"/>
        <v>6.3628880075930168</v>
      </c>
      <c r="AB353" s="5">
        <f t="shared" si="174"/>
        <v>-0.36607024514525111</v>
      </c>
      <c r="AC353" s="5">
        <f t="shared" si="175"/>
        <v>-6.5060806031230509</v>
      </c>
      <c r="AD353" s="5">
        <f t="shared" si="176"/>
        <v>-24.045317112563652</v>
      </c>
      <c r="AE353">
        <f t="shared" si="165"/>
        <v>0</v>
      </c>
    </row>
    <row r="354" spans="1:31" x14ac:dyDescent="0.2">
      <c r="A354">
        <f t="shared" si="177"/>
        <v>3.2199999999999753</v>
      </c>
      <c r="B354" s="5">
        <f t="shared" si="178"/>
        <v>-19.53182516108901</v>
      </c>
      <c r="C354" s="5">
        <f t="shared" si="179"/>
        <v>268.05361983634413</v>
      </c>
      <c r="D354" s="5">
        <f t="shared" si="180"/>
        <v>95.856629608799466</v>
      </c>
      <c r="E354" s="2">
        <f t="shared" ref="E354:E417" si="188">SQRT(B354^2+C354^2)</f>
        <v>268.76427460042129</v>
      </c>
      <c r="F354" s="2">
        <f t="shared" ref="F354:F417" si="189">ATAN2(C354,B354)*180/PI()</f>
        <v>-4.1675127568529344</v>
      </c>
      <c r="G354" s="3">
        <f t="shared" si="181"/>
        <v>-8.5396871140514978</v>
      </c>
      <c r="H354" s="3">
        <f t="shared" si="182"/>
        <v>60.230310728814644</v>
      </c>
      <c r="I354" s="3">
        <f t="shared" si="183"/>
        <v>-13.980362667446403</v>
      </c>
      <c r="J354" s="2">
        <f t="shared" ref="J354:J417" si="190">SQRT(G354^2+H354^2+I354^2)</f>
        <v>62.418483855415701</v>
      </c>
      <c r="K354" s="2">
        <f t="shared" si="184"/>
        <v>42.548387086172937</v>
      </c>
      <c r="L354" s="6">
        <f t="shared" si="166"/>
        <v>2960.906519963979</v>
      </c>
      <c r="M354" s="2">
        <f t="shared" si="167"/>
        <v>37.525377770376821</v>
      </c>
      <c r="N354" s="2">
        <f t="shared" si="185"/>
        <v>62.418483855415701</v>
      </c>
      <c r="O354" s="2">
        <f t="shared" si="186"/>
        <v>42.548387086172937</v>
      </c>
      <c r="P354" s="5">
        <f t="shared" si="168"/>
        <v>0.38724662588189301</v>
      </c>
      <c r="Q354" s="4">
        <f t="shared" si="187"/>
        <v>0.60119015157912958</v>
      </c>
      <c r="R354" s="4">
        <f t="shared" si="169"/>
        <v>0.33911205528611377</v>
      </c>
      <c r="S354" s="4">
        <f t="shared" ref="S354:S417" si="191">IF(D354&gt;=hwind,vxw,0)</f>
        <v>0</v>
      </c>
      <c r="T354" s="4">
        <f t="shared" ref="T354:T417" si="192">IF(D354&gt;=hwind,vyw,0)</f>
        <v>0</v>
      </c>
      <c r="U354" s="5">
        <f t="shared" ref="U354:U417" si="193">-const*$P354*$N354*(G354-S354)</f>
        <v>1.0973273550703377</v>
      </c>
      <c r="V354" s="5">
        <f t="shared" ref="V354:V417" si="194">-const*$P354*$N354*(H354-T354)</f>
        <v>-7.7394366660534999</v>
      </c>
      <c r="W354" s="5">
        <f t="shared" ref="W354:W417" si="195">-const*$P354*$N354*I354</f>
        <v>1.7964398676328999</v>
      </c>
      <c r="X354" s="5">
        <f t="shared" si="170"/>
        <v>1</v>
      </c>
      <c r="Y354" s="5">
        <f t="shared" si="171"/>
        <v>-1.4572400144387716</v>
      </c>
      <c r="Z354" s="5">
        <f t="shared" si="172"/>
        <v>1.268518122225093</v>
      </c>
      <c r="AA354" s="5">
        <f t="shared" si="173"/>
        <v>6.3551723623748719</v>
      </c>
      <c r="AB354" s="5">
        <f t="shared" si="174"/>
        <v>-0.35991265936843386</v>
      </c>
      <c r="AC354" s="5">
        <f t="shared" si="175"/>
        <v>-6.4709185438284074</v>
      </c>
      <c r="AD354" s="5">
        <f t="shared" si="176"/>
        <v>-24.022387769992228</v>
      </c>
      <c r="AE354">
        <f t="shared" si="165"/>
        <v>0</v>
      </c>
    </row>
    <row r="355" spans="1:31" x14ac:dyDescent="0.2">
      <c r="A355">
        <f t="shared" si="177"/>
        <v>3.2299999999999751</v>
      </c>
      <c r="B355" s="5">
        <f t="shared" si="178"/>
        <v>-19.617240027862493</v>
      </c>
      <c r="C355" s="5">
        <f t="shared" si="179"/>
        <v>268.65559939770509</v>
      </c>
      <c r="D355" s="5">
        <f t="shared" si="180"/>
        <v>95.715624862736504</v>
      </c>
      <c r="E355" s="2">
        <f t="shared" si="188"/>
        <v>269.37087295038225</v>
      </c>
      <c r="F355" s="2">
        <f t="shared" si="189"/>
        <v>-4.1763274633627923</v>
      </c>
      <c r="G355" s="3">
        <f t="shared" si="181"/>
        <v>-8.5432862406451822</v>
      </c>
      <c r="H355" s="3">
        <f t="shared" si="182"/>
        <v>60.165601543376361</v>
      </c>
      <c r="I355" s="3">
        <f t="shared" si="183"/>
        <v>-14.220586545146325</v>
      </c>
      <c r="J355" s="2">
        <f t="shared" si="190"/>
        <v>62.410835842455484</v>
      </c>
      <c r="K355" s="2">
        <f t="shared" si="184"/>
        <v>42.543173716738572</v>
      </c>
      <c r="L355" s="6">
        <f t="shared" si="166"/>
        <v>2960.9053100055066</v>
      </c>
      <c r="M355" s="2">
        <f t="shared" si="167"/>
        <v>37.525362435833678</v>
      </c>
      <c r="N355" s="2">
        <f t="shared" si="185"/>
        <v>62.410835842455484</v>
      </c>
      <c r="O355" s="2">
        <f t="shared" si="186"/>
        <v>42.543173716738572</v>
      </c>
      <c r="P355" s="5">
        <f t="shared" si="168"/>
        <v>0.38724655523001306</v>
      </c>
      <c r="Q355" s="4">
        <f t="shared" si="187"/>
        <v>0.60126357753899429</v>
      </c>
      <c r="R355" s="4">
        <f t="shared" si="169"/>
        <v>0.3391242150583727</v>
      </c>
      <c r="S355" s="4">
        <f t="shared" si="191"/>
        <v>0</v>
      </c>
      <c r="T355" s="4">
        <f t="shared" si="192"/>
        <v>0</v>
      </c>
      <c r="U355" s="5">
        <f t="shared" si="193"/>
        <v>1.0976551231070817</v>
      </c>
      <c r="V355" s="5">
        <f t="shared" si="194"/>
        <v>-7.7301730164104896</v>
      </c>
      <c r="W355" s="5">
        <f t="shared" si="195"/>
        <v>1.8270837749302307</v>
      </c>
      <c r="X355" s="5">
        <f t="shared" si="170"/>
        <v>1</v>
      </c>
      <c r="Y355" s="5">
        <f t="shared" si="171"/>
        <v>-1.4514314287778762</v>
      </c>
      <c r="Z355" s="5">
        <f t="shared" si="172"/>
        <v>1.2942018878944361</v>
      </c>
      <c r="AA355" s="5">
        <f t="shared" si="173"/>
        <v>6.3475883341302275</v>
      </c>
      <c r="AB355" s="5">
        <f t="shared" si="174"/>
        <v>-0.35377630567079454</v>
      </c>
      <c r="AC355" s="5">
        <f t="shared" si="175"/>
        <v>-6.4359711285160532</v>
      </c>
      <c r="AD355" s="5">
        <f t="shared" si="176"/>
        <v>-23.99932789093954</v>
      </c>
      <c r="AE355">
        <f t="shared" si="165"/>
        <v>0</v>
      </c>
    </row>
    <row r="356" spans="1:31" x14ac:dyDescent="0.2">
      <c r="A356">
        <f t="shared" si="177"/>
        <v>3.2399999999999749</v>
      </c>
      <c r="B356" s="5">
        <f t="shared" si="178"/>
        <v>-19.70269057908423</v>
      </c>
      <c r="C356" s="5">
        <f t="shared" si="179"/>
        <v>269.25693361458246</v>
      </c>
      <c r="D356" s="5">
        <f t="shared" si="180"/>
        <v>95.572219030890494</v>
      </c>
      <c r="E356" s="2">
        <f t="shared" si="188"/>
        <v>269.97683662785369</v>
      </c>
      <c r="F356" s="2">
        <f t="shared" si="189"/>
        <v>-4.1851201070344732</v>
      </c>
      <c r="G356" s="3">
        <f t="shared" si="181"/>
        <v>-8.5468240037018894</v>
      </c>
      <c r="H356" s="3">
        <f t="shared" si="182"/>
        <v>60.101241832091198</v>
      </c>
      <c r="I356" s="3">
        <f t="shared" si="183"/>
        <v>-14.460579824055721</v>
      </c>
      <c r="J356" s="2">
        <f t="shared" si="190"/>
        <v>62.404453680467803</v>
      </c>
      <c r="K356" s="2">
        <f t="shared" si="184"/>
        <v>42.538823231402723</v>
      </c>
      <c r="L356" s="6">
        <f t="shared" si="166"/>
        <v>2960.9040920783227</v>
      </c>
      <c r="M356" s="2">
        <f t="shared" si="167"/>
        <v>37.525347000298183</v>
      </c>
      <c r="N356" s="2">
        <f t="shared" si="185"/>
        <v>62.404453680467803</v>
      </c>
      <c r="O356" s="2">
        <f t="shared" si="186"/>
        <v>42.538823231402723</v>
      </c>
      <c r="P356" s="5">
        <f t="shared" si="168"/>
        <v>0.38724648411285334</v>
      </c>
      <c r="Q356" s="4">
        <f t="shared" si="187"/>
        <v>0.60132482198211079</v>
      </c>
      <c r="R356" s="4">
        <f t="shared" si="169"/>
        <v>0.33913435589494517</v>
      </c>
      <c r="S356" s="4">
        <f t="shared" si="191"/>
        <v>0</v>
      </c>
      <c r="T356" s="4">
        <f t="shared" si="192"/>
        <v>0</v>
      </c>
      <c r="U356" s="5">
        <f t="shared" si="193"/>
        <v>1.0979971657150722</v>
      </c>
      <c r="V356" s="5">
        <f t="shared" si="194"/>
        <v>-7.7211129138741548</v>
      </c>
      <c r="W356" s="5">
        <f t="shared" si="195"/>
        <v>1.8577281636468277</v>
      </c>
      <c r="X356" s="5">
        <f t="shared" si="170"/>
        <v>0.99999999999999978</v>
      </c>
      <c r="Y356" s="5">
        <f t="shared" si="171"/>
        <v>-1.4456580151286986</v>
      </c>
      <c r="Z356" s="5">
        <f t="shared" si="172"/>
        <v>1.319876945639159</v>
      </c>
      <c r="AA356" s="5">
        <f t="shared" si="173"/>
        <v>6.340134990354291</v>
      </c>
      <c r="AB356" s="5">
        <f t="shared" si="174"/>
        <v>-0.3476608494136264</v>
      </c>
      <c r="AC356" s="5">
        <f t="shared" si="175"/>
        <v>-6.401235968234996</v>
      </c>
      <c r="AD356" s="5">
        <f t="shared" si="176"/>
        <v>-23.97613684599888</v>
      </c>
      <c r="AE356">
        <f t="shared" si="165"/>
        <v>0</v>
      </c>
    </row>
    <row r="357" spans="1:31" x14ac:dyDescent="0.2">
      <c r="A357">
        <f t="shared" si="177"/>
        <v>3.2499999999999747</v>
      </c>
      <c r="B357" s="5">
        <f t="shared" si="178"/>
        <v>-19.788176202163722</v>
      </c>
      <c r="C357" s="5">
        <f t="shared" si="179"/>
        <v>269.85762597110499</v>
      </c>
      <c r="D357" s="5">
        <f t="shared" si="180"/>
        <v>95.426414425807636</v>
      </c>
      <c r="E357" s="2">
        <f t="shared" si="188"/>
        <v>270.58216905806762</v>
      </c>
      <c r="F357" s="2">
        <f t="shared" si="189"/>
        <v>-4.19389071485132</v>
      </c>
      <c r="G357" s="3">
        <f t="shared" si="181"/>
        <v>-8.5503006121960254</v>
      </c>
      <c r="H357" s="3">
        <f t="shared" si="182"/>
        <v>60.037229472408846</v>
      </c>
      <c r="I357" s="3">
        <f t="shared" si="183"/>
        <v>-14.70034119251571</v>
      </c>
      <c r="J357" s="2">
        <f t="shared" si="190"/>
        <v>62.399331682783036</v>
      </c>
      <c r="K357" s="2">
        <f t="shared" si="184"/>
        <v>42.535331753771665</v>
      </c>
      <c r="L357" s="6">
        <f t="shared" si="166"/>
        <v>2960.9028661430925</v>
      </c>
      <c r="M357" s="2">
        <f t="shared" si="167"/>
        <v>37.525331463271833</v>
      </c>
      <c r="N357" s="2">
        <f t="shared" si="185"/>
        <v>62.399331682783036</v>
      </c>
      <c r="O357" s="2">
        <f t="shared" si="186"/>
        <v>42.535331753771665</v>
      </c>
      <c r="P357" s="5">
        <f t="shared" si="168"/>
        <v>0.38724641252811759</v>
      </c>
      <c r="Q357" s="4">
        <f t="shared" si="187"/>
        <v>0.60137393224077862</v>
      </c>
      <c r="R357" s="4">
        <f t="shared" si="169"/>
        <v>0.33914248650273104</v>
      </c>
      <c r="S357" s="4">
        <f t="shared" si="191"/>
        <v>0</v>
      </c>
      <c r="T357" s="4">
        <f t="shared" si="192"/>
        <v>0</v>
      </c>
      <c r="U357" s="5">
        <f t="shared" si="193"/>
        <v>1.098353439702531</v>
      </c>
      <c r="V357" s="5">
        <f t="shared" si="194"/>
        <v>-7.7122548658899275</v>
      </c>
      <c r="W357" s="5">
        <f t="shared" si="195"/>
        <v>1.8883745783826327</v>
      </c>
      <c r="X357" s="5">
        <f t="shared" si="170"/>
        <v>1</v>
      </c>
      <c r="Y357" s="5">
        <f t="shared" si="171"/>
        <v>-1.4399193998615754</v>
      </c>
      <c r="Z357" s="5">
        <f t="shared" si="172"/>
        <v>1.3455441773410972</v>
      </c>
      <c r="AA357" s="5">
        <f t="shared" si="173"/>
        <v>6.332811398543388</v>
      </c>
      <c r="AB357" s="5">
        <f t="shared" si="174"/>
        <v>-0.34156596015904439</v>
      </c>
      <c r="AC357" s="5">
        <f t="shared" si="175"/>
        <v>-6.3667106885488298</v>
      </c>
      <c r="AD357" s="5">
        <f t="shared" si="176"/>
        <v>-23.952814023073977</v>
      </c>
      <c r="AE357">
        <f t="shared" si="165"/>
        <v>0</v>
      </c>
    </row>
    <row r="358" spans="1:31" x14ac:dyDescent="0.2">
      <c r="A358">
        <f t="shared" si="177"/>
        <v>3.2599999999999745</v>
      </c>
      <c r="B358" s="5">
        <f t="shared" si="178"/>
        <v>-19.873696286583691</v>
      </c>
      <c r="C358" s="5">
        <f t="shared" si="179"/>
        <v>270.45767993029466</v>
      </c>
      <c r="D358" s="5">
        <f t="shared" si="180"/>
        <v>95.27821337318133</v>
      </c>
      <c r="E358" s="2">
        <f t="shared" si="188"/>
        <v>271.18687364503666</v>
      </c>
      <c r="F358" s="2">
        <f t="shared" si="189"/>
        <v>-4.2026393135666229</v>
      </c>
      <c r="G358" s="3">
        <f t="shared" si="181"/>
        <v>-8.5537162717976152</v>
      </c>
      <c r="H358" s="3">
        <f t="shared" si="182"/>
        <v>59.973562365523357</v>
      </c>
      <c r="I358" s="3">
        <f t="shared" si="183"/>
        <v>-14.939869332746449</v>
      </c>
      <c r="J358" s="2">
        <f t="shared" si="190"/>
        <v>62.395464102363022</v>
      </c>
      <c r="K358" s="2">
        <f t="shared" si="184"/>
        <v>42.532695366300629</v>
      </c>
      <c r="L358" s="6">
        <f t="shared" si="166"/>
        <v>2960.9016321613371</v>
      </c>
      <c r="M358" s="2">
        <f t="shared" si="167"/>
        <v>37.52531582426694</v>
      </c>
      <c r="N358" s="2">
        <f t="shared" si="185"/>
        <v>62.395464102363022</v>
      </c>
      <c r="O358" s="2">
        <f t="shared" si="186"/>
        <v>42.532695366300629</v>
      </c>
      <c r="P358" s="5">
        <f t="shared" si="168"/>
        <v>0.3872463404735596</v>
      </c>
      <c r="Q358" s="4">
        <f t="shared" si="187"/>
        <v>0.60141095773732367</v>
      </c>
      <c r="R358" s="4">
        <f t="shared" si="169"/>
        <v>0.33914861575839261</v>
      </c>
      <c r="S358" s="4">
        <f t="shared" si="191"/>
        <v>0</v>
      </c>
      <c r="T358" s="4">
        <f t="shared" si="192"/>
        <v>0</v>
      </c>
      <c r="U358" s="5">
        <f t="shared" si="193"/>
        <v>1.0987238992642352</v>
      </c>
      <c r="V358" s="5">
        <f t="shared" si="194"/>
        <v>-7.7035973840135936</v>
      </c>
      <c r="W358" s="5">
        <f t="shared" si="195"/>
        <v>1.9190245463126261</v>
      </c>
      <c r="X358" s="5">
        <f t="shared" si="170"/>
        <v>0.99999999999999978</v>
      </c>
      <c r="Y358" s="5">
        <f t="shared" si="171"/>
        <v>-1.4342152109412574</v>
      </c>
      <c r="Z358" s="5">
        <f t="shared" si="172"/>
        <v>1.3712044543406507</v>
      </c>
      <c r="AA358" s="5">
        <f t="shared" si="173"/>
        <v>6.3256166262598317</v>
      </c>
      <c r="AB358" s="5">
        <f t="shared" si="174"/>
        <v>-0.33549131167702217</v>
      </c>
      <c r="AC358" s="5">
        <f t="shared" si="175"/>
        <v>-6.3323929296729426</v>
      </c>
      <c r="AD358" s="5">
        <f t="shared" si="176"/>
        <v>-23.929358827427542</v>
      </c>
      <c r="AE358">
        <f t="shared" si="165"/>
        <v>0</v>
      </c>
    </row>
    <row r="359" spans="1:31" x14ac:dyDescent="0.2">
      <c r="A359">
        <f t="shared" si="177"/>
        <v>3.2699999999999743</v>
      </c>
      <c r="B359" s="5">
        <f t="shared" si="178"/>
        <v>-19.959250223867251</v>
      </c>
      <c r="C359" s="5">
        <f t="shared" si="179"/>
        <v>271.05709893430344</v>
      </c>
      <c r="D359" s="5">
        <f t="shared" si="180"/>
        <v>95.127618211912491</v>
      </c>
      <c r="E359" s="2">
        <f t="shared" si="188"/>
        <v>271.79095377179078</v>
      </c>
      <c r="F359" s="2">
        <f t="shared" si="189"/>
        <v>-4.2113659297023958</v>
      </c>
      <c r="G359" s="3">
        <f t="shared" si="181"/>
        <v>-8.5570711849143848</v>
      </c>
      <c r="H359" s="3">
        <f t="shared" si="182"/>
        <v>59.910238436226628</v>
      </c>
      <c r="I359" s="3">
        <f t="shared" si="183"/>
        <v>-15.179162921020724</v>
      </c>
      <c r="J359" s="2">
        <f t="shared" si="190"/>
        <v>62.392845132531896</v>
      </c>
      <c r="K359" s="2">
        <f t="shared" si="184"/>
        <v>42.530910110792021</v>
      </c>
      <c r="L359" s="6">
        <f t="shared" si="166"/>
        <v>2960.9003900954349</v>
      </c>
      <c r="M359" s="2">
        <f t="shared" si="167"/>
        <v>37.525300082806723</v>
      </c>
      <c r="N359" s="2">
        <f t="shared" si="185"/>
        <v>62.392845132531896</v>
      </c>
      <c r="O359" s="2">
        <f t="shared" si="186"/>
        <v>42.530910110792021</v>
      </c>
      <c r="P359" s="5">
        <f t="shared" si="168"/>
        <v>0.38724626794698314</v>
      </c>
      <c r="Q359" s="4">
        <f t="shared" si="187"/>
        <v>0.60143594995703875</v>
      </c>
      <c r="R359" s="4">
        <f t="shared" si="169"/>
        <v>0.33915275270615375</v>
      </c>
      <c r="S359" s="4">
        <f t="shared" si="191"/>
        <v>0</v>
      </c>
      <c r="T359" s="4">
        <f t="shared" si="192"/>
        <v>0</v>
      </c>
      <c r="U359" s="5">
        <f t="shared" si="193"/>
        <v>1.0991084960103605</v>
      </c>
      <c r="V359" s="5">
        <f t="shared" si="194"/>
        <v>-7.6951389839258386</v>
      </c>
      <c r="W359" s="5">
        <f t="shared" si="195"/>
        <v>1.9496795770767266</v>
      </c>
      <c r="X359" s="5">
        <f t="shared" si="170"/>
        <v>0.99999999999999978</v>
      </c>
      <c r="Y359" s="5">
        <f t="shared" si="171"/>
        <v>-1.4285450779623934</v>
      </c>
      <c r="Z359" s="5">
        <f t="shared" si="172"/>
        <v>1.396858637314963</v>
      </c>
      <c r="AA359" s="5">
        <f t="shared" si="173"/>
        <v>6.3185497411984972</v>
      </c>
      <c r="AB359" s="5">
        <f t="shared" si="174"/>
        <v>-0.32943658195203285</v>
      </c>
      <c r="AC359" s="5">
        <f t="shared" si="175"/>
        <v>-6.2982803466108752</v>
      </c>
      <c r="AD359" s="5">
        <f t="shared" si="176"/>
        <v>-23.905770681724775</v>
      </c>
      <c r="AE359">
        <f t="shared" si="165"/>
        <v>0</v>
      </c>
    </row>
    <row r="360" spans="1:31" x14ac:dyDescent="0.2">
      <c r="A360">
        <f t="shared" si="177"/>
        <v>3.279999999999974</v>
      </c>
      <c r="B360" s="5">
        <f t="shared" si="178"/>
        <v>-20.044837407545494</v>
      </c>
      <c r="C360" s="5">
        <f t="shared" si="179"/>
        <v>271.65588640464836</v>
      </c>
      <c r="D360" s="5">
        <f t="shared" si="180"/>
        <v>94.974631294168191</v>
      </c>
      <c r="E360" s="2">
        <f t="shared" si="188"/>
        <v>272.39441280061192</v>
      </c>
      <c r="F360" s="2">
        <f t="shared" si="189"/>
        <v>-4.22007058954821</v>
      </c>
      <c r="G360" s="3">
        <f t="shared" si="181"/>
        <v>-8.5603655507339056</v>
      </c>
      <c r="H360" s="3">
        <f t="shared" si="182"/>
        <v>59.847255632760522</v>
      </c>
      <c r="I360" s="3">
        <f t="shared" si="183"/>
        <v>-15.418220627837972</v>
      </c>
      <c r="J360" s="2">
        <f t="shared" si="190"/>
        <v>62.39146890772701</v>
      </c>
      <c r="K360" s="2">
        <f t="shared" si="184"/>
        <v>42.529971988907299</v>
      </c>
      <c r="L360" s="6">
        <f t="shared" si="166"/>
        <v>2960.899139908624</v>
      </c>
      <c r="M360" s="2">
        <f t="shared" si="167"/>
        <v>37.525284238425265</v>
      </c>
      <c r="N360" s="2">
        <f t="shared" si="185"/>
        <v>62.39146890772701</v>
      </c>
      <c r="O360" s="2">
        <f t="shared" si="186"/>
        <v>42.529971988907299</v>
      </c>
      <c r="P360" s="5">
        <f t="shared" si="168"/>
        <v>0.38724619494624213</v>
      </c>
      <c r="Q360" s="4">
        <f t="shared" si="187"/>
        <v>0.60144896242021095</v>
      </c>
      <c r="R360" s="4">
        <f t="shared" si="169"/>
        <v>0.33915490655554759</v>
      </c>
      <c r="S360" s="4">
        <f t="shared" si="191"/>
        <v>0</v>
      </c>
      <c r="T360" s="4">
        <f t="shared" si="192"/>
        <v>0</v>
      </c>
      <c r="U360" s="5">
        <f t="shared" si="193"/>
        <v>1.099507178995651</v>
      </c>
      <c r="V360" s="5">
        <f t="shared" si="194"/>
        <v>-7.686878185449296</v>
      </c>
      <c r="W360" s="5">
        <f t="shared" si="195"/>
        <v>1.9803411626730472</v>
      </c>
      <c r="X360" s="5">
        <f t="shared" si="170"/>
        <v>1</v>
      </c>
      <c r="Y360" s="5">
        <f t="shared" si="171"/>
        <v>-1.4229086321849209</v>
      </c>
      <c r="Z360" s="5">
        <f t="shared" si="172"/>
        <v>1.4225075761595509</v>
      </c>
      <c r="AA360" s="5">
        <f t="shared" si="173"/>
        <v>6.3116098112550345</v>
      </c>
      <c r="AB360" s="5">
        <f t="shared" si="174"/>
        <v>-0.32340145318926994</v>
      </c>
      <c r="AC360" s="5">
        <f t="shared" si="175"/>
        <v>-6.2643706092897453</v>
      </c>
      <c r="AD360" s="5">
        <f t="shared" si="176"/>
        <v>-23.882049026071918</v>
      </c>
      <c r="AE360">
        <f t="shared" si="165"/>
        <v>0</v>
      </c>
    </row>
    <row r="361" spans="1:31" x14ac:dyDescent="0.2">
      <c r="A361">
        <f t="shared" si="177"/>
        <v>3.2899999999999738</v>
      </c>
      <c r="B361" s="5">
        <f t="shared" si="178"/>
        <v>-20.13045723312549</v>
      </c>
      <c r="C361" s="5">
        <f t="shared" si="179"/>
        <v>272.2540457424455</v>
      </c>
      <c r="D361" s="5">
        <f t="shared" si="180"/>
        <v>94.819254985438505</v>
      </c>
      <c r="E361" s="2">
        <f t="shared" si="188"/>
        <v>272.99725407326775</v>
      </c>
      <c r="F361" s="2">
        <f t="shared" si="189"/>
        <v>-4.2287533191600515</v>
      </c>
      <c r="G361" s="3">
        <f t="shared" si="181"/>
        <v>-8.5635995652657986</v>
      </c>
      <c r="H361" s="3">
        <f t="shared" si="182"/>
        <v>59.784611926667623</v>
      </c>
      <c r="I361" s="3">
        <f t="shared" si="183"/>
        <v>-15.657041118098691</v>
      </c>
      <c r="J361" s="2">
        <f t="shared" si="190"/>
        <v>62.391329504269279</v>
      </c>
      <c r="K361" s="2">
        <f t="shared" si="184"/>
        <v>42.529876962692079</v>
      </c>
      <c r="L361" s="6">
        <f t="shared" si="166"/>
        <v>2960.8978815650007</v>
      </c>
      <c r="M361" s="2">
        <f t="shared" si="167"/>
        <v>37.52526829066754</v>
      </c>
      <c r="N361" s="2">
        <f t="shared" si="185"/>
        <v>62.391329504269279</v>
      </c>
      <c r="O361" s="2">
        <f t="shared" si="186"/>
        <v>42.529876962692079</v>
      </c>
      <c r="P361" s="5">
        <f t="shared" si="168"/>
        <v>0.38724612146924076</v>
      </c>
      <c r="Q361" s="4">
        <f t="shared" si="187"/>
        <v>0.60145005065326873</v>
      </c>
      <c r="R361" s="4">
        <f t="shared" si="169"/>
        <v>0.3391550866791152</v>
      </c>
      <c r="S361" s="4">
        <f t="shared" si="191"/>
        <v>0</v>
      </c>
      <c r="T361" s="4">
        <f t="shared" si="192"/>
        <v>0</v>
      </c>
      <c r="U361" s="5">
        <f t="shared" si="193"/>
        <v>1.0999198947489079</v>
      </c>
      <c r="V361" s="5">
        <f t="shared" si="194"/>
        <v>-7.6788135125680119</v>
      </c>
      <c r="W361" s="5">
        <f t="shared" si="195"/>
        <v>2.0110107773545707</v>
      </c>
      <c r="X361" s="5">
        <f t="shared" si="170"/>
        <v>0.99999999999999978</v>
      </c>
      <c r="Y361" s="5">
        <f t="shared" si="171"/>
        <v>-1.4173055065693365</v>
      </c>
      <c r="Z361" s="5">
        <f t="shared" si="172"/>
        <v>1.4481521098734376</v>
      </c>
      <c r="AA361" s="5">
        <f t="shared" si="173"/>
        <v>6.304795904595653</v>
      </c>
      <c r="AB361" s="5">
        <f t="shared" si="174"/>
        <v>-0.31738561182042857</v>
      </c>
      <c r="AC361" s="5">
        <f t="shared" si="175"/>
        <v>-6.2306614026945741</v>
      </c>
      <c r="AD361" s="5">
        <f t="shared" si="176"/>
        <v>-23.858193318049775</v>
      </c>
      <c r="AE361">
        <f t="shared" si="165"/>
        <v>0</v>
      </c>
    </row>
    <row r="362" spans="1:31" x14ac:dyDescent="0.2">
      <c r="A362">
        <f t="shared" si="177"/>
        <v>3.2999999999999736</v>
      </c>
      <c r="B362" s="5">
        <f t="shared" si="178"/>
        <v>-20.216109098058741</v>
      </c>
      <c r="C362" s="5">
        <f t="shared" si="179"/>
        <v>272.851580328642</v>
      </c>
      <c r="D362" s="5">
        <f t="shared" si="180"/>
        <v>94.661491664591608</v>
      </c>
      <c r="E362" s="2">
        <f t="shared" si="188"/>
        <v>273.59948091124369</v>
      </c>
      <c r="F362" s="2">
        <f t="shared" si="189"/>
        <v>-4.2374141443592386</v>
      </c>
      <c r="G362" s="3">
        <f t="shared" si="181"/>
        <v>-8.5667734213840028</v>
      </c>
      <c r="H362" s="3">
        <f t="shared" si="182"/>
        <v>59.722305312640678</v>
      </c>
      <c r="I362" s="3">
        <f t="shared" si="183"/>
        <v>-15.895623051279189</v>
      </c>
      <c r="J362" s="2">
        <f t="shared" si="190"/>
        <v>62.392420941152452</v>
      </c>
      <c r="K362" s="2">
        <f t="shared" si="184"/>
        <v>42.530620955114145</v>
      </c>
      <c r="L362" s="6">
        <f t="shared" si="166"/>
        <v>2960.8966150295232</v>
      </c>
      <c r="M362" s="2">
        <f t="shared" si="167"/>
        <v>37.52525223908944</v>
      </c>
      <c r="N362" s="2">
        <f t="shared" si="185"/>
        <v>62.392420941152452</v>
      </c>
      <c r="O362" s="2">
        <f t="shared" si="186"/>
        <v>42.530620955114145</v>
      </c>
      <c r="P362" s="5">
        <f t="shared" si="168"/>
        <v>0.38724604751393349</v>
      </c>
      <c r="Q362" s="4">
        <f t="shared" si="187"/>
        <v>0.60143927215907633</v>
      </c>
      <c r="R362" s="4">
        <f t="shared" si="169"/>
        <v>0.33915330261005722</v>
      </c>
      <c r="S362" s="4">
        <f t="shared" si="191"/>
        <v>0</v>
      </c>
      <c r="T362" s="4">
        <f t="shared" si="192"/>
        <v>0</v>
      </c>
      <c r="U362" s="5">
        <f t="shared" si="193"/>
        <v>1.1003465873027904</v>
      </c>
      <c r="V362" s="5">
        <f t="shared" si="194"/>
        <v>-7.6709434934492382</v>
      </c>
      <c r="W362" s="5">
        <f t="shared" si="195"/>
        <v>2.0416898775292833</v>
      </c>
      <c r="X362" s="5">
        <f t="shared" si="170"/>
        <v>1</v>
      </c>
      <c r="Y362" s="5">
        <f t="shared" si="171"/>
        <v>-1.4117353358118303</v>
      </c>
      <c r="Z362" s="5">
        <f t="shared" si="172"/>
        <v>1.4737930664478314</v>
      </c>
      <c r="AA362" s="5">
        <f t="shared" si="173"/>
        <v>6.2981070897284059</v>
      </c>
      <c r="AB362" s="5">
        <f t="shared" si="174"/>
        <v>-0.31138874850903986</v>
      </c>
      <c r="AC362" s="5">
        <f t="shared" si="175"/>
        <v>-6.1971504270014073</v>
      </c>
      <c r="AD362" s="5">
        <f t="shared" si="176"/>
        <v>-23.834203032742309</v>
      </c>
      <c r="AE362">
        <f t="shared" si="165"/>
        <v>0</v>
      </c>
    </row>
    <row r="363" spans="1:31" x14ac:dyDescent="0.2">
      <c r="A363">
        <f t="shared" si="177"/>
        <v>3.3099999999999734</v>
      </c>
      <c r="B363" s="5">
        <f t="shared" si="178"/>
        <v>-20.301792401710006</v>
      </c>
      <c r="C363" s="5">
        <f t="shared" si="179"/>
        <v>273.44849352424706</v>
      </c>
      <c r="D363" s="5">
        <f t="shared" si="180"/>
        <v>94.501343723927192</v>
      </c>
      <c r="E363" s="2">
        <f t="shared" si="188"/>
        <v>274.20109661597331</v>
      </c>
      <c r="F363" s="2">
        <f t="shared" si="189"/>
        <v>-4.2460530907313654</v>
      </c>
      <c r="G363" s="3">
        <f t="shared" si="181"/>
        <v>-8.5698873088690934</v>
      </c>
      <c r="H363" s="3">
        <f t="shared" si="182"/>
        <v>59.660333808370666</v>
      </c>
      <c r="I363" s="3">
        <f t="shared" si="183"/>
        <v>-16.133965081606611</v>
      </c>
      <c r="J363" s="2">
        <f t="shared" si="190"/>
        <v>62.394737180850704</v>
      </c>
      <c r="K363" s="2">
        <f t="shared" si="184"/>
        <v>42.532199850613978</v>
      </c>
      <c r="L363" s="6">
        <f t="shared" si="166"/>
        <v>2960.895340268009</v>
      </c>
      <c r="M363" s="2">
        <f t="shared" si="167"/>
        <v>37.525236083257745</v>
      </c>
      <c r="N363" s="2">
        <f t="shared" si="185"/>
        <v>62.394737180850704</v>
      </c>
      <c r="O363" s="2">
        <f t="shared" si="186"/>
        <v>42.532199850613978</v>
      </c>
      <c r="P363" s="5">
        <f t="shared" si="168"/>
        <v>0.38724597307832492</v>
      </c>
      <c r="Q363" s="4">
        <f t="shared" si="187"/>
        <v>0.60141668638640333</v>
      </c>
      <c r="R363" s="4">
        <f t="shared" si="169"/>
        <v>0.3391495640398387</v>
      </c>
      <c r="S363" s="4">
        <f t="shared" si="191"/>
        <v>0</v>
      </c>
      <c r="T363" s="4">
        <f t="shared" si="192"/>
        <v>0</v>
      </c>
      <c r="U363" s="5">
        <f t="shared" si="193"/>
        <v>1.1007871982239146</v>
      </c>
      <c r="V363" s="5">
        <f t="shared" si="194"/>
        <v>-7.6632666604674728</v>
      </c>
      <c r="W363" s="5">
        <f t="shared" si="195"/>
        <v>2.0723799016638274</v>
      </c>
      <c r="X363" s="5">
        <f t="shared" si="170"/>
        <v>0.99999999999999978</v>
      </c>
      <c r="Y363" s="5">
        <f t="shared" si="171"/>
        <v>-1.406197756379244</v>
      </c>
      <c r="Z363" s="5">
        <f t="shared" si="172"/>
        <v>1.4994312627583979</v>
      </c>
      <c r="AA363" s="5">
        <f t="shared" si="173"/>
        <v>6.2915424355758791</v>
      </c>
      <c r="AB363" s="5">
        <f t="shared" si="174"/>
        <v>-0.30541055815532947</v>
      </c>
      <c r="AC363" s="5">
        <f t="shared" si="175"/>
        <v>-6.1638353977090752</v>
      </c>
      <c r="AD363" s="5">
        <f t="shared" si="176"/>
        <v>-23.810077662760293</v>
      </c>
      <c r="AE363">
        <f t="shared" si="165"/>
        <v>0</v>
      </c>
    </row>
    <row r="364" spans="1:31" x14ac:dyDescent="0.2">
      <c r="A364">
        <f t="shared" si="177"/>
        <v>3.3199999999999732</v>
      </c>
      <c r="B364" s="5">
        <f t="shared" si="178"/>
        <v>-20.387506545326605</v>
      </c>
      <c r="C364" s="5">
        <f t="shared" si="179"/>
        <v>274.04478867056088</v>
      </c>
      <c r="D364" s="5">
        <f t="shared" si="180"/>
        <v>94.338813569227995</v>
      </c>
      <c r="E364" s="2">
        <f t="shared" si="188"/>
        <v>274.80210446906716</v>
      </c>
      <c r="F364" s="2">
        <f t="shared" si="189"/>
        <v>-4.2546701836253122</v>
      </c>
      <c r="G364" s="3">
        <f t="shared" si="181"/>
        <v>-8.5729414144506464</v>
      </c>
      <c r="H364" s="3">
        <f t="shared" si="182"/>
        <v>59.598695454393578</v>
      </c>
      <c r="I364" s="3">
        <f t="shared" si="183"/>
        <v>-16.372065858234215</v>
      </c>
      <c r="J364" s="2">
        <f t="shared" si="190"/>
        <v>62.398272130144079</v>
      </c>
      <c r="K364" s="2">
        <f t="shared" si="184"/>
        <v>42.534609495667397</v>
      </c>
      <c r="L364" s="6">
        <f t="shared" si="166"/>
        <v>2960.894057247137</v>
      </c>
      <c r="M364" s="2">
        <f t="shared" si="167"/>
        <v>37.525219822750174</v>
      </c>
      <c r="N364" s="2">
        <f t="shared" si="185"/>
        <v>62.398272130144079</v>
      </c>
      <c r="O364" s="2">
        <f t="shared" si="186"/>
        <v>42.534609495667397</v>
      </c>
      <c r="P364" s="5">
        <f t="shared" si="168"/>
        <v>0.38724589816047006</v>
      </c>
      <c r="Q364" s="4">
        <f t="shared" si="187"/>
        <v>0.60138235469860157</v>
      </c>
      <c r="R364" s="4">
        <f t="shared" si="169"/>
        <v>0.33914388081574964</v>
      </c>
      <c r="S364" s="4">
        <f t="shared" si="191"/>
        <v>0</v>
      </c>
      <c r="T364" s="4">
        <f t="shared" si="192"/>
        <v>0</v>
      </c>
      <c r="U364" s="5">
        <f t="shared" si="193"/>
        <v>1.101241666643249</v>
      </c>
      <c r="V364" s="5">
        <f t="shared" si="194"/>
        <v>-7.6557815502306843</v>
      </c>
      <c r="W364" s="5">
        <f t="shared" si="195"/>
        <v>2.103082270190717</v>
      </c>
      <c r="X364" s="5">
        <f t="shared" si="170"/>
        <v>1</v>
      </c>
      <c r="Y364" s="5">
        <f t="shared" si="171"/>
        <v>-1.4006924065438391</v>
      </c>
      <c r="Z364" s="5">
        <f t="shared" si="172"/>
        <v>1.5250675044611586</v>
      </c>
      <c r="AA364" s="5">
        <f t="shared" si="173"/>
        <v>6.2851010115492523</v>
      </c>
      <c r="AB364" s="5">
        <f t="shared" si="174"/>
        <v>-0.29945073990059012</v>
      </c>
      <c r="AC364" s="5">
        <f t="shared" si="175"/>
        <v>-6.1307140457695262</v>
      </c>
      <c r="AD364" s="5">
        <f t="shared" si="176"/>
        <v>-23.78581671826003</v>
      </c>
      <c r="AE364">
        <f t="shared" si="165"/>
        <v>0</v>
      </c>
    </row>
    <row r="365" spans="1:31" x14ac:dyDescent="0.2">
      <c r="A365">
        <f t="shared" si="177"/>
        <v>3.329999999999973</v>
      </c>
      <c r="B365" s="5">
        <f t="shared" si="178"/>
        <v>-20.473250932008106</v>
      </c>
      <c r="C365" s="5">
        <f t="shared" si="179"/>
        <v>274.64046908940253</v>
      </c>
      <c r="D365" s="5">
        <f t="shared" si="180"/>
        <v>94.173903619809735</v>
      </c>
      <c r="E365" s="2">
        <f t="shared" si="188"/>
        <v>275.40250773254047</v>
      </c>
      <c r="F365" s="2">
        <f t="shared" si="189"/>
        <v>-4.2632654481522696</v>
      </c>
      <c r="G365" s="3">
        <f t="shared" si="181"/>
        <v>-8.575935921849652</v>
      </c>
      <c r="H365" s="3">
        <f t="shared" si="182"/>
        <v>59.537388313935885</v>
      </c>
      <c r="I365" s="3">
        <f t="shared" si="183"/>
        <v>-16.609924025416817</v>
      </c>
      <c r="J365" s="2">
        <f t="shared" si="190"/>
        <v>62.403019640961119</v>
      </c>
      <c r="K365" s="2">
        <f t="shared" si="184"/>
        <v>42.537845699359998</v>
      </c>
      <c r="L365" s="6">
        <f t="shared" si="166"/>
        <v>2960.8927659344463</v>
      </c>
      <c r="M365" s="2">
        <f t="shared" si="167"/>
        <v>37.525203457155307</v>
      </c>
      <c r="N365" s="2">
        <f t="shared" si="185"/>
        <v>62.403019640961119</v>
      </c>
      <c r="O365" s="2">
        <f t="shared" si="186"/>
        <v>42.537845699359998</v>
      </c>
      <c r="P365" s="5">
        <f t="shared" si="168"/>
        <v>0.38724582275847397</v>
      </c>
      <c r="Q365" s="4">
        <f t="shared" si="187"/>
        <v>0.60133634034151606</v>
      </c>
      <c r="R365" s="4">
        <f t="shared" si="169"/>
        <v>0.33913626293842281</v>
      </c>
      <c r="S365" s="4">
        <f t="shared" si="191"/>
        <v>0</v>
      </c>
      <c r="T365" s="4">
        <f t="shared" si="192"/>
        <v>0</v>
      </c>
      <c r="U365" s="5">
        <f t="shared" si="193"/>
        <v>1.1017099292867891</v>
      </c>
      <c r="V365" s="5">
        <f t="shared" si="194"/>
        <v>-7.6484867036085991</v>
      </c>
      <c r="W365" s="5">
        <f t="shared" si="195"/>
        <v>2.1337983854191531</v>
      </c>
      <c r="X365" s="5">
        <f t="shared" si="170"/>
        <v>1</v>
      </c>
      <c r="Y365" s="5">
        <f t="shared" si="171"/>
        <v>-1.395218926417843</v>
      </c>
      <c r="Z365" s="5">
        <f t="shared" si="172"/>
        <v>1.5507025858920571</v>
      </c>
      <c r="AA365" s="5">
        <f t="shared" si="173"/>
        <v>6.2787818876236008</v>
      </c>
      <c r="AB365" s="5">
        <f t="shared" si="174"/>
        <v>-0.29350899713105383</v>
      </c>
      <c r="AC365" s="5">
        <f t="shared" si="175"/>
        <v>-6.0977841177165422</v>
      </c>
      <c r="AD365" s="5">
        <f t="shared" si="176"/>
        <v>-23.761419726957246</v>
      </c>
      <c r="AE365">
        <f t="shared" si="165"/>
        <v>0</v>
      </c>
    </row>
    <row r="366" spans="1:31" x14ac:dyDescent="0.2">
      <c r="A366">
        <f t="shared" si="177"/>
        <v>3.3399999999999728</v>
      </c>
      <c r="B366" s="5">
        <f t="shared" si="178"/>
        <v>-20.559024966676461</v>
      </c>
      <c r="C366" s="5">
        <f t="shared" si="179"/>
        <v>275.235538083336</v>
      </c>
      <c r="D366" s="5">
        <f t="shared" si="180"/>
        <v>94.006616308569221</v>
      </c>
      <c r="E366" s="2">
        <f t="shared" si="188"/>
        <v>276.00230964903886</v>
      </c>
      <c r="F366" s="2">
        <f t="shared" si="189"/>
        <v>-4.2718389091848463</v>
      </c>
      <c r="G366" s="3">
        <f t="shared" si="181"/>
        <v>-8.5788710118209632</v>
      </c>
      <c r="H366" s="3">
        <f t="shared" si="182"/>
        <v>59.476410472758722</v>
      </c>
      <c r="I366" s="3">
        <f t="shared" si="183"/>
        <v>-16.847538222686389</v>
      </c>
      <c r="J366" s="2">
        <f t="shared" si="190"/>
        <v>62.408973511238145</v>
      </c>
      <c r="K366" s="2">
        <f t="shared" si="184"/>
        <v>42.541904233972829</v>
      </c>
      <c r="L366" s="6">
        <f t="shared" si="166"/>
        <v>2960.891466298337</v>
      </c>
      <c r="M366" s="2">
        <f t="shared" si="167"/>
        <v>37.525186986072676</v>
      </c>
      <c r="N366" s="2">
        <f t="shared" si="185"/>
        <v>62.408973511238145</v>
      </c>
      <c r="O366" s="2">
        <f t="shared" si="186"/>
        <v>42.541904233972829</v>
      </c>
      <c r="P366" s="5">
        <f t="shared" si="168"/>
        <v>0.38724574687049224</v>
      </c>
      <c r="Q366" s="4">
        <f t="shared" si="187"/>
        <v>0.601278708410665</v>
      </c>
      <c r="R366" s="4">
        <f t="shared" si="169"/>
        <v>0.33912672055931031</v>
      </c>
      <c r="S366" s="4">
        <f t="shared" si="191"/>
        <v>0</v>
      </c>
      <c r="T366" s="4">
        <f t="shared" si="192"/>
        <v>0</v>
      </c>
      <c r="U366" s="5">
        <f t="shared" si="193"/>
        <v>1.1021919205065118</v>
      </c>
      <c r="V366" s="5">
        <f t="shared" si="194"/>
        <v>-7.6413806657630206</v>
      </c>
      <c r="W366" s="5">
        <f t="shared" si="195"/>
        <v>2.164529631449494</v>
      </c>
      <c r="X366" s="5">
        <f t="shared" si="170"/>
        <v>1</v>
      </c>
      <c r="Y366" s="5">
        <f t="shared" si="171"/>
        <v>-1.3897769579877532</v>
      </c>
      <c r="Z366" s="5">
        <f t="shared" si="172"/>
        <v>1.5763372899702268</v>
      </c>
      <c r="AA366" s="5">
        <f t="shared" si="173"/>
        <v>6.2725841344144193</v>
      </c>
      <c r="AB366" s="5">
        <f t="shared" si="174"/>
        <v>-0.28758503748124142</v>
      </c>
      <c r="AC366" s="5">
        <f t="shared" si="175"/>
        <v>-6.0650433757927935</v>
      </c>
      <c r="AD366" s="5">
        <f t="shared" si="176"/>
        <v>-23.736886234136087</v>
      </c>
      <c r="AE366">
        <f t="shared" si="165"/>
        <v>0</v>
      </c>
    </row>
    <row r="367" spans="1:31" x14ac:dyDescent="0.2">
      <c r="A367">
        <f t="shared" si="177"/>
        <v>3.3499999999999726</v>
      </c>
      <c r="B367" s="5">
        <f t="shared" si="178"/>
        <v>-20.644828056046542</v>
      </c>
      <c r="C367" s="5">
        <f t="shared" si="179"/>
        <v>275.82999893589476</v>
      </c>
      <c r="D367" s="5">
        <f t="shared" si="180"/>
        <v>93.836954082030658</v>
      </c>
      <c r="E367" s="2">
        <f t="shared" si="188"/>
        <v>276.60151344206241</v>
      </c>
      <c r="F367" s="2">
        <f t="shared" si="189"/>
        <v>-4.2803905913561779</v>
      </c>
      <c r="G367" s="3">
        <f t="shared" si="181"/>
        <v>-8.5817468621957751</v>
      </c>
      <c r="H367" s="3">
        <f t="shared" si="182"/>
        <v>59.415760039000794</v>
      </c>
      <c r="I367" s="3">
        <f t="shared" si="183"/>
        <v>-17.084907085027748</v>
      </c>
      <c r="J367" s="2">
        <f t="shared" si="190"/>
        <v>62.41612748579459</v>
      </c>
      <c r="K367" s="2">
        <f t="shared" si="184"/>
        <v>42.546780835579135</v>
      </c>
      <c r="L367" s="6">
        <f t="shared" si="166"/>
        <v>2960.8901583080687</v>
      </c>
      <c r="M367" s="2">
        <f t="shared" si="167"/>
        <v>37.525170409112675</v>
      </c>
      <c r="N367" s="2">
        <f t="shared" si="185"/>
        <v>62.41612748579459</v>
      </c>
      <c r="O367" s="2">
        <f t="shared" si="186"/>
        <v>42.546780835579135</v>
      </c>
      <c r="P367" s="5">
        <f t="shared" si="168"/>
        <v>0.38724567049473047</v>
      </c>
      <c r="Q367" s="4">
        <f t="shared" si="187"/>
        <v>0.60120952581771603</v>
      </c>
      <c r="R367" s="4">
        <f t="shared" si="169"/>
        <v>0.33911526397812036</v>
      </c>
      <c r="S367" s="4">
        <f t="shared" si="191"/>
        <v>0</v>
      </c>
      <c r="T367" s="4">
        <f t="shared" si="192"/>
        <v>0</v>
      </c>
      <c r="U367" s="5">
        <f t="shared" si="193"/>
        <v>1.1026875723115865</v>
      </c>
      <c r="V367" s="5">
        <f t="shared" si="194"/>
        <v>-7.6344619861800487</v>
      </c>
      <c r="W367" s="5">
        <f t="shared" si="195"/>
        <v>2.1952773740914022</v>
      </c>
      <c r="X367" s="5">
        <f t="shared" si="170"/>
        <v>1</v>
      </c>
      <c r="Y367" s="5">
        <f t="shared" si="171"/>
        <v>-1.384366145148376</v>
      </c>
      <c r="Z367" s="5">
        <f t="shared" si="172"/>
        <v>1.6019723881049939</v>
      </c>
      <c r="AA367" s="5">
        <f t="shared" si="173"/>
        <v>6.2665068232552592</v>
      </c>
      <c r="AB367" s="5">
        <f t="shared" si="174"/>
        <v>-0.28167857283678943</v>
      </c>
      <c r="AC367" s="5">
        <f t="shared" si="175"/>
        <v>-6.0324895980750544</v>
      </c>
      <c r="AD367" s="5">
        <f t="shared" si="176"/>
        <v>-23.71221580265334</v>
      </c>
      <c r="AE367">
        <f t="shared" si="165"/>
        <v>0</v>
      </c>
    </row>
    <row r="368" spans="1:31" x14ac:dyDescent="0.2">
      <c r="A368">
        <f t="shared" si="177"/>
        <v>3.3599999999999723</v>
      </c>
      <c r="B368" s="5">
        <f t="shared" si="178"/>
        <v>-20.73065960859714</v>
      </c>
      <c r="C368" s="5">
        <f t="shared" si="179"/>
        <v>276.42385491180488</v>
      </c>
      <c r="D368" s="5">
        <f t="shared" si="180"/>
        <v>93.664919400390247</v>
      </c>
      <c r="E368" s="2">
        <f t="shared" si="188"/>
        <v>277.20012231618892</v>
      </c>
      <c r="F368" s="2">
        <f t="shared" si="189"/>
        <v>-4.2889205190591193</v>
      </c>
      <c r="G368" s="3">
        <f t="shared" si="181"/>
        <v>-8.5845636479241438</v>
      </c>
      <c r="H368" s="3">
        <f t="shared" si="182"/>
        <v>59.355435143020046</v>
      </c>
      <c r="I368" s="3">
        <f t="shared" si="183"/>
        <v>-17.322029243054281</v>
      </c>
      <c r="J368" s="2">
        <f t="shared" si="190"/>
        <v>62.424475257223811</v>
      </c>
      <c r="K368" s="2">
        <f t="shared" si="184"/>
        <v>42.552471204651539</v>
      </c>
      <c r="L368" s="6">
        <f t="shared" si="166"/>
        <v>2960.8888419337609</v>
      </c>
      <c r="M368" s="2">
        <f t="shared" si="167"/>
        <v>37.525153725896622</v>
      </c>
      <c r="N368" s="2">
        <f t="shared" si="185"/>
        <v>62.424475257223811</v>
      </c>
      <c r="O368" s="2">
        <f t="shared" si="186"/>
        <v>42.552471204651539</v>
      </c>
      <c r="P368" s="5">
        <f t="shared" si="168"/>
        <v>0.38724559362944444</v>
      </c>
      <c r="Q368" s="4">
        <f t="shared" si="187"/>
        <v>0.6011288612562935</v>
      </c>
      <c r="R368" s="4">
        <f t="shared" si="169"/>
        <v>0.33910190364021642</v>
      </c>
      <c r="S368" s="4">
        <f t="shared" si="191"/>
        <v>0</v>
      </c>
      <c r="T368" s="4">
        <f t="shared" si="192"/>
        <v>0</v>
      </c>
      <c r="U368" s="5">
        <f t="shared" si="193"/>
        <v>1.1031968143998467</v>
      </c>
      <c r="V368" s="5">
        <f t="shared" si="194"/>
        <v>-7.6277292187041432</v>
      </c>
      <c r="W368" s="5">
        <f t="shared" si="195"/>
        <v>2.2260429607857137</v>
      </c>
      <c r="X368" s="5">
        <f t="shared" si="170"/>
        <v>1</v>
      </c>
      <c r="Y368" s="5">
        <f t="shared" si="171"/>
        <v>-1.3789861337365694</v>
      </c>
      <c r="Z368" s="5">
        <f t="shared" si="172"/>
        <v>1.6276086401066376</v>
      </c>
      <c r="AA368" s="5">
        <f t="shared" si="173"/>
        <v>6.2605490262764114</v>
      </c>
      <c r="AB368" s="5">
        <f t="shared" si="174"/>
        <v>-0.27578931933672268</v>
      </c>
      <c r="AC368" s="5">
        <f t="shared" si="175"/>
        <v>-6.0001205785975058</v>
      </c>
      <c r="AD368" s="5">
        <f t="shared" si="176"/>
        <v>-23.687408012937873</v>
      </c>
      <c r="AE368">
        <f t="shared" si="165"/>
        <v>0</v>
      </c>
    </row>
    <row r="369" spans="1:31" x14ac:dyDescent="0.2">
      <c r="A369">
        <f t="shared" si="177"/>
        <v>3.3699999999999721</v>
      </c>
      <c r="B369" s="5">
        <f t="shared" si="178"/>
        <v>-20.816519034542349</v>
      </c>
      <c r="C369" s="5">
        <f t="shared" si="179"/>
        <v>277.01710925720619</v>
      </c>
      <c r="D369" s="5">
        <f t="shared" si="180"/>
        <v>93.490514737559053</v>
      </c>
      <c r="E369" s="2">
        <f t="shared" si="188"/>
        <v>277.79813945729438</v>
      </c>
      <c r="F369" s="2">
        <f t="shared" si="189"/>
        <v>-4.2974287164454674</v>
      </c>
      <c r="G369" s="3">
        <f t="shared" si="181"/>
        <v>-8.587321541117511</v>
      </c>
      <c r="H369" s="3">
        <f t="shared" si="182"/>
        <v>59.295433937234073</v>
      </c>
      <c r="I369" s="3">
        <f t="shared" si="183"/>
        <v>-17.55890332318366</v>
      </c>
      <c r="J369" s="2">
        <f t="shared" si="190"/>
        <v>62.434010466798789</v>
      </c>
      <c r="K369" s="2">
        <f t="shared" si="184"/>
        <v>42.558971006679471</v>
      </c>
      <c r="L369" s="6">
        <f t="shared" si="166"/>
        <v>2960.8875171463906</v>
      </c>
      <c r="M369" s="2">
        <f t="shared" si="167"/>
        <v>37.52513693605669</v>
      </c>
      <c r="N369" s="2">
        <f t="shared" si="185"/>
        <v>62.434010466798789</v>
      </c>
      <c r="O369" s="2">
        <f t="shared" si="186"/>
        <v>42.558971006679471</v>
      </c>
      <c r="P369" s="5">
        <f t="shared" si="168"/>
        <v>0.38724551627294029</v>
      </c>
      <c r="Q369" s="4">
        <f t="shared" si="187"/>
        <v>0.60103678516714598</v>
      </c>
      <c r="R369" s="4">
        <f t="shared" si="169"/>
        <v>0.33908665013398004</v>
      </c>
      <c r="S369" s="4">
        <f t="shared" si="191"/>
        <v>0</v>
      </c>
      <c r="T369" s="4">
        <f t="shared" si="192"/>
        <v>0</v>
      </c>
      <c r="U369" s="5">
        <f t="shared" si="193"/>
        <v>1.1037195741895045</v>
      </c>
      <c r="V369" s="5">
        <f t="shared" si="194"/>
        <v>-7.621180921573961</v>
      </c>
      <c r="W369" s="5">
        <f t="shared" si="195"/>
        <v>2.2568277205300635</v>
      </c>
      <c r="X369" s="5">
        <f t="shared" si="170"/>
        <v>1</v>
      </c>
      <c r="Y369" s="5">
        <f t="shared" si="171"/>
        <v>-1.3736365715646774</v>
      </c>
      <c r="Z369" s="5">
        <f t="shared" si="172"/>
        <v>1.6532467941009399</v>
      </c>
      <c r="AA369" s="5">
        <f t="shared" si="173"/>
        <v>6.2547098164845751</v>
      </c>
      <c r="AB369" s="5">
        <f t="shared" si="174"/>
        <v>-0.26991699737517294</v>
      </c>
      <c r="AC369" s="5">
        <f t="shared" si="175"/>
        <v>-5.9679341274730211</v>
      </c>
      <c r="AD369" s="5">
        <f t="shared" si="176"/>
        <v>-23.66246246298536</v>
      </c>
      <c r="AE369">
        <f t="shared" si="165"/>
        <v>0</v>
      </c>
    </row>
    <row r="370" spans="1:31" x14ac:dyDescent="0.2">
      <c r="A370">
        <f t="shared" si="177"/>
        <v>3.3799999999999719</v>
      </c>
      <c r="B370" s="5">
        <f t="shared" si="178"/>
        <v>-20.902405745803392</v>
      </c>
      <c r="C370" s="5">
        <f t="shared" si="179"/>
        <v>277.60976519987213</v>
      </c>
      <c r="D370" s="5">
        <f t="shared" si="180"/>
        <v>93.313742581204068</v>
      </c>
      <c r="E370" s="2">
        <f t="shared" si="188"/>
        <v>278.39556803277299</v>
      </c>
      <c r="F370" s="2">
        <f t="shared" si="189"/>
        <v>-4.3059152074252234</v>
      </c>
      <c r="G370" s="3">
        <f t="shared" si="181"/>
        <v>-8.5900207110912632</v>
      </c>
      <c r="H370" s="3">
        <f t="shared" si="182"/>
        <v>59.235754595959342</v>
      </c>
      <c r="I370" s="3">
        <f t="shared" si="183"/>
        <v>-17.795527947813515</v>
      </c>
      <c r="J370" s="2">
        <f t="shared" si="190"/>
        <v>62.444726705392078</v>
      </c>
      <c r="K370" s="2">
        <f t="shared" si="184"/>
        <v>42.566275872796233</v>
      </c>
      <c r="L370" s="6">
        <f t="shared" si="166"/>
        <v>2960.886183917793</v>
      </c>
      <c r="M370" s="2">
        <f t="shared" si="167"/>
        <v>37.525120039235915</v>
      </c>
      <c r="N370" s="2">
        <f t="shared" si="185"/>
        <v>62.444726705392078</v>
      </c>
      <c r="O370" s="2">
        <f t="shared" si="186"/>
        <v>42.566275872796233</v>
      </c>
      <c r="P370" s="5">
        <f t="shared" si="168"/>
        <v>0.38724543842357401</v>
      </c>
      <c r="Q370" s="4">
        <f t="shared" si="187"/>
        <v>0.60093336970270761</v>
      </c>
      <c r="R370" s="4">
        <f t="shared" si="169"/>
        <v>0.33906951418813869</v>
      </c>
      <c r="S370" s="4">
        <f t="shared" si="191"/>
        <v>0</v>
      </c>
      <c r="T370" s="4">
        <f t="shared" si="192"/>
        <v>0</v>
      </c>
      <c r="U370" s="5">
        <f t="shared" si="193"/>
        <v>1.1042557768510977</v>
      </c>
      <c r="V370" s="5">
        <f t="shared" si="194"/>
        <v>-7.6148156574598405</v>
      </c>
      <c r="W370" s="5">
        <f t="shared" si="195"/>
        <v>2.287632963808282</v>
      </c>
      <c r="X370" s="5">
        <f t="shared" si="170"/>
        <v>0.99999999999999978</v>
      </c>
      <c r="Y370" s="5">
        <f t="shared" si="171"/>
        <v>-1.3683171084536203</v>
      </c>
      <c r="Z370" s="5">
        <f t="shared" si="172"/>
        <v>1.6788875864475379</v>
      </c>
      <c r="AA370" s="5">
        <f t="shared" si="173"/>
        <v>6.2489882678433979</v>
      </c>
      <c r="AB370" s="5">
        <f t="shared" si="174"/>
        <v>-0.26406133160252265</v>
      </c>
      <c r="AC370" s="5">
        <f t="shared" si="175"/>
        <v>-5.9359280710123024</v>
      </c>
      <c r="AD370" s="5">
        <f t="shared" si="176"/>
        <v>-23.63737876834832</v>
      </c>
      <c r="AE370">
        <f t="shared" si="165"/>
        <v>0</v>
      </c>
    </row>
    <row r="371" spans="1:31" x14ac:dyDescent="0.2">
      <c r="A371">
        <f t="shared" si="177"/>
        <v>3.3899999999999717</v>
      </c>
      <c r="B371" s="5">
        <f t="shared" si="178"/>
        <v>-20.988319155980886</v>
      </c>
      <c r="C371" s="5">
        <f t="shared" si="179"/>
        <v>278.20182594942816</v>
      </c>
      <c r="D371" s="5">
        <f t="shared" si="180"/>
        <v>93.134605432787509</v>
      </c>
      <c r="E371" s="2">
        <f t="shared" si="188"/>
        <v>278.99241119175485</v>
      </c>
      <c r="F371" s="2">
        <f t="shared" si="189"/>
        <v>-4.3143800156659129</v>
      </c>
      <c r="G371" s="3">
        <f t="shared" si="181"/>
        <v>-8.5926613244072882</v>
      </c>
      <c r="H371" s="3">
        <f t="shared" si="182"/>
        <v>59.176395315249216</v>
      </c>
      <c r="I371" s="3">
        <f t="shared" si="183"/>
        <v>-18.031901735496998</v>
      </c>
      <c r="J371" s="2">
        <f t="shared" si="190"/>
        <v>62.456617514409423</v>
      </c>
      <c r="K371" s="2">
        <f t="shared" si="184"/>
        <v>42.574381400415419</v>
      </c>
      <c r="L371" s="6">
        <f t="shared" si="166"/>
        <v>2960.8848422206588</v>
      </c>
      <c r="M371" s="2">
        <f t="shared" si="167"/>
        <v>37.525103035088208</v>
      </c>
      <c r="N371" s="2">
        <f t="shared" si="185"/>
        <v>62.456617514409423</v>
      </c>
      <c r="O371" s="2">
        <f t="shared" si="186"/>
        <v>42.574381400415419</v>
      </c>
      <c r="P371" s="5">
        <f t="shared" si="168"/>
        <v>0.38724536007975152</v>
      </c>
      <c r="Q371" s="4">
        <f t="shared" si="187"/>
        <v>0.60081868869108634</v>
      </c>
      <c r="R371" s="4">
        <f t="shared" si="169"/>
        <v>0.33905050666906167</v>
      </c>
      <c r="S371" s="4">
        <f t="shared" si="191"/>
        <v>0</v>
      </c>
      <c r="T371" s="4">
        <f t="shared" si="192"/>
        <v>0</v>
      </c>
      <c r="U371" s="5">
        <f t="shared" si="193"/>
        <v>1.104805345339662</v>
      </c>
      <c r="V371" s="5">
        <f t="shared" si="194"/>
        <v>-7.6086319935028968</v>
      </c>
      <c r="W371" s="5">
        <f t="shared" si="195"/>
        <v>2.318459982523609</v>
      </c>
      <c r="X371" s="5">
        <f t="shared" si="170"/>
        <v>0.99999999999999978</v>
      </c>
      <c r="Y371" s="5">
        <f t="shared" si="171"/>
        <v>-1.3630273962656334</v>
      </c>
      <c r="Z371" s="5">
        <f t="shared" si="172"/>
        <v>1.7045317416621157</v>
      </c>
      <c r="AA371" s="5">
        <f t="shared" si="173"/>
        <v>6.2433834553548788</v>
      </c>
      <c r="AB371" s="5">
        <f t="shared" si="174"/>
        <v>-0.25822205092597139</v>
      </c>
      <c r="AC371" s="5">
        <f t="shared" si="175"/>
        <v>-5.9041002518407808</v>
      </c>
      <c r="AD371" s="5">
        <f t="shared" si="176"/>
        <v>-23.612156562121513</v>
      </c>
      <c r="AE371">
        <f t="shared" si="165"/>
        <v>0</v>
      </c>
    </row>
    <row r="372" spans="1:31" x14ac:dyDescent="0.2">
      <c r="A372">
        <f t="shared" si="177"/>
        <v>3.3999999999999715</v>
      </c>
      <c r="B372" s="5">
        <f t="shared" si="178"/>
        <v>-21.074258680327507</v>
      </c>
      <c r="C372" s="5">
        <f t="shared" si="179"/>
        <v>278.79329469756806</v>
      </c>
      <c r="D372" s="5">
        <f t="shared" si="180"/>
        <v>92.95310580760443</v>
      </c>
      <c r="E372" s="2">
        <f t="shared" si="188"/>
        <v>279.58867206532238</v>
      </c>
      <c r="F372" s="2">
        <f t="shared" si="189"/>
        <v>-4.3228231645919504</v>
      </c>
      <c r="G372" s="3">
        <f t="shared" si="181"/>
        <v>-8.5952435449165474</v>
      </c>
      <c r="H372" s="3">
        <f t="shared" si="182"/>
        <v>59.117354312730811</v>
      </c>
      <c r="I372" s="3">
        <f t="shared" si="183"/>
        <v>-18.268023301118212</v>
      </c>
      <c r="J372" s="2">
        <f t="shared" si="190"/>
        <v>62.469676386736467</v>
      </c>
      <c r="K372" s="2">
        <f t="shared" si="184"/>
        <v>42.583283153876252</v>
      </c>
      <c r="L372" s="6">
        <f t="shared" si="166"/>
        <v>2960.883492028534</v>
      </c>
      <c r="M372" s="2">
        <f t="shared" si="167"/>
        <v>37.52508592327829</v>
      </c>
      <c r="N372" s="2">
        <f t="shared" si="185"/>
        <v>62.469676386736467</v>
      </c>
      <c r="O372" s="2">
        <f t="shared" si="186"/>
        <v>42.583283153876252</v>
      </c>
      <c r="P372" s="5">
        <f t="shared" si="168"/>
        <v>0.38724528123992896</v>
      </c>
      <c r="Q372" s="4">
        <f t="shared" si="187"/>
        <v>0.60069281759950977</v>
      </c>
      <c r="R372" s="4">
        <f t="shared" si="169"/>
        <v>0.33902963857802387</v>
      </c>
      <c r="S372" s="4">
        <f t="shared" si="191"/>
        <v>0</v>
      </c>
      <c r="T372" s="4">
        <f t="shared" si="192"/>
        <v>0</v>
      </c>
      <c r="U372" s="5">
        <f t="shared" si="193"/>
        <v>1.1053682004271179</v>
      </c>
      <c r="V372" s="5">
        <f t="shared" si="194"/>
        <v>-7.6026285013556336</v>
      </c>
      <c r="W372" s="5">
        <f t="shared" si="195"/>
        <v>2.3493100499357347</v>
      </c>
      <c r="X372" s="5">
        <f t="shared" si="170"/>
        <v>0.99999999999999978</v>
      </c>
      <c r="Y372" s="5">
        <f t="shared" si="171"/>
        <v>-1.3577670889366189</v>
      </c>
      <c r="Z372" s="5">
        <f t="shared" si="172"/>
        <v>1.73017997234243</v>
      </c>
      <c r="AA372" s="5">
        <f t="shared" si="173"/>
        <v>6.2378944551414897</v>
      </c>
      <c r="AB372" s="5">
        <f t="shared" si="174"/>
        <v>-0.25239888850950098</v>
      </c>
      <c r="AC372" s="5">
        <f t="shared" si="175"/>
        <v>-5.8724485290132034</v>
      </c>
      <c r="AD372" s="5">
        <f t="shared" si="176"/>
        <v>-23.586795494922775</v>
      </c>
      <c r="AE372">
        <f t="shared" si="165"/>
        <v>0</v>
      </c>
    </row>
    <row r="373" spans="1:31" x14ac:dyDescent="0.2">
      <c r="A373">
        <f t="shared" si="177"/>
        <v>3.4099999999999713</v>
      </c>
      <c r="B373" s="5">
        <f t="shared" si="178"/>
        <v>-21.160223735721097</v>
      </c>
      <c r="C373" s="5">
        <f t="shared" si="179"/>
        <v>279.3841746182689</v>
      </c>
      <c r="D373" s="5">
        <f t="shared" si="180"/>
        <v>92.769246234818496</v>
      </c>
      <c r="E373" s="2">
        <f t="shared" si="188"/>
        <v>280.18435376672471</v>
      </c>
      <c r="F373" s="2">
        <f t="shared" si="189"/>
        <v>-4.3312446773840492</v>
      </c>
      <c r="G373" s="3">
        <f t="shared" si="181"/>
        <v>-8.5977675338016422</v>
      </c>
      <c r="H373" s="3">
        <f t="shared" si="182"/>
        <v>59.058629827440676</v>
      </c>
      <c r="I373" s="3">
        <f t="shared" si="183"/>
        <v>-18.50389125606744</v>
      </c>
      <c r="J373" s="2">
        <f t="shared" si="190"/>
        <v>62.4838967676979</v>
      </c>
      <c r="K373" s="2">
        <f t="shared" si="184"/>
        <v>42.59297666509741</v>
      </c>
      <c r="L373" s="6">
        <f t="shared" si="166"/>
        <v>2960.8821333158157</v>
      </c>
      <c r="M373" s="2">
        <f t="shared" si="167"/>
        <v>37.525068703481693</v>
      </c>
      <c r="N373" s="2">
        <f t="shared" si="185"/>
        <v>62.4838967676979</v>
      </c>
      <c r="O373" s="2">
        <f t="shared" si="186"/>
        <v>42.59297666509741</v>
      </c>
      <c r="P373" s="5">
        <f t="shared" si="168"/>
        <v>0.38724520190261197</v>
      </c>
      <c r="Q373" s="4">
        <f t="shared" si="187"/>
        <v>0.60055583349726205</v>
      </c>
      <c r="R373" s="4">
        <f t="shared" si="169"/>
        <v>0.33900692104844099</v>
      </c>
      <c r="S373" s="4">
        <f t="shared" si="191"/>
        <v>0</v>
      </c>
      <c r="T373" s="4">
        <f t="shared" si="192"/>
        <v>0</v>
      </c>
      <c r="U373" s="5">
        <f t="shared" si="193"/>
        <v>1.105944260734858</v>
      </c>
      <c r="V373" s="5">
        <f t="shared" si="194"/>
        <v>-7.5968037572239613</v>
      </c>
      <c r="W373" s="5">
        <f t="shared" si="195"/>
        <v>2.3801844206016929</v>
      </c>
      <c r="X373" s="5">
        <f t="shared" si="170"/>
        <v>1</v>
      </c>
      <c r="Y373" s="5">
        <f t="shared" si="171"/>
        <v>-1.3525358425080989</v>
      </c>
      <c r="Z373" s="5">
        <f t="shared" si="172"/>
        <v>1.7558329790982041</v>
      </c>
      <c r="AA373" s="5">
        <f t="shared" si="173"/>
        <v>6.2325203445289894</v>
      </c>
      <c r="AB373" s="5">
        <f t="shared" si="174"/>
        <v>-0.24659158177324092</v>
      </c>
      <c r="AC373" s="5">
        <f t="shared" si="175"/>
        <v>-5.8409707781257572</v>
      </c>
      <c r="AD373" s="5">
        <f t="shared" si="176"/>
        <v>-23.561295234869316</v>
      </c>
      <c r="AE373">
        <f t="shared" si="165"/>
        <v>0</v>
      </c>
    </row>
    <row r="374" spans="1:31" x14ac:dyDescent="0.2">
      <c r="A374">
        <f t="shared" si="177"/>
        <v>3.4199999999999711</v>
      </c>
      <c r="B374" s="5">
        <f t="shared" si="178"/>
        <v>-21.246213740638204</v>
      </c>
      <c r="C374" s="5">
        <f t="shared" si="179"/>
        <v>279.97446886800441</v>
      </c>
      <c r="D374" s="5">
        <f t="shared" si="180"/>
        <v>92.583029257496079</v>
      </c>
      <c r="E374" s="2">
        <f t="shared" si="188"/>
        <v>280.77945939159088</v>
      </c>
      <c r="F374" s="2">
        <f t="shared" si="189"/>
        <v>-4.3396445769786807</v>
      </c>
      <c r="G374" s="3">
        <f t="shared" si="181"/>
        <v>-8.600233449619374</v>
      </c>
      <c r="H374" s="3">
        <f t="shared" si="182"/>
        <v>59.000220119659417</v>
      </c>
      <c r="I374" s="3">
        <f t="shared" si="183"/>
        <v>-18.739504208416133</v>
      </c>
      <c r="J374" s="2">
        <f t="shared" si="190"/>
        <v>62.499272056028474</v>
      </c>
      <c r="K374" s="2">
        <f t="shared" si="184"/>
        <v>42.603457434238905</v>
      </c>
      <c r="L374" s="6">
        <f t="shared" si="166"/>
        <v>2960.880766057754</v>
      </c>
      <c r="M374" s="2">
        <f t="shared" si="167"/>
        <v>37.525051375384727</v>
      </c>
      <c r="N374" s="2">
        <f t="shared" si="185"/>
        <v>62.499272056028474</v>
      </c>
      <c r="O374" s="2">
        <f t="shared" si="186"/>
        <v>42.603457434238905</v>
      </c>
      <c r="P374" s="5">
        <f t="shared" si="168"/>
        <v>0.38724512206635603</v>
      </c>
      <c r="Q374" s="4">
        <f t="shared" si="187"/>
        <v>0.600407815018146</v>
      </c>
      <c r="R374" s="4">
        <f t="shared" si="169"/>
        <v>0.33898236534307635</v>
      </c>
      <c r="S374" s="4">
        <f t="shared" si="191"/>
        <v>0</v>
      </c>
      <c r="T374" s="4">
        <f t="shared" si="192"/>
        <v>0</v>
      </c>
      <c r="U374" s="5">
        <f t="shared" si="193"/>
        <v>1.1065334427665288</v>
      </c>
      <c r="V374" s="5">
        <f t="shared" si="194"/>
        <v>-7.5911563419105956</v>
      </c>
      <c r="W374" s="5">
        <f t="shared" si="195"/>
        <v>2.411084330320624</v>
      </c>
      <c r="X374" s="5">
        <f t="shared" si="170"/>
        <v>1</v>
      </c>
      <c r="Y374" s="5">
        <f t="shared" si="171"/>
        <v>-1.3473333151587479</v>
      </c>
      <c r="Z374" s="5">
        <f t="shared" si="172"/>
        <v>1.7814914504848862</v>
      </c>
      <c r="AA374" s="5">
        <f t="shared" si="173"/>
        <v>6.2272602021298402</v>
      </c>
      <c r="AB374" s="5">
        <f t="shared" si="174"/>
        <v>-0.24079987239221912</v>
      </c>
      <c r="AC374" s="5">
        <f t="shared" si="175"/>
        <v>-5.8096648914257099</v>
      </c>
      <c r="AD374" s="5">
        <f t="shared" si="176"/>
        <v>-23.535655467549535</v>
      </c>
      <c r="AE374">
        <f t="shared" si="165"/>
        <v>0</v>
      </c>
    </row>
    <row r="375" spans="1:31" x14ac:dyDescent="0.2">
      <c r="A375">
        <f t="shared" si="177"/>
        <v>3.4299999999999708</v>
      </c>
      <c r="B375" s="5">
        <f t="shared" si="178"/>
        <v>-21.332228115128018</v>
      </c>
      <c r="C375" s="5">
        <f t="shared" si="179"/>
        <v>280.56418058595642</v>
      </c>
      <c r="D375" s="5">
        <f t="shared" si="180"/>
        <v>92.394457432638546</v>
      </c>
      <c r="E375" s="2">
        <f t="shared" si="188"/>
        <v>281.37399201814128</v>
      </c>
      <c r="F375" s="2">
        <f t="shared" si="189"/>
        <v>-4.3480228860675805</v>
      </c>
      <c r="G375" s="3">
        <f t="shared" si="181"/>
        <v>-8.6026414483432969</v>
      </c>
      <c r="H375" s="3">
        <f t="shared" si="182"/>
        <v>58.942123470745159</v>
      </c>
      <c r="I375" s="3">
        <f t="shared" si="183"/>
        <v>-18.974860763091627</v>
      </c>
      <c r="J375" s="2">
        <f t="shared" si="190"/>
        <v>62.515795604855228</v>
      </c>
      <c r="K375" s="2">
        <f t="shared" si="184"/>
        <v>42.614720930371661</v>
      </c>
      <c r="L375" s="6">
        <f t="shared" si="166"/>
        <v>2960.8793902304456</v>
      </c>
      <c r="M375" s="2">
        <f t="shared" si="167"/>
        <v>37.525033938684466</v>
      </c>
      <c r="N375" s="2">
        <f t="shared" si="185"/>
        <v>62.515795604855228</v>
      </c>
      <c r="O375" s="2">
        <f t="shared" si="186"/>
        <v>42.614720930371661</v>
      </c>
      <c r="P375" s="5">
        <f t="shared" si="168"/>
        <v>0.38724504172976609</v>
      </c>
      <c r="Q375" s="4">
        <f t="shared" si="187"/>
        <v>0.60024884232250131</v>
      </c>
      <c r="R375" s="4">
        <f t="shared" si="169"/>
        <v>0.33895598285122214</v>
      </c>
      <c r="S375" s="4">
        <f t="shared" si="191"/>
        <v>0</v>
      </c>
      <c r="T375" s="4">
        <f t="shared" si="192"/>
        <v>0</v>
      </c>
      <c r="U375" s="5">
        <f t="shared" si="193"/>
        <v>1.1071356609409921</v>
      </c>
      <c r="V375" s="5">
        <f t="shared" si="194"/>
        <v>-7.5856848408596909</v>
      </c>
      <c r="W375" s="5">
        <f t="shared" si="195"/>
        <v>2.4420109960824221</v>
      </c>
      <c r="X375" s="5">
        <f t="shared" si="170"/>
        <v>0.99999999999999978</v>
      </c>
      <c r="Y375" s="5">
        <f t="shared" si="171"/>
        <v>-1.3421591672354738</v>
      </c>
      <c r="Z375" s="5">
        <f t="shared" si="172"/>
        <v>1.8071560629412897</v>
      </c>
      <c r="AA375" s="5">
        <f t="shared" si="173"/>
        <v>6.2221131079271537</v>
      </c>
      <c r="AB375" s="5">
        <f t="shared" si="174"/>
        <v>-0.23502350629448165</v>
      </c>
      <c r="AC375" s="5">
        <f t="shared" si="175"/>
        <v>-5.7785287779184014</v>
      </c>
      <c r="AD375" s="5">
        <f t="shared" si="176"/>
        <v>-23.509875895990426</v>
      </c>
      <c r="AE375">
        <f t="shared" si="165"/>
        <v>0</v>
      </c>
    </row>
    <row r="376" spans="1:31" x14ac:dyDescent="0.2">
      <c r="A376">
        <f t="shared" si="177"/>
        <v>3.4399999999999706</v>
      </c>
      <c r="B376" s="5">
        <f t="shared" si="178"/>
        <v>-21.418266280786767</v>
      </c>
      <c r="C376" s="5">
        <f t="shared" si="179"/>
        <v>281.153312894225</v>
      </c>
      <c r="D376" s="5">
        <f t="shared" si="180"/>
        <v>92.203533331212824</v>
      </c>
      <c r="E376" s="2">
        <f t="shared" si="188"/>
        <v>281.96795470739698</v>
      </c>
      <c r="F376" s="2">
        <f t="shared" si="189"/>
        <v>-4.356379627097299</v>
      </c>
      <c r="G376" s="3">
        <f t="shared" si="181"/>
        <v>-8.6049916834062419</v>
      </c>
      <c r="H376" s="3">
        <f t="shared" si="182"/>
        <v>58.884338182965976</v>
      </c>
      <c r="I376" s="3">
        <f t="shared" si="183"/>
        <v>-19.20995952205153</v>
      </c>
      <c r="J376" s="2">
        <f t="shared" si="190"/>
        <v>62.533460722690322</v>
      </c>
      <c r="K376" s="2">
        <f t="shared" si="184"/>
        <v>42.626762592154272</v>
      </c>
      <c r="L376" s="6">
        <f t="shared" si="166"/>
        <v>2960.8780058108359</v>
      </c>
      <c r="M376" s="2">
        <f t="shared" si="167"/>
        <v>37.52501639308872</v>
      </c>
      <c r="N376" s="2">
        <f t="shared" si="185"/>
        <v>62.533460722690322</v>
      </c>
      <c r="O376" s="2">
        <f t="shared" si="186"/>
        <v>42.626762592154272</v>
      </c>
      <c r="P376" s="5">
        <f t="shared" si="168"/>
        <v>0.38724496089149663</v>
      </c>
      <c r="Q376" s="4">
        <f t="shared" si="187"/>
        <v>0.60007899705881362</v>
      </c>
      <c r="R376" s="4">
        <f t="shared" si="169"/>
        <v>0.33892778508585636</v>
      </c>
      <c r="S376" s="4">
        <f t="shared" si="191"/>
        <v>0</v>
      </c>
      <c r="T376" s="4">
        <f t="shared" si="192"/>
        <v>0</v>
      </c>
      <c r="U376" s="5">
        <f t="shared" si="193"/>
        <v>1.1077508276254588</v>
      </c>
      <c r="V376" s="5">
        <f t="shared" si="194"/>
        <v>-7.5803878442026962</v>
      </c>
      <c r="W376" s="5">
        <f t="shared" si="195"/>
        <v>2.4729656160202853</v>
      </c>
      <c r="X376" s="5">
        <f t="shared" si="170"/>
        <v>1</v>
      </c>
      <c r="Y376" s="5">
        <f t="shared" si="171"/>
        <v>-1.337013061284049</v>
      </c>
      <c r="Z376" s="5">
        <f t="shared" si="172"/>
        <v>1.8328274807311158</v>
      </c>
      <c r="AA376" s="5">
        <f t="shared" si="173"/>
        <v>6.2170781433590863</v>
      </c>
      <c r="AB376" s="5">
        <f t="shared" si="174"/>
        <v>-0.22926223365859011</v>
      </c>
      <c r="AC376" s="5">
        <f t="shared" si="175"/>
        <v>-5.7475603634715799</v>
      </c>
      <c r="AD376" s="5">
        <f t="shared" si="176"/>
        <v>-23.483956240620628</v>
      </c>
      <c r="AE376">
        <f t="shared" si="165"/>
        <v>0</v>
      </c>
    </row>
    <row r="377" spans="1:31" x14ac:dyDescent="0.2">
      <c r="A377">
        <f t="shared" si="177"/>
        <v>3.4499999999999704</v>
      </c>
      <c r="B377" s="5">
        <f t="shared" si="178"/>
        <v>-21.504327660732514</v>
      </c>
      <c r="C377" s="5">
        <f t="shared" si="179"/>
        <v>281.74186889803644</v>
      </c>
      <c r="D377" s="5">
        <f t="shared" si="180"/>
        <v>92.010259538180279</v>
      </c>
      <c r="E377" s="2">
        <f t="shared" si="188"/>
        <v>282.56135050338804</v>
      </c>
      <c r="F377" s="2">
        <f t="shared" si="189"/>
        <v>-4.3647148222688132</v>
      </c>
      <c r="G377" s="3">
        <f t="shared" si="181"/>
        <v>-8.6072843057428283</v>
      </c>
      <c r="H377" s="3">
        <f t="shared" si="182"/>
        <v>58.826862579331262</v>
      </c>
      <c r="I377" s="3">
        <f t="shared" si="183"/>
        <v>-19.444799084457738</v>
      </c>
      <c r="J377" s="2">
        <f t="shared" si="190"/>
        <v>62.552260674433981</v>
      </c>
      <c r="K377" s="2">
        <f t="shared" si="184"/>
        <v>42.639577828516686</v>
      </c>
      <c r="L377" s="6">
        <f t="shared" si="166"/>
        <v>2960.8766127767126</v>
      </c>
      <c r="M377" s="2">
        <f t="shared" si="167"/>
        <v>37.524998738315979</v>
      </c>
      <c r="N377" s="2">
        <f t="shared" si="185"/>
        <v>62.552260674433981</v>
      </c>
      <c r="O377" s="2">
        <f t="shared" si="186"/>
        <v>42.639577828516686</v>
      </c>
      <c r="P377" s="5">
        <f t="shared" si="168"/>
        <v>0.38724487955025144</v>
      </c>
      <c r="Q377" s="4">
        <f t="shared" si="187"/>
        <v>0.59989836232494453</v>
      </c>
      <c r="R377" s="4">
        <f t="shared" si="169"/>
        <v>0.33889778368077705</v>
      </c>
      <c r="S377" s="4">
        <f t="shared" si="191"/>
        <v>0</v>
      </c>
      <c r="T377" s="4">
        <f t="shared" si="192"/>
        <v>0</v>
      </c>
      <c r="U377" s="5">
        <f t="shared" si="193"/>
        <v>1.1083788531687824</v>
      </c>
      <c r="V377" s="5">
        <f t="shared" si="194"/>
        <v>-7.5752639468053005</v>
      </c>
      <c r="W377" s="5">
        <f t="shared" si="195"/>
        <v>2.5039493693671657</v>
      </c>
      <c r="X377" s="5">
        <f t="shared" si="170"/>
        <v>1</v>
      </c>
      <c r="Y377" s="5">
        <f t="shared" si="171"/>
        <v>-1.33189466207925</v>
      </c>
      <c r="Z377" s="5">
        <f t="shared" si="172"/>
        <v>1.8585063558883637</v>
      </c>
      <c r="AA377" s="5">
        <f t="shared" si="173"/>
        <v>6.2121543914036526</v>
      </c>
      <c r="AB377" s="5">
        <f t="shared" si="174"/>
        <v>-0.22351580891046763</v>
      </c>
      <c r="AC377" s="5">
        <f t="shared" si="175"/>
        <v>-5.716757590916937</v>
      </c>
      <c r="AD377" s="5">
        <f t="shared" si="176"/>
        <v>-23.457896239229182</v>
      </c>
      <c r="AE377">
        <f t="shared" si="165"/>
        <v>0</v>
      </c>
    </row>
    <row r="378" spans="1:31" x14ac:dyDescent="0.2">
      <c r="A378">
        <f t="shared" si="177"/>
        <v>3.4599999999999702</v>
      </c>
      <c r="B378" s="5">
        <f t="shared" si="178"/>
        <v>-21.590411679580388</v>
      </c>
      <c r="C378" s="5">
        <f t="shared" si="179"/>
        <v>282.32985168595019</v>
      </c>
      <c r="D378" s="5">
        <f t="shared" si="180"/>
        <v>91.81463865252374</v>
      </c>
      <c r="E378" s="2">
        <f t="shared" si="188"/>
        <v>283.15418243335978</v>
      </c>
      <c r="F378" s="2">
        <f t="shared" si="189"/>
        <v>-4.3730284935371664</v>
      </c>
      <c r="G378" s="3">
        <f t="shared" si="181"/>
        <v>-8.6095194638319335</v>
      </c>
      <c r="H378" s="3">
        <f t="shared" si="182"/>
        <v>58.769695003422093</v>
      </c>
      <c r="I378" s="3">
        <f t="shared" si="183"/>
        <v>-19.679378046850029</v>
      </c>
      <c r="J378" s="2">
        <f t="shared" si="190"/>
        <v>62.572188682386681</v>
      </c>
      <c r="K378" s="2">
        <f t="shared" si="184"/>
        <v>42.653162019350155</v>
      </c>
      <c r="L378" s="6">
        <f t="shared" si="166"/>
        <v>2960.8752111067065</v>
      </c>
      <c r="M378" s="2">
        <f t="shared" si="167"/>
        <v>37.524980974095413</v>
      </c>
      <c r="N378" s="2">
        <f t="shared" si="185"/>
        <v>62.572188682386681</v>
      </c>
      <c r="O378" s="2">
        <f t="shared" si="186"/>
        <v>42.653162019350155</v>
      </c>
      <c r="P378" s="5">
        <f t="shared" si="168"/>
        <v>0.38724479770478332</v>
      </c>
      <c r="Q378" s="4">
        <f t="shared" si="187"/>
        <v>0.59970702262902054</v>
      </c>
      <c r="R378" s="4">
        <f t="shared" si="169"/>
        <v>0.33886599038771587</v>
      </c>
      <c r="S378" s="4">
        <f t="shared" si="191"/>
        <v>0</v>
      </c>
      <c r="T378" s="4">
        <f t="shared" si="192"/>
        <v>0</v>
      </c>
      <c r="U378" s="5">
        <f t="shared" si="193"/>
        <v>1.1090196459348964</v>
      </c>
      <c r="V378" s="5">
        <f t="shared" si="194"/>
        <v>-7.5703117483154037</v>
      </c>
      <c r="W378" s="5">
        <f t="shared" si="195"/>
        <v>2.534963416416133</v>
      </c>
      <c r="X378" s="5">
        <f t="shared" si="170"/>
        <v>1</v>
      </c>
      <c r="Y378" s="5">
        <f t="shared" si="171"/>
        <v>-1.3268036366545035</v>
      </c>
      <c r="Z378" s="5">
        <f t="shared" si="172"/>
        <v>1.8841933281666259</v>
      </c>
      <c r="AA378" s="5">
        <f t="shared" si="173"/>
        <v>6.2073409366638126</v>
      </c>
      <c r="AB378" s="5">
        <f t="shared" si="174"/>
        <v>-0.21778399071960708</v>
      </c>
      <c r="AC378" s="5">
        <f t="shared" si="175"/>
        <v>-5.6861184201487776</v>
      </c>
      <c r="AD378" s="5">
        <f t="shared" si="176"/>
        <v>-23.431695646920055</v>
      </c>
      <c r="AE378">
        <f t="shared" si="165"/>
        <v>0</v>
      </c>
    </row>
    <row r="379" spans="1:31" x14ac:dyDescent="0.2">
      <c r="A379">
        <f t="shared" si="177"/>
        <v>3.46999999999997</v>
      </c>
      <c r="B379" s="5">
        <f t="shared" si="178"/>
        <v>-21.676517763418243</v>
      </c>
      <c r="C379" s="5">
        <f t="shared" si="179"/>
        <v>282.9172643300634</v>
      </c>
      <c r="D379" s="5">
        <f t="shared" si="180"/>
        <v>91.616673287272903</v>
      </c>
      <c r="E379" s="2">
        <f t="shared" si="188"/>
        <v>283.74645350797738</v>
      </c>
      <c r="F379" s="2">
        <f t="shared" si="189"/>
        <v>-4.381320662611178</v>
      </c>
      <c r="G379" s="3">
        <f t="shared" si="181"/>
        <v>-8.6116973037391293</v>
      </c>
      <c r="H379" s="3">
        <f t="shared" si="182"/>
        <v>58.712833819220606</v>
      </c>
      <c r="I379" s="3">
        <f t="shared" si="183"/>
        <v>-19.91369500331923</v>
      </c>
      <c r="J379" s="2">
        <f t="shared" si="190"/>
        <v>62.593237927270259</v>
      </c>
      <c r="K379" s="2">
        <f t="shared" si="184"/>
        <v>42.667510516203308</v>
      </c>
      <c r="L379" s="6">
        <f t="shared" si="166"/>
        <v>2960.873800780284</v>
      </c>
      <c r="M379" s="2">
        <f t="shared" si="167"/>
        <v>37.524963100166794</v>
      </c>
      <c r="N379" s="2">
        <f t="shared" si="185"/>
        <v>62.593237927270259</v>
      </c>
      <c r="O379" s="2">
        <f t="shared" si="186"/>
        <v>42.667510516203308</v>
      </c>
      <c r="P379" s="5">
        <f t="shared" si="168"/>
        <v>0.3872447153538941</v>
      </c>
      <c r="Q379" s="4">
        <f t="shared" si="187"/>
        <v>0.59950506385000635</v>
      </c>
      <c r="R379" s="4">
        <f t="shared" si="169"/>
        <v>0.33883241707343237</v>
      </c>
      <c r="S379" s="4">
        <f t="shared" si="191"/>
        <v>0</v>
      </c>
      <c r="T379" s="4">
        <f t="shared" si="192"/>
        <v>0</v>
      </c>
      <c r="U379" s="5">
        <f t="shared" si="193"/>
        <v>1.1096731123363976</v>
      </c>
      <c r="V379" s="5">
        <f t="shared" si="194"/>
        <v>-7.5655298532120652</v>
      </c>
      <c r="W379" s="5">
        <f t="shared" si="195"/>
        <v>2.5660088984846672</v>
      </c>
      <c r="X379" s="5">
        <f t="shared" si="170"/>
        <v>1</v>
      </c>
      <c r="Y379" s="5">
        <f t="shared" si="171"/>
        <v>-1.3217396543310131</v>
      </c>
      <c r="Z379" s="5">
        <f t="shared" si="172"/>
        <v>1.9098890249922695</v>
      </c>
      <c r="AA379" s="5">
        <f t="shared" si="173"/>
        <v>6.202636865452841</v>
      </c>
      <c r="AB379" s="5">
        <f t="shared" si="174"/>
        <v>-0.2120665419946155</v>
      </c>
      <c r="AC379" s="5">
        <f t="shared" si="175"/>
        <v>-5.6556408282197959</v>
      </c>
      <c r="AD379" s="5">
        <f t="shared" si="176"/>
        <v>-23.405354236062493</v>
      </c>
      <c r="AE379">
        <f t="shared" si="165"/>
        <v>0</v>
      </c>
    </row>
    <row r="380" spans="1:31" x14ac:dyDescent="0.2">
      <c r="A380">
        <f t="shared" si="177"/>
        <v>3.4799999999999698</v>
      </c>
      <c r="B380" s="5">
        <f t="shared" si="178"/>
        <v>-21.762645339782733</v>
      </c>
      <c r="C380" s="5">
        <f t="shared" si="179"/>
        <v>283.50410988621417</v>
      </c>
      <c r="D380" s="5">
        <f t="shared" si="180"/>
        <v>91.416366069527911</v>
      </c>
      <c r="E380" s="2">
        <f t="shared" si="188"/>
        <v>284.33816672152858</v>
      </c>
      <c r="F380" s="2">
        <f t="shared" si="189"/>
        <v>-4.3895913509531903</v>
      </c>
      <c r="G380" s="3">
        <f t="shared" si="181"/>
        <v>-8.6138179691590757</v>
      </c>
      <c r="H380" s="3">
        <f t="shared" si="182"/>
        <v>58.656277410938408</v>
      </c>
      <c r="I380" s="3">
        <f t="shared" si="183"/>
        <v>-20.147748545679853</v>
      </c>
      <c r="J380" s="2">
        <f t="shared" si="190"/>
        <v>62.615401549257157</v>
      </c>
      <c r="K380" s="2">
        <f t="shared" si="184"/>
        <v>42.682618642983748</v>
      </c>
      <c r="L380" s="6">
        <f t="shared" si="166"/>
        <v>2960.8723817777504</v>
      </c>
      <c r="M380" s="2">
        <f t="shared" si="167"/>
        <v>37.52494511628052</v>
      </c>
      <c r="N380" s="2">
        <f t="shared" si="185"/>
        <v>62.615401549257157</v>
      </c>
      <c r="O380" s="2">
        <f t="shared" si="186"/>
        <v>42.682618642983748</v>
      </c>
      <c r="P380" s="5">
        <f t="shared" si="168"/>
        <v>0.38724463249643448</v>
      </c>
      <c r="Q380" s="4">
        <f t="shared" si="187"/>
        <v>0.59929257319800255</v>
      </c>
      <c r="R380" s="4">
        <f t="shared" si="169"/>
        <v>0.33879707571679102</v>
      </c>
      <c r="S380" s="4">
        <f t="shared" si="191"/>
        <v>0</v>
      </c>
      <c r="T380" s="4">
        <f t="shared" si="192"/>
        <v>0</v>
      </c>
      <c r="U380" s="5">
        <f t="shared" si="193"/>
        <v>1.1103391568682504</v>
      </c>
      <c r="V380" s="5">
        <f t="shared" si="194"/>
        <v>-7.5609168708553192</v>
      </c>
      <c r="W380" s="5">
        <f t="shared" si="195"/>
        <v>2.5970869378828585</v>
      </c>
      <c r="X380" s="5">
        <f t="shared" si="170"/>
        <v>1</v>
      </c>
      <c r="Y380" s="5">
        <f t="shared" si="171"/>
        <v>-1.3167023867463512</v>
      </c>
      <c r="Z380" s="5">
        <f t="shared" si="172"/>
        <v>1.9355940614214935</v>
      </c>
      <c r="AA380" s="5">
        <f t="shared" si="173"/>
        <v>6.1980412658798478</v>
      </c>
      <c r="AB380" s="5">
        <f t="shared" si="174"/>
        <v>-0.20636322987810085</v>
      </c>
      <c r="AC380" s="5">
        <f t="shared" si="175"/>
        <v>-5.6253228094338255</v>
      </c>
      <c r="AD380" s="5">
        <f t="shared" si="176"/>
        <v>-23.378871796237291</v>
      </c>
      <c r="AE380">
        <f t="shared" si="165"/>
        <v>0</v>
      </c>
    </row>
    <row r="381" spans="1:31" x14ac:dyDescent="0.2">
      <c r="A381">
        <f t="shared" si="177"/>
        <v>3.4899999999999696</v>
      </c>
      <c r="B381" s="5">
        <f t="shared" si="178"/>
        <v>-21.848793837635817</v>
      </c>
      <c r="C381" s="5">
        <f t="shared" si="179"/>
        <v>284.09039139418309</v>
      </c>
      <c r="D381" s="5">
        <f t="shared" si="180"/>
        <v>91.213719640481301</v>
      </c>
      <c r="E381" s="2">
        <f t="shared" si="188"/>
        <v>284.92932505212525</v>
      </c>
      <c r="F381" s="2">
        <f t="shared" si="189"/>
        <v>-4.3978405797788582</v>
      </c>
      <c r="G381" s="3">
        <f t="shared" si="181"/>
        <v>-8.6158816014578559</v>
      </c>
      <c r="H381" s="3">
        <f t="shared" si="182"/>
        <v>58.600024182844066</v>
      </c>
      <c r="I381" s="3">
        <f t="shared" si="183"/>
        <v>-20.381537263642226</v>
      </c>
      <c r="J381" s="2">
        <f t="shared" si="190"/>
        <v>62.638672649007226</v>
      </c>
      <c r="K381" s="2">
        <f t="shared" si="184"/>
        <v>42.698481696664771</v>
      </c>
      <c r="L381" s="6">
        <f t="shared" si="166"/>
        <v>2960.8709540802406</v>
      </c>
      <c r="M381" s="2">
        <f t="shared" si="167"/>
        <v>37.524927022197488</v>
      </c>
      <c r="N381" s="2">
        <f t="shared" si="185"/>
        <v>62.638672649007226</v>
      </c>
      <c r="O381" s="2">
        <f t="shared" si="186"/>
        <v>42.698481696664771</v>
      </c>
      <c r="P381" s="5">
        <f t="shared" si="168"/>
        <v>0.38724454913130363</v>
      </c>
      <c r="Q381" s="4">
        <f t="shared" si="187"/>
        <v>0.59906963917429412</v>
      </c>
      <c r="R381" s="4">
        <f t="shared" si="169"/>
        <v>0.33875997840582261</v>
      </c>
      <c r="S381" s="4">
        <f t="shared" si="191"/>
        <v>0</v>
      </c>
      <c r="T381" s="4">
        <f t="shared" si="192"/>
        <v>0</v>
      </c>
      <c r="U381" s="5">
        <f t="shared" si="193"/>
        <v>1.1110176821416051</v>
      </c>
      <c r="V381" s="5">
        <f t="shared" si="194"/>
        <v>-7.556471415536766</v>
      </c>
      <c r="W381" s="5">
        <f t="shared" si="195"/>
        <v>2.6281986378855304</v>
      </c>
      <c r="X381" s="5">
        <f t="shared" si="170"/>
        <v>0.99999999999999978</v>
      </c>
      <c r="Y381" s="5">
        <f t="shared" si="171"/>
        <v>-1.3116915078825013</v>
      </c>
      <c r="Z381" s="5">
        <f t="shared" si="172"/>
        <v>1.9613090401012583</v>
      </c>
      <c r="AA381" s="5">
        <f t="shared" si="173"/>
        <v>6.1935532279354408</v>
      </c>
      <c r="AB381" s="5">
        <f t="shared" si="174"/>
        <v>-0.20067382574089621</v>
      </c>
      <c r="AC381" s="5">
        <f t="shared" si="175"/>
        <v>-5.5951623754355078</v>
      </c>
      <c r="AD381" s="5">
        <f t="shared" si="176"/>
        <v>-23.352248134179028</v>
      </c>
      <c r="AE381">
        <f t="shared" si="165"/>
        <v>0</v>
      </c>
    </row>
    <row r="382" spans="1:31" x14ac:dyDescent="0.2">
      <c r="A382">
        <f t="shared" si="177"/>
        <v>3.4999999999999694</v>
      </c>
      <c r="B382" s="5">
        <f t="shared" si="178"/>
        <v>-21.934962687341681</v>
      </c>
      <c r="C382" s="5">
        <f t="shared" si="179"/>
        <v>284.67611187789277</v>
      </c>
      <c r="D382" s="5">
        <f t="shared" si="180"/>
        <v>91.00873665543817</v>
      </c>
      <c r="E382" s="2">
        <f t="shared" si="188"/>
        <v>285.51993146190267</v>
      </c>
      <c r="F382" s="2">
        <f t="shared" si="189"/>
        <v>-4.4060683700570076</v>
      </c>
      <c r="G382" s="3">
        <f t="shared" si="181"/>
        <v>-8.6178883397152646</v>
      </c>
      <c r="H382" s="3">
        <f t="shared" si="182"/>
        <v>58.544072559089713</v>
      </c>
      <c r="I382" s="3">
        <f t="shared" si="183"/>
        <v>-20.615059744984016</v>
      </c>
      <c r="J382" s="2">
        <f t="shared" si="190"/>
        <v>62.663044288711525</v>
      </c>
      <c r="K382" s="2">
        <f t="shared" si="184"/>
        <v>42.715094947996946</v>
      </c>
      <c r="L382" s="6">
        <f t="shared" si="166"/>
        <v>2960.8695176697202</v>
      </c>
      <c r="M382" s="2">
        <f t="shared" si="167"/>
        <v>37.524908817689159</v>
      </c>
      <c r="N382" s="2">
        <f t="shared" si="185"/>
        <v>62.663044288711525</v>
      </c>
      <c r="O382" s="2">
        <f t="shared" si="186"/>
        <v>42.715094947996946</v>
      </c>
      <c r="P382" s="5">
        <f t="shared" si="168"/>
        <v>0.38724446525744916</v>
      </c>
      <c r="Q382" s="4">
        <f t="shared" si="187"/>
        <v>0.59883635153118642</v>
      </c>
      <c r="R382" s="4">
        <f t="shared" si="169"/>
        <v>0.33872113733477149</v>
      </c>
      <c r="S382" s="4">
        <f t="shared" si="191"/>
        <v>0</v>
      </c>
      <c r="T382" s="4">
        <f t="shared" si="192"/>
        <v>0</v>
      </c>
      <c r="U382" s="5">
        <f t="shared" si="193"/>
        <v>1.1117085889177261</v>
      </c>
      <c r="V382" s="5">
        <f t="shared" si="194"/>
        <v>-7.5521921065309332</v>
      </c>
      <c r="W382" s="5">
        <f t="shared" si="195"/>
        <v>2.6593450827082785</v>
      </c>
      <c r="X382" s="5">
        <f t="shared" si="170"/>
        <v>1</v>
      </c>
      <c r="Y382" s="5">
        <f t="shared" si="171"/>
        <v>-1.3067066940933347</v>
      </c>
      <c r="Z382" s="5">
        <f t="shared" si="172"/>
        <v>1.987034551234075</v>
      </c>
      <c r="AA382" s="5">
        <f t="shared" si="173"/>
        <v>6.189171843577391</v>
      </c>
      <c r="AB382" s="5">
        <f t="shared" si="174"/>
        <v>-0.19499810517560867</v>
      </c>
      <c r="AC382" s="5">
        <f t="shared" si="175"/>
        <v>-5.5651575552968584</v>
      </c>
      <c r="AD382" s="5">
        <f t="shared" si="176"/>
        <v>-23.325483073714331</v>
      </c>
      <c r="AE382">
        <f t="shared" si="165"/>
        <v>0</v>
      </c>
    </row>
    <row r="383" spans="1:31" x14ac:dyDescent="0.2">
      <c r="A383">
        <f t="shared" si="177"/>
        <v>3.5099999999999691</v>
      </c>
      <c r="B383" s="5">
        <f t="shared" si="178"/>
        <v>-22.021151320644094</v>
      </c>
      <c r="C383" s="5">
        <f t="shared" si="179"/>
        <v>285.2612743456059</v>
      </c>
      <c r="D383" s="5">
        <f t="shared" si="180"/>
        <v>90.801419783834646</v>
      </c>
      <c r="E383" s="2">
        <f t="shared" si="188"/>
        <v>286.10998889721719</v>
      </c>
      <c r="F383" s="2">
        <f t="shared" si="189"/>
        <v>-4.4142747425095248</v>
      </c>
      <c r="G383" s="3">
        <f t="shared" si="181"/>
        <v>-8.6198383207670215</v>
      </c>
      <c r="H383" s="3">
        <f t="shared" si="182"/>
        <v>58.488420983536741</v>
      </c>
      <c r="I383" s="3">
        <f t="shared" si="183"/>
        <v>-20.848314575721158</v>
      </c>
      <c r="J383" s="2">
        <f t="shared" si="190"/>
        <v>62.688509493142455</v>
      </c>
      <c r="K383" s="2">
        <f t="shared" si="184"/>
        <v>42.732453642223895</v>
      </c>
      <c r="L383" s="6">
        <f t="shared" si="166"/>
        <v>2960.8680725289787</v>
      </c>
      <c r="M383" s="2">
        <f t="shared" si="167"/>
        <v>37.52489050253741</v>
      </c>
      <c r="N383" s="2">
        <f t="shared" si="185"/>
        <v>62.688509493142455</v>
      </c>
      <c r="O383" s="2">
        <f t="shared" si="186"/>
        <v>42.732453642223895</v>
      </c>
      <c r="P383" s="5">
        <f t="shared" si="168"/>
        <v>0.38724438087386703</v>
      </c>
      <c r="Q383" s="4">
        <f t="shared" si="187"/>
        <v>0.59859280123165615</v>
      </c>
      <c r="R383" s="4">
        <f t="shared" si="169"/>
        <v>0.33868056480113007</v>
      </c>
      <c r="S383" s="4">
        <f t="shared" si="191"/>
        <v>0</v>
      </c>
      <c r="T383" s="4">
        <f t="shared" si="192"/>
        <v>0</v>
      </c>
      <c r="U383" s="5">
        <f t="shared" si="193"/>
        <v>1.1124117761420083</v>
      </c>
      <c r="V383" s="5">
        <f t="shared" si="194"/>
        <v>-7.5480775681472503</v>
      </c>
      <c r="W383" s="5">
        <f t="shared" si="195"/>
        <v>2.6905273374874161</v>
      </c>
      <c r="X383" s="5">
        <f t="shared" si="170"/>
        <v>1.0000000000000002</v>
      </c>
      <c r="Y383" s="5">
        <f t="shared" si="171"/>
        <v>-1.3017476241314987</v>
      </c>
      <c r="Z383" s="5">
        <f t="shared" si="172"/>
        <v>2.0127711725466337</v>
      </c>
      <c r="AA383" s="5">
        <f t="shared" si="173"/>
        <v>6.1848962068162878</v>
      </c>
      <c r="AB383" s="5">
        <f t="shared" si="174"/>
        <v>-0.18933584798949044</v>
      </c>
      <c r="AC383" s="5">
        <f t="shared" si="175"/>
        <v>-5.5353063956006165</v>
      </c>
      <c r="AD383" s="5">
        <f t="shared" si="176"/>
        <v>-23.298576455696296</v>
      </c>
      <c r="AE383">
        <f t="shared" si="165"/>
        <v>0</v>
      </c>
    </row>
    <row r="384" spans="1:31" x14ac:dyDescent="0.2">
      <c r="A384">
        <f t="shared" si="177"/>
        <v>3.5199999999999689</v>
      </c>
      <c r="B384" s="5">
        <f t="shared" si="178"/>
        <v>-22.107359170644163</v>
      </c>
      <c r="C384" s="5">
        <f t="shared" si="179"/>
        <v>285.8458817901215</v>
      </c>
      <c r="D384" s="5">
        <f t="shared" si="180"/>
        <v>90.591771709254644</v>
      </c>
      <c r="E384" s="2">
        <f t="shared" si="188"/>
        <v>286.69950028884244</v>
      </c>
      <c r="F384" s="2">
        <f t="shared" si="189"/>
        <v>-4.4224597176113019</v>
      </c>
      <c r="G384" s="3">
        <f t="shared" si="181"/>
        <v>-8.621731679246917</v>
      </c>
      <c r="H384" s="3">
        <f t="shared" si="182"/>
        <v>58.433067919580736</v>
      </c>
      <c r="I384" s="3">
        <f t="shared" si="183"/>
        <v>-21.081300340278123</v>
      </c>
      <c r="J384" s="2">
        <f t="shared" si="190"/>
        <v>62.715061250709752</v>
      </c>
      <c r="K384" s="2">
        <f t="shared" si="184"/>
        <v>42.750552999802146</v>
      </c>
      <c r="L384" s="6">
        <f t="shared" si="166"/>
        <v>2960.8666186416281</v>
      </c>
      <c r="M384" s="2">
        <f t="shared" si="167"/>
        <v>37.524872076534521</v>
      </c>
      <c r="N384" s="2">
        <f t="shared" si="185"/>
        <v>62.715061250709752</v>
      </c>
      <c r="O384" s="2">
        <f t="shared" si="186"/>
        <v>42.750552999802146</v>
      </c>
      <c r="P384" s="5">
        <f t="shared" si="168"/>
        <v>0.38724429597960092</v>
      </c>
      <c r="Q384" s="4">
        <f t="shared" si="187"/>
        <v>0.59833908040885231</v>
      </c>
      <c r="R384" s="4">
        <f t="shared" si="169"/>
        <v>0.33863827320266371</v>
      </c>
      <c r="S384" s="4">
        <f t="shared" si="191"/>
        <v>0</v>
      </c>
      <c r="T384" s="4">
        <f t="shared" si="192"/>
        <v>0</v>
      </c>
      <c r="U384" s="5">
        <f t="shared" si="193"/>
        <v>1.1131271409780787</v>
      </c>
      <c r="V384" s="5">
        <f t="shared" si="194"/>
        <v>-7.544126429782624</v>
      </c>
      <c r="W384" s="5">
        <f t="shared" si="195"/>
        <v>2.7217464482638234</v>
      </c>
      <c r="X384" s="5">
        <f t="shared" si="170"/>
        <v>1</v>
      </c>
      <c r="Y384" s="5">
        <f t="shared" si="171"/>
        <v>-1.2968139791747191</v>
      </c>
      <c r="Z384" s="5">
        <f t="shared" si="172"/>
        <v>2.0385194692622788</v>
      </c>
      <c r="AA384" s="5">
        <f t="shared" si="173"/>
        <v>6.1807254138011256</v>
      </c>
      <c r="AB384" s="5">
        <f t="shared" si="174"/>
        <v>-0.18368683819664033</v>
      </c>
      <c r="AC384" s="5">
        <f t="shared" si="175"/>
        <v>-5.5056069605203453</v>
      </c>
      <c r="AD384" s="5">
        <f t="shared" si="176"/>
        <v>-23.27152813793505</v>
      </c>
      <c r="AE384">
        <f t="shared" si="165"/>
        <v>0</v>
      </c>
    </row>
    <row r="385" spans="1:31" x14ac:dyDescent="0.2">
      <c r="A385">
        <f t="shared" si="177"/>
        <v>3.5299999999999687</v>
      </c>
      <c r="B385" s="5">
        <f t="shared" si="178"/>
        <v>-22.193585671778543</v>
      </c>
      <c r="C385" s="5">
        <f t="shared" si="179"/>
        <v>286.42993718896929</v>
      </c>
      <c r="D385" s="5">
        <f t="shared" si="180"/>
        <v>90.379795129444972</v>
      </c>
      <c r="E385" s="2">
        <f t="shared" si="188"/>
        <v>287.28846855216352</v>
      </c>
      <c r="F385" s="2">
        <f t="shared" si="189"/>
        <v>-4.4306233155902346</v>
      </c>
      <c r="G385" s="3">
        <f t="shared" si="181"/>
        <v>-8.6235685476288833</v>
      </c>
      <c r="H385" s="3">
        <f t="shared" si="182"/>
        <v>58.378011849975536</v>
      </c>
      <c r="I385" s="3">
        <f t="shared" si="183"/>
        <v>-21.314015621657472</v>
      </c>
      <c r="J385" s="2">
        <f t="shared" si="190"/>
        <v>62.742692514521536</v>
      </c>
      <c r="K385" s="2">
        <f t="shared" si="184"/>
        <v>42.769388217124423</v>
      </c>
      <c r="L385" s="6">
        <f t="shared" si="166"/>
        <v>2960.8651559920972</v>
      </c>
      <c r="M385" s="2">
        <f t="shared" si="167"/>
        <v>37.524853539483175</v>
      </c>
      <c r="N385" s="2">
        <f t="shared" si="185"/>
        <v>62.742692514521536</v>
      </c>
      <c r="O385" s="2">
        <f t="shared" si="186"/>
        <v>42.769388217124423</v>
      </c>
      <c r="P385" s="5">
        <f t="shared" si="168"/>
        <v>0.38724421057374242</v>
      </c>
      <c r="Q385" s="4">
        <f t="shared" si="187"/>
        <v>0.5980752823254788</v>
      </c>
      <c r="R385" s="4">
        <f t="shared" si="169"/>
        <v>0.33859427503442546</v>
      </c>
      <c r="S385" s="4">
        <f t="shared" si="191"/>
        <v>0</v>
      </c>
      <c r="T385" s="4">
        <f t="shared" si="192"/>
        <v>0</v>
      </c>
      <c r="U385" s="5">
        <f t="shared" si="193"/>
        <v>1.1138545788419658</v>
      </c>
      <c r="V385" s="5">
        <f t="shared" si="194"/>
        <v>-7.5403373259745017</v>
      </c>
      <c r="W385" s="5">
        <f t="shared" si="195"/>
        <v>2.7530034419706744</v>
      </c>
      <c r="X385" s="5">
        <f t="shared" si="170"/>
        <v>1</v>
      </c>
      <c r="Y385" s="5">
        <f t="shared" si="171"/>
        <v>-1.2919054428514796</v>
      </c>
      <c r="Z385" s="5">
        <f t="shared" si="172"/>
        <v>2.0642799940772738</v>
      </c>
      <c r="AA385" s="5">
        <f t="shared" si="173"/>
        <v>6.1766585629046968</v>
      </c>
      <c r="AB385" s="5">
        <f t="shared" si="174"/>
        <v>-0.17805086400951375</v>
      </c>
      <c r="AC385" s="5">
        <f t="shared" si="175"/>
        <v>-5.4760573318972279</v>
      </c>
      <c r="AD385" s="5">
        <f t="shared" si="176"/>
        <v>-23.244337995124628</v>
      </c>
      <c r="AE385">
        <f t="shared" si="165"/>
        <v>0</v>
      </c>
    </row>
    <row r="386" spans="1:31" x14ac:dyDescent="0.2">
      <c r="A386">
        <f t="shared" si="177"/>
        <v>3.5399999999999685</v>
      </c>
      <c r="B386" s="5">
        <f t="shared" si="178"/>
        <v>-22.279830259798032</v>
      </c>
      <c r="C386" s="5">
        <f t="shared" si="179"/>
        <v>287.01344350460244</v>
      </c>
      <c r="D386" s="5">
        <f t="shared" si="180"/>
        <v>90.165492756328646</v>
      </c>
      <c r="E386" s="2">
        <f t="shared" si="188"/>
        <v>287.87689658736946</v>
      </c>
      <c r="F386" s="2">
        <f t="shared" si="189"/>
        <v>-4.4387655564272608</v>
      </c>
      <c r="G386" s="3">
        <f t="shared" si="181"/>
        <v>-8.6253490562689787</v>
      </c>
      <c r="H386" s="3">
        <f t="shared" si="182"/>
        <v>58.323251276656563</v>
      </c>
      <c r="I386" s="3">
        <f t="shared" si="183"/>
        <v>-21.546459001608717</v>
      </c>
      <c r="J386" s="2">
        <f t="shared" si="190"/>
        <v>62.771396203450081</v>
      </c>
      <c r="K386" s="2">
        <f t="shared" si="184"/>
        <v>42.788954467246135</v>
      </c>
      <c r="L386" s="6">
        <f t="shared" si="166"/>
        <v>2960.8636845656297</v>
      </c>
      <c r="M386" s="2">
        <f t="shared" si="167"/>
        <v>37.524834891196349</v>
      </c>
      <c r="N386" s="2">
        <f t="shared" si="185"/>
        <v>62.771396203450081</v>
      </c>
      <c r="O386" s="2">
        <f t="shared" si="186"/>
        <v>42.788954467246135</v>
      </c>
      <c r="P386" s="5">
        <f t="shared" si="168"/>
        <v>0.38724412465543062</v>
      </c>
      <c r="Q386" s="4">
        <f t="shared" si="187"/>
        <v>0.59780150133308463</v>
      </c>
      <c r="R386" s="4">
        <f t="shared" si="169"/>
        <v>0.33854858288576412</v>
      </c>
      <c r="S386" s="4">
        <f t="shared" si="191"/>
        <v>0</v>
      </c>
      <c r="T386" s="4">
        <f t="shared" si="192"/>
        <v>0</v>
      </c>
      <c r="U386" s="5">
        <f t="shared" si="193"/>
        <v>1.1145939834363339</v>
      </c>
      <c r="V386" s="5">
        <f t="shared" si="194"/>
        <v>-7.5367088964543898</v>
      </c>
      <c r="W386" s="5">
        <f t="shared" si="195"/>
        <v>2.7842993264250566</v>
      </c>
      <c r="X386" s="5">
        <f t="shared" si="170"/>
        <v>1</v>
      </c>
      <c r="Y386" s="5">
        <f t="shared" si="171"/>
        <v>-1.2870217012660887</v>
      </c>
      <c r="Z386" s="5">
        <f t="shared" si="172"/>
        <v>2.0900532871408841</v>
      </c>
      <c r="AA386" s="5">
        <f t="shared" si="173"/>
        <v>6.1726947548087985</v>
      </c>
      <c r="AB386" s="5">
        <f t="shared" si="174"/>
        <v>-0.17242771782975486</v>
      </c>
      <c r="AC386" s="5">
        <f t="shared" si="175"/>
        <v>-5.4466556093135061</v>
      </c>
      <c r="AD386" s="5">
        <f t="shared" si="176"/>
        <v>-23.217005918766144</v>
      </c>
      <c r="AE386">
        <f t="shared" si="165"/>
        <v>0</v>
      </c>
    </row>
    <row r="387" spans="1:31" x14ac:dyDescent="0.2">
      <c r="A387">
        <f t="shared" si="177"/>
        <v>3.5499999999999683</v>
      </c>
      <c r="B387" s="5">
        <f t="shared" si="178"/>
        <v>-22.366092371746614</v>
      </c>
      <c r="C387" s="5">
        <f t="shared" si="179"/>
        <v>287.59640368458855</v>
      </c>
      <c r="D387" s="5">
        <f t="shared" si="180"/>
        <v>89.948867316016631</v>
      </c>
      <c r="E387" s="2">
        <f t="shared" si="188"/>
        <v>288.4647872796441</v>
      </c>
      <c r="F387" s="2">
        <f t="shared" si="189"/>
        <v>-4.4468864598564615</v>
      </c>
      <c r="G387" s="3">
        <f t="shared" si="181"/>
        <v>-8.6270733334472762</v>
      </c>
      <c r="H387" s="3">
        <f t="shared" si="182"/>
        <v>58.268784720563431</v>
      </c>
      <c r="I387" s="3">
        <f t="shared" si="183"/>
        <v>-21.77862906079638</v>
      </c>
      <c r="J387" s="2">
        <f t="shared" si="190"/>
        <v>62.801165203201514</v>
      </c>
      <c r="K387" s="2">
        <f t="shared" si="184"/>
        <v>42.809246900614525</v>
      </c>
      <c r="L387" s="6">
        <f t="shared" si="166"/>
        <v>2960.8622043482778</v>
      </c>
      <c r="M387" s="2">
        <f t="shared" si="167"/>
        <v>37.524816131497268</v>
      </c>
      <c r="N387" s="2">
        <f t="shared" si="185"/>
        <v>62.801165203201514</v>
      </c>
      <c r="O387" s="2">
        <f t="shared" si="186"/>
        <v>42.809246900614525</v>
      </c>
      <c r="P387" s="5">
        <f t="shared" si="168"/>
        <v>0.38724403822385195</v>
      </c>
      <c r="Q387" s="4">
        <f t="shared" si="187"/>
        <v>0.59751783283129767</v>
      </c>
      <c r="R387" s="4">
        <f t="shared" si="169"/>
        <v>0.3385012094373262</v>
      </c>
      <c r="S387" s="4">
        <f t="shared" si="191"/>
        <v>0</v>
      </c>
      <c r="T387" s="4">
        <f t="shared" si="192"/>
        <v>0</v>
      </c>
      <c r="U387" s="5">
        <f t="shared" si="193"/>
        <v>1.1153452467847609</v>
      </c>
      <c r="V387" s="5">
        <f t="shared" si="194"/>
        <v>-7.5332397862017197</v>
      </c>
      <c r="W387" s="5">
        <f t="shared" si="195"/>
        <v>2.8156350903234331</v>
      </c>
      <c r="X387" s="5">
        <f t="shared" si="170"/>
        <v>0.99999999999999978</v>
      </c>
      <c r="Y387" s="5">
        <f t="shared" si="171"/>
        <v>-1.282162443023102</v>
      </c>
      <c r="Z387" s="5">
        <f t="shared" si="172"/>
        <v>2.115839876039205</v>
      </c>
      <c r="AA387" s="5">
        <f t="shared" si="173"/>
        <v>6.168833092589141</v>
      </c>
      <c r="AB387" s="5">
        <f t="shared" si="174"/>
        <v>-0.16681719623834113</v>
      </c>
      <c r="AC387" s="5">
        <f t="shared" si="175"/>
        <v>-5.4173999101625148</v>
      </c>
      <c r="AD387" s="5">
        <f t="shared" si="176"/>
        <v>-23.189531817087428</v>
      </c>
      <c r="AE387">
        <f t="shared" si="165"/>
        <v>0</v>
      </c>
    </row>
    <row r="388" spans="1:31" x14ac:dyDescent="0.2">
      <c r="A388">
        <f t="shared" si="177"/>
        <v>3.5599999999999681</v>
      </c>
      <c r="B388" s="5">
        <f t="shared" si="178"/>
        <v>-22.452371445940898</v>
      </c>
      <c r="C388" s="5">
        <f t="shared" si="179"/>
        <v>288.17882066179868</v>
      </c>
      <c r="D388" s="5">
        <f t="shared" si="180"/>
        <v>89.729921548817813</v>
      </c>
      <c r="E388" s="2">
        <f t="shared" si="188"/>
        <v>289.05214349935483</v>
      </c>
      <c r="F388" s="2">
        <f t="shared" si="189"/>
        <v>-4.4549860453651942</v>
      </c>
      <c r="G388" s="3">
        <f t="shared" si="181"/>
        <v>-8.6287415054096588</v>
      </c>
      <c r="H388" s="3">
        <f t="shared" si="182"/>
        <v>58.214610721461803</v>
      </c>
      <c r="I388" s="3">
        <f t="shared" si="183"/>
        <v>-22.010524378967254</v>
      </c>
      <c r="J388" s="2">
        <f t="shared" si="190"/>
        <v>62.831992367388978</v>
      </c>
      <c r="K388" s="2">
        <f t="shared" si="184"/>
        <v>42.830260645800251</v>
      </c>
      <c r="L388" s="6">
        <f t="shared" si="166"/>
        <v>2960.860715326899</v>
      </c>
      <c r="M388" s="2">
        <f t="shared" si="167"/>
        <v>37.52479726021938</v>
      </c>
      <c r="N388" s="2">
        <f t="shared" si="185"/>
        <v>62.831992367388978</v>
      </c>
      <c r="O388" s="2">
        <f t="shared" si="186"/>
        <v>42.830260645800251</v>
      </c>
      <c r="P388" s="5">
        <f t="shared" si="168"/>
        <v>0.38724395127823963</v>
      </c>
      <c r="Q388" s="4">
        <f t="shared" si="187"/>
        <v>0.59722437322702948</v>
      </c>
      <c r="R388" s="4">
        <f t="shared" si="169"/>
        <v>0.33845216745805379</v>
      </c>
      <c r="S388" s="4">
        <f t="shared" si="191"/>
        <v>0</v>
      </c>
      <c r="T388" s="4">
        <f t="shared" si="192"/>
        <v>0</v>
      </c>
      <c r="U388" s="5">
        <f t="shared" si="193"/>
        <v>1.1161082592660558</v>
      </c>
      <c r="V388" s="5">
        <f t="shared" si="194"/>
        <v>-7.5299286454980088</v>
      </c>
      <c r="W388" s="5">
        <f t="shared" si="195"/>
        <v>2.8470117032409492</v>
      </c>
      <c r="X388" s="5">
        <f t="shared" si="170"/>
        <v>1</v>
      </c>
      <c r="Y388" s="5">
        <f t="shared" si="171"/>
        <v>-1.2773273592510979</v>
      </c>
      <c r="Z388" s="5">
        <f t="shared" si="172"/>
        <v>2.1416402757827488</v>
      </c>
      <c r="AA388" s="5">
        <f t="shared" si="173"/>
        <v>6.1650726817999164</v>
      </c>
      <c r="AB388" s="5">
        <f t="shared" si="174"/>
        <v>-0.16121909998504202</v>
      </c>
      <c r="AC388" s="5">
        <f t="shared" si="175"/>
        <v>-5.3882883697152604</v>
      </c>
      <c r="AD388" s="5">
        <f t="shared" si="176"/>
        <v>-23.161915614959135</v>
      </c>
      <c r="AE388">
        <f t="shared" si="165"/>
        <v>0</v>
      </c>
    </row>
    <row r="389" spans="1:31" x14ac:dyDescent="0.2">
      <c r="A389">
        <f t="shared" si="177"/>
        <v>3.5699999999999679</v>
      </c>
      <c r="B389" s="5">
        <f t="shared" si="178"/>
        <v>-22.538666921949996</v>
      </c>
      <c r="C389" s="5">
        <f t="shared" si="179"/>
        <v>288.76069735459481</v>
      </c>
      <c r="D389" s="5">
        <f t="shared" si="180"/>
        <v>89.508658209247386</v>
      </c>
      <c r="E389" s="2">
        <f t="shared" si="188"/>
        <v>289.6389681022402</v>
      </c>
      <c r="F389" s="2">
        <f t="shared" si="189"/>
        <v>-4.4630643321942918</v>
      </c>
      <c r="G389" s="3">
        <f t="shared" si="181"/>
        <v>-8.6303536964095091</v>
      </c>
      <c r="H389" s="3">
        <f t="shared" si="182"/>
        <v>58.160727837764647</v>
      </c>
      <c r="I389" s="3">
        <f t="shared" si="183"/>
        <v>-22.242143535116845</v>
      </c>
      <c r="J389" s="2">
        <f t="shared" si="190"/>
        <v>62.863870518608707</v>
      </c>
      <c r="K389" s="2">
        <f t="shared" si="184"/>
        <v>42.85199081023088</v>
      </c>
      <c r="L389" s="6">
        <f t="shared" si="166"/>
        <v>2960.859217489151</v>
      </c>
      <c r="M389" s="2">
        <f t="shared" si="167"/>
        <v>37.524778277206245</v>
      </c>
      <c r="N389" s="2">
        <f t="shared" si="185"/>
        <v>62.863870518608707</v>
      </c>
      <c r="O389" s="2">
        <f t="shared" si="186"/>
        <v>42.85199081023088</v>
      </c>
      <c r="P389" s="5">
        <f t="shared" si="168"/>
        <v>0.3872438638178739</v>
      </c>
      <c r="Q389" s="4">
        <f t="shared" si="187"/>
        <v>0.59692121989367986</v>
      </c>
      <c r="R389" s="4">
        <f t="shared" si="169"/>
        <v>0.33840146980217978</v>
      </c>
      <c r="S389" s="4">
        <f t="shared" si="191"/>
        <v>0</v>
      </c>
      <c r="T389" s="4">
        <f t="shared" si="192"/>
        <v>0</v>
      </c>
      <c r="U389" s="5">
        <f t="shared" si="193"/>
        <v>1.1168829096486081</v>
      </c>
      <c r="V389" s="5">
        <f t="shared" si="194"/>
        <v>-7.5267741299812769</v>
      </c>
      <c r="W389" s="5">
        <f t="shared" si="195"/>
        <v>2.878430115634572</v>
      </c>
      <c r="X389" s="5">
        <f t="shared" si="170"/>
        <v>0.99999999999999967</v>
      </c>
      <c r="Y389" s="5">
        <f t="shared" si="171"/>
        <v>-1.2725161436257952</v>
      </c>
      <c r="Z389" s="5">
        <f t="shared" si="172"/>
        <v>2.1674549887977417</v>
      </c>
      <c r="AA389" s="5">
        <f t="shared" si="173"/>
        <v>6.1614126305579751</v>
      </c>
      <c r="AB389" s="5">
        <f t="shared" si="174"/>
        <v>-0.15563323397718709</v>
      </c>
      <c r="AC389" s="5">
        <f t="shared" si="175"/>
        <v>-5.3593191411835353</v>
      </c>
      <c r="AD389" s="5">
        <f t="shared" si="176"/>
        <v>-23.134157253807452</v>
      </c>
      <c r="AE389">
        <f t="shared" ref="AE389:AE452" si="196">IF(($D389-height)*($D390-height)&lt;0,1,0)</f>
        <v>0</v>
      </c>
    </row>
    <row r="390" spans="1:31" x14ac:dyDescent="0.2">
      <c r="A390">
        <f t="shared" si="177"/>
        <v>3.5799999999999677</v>
      </c>
      <c r="B390" s="5">
        <f t="shared" si="178"/>
        <v>-22.624978240575789</v>
      </c>
      <c r="C390" s="5">
        <f t="shared" si="179"/>
        <v>289.34203666701541</v>
      </c>
      <c r="D390" s="5">
        <f t="shared" si="180"/>
        <v>89.28508006603353</v>
      </c>
      <c r="E390" s="2">
        <f t="shared" si="188"/>
        <v>290.22526392959492</v>
      </c>
      <c r="F390" s="2">
        <f t="shared" si="189"/>
        <v>-4.4711213393382971</v>
      </c>
      <c r="G390" s="3">
        <f t="shared" si="181"/>
        <v>-8.6319100287492816</v>
      </c>
      <c r="H390" s="3">
        <f t="shared" si="182"/>
        <v>58.107134646352812</v>
      </c>
      <c r="I390" s="3">
        <f t="shared" si="183"/>
        <v>-22.47348510765492</v>
      </c>
      <c r="J390" s="2">
        <f t="shared" si="190"/>
        <v>62.896792449518323</v>
      </c>
      <c r="K390" s="2">
        <f t="shared" si="184"/>
        <v>42.874432480925918</v>
      </c>
      <c r="L390" s="6">
        <f t="shared" si="166"/>
        <v>2960.8577108234881</v>
      </c>
      <c r="M390" s="2">
        <f t="shared" si="167"/>
        <v>37.52475918231157</v>
      </c>
      <c r="N390" s="2">
        <f t="shared" si="185"/>
        <v>62.896792449518323</v>
      </c>
      <c r="O390" s="2">
        <f t="shared" si="186"/>
        <v>42.874432480925918</v>
      </c>
      <c r="P390" s="5">
        <f t="shared" si="168"/>
        <v>0.38724377584208125</v>
      </c>
      <c r="Q390" s="4">
        <f t="shared" si="187"/>
        <v>0.59660847113037385</v>
      </c>
      <c r="R390" s="4">
        <f t="shared" si="169"/>
        <v>0.33834912940622253</v>
      </c>
      <c r="S390" s="4">
        <f t="shared" si="191"/>
        <v>0</v>
      </c>
      <c r="T390" s="4">
        <f t="shared" si="192"/>
        <v>0</v>
      </c>
      <c r="U390" s="5">
        <f t="shared" si="193"/>
        <v>1.1176690851247448</v>
      </c>
      <c r="V390" s="5">
        <f t="shared" si="194"/>
        <v>-7.5237749007005847</v>
      </c>
      <c r="W390" s="5">
        <f t="shared" si="195"/>
        <v>2.9098912588500077</v>
      </c>
      <c r="X390" s="5">
        <f t="shared" si="170"/>
        <v>1</v>
      </c>
      <c r="Y390" s="5">
        <f t="shared" si="171"/>
        <v>-1.267728492392501</v>
      </c>
      <c r="Z390" s="5">
        <f t="shared" si="172"/>
        <v>2.1932845049211123</v>
      </c>
      <c r="AA390" s="5">
        <f t="shared" si="173"/>
        <v>6.1578520496265412</v>
      </c>
      <c r="AB390" s="5">
        <f t="shared" si="174"/>
        <v>-0.15005940726775613</v>
      </c>
      <c r="AC390" s="5">
        <f t="shared" si="175"/>
        <v>-5.3304903957794725</v>
      </c>
      <c r="AD390" s="5">
        <f t="shared" si="176"/>
        <v>-23.106256691523448</v>
      </c>
      <c r="AE390">
        <f t="shared" si="196"/>
        <v>0</v>
      </c>
    </row>
    <row r="391" spans="1:31" x14ac:dyDescent="0.2">
      <c r="A391">
        <f t="shared" si="177"/>
        <v>3.5899999999999674</v>
      </c>
      <c r="B391" s="5">
        <f t="shared" si="178"/>
        <v>-22.711304843833645</v>
      </c>
      <c r="C391" s="5">
        <f t="shared" si="179"/>
        <v>289.92284148895914</v>
      </c>
      <c r="D391" s="5">
        <f t="shared" si="180"/>
        <v>89.059189902122412</v>
      </c>
      <c r="E391" s="2">
        <f t="shared" si="188"/>
        <v>290.81103380845383</v>
      </c>
      <c r="F391" s="2">
        <f t="shared" si="189"/>
        <v>-4.4791570855457614</v>
      </c>
      <c r="G391" s="3">
        <f t="shared" si="181"/>
        <v>-8.6334106228219589</v>
      </c>
      <c r="H391" s="3">
        <f t="shared" si="182"/>
        <v>58.053829742395017</v>
      </c>
      <c r="I391" s="3">
        <f t="shared" si="183"/>
        <v>-22.704547674570154</v>
      </c>
      <c r="J391" s="2">
        <f t="shared" si="190"/>
        <v>62.930750923916939</v>
      </c>
      <c r="K391" s="2">
        <f t="shared" si="184"/>
        <v>42.897580725233084</v>
      </c>
      <c r="L391" s="6">
        <f t="shared" si="166"/>
        <v>2960.8561953191552</v>
      </c>
      <c r="M391" s="2">
        <f t="shared" si="167"/>
        <v>37.524739975399015</v>
      </c>
      <c r="N391" s="2">
        <f t="shared" si="185"/>
        <v>62.930750923916939</v>
      </c>
      <c r="O391" s="2">
        <f t="shared" si="186"/>
        <v>42.897580725233084</v>
      </c>
      <c r="P391" s="5">
        <f t="shared" si="168"/>
        <v>0.38724368735023457</v>
      </c>
      <c r="Q391" s="4">
        <f t="shared" si="187"/>
        <v>0.59628622612125348</v>
      </c>
      <c r="R391" s="4">
        <f t="shared" si="169"/>
        <v>0.3382951592859802</v>
      </c>
      <c r="S391" s="4">
        <f t="shared" si="191"/>
        <v>0</v>
      </c>
      <c r="T391" s="4">
        <f t="shared" si="192"/>
        <v>0</v>
      </c>
      <c r="U391" s="5">
        <f t="shared" si="193"/>
        <v>1.1184666713450993</v>
      </c>
      <c r="V391" s="5">
        <f t="shared" si="194"/>
        <v>-7.520929624170698</v>
      </c>
      <c r="W391" s="5">
        <f t="shared" si="195"/>
        <v>2.9413960451324037</v>
      </c>
      <c r="X391" s="5">
        <f t="shared" si="170"/>
        <v>1</v>
      </c>
      <c r="Y391" s="5">
        <f t="shared" si="171"/>
        <v>-1.262964104387869</v>
      </c>
      <c r="Z391" s="5">
        <f t="shared" si="172"/>
        <v>2.2191293013991293</v>
      </c>
      <c r="AA391" s="5">
        <f t="shared" si="173"/>
        <v>6.1543900524983943</v>
      </c>
      <c r="AB391" s="5">
        <f t="shared" si="174"/>
        <v>-0.14449743304276974</v>
      </c>
      <c r="AC391" s="5">
        <f t="shared" si="175"/>
        <v>-5.3018003227715687</v>
      </c>
      <c r="AD391" s="5">
        <f t="shared" si="176"/>
        <v>-23.0782139023692</v>
      </c>
      <c r="AE391">
        <f t="shared" si="196"/>
        <v>0</v>
      </c>
    </row>
    <row r="392" spans="1:31" x14ac:dyDescent="0.2">
      <c r="A392">
        <f t="shared" si="177"/>
        <v>3.5999999999999672</v>
      </c>
      <c r="B392" s="5">
        <f t="shared" si="178"/>
        <v>-22.797646174933515</v>
      </c>
      <c r="C392" s="5">
        <f t="shared" si="179"/>
        <v>290.50311469636699</v>
      </c>
      <c r="D392" s="5">
        <f t="shared" si="180"/>
        <v>88.830990514681588</v>
      </c>
      <c r="E392" s="2">
        <f t="shared" si="188"/>
        <v>291.39628055177371</v>
      </c>
      <c r="F392" s="2">
        <f t="shared" si="189"/>
        <v>-4.4871715893195745</v>
      </c>
      <c r="G392" s="3">
        <f t="shared" si="181"/>
        <v>-8.6348555971523862</v>
      </c>
      <c r="H392" s="3">
        <f t="shared" si="182"/>
        <v>58.000811739167304</v>
      </c>
      <c r="I392" s="3">
        <f t="shared" si="183"/>
        <v>-22.935329813593846</v>
      </c>
      <c r="J392" s="2">
        <f t="shared" si="190"/>
        <v>62.965738677826437</v>
      </c>
      <c r="K392" s="2">
        <f t="shared" si="184"/>
        <v>42.921430591565397</v>
      </c>
      <c r="L392" s="6">
        <f t="shared" si="166"/>
        <v>2960.8546709661828</v>
      </c>
      <c r="M392" s="2">
        <f t="shared" si="167"/>
        <v>37.524720656342247</v>
      </c>
      <c r="N392" s="2">
        <f t="shared" si="185"/>
        <v>62.965738677826437</v>
      </c>
      <c r="O392" s="2">
        <f t="shared" si="186"/>
        <v>42.921430591565397</v>
      </c>
      <c r="P392" s="5">
        <f t="shared" si="168"/>
        <v>0.38724359834175248</v>
      </c>
      <c r="Q392" s="4">
        <f t="shared" si="187"/>
        <v>0.59595458489485942</v>
      </c>
      <c r="R392" s="4">
        <f t="shared" si="169"/>
        <v>0.33823957253352765</v>
      </c>
      <c r="S392" s="4">
        <f t="shared" si="191"/>
        <v>0</v>
      </c>
      <c r="T392" s="4">
        <f t="shared" si="192"/>
        <v>0</v>
      </c>
      <c r="U392" s="5">
        <f t="shared" si="193"/>
        <v>1.1192755524529727</v>
      </c>
      <c r="V392" s="5">
        <f t="shared" si="194"/>
        <v>-7.5182369724267755</v>
      </c>
      <c r="W392" s="5">
        <f t="shared" si="195"/>
        <v>2.9729453676407962</v>
      </c>
      <c r="X392" s="5">
        <f t="shared" si="170"/>
        <v>1</v>
      </c>
      <c r="Y392" s="5">
        <f t="shared" si="171"/>
        <v>-1.2582226810609798</v>
      </c>
      <c r="Z392" s="5">
        <f t="shared" si="172"/>
        <v>2.2449898428896642</v>
      </c>
      <c r="AA392" s="5">
        <f t="shared" si="173"/>
        <v>6.1510257554785008</v>
      </c>
      <c r="AB392" s="5">
        <f t="shared" si="174"/>
        <v>-0.13894712860800706</v>
      </c>
      <c r="AC392" s="5">
        <f t="shared" si="175"/>
        <v>-5.2732471295371113</v>
      </c>
      <c r="AD392" s="5">
        <f t="shared" si="176"/>
        <v>-23.050028876880702</v>
      </c>
      <c r="AE392">
        <f t="shared" si="196"/>
        <v>0</v>
      </c>
    </row>
    <row r="393" spans="1:31" x14ac:dyDescent="0.2">
      <c r="A393">
        <f t="shared" si="177"/>
        <v>3.609999999999967</v>
      </c>
      <c r="B393" s="5">
        <f t="shared" si="178"/>
        <v>-22.884001678261466</v>
      </c>
      <c r="C393" s="5">
        <f t="shared" si="179"/>
        <v>291.0828591514022</v>
      </c>
      <c r="D393" s="5">
        <f t="shared" si="180"/>
        <v>88.600484715101814</v>
      </c>
      <c r="E393" s="2">
        <f t="shared" si="188"/>
        <v>291.98100695861319</v>
      </c>
      <c r="F393" s="2">
        <f t="shared" si="189"/>
        <v>-4.4951648689173584</v>
      </c>
      <c r="G393" s="3">
        <f t="shared" si="181"/>
        <v>-8.6362450684384662</v>
      </c>
      <c r="H393" s="3">
        <f t="shared" si="182"/>
        <v>57.948079267871933</v>
      </c>
      <c r="I393" s="3">
        <f t="shared" si="183"/>
        <v>-23.165830102362651</v>
      </c>
      <c r="J393" s="2">
        <f t="shared" si="190"/>
        <v>63.001748420573442</v>
      </c>
      <c r="K393" s="2">
        <f t="shared" si="184"/>
        <v>42.945977110138678</v>
      </c>
      <c r="L393" s="6">
        <f t="shared" si="166"/>
        <v>2960.8531377553832</v>
      </c>
      <c r="M393" s="2">
        <f t="shared" si="167"/>
        <v>37.52470122502482</v>
      </c>
      <c r="N393" s="2">
        <f t="shared" si="185"/>
        <v>63.001748420573442</v>
      </c>
      <c r="O393" s="2">
        <f t="shared" si="186"/>
        <v>42.945977110138678</v>
      </c>
      <c r="P393" s="5">
        <f t="shared" si="168"/>
        <v>0.38724350881609926</v>
      </c>
      <c r="Q393" s="4">
        <f t="shared" si="187"/>
        <v>0.5956136482836244</v>
      </c>
      <c r="R393" s="4">
        <f t="shared" si="169"/>
        <v>0.3381823823142171</v>
      </c>
      <c r="S393" s="4">
        <f t="shared" si="191"/>
        <v>0</v>
      </c>
      <c r="T393" s="4">
        <f t="shared" si="192"/>
        <v>0</v>
      </c>
      <c r="U393" s="5">
        <f t="shared" si="193"/>
        <v>1.1200956111186813</v>
      </c>
      <c r="V393" s="5">
        <f t="shared" si="194"/>
        <v>-7.5156956230790248</v>
      </c>
      <c r="W393" s="5">
        <f t="shared" si="195"/>
        <v>3.00454010046627</v>
      </c>
      <c r="X393" s="5">
        <f t="shared" si="170"/>
        <v>0.99999999999999978</v>
      </c>
      <c r="Y393" s="5">
        <f t="shared" si="171"/>
        <v>-1.253503926493714</v>
      </c>
      <c r="Z393" s="5">
        <f t="shared" si="172"/>
        <v>2.2708665814680433</v>
      </c>
      <c r="AA393" s="5">
        <f t="shared" si="173"/>
        <v>6.1477582777660151</v>
      </c>
      <c r="AB393" s="5">
        <f t="shared" si="174"/>
        <v>-0.13340831537503273</v>
      </c>
      <c r="AC393" s="5">
        <f t="shared" si="175"/>
        <v>-5.2448290416109815</v>
      </c>
      <c r="AD393" s="5">
        <f t="shared" si="176"/>
        <v>-23.021701621767715</v>
      </c>
      <c r="AE393">
        <f t="shared" si="196"/>
        <v>0</v>
      </c>
    </row>
    <row r="394" spans="1:31" x14ac:dyDescent="0.2">
      <c r="A394">
        <f t="shared" si="177"/>
        <v>3.6199999999999668</v>
      </c>
      <c r="B394" s="5">
        <f t="shared" si="178"/>
        <v>-22.970370799361618</v>
      </c>
      <c r="C394" s="5">
        <f t="shared" si="179"/>
        <v>291.66207770262884</v>
      </c>
      <c r="D394" s="5">
        <f t="shared" si="180"/>
        <v>88.367675328997095</v>
      </c>
      <c r="E394" s="2">
        <f t="shared" si="188"/>
        <v>292.56521581431116</v>
      </c>
      <c r="F394" s="2">
        <f t="shared" si="189"/>
        <v>-4.5031369423519019</v>
      </c>
      <c r="G394" s="3">
        <f t="shared" si="181"/>
        <v>-8.6375791515922167</v>
      </c>
      <c r="H394" s="3">
        <f t="shared" si="182"/>
        <v>57.895630977455824</v>
      </c>
      <c r="I394" s="3">
        <f t="shared" si="183"/>
        <v>-23.396047118580327</v>
      </c>
      <c r="J394" s="2">
        <f t="shared" si="190"/>
        <v>63.03877283587137</v>
      </c>
      <c r="K394" s="2">
        <f t="shared" si="184"/>
        <v>42.971215293709179</v>
      </c>
      <c r="L394" s="6">
        <f t="shared" si="166"/>
        <v>2960.8515956783449</v>
      </c>
      <c r="M394" s="2">
        <f t="shared" si="167"/>
        <v>37.524681681340141</v>
      </c>
      <c r="N394" s="2">
        <f t="shared" si="185"/>
        <v>63.03877283587137</v>
      </c>
      <c r="O394" s="2">
        <f t="shared" si="186"/>
        <v>42.971215293709179</v>
      </c>
      <c r="P394" s="5">
        <f t="shared" si="168"/>
        <v>0.38724341877278462</v>
      </c>
      <c r="Q394" s="4">
        <f t="shared" si="187"/>
        <v>0.5952635178835084</v>
      </c>
      <c r="R394" s="4">
        <f t="shared" si="169"/>
        <v>0.33812360186368307</v>
      </c>
      <c r="S394" s="4">
        <f t="shared" si="191"/>
        <v>0</v>
      </c>
      <c r="T394" s="4">
        <f t="shared" si="192"/>
        <v>0</v>
      </c>
      <c r="U394" s="5">
        <f t="shared" si="193"/>
        <v>1.1209267285738742</v>
      </c>
      <c r="V394" s="5">
        <f t="shared" si="194"/>
        <v>-7.5133042593672794</v>
      </c>
      <c r="W394" s="5">
        <f t="shared" si="195"/>
        <v>3.0361810986538056</v>
      </c>
      <c r="X394" s="5">
        <f t="shared" si="170"/>
        <v>1.0000000000000002</v>
      </c>
      <c r="Y394" s="5">
        <f t="shared" si="171"/>
        <v>-1.2488075474204223</v>
      </c>
      <c r="Z394" s="5">
        <f t="shared" si="172"/>
        <v>2.2967599566364418</v>
      </c>
      <c r="AA394" s="5">
        <f t="shared" si="173"/>
        <v>6.1445867415355861</v>
      </c>
      <c r="AB394" s="5">
        <f t="shared" si="174"/>
        <v>-0.12788081884654812</v>
      </c>
      <c r="AC394" s="5">
        <f t="shared" si="175"/>
        <v>-5.2165443027308376</v>
      </c>
      <c r="AD394" s="5">
        <f t="shared" si="176"/>
        <v>-22.99323215981061</v>
      </c>
      <c r="AE394">
        <f t="shared" si="196"/>
        <v>0</v>
      </c>
    </row>
    <row r="395" spans="1:31" x14ac:dyDescent="0.2">
      <c r="A395">
        <f t="shared" si="177"/>
        <v>3.6299999999999666</v>
      </c>
      <c r="B395" s="5">
        <f t="shared" si="178"/>
        <v>-23.056752984918482</v>
      </c>
      <c r="C395" s="5">
        <f t="shared" si="179"/>
        <v>292.24077318518829</v>
      </c>
      <c r="D395" s="5">
        <f t="shared" si="180"/>
        <v>88.132565196203288</v>
      </c>
      <c r="E395" s="2">
        <f t="shared" si="188"/>
        <v>293.14890989066328</v>
      </c>
      <c r="F395" s="2">
        <f t="shared" si="189"/>
        <v>-4.5110878273916502</v>
      </c>
      <c r="G395" s="3">
        <f t="shared" si="181"/>
        <v>-8.6388579597806814</v>
      </c>
      <c r="H395" s="3">
        <f t="shared" si="182"/>
        <v>57.843465534428518</v>
      </c>
      <c r="I395" s="3">
        <f t="shared" si="183"/>
        <v>-23.625979440178433</v>
      </c>
      <c r="J395" s="2">
        <f t="shared" si="190"/>
        <v>63.076804582902106</v>
      </c>
      <c r="K395" s="2">
        <f t="shared" si="184"/>
        <v>42.997140138310911</v>
      </c>
      <c r="L395" s="6">
        <f t="shared" si="166"/>
        <v>2960.8500447274259</v>
      </c>
      <c r="M395" s="2">
        <f t="shared" si="167"/>
        <v>37.524662025191326</v>
      </c>
      <c r="N395" s="2">
        <f t="shared" si="185"/>
        <v>63.076804582902106</v>
      </c>
      <c r="O395" s="2">
        <f t="shared" si="186"/>
        <v>42.997140138310911</v>
      </c>
      <c r="P395" s="5">
        <f t="shared" si="168"/>
        <v>0.38724332821136315</v>
      </c>
      <c r="Q395" s="4">
        <f t="shared" si="187"/>
        <v>0.59490429601379868</v>
      </c>
      <c r="R395" s="4">
        <f t="shared" si="169"/>
        <v>0.33806324448485453</v>
      </c>
      <c r="S395" s="4">
        <f t="shared" si="191"/>
        <v>0</v>
      </c>
      <c r="T395" s="4">
        <f t="shared" si="192"/>
        <v>0</v>
      </c>
      <c r="U395" s="5">
        <f t="shared" si="193"/>
        <v>1.1217687846458193</v>
      </c>
      <c r="V395" s="5">
        <f t="shared" si="194"/>
        <v>-7.5110615702154151</v>
      </c>
      <c r="W395" s="5">
        <f t="shared" si="195"/>
        <v>3.0678691982277848</v>
      </c>
      <c r="X395" s="5">
        <f t="shared" si="170"/>
        <v>0.99999999999999967</v>
      </c>
      <c r="Y395" s="5">
        <f t="shared" si="171"/>
        <v>-1.2441332532468781</v>
      </c>
      <c r="Z395" s="5">
        <f t="shared" si="172"/>
        <v>2.3226703953367918</v>
      </c>
      <c r="AA395" s="5">
        <f t="shared" si="173"/>
        <v>6.1415102720179524</v>
      </c>
      <c r="AB395" s="5">
        <f t="shared" si="174"/>
        <v>-0.12236446860105876</v>
      </c>
      <c r="AC395" s="5">
        <f t="shared" si="175"/>
        <v>-5.1883911748786229</v>
      </c>
      <c r="AD395" s="5">
        <f t="shared" si="176"/>
        <v>-22.964620529754264</v>
      </c>
      <c r="AE395">
        <f t="shared" si="196"/>
        <v>0</v>
      </c>
    </row>
    <row r="396" spans="1:31" x14ac:dyDescent="0.2">
      <c r="A396">
        <f t="shared" si="177"/>
        <v>3.6399999999999664</v>
      </c>
      <c r="B396" s="5">
        <f t="shared" si="178"/>
        <v>-23.143147682739716</v>
      </c>
      <c r="C396" s="5">
        <f t="shared" si="179"/>
        <v>292.81894842097381</v>
      </c>
      <c r="D396" s="5">
        <f t="shared" si="180"/>
        <v>87.895157170775008</v>
      </c>
      <c r="E396" s="2">
        <f t="shared" si="188"/>
        <v>293.73209194609638</v>
      </c>
      <c r="F396" s="2">
        <f t="shared" si="189"/>
        <v>-4.5190175415612286</v>
      </c>
      <c r="G396" s="3">
        <f t="shared" si="181"/>
        <v>-8.6400816044666922</v>
      </c>
      <c r="H396" s="3">
        <f t="shared" si="182"/>
        <v>57.791581622679729</v>
      </c>
      <c r="I396" s="3">
        <f t="shared" si="183"/>
        <v>-23.855625645475975</v>
      </c>
      <c r="J396" s="2">
        <f t="shared" si="190"/>
        <v>63.115836297396775</v>
      </c>
      <c r="K396" s="2">
        <f t="shared" si="184"/>
        <v>43.023746623992345</v>
      </c>
      <c r="L396" s="6">
        <f t="shared" si="166"/>
        <v>2960.8484848957496</v>
      </c>
      <c r="M396" s="2">
        <f t="shared" si="167"/>
        <v>37.524642256491269</v>
      </c>
      <c r="N396" s="2">
        <f t="shared" si="185"/>
        <v>63.115836297396775</v>
      </c>
      <c r="O396" s="2">
        <f t="shared" si="186"/>
        <v>43.023746623992345</v>
      </c>
      <c r="P396" s="5">
        <f t="shared" si="168"/>
        <v>0.38724323713143405</v>
      </c>
      <c r="Q396" s="4">
        <f t="shared" si="187"/>
        <v>0.5945360856771057</v>
      </c>
      <c r="R396" s="4">
        <f t="shared" si="169"/>
        <v>0.33800132354497425</v>
      </c>
      <c r="S396" s="4">
        <f t="shared" si="191"/>
        <v>0</v>
      </c>
      <c r="T396" s="4">
        <f t="shared" si="192"/>
        <v>0</v>
      </c>
      <c r="U396" s="5">
        <f t="shared" si="193"/>
        <v>1.1226216577916386</v>
      </c>
      <c r="V396" s="5">
        <f t="shared" si="194"/>
        <v>-7.5089662502855612</v>
      </c>
      <c r="W396" s="5">
        <f t="shared" si="195"/>
        <v>3.0996052162211045</v>
      </c>
      <c r="X396" s="5">
        <f t="shared" si="170"/>
        <v>0.99999999999999978</v>
      </c>
      <c r="Y396" s="5">
        <f t="shared" si="171"/>
        <v>-1.2394807560685104</v>
      </c>
      <c r="Z396" s="5">
        <f t="shared" si="172"/>
        <v>2.3485983119671539</v>
      </c>
      <c r="AA396" s="5">
        <f t="shared" si="173"/>
        <v>6.1385279975797431</v>
      </c>
      <c r="AB396" s="5">
        <f t="shared" si="174"/>
        <v>-0.1168590982768718</v>
      </c>
      <c r="AC396" s="5">
        <f t="shared" si="175"/>
        <v>-5.1603679383184069</v>
      </c>
      <c r="AD396" s="5">
        <f t="shared" si="176"/>
        <v>-22.935866786199153</v>
      </c>
      <c r="AE396">
        <f t="shared" si="196"/>
        <v>0</v>
      </c>
    </row>
    <row r="397" spans="1:31" x14ac:dyDescent="0.2">
      <c r="A397">
        <f t="shared" si="177"/>
        <v>3.6499999999999662</v>
      </c>
      <c r="B397" s="5">
        <f t="shared" si="178"/>
        <v>-23.229554341739295</v>
      </c>
      <c r="C397" s="5">
        <f t="shared" si="179"/>
        <v>293.3966062188037</v>
      </c>
      <c r="D397" s="5">
        <f t="shared" si="180"/>
        <v>87.655454120980934</v>
      </c>
      <c r="E397" s="2">
        <f t="shared" si="188"/>
        <v>294.31476472584177</v>
      </c>
      <c r="F397" s="2">
        <f t="shared" si="189"/>
        <v>-4.5269261021420384</v>
      </c>
      <c r="G397" s="3">
        <f t="shared" si="181"/>
        <v>-8.6412501954494605</v>
      </c>
      <c r="H397" s="3">
        <f t="shared" si="182"/>
        <v>57.739977943296545</v>
      </c>
      <c r="I397" s="3">
        <f t="shared" si="183"/>
        <v>-24.084984313337966</v>
      </c>
      <c r="J397" s="2">
        <f t="shared" si="190"/>
        <v>63.155860592715086</v>
      </c>
      <c r="K397" s="2">
        <f t="shared" si="184"/>
        <v>43.051029715552204</v>
      </c>
      <c r="L397" s="6">
        <f t="shared" si="166"/>
        <v>2960.8469161771991</v>
      </c>
      <c r="M397" s="2">
        <f t="shared" si="167"/>
        <v>37.524622375162416</v>
      </c>
      <c r="N397" s="2">
        <f t="shared" si="185"/>
        <v>63.155860592715086</v>
      </c>
      <c r="O397" s="2">
        <f t="shared" si="186"/>
        <v>43.051029715552204</v>
      </c>
      <c r="P397" s="5">
        <f t="shared" si="168"/>
        <v>0.38724314553264105</v>
      </c>
      <c r="Q397" s="4">
        <f t="shared" si="187"/>
        <v>0.59415899051957199</v>
      </c>
      <c r="R397" s="4">
        <f t="shared" si="169"/>
        <v>0.3379378524726277</v>
      </c>
      <c r="S397" s="4">
        <f t="shared" si="191"/>
        <v>0</v>
      </c>
      <c r="T397" s="4">
        <f t="shared" si="192"/>
        <v>0</v>
      </c>
      <c r="U397" s="5">
        <f t="shared" si="193"/>
        <v>1.1234852251324892</v>
      </c>
      <c r="V397" s="5">
        <f t="shared" si="194"/>
        <v>-7.5070170000320617</v>
      </c>
      <c r="W397" s="5">
        <f t="shared" si="195"/>
        <v>3.1313899507078831</v>
      </c>
      <c r="X397" s="5">
        <f t="shared" si="170"/>
        <v>1</v>
      </c>
      <c r="Y397" s="5">
        <f t="shared" si="171"/>
        <v>-1.2348497706879122</v>
      </c>
      <c r="Z397" s="5">
        <f t="shared" si="172"/>
        <v>2.3745441084015178</v>
      </c>
      <c r="AA397" s="5">
        <f t="shared" si="173"/>
        <v>6.1356390498024576</v>
      </c>
      <c r="AB397" s="5">
        <f t="shared" si="174"/>
        <v>-0.11136454555542308</v>
      </c>
      <c r="AC397" s="5">
        <f t="shared" si="175"/>
        <v>-5.1324728916305435</v>
      </c>
      <c r="AD397" s="5">
        <f t="shared" si="176"/>
        <v>-22.906970999489658</v>
      </c>
      <c r="AE397">
        <f t="shared" si="196"/>
        <v>0</v>
      </c>
    </row>
    <row r="398" spans="1:31" x14ac:dyDescent="0.2">
      <c r="A398">
        <f t="shared" si="177"/>
        <v>3.6599999999999659</v>
      </c>
      <c r="B398" s="5">
        <f t="shared" si="178"/>
        <v>-23.315972411921067</v>
      </c>
      <c r="C398" s="5">
        <f t="shared" si="179"/>
        <v>293.97374937459205</v>
      </c>
      <c r="D398" s="5">
        <f t="shared" si="180"/>
        <v>87.41345892929759</v>
      </c>
      <c r="E398" s="2">
        <f t="shared" si="188"/>
        <v>294.89693096210567</v>
      </c>
      <c r="F398" s="2">
        <f t="shared" si="189"/>
        <v>-4.5348135261728766</v>
      </c>
      <c r="G398" s="3">
        <f t="shared" si="181"/>
        <v>-8.6423638409050145</v>
      </c>
      <c r="H398" s="3">
        <f t="shared" si="182"/>
        <v>57.688653214380238</v>
      </c>
      <c r="I398" s="3">
        <f t="shared" si="183"/>
        <v>-24.314054023332861</v>
      </c>
      <c r="J398" s="2">
        <f t="shared" si="190"/>
        <v>63.196870060922755</v>
      </c>
      <c r="K398" s="2">
        <f t="shared" si="184"/>
        <v>43.078984363273861</v>
      </c>
      <c r="L398" s="6">
        <f t="shared" si="166"/>
        <v>2960.8453385664106</v>
      </c>
      <c r="M398" s="2">
        <f t="shared" si="167"/>
        <v>37.524602381136809</v>
      </c>
      <c r="N398" s="2">
        <f t="shared" si="185"/>
        <v>63.196870060922755</v>
      </c>
      <c r="O398" s="2">
        <f t="shared" si="186"/>
        <v>43.078984363273861</v>
      </c>
      <c r="P398" s="5">
        <f t="shared" si="168"/>
        <v>0.3872430534146718</v>
      </c>
      <c r="Q398" s="4">
        <f t="shared" si="187"/>
        <v>0.59377311479132611</v>
      </c>
      <c r="R398" s="4">
        <f t="shared" si="169"/>
        <v>0.33787284475478269</v>
      </c>
      <c r="S398" s="4">
        <f t="shared" si="191"/>
        <v>0</v>
      </c>
      <c r="T398" s="4">
        <f t="shared" si="192"/>
        <v>0</v>
      </c>
      <c r="U398" s="5">
        <f t="shared" si="193"/>
        <v>1.1243593624876755</v>
      </c>
      <c r="V398" s="5">
        <f t="shared" si="194"/>
        <v>-7.5052125257550868</v>
      </c>
      <c r="W398" s="5">
        <f t="shared" si="195"/>
        <v>3.1632241808397037</v>
      </c>
      <c r="X398" s="5">
        <f t="shared" si="170"/>
        <v>1.0000000000000002</v>
      </c>
      <c r="Y398" s="5">
        <f t="shared" si="171"/>
        <v>-1.230240014631609</v>
      </c>
      <c r="Z398" s="5">
        <f t="shared" si="172"/>
        <v>2.4005081740129821</v>
      </c>
      <c r="AA398" s="5">
        <f t="shared" si="173"/>
        <v>6.1328425635605637</v>
      </c>
      <c r="AB398" s="5">
        <f t="shared" si="174"/>
        <v>-0.1058806521439335</v>
      </c>
      <c r="AC398" s="5">
        <f t="shared" si="175"/>
        <v>-5.1047043517421047</v>
      </c>
      <c r="AD398" s="5">
        <f t="shared" si="176"/>
        <v>-22.877933255599732</v>
      </c>
      <c r="AE398">
        <f t="shared" si="196"/>
        <v>0</v>
      </c>
    </row>
    <row r="399" spans="1:31" x14ac:dyDescent="0.2">
      <c r="A399">
        <f t="shared" si="177"/>
        <v>3.6699999999999657</v>
      </c>
      <c r="B399" s="5">
        <f t="shared" si="178"/>
        <v>-23.402401344362726</v>
      </c>
      <c r="C399" s="5">
        <f t="shared" si="179"/>
        <v>294.55038067151827</v>
      </c>
      <c r="D399" s="5">
        <f t="shared" si="180"/>
        <v>87.169174492401481</v>
      </c>
      <c r="E399" s="2">
        <f t="shared" si="188"/>
        <v>295.47859337423915</v>
      </c>
      <c r="F399" s="2">
        <f t="shared" si="189"/>
        <v>-4.5426798304506191</v>
      </c>
      <c r="G399" s="3">
        <f t="shared" si="181"/>
        <v>-8.6434226474264531</v>
      </c>
      <c r="H399" s="3">
        <f t="shared" si="182"/>
        <v>57.637606170862817</v>
      </c>
      <c r="I399" s="3">
        <f t="shared" si="183"/>
        <v>-24.54283335588886</v>
      </c>
      <c r="J399" s="2">
        <f t="shared" si="190"/>
        <v>63.238857273866508</v>
      </c>
      <c r="K399" s="2">
        <f t="shared" si="184"/>
        <v>43.107605503658149</v>
      </c>
      <c r="L399" s="6">
        <f t="shared" si="166"/>
        <v>2960.843752058769</v>
      </c>
      <c r="M399" s="2">
        <f t="shared" si="167"/>
        <v>37.524582274355929</v>
      </c>
      <c r="N399" s="2">
        <f t="shared" si="185"/>
        <v>63.238857273866508</v>
      </c>
      <c r="O399" s="2">
        <f t="shared" si="186"/>
        <v>43.107605503658149</v>
      </c>
      <c r="P399" s="5">
        <f t="shared" si="168"/>
        <v>0.38724296077725751</v>
      </c>
      <c r="Q399" s="4">
        <f t="shared" si="187"/>
        <v>0.59337856330719918</v>
      </c>
      <c r="R399" s="4">
        <f t="shared" si="169"/>
        <v>0.33780631393384047</v>
      </c>
      <c r="S399" s="4">
        <f t="shared" si="191"/>
        <v>0</v>
      </c>
      <c r="T399" s="4">
        <f t="shared" si="192"/>
        <v>0</v>
      </c>
      <c r="U399" s="5">
        <f t="shared" si="193"/>
        <v>1.1252439444086877</v>
      </c>
      <c r="V399" s="5">
        <f t="shared" si="194"/>
        <v>-7.5035515396539054</v>
      </c>
      <c r="W399" s="5">
        <f t="shared" si="195"/>
        <v>3.1951086668853632</v>
      </c>
      <c r="X399" s="5">
        <f t="shared" si="170"/>
        <v>1</v>
      </c>
      <c r="Y399" s="5">
        <f t="shared" si="171"/>
        <v>-1.225651208166098</v>
      </c>
      <c r="Z399" s="5">
        <f t="shared" si="172"/>
        <v>2.4264908857002663</v>
      </c>
      <c r="AA399" s="5">
        <f t="shared" si="173"/>
        <v>6.1301376770986789</v>
      </c>
      <c r="AB399" s="5">
        <f t="shared" si="174"/>
        <v>-0.10040726375741027</v>
      </c>
      <c r="AC399" s="5">
        <f t="shared" si="175"/>
        <v>-5.0770606539536391</v>
      </c>
      <c r="AD399" s="5">
        <f t="shared" si="176"/>
        <v>-22.848753656015958</v>
      </c>
      <c r="AE399">
        <f t="shared" si="196"/>
        <v>0</v>
      </c>
    </row>
    <row r="400" spans="1:31" x14ac:dyDescent="0.2">
      <c r="A400">
        <f t="shared" si="177"/>
        <v>3.6799999999999655</v>
      </c>
      <c r="B400" s="5">
        <f t="shared" si="178"/>
        <v>-23.488840591200177</v>
      </c>
      <c r="C400" s="5">
        <f t="shared" si="179"/>
        <v>295.12650288019421</v>
      </c>
      <c r="D400" s="5">
        <f t="shared" si="180"/>
        <v>86.922603721159788</v>
      </c>
      <c r="E400" s="2">
        <f t="shared" si="188"/>
        <v>296.05975466890482</v>
      </c>
      <c r="F400" s="2">
        <f t="shared" si="189"/>
        <v>-4.5505250315309462</v>
      </c>
      <c r="G400" s="3">
        <f t="shared" si="181"/>
        <v>-8.6444267200640272</v>
      </c>
      <c r="H400" s="3">
        <f t="shared" si="182"/>
        <v>57.58683556432328</v>
      </c>
      <c r="I400" s="3">
        <f t="shared" si="183"/>
        <v>-24.771320892449019</v>
      </c>
      <c r="J400" s="2">
        <f t="shared" si="190"/>
        <v>63.281814784246244</v>
      </c>
      <c r="K400" s="2">
        <f t="shared" si="184"/>
        <v>43.13688806015422</v>
      </c>
      <c r="L400" s="6">
        <f t="shared" si="166"/>
        <v>2960.8421566504007</v>
      </c>
      <c r="M400" s="2">
        <f t="shared" si="167"/>
        <v>37.524562054770705</v>
      </c>
      <c r="N400" s="2">
        <f t="shared" si="185"/>
        <v>63.281814784246244</v>
      </c>
      <c r="O400" s="2">
        <f t="shared" si="186"/>
        <v>43.13688806015422</v>
      </c>
      <c r="P400" s="5">
        <f t="shared" si="168"/>
        <v>0.38724286762017301</v>
      </c>
      <c r="Q400" s="4">
        <f t="shared" si="187"/>
        <v>0.59297544140773117</v>
      </c>
      <c r="R400" s="4">
        <f t="shared" si="169"/>
        <v>0.33773827360470055</v>
      </c>
      <c r="S400" s="4">
        <f t="shared" si="191"/>
        <v>0</v>
      </c>
      <c r="T400" s="4">
        <f t="shared" si="192"/>
        <v>0</v>
      </c>
      <c r="U400" s="5">
        <f t="shared" si="193"/>
        <v>1.1261388442131521</v>
      </c>
      <c r="V400" s="5">
        <f t="shared" si="194"/>
        <v>-7.5020327598797127</v>
      </c>
      <c r="W400" s="5">
        <f t="shared" si="195"/>
        <v>3.227044150274089</v>
      </c>
      <c r="X400" s="5">
        <f t="shared" si="170"/>
        <v>1</v>
      </c>
      <c r="Y400" s="5">
        <f t="shared" si="171"/>
        <v>-1.2210830743131365</v>
      </c>
      <c r="Z400" s="5">
        <f t="shared" si="172"/>
        <v>2.4524926079175078</v>
      </c>
      <c r="AA400" s="5">
        <f t="shared" si="173"/>
        <v>6.127523532107773</v>
      </c>
      <c r="AB400" s="5">
        <f t="shared" si="174"/>
        <v>-9.4944230099984317E-2</v>
      </c>
      <c r="AC400" s="5">
        <f t="shared" si="175"/>
        <v>-5.049540151962205</v>
      </c>
      <c r="AD400" s="5">
        <f t="shared" si="176"/>
        <v>-22.819432317618137</v>
      </c>
      <c r="AE400">
        <f t="shared" si="196"/>
        <v>0</v>
      </c>
    </row>
    <row r="401" spans="1:31" x14ac:dyDescent="0.2">
      <c r="A401">
        <f t="shared" si="177"/>
        <v>3.6899999999999653</v>
      </c>
      <c r="B401" s="5">
        <f t="shared" si="178"/>
        <v>-23.575289605612323</v>
      </c>
      <c r="C401" s="5">
        <f t="shared" si="179"/>
        <v>295.70211875882984</v>
      </c>
      <c r="D401" s="5">
        <f t="shared" si="180"/>
        <v>86.673749540619411</v>
      </c>
      <c r="E401" s="2">
        <f t="shared" si="188"/>
        <v>296.64041754024282</v>
      </c>
      <c r="F401" s="2">
        <f t="shared" si="189"/>
        <v>-4.5583491457291165</v>
      </c>
      <c r="G401" s="3">
        <f t="shared" si="181"/>
        <v>-8.6453761623650269</v>
      </c>
      <c r="H401" s="3">
        <f t="shared" si="182"/>
        <v>57.536340162803661</v>
      </c>
      <c r="I401" s="3">
        <f t="shared" si="183"/>
        <v>-24.999515215625202</v>
      </c>
      <c r="J401" s="2">
        <f t="shared" si="190"/>
        <v>63.325735126683838</v>
      </c>
      <c r="K401" s="2">
        <f t="shared" si="184"/>
        <v>43.166826943888097</v>
      </c>
      <c r="L401" s="6">
        <f t="shared" si="166"/>
        <v>2960.840552338168</v>
      </c>
      <c r="M401" s="2">
        <f t="shared" si="167"/>
        <v>37.524541722341368</v>
      </c>
      <c r="N401" s="2">
        <f t="shared" si="185"/>
        <v>63.325735126683838</v>
      </c>
      <c r="O401" s="2">
        <f t="shared" si="186"/>
        <v>43.166826943888097</v>
      </c>
      <c r="P401" s="5">
        <f t="shared" si="168"/>
        <v>0.38724277394323581</v>
      </c>
      <c r="Q401" s="4">
        <f t="shared" si="187"/>
        <v>0.59256385492048536</v>
      </c>
      <c r="R401" s="4">
        <f t="shared" si="169"/>
        <v>0.33766873741183978</v>
      </c>
      <c r="S401" s="4">
        <f t="shared" si="191"/>
        <v>0</v>
      </c>
      <c r="T401" s="4">
        <f t="shared" si="192"/>
        <v>0</v>
      </c>
      <c r="U401" s="5">
        <f t="shared" si="193"/>
        <v>1.127043934018686</v>
      </c>
      <c r="V401" s="5">
        <f t="shared" si="194"/>
        <v>-7.5006549105879872</v>
      </c>
      <c r="W401" s="5">
        <f t="shared" si="195"/>
        <v>3.2590313536421682</v>
      </c>
      <c r="X401" s="5">
        <f t="shared" si="170"/>
        <v>1</v>
      </c>
      <c r="Y401" s="5">
        <f t="shared" si="171"/>
        <v>-1.2165353388642943</v>
      </c>
      <c r="Z401" s="5">
        <f t="shared" si="172"/>
        <v>2.4785136927073097</v>
      </c>
      <c r="AA401" s="5">
        <f t="shared" si="173"/>
        <v>6.1249992738004009</v>
      </c>
      <c r="AB401" s="5">
        <f t="shared" si="174"/>
        <v>-8.9491404845608358E-2</v>
      </c>
      <c r="AC401" s="5">
        <f t="shared" si="175"/>
        <v>-5.0221412178806775</v>
      </c>
      <c r="AD401" s="5">
        <f t="shared" si="176"/>
        <v>-22.789969372557429</v>
      </c>
      <c r="AE401">
        <f t="shared" si="196"/>
        <v>0</v>
      </c>
    </row>
    <row r="402" spans="1:31" x14ac:dyDescent="0.2">
      <c r="A402">
        <f t="shared" si="177"/>
        <v>3.6999999999999651</v>
      </c>
      <c r="B402" s="5">
        <f t="shared" si="178"/>
        <v>-23.661747841806218</v>
      </c>
      <c r="C402" s="5">
        <f t="shared" si="179"/>
        <v>296.27723105339697</v>
      </c>
      <c r="D402" s="5">
        <f t="shared" si="180"/>
        <v>86.422614889994534</v>
      </c>
      <c r="E402" s="2">
        <f t="shared" si="188"/>
        <v>297.22058467003461</v>
      </c>
      <c r="F402" s="2">
        <f t="shared" si="189"/>
        <v>-4.5661521891207828</v>
      </c>
      <c r="G402" s="3">
        <f t="shared" si="181"/>
        <v>-8.6462710764134822</v>
      </c>
      <c r="H402" s="3">
        <f t="shared" si="182"/>
        <v>57.486118750624854</v>
      </c>
      <c r="I402" s="3">
        <f t="shared" si="183"/>
        <v>-25.227414909350777</v>
      </c>
      <c r="J402" s="2">
        <f t="shared" si="190"/>
        <v>63.37061081878808</v>
      </c>
      <c r="K402" s="2">
        <f t="shared" si="184"/>
        <v>43.197417054388602</v>
      </c>
      <c r="L402" s="6">
        <f t="shared" si="166"/>
        <v>2960.8389391196633</v>
      </c>
      <c r="M402" s="2">
        <f t="shared" si="167"/>
        <v>37.524521277037401</v>
      </c>
      <c r="N402" s="2">
        <f t="shared" si="185"/>
        <v>63.37061081878808</v>
      </c>
      <c r="O402" s="2">
        <f t="shared" si="186"/>
        <v>43.197417054388602</v>
      </c>
      <c r="P402" s="5">
        <f t="shared" si="168"/>
        <v>0.38724267974630622</v>
      </c>
      <c r="Q402" s="4">
        <f t="shared" si="187"/>
        <v>0.59214391012169565</v>
      </c>
      <c r="R402" s="4">
        <f t="shared" si="169"/>
        <v>0.33759771904640706</v>
      </c>
      <c r="S402" s="4">
        <f t="shared" si="191"/>
        <v>0</v>
      </c>
      <c r="T402" s="4">
        <f t="shared" si="192"/>
        <v>0</v>
      </c>
      <c r="U402" s="5">
        <f t="shared" si="193"/>
        <v>1.1279590847766487</v>
      </c>
      <c r="V402" s="5">
        <f t="shared" si="194"/>
        <v>-7.4994167219903245</v>
      </c>
      <c r="W402" s="5">
        <f t="shared" si="195"/>
        <v>3.2910709808829601</v>
      </c>
      <c r="X402" s="5">
        <f t="shared" si="170"/>
        <v>1</v>
      </c>
      <c r="Y402" s="5">
        <f t="shared" si="171"/>
        <v>-1.2120077303947481</v>
      </c>
      <c r="Z402" s="5">
        <f t="shared" si="172"/>
        <v>2.5045544797369539</v>
      </c>
      <c r="AA402" s="5">
        <f t="shared" si="173"/>
        <v>6.122564050984824</v>
      </c>
      <c r="AB402" s="5">
        <f t="shared" si="174"/>
        <v>-8.4048645618099327E-2</v>
      </c>
      <c r="AC402" s="5">
        <f t="shared" si="175"/>
        <v>-4.9948622422533706</v>
      </c>
      <c r="AD402" s="5">
        <f t="shared" si="176"/>
        <v>-22.760364968132215</v>
      </c>
      <c r="AE402">
        <f t="shared" si="196"/>
        <v>0</v>
      </c>
    </row>
    <row r="403" spans="1:31" x14ac:dyDescent="0.2">
      <c r="A403">
        <f t="shared" si="177"/>
        <v>3.7099999999999649</v>
      </c>
      <c r="B403" s="5">
        <f t="shared" si="178"/>
        <v>-23.748214755002632</v>
      </c>
      <c r="C403" s="5">
        <f t="shared" si="179"/>
        <v>296.8518424977911</v>
      </c>
      <c r="D403" s="5">
        <f t="shared" si="180"/>
        <v>86.169202722652614</v>
      </c>
      <c r="E403" s="2">
        <f t="shared" si="188"/>
        <v>297.80025872786462</v>
      </c>
      <c r="F403" s="2">
        <f t="shared" si="189"/>
        <v>-4.5739341775428661</v>
      </c>
      <c r="G403" s="3">
        <f t="shared" si="181"/>
        <v>-8.6471115628696626</v>
      </c>
      <c r="H403" s="3">
        <f t="shared" si="182"/>
        <v>57.43617012820232</v>
      </c>
      <c r="I403" s="3">
        <f t="shared" si="183"/>
        <v>-25.455018559032098</v>
      </c>
      <c r="J403" s="2">
        <f t="shared" si="190"/>
        <v>63.416434362215476</v>
      </c>
      <c r="K403" s="2">
        <f t="shared" si="184"/>
        <v>43.228653280310482</v>
      </c>
      <c r="L403" s="6">
        <f t="shared" si="166"/>
        <v>2960.8373169932029</v>
      </c>
      <c r="M403" s="2">
        <f t="shared" si="167"/>
        <v>37.524500718837473</v>
      </c>
      <c r="N403" s="2">
        <f t="shared" si="185"/>
        <v>63.416434362215476</v>
      </c>
      <c r="O403" s="2">
        <f t="shared" si="186"/>
        <v>43.228653280310482</v>
      </c>
      <c r="P403" s="5">
        <f t="shared" si="168"/>
        <v>0.38724258502928677</v>
      </c>
      <c r="Q403" s="4">
        <f t="shared" si="187"/>
        <v>0.59171571369826448</v>
      </c>
      <c r="R403" s="4">
        <f t="shared" si="169"/>
        <v>0.33752523224333536</v>
      </c>
      <c r="S403" s="4">
        <f t="shared" si="191"/>
        <v>0</v>
      </c>
      <c r="T403" s="4">
        <f t="shared" si="192"/>
        <v>0</v>
      </c>
      <c r="U403" s="5">
        <f t="shared" si="193"/>
        <v>1.1288841663057771</v>
      </c>
      <c r="V403" s="5">
        <f t="shared" si="194"/>
        <v>-7.4983169304056965</v>
      </c>
      <c r="W403" s="5">
        <f t="shared" si="195"/>
        <v>3.3231637172002295</v>
      </c>
      <c r="X403" s="5">
        <f t="shared" si="170"/>
        <v>1.0000000000000002</v>
      </c>
      <c r="Y403" s="5">
        <f t="shared" si="171"/>
        <v>-1.2074999802763333</v>
      </c>
      <c r="Z403" s="5">
        <f t="shared" si="172"/>
        <v>2.5306152963377699</v>
      </c>
      <c r="AA403" s="5">
        <f t="shared" si="173"/>
        <v>6.1202170161381098</v>
      </c>
      <c r="AB403" s="5">
        <f t="shared" si="174"/>
        <v>-7.861581397055617E-2</v>
      </c>
      <c r="AC403" s="5">
        <f t="shared" si="175"/>
        <v>-4.967701634067927</v>
      </c>
      <c r="AD403" s="5">
        <f t="shared" si="176"/>
        <v>-22.730619266661662</v>
      </c>
      <c r="AE403">
        <f t="shared" si="196"/>
        <v>0</v>
      </c>
    </row>
    <row r="404" spans="1:31" x14ac:dyDescent="0.2">
      <c r="A404">
        <f t="shared" si="177"/>
        <v>3.7199999999999647</v>
      </c>
      <c r="B404" s="5">
        <f t="shared" si="178"/>
        <v>-23.834689801422027</v>
      </c>
      <c r="C404" s="5">
        <f t="shared" si="179"/>
        <v>297.42595581399144</v>
      </c>
      <c r="D404" s="5">
        <f t="shared" si="180"/>
        <v>85.913516006098959</v>
      </c>
      <c r="E404" s="2">
        <f t="shared" si="188"/>
        <v>298.37944237128067</v>
      </c>
      <c r="F404" s="2">
        <f t="shared" si="189"/>
        <v>-4.5816951265944663</v>
      </c>
      <c r="G404" s="3">
        <f t="shared" si="181"/>
        <v>-8.6478977210093682</v>
      </c>
      <c r="H404" s="3">
        <f t="shared" si="182"/>
        <v>57.38649311186164</v>
      </c>
      <c r="I404" s="3">
        <f t="shared" si="183"/>
        <v>-25.682324751698715</v>
      </c>
      <c r="J404" s="2">
        <f t="shared" si="190"/>
        <v>63.463198243726254</v>
      </c>
      <c r="K404" s="2">
        <f t="shared" si="184"/>
        <v>43.260530500154225</v>
      </c>
      <c r="L404" s="6">
        <f t="shared" si="166"/>
        <v>2960.8356859578189</v>
      </c>
      <c r="M404" s="2">
        <f t="shared" si="167"/>
        <v>37.524480047729305</v>
      </c>
      <c r="N404" s="2">
        <f t="shared" si="185"/>
        <v>63.463198243726254</v>
      </c>
      <c r="O404" s="2">
        <f t="shared" si="186"/>
        <v>43.260530500154225</v>
      </c>
      <c r="P404" s="5">
        <f t="shared" si="168"/>
        <v>0.38724248979212178</v>
      </c>
      <c r="Q404" s="4">
        <f t="shared" si="187"/>
        <v>0.59127937271013353</v>
      </c>
      <c r="R404" s="4">
        <f t="shared" si="169"/>
        <v>0.33745129077847108</v>
      </c>
      <c r="S404" s="4">
        <f t="shared" si="191"/>
        <v>0</v>
      </c>
      <c r="T404" s="4">
        <f t="shared" si="192"/>
        <v>0</v>
      </c>
      <c r="U404" s="5">
        <f t="shared" si="193"/>
        <v>1.1298190473257006</v>
      </c>
      <c r="V404" s="5">
        <f t="shared" si="194"/>
        <v>-7.4973542783111</v>
      </c>
      <c r="W404" s="5">
        <f t="shared" si="195"/>
        <v>3.3553102291647776</v>
      </c>
      <c r="X404" s="5">
        <f t="shared" si="170"/>
        <v>1</v>
      </c>
      <c r="Y404" s="5">
        <f t="shared" si="171"/>
        <v>-1.2030118226898339</v>
      </c>
      <c r="Z404" s="5">
        <f t="shared" si="172"/>
        <v>2.5566964575475741</v>
      </c>
      <c r="AA404" s="5">
        <f t="shared" si="173"/>
        <v>6.117957325478061</v>
      </c>
      <c r="AB404" s="5">
        <f t="shared" si="174"/>
        <v>-7.3192775364133267E-2</v>
      </c>
      <c r="AC404" s="5">
        <f t="shared" si="175"/>
        <v>-4.9406578207635263</v>
      </c>
      <c r="AD404" s="5">
        <f t="shared" si="176"/>
        <v>-22.700732445357161</v>
      </c>
      <c r="AE404">
        <f t="shared" si="196"/>
        <v>0</v>
      </c>
    </row>
    <row r="405" spans="1:31" x14ac:dyDescent="0.2">
      <c r="A405">
        <f t="shared" si="177"/>
        <v>3.7299999999999645</v>
      </c>
      <c r="B405" s="5">
        <f t="shared" si="178"/>
        <v>-23.921172438270887</v>
      </c>
      <c r="C405" s="5">
        <f t="shared" si="179"/>
        <v>297.99957371221905</v>
      </c>
      <c r="D405" s="5">
        <f t="shared" si="180"/>
        <v>85.655557721959696</v>
      </c>
      <c r="E405" s="2">
        <f t="shared" si="188"/>
        <v>298.958138245952</v>
      </c>
      <c r="F405" s="2">
        <f t="shared" si="189"/>
        <v>-4.5894350516378193</v>
      </c>
      <c r="G405" s="3">
        <f t="shared" si="181"/>
        <v>-8.6486296487630092</v>
      </c>
      <c r="H405" s="3">
        <f t="shared" si="182"/>
        <v>57.337086533654002</v>
      </c>
      <c r="I405" s="3">
        <f t="shared" si="183"/>
        <v>-25.909332076152285</v>
      </c>
      <c r="J405" s="2">
        <f t="shared" si="190"/>
        <v>63.510894936235339</v>
      </c>
      <c r="K405" s="2">
        <f t="shared" si="184"/>
        <v>43.293043582982506</v>
      </c>
      <c r="L405" s="6">
        <f t="shared" si="166"/>
        <v>2960.8340460132567</v>
      </c>
      <c r="M405" s="2">
        <f t="shared" si="167"/>
        <v>37.524459263709673</v>
      </c>
      <c r="N405" s="2">
        <f t="shared" si="185"/>
        <v>63.510894936235339</v>
      </c>
      <c r="O405" s="2">
        <f t="shared" si="186"/>
        <v>43.293043582982506</v>
      </c>
      <c r="P405" s="5">
        <f t="shared" si="168"/>
        <v>0.38724239403479721</v>
      </c>
      <c r="Q405" s="4">
        <f t="shared" si="187"/>
        <v>0.59083499455304589</v>
      </c>
      <c r="R405" s="4">
        <f t="shared" si="169"/>
        <v>0.33737590846572385</v>
      </c>
      <c r="S405" s="4">
        <f t="shared" si="191"/>
        <v>0</v>
      </c>
      <c r="T405" s="4">
        <f t="shared" si="192"/>
        <v>0</v>
      </c>
      <c r="U405" s="5">
        <f t="shared" si="193"/>
        <v>1.1307635954903212</v>
      </c>
      <c r="V405" s="5">
        <f t="shared" si="194"/>
        <v>-7.4965275143915324</v>
      </c>
      <c r="W405" s="5">
        <f t="shared" si="195"/>
        <v>3.3875111647742928</v>
      </c>
      <c r="X405" s="5">
        <f t="shared" si="170"/>
        <v>1</v>
      </c>
      <c r="Y405" s="5">
        <f t="shared" si="171"/>
        <v>-1.1985429946365276</v>
      </c>
      <c r="Z405" s="5">
        <f t="shared" si="172"/>
        <v>2.5827982661561424</v>
      </c>
      <c r="AA405" s="5">
        <f t="shared" si="173"/>
        <v>6.1157841390339964</v>
      </c>
      <c r="AB405" s="5">
        <f t="shared" si="174"/>
        <v>-6.7779399146206343E-2</v>
      </c>
      <c r="AC405" s="5">
        <f t="shared" si="175"/>
        <v>-4.9137292482353896</v>
      </c>
      <c r="AD405" s="5">
        <f t="shared" si="176"/>
        <v>-22.670704696191709</v>
      </c>
      <c r="AE405">
        <f t="shared" si="196"/>
        <v>0</v>
      </c>
    </row>
    <row r="406" spans="1:31" x14ac:dyDescent="0.2">
      <c r="A406">
        <f t="shared" si="177"/>
        <v>3.7399999999999642</v>
      </c>
      <c r="B406" s="5">
        <f t="shared" si="178"/>
        <v>-24.007662123728476</v>
      </c>
      <c r="C406" s="5">
        <f t="shared" si="179"/>
        <v>298.57269889109318</v>
      </c>
      <c r="D406" s="5">
        <f t="shared" si="180"/>
        <v>85.395330865963359</v>
      </c>
      <c r="E406" s="2">
        <f t="shared" si="188"/>
        <v>299.5363489858259</v>
      </c>
      <c r="F406" s="2">
        <f t="shared" si="189"/>
        <v>-4.5971539677993132</v>
      </c>
      <c r="G406" s="3">
        <f t="shared" si="181"/>
        <v>-8.6493074427544716</v>
      </c>
      <c r="H406" s="3">
        <f t="shared" si="182"/>
        <v>57.287949241171646</v>
      </c>
      <c r="I406" s="3">
        <f t="shared" si="183"/>
        <v>-26.136039123114202</v>
      </c>
      <c r="J406" s="2">
        <f t="shared" si="190"/>
        <v>63.559516899857748</v>
      </c>
      <c r="K406" s="2">
        <f t="shared" si="184"/>
        <v>43.326187389132748</v>
      </c>
      <c r="L406" s="6">
        <f t="shared" si="166"/>
        <v>2960.8323971599639</v>
      </c>
      <c r="M406" s="2">
        <f t="shared" si="167"/>
        <v>37.52443836678426</v>
      </c>
      <c r="N406" s="2">
        <f t="shared" si="185"/>
        <v>63.559516899857748</v>
      </c>
      <c r="O406" s="2">
        <f t="shared" si="186"/>
        <v>43.326187389132748</v>
      </c>
      <c r="P406" s="5">
        <f t="shared" si="168"/>
        <v>0.38724229775734015</v>
      </c>
      <c r="Q406" s="4">
        <f t="shared" si="187"/>
        <v>0.59038268692171636</v>
      </c>
      <c r="R406" s="4">
        <f t="shared" si="169"/>
        <v>0.33729909915423556</v>
      </c>
      <c r="S406" s="4">
        <f t="shared" si="191"/>
        <v>0</v>
      </c>
      <c r="T406" s="4">
        <f t="shared" si="192"/>
        <v>0</v>
      </c>
      <c r="U406" s="5">
        <f t="shared" si="193"/>
        <v>1.1317176774210558</v>
      </c>
      <c r="V406" s="5">
        <f t="shared" si="194"/>
        <v>-7.4958353935892745</v>
      </c>
      <c r="W406" s="5">
        <f t="shared" si="195"/>
        <v>3.4197671535163976</v>
      </c>
      <c r="X406" s="5">
        <f t="shared" si="170"/>
        <v>1</v>
      </c>
      <c r="Y406" s="5">
        <f t="shared" si="171"/>
        <v>-1.19409323594897</v>
      </c>
      <c r="Z406" s="5">
        <f t="shared" si="172"/>
        <v>2.6089210127536573</v>
      </c>
      <c r="AA406" s="5">
        <f t="shared" si="173"/>
        <v>6.1136966207163583</v>
      </c>
      <c r="AB406" s="5">
        <f t="shared" si="174"/>
        <v>-6.237555852791421E-2</v>
      </c>
      <c r="AC406" s="5">
        <f t="shared" si="175"/>
        <v>-4.8869143808356172</v>
      </c>
      <c r="AD406" s="5">
        <f t="shared" si="176"/>
        <v>-22.640536225767242</v>
      </c>
      <c r="AE406">
        <f t="shared" si="196"/>
        <v>0</v>
      </c>
    </row>
    <row r="407" spans="1:31" x14ac:dyDescent="0.2">
      <c r="A407">
        <f t="shared" si="177"/>
        <v>3.749999999999964</v>
      </c>
      <c r="B407" s="5">
        <f t="shared" si="178"/>
        <v>-24.094158316933946</v>
      </c>
      <c r="C407" s="5">
        <f t="shared" si="179"/>
        <v>299.14533403778586</v>
      </c>
      <c r="D407" s="5">
        <f t="shared" si="180"/>
        <v>85.132838447920932</v>
      </c>
      <c r="E407" s="2">
        <f t="shared" si="188"/>
        <v>300.11407721328226</v>
      </c>
      <c r="F407" s="2">
        <f t="shared" si="189"/>
        <v>-4.6048518899705249</v>
      </c>
      <c r="G407" s="3">
        <f t="shared" si="181"/>
        <v>-8.6499311983397504</v>
      </c>
      <c r="H407" s="3">
        <f t="shared" si="182"/>
        <v>57.239080097363292</v>
      </c>
      <c r="I407" s="3">
        <f t="shared" si="183"/>
        <v>-26.362444485371874</v>
      </c>
      <c r="J407" s="2">
        <f t="shared" si="190"/>
        <v>63.609056582948121</v>
      </c>
      <c r="K407" s="2">
        <f t="shared" si="184"/>
        <v>43.359956770925777</v>
      </c>
      <c r="L407" s="6">
        <f t="shared" si="166"/>
        <v>2960.8307393990863</v>
      </c>
      <c r="M407" s="2">
        <f t="shared" si="167"/>
        <v>37.524417356967589</v>
      </c>
      <c r="N407" s="2">
        <f t="shared" si="185"/>
        <v>63.609056582948121</v>
      </c>
      <c r="O407" s="2">
        <f t="shared" si="186"/>
        <v>43.359956770925777</v>
      </c>
      <c r="P407" s="5">
        <f t="shared" si="168"/>
        <v>0.38724220095981837</v>
      </c>
      <c r="Q407" s="4">
        <f t="shared" si="187"/>
        <v>0.58992255777342995</v>
      </c>
      <c r="R407" s="4">
        <f t="shared" si="169"/>
        <v>0.33722087672557133</v>
      </c>
      <c r="S407" s="4">
        <f t="shared" si="191"/>
        <v>0</v>
      </c>
      <c r="T407" s="4">
        <f t="shared" si="192"/>
        <v>0</v>
      </c>
      <c r="U407" s="5">
        <f t="shared" si="193"/>
        <v>1.1326811587399277</v>
      </c>
      <c r="V407" s="5">
        <f t="shared" si="194"/>
        <v>-7.4952766771524173</v>
      </c>
      <c r="W407" s="5">
        <f t="shared" si="195"/>
        <v>3.452078806434824</v>
      </c>
      <c r="X407" s="5">
        <f t="shared" si="170"/>
        <v>1</v>
      </c>
      <c r="Y407" s="5">
        <f t="shared" si="171"/>
        <v>-1.1896622893010254</v>
      </c>
      <c r="Z407" s="5">
        <f t="shared" si="172"/>
        <v>2.6350649757820657</v>
      </c>
      <c r="AA407" s="5">
        <f t="shared" si="173"/>
        <v>6.111693938385045</v>
      </c>
      <c r="AB407" s="5">
        <f t="shared" si="174"/>
        <v>-5.6981130561097659E-2</v>
      </c>
      <c r="AC407" s="5">
        <f t="shared" si="175"/>
        <v>-4.8602117013703516</v>
      </c>
      <c r="AD407" s="5">
        <f t="shared" si="176"/>
        <v>-22.610227255180131</v>
      </c>
      <c r="AE407">
        <f t="shared" si="196"/>
        <v>0</v>
      </c>
    </row>
    <row r="408" spans="1:31" x14ac:dyDescent="0.2">
      <c r="A408">
        <f t="shared" si="177"/>
        <v>3.7599999999999638</v>
      </c>
      <c r="B408" s="5">
        <f t="shared" si="178"/>
        <v>-24.180660477973873</v>
      </c>
      <c r="C408" s="5">
        <f t="shared" si="179"/>
        <v>299.71748182817441</v>
      </c>
      <c r="D408" s="5">
        <f t="shared" si="180"/>
        <v>84.868083491704454</v>
      </c>
      <c r="E408" s="2">
        <f t="shared" si="188"/>
        <v>300.69132553928642</v>
      </c>
      <c r="F408" s="2">
        <f t="shared" si="189"/>
        <v>-4.6125288328093292</v>
      </c>
      <c r="G408" s="3">
        <f t="shared" si="181"/>
        <v>-8.6505010096453621</v>
      </c>
      <c r="H408" s="3">
        <f t="shared" si="182"/>
        <v>57.190477980349591</v>
      </c>
      <c r="I408" s="3">
        <f t="shared" si="183"/>
        <v>-26.588546757923677</v>
      </c>
      <c r="J408" s="2">
        <f t="shared" si="190"/>
        <v>63.659506423133855</v>
      </c>
      <c r="K408" s="2">
        <f t="shared" si="184"/>
        <v>43.394346573370044</v>
      </c>
      <c r="L408" s="6">
        <f t="shared" si="166"/>
        <v>2960.8290727324625</v>
      </c>
      <c r="M408" s="2">
        <f t="shared" si="167"/>
        <v>37.524396234282939</v>
      </c>
      <c r="N408" s="2">
        <f t="shared" si="185"/>
        <v>63.659506423133855</v>
      </c>
      <c r="O408" s="2">
        <f t="shared" si="186"/>
        <v>43.394346573370044</v>
      </c>
      <c r="P408" s="5">
        <f t="shared" si="168"/>
        <v>0.38724210364234002</v>
      </c>
      <c r="Q408" s="4">
        <f t="shared" si="187"/>
        <v>0.58945471529208371</v>
      </c>
      <c r="R408" s="4">
        <f t="shared" si="169"/>
        <v>0.33714125509093312</v>
      </c>
      <c r="S408" s="4">
        <f t="shared" si="191"/>
        <v>0</v>
      </c>
      <c r="T408" s="4">
        <f t="shared" si="192"/>
        <v>0</v>
      </c>
      <c r="U408" s="5">
        <f t="shared" si="193"/>
        <v>1.1336539041025024</v>
      </c>
      <c r="V408" s="5">
        <f t="shared" si="194"/>
        <v>-7.4948501326826005</v>
      </c>
      <c r="W408" s="5">
        <f t="shared" si="195"/>
        <v>3.4844467161986756</v>
      </c>
      <c r="X408" s="5">
        <f t="shared" si="170"/>
        <v>0.99999999999999978</v>
      </c>
      <c r="Y408" s="5">
        <f t="shared" si="171"/>
        <v>-1.1852499002171446</v>
      </c>
      <c r="Z408" s="5">
        <f t="shared" si="172"/>
        <v>2.6612304215893055</v>
      </c>
      <c r="AA408" s="5">
        <f t="shared" si="173"/>
        <v>6.1097752639165286</v>
      </c>
      <c r="AB408" s="5">
        <f t="shared" si="174"/>
        <v>-5.1595996114642162E-2</v>
      </c>
      <c r="AC408" s="5">
        <f t="shared" si="175"/>
        <v>-4.833619711093295</v>
      </c>
      <c r="AD408" s="5">
        <f t="shared" si="176"/>
        <v>-22.579778019884795</v>
      </c>
      <c r="AE408">
        <f t="shared" si="196"/>
        <v>0</v>
      </c>
    </row>
    <row r="409" spans="1:31" x14ac:dyDescent="0.2">
      <c r="A409">
        <f t="shared" si="177"/>
        <v>3.7699999999999636</v>
      </c>
      <c r="B409" s="5">
        <f t="shared" si="178"/>
        <v>-24.267168067870131</v>
      </c>
      <c r="C409" s="5">
        <f t="shared" si="179"/>
        <v>300.28914492699238</v>
      </c>
      <c r="D409" s="5">
        <f t="shared" si="180"/>
        <v>84.601069035224228</v>
      </c>
      <c r="E409" s="2">
        <f t="shared" si="188"/>
        <v>301.26809656354004</v>
      </c>
      <c r="F409" s="2">
        <f t="shared" si="189"/>
        <v>-4.6201848107410326</v>
      </c>
      <c r="G409" s="3">
        <f t="shared" si="181"/>
        <v>-8.6510169696065091</v>
      </c>
      <c r="H409" s="3">
        <f t="shared" si="182"/>
        <v>57.142141783238657</v>
      </c>
      <c r="I409" s="3">
        <f t="shared" si="183"/>
        <v>-26.814344538122526</v>
      </c>
      <c r="J409" s="2">
        <f t="shared" si="190"/>
        <v>63.710858848341623</v>
      </c>
      <c r="K409" s="2">
        <f t="shared" si="184"/>
        <v>43.429351634861362</v>
      </c>
      <c r="L409" s="6">
        <f t="shared" si="166"/>
        <v>2960.8273971626131</v>
      </c>
      <c r="M409" s="2">
        <f t="shared" si="167"/>
        <v>37.524374998762283</v>
      </c>
      <c r="N409" s="2">
        <f t="shared" si="185"/>
        <v>63.710858848341623</v>
      </c>
      <c r="O409" s="2">
        <f t="shared" si="186"/>
        <v>43.429351634861362</v>
      </c>
      <c r="P409" s="5">
        <f t="shared" si="168"/>
        <v>0.38724200580505319</v>
      </c>
      <c r="Q409" s="4">
        <f t="shared" si="187"/>
        <v>0.58897926785268939</v>
      </c>
      <c r="R409" s="4">
        <f t="shared" si="169"/>
        <v>0.33706024818839619</v>
      </c>
      <c r="S409" s="4">
        <f t="shared" si="191"/>
        <v>0</v>
      </c>
      <c r="T409" s="4">
        <f t="shared" si="192"/>
        <v>0</v>
      </c>
      <c r="U409" s="5">
        <f t="shared" si="193"/>
        <v>1.134635777230657</v>
      </c>
      <c r="V409" s="5">
        <f t="shared" si="194"/>
        <v>-7.4945545341819431</v>
      </c>
      <c r="W409" s="5">
        <f t="shared" si="195"/>
        <v>3.5168714571747199</v>
      </c>
      <c r="X409" s="5">
        <f t="shared" si="170"/>
        <v>1</v>
      </c>
      <c r="Y409" s="5">
        <f t="shared" si="171"/>
        <v>-1.1808558170808852</v>
      </c>
      <c r="Z409" s="5">
        <f t="shared" si="172"/>
        <v>2.6874176044863258</v>
      </c>
      <c r="AA409" s="5">
        <f t="shared" si="173"/>
        <v>6.1079397732696545</v>
      </c>
      <c r="AB409" s="5">
        <f t="shared" si="174"/>
        <v>-4.6220039850228156E-2</v>
      </c>
      <c r="AC409" s="5">
        <f t="shared" si="175"/>
        <v>-4.8071369296956172</v>
      </c>
      <c r="AD409" s="5">
        <f t="shared" si="176"/>
        <v>-22.549188769555627</v>
      </c>
      <c r="AE409">
        <f t="shared" si="196"/>
        <v>0</v>
      </c>
    </row>
    <row r="410" spans="1:31" x14ac:dyDescent="0.2">
      <c r="A410">
        <f t="shared" si="177"/>
        <v>3.7799999999999634</v>
      </c>
      <c r="B410" s="5">
        <f t="shared" si="178"/>
        <v>-24.353680548568189</v>
      </c>
      <c r="C410" s="5">
        <f t="shared" si="179"/>
        <v>300.86032598797829</v>
      </c>
      <c r="D410" s="5">
        <f t="shared" si="180"/>
        <v>84.331798130404522</v>
      </c>
      <c r="E410" s="2">
        <f t="shared" si="188"/>
        <v>301.8443928746305</v>
      </c>
      <c r="F410" s="2">
        <f t="shared" si="189"/>
        <v>-4.6278198379595663</v>
      </c>
      <c r="G410" s="3">
        <f t="shared" si="181"/>
        <v>-8.6514791700050111</v>
      </c>
      <c r="H410" s="3">
        <f t="shared" si="182"/>
        <v>57.094070413941701</v>
      </c>
      <c r="I410" s="3">
        <f t="shared" si="183"/>
        <v>-27.039836425818084</v>
      </c>
      <c r="J410" s="2">
        <f t="shared" si="190"/>
        <v>63.763106277816817</v>
      </c>
      <c r="K410" s="2">
        <f t="shared" si="184"/>
        <v>43.464966787877856</v>
      </c>
      <c r="L410" s="6">
        <f t="shared" si="166"/>
        <v>2960.8257126927379</v>
      </c>
      <c r="M410" s="2">
        <f t="shared" si="167"/>
        <v>37.524353650446159</v>
      </c>
      <c r="N410" s="2">
        <f t="shared" si="185"/>
        <v>63.763106277816817</v>
      </c>
      <c r="O410" s="2">
        <f t="shared" si="186"/>
        <v>43.464966787877856</v>
      </c>
      <c r="P410" s="5">
        <f t="shared" si="168"/>
        <v>0.38724190744814563</v>
      </c>
      <c r="Q410" s="4">
        <f t="shared" si="187"/>
        <v>0.5884963239863501</v>
      </c>
      <c r="R410" s="4">
        <f t="shared" si="169"/>
        <v>0.33697786998017087</v>
      </c>
      <c r="S410" s="4">
        <f t="shared" si="191"/>
        <v>0</v>
      </c>
      <c r="T410" s="4">
        <f t="shared" si="192"/>
        <v>0</v>
      </c>
      <c r="U410" s="5">
        <f t="shared" si="193"/>
        <v>1.1356266409451792</v>
      </c>
      <c r="V410" s="5">
        <f t="shared" si="194"/>
        <v>-7.4943886620991069</v>
      </c>
      <c r="W410" s="5">
        <f t="shared" si="195"/>
        <v>3.5493535855026632</v>
      </c>
      <c r="X410" s="5">
        <f t="shared" si="170"/>
        <v>1</v>
      </c>
      <c r="Y410" s="5">
        <f t="shared" si="171"/>
        <v>-1.176479791142687</v>
      </c>
      <c r="Z410" s="5">
        <f t="shared" si="172"/>
        <v>2.713626766806859</v>
      </c>
      <c r="AA410" s="5">
        <f t="shared" si="173"/>
        <v>6.1061866465501442</v>
      </c>
      <c r="AB410" s="5">
        <f t="shared" si="174"/>
        <v>-4.0853150197507793E-2</v>
      </c>
      <c r="AC410" s="5">
        <f t="shared" si="175"/>
        <v>-4.7807618952922475</v>
      </c>
      <c r="AD410" s="5">
        <f t="shared" si="176"/>
        <v>-22.518459767947192</v>
      </c>
      <c r="AE410">
        <f t="shared" si="196"/>
        <v>0</v>
      </c>
    </row>
    <row r="411" spans="1:31" x14ac:dyDescent="0.2">
      <c r="A411">
        <f t="shared" si="177"/>
        <v>3.7899999999999632</v>
      </c>
      <c r="B411" s="5">
        <f t="shared" si="178"/>
        <v>-24.440197382925749</v>
      </c>
      <c r="C411" s="5">
        <f t="shared" si="179"/>
        <v>301.4310276540229</v>
      </c>
      <c r="D411" s="5">
        <f t="shared" si="180"/>
        <v>84.060273843157944</v>
      </c>
      <c r="E411" s="2">
        <f t="shared" si="188"/>
        <v>302.42021705017788</v>
      </c>
      <c r="F411" s="2">
        <f t="shared" si="189"/>
        <v>-4.6354339284287089</v>
      </c>
      <c r="G411" s="3">
        <f t="shared" si="181"/>
        <v>-8.6518877015069862</v>
      </c>
      <c r="H411" s="3">
        <f t="shared" si="182"/>
        <v>57.046262794988778</v>
      </c>
      <c r="I411" s="3">
        <f t="shared" si="183"/>
        <v>-27.265021023497557</v>
      </c>
      <c r="J411" s="2">
        <f t="shared" si="190"/>
        <v>63.816241123135512</v>
      </c>
      <c r="K411" s="2">
        <f t="shared" si="184"/>
        <v>43.501186859669737</v>
      </c>
      <c r="L411" s="6">
        <f t="shared" si="166"/>
        <v>2960.824019326707</v>
      </c>
      <c r="M411" s="2">
        <f t="shared" si="167"/>
        <v>37.524332189383614</v>
      </c>
      <c r="N411" s="2">
        <f t="shared" si="185"/>
        <v>63.816241123135512</v>
      </c>
      <c r="O411" s="2">
        <f t="shared" si="186"/>
        <v>43.501186859669737</v>
      </c>
      <c r="P411" s="5">
        <f t="shared" si="168"/>
        <v>0.3872418085718442</v>
      </c>
      <c r="Q411" s="4">
        <f t="shared" si="187"/>
        <v>0.58800599234572892</v>
      </c>
      <c r="R411" s="4">
        <f t="shared" si="169"/>
        <v>0.33689413444988892</v>
      </c>
      <c r="S411" s="4">
        <f t="shared" si="191"/>
        <v>0</v>
      </c>
      <c r="T411" s="4">
        <f t="shared" si="192"/>
        <v>0</v>
      </c>
      <c r="U411" s="5">
        <f t="shared" si="193"/>
        <v>1.1366263571981821</v>
      </c>
      <c r="V411" s="5">
        <f t="shared" si="194"/>
        <v>-7.4943513033744535</v>
      </c>
      <c r="W411" s="5">
        <f t="shared" si="195"/>
        <v>3.5818936391733351</v>
      </c>
      <c r="X411" s="5">
        <f t="shared" si="170"/>
        <v>1</v>
      </c>
      <c r="Y411" s="5">
        <f t="shared" si="171"/>
        <v>-1.17212157652689</v>
      </c>
      <c r="Z411" s="5">
        <f t="shared" si="172"/>
        <v>2.7398581389698671</v>
      </c>
      <c r="AA411" s="5">
        <f t="shared" si="173"/>
        <v>6.1045150680737317</v>
      </c>
      <c r="AB411" s="5">
        <f t="shared" si="174"/>
        <v>-3.5495219328707917E-2</v>
      </c>
      <c r="AC411" s="5">
        <f t="shared" si="175"/>
        <v>-4.754493164404586</v>
      </c>
      <c r="AD411" s="5">
        <f t="shared" si="176"/>
        <v>-22.487591292752931</v>
      </c>
      <c r="AE411">
        <f t="shared" si="196"/>
        <v>0</v>
      </c>
    </row>
    <row r="412" spans="1:31" x14ac:dyDescent="0.2">
      <c r="A412">
        <f t="shared" si="177"/>
        <v>3.799999999999963</v>
      </c>
      <c r="B412" s="5">
        <f t="shared" si="178"/>
        <v>-24.526718034701787</v>
      </c>
      <c r="C412" s="5">
        <f t="shared" si="179"/>
        <v>302.00125255731456</v>
      </c>
      <c r="D412" s="5">
        <f t="shared" si="180"/>
        <v>83.786499253358329</v>
      </c>
      <c r="E412" s="2">
        <f t="shared" si="188"/>
        <v>302.99557165698093</v>
      </c>
      <c r="F412" s="2">
        <f t="shared" si="189"/>
        <v>-4.6430270958833644</v>
      </c>
      <c r="G412" s="3">
        <f t="shared" si="181"/>
        <v>-8.6522426537002737</v>
      </c>
      <c r="H412" s="3">
        <f t="shared" si="182"/>
        <v>56.99871786334473</v>
      </c>
      <c r="I412" s="3">
        <f t="shared" si="183"/>
        <v>-27.489896936425087</v>
      </c>
      <c r="J412" s="2">
        <f t="shared" si="190"/>
        <v>63.870255789208777</v>
      </c>
      <c r="K412" s="2">
        <f t="shared" si="184"/>
        <v>43.538006672943951</v>
      </c>
      <c r="L412" s="6">
        <f t="shared" si="166"/>
        <v>2960.8223170690544</v>
      </c>
      <c r="M412" s="2">
        <f t="shared" si="167"/>
        <v>37.52431061563211</v>
      </c>
      <c r="N412" s="2">
        <f t="shared" si="185"/>
        <v>63.870255789208777</v>
      </c>
      <c r="O412" s="2">
        <f t="shared" si="186"/>
        <v>43.538006672943951</v>
      </c>
      <c r="P412" s="5">
        <f t="shared" si="168"/>
        <v>0.38724170917641448</v>
      </c>
      <c r="Q412" s="4">
        <f t="shared" si="187"/>
        <v>0.58750838167101949</v>
      </c>
      <c r="R412" s="4">
        <f t="shared" si="169"/>
        <v>0.33680905559991647</v>
      </c>
      <c r="S412" s="4">
        <f t="shared" si="191"/>
        <v>0</v>
      </c>
      <c r="T412" s="4">
        <f t="shared" si="192"/>
        <v>0</v>
      </c>
      <c r="U412" s="5">
        <f t="shared" si="193"/>
        <v>1.1376347871053345</v>
      </c>
      <c r="V412" s="5">
        <f t="shared" si="194"/>
        <v>-7.4944412514842869</v>
      </c>
      <c r="W412" s="5">
        <f t="shared" si="195"/>
        <v>3.6144921381097568</v>
      </c>
      <c r="X412" s="5">
        <f t="shared" si="170"/>
        <v>0.99999999999999978</v>
      </c>
      <c r="Y412" s="5">
        <f t="shared" si="171"/>
        <v>-1.1677809302380113</v>
      </c>
      <c r="Z412" s="5">
        <f t="shared" si="172"/>
        <v>2.7661119395446221</v>
      </c>
      <c r="AA412" s="5">
        <f t="shared" si="173"/>
        <v>6.1029242264279553</v>
      </c>
      <c r="AB412" s="5">
        <f t="shared" si="174"/>
        <v>-3.0146143132676828E-2</v>
      </c>
      <c r="AC412" s="5">
        <f t="shared" si="175"/>
        <v>-4.7283293119396648</v>
      </c>
      <c r="AD412" s="5">
        <f t="shared" si="176"/>
        <v>-22.456583635462287</v>
      </c>
      <c r="AE412">
        <f t="shared" si="196"/>
        <v>0</v>
      </c>
    </row>
    <row r="413" spans="1:31" x14ac:dyDescent="0.2">
      <c r="A413">
        <f t="shared" si="177"/>
        <v>3.8099999999999627</v>
      </c>
      <c r="B413" s="5">
        <f t="shared" si="178"/>
        <v>-24.613241968545946</v>
      </c>
      <c r="C413" s="5">
        <f t="shared" si="179"/>
        <v>302.57100331948237</v>
      </c>
      <c r="D413" s="5">
        <f t="shared" si="180"/>
        <v>83.510477454812317</v>
      </c>
      <c r="E413" s="2">
        <f t="shared" si="188"/>
        <v>303.57045925116034</v>
      </c>
      <c r="F413" s="2">
        <f t="shared" si="189"/>
        <v>-4.6505993538308763</v>
      </c>
      <c r="G413" s="3">
        <f t="shared" si="181"/>
        <v>-8.6525441151316009</v>
      </c>
      <c r="H413" s="3">
        <f t="shared" si="182"/>
        <v>56.951434570225331</v>
      </c>
      <c r="I413" s="3">
        <f t="shared" si="183"/>
        <v>-27.714462772779708</v>
      </c>
      <c r="J413" s="2">
        <f t="shared" si="190"/>
        <v>63.925142675278778</v>
      </c>
      <c r="K413" s="2">
        <f t="shared" si="184"/>
        <v>43.575421046543134</v>
      </c>
      <c r="L413" s="6">
        <f t="shared" si="166"/>
        <v>2960.820605924971</v>
      </c>
      <c r="M413" s="2">
        <f t="shared" si="167"/>
        <v>37.524288929257438</v>
      </c>
      <c r="N413" s="2">
        <f t="shared" si="185"/>
        <v>63.925142675278778</v>
      </c>
      <c r="O413" s="2">
        <f t="shared" si="186"/>
        <v>43.575421046543134</v>
      </c>
      <c r="P413" s="5">
        <f t="shared" si="168"/>
        <v>0.3872416092621605</v>
      </c>
      <c r="Q413" s="4">
        <f t="shared" si="187"/>
        <v>0.58700360075643421</v>
      </c>
      <c r="R413" s="4">
        <f t="shared" si="169"/>
        <v>0.33672264744869451</v>
      </c>
      <c r="S413" s="4">
        <f t="shared" si="191"/>
        <v>0</v>
      </c>
      <c r="T413" s="4">
        <f t="shared" si="192"/>
        <v>0</v>
      </c>
      <c r="U413" s="5">
        <f t="shared" si="193"/>
        <v>1.1386517909778922</v>
      </c>
      <c r="V413" s="5">
        <f t="shared" si="194"/>
        <v>-7.4946573064841306</v>
      </c>
      <c r="W413" s="5">
        <f t="shared" si="195"/>
        <v>3.6471495842510091</v>
      </c>
      <c r="X413" s="5">
        <f t="shared" si="170"/>
        <v>0.99999999999999978</v>
      </c>
      <c r="Y413" s="5">
        <f t="shared" si="171"/>
        <v>-1.1634576121662721</v>
      </c>
      <c r="Z413" s="5">
        <f t="shared" si="172"/>
        <v>2.7923883753183363</v>
      </c>
      <c r="AA413" s="5">
        <f t="shared" si="173"/>
        <v>6.1014133145325342</v>
      </c>
      <c r="AB413" s="5">
        <f t="shared" si="174"/>
        <v>-2.4805821188379928E-2</v>
      </c>
      <c r="AC413" s="5">
        <f t="shared" si="175"/>
        <v>-4.7022689311657944</v>
      </c>
      <c r="AD413" s="5">
        <f t="shared" si="176"/>
        <v>-22.425437101216456</v>
      </c>
      <c r="AE413">
        <f t="shared" si="196"/>
        <v>0</v>
      </c>
    </row>
    <row r="414" spans="1:31" x14ac:dyDescent="0.2">
      <c r="A414">
        <f t="shared" si="177"/>
        <v>3.8199999999999625</v>
      </c>
      <c r="B414" s="5">
        <f t="shared" si="178"/>
        <v>-24.699768649988322</v>
      </c>
      <c r="C414" s="5">
        <f t="shared" si="179"/>
        <v>303.1402825517381</v>
      </c>
      <c r="D414" s="5">
        <f t="shared" si="180"/>
        <v>83.232211555229469</v>
      </c>
      <c r="E414" s="2">
        <f t="shared" si="188"/>
        <v>304.14488237830102</v>
      </c>
      <c r="F414" s="2">
        <f t="shared" si="189"/>
        <v>-4.658150715552388</v>
      </c>
      <c r="G414" s="3">
        <f t="shared" si="181"/>
        <v>-8.6527921733434852</v>
      </c>
      <c r="H414" s="3">
        <f t="shared" si="182"/>
        <v>56.904411880913671</v>
      </c>
      <c r="I414" s="3">
        <f t="shared" si="183"/>
        <v>-27.938717143791873</v>
      </c>
      <c r="J414" s="2">
        <f t="shared" si="190"/>
        <v>63.980894175906556</v>
      </c>
      <c r="K414" s="2">
        <f t="shared" si="184"/>
        <v>43.613424796118984</v>
      </c>
      <c r="L414" s="6">
        <f t="shared" si="166"/>
        <v>2960.8188859002971</v>
      </c>
      <c r="M414" s="2">
        <f t="shared" si="167"/>
        <v>37.524267130333619</v>
      </c>
      <c r="N414" s="2">
        <f t="shared" si="185"/>
        <v>63.980894175906556</v>
      </c>
      <c r="O414" s="2">
        <f t="shared" si="186"/>
        <v>43.613424796118984</v>
      </c>
      <c r="P414" s="5">
        <f t="shared" si="168"/>
        <v>0.38724150882942421</v>
      </c>
      <c r="Q414" s="4">
        <f t="shared" si="187"/>
        <v>0.58649175841722179</v>
      </c>
      <c r="R414" s="4">
        <f t="shared" si="169"/>
        <v>0.33663492402810663</v>
      </c>
      <c r="S414" s="4">
        <f t="shared" si="191"/>
        <v>0</v>
      </c>
      <c r="T414" s="4">
        <f t="shared" si="192"/>
        <v>0</v>
      </c>
      <c r="U414" s="5">
        <f t="shared" si="193"/>
        <v>1.1396772283545309</v>
      </c>
      <c r="V414" s="5">
        <f t="shared" si="194"/>
        <v>-7.4949982750510129</v>
      </c>
      <c r="W414" s="5">
        <f t="shared" si="195"/>
        <v>3.6798664616388628</v>
      </c>
      <c r="X414" s="5">
        <f t="shared" si="170"/>
        <v>0.99999999999999978</v>
      </c>
      <c r="Y414" s="5">
        <f t="shared" si="171"/>
        <v>-1.1591513850923896</v>
      </c>
      <c r="Z414" s="5">
        <f t="shared" si="172"/>
        <v>2.8186876413663096</v>
      </c>
      <c r="AA414" s="5">
        <f t="shared" si="173"/>
        <v>6.0999815296983568</v>
      </c>
      <c r="AB414" s="5">
        <f t="shared" si="174"/>
        <v>-1.9474156737858683E-2</v>
      </c>
      <c r="AC414" s="5">
        <f t="shared" si="175"/>
        <v>-4.6763106336847038</v>
      </c>
      <c r="AD414" s="5">
        <f t="shared" si="176"/>
        <v>-22.394152008662779</v>
      </c>
      <c r="AE414">
        <f t="shared" si="196"/>
        <v>0</v>
      </c>
    </row>
    <row r="415" spans="1:31" x14ac:dyDescent="0.2">
      <c r="A415">
        <f t="shared" si="177"/>
        <v>3.8299999999999623</v>
      </c>
      <c r="B415" s="5">
        <f t="shared" si="178"/>
        <v>-24.786297545429594</v>
      </c>
      <c r="C415" s="5">
        <f t="shared" si="179"/>
        <v>303.70909285501557</v>
      </c>
      <c r="D415" s="5">
        <f t="shared" si="180"/>
        <v>82.951704676191113</v>
      </c>
      <c r="E415" s="2">
        <f t="shared" si="188"/>
        <v>304.7188435735917</v>
      </c>
      <c r="F415" s="2">
        <f t="shared" si="189"/>
        <v>-4.6656811941042458</v>
      </c>
      <c r="G415" s="3">
        <f t="shared" si="181"/>
        <v>-8.6529869149108638</v>
      </c>
      <c r="H415" s="3">
        <f t="shared" si="182"/>
        <v>56.857648774576823</v>
      </c>
      <c r="I415" s="3">
        <f t="shared" si="183"/>
        <v>-28.162658663878499</v>
      </c>
      <c r="J415" s="2">
        <f t="shared" si="190"/>
        <v>64.03750268195104</v>
      </c>
      <c r="K415" s="2">
        <f t="shared" si="184"/>
        <v>43.652012734799612</v>
      </c>
      <c r="L415" s="6">
        <f t="shared" si="166"/>
        <v>2960.8171570015161</v>
      </c>
      <c r="M415" s="2">
        <f t="shared" si="167"/>
        <v>37.524245218942823</v>
      </c>
      <c r="N415" s="2">
        <f t="shared" si="185"/>
        <v>64.03750268195104</v>
      </c>
      <c r="O415" s="2">
        <f t="shared" si="186"/>
        <v>43.652012734799612</v>
      </c>
      <c r="P415" s="5">
        <f t="shared" si="168"/>
        <v>0.38724140787858496</v>
      </c>
      <c r="Q415" s="4">
        <f t="shared" si="187"/>
        <v>0.58597296345722472</v>
      </c>
      <c r="R415" s="4">
        <f t="shared" si="169"/>
        <v>0.33654589938087609</v>
      </c>
      <c r="S415" s="4">
        <f t="shared" si="191"/>
        <v>0</v>
      </c>
      <c r="T415" s="4">
        <f t="shared" si="192"/>
        <v>0</v>
      </c>
      <c r="U415" s="5">
        <f t="shared" si="193"/>
        <v>1.1407109580329675</v>
      </c>
      <c r="V415" s="5">
        <f t="shared" si="194"/>
        <v>-7.4954629705247422</v>
      </c>
      <c r="W415" s="5">
        <f t="shared" si="195"/>
        <v>3.7126432365071045</v>
      </c>
      <c r="X415" s="5">
        <f t="shared" si="170"/>
        <v>1</v>
      </c>
      <c r="Y415" s="5">
        <f t="shared" si="171"/>
        <v>-1.1548620146916273</v>
      </c>
      <c r="Z415" s="5">
        <f t="shared" si="172"/>
        <v>2.8450099211244981</v>
      </c>
      <c r="AA415" s="5">
        <f t="shared" si="173"/>
        <v>6.0986280736849983</v>
      </c>
      <c r="AB415" s="5">
        <f t="shared" si="174"/>
        <v>-1.4151056658659789E-2</v>
      </c>
      <c r="AC415" s="5">
        <f t="shared" si="175"/>
        <v>-4.6504530494002445</v>
      </c>
      <c r="AD415" s="5">
        <f t="shared" si="176"/>
        <v>-22.362728689807895</v>
      </c>
      <c r="AE415">
        <f t="shared" si="196"/>
        <v>0</v>
      </c>
    </row>
    <row r="416" spans="1:31" x14ac:dyDescent="0.2">
      <c r="A416">
        <f t="shared" si="177"/>
        <v>3.8399999999999621</v>
      </c>
      <c r="B416" s="5">
        <f t="shared" si="178"/>
        <v>-24.872828122131533</v>
      </c>
      <c r="C416" s="5">
        <f t="shared" si="179"/>
        <v>304.27743682010885</v>
      </c>
      <c r="D416" s="5">
        <f t="shared" si="180"/>
        <v>82.668959953117849</v>
      </c>
      <c r="E416" s="2">
        <f t="shared" si="188"/>
        <v>305.29234536196356</v>
      </c>
      <c r="F416" s="2">
        <f t="shared" si="189"/>
        <v>-4.6731908023194393</v>
      </c>
      <c r="G416" s="3">
        <f t="shared" si="181"/>
        <v>-8.6531284254774512</v>
      </c>
      <c r="H416" s="3">
        <f t="shared" si="182"/>
        <v>56.811144244082818</v>
      </c>
      <c r="I416" s="3">
        <f t="shared" si="183"/>
        <v>-28.386285950776578</v>
      </c>
      <c r="J416" s="2">
        <f t="shared" si="190"/>
        <v>64.09496058153907</v>
      </c>
      <c r="K416" s="2">
        <f t="shared" si="184"/>
        <v>43.691179673850762</v>
      </c>
      <c r="L416" s="6">
        <f t="shared" ref="L416:L479" si="197">SQRT(spin^2-flag*((30/PI())*(wx*G416+wy*H416+wz*I416)/J416)^2)*EXP(-A416/(tau*146.7/N416))</f>
        <v>2960.815419235746</v>
      </c>
      <c r="M416" s="2">
        <f t="shared" ref="M416:M479" si="198">(L416*PI()/30)*(circ/(2*PI()))/12</f>
        <v>37.524223195175246</v>
      </c>
      <c r="N416" s="2">
        <f t="shared" si="185"/>
        <v>64.09496058153907</v>
      </c>
      <c r="O416" s="2">
        <f t="shared" si="186"/>
        <v>43.691179673850762</v>
      </c>
      <c r="P416" s="5">
        <f t="shared" ref="P416:P479" si="199">cd0+(cdspin*L416/1000)*EXP(-A416/(tau*146.7/N416))</f>
        <v>0.38724130641005949</v>
      </c>
      <c r="Q416" s="4">
        <f t="shared" si="187"/>
        <v>0.5854473246369879</v>
      </c>
      <c r="R416" s="4">
        <f t="shared" ref="R416:R479" si="200">cl2_*Q416/(cl0+cl1_*Q416)</f>
        <v>0.3364555875579921</v>
      </c>
      <c r="S416" s="4">
        <f t="shared" si="191"/>
        <v>0</v>
      </c>
      <c r="T416" s="4">
        <f t="shared" si="192"/>
        <v>0</v>
      </c>
      <c r="U416" s="5">
        <f t="shared" si="193"/>
        <v>1.1417528381013673</v>
      </c>
      <c r="V416" s="5">
        <f t="shared" si="194"/>
        <v>-7.4960502129481243</v>
      </c>
      <c r="W416" s="5">
        <f t="shared" si="195"/>
        <v>3.7454803573735065</v>
      </c>
      <c r="X416" s="5">
        <f t="shared" ref="X416:X479" si="201">M416/(romega*EXP(-A416/(tau*146.7/N416)))</f>
        <v>0.99999999999999978</v>
      </c>
      <c r="Y416" s="5">
        <f t="shared" ref="Y416:Y479" si="202">const*($R416/omega)*N416*(wy*I416-wz*(H416-T416))</f>
        <v>-1.1505892695371163</v>
      </c>
      <c r="Z416" s="5">
        <f t="shared" ref="Z416:Z479" si="203">const*($R416/omega)*N416*(wz*(G416-S416)-wx*I416)</f>
        <v>2.8713553864644754</v>
      </c>
      <c r="AA416" s="5">
        <f t="shared" ref="AA416:AA479" si="204">const*($R416/omega)*N416*(wx*(H416-T416)-wy*(G416-S416))</f>
        <v>6.0973521527568266</v>
      </c>
      <c r="AB416" s="5">
        <f t="shared" ref="AB416:AB479" si="205">U416+Y416</f>
        <v>-8.8364314357489704E-3</v>
      </c>
      <c r="AC416" s="5">
        <f t="shared" ref="AC416:AC479" si="206">V416+Z416</f>
        <v>-4.6246948264836494</v>
      </c>
      <c r="AD416" s="5">
        <f t="shared" ref="AD416:AD479" si="207">W416+AA416-32.174</f>
        <v>-22.331167489869667</v>
      </c>
      <c r="AE416">
        <f t="shared" si="196"/>
        <v>0</v>
      </c>
    </row>
    <row r="417" spans="1:31" x14ac:dyDescent="0.2">
      <c r="A417">
        <f t="shared" ref="A417:A474" si="208">A416+dt</f>
        <v>3.8499999999999619</v>
      </c>
      <c r="B417" s="5">
        <f t="shared" ref="B417:B480" si="209">B416+G416*dt+0.5*AB416*dt*dt</f>
        <v>-24.959359848207882</v>
      </c>
      <c r="C417" s="5">
        <f t="shared" ref="C417:C480" si="210">C416+H416*dt+0.5*AC416*dt*dt</f>
        <v>304.84531702780839</v>
      </c>
      <c r="D417" s="5">
        <f t="shared" ref="D417:D480" si="211">D416+I416*dt+0.5*AD416*dt*dt</f>
        <v>82.383980535235594</v>
      </c>
      <c r="E417" s="2">
        <f t="shared" si="188"/>
        <v>305.86539025822674</v>
      </c>
      <c r="F417" s="2">
        <f t="shared" si="189"/>
        <v>-4.6806795528090896</v>
      </c>
      <c r="G417" s="3">
        <f t="shared" ref="G417:G480" si="212">G416+AB416*dt</f>
        <v>-8.6532167897918093</v>
      </c>
      <c r="H417" s="3">
        <f t="shared" ref="H417:H480" si="213">H416+AC416*dt</f>
        <v>56.764897295817981</v>
      </c>
      <c r="I417" s="3">
        <f t="shared" ref="I417:I480" si="214">I416+AD416*dt</f>
        <v>-28.609597625675274</v>
      </c>
      <c r="J417" s="2">
        <f t="shared" si="190"/>
        <v>64.153260261026034</v>
      </c>
      <c r="K417" s="2">
        <f t="shared" ref="K417:K480" si="215">J417/1.467</f>
        <v>43.73092042333063</v>
      </c>
      <c r="L417" s="6">
        <f t="shared" si="197"/>
        <v>2960.813672610735</v>
      </c>
      <c r="M417" s="2">
        <f t="shared" si="198"/>
        <v>37.524201059129112</v>
      </c>
      <c r="N417" s="2">
        <f t="shared" ref="N417:N480" si="216">IF(D417&gt;=hwind,SQRT((G417-vxw)^2+(H417-vyw)^2+I417^2),J417)</f>
        <v>64.153260261026034</v>
      </c>
      <c r="O417" s="2">
        <f t="shared" ref="O417:O480" si="217">J417/1.467</f>
        <v>43.73092042333063</v>
      </c>
      <c r="P417" s="5">
        <f t="shared" si="199"/>
        <v>0.38724120442430093</v>
      </c>
      <c r="Q417" s="4">
        <f t="shared" ref="Q417:Q480" si="218">(M417/N417)</f>
        <v>0.5849149506424316</v>
      </c>
      <c r="R417" s="4">
        <f t="shared" si="200"/>
        <v>0.336364002616167</v>
      </c>
      <c r="S417" s="4">
        <f t="shared" si="191"/>
        <v>0</v>
      </c>
      <c r="T417" s="4">
        <f t="shared" si="192"/>
        <v>0</v>
      </c>
      <c r="U417" s="5">
        <f t="shared" si="193"/>
        <v>1.1428027259695259</v>
      </c>
      <c r="V417" s="5">
        <f t="shared" si="194"/>
        <v>-7.4967588291061089</v>
      </c>
      <c r="W417" s="5">
        <f t="shared" si="195"/>
        <v>3.7783782551343665</v>
      </c>
      <c r="X417" s="5">
        <f t="shared" si="201"/>
        <v>1.0000000000000002</v>
      </c>
      <c r="Y417" s="5">
        <f t="shared" si="202"/>
        <v>-1.1463329211024476</v>
      </c>
      <c r="Z417" s="5">
        <f t="shared" si="203"/>
        <v>2.8977241977707</v>
      </c>
      <c r="AA417" s="5">
        <f t="shared" si="204"/>
        <v>6.0961529777376073</v>
      </c>
      <c r="AB417" s="5">
        <f t="shared" si="205"/>
        <v>-3.5301951329216319E-3</v>
      </c>
      <c r="AC417" s="5">
        <f t="shared" si="206"/>
        <v>-4.5990346313354085</v>
      </c>
      <c r="AD417" s="5">
        <f t="shared" si="207"/>
        <v>-22.299468767128026</v>
      </c>
      <c r="AE417">
        <f t="shared" si="196"/>
        <v>0</v>
      </c>
    </row>
    <row r="418" spans="1:31" x14ac:dyDescent="0.2">
      <c r="A418">
        <f t="shared" si="208"/>
        <v>3.8599999999999617</v>
      </c>
      <c r="B418" s="5">
        <f t="shared" si="209"/>
        <v>-25.045892192615558</v>
      </c>
      <c r="C418" s="5">
        <f t="shared" si="210"/>
        <v>305.412736049035</v>
      </c>
      <c r="D418" s="5">
        <f t="shared" si="211"/>
        <v>82.096769585540486</v>
      </c>
      <c r="E418" s="2">
        <f t="shared" ref="E418:E481" si="219">SQRT(B418^2+C418^2)</f>
        <v>306.43798076720458</v>
      </c>
      <c r="F418" s="2">
        <f t="shared" ref="F418:F481" si="220">ATAN2(C418,B418)*180/PI()</f>
        <v>-4.6881474579639679</v>
      </c>
      <c r="G418" s="3">
        <f t="shared" si="212"/>
        <v>-8.6532520917431377</v>
      </c>
      <c r="H418" s="3">
        <f t="shared" si="213"/>
        <v>56.718906949504628</v>
      </c>
      <c r="I418" s="3">
        <f t="shared" si="214"/>
        <v>-28.832592313346556</v>
      </c>
      <c r="J418" s="2">
        <f t="shared" ref="J418:J481" si="221">SQRT(G418^2+H418^2+I418^2)</f>
        <v>64.212394105947126</v>
      </c>
      <c r="K418" s="2">
        <f t="shared" si="215"/>
        <v>43.771229792738325</v>
      </c>
      <c r="L418" s="6">
        <f t="shared" si="197"/>
        <v>2960.8119171348503</v>
      </c>
      <c r="M418" s="2">
        <f t="shared" si="198"/>
        <v>37.524178810910428</v>
      </c>
      <c r="N418" s="2">
        <f t="shared" si="216"/>
        <v>64.212394105947126</v>
      </c>
      <c r="O418" s="2">
        <f t="shared" si="217"/>
        <v>43.771229792738325</v>
      </c>
      <c r="P418" s="5">
        <f t="shared" si="199"/>
        <v>0.38724110192179884</v>
      </c>
      <c r="Q418" s="4">
        <f t="shared" si="218"/>
        <v>0.58437595005408882</v>
      </c>
      <c r="R418" s="4">
        <f t="shared" si="200"/>
        <v>0.33627115861532303</v>
      </c>
      <c r="S418" s="4">
        <f t="shared" ref="S418:S481" si="222">IF(D418&gt;=hwind,vxw,0)</f>
        <v>0</v>
      </c>
      <c r="T418" s="4">
        <f t="shared" ref="T418:T481" si="223">IF(D418&gt;=hwind,vyw,0)</f>
        <v>0</v>
      </c>
      <c r="U418" s="5">
        <f t="shared" ref="U418:U481" si="224">-const*$P418*$N418*(G418-S418)</f>
        <v>1.1438604783998276</v>
      </c>
      <c r="V418" s="5">
        <f t="shared" ref="V418:V481" si="225">-const*$P418*$N418*(H418-T418)</f>
        <v>-7.4975876525638521</v>
      </c>
      <c r="W418" s="5">
        <f t="shared" ref="W418:W481" si="226">-const*$P418*$N418*I418</f>
        <v>3.8113373431615925</v>
      </c>
      <c r="X418" s="5">
        <f t="shared" si="201"/>
        <v>0.99999999999999978</v>
      </c>
      <c r="Y418" s="5">
        <f t="shared" si="202"/>
        <v>-1.1420927437635424</v>
      </c>
      <c r="Z418" s="5">
        <f t="shared" si="203"/>
        <v>2.9241165040200352</v>
      </c>
      <c r="AA418" s="5">
        <f t="shared" si="204"/>
        <v>6.0950297640636384</v>
      </c>
      <c r="AB418" s="5">
        <f t="shared" si="205"/>
        <v>1.767734636285212E-3</v>
      </c>
      <c r="AC418" s="5">
        <f t="shared" si="206"/>
        <v>-4.5734711485438169</v>
      </c>
      <c r="AD418" s="5">
        <f t="shared" si="207"/>
        <v>-22.26763289277477</v>
      </c>
      <c r="AE418">
        <f t="shared" si="196"/>
        <v>0</v>
      </c>
    </row>
    <row r="419" spans="1:31" x14ac:dyDescent="0.2">
      <c r="A419">
        <f t="shared" si="208"/>
        <v>3.8699999999999615</v>
      </c>
      <c r="B419" s="5">
        <f t="shared" si="209"/>
        <v>-25.132424625146257</v>
      </c>
      <c r="C419" s="5">
        <f t="shared" si="210"/>
        <v>305.9796964449726</v>
      </c>
      <c r="D419" s="5">
        <f t="shared" si="211"/>
        <v>81.807330280762372</v>
      </c>
      <c r="E419" s="2">
        <f t="shared" si="219"/>
        <v>307.01011938386694</v>
      </c>
      <c r="F419" s="2">
        <f t="shared" si="220"/>
        <v>-4.69559452995607</v>
      </c>
      <c r="G419" s="3">
        <f t="shared" si="212"/>
        <v>-8.6532344143967741</v>
      </c>
      <c r="H419" s="3">
        <f t="shared" si="213"/>
        <v>56.673172238019191</v>
      </c>
      <c r="I419" s="3">
        <f t="shared" si="214"/>
        <v>-29.055268642274303</v>
      </c>
      <c r="J419" s="2">
        <f t="shared" si="221"/>
        <v>64.272354501958446</v>
      </c>
      <c r="K419" s="2">
        <f t="shared" si="215"/>
        <v>43.812102591655382</v>
      </c>
      <c r="L419" s="6">
        <f t="shared" si="197"/>
        <v>2960.8101528170746</v>
      </c>
      <c r="M419" s="2">
        <f t="shared" si="198"/>
        <v>37.524156450633065</v>
      </c>
      <c r="N419" s="2">
        <f t="shared" si="216"/>
        <v>64.272354501958446</v>
      </c>
      <c r="O419" s="2">
        <f t="shared" si="217"/>
        <v>43.812102591655382</v>
      </c>
      <c r="P419" s="5">
        <f t="shared" si="199"/>
        <v>0.38724099890307861</v>
      </c>
      <c r="Q419" s="4">
        <f t="shared" si="218"/>
        <v>0.58383043131693058</v>
      </c>
      <c r="R419" s="4">
        <f t="shared" si="200"/>
        <v>0.33617706961611277</v>
      </c>
      <c r="S419" s="4">
        <f t="shared" si="222"/>
        <v>0</v>
      </c>
      <c r="T419" s="4">
        <f t="shared" si="223"/>
        <v>0</v>
      </c>
      <c r="U419" s="5">
        <f t="shared" si="224"/>
        <v>1.1449259515379651</v>
      </c>
      <c r="V419" s="5">
        <f t="shared" si="225"/>
        <v>-7.4985355237036435</v>
      </c>
      <c r="W419" s="5">
        <f t="shared" si="226"/>
        <v>3.8443580174022269</v>
      </c>
      <c r="X419" s="5">
        <f t="shared" si="201"/>
        <v>1</v>
      </c>
      <c r="Y419" s="5">
        <f t="shared" si="202"/>
        <v>-1.1378685147998073</v>
      </c>
      <c r="Z419" s="5">
        <f t="shared" si="203"/>
        <v>2.9505324428634587</v>
      </c>
      <c r="AA419" s="5">
        <f t="shared" si="204"/>
        <v>6.0939817318353668</v>
      </c>
      <c r="AB419" s="5">
        <f t="shared" si="205"/>
        <v>7.0574367381577296E-3</v>
      </c>
      <c r="AC419" s="5">
        <f t="shared" si="206"/>
        <v>-4.5480030808401848</v>
      </c>
      <c r="AD419" s="5">
        <f t="shared" si="207"/>
        <v>-22.235660250762407</v>
      </c>
      <c r="AE419">
        <f t="shared" si="196"/>
        <v>0</v>
      </c>
    </row>
    <row r="420" spans="1:31" x14ac:dyDescent="0.2">
      <c r="A420">
        <f t="shared" si="208"/>
        <v>3.8799999999999613</v>
      </c>
      <c r="B420" s="5">
        <f t="shared" si="209"/>
        <v>-25.218956616418389</v>
      </c>
      <c r="C420" s="5">
        <f t="shared" si="210"/>
        <v>306.5462007671988</v>
      </c>
      <c r="D420" s="5">
        <f t="shared" si="211"/>
        <v>81.515665811327096</v>
      </c>
      <c r="E420" s="2">
        <f t="shared" si="219"/>
        <v>307.58180859346112</v>
      </c>
      <c r="F420" s="2">
        <f t="shared" si="220"/>
        <v>-4.7030207807402151</v>
      </c>
      <c r="G420" s="3">
        <f t="shared" si="212"/>
        <v>-8.6531638400293929</v>
      </c>
      <c r="H420" s="3">
        <f t="shared" si="213"/>
        <v>56.627692207210792</v>
      </c>
      <c r="I420" s="3">
        <f t="shared" si="214"/>
        <v>-29.277625244781927</v>
      </c>
      <c r="J420" s="2">
        <f t="shared" si="221"/>
        <v>64.333133835768379</v>
      </c>
      <c r="K420" s="2">
        <f t="shared" si="215"/>
        <v>43.853533630380625</v>
      </c>
      <c r="L420" s="6">
        <f t="shared" si="197"/>
        <v>2960.8083796669962</v>
      </c>
      <c r="M420" s="2">
        <f t="shared" si="198"/>
        <v>37.524133978418526</v>
      </c>
      <c r="N420" s="2">
        <f t="shared" si="216"/>
        <v>64.333133835768379</v>
      </c>
      <c r="O420" s="2">
        <f t="shared" si="217"/>
        <v>43.853533630380625</v>
      </c>
      <c r="P420" s="5">
        <f t="shared" si="199"/>
        <v>0.3872408953687011</v>
      </c>
      <c r="Q420" s="4">
        <f t="shared" si="218"/>
        <v>0.58327850271076953</v>
      </c>
      <c r="R420" s="4">
        <f t="shared" si="200"/>
        <v>0.33608174967746973</v>
      </c>
      <c r="S420" s="4">
        <f t="shared" si="222"/>
        <v>0</v>
      </c>
      <c r="T420" s="4">
        <f t="shared" si="223"/>
        <v>0</v>
      </c>
      <c r="U420" s="5">
        <f t="shared" si="224"/>
        <v>1.1459990009434227</v>
      </c>
      <c r="V420" s="5">
        <f t="shared" si="225"/>
        <v>-7.4996012897607134</v>
      </c>
      <c r="W420" s="5">
        <f t="shared" si="226"/>
        <v>3.8774406564803985</v>
      </c>
      <c r="X420" s="5">
        <f t="shared" si="201"/>
        <v>0.99999999999999978</v>
      </c>
      <c r="Y420" s="5">
        <f t="shared" si="202"/>
        <v>-1.1336600143945772</v>
      </c>
      <c r="Z420" s="5">
        <f t="shared" si="203"/>
        <v>2.9769721407098984</v>
      </c>
      <c r="AA420" s="5">
        <f t="shared" si="204"/>
        <v>6.0930081058675229</v>
      </c>
      <c r="AB420" s="5">
        <f t="shared" si="205"/>
        <v>1.2338986548845465E-2</v>
      </c>
      <c r="AC420" s="5">
        <f t="shared" si="206"/>
        <v>-4.5226291490508146</v>
      </c>
      <c r="AD420" s="5">
        <f t="shared" si="207"/>
        <v>-22.203551237652078</v>
      </c>
      <c r="AE420">
        <f t="shared" si="196"/>
        <v>0</v>
      </c>
    </row>
    <row r="421" spans="1:31" x14ac:dyDescent="0.2">
      <c r="A421">
        <f t="shared" si="208"/>
        <v>3.889999999999961</v>
      </c>
      <c r="B421" s="5">
        <f t="shared" si="209"/>
        <v>-25.305487637869355</v>
      </c>
      <c r="C421" s="5">
        <f t="shared" si="210"/>
        <v>307.11225155781347</v>
      </c>
      <c r="D421" s="5">
        <f t="shared" si="211"/>
        <v>81.22177938131739</v>
      </c>
      <c r="E421" s="2">
        <f t="shared" si="219"/>
        <v>308.15305087164086</v>
      </c>
      <c r="F421" s="2">
        <f t="shared" si="220"/>
        <v>-4.7104262220556921</v>
      </c>
      <c r="G421" s="3">
        <f t="shared" si="212"/>
        <v>-8.6530404501639051</v>
      </c>
      <c r="H421" s="3">
        <f t="shared" si="213"/>
        <v>56.582465915720284</v>
      </c>
      <c r="I421" s="3">
        <f t="shared" si="214"/>
        <v>-29.499660757158448</v>
      </c>
      <c r="J421" s="2">
        <f t="shared" si="221"/>
        <v>64.39472449605833</v>
      </c>
      <c r="K421" s="2">
        <f t="shared" si="215"/>
        <v>43.895517720557827</v>
      </c>
      <c r="L421" s="6">
        <f t="shared" si="197"/>
        <v>2960.8065976948033</v>
      </c>
      <c r="M421" s="2">
        <f t="shared" si="198"/>
        <v>37.524111394395945</v>
      </c>
      <c r="N421" s="2">
        <f t="shared" si="216"/>
        <v>64.39472449605833</v>
      </c>
      <c r="O421" s="2">
        <f t="shared" si="217"/>
        <v>43.895517720557827</v>
      </c>
      <c r="P421" s="5">
        <f t="shared" si="199"/>
        <v>0.38724079131926203</v>
      </c>
      <c r="Q421" s="4">
        <f t="shared" si="218"/>
        <v>0.582720272321265</v>
      </c>
      <c r="R421" s="4">
        <f t="shared" si="200"/>
        <v>0.33598521285419342</v>
      </c>
      <c r="S421" s="4">
        <f t="shared" si="222"/>
        <v>0</v>
      </c>
      <c r="T421" s="4">
        <f t="shared" si="223"/>
        <v>0</v>
      </c>
      <c r="U421" s="5">
        <f t="shared" si="224"/>
        <v>1.1470794816197101</v>
      </c>
      <c r="V421" s="5">
        <f t="shared" si="225"/>
        <v>-7.5007838048578543</v>
      </c>
      <c r="W421" s="5">
        <f t="shared" si="226"/>
        <v>3.9105856218016002</v>
      </c>
      <c r="X421" s="5">
        <f t="shared" si="201"/>
        <v>1</v>
      </c>
      <c r="Y421" s="5">
        <f t="shared" si="202"/>
        <v>-1.1294670256348567</v>
      </c>
      <c r="Z421" s="5">
        <f t="shared" si="203"/>
        <v>3.0034357128121245</v>
      </c>
      <c r="AA421" s="5">
        <f t="shared" si="204"/>
        <v>6.0921081157376964</v>
      </c>
      <c r="AB421" s="5">
        <f t="shared" si="205"/>
        <v>1.7612455984853392E-2</v>
      </c>
      <c r="AC421" s="5">
        <f t="shared" si="206"/>
        <v>-4.4973480920457298</v>
      </c>
      <c r="AD421" s="5">
        <f t="shared" si="207"/>
        <v>-22.171306262460703</v>
      </c>
      <c r="AE421">
        <f t="shared" si="196"/>
        <v>0</v>
      </c>
    </row>
    <row r="422" spans="1:31" x14ac:dyDescent="0.2">
      <c r="A422">
        <f t="shared" si="208"/>
        <v>3.8999999999999608</v>
      </c>
      <c r="B422" s="5">
        <f t="shared" si="209"/>
        <v>-25.392017161748193</v>
      </c>
      <c r="C422" s="5">
        <f t="shared" si="210"/>
        <v>307.67785134956608</v>
      </c>
      <c r="D422" s="5">
        <f t="shared" si="211"/>
        <v>80.925674208432682</v>
      </c>
      <c r="E422" s="2">
        <f t="shared" si="219"/>
        <v>308.72384868459415</v>
      </c>
      <c r="F422" s="2">
        <f t="shared" si="220"/>
        <v>-4.7178108654279445</v>
      </c>
      <c r="G422" s="3">
        <f t="shared" si="212"/>
        <v>-8.6528643256040567</v>
      </c>
      <c r="H422" s="3">
        <f t="shared" si="213"/>
        <v>56.53749243479983</v>
      </c>
      <c r="I422" s="3">
        <f t="shared" si="214"/>
        <v>-29.721373819783054</v>
      </c>
      <c r="J422" s="2">
        <f t="shared" si="221"/>
        <v>64.457118874393117</v>
      </c>
      <c r="K422" s="2">
        <f t="shared" si="215"/>
        <v>43.938049675796258</v>
      </c>
      <c r="L422" s="6">
        <f t="shared" si="197"/>
        <v>2960.8048069112747</v>
      </c>
      <c r="M422" s="2">
        <f t="shared" si="198"/>
        <v>37.524088698701924</v>
      </c>
      <c r="N422" s="2">
        <f t="shared" si="216"/>
        <v>64.457118874393117</v>
      </c>
      <c r="O422" s="2">
        <f t="shared" si="217"/>
        <v>43.938049675796258</v>
      </c>
      <c r="P422" s="5">
        <f t="shared" si="199"/>
        <v>0.38724068675539175</v>
      </c>
      <c r="Q422" s="4">
        <f t="shared" si="218"/>
        <v>0.58215584801152387</v>
      </c>
      <c r="R422" s="4">
        <f t="shared" si="200"/>
        <v>0.3358874731945668</v>
      </c>
      <c r="S422" s="4">
        <f t="shared" si="222"/>
        <v>0</v>
      </c>
      <c r="T422" s="4">
        <f t="shared" si="223"/>
        <v>0</v>
      </c>
      <c r="U422" s="5">
        <f t="shared" si="224"/>
        <v>1.1481672480443494</v>
      </c>
      <c r="V422" s="5">
        <f t="shared" si="225"/>
        <v>-7.5020819300388908</v>
      </c>
      <c r="W422" s="5">
        <f t="shared" si="226"/>
        <v>3.9437932576592676</v>
      </c>
      <c r="X422" s="5">
        <f t="shared" si="201"/>
        <v>1.0000000000000002</v>
      </c>
      <c r="Y422" s="5">
        <f t="shared" si="202"/>
        <v>-1.1252893345103629</v>
      </c>
      <c r="Z422" s="5">
        <f t="shared" si="203"/>
        <v>3.0299232633546427</v>
      </c>
      <c r="AA422" s="5">
        <f t="shared" si="204"/>
        <v>6.0912809958333911</v>
      </c>
      <c r="AB422" s="5">
        <f t="shared" si="205"/>
        <v>2.2877913533986494E-2</v>
      </c>
      <c r="AC422" s="5">
        <f t="shared" si="206"/>
        <v>-4.4721586666842477</v>
      </c>
      <c r="AD422" s="5">
        <f t="shared" si="207"/>
        <v>-22.13892574650734</v>
      </c>
      <c r="AE422">
        <f t="shared" si="196"/>
        <v>0</v>
      </c>
    </row>
    <row r="423" spans="1:31" x14ac:dyDescent="0.2">
      <c r="A423">
        <f t="shared" si="208"/>
        <v>3.9099999999999606</v>
      </c>
      <c r="B423" s="5">
        <f t="shared" si="209"/>
        <v>-25.478544661108558</v>
      </c>
      <c r="C423" s="5">
        <f t="shared" si="210"/>
        <v>308.24300266598078</v>
      </c>
      <c r="D423" s="5">
        <f t="shared" si="211"/>
        <v>80.627353523947534</v>
      </c>
      <c r="E423" s="2">
        <f t="shared" si="219"/>
        <v>309.29420448916909</v>
      </c>
      <c r="F423" s="2">
        <f t="shared" si="220"/>
        <v>-4.7251747221702898</v>
      </c>
      <c r="G423" s="3">
        <f t="shared" si="212"/>
        <v>-8.6526355464687175</v>
      </c>
      <c r="H423" s="3">
        <f t="shared" si="213"/>
        <v>56.492770848132984</v>
      </c>
      <c r="I423" s="3">
        <f t="shared" si="214"/>
        <v>-29.942763077248127</v>
      </c>
      <c r="J423" s="2">
        <f t="shared" si="221"/>
        <v>64.520309366120458</v>
      </c>
      <c r="K423" s="2">
        <f t="shared" si="215"/>
        <v>43.981124312283882</v>
      </c>
      <c r="L423" s="6">
        <f t="shared" si="197"/>
        <v>2960.8030073277746</v>
      </c>
      <c r="M423" s="2">
        <f t="shared" si="198"/>
        <v>37.524065891480475</v>
      </c>
      <c r="N423" s="2">
        <f t="shared" si="216"/>
        <v>64.520309366120458</v>
      </c>
      <c r="O423" s="2">
        <f t="shared" si="217"/>
        <v>43.981124312283882</v>
      </c>
      <c r="P423" s="5">
        <f t="shared" si="199"/>
        <v>0.38724058167775477</v>
      </c>
      <c r="Q423" s="4">
        <f t="shared" si="218"/>
        <v>0.58158533739431073</v>
      </c>
      <c r="R423" s="4">
        <f t="shared" si="200"/>
        <v>0.33578854473800795</v>
      </c>
      <c r="S423" s="4">
        <f t="shared" si="222"/>
        <v>0</v>
      </c>
      <c r="T423" s="4">
        <f t="shared" si="223"/>
        <v>0</v>
      </c>
      <c r="U423" s="5">
        <f t="shared" si="224"/>
        <v>1.149262154198603</v>
      </c>
      <c r="V423" s="5">
        <f t="shared" si="225"/>
        <v>-7.5034945333009331</v>
      </c>
      <c r="W423" s="5">
        <f t="shared" si="226"/>
        <v>3.9770638913435699</v>
      </c>
      <c r="X423" s="5">
        <f t="shared" si="201"/>
        <v>0.99999999999999978</v>
      </c>
      <c r="Y423" s="5">
        <f t="shared" si="202"/>
        <v>-1.1211267299118786</v>
      </c>
      <c r="Z423" s="5">
        <f t="shared" si="203"/>
        <v>3.0564348855435228</v>
      </c>
      <c r="AA423" s="5">
        <f t="shared" si="204"/>
        <v>6.0905259853975338</v>
      </c>
      <c r="AB423" s="5">
        <f t="shared" si="205"/>
        <v>2.8135424286724442E-2</v>
      </c>
      <c r="AC423" s="5">
        <f t="shared" si="206"/>
        <v>-4.4470596477574098</v>
      </c>
      <c r="AD423" s="5">
        <f t="shared" si="207"/>
        <v>-22.106410123258897</v>
      </c>
      <c r="AE423">
        <f t="shared" si="196"/>
        <v>0</v>
      </c>
    </row>
    <row r="424" spans="1:31" x14ac:dyDescent="0.2">
      <c r="A424">
        <f t="shared" si="208"/>
        <v>3.9199999999999604</v>
      </c>
      <c r="B424" s="5">
        <f t="shared" si="209"/>
        <v>-25.56506960980203</v>
      </c>
      <c r="C424" s="5">
        <f t="shared" si="210"/>
        <v>308.8077080214797</v>
      </c>
      <c r="D424" s="5">
        <f t="shared" si="211"/>
        <v>80.326820572668879</v>
      </c>
      <c r="E424" s="2">
        <f t="shared" si="219"/>
        <v>309.86412073299721</v>
      </c>
      <c r="F424" s="2">
        <f t="shared" si="220"/>
        <v>-4.7325178033856803</v>
      </c>
      <c r="G424" s="3">
        <f t="shared" si="212"/>
        <v>-8.6523541922258502</v>
      </c>
      <c r="H424" s="3">
        <f t="shared" si="213"/>
        <v>56.448300251655411</v>
      </c>
      <c r="I424" s="3">
        <f t="shared" si="214"/>
        <v>-30.163827178480716</v>
      </c>
      <c r="J424" s="2">
        <f t="shared" si="221"/>
        <v>64.584288371259618</v>
      </c>
      <c r="K424" s="2">
        <f t="shared" si="215"/>
        <v>44.024736449393053</v>
      </c>
      <c r="L424" s="6">
        <f t="shared" si="197"/>
        <v>2960.8011989562447</v>
      </c>
      <c r="M424" s="2">
        <f t="shared" si="198"/>
        <v>37.52404297288296</v>
      </c>
      <c r="N424" s="2">
        <f t="shared" si="216"/>
        <v>64.584288371259618</v>
      </c>
      <c r="O424" s="2">
        <f t="shared" si="217"/>
        <v>44.024736449393053</v>
      </c>
      <c r="P424" s="5">
        <f t="shared" si="199"/>
        <v>0.38724047608704926</v>
      </c>
      <c r="Q424" s="4">
        <f t="shared" si="218"/>
        <v>0.58100884780486917</v>
      </c>
      <c r="R424" s="4">
        <f t="shared" si="200"/>
        <v>0.33568844151275684</v>
      </c>
      <c r="S424" s="4">
        <f t="shared" si="222"/>
        <v>0</v>
      </c>
      <c r="T424" s="4">
        <f t="shared" si="223"/>
        <v>0</v>
      </c>
      <c r="U424" s="5">
        <f t="shared" si="224"/>
        <v>1.1503640535969415</v>
      </c>
      <c r="V424" s="5">
        <f t="shared" si="225"/>
        <v>-7.5050204896254398</v>
      </c>
      <c r="W424" s="5">
        <f t="shared" si="226"/>
        <v>4.0103978332523775</v>
      </c>
      <c r="X424" s="5">
        <f t="shared" si="201"/>
        <v>1</v>
      </c>
      <c r="Y424" s="5">
        <f t="shared" si="202"/>
        <v>-1.1169790036289287</v>
      </c>
      <c r="Z424" s="5">
        <f t="shared" si="203"/>
        <v>3.0829706616981012</v>
      </c>
      <c r="AA424" s="5">
        <f t="shared" si="204"/>
        <v>6.089842328572459</v>
      </c>
      <c r="AB424" s="5">
        <f t="shared" si="205"/>
        <v>3.3385049968012837E-2</v>
      </c>
      <c r="AC424" s="5">
        <f t="shared" si="206"/>
        <v>-4.4220498279273386</v>
      </c>
      <c r="AD424" s="5">
        <f t="shared" si="207"/>
        <v>-22.073759838175164</v>
      </c>
      <c r="AE424">
        <f t="shared" si="196"/>
        <v>0</v>
      </c>
    </row>
    <row r="425" spans="1:31" x14ac:dyDescent="0.2">
      <c r="A425">
        <f t="shared" si="208"/>
        <v>3.9299999999999602</v>
      </c>
      <c r="B425" s="5">
        <f t="shared" si="209"/>
        <v>-25.65159148247179</v>
      </c>
      <c r="C425" s="5">
        <f t="shared" si="210"/>
        <v>309.37196992150484</v>
      </c>
      <c r="D425" s="5">
        <f t="shared" si="211"/>
        <v>80.024078612892154</v>
      </c>
      <c r="E425" s="2">
        <f t="shared" si="219"/>
        <v>310.43359985461643</v>
      </c>
      <c r="F425" s="2">
        <f t="shared" si="220"/>
        <v>-4.7398401199684974</v>
      </c>
      <c r="G425" s="3">
        <f t="shared" si="212"/>
        <v>-8.6520203417261694</v>
      </c>
      <c r="H425" s="3">
        <f t="shared" si="213"/>
        <v>56.404079753376138</v>
      </c>
      <c r="I425" s="3">
        <f t="shared" si="214"/>
        <v>-30.384564776862469</v>
      </c>
      <c r="J425" s="2">
        <f t="shared" si="221"/>
        <v>64.649048295378719</v>
      </c>
      <c r="K425" s="2">
        <f t="shared" si="215"/>
        <v>44.068880910278608</v>
      </c>
      <c r="L425" s="6">
        <f t="shared" si="197"/>
        <v>2960.7993818091945</v>
      </c>
      <c r="M425" s="2">
        <f t="shared" si="198"/>
        <v>37.524019943067913</v>
      </c>
      <c r="N425" s="2">
        <f t="shared" si="216"/>
        <v>64.649048295378719</v>
      </c>
      <c r="O425" s="2">
        <f t="shared" si="217"/>
        <v>44.068880910278608</v>
      </c>
      <c r="P425" s="5">
        <f t="shared" si="199"/>
        <v>0.38724036998400663</v>
      </c>
      <c r="Q425" s="4">
        <f t="shared" si="218"/>
        <v>0.58042648627435756</v>
      </c>
      <c r="R425" s="4">
        <f t="shared" si="200"/>
        <v>0.33558717753359557</v>
      </c>
      <c r="S425" s="4">
        <f t="shared" si="222"/>
        <v>0</v>
      </c>
      <c r="T425" s="4">
        <f t="shared" si="223"/>
        <v>0</v>
      </c>
      <c r="U425" s="5">
        <f t="shared" si="224"/>
        <v>1.1514727993162464</v>
      </c>
      <c r="V425" s="5">
        <f t="shared" si="225"/>
        <v>-7.5066586810080329</v>
      </c>
      <c r="W425" s="5">
        <f t="shared" si="226"/>
        <v>4.0437953770043231</v>
      </c>
      <c r="X425" s="5">
        <f t="shared" si="201"/>
        <v>0.99999999999999978</v>
      </c>
      <c r="Y425" s="5">
        <f t="shared" si="202"/>
        <v>-1.1128459503467705</v>
      </c>
      <c r="Z425" s="5">
        <f t="shared" si="203"/>
        <v>3.1095306633444739</v>
      </c>
      <c r="AA425" s="5">
        <f t="shared" si="204"/>
        <v>6.0892292744422631</v>
      </c>
      <c r="AB425" s="5">
        <f t="shared" si="205"/>
        <v>3.862684896947588E-2</v>
      </c>
      <c r="AC425" s="5">
        <f t="shared" si="206"/>
        <v>-4.397128017663559</v>
      </c>
      <c r="AD425" s="5">
        <f t="shared" si="207"/>
        <v>-22.040975348553413</v>
      </c>
      <c r="AE425">
        <f t="shared" si="196"/>
        <v>0</v>
      </c>
    </row>
    <row r="426" spans="1:31" x14ac:dyDescent="0.2">
      <c r="A426">
        <f t="shared" si="208"/>
        <v>3.93999999999996</v>
      </c>
      <c r="B426" s="5">
        <f t="shared" si="209"/>
        <v>-25.738109754546603</v>
      </c>
      <c r="C426" s="5">
        <f t="shared" si="210"/>
        <v>309.93579086263776</v>
      </c>
      <c r="D426" s="5">
        <f t="shared" si="211"/>
        <v>79.719130916356107</v>
      </c>
      <c r="E426" s="2">
        <f t="shared" si="219"/>
        <v>311.00264428359094</v>
      </c>
      <c r="F426" s="2">
        <f t="shared" si="220"/>
        <v>-4.7471416826063821</v>
      </c>
      <c r="G426" s="3">
        <f t="shared" si="212"/>
        <v>-8.6516340732364743</v>
      </c>
      <c r="H426" s="3">
        <f t="shared" si="213"/>
        <v>56.360108473199503</v>
      </c>
      <c r="I426" s="3">
        <f t="shared" si="214"/>
        <v>-30.604974530348002</v>
      </c>
      <c r="J426" s="2">
        <f t="shared" si="221"/>
        <v>64.714581550460878</v>
      </c>
      <c r="K426" s="2">
        <f t="shared" si="215"/>
        <v>44.113552522468218</v>
      </c>
      <c r="L426" s="6">
        <f t="shared" si="197"/>
        <v>2960.7975558996982</v>
      </c>
      <c r="M426" s="2">
        <f t="shared" si="198"/>
        <v>37.523996802201033</v>
      </c>
      <c r="N426" s="2">
        <f t="shared" si="216"/>
        <v>64.714581550460878</v>
      </c>
      <c r="O426" s="2">
        <f t="shared" si="217"/>
        <v>44.113552522468218</v>
      </c>
      <c r="P426" s="5">
        <f t="shared" si="199"/>
        <v>0.38724026336939121</v>
      </c>
      <c r="Q426" s="4">
        <f t="shared" si="218"/>
        <v>0.57983835950390683</v>
      </c>
      <c r="R426" s="4">
        <f t="shared" si="200"/>
        <v>0.33548476679960526</v>
      </c>
      <c r="S426" s="4">
        <f t="shared" si="222"/>
        <v>0</v>
      </c>
      <c r="T426" s="4">
        <f t="shared" si="223"/>
        <v>0</v>
      </c>
      <c r="U426" s="5">
        <f t="shared" si="224"/>
        <v>1.1525882440247415</v>
      </c>
      <c r="V426" s="5">
        <f t="shared" si="225"/>
        <v>-7.5084079964870964</v>
      </c>
      <c r="W426" s="5">
        <f t="shared" si="226"/>
        <v>4.077256799553914</v>
      </c>
      <c r="X426" s="5">
        <f t="shared" si="201"/>
        <v>0.99999999999999978</v>
      </c>
      <c r="Y426" s="5">
        <f t="shared" si="202"/>
        <v>-1.1087273676427343</v>
      </c>
      <c r="Z426" s="5">
        <f t="shared" si="203"/>
        <v>3.1361149513107587</v>
      </c>
      <c r="AA426" s="5">
        <f t="shared" si="204"/>
        <v>6.0886860770736915</v>
      </c>
      <c r="AB426" s="5">
        <f t="shared" si="205"/>
        <v>4.3860876382007197E-2</v>
      </c>
      <c r="AC426" s="5">
        <f t="shared" si="206"/>
        <v>-4.3722930451763382</v>
      </c>
      <c r="AD426" s="5">
        <f t="shared" si="207"/>
        <v>-22.008057123372396</v>
      </c>
      <c r="AE426">
        <f t="shared" si="196"/>
        <v>0</v>
      </c>
    </row>
    <row r="427" spans="1:31" x14ac:dyDescent="0.2">
      <c r="A427">
        <f t="shared" si="208"/>
        <v>3.9499999999999598</v>
      </c>
      <c r="B427" s="5">
        <f t="shared" si="209"/>
        <v>-25.82462390223515</v>
      </c>
      <c r="C427" s="5">
        <f t="shared" si="210"/>
        <v>310.49917333271748</v>
      </c>
      <c r="D427" s="5">
        <f t="shared" si="211"/>
        <v>79.411980768196457</v>
      </c>
      <c r="E427" s="2">
        <f t="shared" si="219"/>
        <v>311.57125644063001</v>
      </c>
      <c r="F427" s="2">
        <f t="shared" si="220"/>
        <v>-4.7544225017821162</v>
      </c>
      <c r="G427" s="3">
        <f t="shared" si="212"/>
        <v>-8.6511954644726536</v>
      </c>
      <c r="H427" s="3">
        <f t="shared" si="213"/>
        <v>56.316385542747739</v>
      </c>
      <c r="I427" s="3">
        <f t="shared" si="214"/>
        <v>-30.825055101581725</v>
      </c>
      <c r="J427" s="2">
        <f t="shared" si="221"/>
        <v>64.780880555758642</v>
      </c>
      <c r="K427" s="2">
        <f t="shared" si="215"/>
        <v>44.158746118444881</v>
      </c>
      <c r="L427" s="6">
        <f t="shared" si="197"/>
        <v>2960.7957212413821</v>
      </c>
      <c r="M427" s="2">
        <f t="shared" si="198"/>
        <v>37.523973550455011</v>
      </c>
      <c r="N427" s="2">
        <f t="shared" si="216"/>
        <v>64.780880555758642</v>
      </c>
      <c r="O427" s="2">
        <f t="shared" si="217"/>
        <v>44.158746118444881</v>
      </c>
      <c r="P427" s="5">
        <f t="shared" si="199"/>
        <v>0.38724015624399954</v>
      </c>
      <c r="Q427" s="4">
        <f t="shared" si="218"/>
        <v>0.57924457383930006</v>
      </c>
      <c r="R427" s="4">
        <f t="shared" si="200"/>
        <v>0.33538122329195796</v>
      </c>
      <c r="S427" s="4">
        <f t="shared" si="222"/>
        <v>0</v>
      </c>
      <c r="T427" s="4">
        <f t="shared" si="223"/>
        <v>0</v>
      </c>
      <c r="U427" s="5">
        <f t="shared" si="224"/>
        <v>1.1537102400106496</v>
      </c>
      <c r="V427" s="5">
        <f t="shared" si="225"/>
        <v>-7.510267332171102</v>
      </c>
      <c r="W427" s="5">
        <f t="shared" si="226"/>
        <v>4.1107823613086234</v>
      </c>
      <c r="X427" s="5">
        <f t="shared" si="201"/>
        <v>0.99999999999999978</v>
      </c>
      <c r="Y427" s="5">
        <f t="shared" si="202"/>
        <v>-1.1046230559818921</v>
      </c>
      <c r="Z427" s="5">
        <f t="shared" si="203"/>
        <v>3.1627235758240171</v>
      </c>
      <c r="AA427" s="5">
        <f t="shared" si="204"/>
        <v>6.0882119955553851</v>
      </c>
      <c r="AB427" s="5">
        <f t="shared" si="205"/>
        <v>4.9087184028757447E-2</v>
      </c>
      <c r="AC427" s="5">
        <f t="shared" si="206"/>
        <v>-4.3475437563470845</v>
      </c>
      <c r="AD427" s="5">
        <f t="shared" si="207"/>
        <v>-21.97500564313599</v>
      </c>
      <c r="AE427">
        <f t="shared" si="196"/>
        <v>0</v>
      </c>
    </row>
    <row r="428" spans="1:31" x14ac:dyDescent="0.2">
      <c r="A428">
        <f t="shared" si="208"/>
        <v>3.9599999999999596</v>
      </c>
      <c r="B428" s="5">
        <f t="shared" si="209"/>
        <v>-25.911133402520676</v>
      </c>
      <c r="C428" s="5">
        <f t="shared" si="210"/>
        <v>311.06211981095714</v>
      </c>
      <c r="D428" s="5">
        <f t="shared" si="211"/>
        <v>79.102631466898487</v>
      </c>
      <c r="E428" s="2">
        <f t="shared" si="219"/>
        <v>312.13943873770501</v>
      </c>
      <c r="F428" s="2">
        <f t="shared" si="220"/>
        <v>-4.7616825877755034</v>
      </c>
      <c r="G428" s="3">
        <f t="shared" si="212"/>
        <v>-8.6507045926323656</v>
      </c>
      <c r="H428" s="3">
        <f t="shared" si="213"/>
        <v>56.272910105184266</v>
      </c>
      <c r="I428" s="3">
        <f t="shared" si="214"/>
        <v>-31.044805158013084</v>
      </c>
      <c r="J428" s="2">
        <f t="shared" si="221"/>
        <v>64.847937738636958</v>
      </c>
      <c r="K428" s="2">
        <f t="shared" si="215"/>
        <v>44.204456536221507</v>
      </c>
      <c r="L428" s="6">
        <f t="shared" si="197"/>
        <v>2960.7938778484208</v>
      </c>
      <c r="M428" s="2">
        <f t="shared" si="198"/>
        <v>37.523950188009501</v>
      </c>
      <c r="N428" s="2">
        <f t="shared" si="216"/>
        <v>64.847937738636958</v>
      </c>
      <c r="O428" s="2">
        <f t="shared" si="217"/>
        <v>44.204456536221507</v>
      </c>
      <c r="P428" s="5">
        <f t="shared" si="199"/>
        <v>0.38724004860866024</v>
      </c>
      <c r="Q428" s="4">
        <f t="shared" si="218"/>
        <v>0.57864523524627687</v>
      </c>
      <c r="R428" s="4">
        <f t="shared" si="200"/>
        <v>0.33527656097174463</v>
      </c>
      <c r="S428" s="4">
        <f t="shared" si="222"/>
        <v>0</v>
      </c>
      <c r="T428" s="4">
        <f t="shared" si="223"/>
        <v>0</v>
      </c>
      <c r="U428" s="5">
        <f t="shared" si="224"/>
        <v>1.1548386392105729</v>
      </c>
      <c r="V428" s="5">
        <f t="shared" si="225"/>
        <v>-7.5122355912647052</v>
      </c>
      <c r="W428" s="5">
        <f t="shared" si="226"/>
        <v>4.144372306247913</v>
      </c>
      <c r="X428" s="5">
        <f t="shared" si="201"/>
        <v>1</v>
      </c>
      <c r="Y428" s="5">
        <f t="shared" si="202"/>
        <v>-1.1005328187120857</v>
      </c>
      <c r="Z428" s="5">
        <f t="shared" si="203"/>
        <v>3.1893565766088021</v>
      </c>
      <c r="AA428" s="5">
        <f t="shared" si="204"/>
        <v>6.087806294035591</v>
      </c>
      <c r="AB428" s="5">
        <f t="shared" si="205"/>
        <v>5.4305820498487201E-2</v>
      </c>
      <c r="AC428" s="5">
        <f t="shared" si="206"/>
        <v>-4.3228790146559035</v>
      </c>
      <c r="AD428" s="5">
        <f t="shared" si="207"/>
        <v>-21.941821399716495</v>
      </c>
      <c r="AE428">
        <f t="shared" si="196"/>
        <v>0</v>
      </c>
    </row>
    <row r="429" spans="1:31" x14ac:dyDescent="0.2">
      <c r="A429">
        <f t="shared" si="208"/>
        <v>3.9699999999999593</v>
      </c>
      <c r="B429" s="5">
        <f t="shared" si="209"/>
        <v>-25.997637733155976</v>
      </c>
      <c r="C429" s="5">
        <f t="shared" si="210"/>
        <v>311.62463276805823</v>
      </c>
      <c r="D429" s="5">
        <f t="shared" si="211"/>
        <v>78.791086324248383</v>
      </c>
      <c r="E429" s="2">
        <f t="shared" si="219"/>
        <v>312.70719357816438</v>
      </c>
      <c r="F429" s="2">
        <f t="shared" si="220"/>
        <v>-4.7689219506653293</v>
      </c>
      <c r="G429" s="3">
        <f t="shared" si="212"/>
        <v>-8.6501615344273812</v>
      </c>
      <c r="H429" s="3">
        <f t="shared" si="213"/>
        <v>56.229681315037709</v>
      </c>
      <c r="I429" s="3">
        <f t="shared" si="214"/>
        <v>-31.26422337201025</v>
      </c>
      <c r="J429" s="2">
        <f t="shared" si="221"/>
        <v>64.915745535404128</v>
      </c>
      <c r="K429" s="2">
        <f t="shared" si="215"/>
        <v>44.250678619907376</v>
      </c>
      <c r="L429" s="6">
        <f t="shared" si="197"/>
        <v>2960.7920257355299</v>
      </c>
      <c r="M429" s="2">
        <f t="shared" si="198"/>
        <v>37.523926715050983</v>
      </c>
      <c r="N429" s="2">
        <f t="shared" si="216"/>
        <v>64.915745535404128</v>
      </c>
      <c r="O429" s="2">
        <f t="shared" si="217"/>
        <v>44.250678619907376</v>
      </c>
      <c r="P429" s="5">
        <f t="shared" si="199"/>
        <v>0.38723994046423355</v>
      </c>
      <c r="Q429" s="4">
        <f t="shared" si="218"/>
        <v>0.57804044928646725</v>
      </c>
      <c r="R429" s="4">
        <f t="shared" si="200"/>
        <v>0.33517079377783987</v>
      </c>
      <c r="S429" s="4">
        <f t="shared" si="222"/>
        <v>0</v>
      </c>
      <c r="T429" s="4">
        <f t="shared" si="223"/>
        <v>0</v>
      </c>
      <c r="U429" s="5">
        <f t="shared" si="224"/>
        <v>1.1559732932375906</v>
      </c>
      <c r="V429" s="5">
        <f t="shared" si="225"/>
        <v>-7.5143116840935598</v>
      </c>
      <c r="W429" s="5">
        <f t="shared" si="226"/>
        <v>4.1780268620441143</v>
      </c>
      <c r="X429" s="5">
        <f t="shared" si="201"/>
        <v>1</v>
      </c>
      <c r="Y429" s="5">
        <f t="shared" si="202"/>
        <v>-1.0964564620583175</v>
      </c>
      <c r="Z429" s="5">
        <f t="shared" si="203"/>
        <v>3.2160139829872669</v>
      </c>
      <c r="AA429" s="5">
        <f t="shared" si="204"/>
        <v>6.0874682417583106</v>
      </c>
      <c r="AB429" s="5">
        <f t="shared" si="205"/>
        <v>5.9516831179273089E-2</v>
      </c>
      <c r="AC429" s="5">
        <f t="shared" si="206"/>
        <v>-4.2982977011062928</v>
      </c>
      <c r="AD429" s="5">
        <f t="shared" si="207"/>
        <v>-21.908504896197574</v>
      </c>
      <c r="AE429">
        <f t="shared" si="196"/>
        <v>0</v>
      </c>
    </row>
    <row r="430" spans="1:31" x14ac:dyDescent="0.2">
      <c r="A430">
        <f t="shared" si="208"/>
        <v>3.9799999999999591</v>
      </c>
      <c r="B430" s="5">
        <f t="shared" si="209"/>
        <v>-26.084136372658691</v>
      </c>
      <c r="C430" s="5">
        <f t="shared" si="210"/>
        <v>312.18671466632355</v>
      </c>
      <c r="D430" s="5">
        <f t="shared" si="211"/>
        <v>78.477348665283472</v>
      </c>
      <c r="E430" s="2">
        <f t="shared" si="219"/>
        <v>313.27452335684745</v>
      </c>
      <c r="F430" s="2">
        <f t="shared" si="220"/>
        <v>-4.7761406003313187</v>
      </c>
      <c r="G430" s="3">
        <f t="shared" si="212"/>
        <v>-8.6495663661155877</v>
      </c>
      <c r="H430" s="3">
        <f t="shared" si="213"/>
        <v>56.186698338026645</v>
      </c>
      <c r="I430" s="3">
        <f t="shared" si="214"/>
        <v>-31.483308420972225</v>
      </c>
      <c r="J430" s="2">
        <f t="shared" si="221"/>
        <v>64.984296392130801</v>
      </c>
      <c r="K430" s="2">
        <f t="shared" si="215"/>
        <v>44.297407220266393</v>
      </c>
      <c r="L430" s="6">
        <f t="shared" si="197"/>
        <v>2960.7901649179548</v>
      </c>
      <c r="M430" s="2">
        <f t="shared" si="198"/>
        <v>37.523903131772691</v>
      </c>
      <c r="N430" s="2">
        <f t="shared" si="216"/>
        <v>64.984296392130801</v>
      </c>
      <c r="O430" s="2">
        <f t="shared" si="217"/>
        <v>44.297407220266393</v>
      </c>
      <c r="P430" s="5">
        <f t="shared" si="199"/>
        <v>0.38723983181161059</v>
      </c>
      <c r="Q430" s="4">
        <f t="shared" si="218"/>
        <v>0.57743032109395287</v>
      </c>
      <c r="R430" s="4">
        <f t="shared" si="200"/>
        <v>0.33506393562480324</v>
      </c>
      <c r="S430" s="4">
        <f t="shared" si="222"/>
        <v>0</v>
      </c>
      <c r="T430" s="4">
        <f t="shared" si="223"/>
        <v>0</v>
      </c>
      <c r="U430" s="5">
        <f t="shared" si="224"/>
        <v>1.1571140534090629</v>
      </c>
      <c r="V430" s="5">
        <f t="shared" si="225"/>
        <v>-7.5164945281278222</v>
      </c>
      <c r="W430" s="5">
        <f t="shared" si="226"/>
        <v>4.2117462401851036</v>
      </c>
      <c r="X430" s="5">
        <f t="shared" si="201"/>
        <v>1</v>
      </c>
      <c r="Y430" s="5">
        <f t="shared" si="202"/>
        <v>-1.0923937951165015</v>
      </c>
      <c r="Z430" s="5">
        <f t="shared" si="203"/>
        <v>3.242695813980752</v>
      </c>
      <c r="AA430" s="5">
        <f t="shared" si="204"/>
        <v>6.0871971130978499</v>
      </c>
      <c r="AB430" s="5">
        <f t="shared" si="205"/>
        <v>6.472025829256145E-2</v>
      </c>
      <c r="AC430" s="5">
        <f t="shared" si="206"/>
        <v>-4.2737987141470697</v>
      </c>
      <c r="AD430" s="5">
        <f t="shared" si="207"/>
        <v>-21.875056646717045</v>
      </c>
      <c r="AE430">
        <f t="shared" si="196"/>
        <v>0</v>
      </c>
    </row>
    <row r="431" spans="1:31" x14ac:dyDescent="0.2">
      <c r="A431">
        <f t="shared" si="208"/>
        <v>3.9899999999999589</v>
      </c>
      <c r="B431" s="5">
        <f t="shared" si="209"/>
        <v>-26.170628800306933</v>
      </c>
      <c r="C431" s="5">
        <f t="shared" si="210"/>
        <v>312.74836795976807</v>
      </c>
      <c r="D431" s="5">
        <f t="shared" si="211"/>
        <v>78.161421828241416</v>
      </c>
      <c r="E431" s="2">
        <f t="shared" si="219"/>
        <v>313.84143046019585</v>
      </c>
      <c r="F431" s="2">
        <f t="shared" si="220"/>
        <v>-4.7833385464561555</v>
      </c>
      <c r="G431" s="3">
        <f t="shared" si="212"/>
        <v>-8.6489191635326623</v>
      </c>
      <c r="H431" s="3">
        <f t="shared" si="213"/>
        <v>56.143960350885173</v>
      </c>
      <c r="I431" s="3">
        <f t="shared" si="214"/>
        <v>-31.702058987439397</v>
      </c>
      <c r="J431" s="2">
        <f t="shared" si="221"/>
        <v>65.053582765457094</v>
      </c>
      <c r="K431" s="2">
        <f t="shared" si="215"/>
        <v>44.344637195267275</v>
      </c>
      <c r="L431" s="6">
        <f t="shared" si="197"/>
        <v>2960.7882954114671</v>
      </c>
      <c r="M431" s="2">
        <f t="shared" si="198"/>
        <v>37.523879438374493</v>
      </c>
      <c r="N431" s="2">
        <f t="shared" si="216"/>
        <v>65.053582765457094</v>
      </c>
      <c r="O431" s="2">
        <f t="shared" si="217"/>
        <v>44.344637195267275</v>
      </c>
      <c r="P431" s="5">
        <f t="shared" si="199"/>
        <v>0.38723972265171314</v>
      </c>
      <c r="Q431" s="4">
        <f t="shared" si="218"/>
        <v>0.57681495535245686</v>
      </c>
      <c r="R431" s="4">
        <f t="shared" si="200"/>
        <v>0.33495600040081686</v>
      </c>
      <c r="S431" s="4">
        <f t="shared" si="222"/>
        <v>0</v>
      </c>
      <c r="T431" s="4">
        <f t="shared" si="223"/>
        <v>0</v>
      </c>
      <c r="U431" s="5">
        <f t="shared" si="224"/>
        <v>1.1582607707741595</v>
      </c>
      <c r="V431" s="5">
        <f t="shared" si="225"/>
        <v>-7.5187830480044378</v>
      </c>
      <c r="W431" s="5">
        <f t="shared" si="226"/>
        <v>4.2455306360987421</v>
      </c>
      <c r="X431" s="5">
        <f t="shared" si="201"/>
        <v>0.99999999999999978</v>
      </c>
      <c r="Y431" s="5">
        <f t="shared" si="202"/>
        <v>-1.0883446298466048</v>
      </c>
      <c r="Z431" s="5">
        <f t="shared" si="203"/>
        <v>3.269402078412821</v>
      </c>
      <c r="AA431" s="5">
        <f t="shared" si="204"/>
        <v>6.0869921875918358</v>
      </c>
      <c r="AB431" s="5">
        <f t="shared" si="205"/>
        <v>6.9916140927554604E-2</v>
      </c>
      <c r="AC431" s="5">
        <f t="shared" si="206"/>
        <v>-4.2493809695916163</v>
      </c>
      <c r="AD431" s="5">
        <f t="shared" si="207"/>
        <v>-21.841477176309422</v>
      </c>
      <c r="AE431">
        <f t="shared" si="196"/>
        <v>0</v>
      </c>
    </row>
    <row r="432" spans="1:31" x14ac:dyDescent="0.2">
      <c r="A432">
        <f t="shared" si="208"/>
        <v>3.9999999999999587</v>
      </c>
      <c r="B432" s="5">
        <f t="shared" si="209"/>
        <v>-26.257114496135213</v>
      </c>
      <c r="C432" s="5">
        <f t="shared" si="210"/>
        <v>313.30959509422843</v>
      </c>
      <c r="D432" s="5">
        <f t="shared" si="211"/>
        <v>77.843309164508213</v>
      </c>
      <c r="E432" s="2">
        <f t="shared" si="219"/>
        <v>314.4079172663636</v>
      </c>
      <c r="F432" s="2">
        <f t="shared" si="220"/>
        <v>-4.7905157985275082</v>
      </c>
      <c r="G432" s="3">
        <f t="shared" si="212"/>
        <v>-8.6482200021233862</v>
      </c>
      <c r="H432" s="3">
        <f t="shared" si="213"/>
        <v>56.101466541189254</v>
      </c>
      <c r="I432" s="3">
        <f t="shared" si="214"/>
        <v>-31.920473759202491</v>
      </c>
      <c r="J432" s="2">
        <f t="shared" si="221"/>
        <v>65.123597123387157</v>
      </c>
      <c r="K432" s="2">
        <f t="shared" si="215"/>
        <v>44.392363410625187</v>
      </c>
      <c r="L432" s="6">
        <f t="shared" si="197"/>
        <v>2960.7864172323561</v>
      </c>
      <c r="M432" s="2">
        <f t="shared" si="198"/>
        <v>37.523855635062851</v>
      </c>
      <c r="N432" s="2">
        <f t="shared" si="216"/>
        <v>65.123597123387157</v>
      </c>
      <c r="O432" s="2">
        <f t="shared" si="217"/>
        <v>44.392363410625187</v>
      </c>
      <c r="P432" s="5">
        <f t="shared" si="199"/>
        <v>0.38723961298549336</v>
      </c>
      <c r="Q432" s="4">
        <f t="shared" si="218"/>
        <v>0.57619445627316712</v>
      </c>
      <c r="R432" s="4">
        <f t="shared" si="200"/>
        <v>0.33484700196566164</v>
      </c>
      <c r="S432" s="4">
        <f t="shared" si="222"/>
        <v>0</v>
      </c>
      <c r="T432" s="4">
        <f t="shared" si="223"/>
        <v>0</v>
      </c>
      <c r="U432" s="5">
        <f t="shared" si="224"/>
        <v>1.1594132961410812</v>
      </c>
      <c r="V432" s="5">
        <f t="shared" si="225"/>
        <v>-7.5211761755480842</v>
      </c>
      <c r="W432" s="5">
        <f t="shared" si="226"/>
        <v>4.2793802292789813</v>
      </c>
      <c r="X432" s="5">
        <f t="shared" si="201"/>
        <v>1.0000000000000002</v>
      </c>
      <c r="Y432" s="5">
        <f t="shared" si="202"/>
        <v>-1.0843087810651717</v>
      </c>
      <c r="Z432" s="5">
        <f t="shared" si="203"/>
        <v>3.2961327750136458</v>
      </c>
      <c r="AA432" s="5">
        <f t="shared" si="204"/>
        <v>6.0868527499726399</v>
      </c>
      <c r="AB432" s="5">
        <f t="shared" si="205"/>
        <v>7.5104515075909539E-2</v>
      </c>
      <c r="AC432" s="5">
        <f t="shared" si="206"/>
        <v>-4.2250434005344388</v>
      </c>
      <c r="AD432" s="5">
        <f t="shared" si="207"/>
        <v>-21.807767020748379</v>
      </c>
      <c r="AE432">
        <f t="shared" si="196"/>
        <v>0</v>
      </c>
    </row>
    <row r="433" spans="1:31" x14ac:dyDescent="0.2">
      <c r="A433">
        <f t="shared" si="208"/>
        <v>4.0099999999999589</v>
      </c>
      <c r="B433" s="5">
        <f t="shared" si="209"/>
        <v>-26.343592940930691</v>
      </c>
      <c r="C433" s="5">
        <f t="shared" si="210"/>
        <v>313.87039850747033</v>
      </c>
      <c r="D433" s="5">
        <f t="shared" si="211"/>
        <v>77.523014038565151</v>
      </c>
      <c r="E433" s="2">
        <f t="shared" si="219"/>
        <v>314.97398614532551</v>
      </c>
      <c r="F433" s="2">
        <f t="shared" si="220"/>
        <v>-4.797672365840107</v>
      </c>
      <c r="G433" s="3">
        <f t="shared" si="212"/>
        <v>-8.6474689569726273</v>
      </c>
      <c r="H433" s="3">
        <f t="shared" si="213"/>
        <v>56.059216107183907</v>
      </c>
      <c r="I433" s="3">
        <f t="shared" si="214"/>
        <v>-32.138551429409972</v>
      </c>
      <c r="J433" s="2">
        <f t="shared" si="221"/>
        <v>65.194331946071685</v>
      </c>
      <c r="K433" s="2">
        <f t="shared" si="215"/>
        <v>44.440580740335164</v>
      </c>
      <c r="L433" s="6">
        <f t="shared" si="197"/>
        <v>2960.7845303974195</v>
      </c>
      <c r="M433" s="2">
        <f t="shared" si="198"/>
        <v>37.52383172205063</v>
      </c>
      <c r="N433" s="2">
        <f t="shared" si="216"/>
        <v>65.194331946071685</v>
      </c>
      <c r="O433" s="2">
        <f t="shared" si="217"/>
        <v>44.440580740335164</v>
      </c>
      <c r="P433" s="5">
        <f t="shared" si="199"/>
        <v>0.38723950281393305</v>
      </c>
      <c r="Q433" s="4">
        <f t="shared" si="218"/>
        <v>0.57556892757318368</v>
      </c>
      <c r="R433" s="4">
        <f t="shared" si="200"/>
        <v>0.33473695414872962</v>
      </c>
      <c r="S433" s="4">
        <f t="shared" si="222"/>
        <v>0</v>
      </c>
      <c r="T433" s="4">
        <f t="shared" si="223"/>
        <v>0</v>
      </c>
      <c r="U433" s="5">
        <f t="shared" si="224"/>
        <v>1.1605714801039941</v>
      </c>
      <c r="V433" s="5">
        <f t="shared" si="225"/>
        <v>-7.5236728497908434</v>
      </c>
      <c r="W433" s="5">
        <f t="shared" si="226"/>
        <v>4.3132951834136009</v>
      </c>
      <c r="X433" s="5">
        <f t="shared" si="201"/>
        <v>1</v>
      </c>
      <c r="Y433" s="5">
        <f t="shared" si="202"/>
        <v>-1.0802860664372496</v>
      </c>
      <c r="Z433" s="5">
        <f t="shared" si="203"/>
        <v>3.3228878925257215</v>
      </c>
      <c r="AA433" s="5">
        <f t="shared" si="204"/>
        <v>6.086778090197261</v>
      </c>
      <c r="AB433" s="5">
        <f t="shared" si="205"/>
        <v>8.0285413666744576E-2</v>
      </c>
      <c r="AC433" s="5">
        <f t="shared" si="206"/>
        <v>-4.2007849572651219</v>
      </c>
      <c r="AD433" s="5">
        <f t="shared" si="207"/>
        <v>-21.773926726389139</v>
      </c>
      <c r="AE433">
        <f t="shared" si="196"/>
        <v>0</v>
      </c>
    </row>
    <row r="434" spans="1:31" x14ac:dyDescent="0.2">
      <c r="A434">
        <f t="shared" si="208"/>
        <v>4.0199999999999587</v>
      </c>
      <c r="B434" s="5">
        <f t="shared" si="209"/>
        <v>-26.430063616229734</v>
      </c>
      <c r="C434" s="5">
        <f t="shared" si="210"/>
        <v>314.4307806292943</v>
      </c>
      <c r="D434" s="5">
        <f t="shared" si="211"/>
        <v>77.200539827934733</v>
      </c>
      <c r="E434" s="2">
        <f t="shared" si="219"/>
        <v>315.53963945898357</v>
      </c>
      <c r="F434" s="2">
        <f t="shared" si="220"/>
        <v>-4.8048082574978501</v>
      </c>
      <c r="G434" s="3">
        <f t="shared" si="212"/>
        <v>-8.6466661028359599</v>
      </c>
      <c r="H434" s="3">
        <f t="shared" si="213"/>
        <v>56.017208257611259</v>
      </c>
      <c r="I434" s="3">
        <f t="shared" si="214"/>
        <v>-32.356290696673867</v>
      </c>
      <c r="J434" s="2">
        <f t="shared" si="221"/>
        <v>65.265779726577904</v>
      </c>
      <c r="K434" s="2">
        <f t="shared" si="215"/>
        <v>44.489284067196934</v>
      </c>
      <c r="L434" s="6">
        <f t="shared" si="197"/>
        <v>2960.7826349239581</v>
      </c>
      <c r="M434" s="2">
        <f t="shared" si="198"/>
        <v>37.523807699557103</v>
      </c>
      <c r="N434" s="2">
        <f t="shared" si="216"/>
        <v>65.265779726577904</v>
      </c>
      <c r="O434" s="2">
        <f t="shared" si="217"/>
        <v>44.489284067196934</v>
      </c>
      <c r="P434" s="5">
        <f t="shared" si="199"/>
        <v>0.38723939213804326</v>
      </c>
      <c r="Q434" s="4">
        <f t="shared" si="218"/>
        <v>0.57493847245460006</v>
      </c>
      <c r="R434" s="4">
        <f t="shared" si="200"/>
        <v>0.33462587074707445</v>
      </c>
      <c r="S434" s="4">
        <f t="shared" si="222"/>
        <v>0</v>
      </c>
      <c r="T434" s="4">
        <f t="shared" si="223"/>
        <v>0</v>
      </c>
      <c r="U434" s="5">
        <f t="shared" si="224"/>
        <v>1.1617351730696608</v>
      </c>
      <c r="V434" s="5">
        <f t="shared" si="225"/>
        <v>-7.5262720169905757</v>
      </c>
      <c r="W434" s="5">
        <f t="shared" si="226"/>
        <v>4.3472756465135118</v>
      </c>
      <c r="X434" s="5">
        <f t="shared" si="201"/>
        <v>0.99999999999999978</v>
      </c>
      <c r="Y434" s="5">
        <f t="shared" si="202"/>
        <v>-1.0762763064677248</v>
      </c>
      <c r="Z434" s="5">
        <f t="shared" si="203"/>
        <v>3.3496674098108126</v>
      </c>
      <c r="AA434" s="5">
        <f t="shared" si="204"/>
        <v>6.0867675034756354</v>
      </c>
      <c r="AB434" s="5">
        <f t="shared" si="205"/>
        <v>8.5458866601936023E-2</v>
      </c>
      <c r="AC434" s="5">
        <f t="shared" si="206"/>
        <v>-4.1766046071797636</v>
      </c>
      <c r="AD434" s="5">
        <f t="shared" si="207"/>
        <v>-21.739956850010852</v>
      </c>
      <c r="AE434">
        <f t="shared" si="196"/>
        <v>0</v>
      </c>
    </row>
    <row r="435" spans="1:31" x14ac:dyDescent="0.2">
      <c r="A435">
        <f t="shared" si="208"/>
        <v>4.0299999999999585</v>
      </c>
      <c r="B435" s="5">
        <f t="shared" si="209"/>
        <v>-26.516526004314766</v>
      </c>
      <c r="C435" s="5">
        <f t="shared" si="210"/>
        <v>314.99074388164007</v>
      </c>
      <c r="D435" s="5">
        <f t="shared" si="211"/>
        <v>76.875889923125484</v>
      </c>
      <c r="E435" s="2">
        <f t="shared" si="219"/>
        <v>316.10487956127236</v>
      </c>
      <c r="F435" s="2">
        <f t="shared" si="220"/>
        <v>-4.8119234824159314</v>
      </c>
      <c r="G435" s="3">
        <f t="shared" si="212"/>
        <v>-8.6458115141699405</v>
      </c>
      <c r="H435" s="3">
        <f t="shared" si="213"/>
        <v>55.975442211539459</v>
      </c>
      <c r="I435" s="3">
        <f t="shared" si="214"/>
        <v>-32.573690265173973</v>
      </c>
      <c r="J435" s="2">
        <f t="shared" si="221"/>
        <v>65.337932971647007</v>
      </c>
      <c r="K435" s="2">
        <f t="shared" si="215"/>
        <v>44.538468283331291</v>
      </c>
      <c r="L435" s="6">
        <f t="shared" si="197"/>
        <v>2960.7807308297679</v>
      </c>
      <c r="M435" s="2">
        <f t="shared" si="198"/>
        <v>37.523783567807818</v>
      </c>
      <c r="N435" s="2">
        <f t="shared" si="216"/>
        <v>65.337932971647007</v>
      </c>
      <c r="O435" s="2">
        <f t="shared" si="217"/>
        <v>44.538468283331291</v>
      </c>
      <c r="P435" s="5">
        <f t="shared" si="199"/>
        <v>0.38723928095886417</v>
      </c>
      <c r="Q435" s="4">
        <f t="shared" si="218"/>
        <v>0.57430319358420834</v>
      </c>
      <c r="R435" s="4">
        <f t="shared" si="200"/>
        <v>0.33451376552350015</v>
      </c>
      <c r="S435" s="4">
        <f t="shared" si="222"/>
        <v>0</v>
      </c>
      <c r="T435" s="4">
        <f t="shared" si="223"/>
        <v>0</v>
      </c>
      <c r="U435" s="5">
        <f t="shared" si="224"/>
        <v>1.1629042252837722</v>
      </c>
      <c r="V435" s="5">
        <f t="shared" si="225"/>
        <v>-7.5289726306480036</v>
      </c>
      <c r="W435" s="5">
        <f t="shared" si="226"/>
        <v>4.3813217510435685</v>
      </c>
      <c r="X435" s="5">
        <f t="shared" si="201"/>
        <v>0.99999999999999978</v>
      </c>
      <c r="Y435" s="5">
        <f t="shared" si="202"/>
        <v>-1.0722793244920787</v>
      </c>
      <c r="Z435" s="5">
        <f t="shared" si="203"/>
        <v>3.3764712959580923</v>
      </c>
      <c r="AA435" s="5">
        <f t="shared" si="204"/>
        <v>6.0868202902974033</v>
      </c>
      <c r="AB435" s="5">
        <f t="shared" si="205"/>
        <v>9.0624900791693497E-2</v>
      </c>
      <c r="AC435" s="5">
        <f t="shared" si="206"/>
        <v>-4.1525013346899113</v>
      </c>
      <c r="AD435" s="5">
        <f t="shared" si="207"/>
        <v>-21.705857958659028</v>
      </c>
      <c r="AE435">
        <f t="shared" si="196"/>
        <v>0</v>
      </c>
    </row>
    <row r="436" spans="1:31" x14ac:dyDescent="0.2">
      <c r="A436">
        <f t="shared" si="208"/>
        <v>4.0399999999999583</v>
      </c>
      <c r="B436" s="5">
        <f t="shared" si="209"/>
        <v>-26.602979588211426</v>
      </c>
      <c r="C436" s="5">
        <f t="shared" si="210"/>
        <v>315.55029067868878</v>
      </c>
      <c r="D436" s="5">
        <f t="shared" si="211"/>
        <v>76.549067727575817</v>
      </c>
      <c r="E436" s="2">
        <f t="shared" si="219"/>
        <v>316.66970879826158</v>
      </c>
      <c r="F436" s="2">
        <f t="shared" si="220"/>
        <v>-4.8190180493230059</v>
      </c>
      <c r="G436" s="3">
        <f t="shared" si="212"/>
        <v>-8.6449052651620235</v>
      </c>
      <c r="H436" s="3">
        <f t="shared" si="213"/>
        <v>55.93391719819256</v>
      </c>
      <c r="I436" s="3">
        <f t="shared" si="214"/>
        <v>-32.790748844760564</v>
      </c>
      <c r="J436" s="2">
        <f t="shared" si="221"/>
        <v>65.410784202439089</v>
      </c>
      <c r="K436" s="2">
        <f t="shared" si="215"/>
        <v>44.588128290687855</v>
      </c>
      <c r="L436" s="6">
        <f t="shared" si="197"/>
        <v>2960.7788181331321</v>
      </c>
      <c r="M436" s="2">
        <f t="shared" si="198"/>
        <v>37.52375932703449</v>
      </c>
      <c r="N436" s="2">
        <f t="shared" si="216"/>
        <v>65.410784202439089</v>
      </c>
      <c r="O436" s="2">
        <f t="shared" si="217"/>
        <v>44.588128290687855</v>
      </c>
      <c r="P436" s="5">
        <f t="shared" si="199"/>
        <v>0.38723916927746421</v>
      </c>
      <c r="Q436" s="4">
        <f t="shared" si="218"/>
        <v>0.57366319307383074</v>
      </c>
      <c r="R436" s="4">
        <f t="shared" si="200"/>
        <v>0.33440065220468657</v>
      </c>
      <c r="S436" s="4">
        <f t="shared" si="222"/>
        <v>0</v>
      </c>
      <c r="T436" s="4">
        <f t="shared" si="223"/>
        <v>0</v>
      </c>
      <c r="U436" s="5">
        <f t="shared" si="224"/>
        <v>1.1640784868569733</v>
      </c>
      <c r="V436" s="5">
        <f t="shared" si="225"/>
        <v>-7.5317736515224736</v>
      </c>
      <c r="W436" s="5">
        <f t="shared" si="226"/>
        <v>4.4154336140548232</v>
      </c>
      <c r="X436" s="5">
        <f t="shared" si="201"/>
        <v>1.0000000000000002</v>
      </c>
      <c r="Y436" s="5">
        <f t="shared" si="202"/>
        <v>-1.0682949466665721</v>
      </c>
      <c r="Z436" s="5">
        <f t="shared" si="203"/>
        <v>3.4032995103934156</v>
      </c>
      <c r="AA436" s="5">
        <f t="shared" si="204"/>
        <v>6.0869357564571303</v>
      </c>
      <c r="AB436" s="5">
        <f t="shared" si="205"/>
        <v>9.5783540190401251E-2</v>
      </c>
      <c r="AC436" s="5">
        <f t="shared" si="206"/>
        <v>-4.1284741411290575</v>
      </c>
      <c r="AD436" s="5">
        <f t="shared" si="207"/>
        <v>-21.671630629488046</v>
      </c>
      <c r="AE436">
        <f t="shared" si="196"/>
        <v>0</v>
      </c>
    </row>
    <row r="437" spans="1:31" x14ac:dyDescent="0.2">
      <c r="A437">
        <f t="shared" si="208"/>
        <v>4.0499999999999581</v>
      </c>
      <c r="B437" s="5">
        <f t="shared" si="209"/>
        <v>-26.689423851686037</v>
      </c>
      <c r="C437" s="5">
        <f t="shared" si="210"/>
        <v>316.10942342696364</v>
      </c>
      <c r="D437" s="5">
        <f t="shared" si="211"/>
        <v>76.220076657596735</v>
      </c>
      <c r="E437" s="2">
        <f t="shared" si="219"/>
        <v>317.23412950825821</v>
      </c>
      <c r="F437" s="2">
        <f t="shared" si="220"/>
        <v>-4.8260919667633875</v>
      </c>
      <c r="G437" s="3">
        <f t="shared" si="212"/>
        <v>-8.6439474297601198</v>
      </c>
      <c r="H437" s="3">
        <f t="shared" si="213"/>
        <v>55.892632456781271</v>
      </c>
      <c r="I437" s="3">
        <f t="shared" si="214"/>
        <v>-33.007465151055442</v>
      </c>
      <c r="J437" s="2">
        <f t="shared" si="221"/>
        <v>65.484325955265319</v>
      </c>
      <c r="K437" s="2">
        <f t="shared" si="215"/>
        <v>44.638259001544185</v>
      </c>
      <c r="L437" s="6">
        <f t="shared" si="197"/>
        <v>2960.776896852813</v>
      </c>
      <c r="M437" s="2">
        <f t="shared" si="198"/>
        <v>37.523734977474881</v>
      </c>
      <c r="N437" s="2">
        <f t="shared" si="216"/>
        <v>65.484325955265319</v>
      </c>
      <c r="O437" s="2">
        <f t="shared" si="217"/>
        <v>44.638259001544185</v>
      </c>
      <c r="P437" s="5">
        <f t="shared" si="199"/>
        <v>0.38723905709493989</v>
      </c>
      <c r="Q437" s="4">
        <f t="shared" si="218"/>
        <v>0.57301857246127397</v>
      </c>
      <c r="R437" s="4">
        <f t="shared" si="200"/>
        <v>0.33428654447935402</v>
      </c>
      <c r="S437" s="4">
        <f t="shared" si="222"/>
        <v>0</v>
      </c>
      <c r="T437" s="4">
        <f t="shared" si="223"/>
        <v>0</v>
      </c>
      <c r="U437" s="5">
        <f t="shared" si="224"/>
        <v>1.1652578077905831</v>
      </c>
      <c r="V437" s="5">
        <f t="shared" si="225"/>
        <v>-7.5346740476464413</v>
      </c>
      <c r="W437" s="5">
        <f t="shared" si="226"/>
        <v>4.4496113373181752</v>
      </c>
      <c r="X437" s="5">
        <f t="shared" si="201"/>
        <v>0.99999999999999978</v>
      </c>
      <c r="Y437" s="5">
        <f t="shared" si="202"/>
        <v>-1.0643230019578755</v>
      </c>
      <c r="Z437" s="5">
        <f t="shared" si="203"/>
        <v>3.4301520029896437</v>
      </c>
      <c r="AA437" s="5">
        <f t="shared" si="204"/>
        <v>6.0871132130779824</v>
      </c>
      <c r="AB437" s="5">
        <f t="shared" si="205"/>
        <v>0.10093480583270753</v>
      </c>
      <c r="AC437" s="5">
        <f t="shared" si="206"/>
        <v>-4.1045220446567976</v>
      </c>
      <c r="AD437" s="5">
        <f t="shared" si="207"/>
        <v>-21.637275449603841</v>
      </c>
      <c r="AE437">
        <f t="shared" si="196"/>
        <v>0</v>
      </c>
    </row>
    <row r="438" spans="1:31" x14ac:dyDescent="0.2">
      <c r="A438">
        <f t="shared" si="208"/>
        <v>4.0599999999999579</v>
      </c>
      <c r="B438" s="5">
        <f t="shared" si="209"/>
        <v>-26.775858279243348</v>
      </c>
      <c r="C438" s="5">
        <f t="shared" si="210"/>
        <v>316.66814452542923</v>
      </c>
      <c r="D438" s="5">
        <f t="shared" si="211"/>
        <v>75.888920142313694</v>
      </c>
      <c r="E438" s="2">
        <f t="shared" si="219"/>
        <v>317.79814402190624</v>
      </c>
      <c r="F438" s="2">
        <f t="shared" si="220"/>
        <v>-4.833145243099267</v>
      </c>
      <c r="G438" s="3">
        <f t="shared" si="212"/>
        <v>-8.6429380817017929</v>
      </c>
      <c r="H438" s="3">
        <f t="shared" si="213"/>
        <v>55.851587236334701</v>
      </c>
      <c r="I438" s="3">
        <f t="shared" si="214"/>
        <v>-33.223837905551477</v>
      </c>
      <c r="J438" s="2">
        <f t="shared" si="221"/>
        <v>65.558550782307535</v>
      </c>
      <c r="K438" s="2">
        <f t="shared" si="215"/>
        <v>44.688855338996269</v>
      </c>
      <c r="L438" s="6">
        <f t="shared" si="197"/>
        <v>2960.7749670080461</v>
      </c>
      <c r="M438" s="2">
        <f t="shared" si="198"/>
        <v>37.523710519372806</v>
      </c>
      <c r="N438" s="2">
        <f t="shared" si="216"/>
        <v>65.558550782307535</v>
      </c>
      <c r="O438" s="2">
        <f t="shared" si="217"/>
        <v>44.688855338996269</v>
      </c>
      <c r="P438" s="5">
        <f t="shared" si="199"/>
        <v>0.38723894441241535</v>
      </c>
      <c r="Q438" s="4">
        <f t="shared" si="218"/>
        <v>0.57236943269190499</v>
      </c>
      <c r="R438" s="4">
        <f t="shared" si="200"/>
        <v>0.33417145599646542</v>
      </c>
      <c r="S438" s="4">
        <f t="shared" si="222"/>
        <v>0</v>
      </c>
      <c r="T438" s="4">
        <f t="shared" si="223"/>
        <v>0</v>
      </c>
      <c r="U438" s="5">
        <f t="shared" si="224"/>
        <v>1.1664420380020069</v>
      </c>
      <c r="V438" s="5">
        <f t="shared" si="225"/>
        <v>-7.537672794338655</v>
      </c>
      <c r="W438" s="5">
        <f t="shared" si="226"/>
        <v>4.4838550074593613</v>
      </c>
      <c r="X438" s="5">
        <f t="shared" si="201"/>
        <v>1</v>
      </c>
      <c r="Y438" s="5">
        <f t="shared" si="202"/>
        <v>-1.0603633221321476</v>
      </c>
      <c r="Z438" s="5">
        <f t="shared" si="203"/>
        <v>3.4570287141780058</v>
      </c>
      <c r="AA438" s="5">
        <f t="shared" si="204"/>
        <v>6.0873519766338866</v>
      </c>
      <c r="AB438" s="5">
        <f t="shared" si="205"/>
        <v>0.10607871586985929</v>
      </c>
      <c r="AC438" s="5">
        <f t="shared" si="206"/>
        <v>-4.0806440801606492</v>
      </c>
      <c r="AD438" s="5">
        <f t="shared" si="207"/>
        <v>-21.602793015906752</v>
      </c>
      <c r="AE438">
        <f t="shared" si="196"/>
        <v>0</v>
      </c>
    </row>
    <row r="439" spans="1:31" x14ac:dyDescent="0.2">
      <c r="A439">
        <f t="shared" si="208"/>
        <v>4.0699999999999577</v>
      </c>
      <c r="B439" s="5">
        <f t="shared" si="209"/>
        <v>-26.862282356124574</v>
      </c>
      <c r="C439" s="5">
        <f t="shared" si="210"/>
        <v>317.22645636558855</v>
      </c>
      <c r="D439" s="5">
        <f t="shared" si="211"/>
        <v>75.555601623607387</v>
      </c>
      <c r="E439" s="2">
        <f t="shared" si="219"/>
        <v>318.3617546622848</v>
      </c>
      <c r="F439" s="2">
        <f t="shared" si="220"/>
        <v>-4.8401778865129659</v>
      </c>
      <c r="G439" s="3">
        <f t="shared" si="212"/>
        <v>-8.6418772945430948</v>
      </c>
      <c r="H439" s="3">
        <f t="shared" si="213"/>
        <v>55.810780795533098</v>
      </c>
      <c r="I439" s="3">
        <f t="shared" si="214"/>
        <v>-33.439865835710542</v>
      </c>
      <c r="J439" s="2">
        <f t="shared" si="221"/>
        <v>65.633451252324889</v>
      </c>
      <c r="K439" s="2">
        <f t="shared" si="215"/>
        <v>44.739912237440279</v>
      </c>
      <c r="L439" s="6">
        <f t="shared" si="197"/>
        <v>2960.7730286185324</v>
      </c>
      <c r="M439" s="2">
        <f t="shared" si="198"/>
        <v>37.523685952977921</v>
      </c>
      <c r="N439" s="2">
        <f t="shared" si="216"/>
        <v>65.633451252324889</v>
      </c>
      <c r="O439" s="2">
        <f t="shared" si="217"/>
        <v>44.739912237440279</v>
      </c>
      <c r="P439" s="5">
        <f t="shared" si="199"/>
        <v>0.38723883123104197</v>
      </c>
      <c r="Q439" s="4">
        <f t="shared" si="218"/>
        <v>0.5717158741008419</v>
      </c>
      <c r="R439" s="4">
        <f t="shared" si="200"/>
        <v>0.3340554003634667</v>
      </c>
      <c r="S439" s="4">
        <f t="shared" si="222"/>
        <v>0</v>
      </c>
      <c r="T439" s="4">
        <f t="shared" si="223"/>
        <v>0</v>
      </c>
      <c r="U439" s="5">
        <f t="shared" si="224"/>
        <v>1.1676310273498356</v>
      </c>
      <c r="V439" s="5">
        <f t="shared" si="225"/>
        <v>-7.5407688742160284</v>
      </c>
      <c r="W439" s="5">
        <f t="shared" si="226"/>
        <v>4.5181646960952069</v>
      </c>
      <c r="X439" s="5">
        <f t="shared" si="201"/>
        <v>0.99999999999999978</v>
      </c>
      <c r="Y439" s="5">
        <f t="shared" si="202"/>
        <v>-1.0564157417435804</v>
      </c>
      <c r="Z439" s="5">
        <f t="shared" si="203"/>
        <v>3.4839295750603867</v>
      </c>
      <c r="AA439" s="5">
        <f t="shared" si="204"/>
        <v>6.0876513689701612</v>
      </c>
      <c r="AB439" s="5">
        <f t="shared" si="205"/>
        <v>0.11121528560625515</v>
      </c>
      <c r="AC439" s="5">
        <f t="shared" si="206"/>
        <v>-4.0568392991556417</v>
      </c>
      <c r="AD439" s="5">
        <f t="shared" si="207"/>
        <v>-21.56818393493463</v>
      </c>
      <c r="AE439">
        <f t="shared" si="196"/>
        <v>0</v>
      </c>
    </row>
    <row r="440" spans="1:31" x14ac:dyDescent="0.2">
      <c r="A440">
        <f t="shared" si="208"/>
        <v>4.0799999999999574</v>
      </c>
      <c r="B440" s="5">
        <f t="shared" si="209"/>
        <v>-26.948695568305727</v>
      </c>
      <c r="C440" s="5">
        <f t="shared" si="210"/>
        <v>317.78436133157891</v>
      </c>
      <c r="D440" s="5">
        <f t="shared" si="211"/>
        <v>75.220124556053534</v>
      </c>
      <c r="E440" s="2">
        <f t="shared" si="219"/>
        <v>318.92496374500496</v>
      </c>
      <c r="F440" s="2">
        <f t="shared" si="220"/>
        <v>-4.8471899050092153</v>
      </c>
      <c r="G440" s="3">
        <f t="shared" si="212"/>
        <v>-8.6407651416870319</v>
      </c>
      <c r="H440" s="3">
        <f t="shared" si="213"/>
        <v>55.770212402541539</v>
      </c>
      <c r="I440" s="3">
        <f t="shared" si="214"/>
        <v>-33.655547675059886</v>
      </c>
      <c r="J440" s="2">
        <f t="shared" si="221"/>
        <v>65.709019951347784</v>
      </c>
      <c r="K440" s="2">
        <f t="shared" si="215"/>
        <v>44.791424643045524</v>
      </c>
      <c r="L440" s="6">
        <f t="shared" si="197"/>
        <v>2960.7710817044299</v>
      </c>
      <c r="M440" s="2">
        <f t="shared" si="198"/>
        <v>37.523661278545724</v>
      </c>
      <c r="N440" s="2">
        <f t="shared" si="216"/>
        <v>65.709019951347784</v>
      </c>
      <c r="O440" s="2">
        <f t="shared" si="217"/>
        <v>44.791424643045524</v>
      </c>
      <c r="P440" s="5">
        <f t="shared" si="199"/>
        <v>0.38723871755199762</v>
      </c>
      <c r="Q440" s="4">
        <f t="shared" si="218"/>
        <v>0.5710579963957606</v>
      </c>
      <c r="R440" s="4">
        <f t="shared" si="200"/>
        <v>0.33393839114456575</v>
      </c>
      <c r="S440" s="4">
        <f t="shared" si="222"/>
        <v>0</v>
      </c>
      <c r="T440" s="4">
        <f t="shared" si="223"/>
        <v>0</v>
      </c>
      <c r="U440" s="5">
        <f t="shared" si="224"/>
        <v>1.1688246256586341</v>
      </c>
      <c r="V440" s="5">
        <f t="shared" si="225"/>
        <v>-7.543961277204235</v>
      </c>
      <c r="W440" s="5">
        <f t="shared" si="226"/>
        <v>4.552540459971107</v>
      </c>
      <c r="X440" s="5">
        <f t="shared" si="201"/>
        <v>1</v>
      </c>
      <c r="Y440" s="5">
        <f t="shared" si="202"/>
        <v>-1.0524800981224185</v>
      </c>
      <c r="Z440" s="5">
        <f t="shared" si="203"/>
        <v>3.5108545075225339</v>
      </c>
      <c r="AA440" s="5">
        <f t="shared" si="204"/>
        <v>6.0880107173226383</v>
      </c>
      <c r="AB440" s="5">
        <f t="shared" si="205"/>
        <v>0.1163445275362156</v>
      </c>
      <c r="AC440" s="5">
        <f t="shared" si="206"/>
        <v>-4.0331067696817016</v>
      </c>
      <c r="AD440" s="5">
        <f t="shared" si="207"/>
        <v>-21.533448822706255</v>
      </c>
      <c r="AE440">
        <f t="shared" si="196"/>
        <v>0</v>
      </c>
    </row>
    <row r="441" spans="1:31" x14ac:dyDescent="0.2">
      <c r="A441">
        <f t="shared" si="208"/>
        <v>4.0899999999999572</v>
      </c>
      <c r="B441" s="5">
        <f t="shared" si="209"/>
        <v>-27.03509740249622</v>
      </c>
      <c r="C441" s="5">
        <f t="shared" si="210"/>
        <v>318.34186180026586</v>
      </c>
      <c r="D441" s="5">
        <f t="shared" si="211"/>
        <v>74.8824924068618</v>
      </c>
      <c r="E441" s="2">
        <f t="shared" si="219"/>
        <v>319.4877735783046</v>
      </c>
      <c r="F441" s="2">
        <f t="shared" si="220"/>
        <v>-4.8541813064174608</v>
      </c>
      <c r="G441" s="3">
        <f t="shared" si="212"/>
        <v>-8.6396016964116704</v>
      </c>
      <c r="H441" s="3">
        <f t="shared" si="213"/>
        <v>55.72988133484472</v>
      </c>
      <c r="I441" s="3">
        <f t="shared" si="214"/>
        <v>-33.87088216328695</v>
      </c>
      <c r="J441" s="2">
        <f t="shared" si="221"/>
        <v>65.785249483358982</v>
      </c>
      <c r="K441" s="2">
        <f t="shared" si="215"/>
        <v>44.843387514218797</v>
      </c>
      <c r="L441" s="6">
        <f t="shared" si="197"/>
        <v>2960.7691262863477</v>
      </c>
      <c r="M441" s="2">
        <f t="shared" si="198"/>
        <v>37.523636496337396</v>
      </c>
      <c r="N441" s="2">
        <f t="shared" si="216"/>
        <v>65.785249483358982</v>
      </c>
      <c r="O441" s="2">
        <f t="shared" si="217"/>
        <v>44.843387514218797</v>
      </c>
      <c r="P441" s="5">
        <f t="shared" si="199"/>
        <v>0.38723860337648669</v>
      </c>
      <c r="Q441" s="4">
        <f t="shared" si="218"/>
        <v>0.57039589864030793</v>
      </c>
      <c r="R441" s="4">
        <f t="shared" si="200"/>
        <v>0.33382044185904874</v>
      </c>
      <c r="S441" s="4">
        <f t="shared" si="222"/>
        <v>0</v>
      </c>
      <c r="T441" s="4">
        <f t="shared" si="223"/>
        <v>0</v>
      </c>
      <c r="U441" s="5">
        <f t="shared" si="224"/>
        <v>1.1700226827434161</v>
      </c>
      <c r="V441" s="5">
        <f t="shared" si="225"/>
        <v>-7.5472490005470121</v>
      </c>
      <c r="W441" s="5">
        <f t="shared" si="226"/>
        <v>4.5869823410996737</v>
      </c>
      <c r="X441" s="5">
        <f t="shared" si="201"/>
        <v>1</v>
      </c>
      <c r="Y441" s="5">
        <f t="shared" si="202"/>
        <v>-1.0485562313624628</v>
      </c>
      <c r="Z441" s="5">
        <f t="shared" si="203"/>
        <v>3.5378034243480849</v>
      </c>
      <c r="AA441" s="5">
        <f t="shared" si="204"/>
        <v>6.0884293543353021</v>
      </c>
      <c r="AB441" s="5">
        <f t="shared" si="205"/>
        <v>0.12146645138095336</v>
      </c>
      <c r="AC441" s="5">
        <f t="shared" si="206"/>
        <v>-4.0094455761989272</v>
      </c>
      <c r="AD441" s="5">
        <f t="shared" si="207"/>
        <v>-21.498588304565025</v>
      </c>
      <c r="AE441">
        <f t="shared" si="196"/>
        <v>0</v>
      </c>
    </row>
    <row r="442" spans="1:31" x14ac:dyDescent="0.2">
      <c r="A442">
        <f t="shared" si="208"/>
        <v>4.099999999999957</v>
      </c>
      <c r="B442" s="5">
        <f t="shared" si="209"/>
        <v>-27.121487346137766</v>
      </c>
      <c r="C442" s="5">
        <f t="shared" si="210"/>
        <v>318.89896014133546</v>
      </c>
      <c r="D442" s="5">
        <f t="shared" si="211"/>
        <v>74.542708655813712</v>
      </c>
      <c r="E442" s="2">
        <f t="shared" si="219"/>
        <v>320.0501864631417</v>
      </c>
      <c r="F442" s="2">
        <f t="shared" si="220"/>
        <v>-4.8611520983941947</v>
      </c>
      <c r="G442" s="3">
        <f t="shared" si="212"/>
        <v>-8.6383870318978602</v>
      </c>
      <c r="H442" s="3">
        <f t="shared" si="213"/>
        <v>55.689786879082732</v>
      </c>
      <c r="I442" s="3">
        <f t="shared" si="214"/>
        <v>-34.0858680463326</v>
      </c>
      <c r="J442" s="2">
        <f t="shared" si="221"/>
        <v>65.862132470961754</v>
      </c>
      <c r="K442" s="2">
        <f t="shared" si="215"/>
        <v>44.895795822059817</v>
      </c>
      <c r="L442" s="6">
        <f t="shared" si="197"/>
        <v>2960.7671623853371</v>
      </c>
      <c r="M442" s="2">
        <f t="shared" si="198"/>
        <v>37.523611606619717</v>
      </c>
      <c r="N442" s="2">
        <f t="shared" si="216"/>
        <v>65.862132470961754</v>
      </c>
      <c r="O442" s="2">
        <f t="shared" si="217"/>
        <v>44.895795822059817</v>
      </c>
      <c r="P442" s="5">
        <f t="shared" si="199"/>
        <v>0.38723848870573935</v>
      </c>
      <c r="Q442" s="4">
        <f t="shared" si="218"/>
        <v>0.56972967923812168</v>
      </c>
      <c r="R442" s="4">
        <f t="shared" si="200"/>
        <v>0.33370156597963496</v>
      </c>
      <c r="S442" s="4">
        <f t="shared" si="222"/>
        <v>0</v>
      </c>
      <c r="T442" s="4">
        <f t="shared" si="223"/>
        <v>0</v>
      </c>
      <c r="U442" s="5">
        <f t="shared" si="224"/>
        <v>1.1712250484338012</v>
      </c>
      <c r="V442" s="5">
        <f t="shared" si="225"/>
        <v>-7.5506310488141777</v>
      </c>
      <c r="W442" s="5">
        <f t="shared" si="226"/>
        <v>4.6214903669004874</v>
      </c>
      <c r="X442" s="5">
        <f t="shared" si="201"/>
        <v>0.99999999999999978</v>
      </c>
      <c r="Y442" s="5">
        <f t="shared" si="202"/>
        <v>-1.0446439843080733</v>
      </c>
      <c r="Z442" s="5">
        <f t="shared" si="203"/>
        <v>3.5647762293333858</v>
      </c>
      <c r="AA442" s="5">
        <f t="shared" si="204"/>
        <v>6.088906618076396</v>
      </c>
      <c r="AB442" s="5">
        <f t="shared" si="205"/>
        <v>0.12658106412572789</v>
      </c>
      <c r="AC442" s="5">
        <f t="shared" si="206"/>
        <v>-3.9858548194807919</v>
      </c>
      <c r="AD442" s="5">
        <f t="shared" si="207"/>
        <v>-21.463603015023118</v>
      </c>
      <c r="AE442">
        <f t="shared" si="196"/>
        <v>0</v>
      </c>
    </row>
    <row r="443" spans="1:31" x14ac:dyDescent="0.2">
      <c r="A443">
        <f t="shared" si="208"/>
        <v>4.1099999999999568</v>
      </c>
      <c r="B443" s="5">
        <f t="shared" si="209"/>
        <v>-27.207864887403538</v>
      </c>
      <c r="C443" s="5">
        <f t="shared" si="210"/>
        <v>319.45565871738529</v>
      </c>
      <c r="D443" s="5">
        <f t="shared" si="211"/>
        <v>74.20077679519963</v>
      </c>
      <c r="E443" s="2">
        <f t="shared" si="219"/>
        <v>320.61220469328634</v>
      </c>
      <c r="F443" s="2">
        <f t="shared" si="220"/>
        <v>-4.8681022884253231</v>
      </c>
      <c r="G443" s="3">
        <f t="shared" si="212"/>
        <v>-8.6371212212566029</v>
      </c>
      <c r="H443" s="3">
        <f t="shared" si="213"/>
        <v>55.649928330887924</v>
      </c>
      <c r="I443" s="3">
        <f t="shared" si="214"/>
        <v>-34.300504076482831</v>
      </c>
      <c r="J443" s="2">
        <f t="shared" si="221"/>
        <v>65.939661556035148</v>
      </c>
      <c r="K443" s="2">
        <f t="shared" si="215"/>
        <v>44.94864455080787</v>
      </c>
      <c r="L443" s="6">
        <f t="shared" si="197"/>
        <v>2960.7651900228852</v>
      </c>
      <c r="M443" s="2">
        <f t="shared" si="198"/>
        <v>37.523586609665038</v>
      </c>
      <c r="N443" s="2">
        <f t="shared" si="216"/>
        <v>65.939661556035148</v>
      </c>
      <c r="O443" s="2">
        <f t="shared" si="217"/>
        <v>44.94864455080787</v>
      </c>
      <c r="P443" s="5">
        <f t="shared" si="199"/>
        <v>0.3872383735410112</v>
      </c>
      <c r="Q443" s="4">
        <f t="shared" si="218"/>
        <v>0.56905943591745167</v>
      </c>
      <c r="R443" s="4">
        <f t="shared" si="200"/>
        <v>0.33358177693087077</v>
      </c>
      <c r="S443" s="4">
        <f t="shared" si="222"/>
        <v>0</v>
      </c>
      <c r="T443" s="4">
        <f t="shared" si="223"/>
        <v>0</v>
      </c>
      <c r="U443" s="5">
        <f t="shared" si="224"/>
        <v>1.1724315725978567</v>
      </c>
      <c r="V443" s="5">
        <f t="shared" si="225"/>
        <v>-7.5541064339083617</v>
      </c>
      <c r="W443" s="5">
        <f t="shared" si="226"/>
        <v>4.6560645503408988</v>
      </c>
      <c r="X443" s="5">
        <f t="shared" si="201"/>
        <v>1</v>
      </c>
      <c r="Y443" s="5">
        <f t="shared" si="202"/>
        <v>-1.0407432025406795</v>
      </c>
      <c r="Z443" s="5">
        <f t="shared" si="203"/>
        <v>3.591772817403045</v>
      </c>
      <c r="AA443" s="5">
        <f t="shared" si="204"/>
        <v>6.0894418520531293</v>
      </c>
      <c r="AB443" s="5">
        <f t="shared" si="205"/>
        <v>0.13168837005717715</v>
      </c>
      <c r="AC443" s="5">
        <f t="shared" si="206"/>
        <v>-3.9623336165053167</v>
      </c>
      <c r="AD443" s="5">
        <f t="shared" si="207"/>
        <v>-21.428493597605971</v>
      </c>
      <c r="AE443">
        <f t="shared" si="196"/>
        <v>0</v>
      </c>
    </row>
    <row r="444" spans="1:31" x14ac:dyDescent="0.2">
      <c r="A444">
        <f t="shared" si="208"/>
        <v>4.1199999999999566</v>
      </c>
      <c r="B444" s="5">
        <f t="shared" si="209"/>
        <v>-27.2942295151976</v>
      </c>
      <c r="C444" s="5">
        <f t="shared" si="210"/>
        <v>320.01195988401332</v>
      </c>
      <c r="D444" s="5">
        <f t="shared" si="211"/>
        <v>73.856700329754929</v>
      </c>
      <c r="E444" s="2">
        <f t="shared" si="219"/>
        <v>321.17383055541063</v>
      </c>
      <c r="F444" s="2">
        <f t="shared" si="220"/>
        <v>-4.8750318838285329</v>
      </c>
      <c r="G444" s="3">
        <f t="shared" si="212"/>
        <v>-8.6358043375560314</v>
      </c>
      <c r="H444" s="3">
        <f t="shared" si="213"/>
        <v>55.610304994722874</v>
      </c>
      <c r="I444" s="3">
        <f t="shared" si="214"/>
        <v>-34.514789012458891</v>
      </c>
      <c r="J444" s="2">
        <f t="shared" si="221"/>
        <v>66.017829400376414</v>
      </c>
      <c r="K444" s="2">
        <f t="shared" si="215"/>
        <v>45.001928698279762</v>
      </c>
      <c r="L444" s="6">
        <f t="shared" si="197"/>
        <v>2960.7632092209092</v>
      </c>
      <c r="M444" s="2">
        <f t="shared" si="198"/>
        <v>37.523561505751111</v>
      </c>
      <c r="N444" s="2">
        <f t="shared" si="216"/>
        <v>66.017829400376414</v>
      </c>
      <c r="O444" s="2">
        <f t="shared" si="217"/>
        <v>45.001928698279762</v>
      </c>
      <c r="P444" s="5">
        <f t="shared" si="199"/>
        <v>0.3872382578835829</v>
      </c>
      <c r="Q444" s="4">
        <f t="shared" si="218"/>
        <v>0.56838526571637271</v>
      </c>
      <c r="R444" s="4">
        <f t="shared" si="200"/>
        <v>0.33346108808755975</v>
      </c>
      <c r="S444" s="4">
        <f t="shared" si="222"/>
        <v>0</v>
      </c>
      <c r="T444" s="4">
        <f t="shared" si="223"/>
        <v>0</v>
      </c>
      <c r="U444" s="5">
        <f t="shared" si="224"/>
        <v>1.1736421051656207</v>
      </c>
      <c r="V444" s="5">
        <f t="shared" si="225"/>
        <v>-7.5576741750704732</v>
      </c>
      <c r="W444" s="5">
        <f t="shared" si="226"/>
        <v>4.6907048900778392</v>
      </c>
      <c r="X444" s="5">
        <f t="shared" si="201"/>
        <v>1.0000000000000002</v>
      </c>
      <c r="Y444" s="5">
        <f t="shared" si="202"/>
        <v>-1.036853734364815</v>
      </c>
      <c r="Z444" s="5">
        <f t="shared" si="203"/>
        <v>3.6187930747261547</v>
      </c>
      <c r="AA444" s="5">
        <f t="shared" si="204"/>
        <v>6.0900344052248494</v>
      </c>
      <c r="AB444" s="5">
        <f t="shared" si="205"/>
        <v>0.13678837080080575</v>
      </c>
      <c r="AC444" s="5">
        <f t="shared" si="206"/>
        <v>-3.9388811003443185</v>
      </c>
      <c r="AD444" s="5">
        <f t="shared" si="207"/>
        <v>-21.393260704697312</v>
      </c>
      <c r="AE444">
        <f t="shared" si="196"/>
        <v>0</v>
      </c>
    </row>
    <row r="445" spans="1:31" x14ac:dyDescent="0.2">
      <c r="A445">
        <f t="shared" si="208"/>
        <v>4.1299999999999564</v>
      </c>
      <c r="B445" s="5">
        <f t="shared" si="209"/>
        <v>-27.380580719154622</v>
      </c>
      <c r="C445" s="5">
        <f t="shared" si="210"/>
        <v>320.56786598990556</v>
      </c>
      <c r="D445" s="5">
        <f t="shared" si="211"/>
        <v>73.510482776595097</v>
      </c>
      <c r="E445" s="2">
        <f t="shared" si="219"/>
        <v>321.73506632917741</v>
      </c>
      <c r="F445" s="2">
        <f t="shared" si="220"/>
        <v>-4.8819408917557165</v>
      </c>
      <c r="G445" s="3">
        <f t="shared" si="212"/>
        <v>-8.6344364538480232</v>
      </c>
      <c r="H445" s="3">
        <f t="shared" si="213"/>
        <v>55.570916183719433</v>
      </c>
      <c r="I445" s="3">
        <f t="shared" si="214"/>
        <v>-34.728721619505862</v>
      </c>
      <c r="J445" s="2">
        <f t="shared" si="221"/>
        <v>66.096628686330476</v>
      </c>
      <c r="K445" s="2">
        <f t="shared" si="215"/>
        <v>45.055643276298888</v>
      </c>
      <c r="L445" s="6">
        <f t="shared" si="197"/>
        <v>2960.7612200017443</v>
      </c>
      <c r="M445" s="2">
        <f t="shared" si="198"/>
        <v>37.523536295161001</v>
      </c>
      <c r="N445" s="2">
        <f t="shared" si="216"/>
        <v>66.096628686330476</v>
      </c>
      <c r="O445" s="2">
        <f t="shared" si="217"/>
        <v>45.055643276298888</v>
      </c>
      <c r="P445" s="5">
        <f t="shared" si="199"/>
        <v>0.38723814173475957</v>
      </c>
      <c r="Q445" s="4">
        <f t="shared" si="218"/>
        <v>0.56770726496858814</v>
      </c>
      <c r="R445" s="4">
        <f t="shared" si="200"/>
        <v>0.33333951277323254</v>
      </c>
      <c r="S445" s="4">
        <f t="shared" si="222"/>
        <v>0</v>
      </c>
      <c r="T445" s="4">
        <f t="shared" si="223"/>
        <v>0</v>
      </c>
      <c r="U445" s="5">
        <f t="shared" si="224"/>
        <v>1.1748564961523069</v>
      </c>
      <c r="V445" s="5">
        <f t="shared" si="225"/>
        <v>-7.5613332988839081</v>
      </c>
      <c r="W445" s="5">
        <f t="shared" si="226"/>
        <v>4.7254113706005718</v>
      </c>
      <c r="X445" s="5">
        <f t="shared" si="201"/>
        <v>1.0000000000000002</v>
      </c>
      <c r="Y445" s="5">
        <f t="shared" si="202"/>
        <v>-1.0329754307936792</v>
      </c>
      <c r="Z445" s="5">
        <f t="shared" si="203"/>
        <v>3.6458368788331335</v>
      </c>
      <c r="AA445" s="5">
        <f t="shared" si="204"/>
        <v>6.0906836320148212</v>
      </c>
      <c r="AB445" s="5">
        <f t="shared" si="205"/>
        <v>0.14188106535862777</v>
      </c>
      <c r="AC445" s="5">
        <f t="shared" si="206"/>
        <v>-3.9154964200507747</v>
      </c>
      <c r="AD445" s="5">
        <f t="shared" si="207"/>
        <v>-21.357904997384608</v>
      </c>
      <c r="AE445">
        <f t="shared" si="196"/>
        <v>0</v>
      </c>
    </row>
    <row r="446" spans="1:31" x14ac:dyDescent="0.2">
      <c r="A446">
        <f t="shared" si="208"/>
        <v>4.1399999999999562</v>
      </c>
      <c r="B446" s="5">
        <f t="shared" si="209"/>
        <v>-27.466917989639835</v>
      </c>
      <c r="C446" s="5">
        <f t="shared" si="210"/>
        <v>321.12337937692172</v>
      </c>
      <c r="D446" s="5">
        <f t="shared" si="211"/>
        <v>73.162127665150166</v>
      </c>
      <c r="E446" s="2">
        <f t="shared" si="219"/>
        <v>322.29591428732692</v>
      </c>
      <c r="F446" s="2">
        <f t="shared" si="220"/>
        <v>-4.888829319195394</v>
      </c>
      <c r="G446" s="3">
        <f t="shared" si="212"/>
        <v>-8.633017643194437</v>
      </c>
      <c r="H446" s="3">
        <f t="shared" si="213"/>
        <v>55.531761219518927</v>
      </c>
      <c r="I446" s="3">
        <f t="shared" si="214"/>
        <v>-34.942300669479707</v>
      </c>
      <c r="J446" s="2">
        <f t="shared" si="221"/>
        <v>66.176052117406456</v>
      </c>
      <c r="K446" s="2">
        <f t="shared" si="215"/>
        <v>45.109783311115507</v>
      </c>
      <c r="L446" s="6">
        <f t="shared" si="197"/>
        <v>2960.759222388142</v>
      </c>
      <c r="M446" s="2">
        <f t="shared" si="198"/>
        <v>37.523510978183047</v>
      </c>
      <c r="N446" s="2">
        <f t="shared" si="216"/>
        <v>66.176052117406456</v>
      </c>
      <c r="O446" s="2">
        <f t="shared" si="217"/>
        <v>45.109783311115507</v>
      </c>
      <c r="P446" s="5">
        <f t="shared" si="199"/>
        <v>0.38723802509587069</v>
      </c>
      <c r="Q446" s="4">
        <f t="shared" si="218"/>
        <v>0.56702552928981909</v>
      </c>
      <c r="R446" s="4">
        <f t="shared" si="200"/>
        <v>0.33321706425865322</v>
      </c>
      <c r="S446" s="4">
        <f t="shared" si="222"/>
        <v>0</v>
      </c>
      <c r="T446" s="4">
        <f t="shared" si="223"/>
        <v>0</v>
      </c>
      <c r="U446" s="5">
        <f t="shared" si="224"/>
        <v>1.1760745956811882</v>
      </c>
      <c r="V446" s="5">
        <f t="shared" si="225"/>
        <v>-7.5650828392774869</v>
      </c>
      <c r="W446" s="5">
        <f t="shared" si="226"/>
        <v>4.7601839623743381</v>
      </c>
      <c r="X446" s="5">
        <f t="shared" si="201"/>
        <v>0.99999999999999978</v>
      </c>
      <c r="Y446" s="5">
        <f t="shared" si="202"/>
        <v>-1.0291081455342448</v>
      </c>
      <c r="Z446" s="5">
        <f t="shared" si="203"/>
        <v>3.6729040987331381</v>
      </c>
      <c r="AA446" s="5">
        <f t="shared" si="204"/>
        <v>6.0913888923205404</v>
      </c>
      <c r="AB446" s="5">
        <f t="shared" si="205"/>
        <v>0.14696645014694343</v>
      </c>
      <c r="AC446" s="5">
        <f t="shared" si="206"/>
        <v>-3.8921787405443489</v>
      </c>
      <c r="AD446" s="5">
        <f t="shared" si="207"/>
        <v>-21.32242714530512</v>
      </c>
      <c r="AE446">
        <f t="shared" si="196"/>
        <v>0</v>
      </c>
    </row>
    <row r="447" spans="1:31" x14ac:dyDescent="0.2">
      <c r="A447">
        <f t="shared" si="208"/>
        <v>4.1499999999999559</v>
      </c>
      <c r="B447" s="5">
        <f t="shared" si="209"/>
        <v>-27.55324081774927</v>
      </c>
      <c r="C447" s="5">
        <f t="shared" si="210"/>
        <v>321.67850238017991</v>
      </c>
      <c r="D447" s="5">
        <f t="shared" si="211"/>
        <v>72.811638537098105</v>
      </c>
      <c r="E447" s="2">
        <f t="shared" si="219"/>
        <v>322.85637669576283</v>
      </c>
      <c r="F447" s="2">
        <f t="shared" si="220"/>
        <v>-4.8956971729751677</v>
      </c>
      <c r="G447" s="3">
        <f t="shared" si="212"/>
        <v>-8.6315479786929679</v>
      </c>
      <c r="H447" s="3">
        <f t="shared" si="213"/>
        <v>55.492839432113485</v>
      </c>
      <c r="I447" s="3">
        <f t="shared" si="214"/>
        <v>-35.155524940932757</v>
      </c>
      <c r="J447" s="2">
        <f t="shared" si="221"/>
        <v>66.256092418881394</v>
      </c>
      <c r="K447" s="2">
        <f t="shared" si="215"/>
        <v>45.164343843818266</v>
      </c>
      <c r="L447" s="6">
        <f t="shared" si="197"/>
        <v>2960.7572164032604</v>
      </c>
      <c r="M447" s="2">
        <f t="shared" si="198"/>
        <v>37.52348555511076</v>
      </c>
      <c r="N447" s="2">
        <f t="shared" si="216"/>
        <v>66.256092418881394</v>
      </c>
      <c r="O447" s="2">
        <f t="shared" si="217"/>
        <v>45.164343843818266</v>
      </c>
      <c r="P447" s="5">
        <f t="shared" si="199"/>
        <v>0.38723790796826946</v>
      </c>
      <c r="Q447" s="4">
        <f t="shared" si="218"/>
        <v>0.56634015356476819</v>
      </c>
      <c r="R447" s="4">
        <f t="shared" si="200"/>
        <v>0.33309375576036465</v>
      </c>
      <c r="S447" s="4">
        <f t="shared" si="222"/>
        <v>0</v>
      </c>
      <c r="T447" s="4">
        <f t="shared" si="223"/>
        <v>0</v>
      </c>
      <c r="U447" s="5">
        <f t="shared" si="224"/>
        <v>1.1772962540061604</v>
      </c>
      <c r="V447" s="5">
        <f t="shared" si="225"/>
        <v>-7.5689218375271521</v>
      </c>
      <c r="W447" s="5">
        <f t="shared" si="226"/>
        <v>4.7950226219848382</v>
      </c>
      <c r="X447" s="5">
        <f t="shared" si="201"/>
        <v>0.99999999999999978</v>
      </c>
      <c r="Y447" s="5">
        <f t="shared" si="202"/>
        <v>-1.0252517349719248</v>
      </c>
      <c r="Z447" s="5">
        <f t="shared" si="203"/>
        <v>3.6999945950320048</v>
      </c>
      <c r="AA447" s="5">
        <f t="shared" si="204"/>
        <v>6.0921495515226587</v>
      </c>
      <c r="AB447" s="5">
        <f t="shared" si="205"/>
        <v>0.15204451903423566</v>
      </c>
      <c r="AC447" s="5">
        <f t="shared" si="206"/>
        <v>-3.8689272424951473</v>
      </c>
      <c r="AD447" s="5">
        <f t="shared" si="207"/>
        <v>-21.286827826492502</v>
      </c>
      <c r="AE447">
        <f t="shared" si="196"/>
        <v>0</v>
      </c>
    </row>
    <row r="448" spans="1:31" x14ac:dyDescent="0.2">
      <c r="A448">
        <f t="shared" si="208"/>
        <v>4.1599999999999557</v>
      </c>
      <c r="B448" s="5">
        <f t="shared" si="209"/>
        <v>-27.639548695310246</v>
      </c>
      <c r="C448" s="5">
        <f t="shared" si="210"/>
        <v>322.2332373281389</v>
      </c>
      <c r="D448" s="5">
        <f t="shared" si="211"/>
        <v>72.459018946297448</v>
      </c>
      <c r="E448" s="2">
        <f t="shared" si="219"/>
        <v>323.41645581363531</v>
      </c>
      <c r="F448" s="2">
        <f t="shared" si="220"/>
        <v>-4.9025444597642096</v>
      </c>
      <c r="G448" s="3">
        <f t="shared" si="212"/>
        <v>-8.6300275335026253</v>
      </c>
      <c r="H448" s="3">
        <f t="shared" si="213"/>
        <v>55.454150159688531</v>
      </c>
      <c r="I448" s="3">
        <f t="shared" si="214"/>
        <v>-35.368393219197685</v>
      </c>
      <c r="J448" s="2">
        <f t="shared" si="221"/>
        <v>66.336742338391062</v>
      </c>
      <c r="K448" s="2">
        <f t="shared" si="215"/>
        <v>45.219319930736916</v>
      </c>
      <c r="L448" s="6">
        <f t="shared" si="197"/>
        <v>2960.7552020706567</v>
      </c>
      <c r="M448" s="2">
        <f t="shared" si="198"/>
        <v>37.523460026242695</v>
      </c>
      <c r="N448" s="2">
        <f t="shared" si="216"/>
        <v>66.336742338391062</v>
      </c>
      <c r="O448" s="2">
        <f t="shared" si="217"/>
        <v>45.219319930736916</v>
      </c>
      <c r="P448" s="5">
        <f t="shared" si="199"/>
        <v>0.38723779035333228</v>
      </c>
      <c r="Q448" s="4">
        <f t="shared" si="218"/>
        <v>0.56565123193465505</v>
      </c>
      <c r="R448" s="4">
        <f t="shared" si="200"/>
        <v>0.33296960043927043</v>
      </c>
      <c r="S448" s="4">
        <f t="shared" si="222"/>
        <v>0</v>
      </c>
      <c r="T448" s="4">
        <f t="shared" si="223"/>
        <v>0</v>
      </c>
      <c r="U448" s="5">
        <f t="shared" si="224"/>
        <v>1.178521321533986</v>
      </c>
      <c r="V448" s="5">
        <f t="shared" si="225"/>
        <v>-7.5728493422564291</v>
      </c>
      <c r="W448" s="5">
        <f t="shared" si="226"/>
        <v>4.8299272922835161</v>
      </c>
      <c r="X448" s="5">
        <f t="shared" si="201"/>
        <v>1</v>
      </c>
      <c r="Y448" s="5">
        <f t="shared" si="202"/>
        <v>-1.0214060581547995</v>
      </c>
      <c r="Z448" s="5">
        <f t="shared" si="203"/>
        <v>3.7271082200506314</v>
      </c>
      <c r="AA448" s="5">
        <f t="shared" si="204"/>
        <v>6.0929649804924866</v>
      </c>
      <c r="AB448" s="5">
        <f t="shared" si="205"/>
        <v>0.15711526337918658</v>
      </c>
      <c r="AC448" s="5">
        <f t="shared" si="206"/>
        <v>-3.8457411222057978</v>
      </c>
      <c r="AD448" s="5">
        <f t="shared" si="207"/>
        <v>-21.251107727223996</v>
      </c>
      <c r="AE448">
        <f t="shared" si="196"/>
        <v>0</v>
      </c>
    </row>
    <row r="449" spans="1:31" x14ac:dyDescent="0.2">
      <c r="A449">
        <f t="shared" si="208"/>
        <v>4.1699999999999555</v>
      </c>
      <c r="B449" s="5">
        <f t="shared" si="209"/>
        <v>-27.725841114882105</v>
      </c>
      <c r="C449" s="5">
        <f t="shared" si="210"/>
        <v>322.78758654267966</v>
      </c>
      <c r="D449" s="5">
        <f t="shared" si="211"/>
        <v>72.104272458719123</v>
      </c>
      <c r="E449" s="2">
        <f t="shared" si="219"/>
        <v>323.97615389342405</v>
      </c>
      <c r="F449" s="2">
        <f t="shared" si="220"/>
        <v>-4.9093711860757487</v>
      </c>
      <c r="G449" s="3">
        <f t="shared" si="212"/>
        <v>-8.6284563808688333</v>
      </c>
      <c r="H449" s="3">
        <f t="shared" si="213"/>
        <v>55.415692748466476</v>
      </c>
      <c r="I449" s="3">
        <f t="shared" si="214"/>
        <v>-35.580904296469924</v>
      </c>
      <c r="J449" s="2">
        <f t="shared" si="221"/>
        <v>66.417994646507864</v>
      </c>
      <c r="K449" s="2">
        <f t="shared" si="215"/>
        <v>45.274706643836303</v>
      </c>
      <c r="L449" s="6">
        <f t="shared" si="197"/>
        <v>2960.7531794142797</v>
      </c>
      <c r="M449" s="2">
        <f t="shared" si="198"/>
        <v>37.523434391882368</v>
      </c>
      <c r="N449" s="2">
        <f t="shared" si="216"/>
        <v>66.417994646507864</v>
      </c>
      <c r="O449" s="2">
        <f t="shared" si="217"/>
        <v>45.274706643836303</v>
      </c>
      <c r="P449" s="5">
        <f t="shared" si="199"/>
        <v>0.38723767225245853</v>
      </c>
      <c r="Q449" s="4">
        <f t="shared" si="218"/>
        <v>0.56495885778531674</v>
      </c>
      <c r="R449" s="4">
        <f t="shared" si="200"/>
        <v>0.33284461139925475</v>
      </c>
      <c r="S449" s="4">
        <f t="shared" si="222"/>
        <v>0</v>
      </c>
      <c r="T449" s="4">
        <f t="shared" si="223"/>
        <v>0</v>
      </c>
      <c r="U449" s="5">
        <f t="shared" si="224"/>
        <v>1.1797496488462138</v>
      </c>
      <c r="V449" s="5">
        <f t="shared" si="225"/>
        <v>-7.5768644094356503</v>
      </c>
      <c r="W449" s="5">
        <f t="shared" si="226"/>
        <v>4.8648979025335635</v>
      </c>
      <c r="X449" s="5">
        <f t="shared" si="201"/>
        <v>1</v>
      </c>
      <c r="Y449" s="5">
        <f t="shared" si="202"/>
        <v>-1.0175709767774299</v>
      </c>
      <c r="Z449" s="5">
        <f t="shared" si="203"/>
        <v>3.7542448179438024</v>
      </c>
      <c r="AA449" s="5">
        <f t="shared" si="204"/>
        <v>6.0938345555981277</v>
      </c>
      <c r="AB449" s="5">
        <f t="shared" si="205"/>
        <v>0.16217867206878389</v>
      </c>
      <c r="AC449" s="5">
        <f t="shared" si="206"/>
        <v>-3.8226195914918479</v>
      </c>
      <c r="AD449" s="5">
        <f t="shared" si="207"/>
        <v>-21.215267541868307</v>
      </c>
      <c r="AE449">
        <f t="shared" si="196"/>
        <v>0</v>
      </c>
    </row>
    <row r="450" spans="1:31" x14ac:dyDescent="0.2">
      <c r="A450">
        <f t="shared" si="208"/>
        <v>4.1799999999999553</v>
      </c>
      <c r="B450" s="5">
        <f t="shared" si="209"/>
        <v>-27.812117569757191</v>
      </c>
      <c r="C450" s="5">
        <f t="shared" si="210"/>
        <v>323.34155233918472</v>
      </c>
      <c r="D450" s="5">
        <f t="shared" si="211"/>
        <v>71.747402652377332</v>
      </c>
      <c r="E450" s="2">
        <f t="shared" si="219"/>
        <v>324.53547318101874</v>
      </c>
      <c r="F450" s="2">
        <f t="shared" si="220"/>
        <v>-4.9161773582695982</v>
      </c>
      <c r="G450" s="3">
        <f t="shared" si="212"/>
        <v>-8.6268345941481446</v>
      </c>
      <c r="H450" s="3">
        <f t="shared" si="213"/>
        <v>55.37746655255156</v>
      </c>
      <c r="I450" s="3">
        <f t="shared" si="214"/>
        <v>-35.79305697188861</v>
      </c>
      <c r="J450" s="2">
        <f t="shared" si="221"/>
        <v>66.499842137306032</v>
      </c>
      <c r="K450" s="2">
        <f t="shared" si="215"/>
        <v>45.330499071101585</v>
      </c>
      <c r="L450" s="6">
        <f t="shared" si="197"/>
        <v>2960.7511484584652</v>
      </c>
      <c r="M450" s="2">
        <f t="shared" si="198"/>
        <v>37.523408652338183</v>
      </c>
      <c r="N450" s="2">
        <f t="shared" si="216"/>
        <v>66.499842137306032</v>
      </c>
      <c r="O450" s="2">
        <f t="shared" si="217"/>
        <v>45.330499071101585</v>
      </c>
      <c r="P450" s="5">
        <f t="shared" si="199"/>
        <v>0.38723755366707019</v>
      </c>
      <c r="Q450" s="4">
        <f t="shared" si="218"/>
        <v>0.56426312373586474</v>
      </c>
      <c r="R450" s="4">
        <f t="shared" si="200"/>
        <v>0.33271880168583928</v>
      </c>
      <c r="S450" s="4">
        <f t="shared" si="222"/>
        <v>0</v>
      </c>
      <c r="T450" s="4">
        <f t="shared" si="223"/>
        <v>0</v>
      </c>
      <c r="U450" s="5">
        <f t="shared" si="224"/>
        <v>1.1809810867207788</v>
      </c>
      <c r="V450" s="5">
        <f t="shared" si="225"/>
        <v>-7.5809661023799677</v>
      </c>
      <c r="W450" s="5">
        <f t="shared" si="226"/>
        <v>4.8999343685566279</v>
      </c>
      <c r="X450" s="5">
        <f t="shared" si="201"/>
        <v>1</v>
      </c>
      <c r="Y450" s="5">
        <f t="shared" si="202"/>
        <v>-1.0137463551642578</v>
      </c>
      <c r="Z450" s="5">
        <f t="shared" si="203"/>
        <v>3.7814042248193633</v>
      </c>
      <c r="AA450" s="5">
        <f t="shared" si="204"/>
        <v>6.0947576587092342</v>
      </c>
      <c r="AB450" s="5">
        <f t="shared" si="205"/>
        <v>0.16723473155652102</v>
      </c>
      <c r="AC450" s="5">
        <f t="shared" si="206"/>
        <v>-3.7995618775606044</v>
      </c>
      <c r="AD450" s="5">
        <f t="shared" si="207"/>
        <v>-21.179307972734136</v>
      </c>
      <c r="AE450">
        <f t="shared" si="196"/>
        <v>0</v>
      </c>
    </row>
    <row r="451" spans="1:31" x14ac:dyDescent="0.2">
      <c r="A451">
        <f t="shared" si="208"/>
        <v>4.1899999999999551</v>
      </c>
      <c r="B451" s="5">
        <f t="shared" si="209"/>
        <v>-27.898377553962092</v>
      </c>
      <c r="C451" s="5">
        <f t="shared" si="210"/>
        <v>323.89513702661634</v>
      </c>
      <c r="D451" s="5">
        <f t="shared" si="211"/>
        <v>71.388413117259802</v>
      </c>
      <c r="E451" s="2">
        <f t="shared" si="219"/>
        <v>325.09441591579821</v>
      </c>
      <c r="F451" s="2">
        <f t="shared" si="220"/>
        <v>-4.9229629825546919</v>
      </c>
      <c r="G451" s="3">
        <f t="shared" si="212"/>
        <v>-8.6251622468325788</v>
      </c>
      <c r="H451" s="3">
        <f t="shared" si="213"/>
        <v>55.339470933775956</v>
      </c>
      <c r="I451" s="3">
        <f t="shared" si="214"/>
        <v>-36.004850051615954</v>
      </c>
      <c r="J451" s="2">
        <f t="shared" si="221"/>
        <v>66.5822776289139</v>
      </c>
      <c r="K451" s="2">
        <f t="shared" si="215"/>
        <v>45.386692316914719</v>
      </c>
      <c r="L451" s="6">
        <f t="shared" si="197"/>
        <v>2960.7491092279261</v>
      </c>
      <c r="M451" s="2">
        <f t="shared" si="198"/>
        <v>37.523382807923362</v>
      </c>
      <c r="N451" s="2">
        <f t="shared" si="216"/>
        <v>66.5822776289139</v>
      </c>
      <c r="O451" s="2">
        <f t="shared" si="217"/>
        <v>45.386692316914719</v>
      </c>
      <c r="P451" s="5">
        <f t="shared" si="199"/>
        <v>0.3872374345986111</v>
      </c>
      <c r="Q451" s="4">
        <f t="shared" si="218"/>
        <v>0.56356412162789282</v>
      </c>
      <c r="R451" s="4">
        <f t="shared" si="200"/>
        <v>0.33259218428487775</v>
      </c>
      <c r="S451" s="4">
        <f t="shared" si="222"/>
        <v>0</v>
      </c>
      <c r="T451" s="4">
        <f t="shared" si="223"/>
        <v>0</v>
      </c>
      <c r="U451" s="5">
        <f t="shared" si="224"/>
        <v>1.1822154861532801</v>
      </c>
      <c r="V451" s="5">
        <f t="shared" si="225"/>
        <v>-7.5851534917461558</v>
      </c>
      <c r="W451" s="5">
        <f t="shared" si="226"/>
        <v>4.9350365928801452</v>
      </c>
      <c r="X451" s="5">
        <f t="shared" si="201"/>
        <v>0.99999999999999978</v>
      </c>
      <c r="Y451" s="5">
        <f t="shared" si="202"/>
        <v>-1.0099320602526098</v>
      </c>
      <c r="Z451" s="5">
        <f t="shared" si="203"/>
        <v>3.808586268857725</v>
      </c>
      <c r="AA451" s="5">
        <f t="shared" si="204"/>
        <v>6.0957336772004291</v>
      </c>
      <c r="AB451" s="5">
        <f t="shared" si="205"/>
        <v>0.17228342590067025</v>
      </c>
      <c r="AC451" s="5">
        <f t="shared" si="206"/>
        <v>-3.7765672228884308</v>
      </c>
      <c r="AD451" s="5">
        <f t="shared" si="207"/>
        <v>-21.143229729919426</v>
      </c>
      <c r="AE451">
        <f t="shared" si="196"/>
        <v>0</v>
      </c>
    </row>
    <row r="452" spans="1:31" x14ac:dyDescent="0.2">
      <c r="A452">
        <f t="shared" si="208"/>
        <v>4.1999999999999549</v>
      </c>
      <c r="B452" s="5">
        <f t="shared" si="209"/>
        <v>-27.984620562259121</v>
      </c>
      <c r="C452" s="5">
        <f t="shared" si="210"/>
        <v>324.44834290759292</v>
      </c>
      <c r="D452" s="5">
        <f t="shared" si="211"/>
        <v>71.027307455257144</v>
      </c>
      <c r="E452" s="2">
        <f t="shared" si="219"/>
        <v>325.65298433070842</v>
      </c>
      <c r="F452" s="2">
        <f t="shared" si="220"/>
        <v>-4.9297280649916502</v>
      </c>
      <c r="G452" s="3">
        <f t="shared" si="212"/>
        <v>-8.6234394125735729</v>
      </c>
      <c r="H452" s="3">
        <f t="shared" si="213"/>
        <v>55.30170526154707</v>
      </c>
      <c r="I452" s="3">
        <f t="shared" si="214"/>
        <v>-36.216282348915151</v>
      </c>
      <c r="J452" s="2">
        <f t="shared" si="221"/>
        <v>66.665293964053689</v>
      </c>
      <c r="K452" s="2">
        <f t="shared" si="215"/>
        <v>45.443281502422415</v>
      </c>
      <c r="L452" s="6">
        <f t="shared" si="197"/>
        <v>2960.747061747747</v>
      </c>
      <c r="M452" s="2">
        <f t="shared" si="198"/>
        <v>37.523356858955815</v>
      </c>
      <c r="N452" s="2">
        <f t="shared" si="216"/>
        <v>66.665293964053689</v>
      </c>
      <c r="O452" s="2">
        <f t="shared" si="217"/>
        <v>45.443281502422415</v>
      </c>
      <c r="P452" s="5">
        <f t="shared" si="199"/>
        <v>0.38723731504854703</v>
      </c>
      <c r="Q452" s="4">
        <f t="shared" si="218"/>
        <v>0.56286194251522581</v>
      </c>
      <c r="R452" s="4">
        <f t="shared" si="200"/>
        <v>0.33246477212128622</v>
      </c>
      <c r="S452" s="4">
        <f t="shared" si="222"/>
        <v>0</v>
      </c>
      <c r="T452" s="4">
        <f t="shared" si="223"/>
        <v>0</v>
      </c>
      <c r="U452" s="5">
        <f t="shared" si="224"/>
        <v>1.1834526983779365</v>
      </c>
      <c r="V452" s="5">
        <f t="shared" si="225"/>
        <v>-7.5894256555282356</v>
      </c>
      <c r="W452" s="5">
        <f t="shared" si="226"/>
        <v>4.9702044648852803</v>
      </c>
      <c r="X452" s="5">
        <f t="shared" si="201"/>
        <v>0.99999999999999978</v>
      </c>
      <c r="Y452" s="5">
        <f t="shared" si="202"/>
        <v>-1.0061279615753176</v>
      </c>
      <c r="Z452" s="5">
        <f t="shared" si="203"/>
        <v>3.8357907704316356</v>
      </c>
      <c r="AA452" s="5">
        <f t="shared" si="204"/>
        <v>6.0967620039533923</v>
      </c>
      <c r="AB452" s="5">
        <f t="shared" si="205"/>
        <v>0.17732473680261895</v>
      </c>
      <c r="AC452" s="5">
        <f t="shared" si="206"/>
        <v>-3.7536348850965999</v>
      </c>
      <c r="AD452" s="5">
        <f t="shared" si="207"/>
        <v>-21.107033531161328</v>
      </c>
      <c r="AE452">
        <f t="shared" si="196"/>
        <v>0</v>
      </c>
    </row>
    <row r="453" spans="1:31" x14ac:dyDescent="0.2">
      <c r="A453">
        <f t="shared" si="208"/>
        <v>4.2099999999999547</v>
      </c>
      <c r="B453" s="5">
        <f t="shared" si="209"/>
        <v>-28.070846090148017</v>
      </c>
      <c r="C453" s="5">
        <f t="shared" si="210"/>
        <v>325.00117227846414</v>
      </c>
      <c r="D453" s="5">
        <f t="shared" si="211"/>
        <v>70.664089280091432</v>
      </c>
      <c r="E453" s="2">
        <f t="shared" si="219"/>
        <v>326.21118065233861</v>
      </c>
      <c r="F453" s="2">
        <f t="shared" si="220"/>
        <v>-4.9364726114953603</v>
      </c>
      <c r="G453" s="3">
        <f t="shared" si="212"/>
        <v>-8.6216661652055464</v>
      </c>
      <c r="H453" s="3">
        <f t="shared" si="213"/>
        <v>55.264168912696107</v>
      </c>
      <c r="I453" s="3">
        <f t="shared" si="214"/>
        <v>-36.427352684226761</v>
      </c>
      <c r="J453" s="2">
        <f t="shared" si="221"/>
        <v>66.74888401056829</v>
      </c>
      <c r="K453" s="2">
        <f t="shared" si="215"/>
        <v>45.500261765895218</v>
      </c>
      <c r="L453" s="6">
        <f t="shared" si="197"/>
        <v>2960.7450060433771</v>
      </c>
      <c r="M453" s="2">
        <f t="shared" si="198"/>
        <v>37.523330805758071</v>
      </c>
      <c r="N453" s="2">
        <f t="shared" si="216"/>
        <v>66.74888401056829</v>
      </c>
      <c r="O453" s="2">
        <f t="shared" si="217"/>
        <v>45.500261765895218</v>
      </c>
      <c r="P453" s="5">
        <f t="shared" si="199"/>
        <v>0.38723719501836484</v>
      </c>
      <c r="Q453" s="4">
        <f t="shared" si="218"/>
        <v>0.56215667665420499</v>
      </c>
      <c r="R453" s="4">
        <f t="shared" si="200"/>
        <v>0.33233657805781108</v>
      </c>
      <c r="S453" s="4">
        <f t="shared" si="222"/>
        <v>0</v>
      </c>
      <c r="T453" s="4">
        <f t="shared" si="223"/>
        <v>0</v>
      </c>
      <c r="U453" s="5">
        <f t="shared" si="224"/>
        <v>1.18469257488822</v>
      </c>
      <c r="V453" s="5">
        <f t="shared" si="225"/>
        <v>-7.5937816790518928</v>
      </c>
      <c r="W453" s="5">
        <f t="shared" si="226"/>
        <v>5.0054378609553902</v>
      </c>
      <c r="X453" s="5">
        <f t="shared" si="201"/>
        <v>0.99999999999999978</v>
      </c>
      <c r="Y453" s="5">
        <f t="shared" si="202"/>
        <v>-1.0023339312429627</v>
      </c>
      <c r="Z453" s="5">
        <f t="shared" si="203"/>
        <v>3.8630175422261708</v>
      </c>
      <c r="AA453" s="5">
        <f t="shared" si="204"/>
        <v>6.0978420373576281</v>
      </c>
      <c r="AB453" s="5">
        <f t="shared" si="205"/>
        <v>0.18235864364525733</v>
      </c>
      <c r="AC453" s="5">
        <f t="shared" si="206"/>
        <v>-3.7307641368257221</v>
      </c>
      <c r="AD453" s="5">
        <f t="shared" si="207"/>
        <v>-21.07072010168698</v>
      </c>
      <c r="AE453">
        <f t="shared" ref="AE453:AE516" si="227">IF(($D453-height)*($D454-height)&lt;0,1,0)</f>
        <v>0</v>
      </c>
    </row>
    <row r="454" spans="1:31" x14ac:dyDescent="0.2">
      <c r="A454">
        <f t="shared" si="208"/>
        <v>4.2199999999999545</v>
      </c>
      <c r="B454" s="5">
        <f t="shared" si="209"/>
        <v>-28.157053633867889</v>
      </c>
      <c r="C454" s="5">
        <f t="shared" si="210"/>
        <v>325.55362742938428</v>
      </c>
      <c r="D454" s="5">
        <f t="shared" si="211"/>
        <v>70.298762217244075</v>
      </c>
      <c r="E454" s="2">
        <f t="shared" si="219"/>
        <v>326.76900710099613</v>
      </c>
      <c r="F454" s="2">
        <f t="shared" si="220"/>
        <v>-4.9431966278375645</v>
      </c>
      <c r="G454" s="3">
        <f t="shared" si="212"/>
        <v>-8.6198425787690933</v>
      </c>
      <c r="H454" s="3">
        <f t="shared" si="213"/>
        <v>55.226861271327849</v>
      </c>
      <c r="I454" s="3">
        <f t="shared" si="214"/>
        <v>-36.638059885243628</v>
      </c>
      <c r="J454" s="2">
        <f t="shared" si="221"/>
        <v>66.833040661935698</v>
      </c>
      <c r="K454" s="2">
        <f t="shared" si="215"/>
        <v>45.557628263078186</v>
      </c>
      <c r="L454" s="6">
        <f t="shared" si="197"/>
        <v>2960.7429421406232</v>
      </c>
      <c r="M454" s="2">
        <f t="shared" si="198"/>
        <v>37.523304648657202</v>
      </c>
      <c r="N454" s="2">
        <f t="shared" si="216"/>
        <v>66.833040661935698</v>
      </c>
      <c r="O454" s="2">
        <f t="shared" si="217"/>
        <v>45.557628263078186</v>
      </c>
      <c r="P454" s="5">
        <f t="shared" si="199"/>
        <v>0.38723707450957245</v>
      </c>
      <c r="Q454" s="4">
        <f t="shared" si="218"/>
        <v>0.56144841349449992</v>
      </c>
      <c r="R454" s="4">
        <f t="shared" si="200"/>
        <v>0.33220761489383271</v>
      </c>
      <c r="S454" s="4">
        <f t="shared" si="222"/>
        <v>0</v>
      </c>
      <c r="T454" s="4">
        <f t="shared" si="223"/>
        <v>0</v>
      </c>
      <c r="U454" s="5">
        <f t="shared" si="224"/>
        <v>1.1859349674571693</v>
      </c>
      <c r="V454" s="5">
        <f t="shared" si="225"/>
        <v>-7.5982206549677489</v>
      </c>
      <c r="W454" s="5">
        <f t="shared" si="226"/>
        <v>5.0407366446249995</v>
      </c>
      <c r="X454" s="5">
        <f t="shared" si="201"/>
        <v>1</v>
      </c>
      <c r="Y454" s="5">
        <f t="shared" si="202"/>
        <v>-0.99854984392575896</v>
      </c>
      <c r="Z454" s="5">
        <f t="shared" si="203"/>
        <v>3.8902663893589171</v>
      </c>
      <c r="AA454" s="5">
        <f t="shared" si="204"/>
        <v>6.0989731813099528</v>
      </c>
      <c r="AB454" s="5">
        <f t="shared" si="205"/>
        <v>0.18738512353141035</v>
      </c>
      <c r="AC454" s="5">
        <f t="shared" si="206"/>
        <v>-3.7079542656088318</v>
      </c>
      <c r="AD454" s="5">
        <f t="shared" si="207"/>
        <v>-21.034290174065049</v>
      </c>
      <c r="AE454">
        <f t="shared" si="227"/>
        <v>0</v>
      </c>
    </row>
    <row r="455" spans="1:31" x14ac:dyDescent="0.2">
      <c r="A455">
        <f t="shared" si="208"/>
        <v>4.2299999999999542</v>
      </c>
      <c r="B455" s="5">
        <f t="shared" si="209"/>
        <v>-28.243242690399406</v>
      </c>
      <c r="C455" s="5">
        <f t="shared" si="210"/>
        <v>326.10571064438432</v>
      </c>
      <c r="D455" s="5">
        <f t="shared" si="211"/>
        <v>69.93132990388294</v>
      </c>
      <c r="E455" s="2">
        <f t="shared" si="219"/>
        <v>327.32646589077962</v>
      </c>
      <c r="F455" s="2">
        <f t="shared" si="220"/>
        <v>-4.9499001196494881</v>
      </c>
      <c r="G455" s="3">
        <f t="shared" si="212"/>
        <v>-8.6179687275337784</v>
      </c>
      <c r="H455" s="3">
        <f t="shared" si="213"/>
        <v>55.189781728671761</v>
      </c>
      <c r="I455" s="3">
        <f t="shared" si="214"/>
        <v>-36.848402786984281</v>
      </c>
      <c r="J455" s="2">
        <f t="shared" si="221"/>
        <v>66.917756837770739</v>
      </c>
      <c r="K455" s="2">
        <f t="shared" si="215"/>
        <v>45.615376167532879</v>
      </c>
      <c r="L455" s="6">
        <f t="shared" si="197"/>
        <v>2960.740870065641</v>
      </c>
      <c r="M455" s="2">
        <f t="shared" si="198"/>
        <v>37.523278387984689</v>
      </c>
      <c r="N455" s="2">
        <f t="shared" si="216"/>
        <v>66.917756837770739</v>
      </c>
      <c r="O455" s="2">
        <f t="shared" si="217"/>
        <v>45.615376167532879</v>
      </c>
      <c r="P455" s="5">
        <f t="shared" si="199"/>
        <v>0.38723695352369802</v>
      </c>
      <c r="Q455" s="4">
        <f t="shared" si="218"/>
        <v>0.56073724167043848</v>
      </c>
      <c r="R455" s="4">
        <f t="shared" si="200"/>
        <v>0.33207789536420562</v>
      </c>
      <c r="S455" s="4">
        <f t="shared" si="222"/>
        <v>0</v>
      </c>
      <c r="T455" s="4">
        <f t="shared" si="223"/>
        <v>0</v>
      </c>
      <c r="U455" s="5">
        <f t="shared" si="224"/>
        <v>1.1871797281573799</v>
      </c>
      <c r="V455" s="5">
        <f t="shared" si="225"/>
        <v>-7.6027416832434618</v>
      </c>
      <c r="W455" s="5">
        <f t="shared" si="226"/>
        <v>5.0761006667292037</v>
      </c>
      <c r="X455" s="5">
        <f t="shared" si="201"/>
        <v>1</v>
      </c>
      <c r="Y455" s="5">
        <f t="shared" si="202"/>
        <v>-0.99477557683509032</v>
      </c>
      <c r="Z455" s="5">
        <f t="shared" si="203"/>
        <v>3.9175371095002847</v>
      </c>
      <c r="AA455" s="5">
        <f t="shared" si="204"/>
        <v>6.1001548452127077</v>
      </c>
      <c r="AB455" s="5">
        <f t="shared" si="205"/>
        <v>0.19240415132228961</v>
      </c>
      <c r="AC455" s="5">
        <f t="shared" si="206"/>
        <v>-3.6852045737431771</v>
      </c>
      <c r="AD455" s="5">
        <f t="shared" si="207"/>
        <v>-20.997744488058089</v>
      </c>
      <c r="AE455">
        <f t="shared" si="227"/>
        <v>0</v>
      </c>
    </row>
    <row r="456" spans="1:31" x14ac:dyDescent="0.2">
      <c r="A456">
        <f t="shared" si="208"/>
        <v>4.239999999999954</v>
      </c>
      <c r="B456" s="5">
        <f t="shared" si="209"/>
        <v>-28.329412757467175</v>
      </c>
      <c r="C456" s="5">
        <f t="shared" si="210"/>
        <v>326.65742420144232</v>
      </c>
      <c r="D456" s="5">
        <f t="shared" si="211"/>
        <v>69.561795988788703</v>
      </c>
      <c r="E456" s="2">
        <f t="shared" si="219"/>
        <v>327.88355922965087</v>
      </c>
      <c r="F456" s="2">
        <f t="shared" si="220"/>
        <v>-4.9565830924244674</v>
      </c>
      <c r="G456" s="3">
        <f t="shared" si="212"/>
        <v>-8.6160446860205546</v>
      </c>
      <c r="H456" s="3">
        <f t="shared" si="213"/>
        <v>55.152929682934328</v>
      </c>
      <c r="I456" s="3">
        <f t="shared" si="214"/>
        <v>-37.058380231864859</v>
      </c>
      <c r="J456" s="2">
        <f t="shared" si="221"/>
        <v>67.003025484314321</v>
      </c>
      <c r="K456" s="2">
        <f t="shared" si="215"/>
        <v>45.673500670970903</v>
      </c>
      <c r="L456" s="6">
        <f t="shared" si="197"/>
        <v>2960.7387898449333</v>
      </c>
      <c r="M456" s="2">
        <f t="shared" si="198"/>
        <v>37.523252024076406</v>
      </c>
      <c r="N456" s="2">
        <f t="shared" si="216"/>
        <v>67.003025484314321</v>
      </c>
      <c r="O456" s="2">
        <f t="shared" si="217"/>
        <v>45.673500670970903</v>
      </c>
      <c r="P456" s="5">
        <f t="shared" si="199"/>
        <v>0.38723683206228998</v>
      </c>
      <c r="Q456" s="4">
        <f t="shared" si="218"/>
        <v>0.56002324899284961</v>
      </c>
      <c r="R456" s="4">
        <f t="shared" si="200"/>
        <v>0.33194743213813405</v>
      </c>
      <c r="S456" s="4">
        <f t="shared" si="222"/>
        <v>0</v>
      </c>
      <c r="T456" s="4">
        <f t="shared" si="223"/>
        <v>0</v>
      </c>
      <c r="U456" s="5">
        <f t="shared" si="224"/>
        <v>1.1884267093806764</v>
      </c>
      <c r="V456" s="5">
        <f t="shared" si="225"/>
        <v>-7.6073438711546988</v>
      </c>
      <c r="W456" s="5">
        <f t="shared" si="226"/>
        <v>5.1115297655534926</v>
      </c>
      <c r="X456" s="5">
        <f t="shared" si="201"/>
        <v>1</v>
      </c>
      <c r="Y456" s="5">
        <f t="shared" si="202"/>
        <v>-0.99101100970470113</v>
      </c>
      <c r="Z456" s="5">
        <f t="shared" si="203"/>
        <v>3.9448294929938967</v>
      </c>
      <c r="AA456" s="5">
        <f t="shared" si="204"/>
        <v>6.1013864439706982</v>
      </c>
      <c r="AB456" s="5">
        <f t="shared" si="205"/>
        <v>0.19741569967597528</v>
      </c>
      <c r="AC456" s="5">
        <f t="shared" si="206"/>
        <v>-3.6625143781608021</v>
      </c>
      <c r="AD456" s="5">
        <f t="shared" si="207"/>
        <v>-20.961083790475808</v>
      </c>
      <c r="AE456">
        <f t="shared" si="227"/>
        <v>0</v>
      </c>
    </row>
    <row r="457" spans="1:31" x14ac:dyDescent="0.2">
      <c r="A457">
        <f t="shared" si="208"/>
        <v>4.2499999999999538</v>
      </c>
      <c r="B457" s="5">
        <f t="shared" si="209"/>
        <v>-28.415563333542398</v>
      </c>
      <c r="C457" s="5">
        <f t="shared" si="210"/>
        <v>327.20877037255275</v>
      </c>
      <c r="D457" s="5">
        <f t="shared" si="211"/>
        <v>69.190164132280529</v>
      </c>
      <c r="E457" s="2">
        <f t="shared" si="219"/>
        <v>328.44028931950555</v>
      </c>
      <c r="F457" s="2">
        <f t="shared" si="220"/>
        <v>-4.9632455515205987</v>
      </c>
      <c r="G457" s="3">
        <f t="shared" si="212"/>
        <v>-8.6140705290237953</v>
      </c>
      <c r="H457" s="3">
        <f t="shared" si="213"/>
        <v>55.116304539152722</v>
      </c>
      <c r="I457" s="3">
        <f t="shared" si="214"/>
        <v>-37.267991069769614</v>
      </c>
      <c r="J457" s="2">
        <f t="shared" si="221"/>
        <v>67.088839574910295</v>
      </c>
      <c r="K457" s="2">
        <f t="shared" si="215"/>
        <v>45.731996983578931</v>
      </c>
      <c r="L457" s="6">
        <f t="shared" si="197"/>
        <v>2960.7367015053355</v>
      </c>
      <c r="M457" s="2">
        <f t="shared" si="198"/>
        <v>37.523225557272482</v>
      </c>
      <c r="N457" s="2">
        <f t="shared" si="216"/>
        <v>67.088839574910295</v>
      </c>
      <c r="O457" s="2">
        <f t="shared" si="217"/>
        <v>45.731996983578931</v>
      </c>
      <c r="P457" s="5">
        <f t="shared" si="199"/>
        <v>0.38723671012691618</v>
      </c>
      <c r="Q457" s="4">
        <f t="shared" si="218"/>
        <v>0.55930652244140644</v>
      </c>
      <c r="R457" s="4">
        <f t="shared" si="200"/>
        <v>0.33181623781808361</v>
      </c>
      <c r="S457" s="4">
        <f t="shared" si="222"/>
        <v>0</v>
      </c>
      <c r="T457" s="4">
        <f t="shared" si="223"/>
        <v>0</v>
      </c>
      <c r="U457" s="5">
        <f t="shared" si="224"/>
        <v>1.1896757638574627</v>
      </c>
      <c r="V457" s="5">
        <f t="shared" si="225"/>
        <v>-7.6120263332749785</v>
      </c>
      <c r="W457" s="5">
        <f t="shared" si="226"/>
        <v>5.1470237669839243</v>
      </c>
      <c r="X457" s="5">
        <f t="shared" si="201"/>
        <v>1</v>
      </c>
      <c r="Y457" s="5">
        <f t="shared" si="202"/>
        <v>-0.98725602477156982</v>
      </c>
      <c r="Z457" s="5">
        <f t="shared" si="203"/>
        <v>3.9721433229770606</v>
      </c>
      <c r="AA457" s="5">
        <f t="shared" si="204"/>
        <v>6.1026673979869477</v>
      </c>
      <c r="AB457" s="5">
        <f t="shared" si="205"/>
        <v>0.20241973908589284</v>
      </c>
      <c r="AC457" s="5">
        <f t="shared" si="206"/>
        <v>-3.6398830102979178</v>
      </c>
      <c r="AD457" s="5">
        <f t="shared" si="207"/>
        <v>-20.924308835029127</v>
      </c>
      <c r="AE457">
        <f t="shared" si="227"/>
        <v>0</v>
      </c>
    </row>
    <row r="458" spans="1:31" x14ac:dyDescent="0.2">
      <c r="A458">
        <f t="shared" si="208"/>
        <v>4.2599999999999536</v>
      </c>
      <c r="B458" s="5">
        <f t="shared" si="209"/>
        <v>-28.501693917845682</v>
      </c>
      <c r="C458" s="5">
        <f t="shared" si="210"/>
        <v>327.75975142379377</v>
      </c>
      <c r="D458" s="5">
        <f t="shared" si="211"/>
        <v>68.816438006141084</v>
      </c>
      <c r="E458" s="2">
        <f t="shared" si="219"/>
        <v>328.99665835624177</v>
      </c>
      <c r="F458" s="2">
        <f t="shared" si="220"/>
        <v>-4.9698875021634024</v>
      </c>
      <c r="G458" s="3">
        <f t="shared" si="212"/>
        <v>-8.6120463316329356</v>
      </c>
      <c r="H458" s="3">
        <f t="shared" si="213"/>
        <v>55.07990570904974</v>
      </c>
      <c r="I458" s="3">
        <f t="shared" si="214"/>
        <v>-37.477234158119906</v>
      </c>
      <c r="J458" s="2">
        <f t="shared" si="221"/>
        <v>67.175192110470007</v>
      </c>
      <c r="K458" s="2">
        <f t="shared" si="215"/>
        <v>45.790860334335378</v>
      </c>
      <c r="L458" s="6">
        <f t="shared" si="197"/>
        <v>2960.7346050740175</v>
      </c>
      <c r="M458" s="2">
        <f t="shared" si="198"/>
        <v>37.52319898791724</v>
      </c>
      <c r="N458" s="2">
        <f t="shared" si="216"/>
        <v>67.175192110470007</v>
      </c>
      <c r="O458" s="2">
        <f t="shared" si="217"/>
        <v>45.790860334335378</v>
      </c>
      <c r="P458" s="5">
        <f t="shared" si="199"/>
        <v>0.38723658771916419</v>
      </c>
      <c r="Q458" s="4">
        <f t="shared" si="218"/>
        <v>0.55858714815746435</v>
      </c>
      <c r="R458" s="4">
        <f t="shared" si="200"/>
        <v>0.3316843249387274</v>
      </c>
      <c r="S458" s="4">
        <f t="shared" si="222"/>
        <v>0</v>
      </c>
      <c r="T458" s="4">
        <f t="shared" si="223"/>
        <v>0</v>
      </c>
      <c r="U458" s="5">
        <f t="shared" si="224"/>
        <v>1.1909267446757557</v>
      </c>
      <c r="V458" s="5">
        <f t="shared" si="225"/>
        <v>-7.6167881914644147</v>
      </c>
      <c r="W458" s="5">
        <f t="shared" si="226"/>
        <v>5.1825824846576207</v>
      </c>
      <c r="X458" s="5">
        <f t="shared" si="201"/>
        <v>1</v>
      </c>
      <c r="Y458" s="5">
        <f t="shared" si="202"/>
        <v>-0.98351050675646134</v>
      </c>
      <c r="Z458" s="5">
        <f t="shared" si="203"/>
        <v>3.9994783755012135</v>
      </c>
      <c r="AA458" s="5">
        <f t="shared" si="204"/>
        <v>6.1039971331571925</v>
      </c>
      <c r="AB458" s="5">
        <f t="shared" si="205"/>
        <v>0.20741623791929431</v>
      </c>
      <c r="AC458" s="5">
        <f t="shared" si="206"/>
        <v>-3.6173098159632011</v>
      </c>
      <c r="AD458" s="5">
        <f t="shared" si="207"/>
        <v>-20.887420382185187</v>
      </c>
      <c r="AE458">
        <f t="shared" si="227"/>
        <v>0</v>
      </c>
    </row>
    <row r="459" spans="1:31" x14ac:dyDescent="0.2">
      <c r="A459">
        <f t="shared" si="208"/>
        <v>4.2699999999999534</v>
      </c>
      <c r="B459" s="5">
        <f t="shared" si="209"/>
        <v>-28.587804010350116</v>
      </c>
      <c r="C459" s="5">
        <f t="shared" si="210"/>
        <v>328.31036961539348</v>
      </c>
      <c r="D459" s="5">
        <f t="shared" si="211"/>
        <v>68.440621293540772</v>
      </c>
      <c r="E459" s="2">
        <f t="shared" si="219"/>
        <v>329.55266852982766</v>
      </c>
      <c r="F459" s="2">
        <f t="shared" si="220"/>
        <v>-4.97650894944851</v>
      </c>
      <c r="G459" s="3">
        <f t="shared" si="212"/>
        <v>-8.6099721692537425</v>
      </c>
      <c r="H459" s="3">
        <f t="shared" si="213"/>
        <v>55.04373261089011</v>
      </c>
      <c r="I459" s="3">
        <f t="shared" si="214"/>
        <v>-37.686108361941756</v>
      </c>
      <c r="J459" s="2">
        <f t="shared" si="221"/>
        <v>67.26207611992443</v>
      </c>
      <c r="K459" s="2">
        <f t="shared" si="215"/>
        <v>45.850085971318627</v>
      </c>
      <c r="L459" s="6">
        <f t="shared" si="197"/>
        <v>2960.7325005784701</v>
      </c>
      <c r="M459" s="2">
        <f t="shared" si="198"/>
        <v>37.52317231635908</v>
      </c>
      <c r="N459" s="2">
        <f t="shared" si="216"/>
        <v>67.26207611992443</v>
      </c>
      <c r="O459" s="2">
        <f t="shared" si="217"/>
        <v>45.850085971318627</v>
      </c>
      <c r="P459" s="5">
        <f t="shared" si="199"/>
        <v>0.38723646484064</v>
      </c>
      <c r="Q459" s="4">
        <f t="shared" si="218"/>
        <v>0.55786521143738432</v>
      </c>
      <c r="R459" s="4">
        <f t="shared" si="200"/>
        <v>0.33155170596592787</v>
      </c>
      <c r="S459" s="4">
        <f t="shared" si="222"/>
        <v>0</v>
      </c>
      <c r="T459" s="4">
        <f t="shared" si="223"/>
        <v>0</v>
      </c>
      <c r="U459" s="5">
        <f t="shared" si="224"/>
        <v>1.1921795052998954</v>
      </c>
      <c r="V459" s="5">
        <f t="shared" si="225"/>
        <v>-7.6216285748573318</v>
      </c>
      <c r="W459" s="5">
        <f t="shared" si="226"/>
        <v>5.2182057201135059</v>
      </c>
      <c r="X459" s="5">
        <f t="shared" si="201"/>
        <v>1</v>
      </c>
      <c r="Y459" s="5">
        <f t="shared" si="202"/>
        <v>-0.97977434284417653</v>
      </c>
      <c r="Z459" s="5">
        <f t="shared" si="203"/>
        <v>4.0268344196523449</v>
      </c>
      <c r="AA459" s="5">
        <f t="shared" si="204"/>
        <v>6.1053750808632081</v>
      </c>
      <c r="AB459" s="5">
        <f t="shared" si="205"/>
        <v>0.21240516245571883</v>
      </c>
      <c r="AC459" s="5">
        <f t="shared" si="206"/>
        <v>-3.5947941552049869</v>
      </c>
      <c r="AD459" s="5">
        <f t="shared" si="207"/>
        <v>-20.850419199023285</v>
      </c>
      <c r="AE459">
        <f t="shared" si="227"/>
        <v>0</v>
      </c>
    </row>
    <row r="460" spans="1:31" x14ac:dyDescent="0.2">
      <c r="A460">
        <f t="shared" si="208"/>
        <v>4.2799999999999532</v>
      </c>
      <c r="B460" s="5">
        <f t="shared" si="209"/>
        <v>-28.67389311178453</v>
      </c>
      <c r="C460" s="5">
        <f t="shared" si="210"/>
        <v>328.86062720179467</v>
      </c>
      <c r="D460" s="5">
        <f t="shared" si="211"/>
        <v>68.062717688961399</v>
      </c>
      <c r="E460" s="2">
        <f t="shared" si="219"/>
        <v>330.10832202436796</v>
      </c>
      <c r="F460" s="2">
        <f t="shared" si="220"/>
        <v>-4.9831098983443516</v>
      </c>
      <c r="G460" s="3">
        <f t="shared" si="212"/>
        <v>-8.6078481176291852</v>
      </c>
      <c r="H460" s="3">
        <f t="shared" si="213"/>
        <v>55.007784669338058</v>
      </c>
      <c r="I460" s="3">
        <f t="shared" si="214"/>
        <v>-37.894612553931985</v>
      </c>
      <c r="J460" s="2">
        <f t="shared" si="221"/>
        <v>67.349484660664288</v>
      </c>
      <c r="K460" s="2">
        <f t="shared" si="215"/>
        <v>45.909669162007013</v>
      </c>
      <c r="L460" s="6">
        <f t="shared" si="197"/>
        <v>2960.730388046501</v>
      </c>
      <c r="M460" s="2">
        <f t="shared" si="198"/>
        <v>37.523145542950445</v>
      </c>
      <c r="N460" s="2">
        <f t="shared" si="216"/>
        <v>67.349484660664288</v>
      </c>
      <c r="O460" s="2">
        <f t="shared" si="217"/>
        <v>45.909669162007013</v>
      </c>
      <c r="P460" s="5">
        <f t="shared" si="199"/>
        <v>0.38723634149296843</v>
      </c>
      <c r="Q460" s="4">
        <f t="shared" si="218"/>
        <v>0.55714079672633299</v>
      </c>
      <c r="R460" s="4">
        <f t="shared" si="200"/>
        <v>0.33141839329575273</v>
      </c>
      <c r="S460" s="4">
        <f t="shared" si="222"/>
        <v>0</v>
      </c>
      <c r="T460" s="4">
        <f t="shared" si="223"/>
        <v>0</v>
      </c>
      <c r="U460" s="5">
        <f t="shared" si="224"/>
        <v>1.1934338995889446</v>
      </c>
      <c r="V460" s="5">
        <f t="shared" si="225"/>
        <v>-7.6265466198488419</v>
      </c>
      <c r="W460" s="5">
        <f t="shared" si="226"/>
        <v>5.2538932629433095</v>
      </c>
      <c r="X460" s="5">
        <f t="shared" si="201"/>
        <v>0.99999999999999978</v>
      </c>
      <c r="Y460" s="5">
        <f t="shared" si="202"/>
        <v>-0.97604742266351274</v>
      </c>
      <c r="Z460" s="5">
        <f t="shared" si="203"/>
        <v>4.0542112176713543</v>
      </c>
      <c r="AA460" s="5">
        <f t="shared" si="204"/>
        <v>6.1068006779649684</v>
      </c>
      <c r="AB460" s="5">
        <f t="shared" si="205"/>
        <v>0.21738647692543189</v>
      </c>
      <c r="AC460" s="5">
        <f t="shared" si="206"/>
        <v>-3.5723354021774876</v>
      </c>
      <c r="AD460" s="5">
        <f t="shared" si="207"/>
        <v>-20.813306059091722</v>
      </c>
      <c r="AE460">
        <f t="shared" si="227"/>
        <v>0</v>
      </c>
    </row>
    <row r="461" spans="1:31" x14ac:dyDescent="0.2">
      <c r="A461">
        <f t="shared" si="208"/>
        <v>4.289999999999953</v>
      </c>
      <c r="B461" s="5">
        <f t="shared" si="209"/>
        <v>-28.759960723636976</v>
      </c>
      <c r="C461" s="5">
        <f t="shared" si="210"/>
        <v>329.41052643171798</v>
      </c>
      <c r="D461" s="5">
        <f t="shared" si="211"/>
        <v>67.682730898119132</v>
      </c>
      <c r="E461" s="2">
        <f t="shared" si="219"/>
        <v>330.6636210181681</v>
      </c>
      <c r="F461" s="2">
        <f t="shared" si="220"/>
        <v>-4.9896903536948702</v>
      </c>
      <c r="G461" s="3">
        <f t="shared" si="212"/>
        <v>-8.6056742528599308</v>
      </c>
      <c r="H461" s="3">
        <f t="shared" si="213"/>
        <v>54.972061315316282</v>
      </c>
      <c r="I461" s="3">
        <f t="shared" si="214"/>
        <v>-38.102745614522902</v>
      </c>
      <c r="J461" s="2">
        <f t="shared" si="221"/>
        <v>67.437410818968075</v>
      </c>
      <c r="K461" s="2">
        <f t="shared" si="215"/>
        <v>45.969605193570601</v>
      </c>
      <c r="L461" s="6">
        <f t="shared" si="197"/>
        <v>2960.7282675062297</v>
      </c>
      <c r="M461" s="2">
        <f t="shared" si="198"/>
        <v>37.523118668047701</v>
      </c>
      <c r="N461" s="2">
        <f t="shared" si="216"/>
        <v>67.437410818968075</v>
      </c>
      <c r="O461" s="2">
        <f t="shared" si="217"/>
        <v>45.969605193570601</v>
      </c>
      <c r="P461" s="5">
        <f t="shared" si="199"/>
        <v>0.38723621767779215</v>
      </c>
      <c r="Q461" s="4">
        <f t="shared" si="218"/>
        <v>0.55641398761254934</v>
      </c>
      <c r="R461" s="4">
        <f t="shared" si="200"/>
        <v>0.33128439925352526</v>
      </c>
      <c r="S461" s="4">
        <f t="shared" si="222"/>
        <v>0</v>
      </c>
      <c r="T461" s="4">
        <f t="shared" si="223"/>
        <v>0</v>
      </c>
      <c r="U461" s="5">
        <f t="shared" si="224"/>
        <v>1.1946897818147675</v>
      </c>
      <c r="V461" s="5">
        <f t="shared" si="225"/>
        <v>-7.6315414700803421</v>
      </c>
      <c r="W461" s="5">
        <f t="shared" si="226"/>
        <v>5.2896448909427329</v>
      </c>
      <c r="X461" s="5">
        <f t="shared" si="201"/>
        <v>0.99999999999999978</v>
      </c>
      <c r="Y461" s="5">
        <f t="shared" si="202"/>
        <v>-0.97232963826694396</v>
      </c>
      <c r="Z461" s="5">
        <f t="shared" si="203"/>
        <v>4.0816085250742882</v>
      </c>
      <c r="AA461" s="5">
        <f t="shared" si="204"/>
        <v>6.1082733667916571</v>
      </c>
      <c r="AB461" s="5">
        <f t="shared" si="205"/>
        <v>0.22236014354782352</v>
      </c>
      <c r="AC461" s="5">
        <f t="shared" si="206"/>
        <v>-3.5499329450060539</v>
      </c>
      <c r="AD461" s="5">
        <f t="shared" si="207"/>
        <v>-20.77608174226561</v>
      </c>
      <c r="AE461">
        <f t="shared" si="227"/>
        <v>0</v>
      </c>
    </row>
    <row r="462" spans="1:31" x14ac:dyDescent="0.2">
      <c r="A462">
        <f t="shared" si="208"/>
        <v>4.2999999999999527</v>
      </c>
      <c r="B462" s="5">
        <f t="shared" si="209"/>
        <v>-28.846006348158397</v>
      </c>
      <c r="C462" s="5">
        <f t="shared" si="210"/>
        <v>329.96006954822388</v>
      </c>
      <c r="D462" s="5">
        <f t="shared" si="211"/>
        <v>67.300664637886783</v>
      </c>
      <c r="E462" s="2">
        <f t="shared" si="219"/>
        <v>331.21856768379808</v>
      </c>
      <c r="F462" s="2">
        <f t="shared" si="220"/>
        <v>-4.9962503202222397</v>
      </c>
      <c r="G462" s="3">
        <f t="shared" si="212"/>
        <v>-8.6034506514244526</v>
      </c>
      <c r="H462" s="3">
        <f t="shared" si="213"/>
        <v>54.93656198586622</v>
      </c>
      <c r="I462" s="3">
        <f t="shared" si="214"/>
        <v>-38.310506431945555</v>
      </c>
      <c r="J462" s="2">
        <f t="shared" si="221"/>
        <v>67.525847710417963</v>
      </c>
      <c r="K462" s="2">
        <f t="shared" si="215"/>
        <v>46.02988937315471</v>
      </c>
      <c r="L462" s="6">
        <f t="shared" si="197"/>
        <v>2960.7261389860787</v>
      </c>
      <c r="M462" s="2">
        <f t="shared" si="198"/>
        <v>37.523091692011064</v>
      </c>
      <c r="N462" s="2">
        <f t="shared" si="216"/>
        <v>67.525847710417963</v>
      </c>
      <c r="O462" s="2">
        <f t="shared" si="217"/>
        <v>46.02988937315471</v>
      </c>
      <c r="P462" s="5">
        <f t="shared" si="199"/>
        <v>0.3872360933967719</v>
      </c>
      <c r="Q462" s="4">
        <f t="shared" si="218"/>
        <v>0.55568486682207119</v>
      </c>
      <c r="R462" s="4">
        <f t="shared" si="200"/>
        <v>0.33114973609290815</v>
      </c>
      <c r="S462" s="4">
        <f t="shared" si="222"/>
        <v>0</v>
      </c>
      <c r="T462" s="4">
        <f t="shared" si="223"/>
        <v>0</v>
      </c>
      <c r="U462" s="5">
        <f t="shared" si="224"/>
        <v>1.1959470066797946</v>
      </c>
      <c r="V462" s="5">
        <f t="shared" si="225"/>
        <v>-7.6366122764239606</v>
      </c>
      <c r="W462" s="5">
        <f t="shared" si="226"/>
        <v>5.3254603702627659</v>
      </c>
      <c r="X462" s="5">
        <f t="shared" si="201"/>
        <v>0.99999999999999978</v>
      </c>
      <c r="Y462" s="5">
        <f t="shared" si="202"/>
        <v>-0.96862088411002445</v>
      </c>
      <c r="Z462" s="5">
        <f t="shared" si="203"/>
        <v>4.1090260907724119</v>
      </c>
      <c r="AA462" s="5">
        <f t="shared" si="204"/>
        <v>6.1097925951315322</v>
      </c>
      <c r="AB462" s="5">
        <f t="shared" si="205"/>
        <v>0.22732612256977014</v>
      </c>
      <c r="AC462" s="5">
        <f t="shared" si="206"/>
        <v>-3.5275861856515487</v>
      </c>
      <c r="AD462" s="5">
        <f t="shared" si="207"/>
        <v>-20.738747034605701</v>
      </c>
      <c r="AE462">
        <f t="shared" si="227"/>
        <v>0</v>
      </c>
    </row>
    <row r="463" spans="1:31" x14ac:dyDescent="0.2">
      <c r="A463">
        <f t="shared" si="208"/>
        <v>4.3099999999999525</v>
      </c>
      <c r="B463" s="5">
        <f t="shared" si="209"/>
        <v>-28.932029488366513</v>
      </c>
      <c r="C463" s="5">
        <f t="shared" si="210"/>
        <v>330.50925878877331</v>
      </c>
      <c r="D463" s="5">
        <f t="shared" si="211"/>
        <v>66.916522636215603</v>
      </c>
      <c r="E463" s="2">
        <f t="shared" si="219"/>
        <v>331.77316418815434</v>
      </c>
      <c r="F463" s="2">
        <f t="shared" si="220"/>
        <v>-5.0027898025296</v>
      </c>
      <c r="G463" s="3">
        <f t="shared" si="212"/>
        <v>-8.6011773901987549</v>
      </c>
      <c r="H463" s="3">
        <f t="shared" si="213"/>
        <v>54.901286124009701</v>
      </c>
      <c r="I463" s="3">
        <f t="shared" si="214"/>
        <v>-38.517893902291611</v>
      </c>
      <c r="J463" s="2">
        <f t="shared" si="221"/>
        <v>67.614788480303915</v>
      </c>
      <c r="K463" s="2">
        <f t="shared" si="215"/>
        <v>46.090517028155361</v>
      </c>
      <c r="L463" s="6">
        <f t="shared" si="197"/>
        <v>2960.724002514768</v>
      </c>
      <c r="M463" s="2">
        <f t="shared" si="198"/>
        <v>37.523064615204525</v>
      </c>
      <c r="N463" s="2">
        <f t="shared" si="216"/>
        <v>67.614788480303915</v>
      </c>
      <c r="O463" s="2">
        <f t="shared" si="217"/>
        <v>46.090517028155361</v>
      </c>
      <c r="P463" s="5">
        <f t="shared" si="199"/>
        <v>0.38723596865158538</v>
      </c>
      <c r="Q463" s="4">
        <f t="shared" si="218"/>
        <v>0.55495351621391131</v>
      </c>
      <c r="R463" s="4">
        <f t="shared" si="200"/>
        <v>0.33101441599502196</v>
      </c>
      <c r="S463" s="4">
        <f t="shared" si="222"/>
        <v>0</v>
      </c>
      <c r="T463" s="4">
        <f t="shared" si="223"/>
        <v>0</v>
      </c>
      <c r="U463" s="5">
        <f t="shared" si="224"/>
        <v>1.197205429334472</v>
      </c>
      <c r="V463" s="5">
        <f t="shared" si="225"/>
        <v>-7.6417581969659727</v>
      </c>
      <c r="W463" s="5">
        <f t="shared" si="226"/>
        <v>5.3613394555611045</v>
      </c>
      <c r="X463" s="5">
        <f t="shared" si="201"/>
        <v>1</v>
      </c>
      <c r="Y463" s="5">
        <f t="shared" si="202"/>
        <v>-0.96492105703054554</v>
      </c>
      <c r="Z463" s="5">
        <f t="shared" si="203"/>
        <v>4.1364636571921309</v>
      </c>
      <c r="AA463" s="5">
        <f t="shared" si="204"/>
        <v>6.1113578162207274</v>
      </c>
      <c r="AB463" s="5">
        <f t="shared" si="205"/>
        <v>0.23228437230392651</v>
      </c>
      <c r="AC463" s="5">
        <f t="shared" si="206"/>
        <v>-3.5052945397738418</v>
      </c>
      <c r="AD463" s="5">
        <f t="shared" si="207"/>
        <v>-20.701302728218167</v>
      </c>
      <c r="AE463">
        <f t="shared" si="227"/>
        <v>0</v>
      </c>
    </row>
    <row r="464" spans="1:31" x14ac:dyDescent="0.2">
      <c r="A464">
        <f t="shared" si="208"/>
        <v>4.3199999999999523</v>
      </c>
      <c r="B464" s="5">
        <f t="shared" si="209"/>
        <v>-29.018029648049886</v>
      </c>
      <c r="C464" s="5">
        <f t="shared" si="210"/>
        <v>331.05809638528643</v>
      </c>
      <c r="D464" s="5">
        <f t="shared" si="211"/>
        <v>66.530308632056276</v>
      </c>
      <c r="E464" s="2">
        <f t="shared" si="219"/>
        <v>332.32741269252028</v>
      </c>
      <c r="F464" s="2">
        <f t="shared" si="220"/>
        <v>-5.0093088051038102</v>
      </c>
      <c r="G464" s="3">
        <f t="shared" si="212"/>
        <v>-8.5988545464757156</v>
      </c>
      <c r="H464" s="3">
        <f t="shared" si="213"/>
        <v>54.866233178611964</v>
      </c>
      <c r="I464" s="3">
        <f t="shared" si="214"/>
        <v>-38.724906929573791</v>
      </c>
      <c r="J464" s="2">
        <f t="shared" si="221"/>
        <v>67.704226304016046</v>
      </c>
      <c r="K464" s="2">
        <f t="shared" si="215"/>
        <v>46.151483506486734</v>
      </c>
      <c r="L464" s="6">
        <f t="shared" si="197"/>
        <v>2960.7218581213078</v>
      </c>
      <c r="M464" s="2">
        <f t="shared" si="198"/>
        <v>37.52303743799574</v>
      </c>
      <c r="N464" s="2">
        <f t="shared" si="216"/>
        <v>67.704226304016046</v>
      </c>
      <c r="O464" s="2">
        <f t="shared" si="217"/>
        <v>46.151483506486734</v>
      </c>
      <c r="P464" s="5">
        <f t="shared" si="199"/>
        <v>0.3872358434439277</v>
      </c>
      <c r="Q464" s="4">
        <f t="shared" si="218"/>
        <v>0.55422001677567312</v>
      </c>
      <c r="R464" s="4">
        <f t="shared" si="200"/>
        <v>0.33087845106759511</v>
      </c>
      <c r="S464" s="4">
        <f t="shared" si="222"/>
        <v>0</v>
      </c>
      <c r="T464" s="4">
        <f t="shared" si="223"/>
        <v>0</v>
      </c>
      <c r="U464" s="5">
        <f t="shared" si="224"/>
        <v>1.1984649053944028</v>
      </c>
      <c r="V464" s="5">
        <f t="shared" si="225"/>
        <v>-7.6469783969892307</v>
      </c>
      <c r="W464" s="5">
        <f t="shared" si="226"/>
        <v>5.3972818901536437</v>
      </c>
      <c r="X464" s="5">
        <f t="shared" si="201"/>
        <v>1</v>
      </c>
      <c r="Y464" s="5">
        <f t="shared" si="202"/>
        <v>-0.96123005622743818</v>
      </c>
      <c r="Z464" s="5">
        <f t="shared" si="203"/>
        <v>4.1639209603946412</v>
      </c>
      <c r="AA464" s="5">
        <f t="shared" si="204"/>
        <v>6.1129684887309308</v>
      </c>
      <c r="AB464" s="5">
        <f t="shared" si="205"/>
        <v>0.23723484916696458</v>
      </c>
      <c r="AC464" s="5">
        <f t="shared" si="206"/>
        <v>-3.4830574365945894</v>
      </c>
      <c r="AD464" s="5">
        <f t="shared" si="207"/>
        <v>-20.663749621115425</v>
      </c>
      <c r="AE464">
        <f t="shared" si="227"/>
        <v>0</v>
      </c>
    </row>
    <row r="465" spans="1:31" x14ac:dyDescent="0.2">
      <c r="A465">
        <f t="shared" si="208"/>
        <v>4.3299999999999521</v>
      </c>
      <c r="B465" s="5">
        <f t="shared" si="209"/>
        <v>-29.104006331772187</v>
      </c>
      <c r="C465" s="5">
        <f t="shared" si="210"/>
        <v>331.60658456420077</v>
      </c>
      <c r="D465" s="5">
        <f t="shared" si="211"/>
        <v>66.142026375279485</v>
      </c>
      <c r="E465" s="2">
        <f t="shared" si="219"/>
        <v>332.88131535262573</v>
      </c>
      <c r="F465" s="2">
        <f t="shared" si="220"/>
        <v>-5.0158073323181922</v>
      </c>
      <c r="G465" s="3">
        <f t="shared" si="212"/>
        <v>-8.5964821979840451</v>
      </c>
      <c r="H465" s="3">
        <f t="shared" si="213"/>
        <v>54.831402604246016</v>
      </c>
      <c r="I465" s="3">
        <f t="shared" si="214"/>
        <v>-38.931544425784942</v>
      </c>
      <c r="J465" s="2">
        <f t="shared" si="221"/>
        <v>67.794154387425166</v>
      </c>
      <c r="K465" s="2">
        <f t="shared" si="215"/>
        <v>46.2127841768406</v>
      </c>
      <c r="L465" s="6">
        <f t="shared" si="197"/>
        <v>2960.7197058349943</v>
      </c>
      <c r="M465" s="2">
        <f t="shared" si="198"/>
        <v>37.523010160756002</v>
      </c>
      <c r="N465" s="2">
        <f t="shared" si="216"/>
        <v>67.794154387425166</v>
      </c>
      <c r="O465" s="2">
        <f t="shared" si="217"/>
        <v>46.2127841768406</v>
      </c>
      <c r="P465" s="5">
        <f t="shared" si="199"/>
        <v>0.38723571777551019</v>
      </c>
      <c r="Q465" s="4">
        <f t="shared" si="218"/>
        <v>0.55348444861959922</v>
      </c>
      <c r="R465" s="4">
        <f t="shared" si="200"/>
        <v>0.33074185334414824</v>
      </c>
      <c r="S465" s="4">
        <f t="shared" si="222"/>
        <v>0</v>
      </c>
      <c r="T465" s="4">
        <f t="shared" si="223"/>
        <v>0</v>
      </c>
      <c r="U465" s="5">
        <f t="shared" si="224"/>
        <v>1.1997252909571696</v>
      </c>
      <c r="V465" s="5">
        <f t="shared" si="225"/>
        <v>-7.6522720489545595</v>
      </c>
      <c r="W465" s="5">
        <f t="shared" si="226"/>
        <v>5.433287406165987</v>
      </c>
      <c r="X465" s="5">
        <f t="shared" si="201"/>
        <v>1</v>
      </c>
      <c r="Y465" s="5">
        <f t="shared" si="202"/>
        <v>-0.95754778323944123</v>
      </c>
      <c r="Z465" s="5">
        <f t="shared" si="203"/>
        <v>4.1913977301953578</v>
      </c>
      <c r="AA465" s="5">
        <f t="shared" si="204"/>
        <v>6.1146240767560274</v>
      </c>
      <c r="AB465" s="5">
        <f t="shared" si="205"/>
        <v>0.24217750771772839</v>
      </c>
      <c r="AC465" s="5">
        <f t="shared" si="206"/>
        <v>-3.4608743187592017</v>
      </c>
      <c r="AD465" s="5">
        <f t="shared" si="207"/>
        <v>-20.626088517077985</v>
      </c>
      <c r="AE465">
        <f t="shared" si="227"/>
        <v>0</v>
      </c>
    </row>
    <row r="466" spans="1:31" x14ac:dyDescent="0.2">
      <c r="A466">
        <f t="shared" si="208"/>
        <v>4.3399999999999519</v>
      </c>
      <c r="B466" s="5">
        <f t="shared" si="209"/>
        <v>-29.189959044876641</v>
      </c>
      <c r="C466" s="5">
        <f t="shared" si="210"/>
        <v>332.15472554652729</v>
      </c>
      <c r="D466" s="5">
        <f t="shared" si="211"/>
        <v>65.751679626595788</v>
      </c>
      <c r="E466" s="2">
        <f t="shared" si="219"/>
        <v>333.43487431870477</v>
      </c>
      <c r="F466" s="2">
        <f t="shared" si="220"/>
        <v>-5.0222853884353151</v>
      </c>
      <c r="G466" s="3">
        <f t="shared" si="212"/>
        <v>-8.5940604229068676</v>
      </c>
      <c r="H466" s="3">
        <f t="shared" si="213"/>
        <v>54.796793861058426</v>
      </c>
      <c r="I466" s="3">
        <f t="shared" si="214"/>
        <v>-39.13780531095572</v>
      </c>
      <c r="J466" s="2">
        <f t="shared" si="221"/>
        <v>67.88456596725193</v>
      </c>
      <c r="K466" s="2">
        <f t="shared" si="215"/>
        <v>46.274414428937916</v>
      </c>
      <c r="L466" s="6">
        <f t="shared" si="197"/>
        <v>2960.7175456854006</v>
      </c>
      <c r="M466" s="2">
        <f t="shared" si="198"/>
        <v>37.522982783860108</v>
      </c>
      <c r="N466" s="2">
        <f t="shared" si="216"/>
        <v>67.88456596725193</v>
      </c>
      <c r="O466" s="2">
        <f t="shared" si="217"/>
        <v>46.274414428937916</v>
      </c>
      <c r="P466" s="5">
        <f t="shared" si="199"/>
        <v>0.38723559164806076</v>
      </c>
      <c r="Q466" s="4">
        <f t="shared" si="218"/>
        <v>0.55274689097904084</v>
      </c>
      <c r="R466" s="4">
        <f t="shared" si="200"/>
        <v>0.33060463478320978</v>
      </c>
      <c r="S466" s="4">
        <f t="shared" si="222"/>
        <v>0</v>
      </c>
      <c r="T466" s="4">
        <f t="shared" si="223"/>
        <v>0</v>
      </c>
      <c r="U466" s="5">
        <f t="shared" si="224"/>
        <v>1.200986442618857</v>
      </c>
      <c r="V466" s="5">
        <f t="shared" si="225"/>
        <v>-7.6576383324812189</v>
      </c>
      <c r="W466" s="5">
        <f t="shared" si="226"/>
        <v>5.4693557246849593</v>
      </c>
      <c r="X466" s="5">
        <f t="shared" si="201"/>
        <v>1</v>
      </c>
      <c r="Y466" s="5">
        <f t="shared" si="202"/>
        <v>-0.95387414192354603</v>
      </c>
      <c r="Z466" s="5">
        <f t="shared" si="203"/>
        <v>4.2188936902830303</v>
      </c>
      <c r="AA466" s="5">
        <f t="shared" si="204"/>
        <v>6.1163240497977007</v>
      </c>
      <c r="AB466" s="5">
        <f t="shared" si="205"/>
        <v>0.24711230069531098</v>
      </c>
      <c r="AC466" s="5">
        <f t="shared" si="206"/>
        <v>-3.4387446421981887</v>
      </c>
      <c r="AD466" s="5">
        <f t="shared" si="207"/>
        <v>-20.588320225517339</v>
      </c>
      <c r="AE466">
        <f t="shared" si="227"/>
        <v>0</v>
      </c>
    </row>
    <row r="467" spans="1:31" x14ac:dyDescent="0.2">
      <c r="A467">
        <f t="shared" si="208"/>
        <v>4.3499999999999517</v>
      </c>
      <c r="B467" s="5">
        <f t="shared" si="209"/>
        <v>-29.275887293490676</v>
      </c>
      <c r="C467" s="5">
        <f t="shared" si="210"/>
        <v>332.7025215479058</v>
      </c>
      <c r="D467" s="5">
        <f t="shared" si="211"/>
        <v>65.359272157474948</v>
      </c>
      <c r="E467" s="2">
        <f t="shared" si="219"/>
        <v>333.98809173555259</v>
      </c>
      <c r="F467" s="2">
        <f t="shared" si="220"/>
        <v>-5.0287429776097579</v>
      </c>
      <c r="G467" s="3">
        <f t="shared" si="212"/>
        <v>-8.5915892998999137</v>
      </c>
      <c r="H467" s="3">
        <f t="shared" si="213"/>
        <v>54.762406414636445</v>
      </c>
      <c r="I467" s="3">
        <f t="shared" si="214"/>
        <v>-39.343688513210893</v>
      </c>
      <c r="J467" s="2">
        <f t="shared" si="221"/>
        <v>67.975454311424301</v>
      </c>
      <c r="K467" s="2">
        <f t="shared" si="215"/>
        <v>46.336369673772523</v>
      </c>
      <c r="L467" s="6">
        <f t="shared" si="197"/>
        <v>2960.7153777023723</v>
      </c>
      <c r="M467" s="2">
        <f t="shared" si="198"/>
        <v>37.522955307686317</v>
      </c>
      <c r="N467" s="2">
        <f t="shared" si="216"/>
        <v>67.975454311424301</v>
      </c>
      <c r="O467" s="2">
        <f t="shared" si="217"/>
        <v>46.336369673772523</v>
      </c>
      <c r="P467" s="5">
        <f t="shared" si="199"/>
        <v>0.38723546506332296</v>
      </c>
      <c r="Q467" s="4">
        <f t="shared" si="218"/>
        <v>0.55200742220534182</v>
      </c>
      <c r="R467" s="4">
        <f t="shared" si="200"/>
        <v>0.33046680726756417</v>
      </c>
      <c r="S467" s="4">
        <f t="shared" si="222"/>
        <v>0</v>
      </c>
      <c r="T467" s="4">
        <f t="shared" si="223"/>
        <v>0</v>
      </c>
      <c r="U467" s="5">
        <f t="shared" si="224"/>
        <v>1.2022482174902545</v>
      </c>
      <c r="V467" s="5">
        <f t="shared" si="225"/>
        <v>-7.66307643432636</v>
      </c>
      <c r="W467" s="5">
        <f t="shared" si="226"/>
        <v>5.5054865559100481</v>
      </c>
      <c r="X467" s="5">
        <f t="shared" si="201"/>
        <v>1</v>
      </c>
      <c r="Y467" s="5">
        <f t="shared" si="202"/>
        <v>-0.95020903843322568</v>
      </c>
      <c r="Z467" s="5">
        <f t="shared" si="203"/>
        <v>4.2464085583385298</v>
      </c>
      <c r="AA467" s="5">
        <f t="shared" si="204"/>
        <v>6.1180678827500108</v>
      </c>
      <c r="AB467" s="5">
        <f t="shared" si="205"/>
        <v>0.25203917905702877</v>
      </c>
      <c r="AC467" s="5">
        <f t="shared" si="206"/>
        <v>-3.4166678759878302</v>
      </c>
      <c r="AD467" s="5">
        <f t="shared" si="207"/>
        <v>-20.550445561339941</v>
      </c>
      <c r="AE467">
        <f t="shared" si="227"/>
        <v>0</v>
      </c>
    </row>
    <row r="468" spans="1:31" x14ac:dyDescent="0.2">
      <c r="A468">
        <f t="shared" si="208"/>
        <v>4.3599999999999515</v>
      </c>
      <c r="B468" s="5">
        <f t="shared" si="209"/>
        <v>-29.36179058453072</v>
      </c>
      <c r="C468" s="5">
        <f t="shared" si="210"/>
        <v>333.24997477865838</v>
      </c>
      <c r="D468" s="5">
        <f t="shared" si="211"/>
        <v>64.964807750064779</v>
      </c>
      <c r="E468" s="2">
        <f t="shared" si="219"/>
        <v>334.54096974258067</v>
      </c>
      <c r="F468" s="2">
        <f t="shared" si="220"/>
        <v>-5.0351801038909079</v>
      </c>
      <c r="G468" s="3">
        <f t="shared" si="212"/>
        <v>-8.5890689081093434</v>
      </c>
      <c r="H468" s="3">
        <f t="shared" si="213"/>
        <v>54.728239735876564</v>
      </c>
      <c r="I468" s="3">
        <f t="shared" si="214"/>
        <v>-39.549192968824293</v>
      </c>
      <c r="J468" s="2">
        <f t="shared" si="221"/>
        <v>68.066812719423922</v>
      </c>
      <c r="K468" s="2">
        <f t="shared" si="215"/>
        <v>46.398645343847249</v>
      </c>
      <c r="L468" s="6">
        <f t="shared" si="197"/>
        <v>2960.7132019160208</v>
      </c>
      <c r="M468" s="2">
        <f t="shared" si="198"/>
        <v>37.522927732616239</v>
      </c>
      <c r="N468" s="2">
        <f t="shared" si="216"/>
        <v>68.066812719423922</v>
      </c>
      <c r="O468" s="2">
        <f t="shared" si="217"/>
        <v>46.398645343847249</v>
      </c>
      <c r="P468" s="5">
        <f t="shared" si="199"/>
        <v>0.38723533802305593</v>
      </c>
      <c r="Q468" s="4">
        <f t="shared" si="218"/>
        <v>0.55126611976512441</v>
      </c>
      <c r="R468" s="4">
        <f t="shared" si="200"/>
        <v>0.33032838260353148</v>
      </c>
      <c r="S468" s="4">
        <f t="shared" si="222"/>
        <v>0</v>
      </c>
      <c r="T468" s="4">
        <f t="shared" si="223"/>
        <v>0</v>
      </c>
      <c r="U468" s="5">
        <f t="shared" si="224"/>
        <v>1.2035104732127635</v>
      </c>
      <c r="V468" s="5">
        <f t="shared" si="225"/>
        <v>-7.6685855483635921</v>
      </c>
      <c r="W468" s="5">
        <f t="shared" si="226"/>
        <v>5.5416795993047909</v>
      </c>
      <c r="X468" s="5">
        <f t="shared" si="201"/>
        <v>1</v>
      </c>
      <c r="Y468" s="5">
        <f t="shared" si="202"/>
        <v>-0.94655238119646412</v>
      </c>
      <c r="Z468" s="5">
        <f t="shared" si="203"/>
        <v>4.2739420461532927</v>
      </c>
      <c r="AA468" s="5">
        <f t="shared" si="204"/>
        <v>6.1198550558829954</v>
      </c>
      <c r="AB468" s="5">
        <f t="shared" si="205"/>
        <v>0.25695809201629938</v>
      </c>
      <c r="AC468" s="5">
        <f t="shared" si="206"/>
        <v>-3.3946435022102994</v>
      </c>
      <c r="AD468" s="5">
        <f t="shared" si="207"/>
        <v>-20.512465344812213</v>
      </c>
      <c r="AE468">
        <f t="shared" si="227"/>
        <v>0</v>
      </c>
    </row>
    <row r="469" spans="1:31" x14ac:dyDescent="0.2">
      <c r="A469">
        <f t="shared" si="208"/>
        <v>4.3699999999999513</v>
      </c>
      <c r="B469" s="5">
        <f t="shared" si="209"/>
        <v>-29.447668425707214</v>
      </c>
      <c r="C469" s="5">
        <f t="shared" si="210"/>
        <v>333.79708744384203</v>
      </c>
      <c r="D469" s="5">
        <f t="shared" si="211"/>
        <v>64.568290197109292</v>
      </c>
      <c r="E469" s="2">
        <f t="shared" si="219"/>
        <v>335.09351047387105</v>
      </c>
      <c r="F469" s="2">
        <f t="shared" si="220"/>
        <v>-5.0415967712257554</v>
      </c>
      <c r="G469" s="3">
        <f t="shared" si="212"/>
        <v>-8.5864993271891805</v>
      </c>
      <c r="H469" s="3">
        <f t="shared" si="213"/>
        <v>54.694293300854461</v>
      </c>
      <c r="I469" s="3">
        <f t="shared" si="214"/>
        <v>-39.754317622272417</v>
      </c>
      <c r="J469" s="2">
        <f t="shared" si="221"/>
        <v>68.158634522621071</v>
      </c>
      <c r="K469" s="2">
        <f t="shared" si="215"/>
        <v>46.46123689340223</v>
      </c>
      <c r="L469" s="6">
        <f t="shared" si="197"/>
        <v>2960.7110183567174</v>
      </c>
      <c r="M469" s="2">
        <f t="shared" si="198"/>
        <v>37.522900059034782</v>
      </c>
      <c r="N469" s="2">
        <f t="shared" si="216"/>
        <v>68.158634522621071</v>
      </c>
      <c r="O469" s="2">
        <f t="shared" si="217"/>
        <v>46.46123689340223</v>
      </c>
      <c r="P469" s="5">
        <f t="shared" si="199"/>
        <v>0.38723521052903404</v>
      </c>
      <c r="Q469" s="4">
        <f t="shared" si="218"/>
        <v>0.55052306023797115</v>
      </c>
      <c r="R469" s="4">
        <f t="shared" si="200"/>
        <v>0.33018937252027847</v>
      </c>
      <c r="S469" s="4">
        <f t="shared" si="222"/>
        <v>0</v>
      </c>
      <c r="T469" s="4">
        <f t="shared" si="223"/>
        <v>0</v>
      </c>
      <c r="U469" s="5">
        <f t="shared" si="224"/>
        <v>1.2047730679739934</v>
      </c>
      <c r="V469" s="5">
        <f t="shared" si="225"/>
        <v>-7.6741648755605922</v>
      </c>
      <c r="W469" s="5">
        <f t="shared" si="226"/>
        <v>5.5779345437480279</v>
      </c>
      <c r="X469" s="5">
        <f t="shared" si="201"/>
        <v>0.99999999999999978</v>
      </c>
      <c r="Y469" s="5">
        <f t="shared" si="202"/>
        <v>-0.9429040808935879</v>
      </c>
      <c r="Z469" s="5">
        <f t="shared" si="203"/>
        <v>4.301493859747354</v>
      </c>
      <c r="AA469" s="5">
        <f t="shared" si="204"/>
        <v>6.1216850548252975</v>
      </c>
      <c r="AB469" s="5">
        <f t="shared" si="205"/>
        <v>0.26186898708040551</v>
      </c>
      <c r="AC469" s="5">
        <f t="shared" si="206"/>
        <v>-3.3726710158132382</v>
      </c>
      <c r="AD469" s="5">
        <f t="shared" si="207"/>
        <v>-20.474380401426675</v>
      </c>
      <c r="AE469">
        <f t="shared" si="227"/>
        <v>0</v>
      </c>
    </row>
    <row r="470" spans="1:31" x14ac:dyDescent="0.2">
      <c r="A470">
        <f t="shared" si="208"/>
        <v>4.379999999999951</v>
      </c>
      <c r="B470" s="5">
        <f t="shared" si="209"/>
        <v>-29.53352032552975</v>
      </c>
      <c r="C470" s="5">
        <f t="shared" si="210"/>
        <v>334.34386174329978</v>
      </c>
      <c r="D470" s="5">
        <f t="shared" si="211"/>
        <v>64.169723301866497</v>
      </c>
      <c r="E470" s="2">
        <f t="shared" si="219"/>
        <v>335.64571605822891</v>
      </c>
      <c r="F470" s="2">
        <f t="shared" si="220"/>
        <v>-5.0479929834616915</v>
      </c>
      <c r="G470" s="3">
        <f t="shared" si="212"/>
        <v>-8.5838806373183765</v>
      </c>
      <c r="H470" s="3">
        <f t="shared" si="213"/>
        <v>54.660566590696327</v>
      </c>
      <c r="I470" s="3">
        <f t="shared" si="214"/>
        <v>-39.959061426286681</v>
      </c>
      <c r="J470" s="2">
        <f t="shared" si="221"/>
        <v>68.250913084598579</v>
      </c>
      <c r="K470" s="2">
        <f t="shared" si="215"/>
        <v>46.524139798635701</v>
      </c>
      <c r="L470" s="6">
        <f t="shared" si="197"/>
        <v>2960.7088270550867</v>
      </c>
      <c r="M470" s="2">
        <f t="shared" si="198"/>
        <v>37.522872287330095</v>
      </c>
      <c r="N470" s="2">
        <f t="shared" si="216"/>
        <v>68.250913084598579</v>
      </c>
      <c r="O470" s="2">
        <f t="shared" si="217"/>
        <v>46.524139798635701</v>
      </c>
      <c r="P470" s="5">
        <f t="shared" si="199"/>
        <v>0.3872350825830464</v>
      </c>
      <c r="Q470" s="4">
        <f t="shared" si="218"/>
        <v>0.54977831931449228</v>
      </c>
      <c r="R470" s="4">
        <f t="shared" si="200"/>
        <v>0.33004978866915985</v>
      </c>
      <c r="S470" s="4">
        <f t="shared" si="222"/>
        <v>0</v>
      </c>
      <c r="T470" s="4">
        <f t="shared" si="223"/>
        <v>0</v>
      </c>
      <c r="U470" s="5">
        <f t="shared" si="224"/>
        <v>1.2060358605230566</v>
      </c>
      <c r="V470" s="5">
        <f t="shared" si="225"/>
        <v>-7.679813623955825</v>
      </c>
      <c r="W470" s="5">
        <f t="shared" si="226"/>
        <v>5.6142510676850046</v>
      </c>
      <c r="X470" s="5">
        <f t="shared" si="201"/>
        <v>1</v>
      </c>
      <c r="Y470" s="5">
        <f t="shared" si="202"/>
        <v>-0.93926405043491945</v>
      </c>
      <c r="Z470" s="5">
        <f t="shared" si="203"/>
        <v>4.3290636994869738</v>
      </c>
      <c r="AA470" s="5">
        <f t="shared" si="204"/>
        <v>6.1235573705458322</v>
      </c>
      <c r="AB470" s="5">
        <f t="shared" si="205"/>
        <v>0.26677181008813711</v>
      </c>
      <c r="AC470" s="5">
        <f t="shared" si="206"/>
        <v>-3.3507499244688512</v>
      </c>
      <c r="AD470" s="5">
        <f t="shared" si="207"/>
        <v>-20.436191561769164</v>
      </c>
      <c r="AE470">
        <f t="shared" si="227"/>
        <v>0</v>
      </c>
    </row>
    <row r="471" spans="1:31" x14ac:dyDescent="0.2">
      <c r="A471">
        <f t="shared" si="208"/>
        <v>4.3899999999999508</v>
      </c>
      <c r="B471" s="5">
        <f t="shared" si="209"/>
        <v>-29.619345793312426</v>
      </c>
      <c r="C471" s="5">
        <f t="shared" si="210"/>
        <v>334.89029987171051</v>
      </c>
      <c r="D471" s="5">
        <f t="shared" si="211"/>
        <v>63.769110878025536</v>
      </c>
      <c r="E471" s="2">
        <f t="shared" si="219"/>
        <v>336.19758861923447</v>
      </c>
      <c r="F471" s="2">
        <f t="shared" si="220"/>
        <v>-5.0543687443493228</v>
      </c>
      <c r="G471" s="3">
        <f t="shared" si="212"/>
        <v>-8.5812129192174957</v>
      </c>
      <c r="H471" s="3">
        <f t="shared" si="213"/>
        <v>54.627059091451635</v>
      </c>
      <c r="I471" s="3">
        <f t="shared" si="214"/>
        <v>-40.16342334190437</v>
      </c>
      <c r="J471" s="2">
        <f t="shared" si="221"/>
        <v>68.34364180146477</v>
      </c>
      <c r="K471" s="2">
        <f t="shared" si="215"/>
        <v>46.587349557917356</v>
      </c>
      <c r="L471" s="6">
        <f t="shared" si="197"/>
        <v>2960.7066280420008</v>
      </c>
      <c r="M471" s="2">
        <f t="shared" si="198"/>
        <v>37.52284441789341</v>
      </c>
      <c r="N471" s="2">
        <f t="shared" si="216"/>
        <v>68.34364180146477</v>
      </c>
      <c r="O471" s="2">
        <f t="shared" si="217"/>
        <v>46.587349557917356</v>
      </c>
      <c r="P471" s="5">
        <f t="shared" si="199"/>
        <v>0.38723495418689657</v>
      </c>
      <c r="Q471" s="4">
        <f t="shared" si="218"/>
        <v>0.54903197179476615</v>
      </c>
      <c r="R471" s="4">
        <f t="shared" si="200"/>
        <v>0.32990964262309025</v>
      </c>
      <c r="S471" s="4">
        <f t="shared" si="222"/>
        <v>0</v>
      </c>
      <c r="T471" s="4">
        <f t="shared" si="223"/>
        <v>0</v>
      </c>
      <c r="U471" s="5">
        <f t="shared" si="224"/>
        <v>1.2072987101855597</v>
      </c>
      <c r="V471" s="5">
        <f t="shared" si="225"/>
        <v>-7.685531008634368</v>
      </c>
      <c r="W471" s="5">
        <f t="shared" si="226"/>
        <v>5.6506288392782809</v>
      </c>
      <c r="X471" s="5">
        <f t="shared" si="201"/>
        <v>1</v>
      </c>
      <c r="Y471" s="5">
        <f t="shared" si="202"/>
        <v>-0.93563220493825772</v>
      </c>
      <c r="Z471" s="5">
        <f t="shared" si="203"/>
        <v>4.3566512602018008</v>
      </c>
      <c r="AA471" s="5">
        <f t="shared" si="204"/>
        <v>6.125471499334548</v>
      </c>
      <c r="AB471" s="5">
        <f t="shared" si="205"/>
        <v>0.27166650524730196</v>
      </c>
      <c r="AC471" s="5">
        <f t="shared" si="206"/>
        <v>-3.3288797484325672</v>
      </c>
      <c r="AD471" s="5">
        <f t="shared" si="207"/>
        <v>-20.397899661387171</v>
      </c>
      <c r="AE471">
        <f t="shared" si="227"/>
        <v>0</v>
      </c>
    </row>
    <row r="472" spans="1:31" x14ac:dyDescent="0.2">
      <c r="A472">
        <f t="shared" si="208"/>
        <v>4.3999999999999506</v>
      </c>
      <c r="B472" s="5">
        <f t="shared" si="209"/>
        <v>-29.705144339179338</v>
      </c>
      <c r="C472" s="5">
        <f t="shared" si="210"/>
        <v>335.43640401863757</v>
      </c>
      <c r="D472" s="5">
        <f t="shared" si="211"/>
        <v>63.366456749623424</v>
      </c>
      <c r="E472" s="2">
        <f t="shared" si="219"/>
        <v>336.74913027529283</v>
      </c>
      <c r="F472" s="2">
        <f t="shared" si="220"/>
        <v>-5.0607240575452961</v>
      </c>
      <c r="G472" s="3">
        <f t="shared" si="212"/>
        <v>-8.5784962541650227</v>
      </c>
      <c r="H472" s="3">
        <f t="shared" si="213"/>
        <v>54.59377029396731</v>
      </c>
      <c r="I472" s="3">
        <f t="shared" si="214"/>
        <v>-40.367402338518239</v>
      </c>
      <c r="J472" s="2">
        <f t="shared" si="221"/>
        <v>68.436814102155566</v>
      </c>
      <c r="K472" s="2">
        <f t="shared" si="215"/>
        <v>46.650861691994251</v>
      </c>
      <c r="L472" s="6">
        <f t="shared" si="197"/>
        <v>2960.7044213485729</v>
      </c>
      <c r="M472" s="2">
        <f t="shared" si="198"/>
        <v>37.522816451119063</v>
      </c>
      <c r="N472" s="2">
        <f t="shared" si="216"/>
        <v>68.436814102155566</v>
      </c>
      <c r="O472" s="2">
        <f t="shared" si="217"/>
        <v>46.650861691994251</v>
      </c>
      <c r="P472" s="5">
        <f t="shared" si="199"/>
        <v>0.38723482534240217</v>
      </c>
      <c r="Q472" s="4">
        <f t="shared" si="218"/>
        <v>0.54828409158715063</v>
      </c>
      <c r="R472" s="4">
        <f t="shared" si="200"/>
        <v>0.32976894587594657</v>
      </c>
      <c r="S472" s="4">
        <f t="shared" si="222"/>
        <v>0</v>
      </c>
      <c r="T472" s="4">
        <f t="shared" si="223"/>
        <v>0</v>
      </c>
      <c r="U472" s="5">
        <f t="shared" si="224"/>
        <v>1.2085614768783008</v>
      </c>
      <c r="V472" s="5">
        <f t="shared" si="225"/>
        <v>-7.6913162517028937</v>
      </c>
      <c r="W472" s="5">
        <f t="shared" si="226"/>
        <v>5.6870675165584421</v>
      </c>
      <c r="X472" s="5">
        <f t="shared" si="201"/>
        <v>1</v>
      </c>
      <c r="Y472" s="5">
        <f t="shared" si="202"/>
        <v>-0.93200846170619656</v>
      </c>
      <c r="Z472" s="5">
        <f t="shared" si="203"/>
        <v>4.3842562313015696</v>
      </c>
      <c r="AA472" s="5">
        <f t="shared" si="204"/>
        <v>6.1274269427822885</v>
      </c>
      <c r="AB472" s="5">
        <f t="shared" si="205"/>
        <v>0.27655301517210429</v>
      </c>
      <c r="AC472" s="5">
        <f t="shared" si="206"/>
        <v>-3.3070600204013241</v>
      </c>
      <c r="AD472" s="5">
        <f t="shared" si="207"/>
        <v>-20.359505540659271</v>
      </c>
      <c r="AE472">
        <f t="shared" si="227"/>
        <v>0</v>
      </c>
    </row>
    <row r="473" spans="1:31" x14ac:dyDescent="0.2">
      <c r="A473">
        <f t="shared" si="208"/>
        <v>4.4099999999999504</v>
      </c>
      <c r="B473" s="5">
        <f t="shared" si="209"/>
        <v>-29.790915474070228</v>
      </c>
      <c r="C473" s="5">
        <f t="shared" si="210"/>
        <v>335.98217636857623</v>
      </c>
      <c r="D473" s="5">
        <f t="shared" si="211"/>
        <v>62.961764750961208</v>
      </c>
      <c r="E473" s="2">
        <f t="shared" si="219"/>
        <v>337.30034313968355</v>
      </c>
      <c r="F473" s="2">
        <f t="shared" si="220"/>
        <v>-5.0670589266151103</v>
      </c>
      <c r="G473" s="3">
        <f t="shared" si="212"/>
        <v>-8.5757307240133009</v>
      </c>
      <c r="H473" s="3">
        <f t="shared" si="213"/>
        <v>54.560699693763297</v>
      </c>
      <c r="I473" s="3">
        <f t="shared" si="214"/>
        <v>-40.570997393924834</v>
      </c>
      <c r="J473" s="2">
        <f t="shared" si="221"/>
        <v>68.530423448725784</v>
      </c>
      <c r="K473" s="2">
        <f t="shared" si="215"/>
        <v>46.714671744189353</v>
      </c>
      <c r="L473" s="6">
        <f t="shared" si="197"/>
        <v>2960.702207006153</v>
      </c>
      <c r="M473" s="2">
        <f t="shared" si="198"/>
        <v>37.522788387404368</v>
      </c>
      <c r="N473" s="2">
        <f t="shared" si="216"/>
        <v>68.530423448725784</v>
      </c>
      <c r="O473" s="2">
        <f t="shared" si="217"/>
        <v>46.714671744189353</v>
      </c>
      <c r="P473" s="5">
        <f t="shared" si="199"/>
        <v>0.38723469605139471</v>
      </c>
      <c r="Q473" s="4">
        <f t="shared" si="218"/>
        <v>0.54753475170744836</v>
      </c>
      <c r="R473" s="4">
        <f t="shared" si="200"/>
        <v>0.32962770984199868</v>
      </c>
      <c r="S473" s="4">
        <f t="shared" si="222"/>
        <v>0</v>
      </c>
      <c r="T473" s="4">
        <f t="shared" si="223"/>
        <v>0</v>
      </c>
      <c r="U473" s="5">
        <f t="shared" si="224"/>
        <v>1.2098240211236637</v>
      </c>
      <c r="V473" s="5">
        <f t="shared" si="225"/>
        <v>-7.6971685822637754</v>
      </c>
      <c r="W473" s="5">
        <f t="shared" si="226"/>
        <v>5.7235667475745355</v>
      </c>
      <c r="X473" s="5">
        <f t="shared" si="201"/>
        <v>1</v>
      </c>
      <c r="Y473" s="5">
        <f t="shared" si="202"/>
        <v>-0.92839274020329077</v>
      </c>
      <c r="Z473" s="5">
        <f t="shared" si="203"/>
        <v>4.4118782968922678</v>
      </c>
      <c r="AA473" s="5">
        <f t="shared" si="204"/>
        <v>6.1294232077597499</v>
      </c>
      <c r="AB473" s="5">
        <f t="shared" si="205"/>
        <v>0.28143128092037295</v>
      </c>
      <c r="AC473" s="5">
        <f t="shared" si="206"/>
        <v>-3.2852902853715076</v>
      </c>
      <c r="AD473" s="5">
        <f t="shared" si="207"/>
        <v>-20.321010044665712</v>
      </c>
      <c r="AE473">
        <f t="shared" si="227"/>
        <v>0</v>
      </c>
    </row>
    <row r="474" spans="1:31" x14ac:dyDescent="0.2">
      <c r="A474">
        <f t="shared" si="208"/>
        <v>4.4199999999999502</v>
      </c>
      <c r="B474" s="5">
        <f t="shared" si="209"/>
        <v>-29.876658709746316</v>
      </c>
      <c r="C474" s="5">
        <f t="shared" si="210"/>
        <v>336.52761910099957</v>
      </c>
      <c r="D474" s="5">
        <f t="shared" si="211"/>
        <v>62.555038726519733</v>
      </c>
      <c r="E474" s="2">
        <f t="shared" si="219"/>
        <v>337.85122932060807</v>
      </c>
      <c r="F474" s="2">
        <f t="shared" si="220"/>
        <v>-5.0733733550359581</v>
      </c>
      <c r="G474" s="3">
        <f t="shared" si="212"/>
        <v>-8.5729164112040976</v>
      </c>
      <c r="H474" s="3">
        <f t="shared" si="213"/>
        <v>54.527846790909585</v>
      </c>
      <c r="I474" s="3">
        <f t="shared" si="214"/>
        <v>-40.774207494371488</v>
      </c>
      <c r="J474" s="2">
        <f t="shared" si="221"/>
        <v>68.624463336629901</v>
      </c>
      <c r="K474" s="2">
        <f t="shared" si="215"/>
        <v>46.778775280592974</v>
      </c>
      <c r="L474" s="6">
        <f t="shared" si="197"/>
        <v>2960.6999850463203</v>
      </c>
      <c r="M474" s="2">
        <f t="shared" si="198"/>
        <v>37.52276022714954</v>
      </c>
      <c r="N474" s="2">
        <f t="shared" si="216"/>
        <v>68.624463336629901</v>
      </c>
      <c r="O474" s="2">
        <f t="shared" si="217"/>
        <v>46.778775280592974</v>
      </c>
      <c r="P474" s="5">
        <f t="shared" si="199"/>
        <v>0.38723456631571895</v>
      </c>
      <c r="Q474" s="4">
        <f t="shared" si="218"/>
        <v>0.54678402427842221</v>
      </c>
      <c r="R474" s="4">
        <f t="shared" si="200"/>
        <v>0.32948594585537072</v>
      </c>
      <c r="S474" s="4">
        <f t="shared" si="222"/>
        <v>0</v>
      </c>
      <c r="T474" s="4">
        <f t="shared" si="223"/>
        <v>0</v>
      </c>
      <c r="U474" s="5">
        <f t="shared" si="224"/>
        <v>1.2110862040637218</v>
      </c>
      <c r="V474" s="5">
        <f t="shared" si="225"/>
        <v>-7.7030872363883942</v>
      </c>
      <c r="W474" s="5">
        <f t="shared" si="226"/>
        <v>5.7601261705442388</v>
      </c>
      <c r="X474" s="5">
        <f t="shared" si="201"/>
        <v>0.99999999999999978</v>
      </c>
      <c r="Y474" s="5">
        <f t="shared" si="202"/>
        <v>-0.92478496203308502</v>
      </c>
      <c r="Z474" s="5">
        <f t="shared" si="203"/>
        <v>4.4395171358918004</v>
      </c>
      <c r="AA474" s="5">
        <f t="shared" si="204"/>
        <v>6.1314598063956245</v>
      </c>
      <c r="AB474" s="5">
        <f t="shared" si="205"/>
        <v>0.28630124203063678</v>
      </c>
      <c r="AC474" s="5">
        <f t="shared" si="206"/>
        <v>-3.2635701004965938</v>
      </c>
      <c r="AD474" s="5">
        <f t="shared" si="207"/>
        <v>-20.282414023060134</v>
      </c>
      <c r="AE474">
        <f t="shared" si="227"/>
        <v>0</v>
      </c>
    </row>
    <row r="475" spans="1:31" x14ac:dyDescent="0.2">
      <c r="A475">
        <f t="shared" ref="A475:A538" si="228">A474+dt</f>
        <v>4.42999999999995</v>
      </c>
      <c r="B475" s="5">
        <f t="shared" si="209"/>
        <v>-29.962373558796255</v>
      </c>
      <c r="C475" s="5">
        <f t="shared" si="210"/>
        <v>337.07273439040364</v>
      </c>
      <c r="D475" s="5">
        <f t="shared" si="211"/>
        <v>62.146282530874871</v>
      </c>
      <c r="E475" s="2">
        <f t="shared" si="219"/>
        <v>338.4017909212368</v>
      </c>
      <c r="F475" s="2">
        <f t="shared" si="220"/>
        <v>-5.0796673461995558</v>
      </c>
      <c r="G475" s="3">
        <f t="shared" si="212"/>
        <v>-8.5700533987837915</v>
      </c>
      <c r="H475" s="3">
        <f t="shared" si="213"/>
        <v>54.495211089904622</v>
      </c>
      <c r="I475" s="3">
        <f t="shared" si="214"/>
        <v>-40.977031634602092</v>
      </c>
      <c r="J475" s="2">
        <f t="shared" si="221"/>
        <v>68.718927294992383</v>
      </c>
      <c r="K475" s="2">
        <f t="shared" si="215"/>
        <v>46.843167890247024</v>
      </c>
      <c r="L475" s="6">
        <f t="shared" si="197"/>
        <v>2960.6977555008784</v>
      </c>
      <c r="M475" s="2">
        <f t="shared" si="198"/>
        <v>37.522731970757661</v>
      </c>
      <c r="N475" s="2">
        <f t="shared" si="216"/>
        <v>68.718927294992383</v>
      </c>
      <c r="O475" s="2">
        <f t="shared" si="217"/>
        <v>46.843167890247024</v>
      </c>
      <c r="P475" s="5">
        <f t="shared" si="199"/>
        <v>0.38723443613723296</v>
      </c>
      <c r="Q475" s="4">
        <f t="shared" si="218"/>
        <v>0.54603198052964919</v>
      </c>
      <c r="R475" s="4">
        <f t="shared" si="200"/>
        <v>0.32934366516952929</v>
      </c>
      <c r="S475" s="4">
        <f t="shared" si="222"/>
        <v>0</v>
      </c>
      <c r="T475" s="4">
        <f t="shared" si="223"/>
        <v>0</v>
      </c>
      <c r="U475" s="5">
        <f t="shared" si="224"/>
        <v>1.2123478874740434</v>
      </c>
      <c r="V475" s="5">
        <f t="shared" si="225"/>
        <v>-7.7090714570896104</v>
      </c>
      <c r="W475" s="5">
        <f t="shared" si="226"/>
        <v>5.7967454140037153</v>
      </c>
      <c r="X475" s="5">
        <f t="shared" si="201"/>
        <v>1</v>
      </c>
      <c r="Y475" s="5">
        <f t="shared" si="202"/>
        <v>-0.92118505091500369</v>
      </c>
      <c r="Z475" s="5">
        <f t="shared" si="203"/>
        <v>4.4671724221450582</v>
      </c>
      <c r="AA475" s="5">
        <f t="shared" si="204"/>
        <v>6.1335362560538735</v>
      </c>
      <c r="AB475" s="5">
        <f t="shared" si="205"/>
        <v>0.29116283655903974</v>
      </c>
      <c r="AC475" s="5">
        <f t="shared" si="206"/>
        <v>-3.2418990349445522</v>
      </c>
      <c r="AD475" s="5">
        <f t="shared" si="207"/>
        <v>-20.243718329942411</v>
      </c>
      <c r="AE475">
        <f t="shared" si="227"/>
        <v>0</v>
      </c>
    </row>
    <row r="476" spans="1:31" x14ac:dyDescent="0.2">
      <c r="A476">
        <f t="shared" si="228"/>
        <v>4.4399999999999498</v>
      </c>
      <c r="B476" s="5">
        <f t="shared" si="209"/>
        <v>-30.048059534642263</v>
      </c>
      <c r="C476" s="5">
        <f t="shared" si="210"/>
        <v>337.61752440635092</v>
      </c>
      <c r="D476" s="5">
        <f t="shared" si="211"/>
        <v>61.735500028612357</v>
      </c>
      <c r="E476" s="2">
        <f t="shared" si="219"/>
        <v>338.95203003975411</v>
      </c>
      <c r="F476" s="2">
        <f t="shared" si="220"/>
        <v>-5.0859409034149783</v>
      </c>
      <c r="G476" s="3">
        <f t="shared" si="212"/>
        <v>-8.5671417704182016</v>
      </c>
      <c r="H476" s="3">
        <f t="shared" si="213"/>
        <v>54.462792099555173</v>
      </c>
      <c r="I476" s="3">
        <f t="shared" si="214"/>
        <v>-41.179468817901515</v>
      </c>
      <c r="J476" s="2">
        <f t="shared" si="221"/>
        <v>68.813808886867591</v>
      </c>
      <c r="K476" s="2">
        <f t="shared" si="215"/>
        <v>46.907845185322145</v>
      </c>
      <c r="L476" s="6">
        <f t="shared" si="197"/>
        <v>2960.6955184018475</v>
      </c>
      <c r="M476" s="2">
        <f t="shared" si="198"/>
        <v>37.522703618634523</v>
      </c>
      <c r="N476" s="2">
        <f t="shared" si="216"/>
        <v>68.813808886867591</v>
      </c>
      <c r="O476" s="2">
        <f t="shared" si="217"/>
        <v>46.907845185322145</v>
      </c>
      <c r="P476" s="5">
        <f t="shared" si="199"/>
        <v>0.38723430551780724</v>
      </c>
      <c r="Q476" s="4">
        <f t="shared" si="218"/>
        <v>0.5452786907977033</v>
      </c>
      <c r="R476" s="4">
        <f t="shared" si="200"/>
        <v>0.32920087895680133</v>
      </c>
      <c r="S476" s="4">
        <f t="shared" si="222"/>
        <v>0</v>
      </c>
      <c r="T476" s="4">
        <f t="shared" si="223"/>
        <v>0</v>
      </c>
      <c r="U476" s="5">
        <f t="shared" si="224"/>
        <v>1.2136089337772114</v>
      </c>
      <c r="V476" s="5">
        <f t="shared" si="225"/>
        <v>-7.7151204942934672</v>
      </c>
      <c r="W476" s="5">
        <f t="shared" si="226"/>
        <v>5.8334240969571152</v>
      </c>
      <c r="X476" s="5">
        <f t="shared" si="201"/>
        <v>0.99999999999999978</v>
      </c>
      <c r="Y476" s="5">
        <f t="shared" si="202"/>
        <v>-0.91759293266112563</v>
      </c>
      <c r="Z476" s="5">
        <f t="shared" si="203"/>
        <v>4.4948438245384299</v>
      </c>
      <c r="AA476" s="5">
        <f t="shared" si="204"/>
        <v>6.1356520793102156</v>
      </c>
      <c r="AB476" s="5">
        <f t="shared" si="205"/>
        <v>0.29601600111608573</v>
      </c>
      <c r="AC476" s="5">
        <f t="shared" si="206"/>
        <v>-3.2202766697550373</v>
      </c>
      <c r="AD476" s="5">
        <f t="shared" si="207"/>
        <v>-20.20492382373267</v>
      </c>
      <c r="AE476">
        <f t="shared" si="227"/>
        <v>0</v>
      </c>
    </row>
    <row r="477" spans="1:31" x14ac:dyDescent="0.2">
      <c r="A477">
        <f t="shared" si="228"/>
        <v>4.4499999999999496</v>
      </c>
      <c r="B477" s="5">
        <f t="shared" si="209"/>
        <v>-30.133716151546391</v>
      </c>
      <c r="C477" s="5">
        <f t="shared" si="210"/>
        <v>338.161991313513</v>
      </c>
      <c r="D477" s="5">
        <f t="shared" si="211"/>
        <v>61.322695094242157</v>
      </c>
      <c r="E477" s="2">
        <f t="shared" si="219"/>
        <v>339.5019487694031</v>
      </c>
      <c r="F477" s="2">
        <f t="shared" si="220"/>
        <v>-5.0921940299115169</v>
      </c>
      <c r="G477" s="3">
        <f t="shared" si="212"/>
        <v>-8.5641816104070401</v>
      </c>
      <c r="H477" s="3">
        <f t="shared" si="213"/>
        <v>54.430589332857622</v>
      </c>
      <c r="I477" s="3">
        <f t="shared" si="214"/>
        <v>-41.381518056138844</v>
      </c>
      <c r="J477" s="2">
        <f t="shared" si="221"/>
        <v>68.909101709489534</v>
      </c>
      <c r="K477" s="2">
        <f t="shared" si="215"/>
        <v>46.972802801288026</v>
      </c>
      <c r="L477" s="6">
        <f t="shared" si="197"/>
        <v>2960.6932737814632</v>
      </c>
      <c r="M477" s="2">
        <f t="shared" si="198"/>
        <v>37.522675171188681</v>
      </c>
      <c r="N477" s="2">
        <f t="shared" si="216"/>
        <v>68.909101709489534</v>
      </c>
      <c r="O477" s="2">
        <f t="shared" si="217"/>
        <v>46.972802801288026</v>
      </c>
      <c r="P477" s="5">
        <f t="shared" si="199"/>
        <v>0.38723417445932501</v>
      </c>
      <c r="Q477" s="4">
        <f t="shared" si="218"/>
        <v>0.54452422452666216</v>
      </c>
      <c r="R477" s="4">
        <f t="shared" si="200"/>
        <v>0.32905759830791892</v>
      </c>
      <c r="S477" s="4">
        <f t="shared" si="222"/>
        <v>0</v>
      </c>
      <c r="T477" s="4">
        <f t="shared" si="223"/>
        <v>0</v>
      </c>
      <c r="U477" s="5">
        <f t="shared" si="224"/>
        <v>1.2148692060560513</v>
      </c>
      <c r="V477" s="5">
        <f t="shared" si="225"/>
        <v>-7.7212336048101236</v>
      </c>
      <c r="W477" s="5">
        <f t="shared" si="226"/>
        <v>5.8701618290257347</v>
      </c>
      <c r="X477" s="5">
        <f t="shared" si="201"/>
        <v>1</v>
      </c>
      <c r="Y477" s="5">
        <f t="shared" si="202"/>
        <v>-0.9140085351528433</v>
      </c>
      <c r="Z477" s="5">
        <f t="shared" si="203"/>
        <v>4.5225310071136846</v>
      </c>
      <c r="AA477" s="5">
        <f t="shared" si="204"/>
        <v>6.1378068039278215</v>
      </c>
      <c r="AB477" s="5">
        <f t="shared" si="205"/>
        <v>0.30086067090320801</v>
      </c>
      <c r="AC477" s="5">
        <f t="shared" si="206"/>
        <v>-3.1987025976964389</v>
      </c>
      <c r="AD477" s="5">
        <f t="shared" si="207"/>
        <v>-20.166031367046443</v>
      </c>
      <c r="AE477">
        <f t="shared" si="227"/>
        <v>0</v>
      </c>
    </row>
    <row r="478" spans="1:31" x14ac:dyDescent="0.2">
      <c r="A478">
        <f t="shared" si="228"/>
        <v>4.4599999999999493</v>
      </c>
      <c r="B478" s="5">
        <f t="shared" si="209"/>
        <v>-30.219342924616914</v>
      </c>
      <c r="C478" s="5">
        <f t="shared" si="210"/>
        <v>338.70613727171167</v>
      </c>
      <c r="D478" s="5">
        <f t="shared" si="211"/>
        <v>60.907871612112416</v>
      </c>
      <c r="E478" s="2">
        <f t="shared" si="219"/>
        <v>340.05154919852839</v>
      </c>
      <c r="F478" s="2">
        <f t="shared" si="220"/>
        <v>-5.0984267288415062</v>
      </c>
      <c r="G478" s="3">
        <f t="shared" si="212"/>
        <v>-8.5611730036980074</v>
      </c>
      <c r="H478" s="3">
        <f t="shared" si="213"/>
        <v>54.398602306880655</v>
      </c>
      <c r="I478" s="3">
        <f t="shared" si="214"/>
        <v>-41.58317836980931</v>
      </c>
      <c r="J478" s="2">
        <f t="shared" si="221"/>
        <v>69.004799394511579</v>
      </c>
      <c r="K478" s="2">
        <f t="shared" si="215"/>
        <v>47.038036397076738</v>
      </c>
      <c r="L478" s="6">
        <f t="shared" si="197"/>
        <v>2960.6910216721662</v>
      </c>
      <c r="M478" s="2">
        <f t="shared" si="198"/>
        <v>37.522646628831275</v>
      </c>
      <c r="N478" s="2">
        <f t="shared" si="216"/>
        <v>69.004799394511579</v>
      </c>
      <c r="O478" s="2">
        <f t="shared" si="217"/>
        <v>47.038036397076738</v>
      </c>
      <c r="P478" s="5">
        <f t="shared" si="199"/>
        <v>0.38723404296368136</v>
      </c>
      <c r="Q478" s="4">
        <f t="shared" si="218"/>
        <v>0.54376865026892185</v>
      </c>
      <c r="R478" s="4">
        <f t="shared" si="200"/>
        <v>0.32891383423159148</v>
      </c>
      <c r="S478" s="4">
        <f t="shared" si="222"/>
        <v>0</v>
      </c>
      <c r="T478" s="4">
        <f t="shared" si="223"/>
        <v>0</v>
      </c>
      <c r="U478" s="5">
        <f t="shared" si="224"/>
        <v>1.2161285680665714</v>
      </c>
      <c r="V478" s="5">
        <f t="shared" si="225"/>
        <v>-7.7274100523040055</v>
      </c>
      <c r="W478" s="5">
        <f t="shared" si="226"/>
        <v>5.9069582105967315</v>
      </c>
      <c r="X478" s="5">
        <f t="shared" si="201"/>
        <v>1</v>
      </c>
      <c r="Y478" s="5">
        <f t="shared" si="202"/>
        <v>-0.91043178831741733</v>
      </c>
      <c r="Z478" s="5">
        <f t="shared" si="203"/>
        <v>4.5502336291812266</v>
      </c>
      <c r="AA478" s="5">
        <f t="shared" si="204"/>
        <v>6.1399999628322348</v>
      </c>
      <c r="AB478" s="5">
        <f t="shared" si="205"/>
        <v>0.3056967797491541</v>
      </c>
      <c r="AC478" s="5">
        <f t="shared" si="206"/>
        <v>-3.1771764231227788</v>
      </c>
      <c r="AD478" s="5">
        <f t="shared" si="207"/>
        <v>-20.127041826571034</v>
      </c>
      <c r="AE478">
        <f t="shared" si="227"/>
        <v>0</v>
      </c>
    </row>
    <row r="479" spans="1:31" x14ac:dyDescent="0.2">
      <c r="A479">
        <f t="shared" si="228"/>
        <v>4.4699999999999491</v>
      </c>
      <c r="B479" s="5">
        <f t="shared" si="209"/>
        <v>-30.304939369814907</v>
      </c>
      <c r="C479" s="5">
        <f t="shared" si="210"/>
        <v>339.24996443595927</v>
      </c>
      <c r="D479" s="5">
        <f t="shared" si="211"/>
        <v>60.49103347632299</v>
      </c>
      <c r="E479" s="2">
        <f t="shared" si="219"/>
        <v>340.60083341061835</v>
      </c>
      <c r="F479" s="2">
        <f t="shared" si="220"/>
        <v>-5.1046390032831894</v>
      </c>
      <c r="G479" s="3">
        <f t="shared" si="212"/>
        <v>-8.5581160359005164</v>
      </c>
      <c r="H479" s="3">
        <f t="shared" si="213"/>
        <v>54.366830542649424</v>
      </c>
      <c r="I479" s="3">
        <f t="shared" si="214"/>
        <v>-41.784448788075018</v>
      </c>
      <c r="J479" s="2">
        <f t="shared" si="221"/>
        <v>69.100895608236215</v>
      </c>
      <c r="K479" s="2">
        <f t="shared" si="215"/>
        <v>47.103541655239411</v>
      </c>
      <c r="L479" s="6">
        <f t="shared" si="197"/>
        <v>2960.6887621065994</v>
      </c>
      <c r="M479" s="2">
        <f t="shared" si="198"/>
        <v>37.522617991976006</v>
      </c>
      <c r="N479" s="2">
        <f t="shared" si="216"/>
        <v>69.100895608236215</v>
      </c>
      <c r="O479" s="2">
        <f t="shared" si="217"/>
        <v>47.103541655239411</v>
      </c>
      <c r="P479" s="5">
        <f t="shared" si="199"/>
        <v>0.38723391103278326</v>
      </c>
      <c r="Q479" s="4">
        <f t="shared" si="218"/>
        <v>0.54301203568631662</v>
      </c>
      <c r="R479" s="4">
        <f t="shared" si="200"/>
        <v>0.32876959765410507</v>
      </c>
      <c r="S479" s="4">
        <f t="shared" si="222"/>
        <v>0</v>
      </c>
      <c r="T479" s="4">
        <f t="shared" si="223"/>
        <v>0</v>
      </c>
      <c r="U479" s="5">
        <f t="shared" si="224"/>
        <v>1.2173868842506221</v>
      </c>
      <c r="V479" s="5">
        <f t="shared" si="225"/>
        <v>-7.7336491072632754</v>
      </c>
      <c r="W479" s="5">
        <f t="shared" si="226"/>
        <v>5.9438128329714601</v>
      </c>
      <c r="X479" s="5">
        <f t="shared" si="201"/>
        <v>1.0000000000000002</v>
      </c>
      <c r="Y479" s="5">
        <f t="shared" si="202"/>
        <v>-0.9068626241044413</v>
      </c>
      <c r="Z479" s="5">
        <f t="shared" si="203"/>
        <v>4.577951345432699</v>
      </c>
      <c r="AA479" s="5">
        <f t="shared" si="204"/>
        <v>6.1422310940855702</v>
      </c>
      <c r="AB479" s="5">
        <f t="shared" si="205"/>
        <v>0.31052426014618084</v>
      </c>
      <c r="AC479" s="5">
        <f t="shared" si="206"/>
        <v>-3.1556977618305764</v>
      </c>
      <c r="AD479" s="5">
        <f t="shared" si="207"/>
        <v>-20.087956072942969</v>
      </c>
      <c r="AE479">
        <f t="shared" si="227"/>
        <v>0</v>
      </c>
    </row>
    <row r="480" spans="1:31" x14ac:dyDescent="0.2">
      <c r="A480">
        <f t="shared" si="228"/>
        <v>4.4799999999999489</v>
      </c>
      <c r="B480" s="5">
        <f t="shared" si="209"/>
        <v>-30.390505003960904</v>
      </c>
      <c r="C480" s="5">
        <f t="shared" si="210"/>
        <v>339.79347495649768</v>
      </c>
      <c r="D480" s="5">
        <f t="shared" si="211"/>
        <v>60.072184590638592</v>
      </c>
      <c r="E480" s="2">
        <f t="shared" si="219"/>
        <v>341.14980348434585</v>
      </c>
      <c r="F480" s="2">
        <f t="shared" si="220"/>
        <v>-5.1108308562435614</v>
      </c>
      <c r="G480" s="3">
        <f t="shared" si="212"/>
        <v>-8.5550107932990542</v>
      </c>
      <c r="H480" s="3">
        <f t="shared" si="213"/>
        <v>54.335273565031116</v>
      </c>
      <c r="I480" s="3">
        <f t="shared" si="214"/>
        <v>-41.985328348804451</v>
      </c>
      <c r="J480" s="2">
        <f t="shared" si="221"/>
        <v>69.197384051835044</v>
      </c>
      <c r="K480" s="2">
        <f t="shared" si="215"/>
        <v>47.169314282096146</v>
      </c>
      <c r="L480" s="6">
        <f t="shared" ref="L480:L543" si="229">SQRT(spin^2-flag*((30/PI())*(wx*G480+wy*H480+wz*I480)/J480)^2)*EXP(-A480/(tau*146.7/N480))</f>
        <v>2960.6864951176012</v>
      </c>
      <c r="M480" s="2">
        <f t="shared" ref="M480:M543" si="230">(L480*PI()/30)*(circ/(2*PI()))/12</f>
        <v>37.522589261039037</v>
      </c>
      <c r="N480" s="2">
        <f t="shared" si="216"/>
        <v>69.197384051835044</v>
      </c>
      <c r="O480" s="2">
        <f t="shared" si="217"/>
        <v>47.169314282096146</v>
      </c>
      <c r="P480" s="5">
        <f t="shared" ref="P480:P543" si="231">cd0+(cdspin*L480/1000)*EXP(-A480/(tau*146.7/N480))</f>
        <v>0.38723377866854902</v>
      </c>
      <c r="Q480" s="4">
        <f t="shared" si="218"/>
        <v>0.54225444755153251</v>
      </c>
      <c r="R480" s="4">
        <f t="shared" ref="R480:R543" si="232">cl2_*Q480/(cl0+cl1_*Q480)</f>
        <v>0.32862489941894768</v>
      </c>
      <c r="S480" s="4">
        <f t="shared" si="222"/>
        <v>0</v>
      </c>
      <c r="T480" s="4">
        <f t="shared" si="223"/>
        <v>0</v>
      </c>
      <c r="U480" s="5">
        <f t="shared" si="224"/>
        <v>1.2186440197482693</v>
      </c>
      <c r="V480" s="5">
        <f t="shared" si="225"/>
        <v>-7.7399500469685423</v>
      </c>
      <c r="W480" s="5">
        <f t="shared" si="226"/>
        <v>5.9807252785133294</v>
      </c>
      <c r="X480" s="5">
        <f t="shared" ref="X480:X543" si="233">M480/(romega*EXP(-A480/(tau*146.7/N480)))</f>
        <v>0.99999999999999978</v>
      </c>
      <c r="Y480" s="5">
        <f t="shared" ref="Y480:Y543" si="234">const*($R480/omega)*N480*(wy*I480-wz*(H480-T480))</f>
        <v>-0.90330097646221541</v>
      </c>
      <c r="Z480" s="5">
        <f t="shared" ref="Z480:Z543" si="235">const*($R480/omega)*N480*(wz*(G480-S480)-wx*I480)</f>
        <v>4.6056838060528991</v>
      </c>
      <c r="AA480" s="5">
        <f t="shared" ref="AA480:AA543" si="236">const*($R480/omega)*N480*(wx*(H480-T480)-wy*(G480-S480))</f>
        <v>6.1444997408599722</v>
      </c>
      <c r="AB480" s="5">
        <f t="shared" ref="AB480:AB543" si="237">U480+Y480</f>
        <v>0.31534304328605389</v>
      </c>
      <c r="AC480" s="5">
        <f t="shared" ref="AC480:AC543" si="238">V480+Z480</f>
        <v>-3.1342662409156432</v>
      </c>
      <c r="AD480" s="5">
        <f t="shared" ref="AD480:AD543" si="239">W480+AA480-32.174</f>
        <v>-20.048774980626696</v>
      </c>
      <c r="AE480">
        <f t="shared" si="227"/>
        <v>0</v>
      </c>
    </row>
    <row r="481" spans="1:31" x14ac:dyDescent="0.2">
      <c r="A481">
        <f t="shared" si="228"/>
        <v>4.4899999999999487</v>
      </c>
      <c r="B481" s="5">
        <f t="shared" ref="B481:B544" si="240">B480+G480*dt+0.5*AB480*dt*dt</f>
        <v>-30.476039344741732</v>
      </c>
      <c r="C481" s="5">
        <f t="shared" ref="C481:C544" si="241">C480+H480*dt+0.5*AC480*dt*dt</f>
        <v>340.33667097883597</v>
      </c>
      <c r="D481" s="5">
        <f t="shared" ref="D481:D544" si="242">D480+I480*dt+0.5*AD480*dt*dt</f>
        <v>59.651328868401514</v>
      </c>
      <c r="E481" s="2">
        <f t="shared" si="219"/>
        <v>341.69846149360797</v>
      </c>
      <c r="F481" s="2">
        <f t="shared" si="220"/>
        <v>-5.1170022906612198</v>
      </c>
      <c r="G481" s="3">
        <f t="shared" ref="G481:G544" si="243">G480+AB480*dt</f>
        <v>-8.551857362866194</v>
      </c>
      <c r="H481" s="3">
        <f t="shared" ref="H481:H544" si="244">H480+AC480*dt</f>
        <v>54.303930902621957</v>
      </c>
      <c r="I481" s="3">
        <f t="shared" ref="I481:I544" si="245">I480+AD480*dt</f>
        <v>-42.185816098610715</v>
      </c>
      <c r="J481" s="2">
        <f t="shared" si="221"/>
        <v>69.294258461559068</v>
      </c>
      <c r="K481" s="2">
        <f t="shared" ref="K481:K544" si="246">J481/1.467</f>
        <v>47.23535000787939</v>
      </c>
      <c r="L481" s="6">
        <f t="shared" si="229"/>
        <v>2960.6842207382006</v>
      </c>
      <c r="M481" s="2">
        <f t="shared" si="230"/>
        <v>37.522560436439001</v>
      </c>
      <c r="N481" s="2">
        <f t="shared" ref="N481:N544" si="247">IF(D481&gt;=hwind,SQRT((G481-vxw)^2+(H481-vyw)^2+I481^2),J481)</f>
        <v>69.294258461559068</v>
      </c>
      <c r="O481" s="2">
        <f t="shared" ref="O481:O544" si="248">J481/1.467</f>
        <v>47.23535000787939</v>
      </c>
      <c r="P481" s="5">
        <f t="shared" si="231"/>
        <v>0.38723364587290821</v>
      </c>
      <c r="Q481" s="4">
        <f t="shared" ref="Q481:Q544" si="249">(M481/N481)</f>
        <v>0.54149595174980636</v>
      </c>
      <c r="R481" s="4">
        <f t="shared" si="232"/>
        <v>0.32847975028646093</v>
      </c>
      <c r="S481" s="4">
        <f t="shared" si="222"/>
        <v>0</v>
      </c>
      <c r="T481" s="4">
        <f t="shared" si="223"/>
        <v>0</v>
      </c>
      <c r="U481" s="5">
        <f t="shared" si="224"/>
        <v>1.2198998404098913</v>
      </c>
      <c r="V481" s="5">
        <f t="shared" si="225"/>
        <v>-7.7463121554609105</v>
      </c>
      <c r="W481" s="5">
        <f t="shared" si="226"/>
        <v>6.0176951207951799</v>
      </c>
      <c r="X481" s="5">
        <f t="shared" si="233"/>
        <v>1</v>
      </c>
      <c r="Y481" s="5">
        <f t="shared" si="234"/>
        <v>-0.8997467813140515</v>
      </c>
      <c r="Z481" s="5">
        <f t="shared" si="235"/>
        <v>4.6334306568310035</v>
      </c>
      <c r="AA481" s="5">
        <f t="shared" si="236"/>
        <v>6.1468054514103976</v>
      </c>
      <c r="AB481" s="5">
        <f t="shared" si="237"/>
        <v>0.3201530590958398</v>
      </c>
      <c r="AC481" s="5">
        <f t="shared" si="238"/>
        <v>-3.1128814986299069</v>
      </c>
      <c r="AD481" s="5">
        <f t="shared" si="239"/>
        <v>-20.009499427794424</v>
      </c>
      <c r="AE481">
        <f t="shared" si="227"/>
        <v>0</v>
      </c>
    </row>
    <row r="482" spans="1:31" x14ac:dyDescent="0.2">
      <c r="A482">
        <f t="shared" si="228"/>
        <v>4.4999999999999485</v>
      </c>
      <c r="B482" s="5">
        <f t="shared" si="240"/>
        <v>-30.561541910717438</v>
      </c>
      <c r="C482" s="5">
        <f t="shared" si="241"/>
        <v>340.87955464378723</v>
      </c>
      <c r="D482" s="5">
        <f t="shared" si="242"/>
        <v>59.228470232444018</v>
      </c>
      <c r="E482" s="2">
        <f t="shared" ref="E482:E545" si="250">SQRT(B482^2+C482^2)</f>
        <v>342.24680950756471</v>
      </c>
      <c r="F482" s="2">
        <f t="shared" ref="F482:F545" si="251">ATAN2(C482,B482)*180/PI()</f>
        <v>-5.1231533094092283</v>
      </c>
      <c r="G482" s="3">
        <f t="shared" si="243"/>
        <v>-8.5486558322752355</v>
      </c>
      <c r="H482" s="3">
        <f t="shared" si="244"/>
        <v>54.272802087635661</v>
      </c>
      <c r="I482" s="3">
        <f t="shared" si="245"/>
        <v>-42.385911092888662</v>
      </c>
      <c r="J482" s="2">
        <f t="shared" ref="J482:J545" si="252">SQRT(G482^2+H482^2+I482^2)</f>
        <v>69.391512608939607</v>
      </c>
      <c r="K482" s="2">
        <f t="shared" si="246"/>
        <v>47.301644586870893</v>
      </c>
      <c r="L482" s="6">
        <f t="shared" si="229"/>
        <v>2960.681939001613</v>
      </c>
      <c r="M482" s="2">
        <f t="shared" si="230"/>
        <v>37.522531518596836</v>
      </c>
      <c r="N482" s="2">
        <f t="shared" si="247"/>
        <v>69.391512608939607</v>
      </c>
      <c r="O482" s="2">
        <f t="shared" si="248"/>
        <v>47.301644586870893</v>
      </c>
      <c r="P482" s="5">
        <f t="shared" si="231"/>
        <v>0.38723351264780109</v>
      </c>
      <c r="Q482" s="4">
        <f t="shared" si="249"/>
        <v>0.5407366132808995</v>
      </c>
      <c r="R482" s="4">
        <f t="shared" si="232"/>
        <v>0.32833416093351669</v>
      </c>
      <c r="S482" s="4">
        <f t="shared" ref="S482:S545" si="253">IF(D482&gt;=hwind,vxw,0)</f>
        <v>0</v>
      </c>
      <c r="T482" s="4">
        <f t="shared" ref="T482:T545" si="254">IF(D482&gt;=hwind,vyw,0)</f>
        <v>0</v>
      </c>
      <c r="U482" s="5">
        <f t="shared" ref="U482:U545" si="255">-const*$P482*$N482*(G482-S482)</f>
        <v>1.221154212807996</v>
      </c>
      <c r="V482" s="5">
        <f t="shared" ref="V482:V545" si="256">-const*$P482*$N482*(H482-T482)</f>
        <v>-7.7527347235093442</v>
      </c>
      <c r="W482" s="5">
        <f t="shared" ref="W482:W545" si="257">-const*$P482*$N482*I482</f>
        <v>6.054721924746179</v>
      </c>
      <c r="X482" s="5">
        <f t="shared" si="233"/>
        <v>1.0000000000000002</v>
      </c>
      <c r="Y482" s="5">
        <f t="shared" si="234"/>
        <v>-0.89619997653450434</v>
      </c>
      <c r="Z482" s="5">
        <f t="shared" si="235"/>
        <v>4.6611915392710683</v>
      </c>
      <c r="AA482" s="5">
        <f t="shared" si="236"/>
        <v>6.1491477790466984</v>
      </c>
      <c r="AB482" s="5">
        <f t="shared" si="237"/>
        <v>0.32495423627349163</v>
      </c>
      <c r="AC482" s="5">
        <f t="shared" si="238"/>
        <v>-3.0915431842382759</v>
      </c>
      <c r="AD482" s="5">
        <f t="shared" si="239"/>
        <v>-19.970130296207124</v>
      </c>
      <c r="AE482">
        <f t="shared" si="227"/>
        <v>0</v>
      </c>
    </row>
    <row r="483" spans="1:31" x14ac:dyDescent="0.2">
      <c r="A483">
        <f t="shared" si="228"/>
        <v>4.5099999999999483</v>
      </c>
      <c r="B483" s="5">
        <f t="shared" si="240"/>
        <v>-30.647012221328378</v>
      </c>
      <c r="C483" s="5">
        <f t="shared" si="241"/>
        <v>341.4221280875044</v>
      </c>
      <c r="D483" s="5">
        <f t="shared" si="242"/>
        <v>58.803612615000318</v>
      </c>
      <c r="E483" s="2">
        <f t="shared" si="250"/>
        <v>342.79484959067645</v>
      </c>
      <c r="F483" s="2">
        <f t="shared" si="251"/>
        <v>-5.1292839152979575</v>
      </c>
      <c r="G483" s="3">
        <f t="shared" si="243"/>
        <v>-8.545406289912501</v>
      </c>
      <c r="H483" s="3">
        <f t="shared" si="244"/>
        <v>54.24188665579328</v>
      </c>
      <c r="I483" s="3">
        <f t="shared" si="245"/>
        <v>-42.585612395850731</v>
      </c>
      <c r="J483" s="2">
        <f t="shared" si="252"/>
        <v>69.48914030097967</v>
      </c>
      <c r="K483" s="2">
        <f t="shared" si="246"/>
        <v>47.36819379753215</v>
      </c>
      <c r="L483" s="6">
        <f t="shared" si="229"/>
        <v>2960.6796499412321</v>
      </c>
      <c r="M483" s="2">
        <f t="shared" si="230"/>
        <v>37.522502507935748</v>
      </c>
      <c r="N483" s="2">
        <f t="shared" si="247"/>
        <v>69.48914030097967</v>
      </c>
      <c r="O483" s="2">
        <f t="shared" si="248"/>
        <v>47.36819379753215</v>
      </c>
      <c r="P483" s="5">
        <f t="shared" si="231"/>
        <v>0.38723337899517851</v>
      </c>
      <c r="Q483" s="4">
        <f t="shared" si="249"/>
        <v>0.53997649626134103</v>
      </c>
      <c r="R483" s="4">
        <f t="shared" si="232"/>
        <v>0.3281881419532191</v>
      </c>
      <c r="S483" s="4">
        <f t="shared" si="253"/>
        <v>0</v>
      </c>
      <c r="T483" s="4">
        <f t="shared" si="254"/>
        <v>0</v>
      </c>
      <c r="U483" s="5">
        <f t="shared" si="255"/>
        <v>1.2224070042487656</v>
      </c>
      <c r="V483" s="5">
        <f t="shared" si="256"/>
        <v>-7.7592170485773684</v>
      </c>
      <c r="W483" s="5">
        <f t="shared" si="257"/>
        <v>6.0918052467981614</v>
      </c>
      <c r="X483" s="5">
        <f t="shared" si="233"/>
        <v>0.99999999999999978</v>
      </c>
      <c r="Y483" s="5">
        <f t="shared" si="234"/>
        <v>-0.89266050192554769</v>
      </c>
      <c r="Z483" s="5">
        <f t="shared" si="235"/>
        <v>4.6889660907017827</v>
      </c>
      <c r="AA483" s="5">
        <f t="shared" si="236"/>
        <v>6.1515262821050696</v>
      </c>
      <c r="AB483" s="5">
        <f t="shared" si="237"/>
        <v>0.32974650232321789</v>
      </c>
      <c r="AC483" s="5">
        <f t="shared" si="238"/>
        <v>-3.0702509578755857</v>
      </c>
      <c r="AD483" s="5">
        <f t="shared" si="239"/>
        <v>-19.930668471096769</v>
      </c>
      <c r="AE483">
        <f t="shared" si="227"/>
        <v>0</v>
      </c>
    </row>
    <row r="484" spans="1:31" x14ac:dyDescent="0.2">
      <c r="A484">
        <f t="shared" si="228"/>
        <v>4.5199999999999481</v>
      </c>
      <c r="B484" s="5">
        <f t="shared" si="240"/>
        <v>-30.732449796902387</v>
      </c>
      <c r="C484" s="5">
        <f t="shared" si="241"/>
        <v>341.9643934415144</v>
      </c>
      <c r="D484" s="5">
        <f t="shared" si="242"/>
        <v>58.376759957618255</v>
      </c>
      <c r="E484" s="2">
        <f t="shared" si="250"/>
        <v>343.34258380274065</v>
      </c>
      <c r="F484" s="2">
        <f t="shared" si="251"/>
        <v>-5.1353941110779449</v>
      </c>
      <c r="G484" s="3">
        <f t="shared" si="243"/>
        <v>-8.5421088248892687</v>
      </c>
      <c r="H484" s="3">
        <f t="shared" si="244"/>
        <v>54.211184146214528</v>
      </c>
      <c r="I484" s="3">
        <f t="shared" si="245"/>
        <v>-42.7849190805617</v>
      </c>
      <c r="J484" s="2">
        <f t="shared" si="252"/>
        <v>69.58713538033625</v>
      </c>
      <c r="K484" s="2">
        <f t="shared" si="246"/>
        <v>47.434993442628659</v>
      </c>
      <c r="L484" s="6">
        <f t="shared" si="229"/>
        <v>2960.6773535906268</v>
      </c>
      <c r="M484" s="2">
        <f t="shared" si="230"/>
        <v>37.522473404881211</v>
      </c>
      <c r="N484" s="2">
        <f t="shared" si="247"/>
        <v>69.58713538033625</v>
      </c>
      <c r="O484" s="2">
        <f t="shared" si="248"/>
        <v>47.434993442628659</v>
      </c>
      <c r="P484" s="5">
        <f t="shared" si="231"/>
        <v>0.3872332449170014</v>
      </c>
      <c r="Q484" s="4">
        <f t="shared" si="249"/>
        <v>0.53921566392693054</v>
      </c>
      <c r="R484" s="4">
        <f t="shared" si="232"/>
        <v>0.32804170385463138</v>
      </c>
      <c r="S484" s="4">
        <f t="shared" si="253"/>
        <v>0</v>
      </c>
      <c r="T484" s="4">
        <f t="shared" si="254"/>
        <v>0</v>
      </c>
      <c r="U484" s="5">
        <f t="shared" si="255"/>
        <v>1.2236580827833237</v>
      </c>
      <c r="V484" s="5">
        <f t="shared" si="256"/>
        <v>-7.7657584347891397</v>
      </c>
      <c r="W484" s="5">
        <f t="shared" si="257"/>
        <v>6.1289446350314369</v>
      </c>
      <c r="X484" s="5">
        <f t="shared" si="233"/>
        <v>1</v>
      </c>
      <c r="Y484" s="5">
        <f t="shared" si="234"/>
        <v>-0.88912829919270053</v>
      </c>
      <c r="Z484" s="5">
        <f t="shared" si="235"/>
        <v>4.7167539443854967</v>
      </c>
      <c r="AA484" s="5">
        <f t="shared" si="236"/>
        <v>6.1539405239188776</v>
      </c>
      <c r="AB484" s="5">
        <f t="shared" si="237"/>
        <v>0.33452978359062313</v>
      </c>
      <c r="AC484" s="5">
        <f t="shared" si="238"/>
        <v>-3.0490044904036431</v>
      </c>
      <c r="AD484" s="5">
        <f t="shared" si="239"/>
        <v>-19.891114841049685</v>
      </c>
      <c r="AE484">
        <f t="shared" si="227"/>
        <v>0</v>
      </c>
    </row>
    <row r="485" spans="1:31" x14ac:dyDescent="0.2">
      <c r="A485">
        <f t="shared" si="228"/>
        <v>4.5299999999999478</v>
      </c>
      <c r="B485" s="5">
        <f t="shared" si="240"/>
        <v>-30.817854158662101</v>
      </c>
      <c r="C485" s="5">
        <f t="shared" si="241"/>
        <v>342.50635283275204</v>
      </c>
      <c r="D485" s="5">
        <f t="shared" si="242"/>
        <v>57.947916211070584</v>
      </c>
      <c r="E485" s="2">
        <f t="shared" si="250"/>
        <v>343.89001419892696</v>
      </c>
      <c r="F485" s="2">
        <f t="shared" si="251"/>
        <v>-5.1414838994427523</v>
      </c>
      <c r="G485" s="3">
        <f t="shared" si="243"/>
        <v>-8.5387635270533622</v>
      </c>
      <c r="H485" s="3">
        <f t="shared" si="244"/>
        <v>54.180694101310493</v>
      </c>
      <c r="I485" s="3">
        <f t="shared" si="245"/>
        <v>-42.983830228972195</v>
      </c>
      <c r="J485" s="2">
        <f t="shared" si="252"/>
        <v>69.685491725493492</v>
      </c>
      <c r="K485" s="2">
        <f t="shared" si="246"/>
        <v>47.502039349347982</v>
      </c>
      <c r="L485" s="6">
        <f t="shared" si="229"/>
        <v>2960.6750499835362</v>
      </c>
      <c r="M485" s="2">
        <f t="shared" si="230"/>
        <v>37.522444209860794</v>
      </c>
      <c r="N485" s="2">
        <f t="shared" si="247"/>
        <v>69.685491725493492</v>
      </c>
      <c r="O485" s="2">
        <f t="shared" si="248"/>
        <v>47.502039349347982</v>
      </c>
      <c r="P485" s="5">
        <f t="shared" si="231"/>
        <v>0.38723311041524078</v>
      </c>
      <c r="Q485" s="4">
        <f t="shared" si="249"/>
        <v>0.53845417863548939</v>
      </c>
      <c r="R485" s="4">
        <f t="shared" si="232"/>
        <v>0.32789485706252591</v>
      </c>
      <c r="S485" s="4">
        <f t="shared" si="253"/>
        <v>0</v>
      </c>
      <c r="T485" s="4">
        <f t="shared" si="254"/>
        <v>0</v>
      </c>
      <c r="U485" s="5">
        <f t="shared" si="255"/>
        <v>1.2249073172187412</v>
      </c>
      <c r="V485" s="5">
        <f t="shared" si="256"/>
        <v>-7.7723581928949192</v>
      </c>
      <c r="W485" s="5">
        <f t="shared" si="257"/>
        <v>6.1661396293200248</v>
      </c>
      <c r="X485" s="5">
        <f t="shared" si="233"/>
        <v>1.0000000000000002</v>
      </c>
      <c r="Y485" s="5">
        <f t="shared" si="234"/>
        <v>-0.88560331192110764</v>
      </c>
      <c r="Z485" s="5">
        <f t="shared" si="235"/>
        <v>4.7445547296264303</v>
      </c>
      <c r="AA485" s="5">
        <f t="shared" si="236"/>
        <v>6.1563900727888363</v>
      </c>
      <c r="AB485" s="5">
        <f t="shared" si="237"/>
        <v>0.3393040052976336</v>
      </c>
      <c r="AC485" s="5">
        <f t="shared" si="238"/>
        <v>-3.0278034632684889</v>
      </c>
      <c r="AD485" s="5">
        <f t="shared" si="239"/>
        <v>-19.85147029789114</v>
      </c>
      <c r="AE485">
        <f t="shared" si="227"/>
        <v>0</v>
      </c>
    </row>
    <row r="486" spans="1:31" x14ac:dyDescent="0.2">
      <c r="A486">
        <f t="shared" si="228"/>
        <v>4.5399999999999476</v>
      </c>
      <c r="B486" s="5">
        <f t="shared" si="240"/>
        <v>-30.90322482873237</v>
      </c>
      <c r="C486" s="5">
        <f t="shared" si="241"/>
        <v>343.04800838359193</v>
      </c>
      <c r="D486" s="5">
        <f t="shared" si="242"/>
        <v>57.517085335265968</v>
      </c>
      <c r="E486" s="2">
        <f t="shared" si="250"/>
        <v>344.43714282981176</v>
      </c>
      <c r="F486" s="2">
        <f t="shared" si="251"/>
        <v>-5.147553283031808</v>
      </c>
      <c r="G486" s="3">
        <f t="shared" si="243"/>
        <v>-8.5353704870003853</v>
      </c>
      <c r="H486" s="3">
        <f t="shared" si="244"/>
        <v>54.150416066677806</v>
      </c>
      <c r="I486" s="3">
        <f t="shared" si="245"/>
        <v>-43.182344931951107</v>
      </c>
      <c r="J486" s="2">
        <f t="shared" si="252"/>
        <v>69.784203250926922</v>
      </c>
      <c r="K486" s="2">
        <f t="shared" si="246"/>
        <v>47.569327369411667</v>
      </c>
      <c r="L486" s="6">
        <f t="shared" si="229"/>
        <v>2960.6727391538625</v>
      </c>
      <c r="M486" s="2">
        <f t="shared" si="230"/>
        <v>37.522414923304154</v>
      </c>
      <c r="N486" s="2">
        <f t="shared" si="247"/>
        <v>69.784203250926922</v>
      </c>
      <c r="O486" s="2">
        <f t="shared" si="248"/>
        <v>47.569327369411667</v>
      </c>
      <c r="P486" s="5">
        <f t="shared" si="231"/>
        <v>0.38723297549187702</v>
      </c>
      <c r="Q486" s="4">
        <f t="shared" si="249"/>
        <v>0.53769210186985628</v>
      </c>
      <c r="R486" s="4">
        <f t="shared" si="232"/>
        <v>0.32774761191715873</v>
      </c>
      <c r="S486" s="4">
        <f t="shared" si="253"/>
        <v>0</v>
      </c>
      <c r="T486" s="4">
        <f t="shared" si="254"/>
        <v>0</v>
      </c>
      <c r="U486" s="5">
        <f t="shared" si="255"/>
        <v>1.2261545771287656</v>
      </c>
      <c r="V486" s="5">
        <f t="shared" si="256"/>
        <v>-7.7790156402359161</v>
      </c>
      <c r="W486" s="5">
        <f t="shared" si="257"/>
        <v>6.2033897614762807</v>
      </c>
      <c r="X486" s="5">
        <f t="shared" si="233"/>
        <v>0.99999999999999978</v>
      </c>
      <c r="Y486" s="5">
        <f t="shared" si="234"/>
        <v>-0.88208548555159194</v>
      </c>
      <c r="Z486" s="5">
        <f t="shared" si="235"/>
        <v>4.7723680718781223</v>
      </c>
      <c r="AA486" s="5">
        <f t="shared" si="236"/>
        <v>6.1588745019526447</v>
      </c>
      <c r="AB486" s="5">
        <f t="shared" si="237"/>
        <v>0.34406909157717369</v>
      </c>
      <c r="AC486" s="5">
        <f t="shared" si="238"/>
        <v>-3.0066475683577938</v>
      </c>
      <c r="AD486" s="5">
        <f t="shared" si="239"/>
        <v>-19.811735736571073</v>
      </c>
      <c r="AE486">
        <f t="shared" si="227"/>
        <v>0</v>
      </c>
    </row>
    <row r="487" spans="1:31" x14ac:dyDescent="0.2">
      <c r="A487">
        <f t="shared" si="228"/>
        <v>4.5499999999999474</v>
      </c>
      <c r="B487" s="5">
        <f t="shared" si="240"/>
        <v>-30.988561330147796</v>
      </c>
      <c r="C487" s="5">
        <f t="shared" si="241"/>
        <v>343.58936221188026</v>
      </c>
      <c r="D487" s="5">
        <f t="shared" si="242"/>
        <v>57.084271299159631</v>
      </c>
      <c r="E487" s="2">
        <f t="shared" si="250"/>
        <v>344.98397174141144</v>
      </c>
      <c r="F487" s="2">
        <f t="shared" si="251"/>
        <v>-5.1536022644332622</v>
      </c>
      <c r="G487" s="3">
        <f t="shared" si="243"/>
        <v>-8.5319297960846132</v>
      </c>
      <c r="H487" s="3">
        <f t="shared" si="244"/>
        <v>54.12034959099423</v>
      </c>
      <c r="I487" s="3">
        <f t="shared" si="245"/>
        <v>-43.380462289316817</v>
      </c>
      <c r="J487" s="2">
        <f t="shared" si="252"/>
        <v>69.883263907258822</v>
      </c>
      <c r="K487" s="2">
        <f t="shared" si="246"/>
        <v>47.636853379181197</v>
      </c>
      <c r="L487" s="6">
        <f t="shared" si="229"/>
        <v>2960.6704211356682</v>
      </c>
      <c r="M487" s="2">
        <f t="shared" si="230"/>
        <v>37.522385545643012</v>
      </c>
      <c r="N487" s="2">
        <f t="shared" si="247"/>
        <v>69.883263907258822</v>
      </c>
      <c r="O487" s="2">
        <f t="shared" si="248"/>
        <v>47.636853379181197</v>
      </c>
      <c r="P487" s="5">
        <f t="shared" si="231"/>
        <v>0.38723284014889992</v>
      </c>
      <c r="Q487" s="4">
        <f t="shared" si="249"/>
        <v>0.53692949424111736</v>
      </c>
      <c r="R487" s="4">
        <f t="shared" si="232"/>
        <v>0.32759997867406715</v>
      </c>
      <c r="S487" s="4">
        <f t="shared" si="253"/>
        <v>0</v>
      </c>
      <c r="T487" s="4">
        <f t="shared" si="254"/>
        <v>0</v>
      </c>
      <c r="U487" s="5">
        <f t="shared" si="255"/>
        <v>1.22739973286429</v>
      </c>
      <c r="V487" s="5">
        <f t="shared" si="256"/>
        <v>-7.7857301007085704</v>
      </c>
      <c r="W487" s="5">
        <f t="shared" si="257"/>
        <v>6.2406945553949118</v>
      </c>
      <c r="X487" s="5">
        <f t="shared" si="233"/>
        <v>0.99999999999999978</v>
      </c>
      <c r="Y487" s="5">
        <f t="shared" si="234"/>
        <v>-0.87857476735667539</v>
      </c>
      <c r="Z487" s="5">
        <f t="shared" si="235"/>
        <v>4.8001935928500554</v>
      </c>
      <c r="AA487" s="5">
        <f t="shared" si="236"/>
        <v>6.1613933895540223</v>
      </c>
      <c r="AB487" s="5">
        <f t="shared" si="237"/>
        <v>0.34882496550761466</v>
      </c>
      <c r="AC487" s="5">
        <f t="shared" si="238"/>
        <v>-2.985536507858515</v>
      </c>
      <c r="AD487" s="5">
        <f t="shared" si="239"/>
        <v>-19.771912055051065</v>
      </c>
      <c r="AE487">
        <f t="shared" si="227"/>
        <v>0</v>
      </c>
    </row>
    <row r="488" spans="1:31" x14ac:dyDescent="0.2">
      <c r="A488">
        <f t="shared" si="228"/>
        <v>4.5599999999999472</v>
      </c>
      <c r="B488" s="5">
        <f t="shared" si="240"/>
        <v>-31.073863186860368</v>
      </c>
      <c r="C488" s="5">
        <f t="shared" si="241"/>
        <v>344.13041643096483</v>
      </c>
      <c r="D488" s="5">
        <f t="shared" si="242"/>
        <v>56.649478080663705</v>
      </c>
      <c r="E488" s="2">
        <f t="shared" si="250"/>
        <v>345.53050297521486</v>
      </c>
      <c r="F488" s="2">
        <f t="shared" si="251"/>
        <v>-5.1596308461868317</v>
      </c>
      <c r="G488" s="3">
        <f t="shared" si="243"/>
        <v>-8.5284415464295371</v>
      </c>
      <c r="H488" s="3">
        <f t="shared" si="244"/>
        <v>54.090494225915648</v>
      </c>
      <c r="I488" s="3">
        <f t="shared" si="245"/>
        <v>-43.578181409867327</v>
      </c>
      <c r="J488" s="2">
        <f t="shared" si="252"/>
        <v>69.982667681405132</v>
      </c>
      <c r="K488" s="2">
        <f t="shared" si="246"/>
        <v>47.7046132797581</v>
      </c>
      <c r="L488" s="6">
        <f t="shared" si="229"/>
        <v>2960.6680959631694</v>
      </c>
      <c r="M488" s="2">
        <f t="shared" si="230"/>
        <v>37.522356077311002</v>
      </c>
      <c r="N488" s="2">
        <f t="shared" si="247"/>
        <v>69.982667681405132</v>
      </c>
      <c r="O488" s="2">
        <f t="shared" si="248"/>
        <v>47.7046132797581</v>
      </c>
      <c r="P488" s="5">
        <f t="shared" si="231"/>
        <v>0.38723270438830826</v>
      </c>
      <c r="Q488" s="4">
        <f t="shared" si="249"/>
        <v>0.53616641549205968</v>
      </c>
      <c r="R488" s="4">
        <f t="shared" si="232"/>
        <v>0.32745196750388955</v>
      </c>
      <c r="S488" s="4">
        <f t="shared" si="253"/>
        <v>0</v>
      </c>
      <c r="T488" s="4">
        <f t="shared" si="254"/>
        <v>0</v>
      </c>
      <c r="U488" s="5">
        <f t="shared" si="255"/>
        <v>1.2286426555635606</v>
      </c>
      <c r="V488" s="5">
        <f t="shared" si="256"/>
        <v>-7.7925009047282829</v>
      </c>
      <c r="W488" s="5">
        <f t="shared" si="257"/>
        <v>6.2780535271963656</v>
      </c>
      <c r="X488" s="5">
        <f t="shared" si="233"/>
        <v>1</v>
      </c>
      <c r="Y488" s="5">
        <f t="shared" si="234"/>
        <v>-0.87507110641658525</v>
      </c>
      <c r="Z488" s="5">
        <f t="shared" si="235"/>
        <v>4.8280309106134691</v>
      </c>
      <c r="AA488" s="5">
        <f t="shared" si="236"/>
        <v>6.1639463186112158</v>
      </c>
      <c r="AB488" s="5">
        <f t="shared" si="237"/>
        <v>0.35357154914697531</v>
      </c>
      <c r="AC488" s="5">
        <f t="shared" si="238"/>
        <v>-2.9644699941148138</v>
      </c>
      <c r="AD488" s="5">
        <f t="shared" si="239"/>
        <v>-19.73200015419242</v>
      </c>
      <c r="AE488">
        <f t="shared" si="227"/>
        <v>0</v>
      </c>
    </row>
    <row r="489" spans="1:31" x14ac:dyDescent="0.2">
      <c r="A489">
        <f t="shared" si="228"/>
        <v>4.569999999999947</v>
      </c>
      <c r="B489" s="5">
        <f t="shared" si="240"/>
        <v>-31.159129923747205</v>
      </c>
      <c r="C489" s="5">
        <f t="shared" si="241"/>
        <v>344.67117314972427</v>
      </c>
      <c r="D489" s="5">
        <f t="shared" si="242"/>
        <v>56.212709666557323</v>
      </c>
      <c r="E489" s="2">
        <f t="shared" si="250"/>
        <v>346.07673856821435</v>
      </c>
      <c r="F489" s="2">
        <f t="shared" si="251"/>
        <v>-5.1656390307866484</v>
      </c>
      <c r="G489" s="3">
        <f t="shared" si="243"/>
        <v>-8.5249058309380672</v>
      </c>
      <c r="H489" s="3">
        <f t="shared" si="244"/>
        <v>54.060849525974497</v>
      </c>
      <c r="I489" s="3">
        <f t="shared" si="245"/>
        <v>-43.775501411409252</v>
      </c>
      <c r="J489" s="2">
        <f t="shared" si="252"/>
        <v>70.082408596713577</v>
      </c>
      <c r="K489" s="2">
        <f t="shared" si="246"/>
        <v>47.772602997078103</v>
      </c>
      <c r="L489" s="6">
        <f t="shared" si="229"/>
        <v>2960.6657636707323</v>
      </c>
      <c r="M489" s="2">
        <f t="shared" si="230"/>
        <v>37.522326518743647</v>
      </c>
      <c r="N489" s="2">
        <f t="shared" si="247"/>
        <v>70.082408596713577</v>
      </c>
      <c r="O489" s="2">
        <f t="shared" si="248"/>
        <v>47.772602997078103</v>
      </c>
      <c r="P489" s="5">
        <f t="shared" si="231"/>
        <v>0.38723256821210966</v>
      </c>
      <c r="Q489" s="4">
        <f t="shared" si="249"/>
        <v>0.53540292450084548</v>
      </c>
      <c r="R489" s="4">
        <f t="shared" si="232"/>
        <v>0.32730358849220825</v>
      </c>
      <c r="S489" s="4">
        <f t="shared" si="253"/>
        <v>0</v>
      </c>
      <c r="T489" s="4">
        <f t="shared" si="254"/>
        <v>0</v>
      </c>
      <c r="U489" s="5">
        <f t="shared" si="255"/>
        <v>1.2298832171621197</v>
      </c>
      <c r="V489" s="5">
        <f t="shared" si="256"/>
        <v>-7.7993273891925767</v>
      </c>
      <c r="W489" s="5">
        <f t="shared" si="257"/>
        <v>6.3154661853695329</v>
      </c>
      <c r="X489" s="5">
        <f t="shared" si="233"/>
        <v>0.99999999999999978</v>
      </c>
      <c r="Y489" s="5">
        <f t="shared" si="234"/>
        <v>-0.87157445359524854</v>
      </c>
      <c r="Z489" s="5">
        <f t="shared" si="235"/>
        <v>4.8558796397063233</v>
      </c>
      <c r="AA489" s="5">
        <f t="shared" si="236"/>
        <v>6.1665328769849808</v>
      </c>
      <c r="AB489" s="5">
        <f t="shared" si="237"/>
        <v>0.35830876356687114</v>
      </c>
      <c r="AC489" s="5">
        <f t="shared" si="238"/>
        <v>-2.9434477494862534</v>
      </c>
      <c r="AD489" s="5">
        <f t="shared" si="239"/>
        <v>-19.692000937645485</v>
      </c>
      <c r="AE489">
        <f t="shared" si="227"/>
        <v>0</v>
      </c>
    </row>
    <row r="490" spans="1:31" x14ac:dyDescent="0.2">
      <c r="A490">
        <f t="shared" si="228"/>
        <v>4.5799999999999468</v>
      </c>
      <c r="B490" s="5">
        <f t="shared" si="240"/>
        <v>-31.244361066618406</v>
      </c>
      <c r="C490" s="5">
        <f t="shared" si="241"/>
        <v>345.21163447259653</v>
      </c>
      <c r="D490" s="5">
        <f t="shared" si="242"/>
        <v>55.773970052396344</v>
      </c>
      <c r="E490" s="2">
        <f t="shared" si="250"/>
        <v>346.62268055293612</v>
      </c>
      <c r="F490" s="2">
        <f t="shared" si="251"/>
        <v>-5.1716268206840947</v>
      </c>
      <c r="G490" s="3">
        <f t="shared" si="243"/>
        <v>-8.5213227433023988</v>
      </c>
      <c r="H490" s="3">
        <f t="shared" si="244"/>
        <v>54.031415048479637</v>
      </c>
      <c r="I490" s="3">
        <f t="shared" si="245"/>
        <v>-43.972421420785707</v>
      </c>
      <c r="J490" s="2">
        <f t="shared" si="252"/>
        <v>70.182480713093696</v>
      </c>
      <c r="K490" s="2">
        <f t="shared" si="246"/>
        <v>47.84081848199979</v>
      </c>
      <c r="L490" s="6">
        <f t="shared" si="229"/>
        <v>2960.6634242928662</v>
      </c>
      <c r="M490" s="2">
        <f t="shared" si="230"/>
        <v>37.522296870378334</v>
      </c>
      <c r="N490" s="2">
        <f t="shared" si="247"/>
        <v>70.182480713093696</v>
      </c>
      <c r="O490" s="2">
        <f t="shared" si="248"/>
        <v>47.84081848199979</v>
      </c>
      <c r="P490" s="5">
        <f t="shared" si="231"/>
        <v>0.38723243162231991</v>
      </c>
      <c r="Q490" s="4">
        <f t="shared" si="249"/>
        <v>0.53463907928489529</v>
      </c>
      <c r="R490" s="4">
        <f t="shared" si="232"/>
        <v>0.32715485163941355</v>
      </c>
      <c r="S490" s="4">
        <f t="shared" si="253"/>
        <v>0</v>
      </c>
      <c r="T490" s="4">
        <f t="shared" si="254"/>
        <v>0</v>
      </c>
      <c r="U490" s="5">
        <f t="shared" si="255"/>
        <v>1.2311212904024962</v>
      </c>
      <c r="V490" s="5">
        <f t="shared" si="256"/>
        <v>-7.8062088974437662</v>
      </c>
      <c r="W490" s="5">
        <f t="shared" si="257"/>
        <v>6.3529320309138004</v>
      </c>
      <c r="X490" s="5">
        <f t="shared" si="233"/>
        <v>0.99999999999999978</v>
      </c>
      <c r="Y490" s="5">
        <f t="shared" si="234"/>
        <v>-0.86808476151628466</v>
      </c>
      <c r="Z490" s="5">
        <f t="shared" si="235"/>
        <v>4.8837393912374081</v>
      </c>
      <c r="AA490" s="5">
        <f t="shared" si="236"/>
        <v>6.1691526573460527</v>
      </c>
      <c r="AB490" s="5">
        <f t="shared" si="237"/>
        <v>0.36303652888621152</v>
      </c>
      <c r="AC490" s="5">
        <f t="shared" si="238"/>
        <v>-2.9224695062063581</v>
      </c>
      <c r="AD490" s="5">
        <f t="shared" si="239"/>
        <v>-19.651915311740147</v>
      </c>
      <c r="AE490">
        <f t="shared" si="227"/>
        <v>0</v>
      </c>
    </row>
    <row r="491" spans="1:31" x14ac:dyDescent="0.2">
      <c r="A491">
        <f t="shared" si="228"/>
        <v>4.5899999999999466</v>
      </c>
      <c r="B491" s="5">
        <f t="shared" si="240"/>
        <v>-31.329556142224984</v>
      </c>
      <c r="C491" s="5">
        <f t="shared" si="241"/>
        <v>345.75180249960601</v>
      </c>
      <c r="D491" s="5">
        <f t="shared" si="242"/>
        <v>55.333263242422902</v>
      </c>
      <c r="E491" s="2">
        <f t="shared" si="250"/>
        <v>347.16833095746995</v>
      </c>
      <c r="F491" s="2">
        <f t="shared" si="251"/>
        <v>-5.1775942182906443</v>
      </c>
      <c r="G491" s="3">
        <f t="shared" si="243"/>
        <v>-8.5176923780135372</v>
      </c>
      <c r="H491" s="3">
        <f t="shared" si="244"/>
        <v>54.002190353417575</v>
      </c>
      <c r="I491" s="3">
        <f t="shared" si="245"/>
        <v>-44.168940573903107</v>
      </c>
      <c r="J491" s="2">
        <f t="shared" si="252"/>
        <v>70.282878127138474</v>
      </c>
      <c r="K491" s="2">
        <f t="shared" si="246"/>
        <v>47.909255710387505</v>
      </c>
      <c r="L491" s="6">
        <f t="shared" si="229"/>
        <v>2960.6610778642225</v>
      </c>
      <c r="M491" s="2">
        <f t="shared" si="230"/>
        <v>37.522267132654214</v>
      </c>
      <c r="N491" s="2">
        <f t="shared" si="247"/>
        <v>70.282878127138474</v>
      </c>
      <c r="O491" s="2">
        <f t="shared" si="248"/>
        <v>47.909255710387505</v>
      </c>
      <c r="P491" s="5">
        <f t="shared" si="231"/>
        <v>0.3872322946209632</v>
      </c>
      <c r="Q491" s="4">
        <f t="shared" si="249"/>
        <v>0.53387493700497257</v>
      </c>
      <c r="R491" s="4">
        <f t="shared" si="232"/>
        <v>0.32700576686058952</v>
      </c>
      <c r="S491" s="4">
        <f t="shared" si="253"/>
        <v>0</v>
      </c>
      <c r="T491" s="4">
        <f t="shared" si="254"/>
        <v>0</v>
      </c>
      <c r="U491" s="5">
        <f t="shared" si="255"/>
        <v>1.2323567488436395</v>
      </c>
      <c r="V491" s="5">
        <f t="shared" si="256"/>
        <v>-7.8131447792311048</v>
      </c>
      <c r="W491" s="5">
        <f t="shared" si="257"/>
        <v>6.3904505574803991</v>
      </c>
      <c r="X491" s="5">
        <f t="shared" si="233"/>
        <v>1.0000000000000002</v>
      </c>
      <c r="Y491" s="5">
        <f t="shared" si="234"/>
        <v>-0.86460198453899972</v>
      </c>
      <c r="Z491" s="5">
        <f t="shared" si="235"/>
        <v>4.9116097729895998</v>
      </c>
      <c r="AA491" s="5">
        <f t="shared" si="236"/>
        <v>6.1718052571421325</v>
      </c>
      <c r="AB491" s="5">
        <f t="shared" si="237"/>
        <v>0.36775476430463983</v>
      </c>
      <c r="AC491" s="5">
        <f t="shared" si="238"/>
        <v>-2.9015350062415051</v>
      </c>
      <c r="AD491" s="5">
        <f t="shared" si="239"/>
        <v>-19.611744185377468</v>
      </c>
      <c r="AE491">
        <f t="shared" si="227"/>
        <v>0</v>
      </c>
    </row>
    <row r="492" spans="1:31" x14ac:dyDescent="0.2">
      <c r="A492">
        <f t="shared" si="228"/>
        <v>4.5999999999999464</v>
      </c>
      <c r="B492" s="5">
        <f t="shared" si="240"/>
        <v>-31.414714678266904</v>
      </c>
      <c r="C492" s="5">
        <f t="shared" si="241"/>
        <v>346.2916793263899</v>
      </c>
      <c r="D492" s="5">
        <f t="shared" si="242"/>
        <v>54.890593249474598</v>
      </c>
      <c r="E492" s="2">
        <f t="shared" si="250"/>
        <v>347.71369180549704</v>
      </c>
      <c r="F492" s="2">
        <f t="shared" si="251"/>
        <v>-5.1835412259806954</v>
      </c>
      <c r="G492" s="3">
        <f t="shared" si="243"/>
        <v>-8.5140148303704901</v>
      </c>
      <c r="H492" s="3">
        <f t="shared" si="244"/>
        <v>53.973175003355159</v>
      </c>
      <c r="I492" s="3">
        <f t="shared" si="245"/>
        <v>-44.36505801575688</v>
      </c>
      <c r="J492" s="2">
        <f t="shared" si="252"/>
        <v>70.383594972237987</v>
      </c>
      <c r="K492" s="2">
        <f t="shared" si="246"/>
        <v>47.97791068318881</v>
      </c>
      <c r="L492" s="6">
        <f t="shared" si="229"/>
        <v>2960.6587244195848</v>
      </c>
      <c r="M492" s="2">
        <f t="shared" si="230"/>
        <v>37.522237306012094</v>
      </c>
      <c r="N492" s="2">
        <f t="shared" si="247"/>
        <v>70.383594972237987</v>
      </c>
      <c r="O492" s="2">
        <f t="shared" si="248"/>
        <v>47.97791068318881</v>
      </c>
      <c r="P492" s="5">
        <f t="shared" si="231"/>
        <v>0.38723215721007143</v>
      </c>
      <c r="Q492" s="4">
        <f t="shared" si="249"/>
        <v>0.53311055396946283</v>
      </c>
      <c r="R492" s="4">
        <f t="shared" si="232"/>
        <v>0.32685634398542041</v>
      </c>
      <c r="S492" s="4">
        <f t="shared" si="253"/>
        <v>0</v>
      </c>
      <c r="T492" s="4">
        <f t="shared" si="254"/>
        <v>0</v>
      </c>
      <c r="U492" s="5">
        <f t="shared" si="255"/>
        <v>1.2335894668701006</v>
      </c>
      <c r="V492" s="5">
        <f t="shared" si="256"/>
        <v>-7.8201343906724494</v>
      </c>
      <c r="W492" s="5">
        <f t="shared" si="257"/>
        <v>6.4280212515130293</v>
      </c>
      <c r="X492" s="5">
        <f t="shared" si="233"/>
        <v>1</v>
      </c>
      <c r="Y492" s="5">
        <f t="shared" si="234"/>
        <v>-0.86112607873439517</v>
      </c>
      <c r="Z492" s="5">
        <f t="shared" si="235"/>
        <v>4.939490389522228</v>
      </c>
      <c r="AA492" s="5">
        <f t="shared" si="236"/>
        <v>6.1744902785644245</v>
      </c>
      <c r="AB492" s="5">
        <f t="shared" si="237"/>
        <v>0.37246338813570545</v>
      </c>
      <c r="AC492" s="5">
        <f t="shared" si="238"/>
        <v>-2.8806440011502215</v>
      </c>
      <c r="AD492" s="5">
        <f t="shared" si="239"/>
        <v>-19.571488469922546</v>
      </c>
      <c r="AE492">
        <f t="shared" si="227"/>
        <v>0</v>
      </c>
    </row>
    <row r="493" spans="1:31" x14ac:dyDescent="0.2">
      <c r="A493">
        <f t="shared" si="228"/>
        <v>4.6099999999999461</v>
      </c>
      <c r="B493" s="5">
        <f t="shared" si="240"/>
        <v>-31.499836203401202</v>
      </c>
      <c r="C493" s="5">
        <f t="shared" si="241"/>
        <v>346.83126704422335</v>
      </c>
      <c r="D493" s="5">
        <f t="shared" si="242"/>
        <v>54.445964094893533</v>
      </c>
      <c r="E493" s="2">
        <f t="shared" si="250"/>
        <v>348.25876511631759</v>
      </c>
      <c r="F493" s="2">
        <f t="shared" si="251"/>
        <v>-5.1894678460943933</v>
      </c>
      <c r="G493" s="3">
        <f t="shared" si="243"/>
        <v>-8.5102901964891338</v>
      </c>
      <c r="H493" s="3">
        <f t="shared" si="244"/>
        <v>53.944368563343659</v>
      </c>
      <c r="I493" s="3">
        <f t="shared" si="245"/>
        <v>-44.560772900456108</v>
      </c>
      <c r="J493" s="2">
        <f t="shared" si="252"/>
        <v>70.484625418685042</v>
      </c>
      <c r="K493" s="2">
        <f t="shared" si="246"/>
        <v>48.046779426506504</v>
      </c>
      <c r="L493" s="6">
        <f t="shared" si="229"/>
        <v>2960.6563639938686</v>
      </c>
      <c r="M493" s="2">
        <f t="shared" si="230"/>
        <v>37.522207390894515</v>
      </c>
      <c r="N493" s="2">
        <f t="shared" si="247"/>
        <v>70.484625418685042</v>
      </c>
      <c r="O493" s="2">
        <f t="shared" si="248"/>
        <v>48.046779426506504</v>
      </c>
      <c r="P493" s="5">
        <f t="shared" si="231"/>
        <v>0.38723201939168422</v>
      </c>
      <c r="Q493" s="4">
        <f t="shared" si="249"/>
        <v>0.53234598563884272</v>
      </c>
      <c r="R493" s="4">
        <f t="shared" si="232"/>
        <v>0.32670659275811831</v>
      </c>
      <c r="S493" s="4">
        <f t="shared" si="253"/>
        <v>0</v>
      </c>
      <c r="T493" s="4">
        <f t="shared" si="254"/>
        <v>0</v>
      </c>
      <c r="U493" s="5">
        <f t="shared" si="255"/>
        <v>1.234819319700964</v>
      </c>
      <c r="V493" s="5">
        <f t="shared" si="256"/>
        <v>-7.8271770942154539</v>
      </c>
      <c r="W493" s="5">
        <f t="shared" si="257"/>
        <v>6.4656435923877629</v>
      </c>
      <c r="X493" s="5">
        <f t="shared" si="233"/>
        <v>1</v>
      </c>
      <c r="Y493" s="5">
        <f t="shared" si="234"/>
        <v>-0.85765700186119298</v>
      </c>
      <c r="Z493" s="5">
        <f t="shared" si="235"/>
        <v>4.9673808422725534</v>
      </c>
      <c r="AA493" s="5">
        <f t="shared" si="236"/>
        <v>6.1772073285137115</v>
      </c>
      <c r="AB493" s="5">
        <f t="shared" si="237"/>
        <v>0.37716231783977106</v>
      </c>
      <c r="AC493" s="5">
        <f t="shared" si="238"/>
        <v>-2.8597962519429005</v>
      </c>
      <c r="AD493" s="5">
        <f t="shared" si="239"/>
        <v>-19.531149079098526</v>
      </c>
      <c r="AE493">
        <f t="shared" si="227"/>
        <v>0</v>
      </c>
    </row>
    <row r="494" spans="1:31" x14ac:dyDescent="0.2">
      <c r="A494">
        <f t="shared" si="228"/>
        <v>4.6199999999999459</v>
      </c>
      <c r="B494" s="5">
        <f t="shared" si="240"/>
        <v>-31.584920247250199</v>
      </c>
      <c r="C494" s="5">
        <f t="shared" si="241"/>
        <v>347.37056774004418</v>
      </c>
      <c r="D494" s="5">
        <f t="shared" si="242"/>
        <v>53.999379808435016</v>
      </c>
      <c r="E494" s="2">
        <f t="shared" si="250"/>
        <v>348.80355290487768</v>
      </c>
      <c r="F494" s="2">
        <f t="shared" si="251"/>
        <v>-5.1953740809404581</v>
      </c>
      <c r="G494" s="3">
        <f t="shared" si="243"/>
        <v>-8.5065185733107356</v>
      </c>
      <c r="H494" s="3">
        <f t="shared" si="244"/>
        <v>53.915770600824231</v>
      </c>
      <c r="I494" s="3">
        <f t="shared" si="245"/>
        <v>-44.756084391247093</v>
      </c>
      <c r="J494" s="2">
        <f t="shared" si="252"/>
        <v>70.585963673773094</v>
      </c>
      <c r="K494" s="2">
        <f t="shared" si="246"/>
        <v>48.115857991665365</v>
      </c>
      <c r="L494" s="6">
        <f t="shared" si="229"/>
        <v>2960.6539966221139</v>
      </c>
      <c r="M494" s="2">
        <f t="shared" si="230"/>
        <v>37.522177387745536</v>
      </c>
      <c r="N494" s="2">
        <f t="shared" si="247"/>
        <v>70.585963673773094</v>
      </c>
      <c r="O494" s="2">
        <f t="shared" si="248"/>
        <v>48.115857991665365</v>
      </c>
      <c r="P494" s="5">
        <f t="shared" si="231"/>
        <v>0.3872318811678484</v>
      </c>
      <c r="Q494" s="4">
        <f t="shared" si="249"/>
        <v>0.53158128663032289</v>
      </c>
      <c r="R494" s="4">
        <f t="shared" si="232"/>
        <v>0.32655652283736952</v>
      </c>
      <c r="S494" s="4">
        <f t="shared" si="253"/>
        <v>0</v>
      </c>
      <c r="T494" s="4">
        <f t="shared" si="254"/>
        <v>0</v>
      </c>
      <c r="U494" s="5">
        <f t="shared" si="255"/>
        <v>1.2360461833985339</v>
      </c>
      <c r="V494" s="5">
        <f t="shared" si="256"/>
        <v>-7.8342722585983209</v>
      </c>
      <c r="W494" s="5">
        <f t="shared" si="257"/>
        <v>6.5033170525521928</v>
      </c>
      <c r="X494" s="5">
        <f t="shared" si="233"/>
        <v>1</v>
      </c>
      <c r="Y494" s="5">
        <f t="shared" si="234"/>
        <v>-0.85419471334188679</v>
      </c>
      <c r="Z494" s="5">
        <f t="shared" si="235"/>
        <v>4.9952807296563435</v>
      </c>
      <c r="AA494" s="5">
        <f t="shared" si="236"/>
        <v>6.1799560185660143</v>
      </c>
      <c r="AB494" s="5">
        <f t="shared" si="237"/>
        <v>0.3818514700566471</v>
      </c>
      <c r="AC494" s="5">
        <f t="shared" si="238"/>
        <v>-2.8389915289419774</v>
      </c>
      <c r="AD494" s="5">
        <f t="shared" si="239"/>
        <v>-19.490726928881791</v>
      </c>
      <c r="AE494">
        <f t="shared" si="227"/>
        <v>0</v>
      </c>
    </row>
    <row r="495" spans="1:31" x14ac:dyDescent="0.2">
      <c r="A495">
        <f t="shared" si="228"/>
        <v>4.6299999999999457</v>
      </c>
      <c r="B495" s="5">
        <f t="shared" si="240"/>
        <v>-31.669966340409804</v>
      </c>
      <c r="C495" s="5">
        <f t="shared" si="241"/>
        <v>347.90958349647599</v>
      </c>
      <c r="D495" s="5">
        <f t="shared" si="242"/>
        <v>53.550844428176099</v>
      </c>
      <c r="E495" s="2">
        <f t="shared" si="250"/>
        <v>349.3480571817941</v>
      </c>
      <c r="F495" s="2">
        <f t="shared" si="251"/>
        <v>-5.2012599327989983</v>
      </c>
      <c r="G495" s="3">
        <f t="shared" si="243"/>
        <v>-8.50270005861017</v>
      </c>
      <c r="H495" s="3">
        <f t="shared" si="244"/>
        <v>53.887380685534815</v>
      </c>
      <c r="I495" s="3">
        <f t="shared" si="245"/>
        <v>-44.950991660535912</v>
      </c>
      <c r="J495" s="2">
        <f t="shared" si="252"/>
        <v>70.687603981886454</v>
      </c>
      <c r="K495" s="2">
        <f t="shared" si="246"/>
        <v>48.185142455273656</v>
      </c>
      <c r="L495" s="6">
        <f t="shared" si="229"/>
        <v>2960.6516223394829</v>
      </c>
      <c r="M495" s="2">
        <f t="shared" si="230"/>
        <v>37.522147297010797</v>
      </c>
      <c r="N495" s="2">
        <f t="shared" si="247"/>
        <v>70.687603981886454</v>
      </c>
      <c r="O495" s="2">
        <f t="shared" si="248"/>
        <v>48.185142455273656</v>
      </c>
      <c r="P495" s="5">
        <f t="shared" si="231"/>
        <v>0.38723174254061793</v>
      </c>
      <c r="Q495" s="4">
        <f t="shared" si="249"/>
        <v>0.53081651072266878</v>
      </c>
      <c r="R495" s="4">
        <f t="shared" si="232"/>
        <v>0.32640614379630206</v>
      </c>
      <c r="S495" s="4">
        <f t="shared" si="253"/>
        <v>0</v>
      </c>
      <c r="T495" s="4">
        <f t="shared" si="254"/>
        <v>0</v>
      </c>
      <c r="U495" s="5">
        <f t="shared" si="255"/>
        <v>1.2372699348767757</v>
      </c>
      <c r="V495" s="5">
        <f t="shared" si="256"/>
        <v>-7.8414192588101157</v>
      </c>
      <c r="W495" s="5">
        <f t="shared" si="257"/>
        <v>6.541041097663828</v>
      </c>
      <c r="X495" s="5">
        <f t="shared" si="233"/>
        <v>0.99999999999999967</v>
      </c>
      <c r="Y495" s="5">
        <f t="shared" si="234"/>
        <v>-0.85073917423882495</v>
      </c>
      <c r="Z495" s="5">
        <f t="shared" si="235"/>
        <v>5.0231896471675386</v>
      </c>
      <c r="AA495" s="5">
        <f t="shared" si="236"/>
        <v>6.1827359649378524</v>
      </c>
      <c r="AB495" s="5">
        <f t="shared" si="237"/>
        <v>0.38653076063795078</v>
      </c>
      <c r="AC495" s="5">
        <f t="shared" si="238"/>
        <v>-2.8182296116425771</v>
      </c>
      <c r="AD495" s="5">
        <f t="shared" si="239"/>
        <v>-19.450222937398319</v>
      </c>
      <c r="AE495">
        <f t="shared" si="227"/>
        <v>0</v>
      </c>
    </row>
    <row r="496" spans="1:31" x14ac:dyDescent="0.2">
      <c r="A496">
        <f t="shared" si="228"/>
        <v>4.6399999999999455</v>
      </c>
      <c r="B496" s="5">
        <f t="shared" si="240"/>
        <v>-31.754974014457876</v>
      </c>
      <c r="C496" s="5">
        <f t="shared" si="241"/>
        <v>348.44831639185077</v>
      </c>
      <c r="D496" s="5">
        <f t="shared" si="242"/>
        <v>53.100362000423871</v>
      </c>
      <c r="E496" s="2">
        <f t="shared" si="250"/>
        <v>349.89227995337967</v>
      </c>
      <c r="F496" s="2">
        <f t="shared" si="251"/>
        <v>-5.2071254039243247</v>
      </c>
      <c r="G496" s="3">
        <f t="shared" si="243"/>
        <v>-8.4988347510037912</v>
      </c>
      <c r="H496" s="3">
        <f t="shared" si="244"/>
        <v>53.859198389418388</v>
      </c>
      <c r="I496" s="3">
        <f t="shared" si="245"/>
        <v>-45.145493889909893</v>
      </c>
      <c r="J496" s="2">
        <f t="shared" si="252"/>
        <v>70.789540624583012</v>
      </c>
      <c r="K496" s="2">
        <f t="shared" si="246"/>
        <v>48.25462891927949</v>
      </c>
      <c r="L496" s="6">
        <f t="shared" si="229"/>
        <v>2960.6492411812528</v>
      </c>
      <c r="M496" s="2">
        <f t="shared" si="230"/>
        <v>37.522117119137413</v>
      </c>
      <c r="N496" s="2">
        <f t="shared" si="247"/>
        <v>70.789540624583012</v>
      </c>
      <c r="O496" s="2">
        <f t="shared" si="248"/>
        <v>48.25462891927949</v>
      </c>
      <c r="P496" s="5">
        <f t="shared" si="231"/>
        <v>0.38723160351205355</v>
      </c>
      <c r="Q496" s="4">
        <f t="shared" si="249"/>
        <v>0.53005171086118263</v>
      </c>
      <c r="R496" s="4">
        <f t="shared" si="232"/>
        <v>0.32625546512247122</v>
      </c>
      <c r="S496" s="4">
        <f t="shared" si="253"/>
        <v>0</v>
      </c>
      <c r="T496" s="4">
        <f t="shared" si="254"/>
        <v>0</v>
      </c>
      <c r="U496" s="5">
        <f t="shared" si="255"/>
        <v>1.2384904519095141</v>
      </c>
      <c r="V496" s="5">
        <f t="shared" si="256"/>
        <v>-7.848617476050654</v>
      </c>
      <c r="W496" s="5">
        <f t="shared" si="257"/>
        <v>6.5788151867276818</v>
      </c>
      <c r="X496" s="5">
        <f t="shared" si="233"/>
        <v>1.0000000000000002</v>
      </c>
      <c r="Y496" s="5">
        <f t="shared" si="234"/>
        <v>-0.8472903472303307</v>
      </c>
      <c r="Z496" s="5">
        <f t="shared" si="235"/>
        <v>5.0511071874769859</v>
      </c>
      <c r="AA496" s="5">
        <f t="shared" si="236"/>
        <v>6.1855467884511093</v>
      </c>
      <c r="AB496" s="5">
        <f t="shared" si="237"/>
        <v>0.39120010467918342</v>
      </c>
      <c r="AC496" s="5">
        <f t="shared" si="238"/>
        <v>-2.797510288573668</v>
      </c>
      <c r="AD496" s="5">
        <f t="shared" si="239"/>
        <v>-19.409638024821209</v>
      </c>
      <c r="AE496">
        <f t="shared" si="227"/>
        <v>0</v>
      </c>
    </row>
    <row r="497" spans="1:31" x14ac:dyDescent="0.2">
      <c r="A497">
        <f t="shared" si="228"/>
        <v>4.6499999999999453</v>
      </c>
      <c r="B497" s="5">
        <f t="shared" si="240"/>
        <v>-31.839942801962678</v>
      </c>
      <c r="C497" s="5">
        <f t="shared" si="241"/>
        <v>348.98676850023054</v>
      </c>
      <c r="D497" s="5">
        <f t="shared" si="242"/>
        <v>52.647936579623533</v>
      </c>
      <c r="E497" s="2">
        <f t="shared" si="250"/>
        <v>350.43622322166664</v>
      </c>
      <c r="F497" s="2">
        <f t="shared" si="251"/>
        <v>-5.2129704965477481</v>
      </c>
      <c r="G497" s="3">
        <f t="shared" si="243"/>
        <v>-8.4949227499569986</v>
      </c>
      <c r="H497" s="3">
        <f t="shared" si="244"/>
        <v>53.831223286532655</v>
      </c>
      <c r="I497" s="3">
        <f t="shared" si="245"/>
        <v>-45.339590270158105</v>
      </c>
      <c r="J497" s="2">
        <f t="shared" si="252"/>
        <v>70.891767920669665</v>
      </c>
      <c r="K497" s="2">
        <f t="shared" si="246"/>
        <v>48.324313511022261</v>
      </c>
      <c r="L497" s="6">
        <f t="shared" si="229"/>
        <v>2960.6468531828145</v>
      </c>
      <c r="M497" s="2">
        <f t="shared" si="230"/>
        <v>37.522086854573864</v>
      </c>
      <c r="N497" s="2">
        <f t="shared" si="247"/>
        <v>70.891767920669665</v>
      </c>
      <c r="O497" s="2">
        <f t="shared" si="248"/>
        <v>48.324313511022261</v>
      </c>
      <c r="P497" s="5">
        <f t="shared" si="231"/>
        <v>0.3872314640842226</v>
      </c>
      <c r="Q497" s="4">
        <f t="shared" si="249"/>
        <v>0.52928693916284286</v>
      </c>
      <c r="R497" s="4">
        <f t="shared" si="232"/>
        <v>0.32610449621786392</v>
      </c>
      <c r="S497" s="4">
        <f t="shared" si="253"/>
        <v>0</v>
      </c>
      <c r="T497" s="4">
        <f t="shared" si="254"/>
        <v>0</v>
      </c>
      <c r="U497" s="5">
        <f t="shared" si="255"/>
        <v>1.2397076131383971</v>
      </c>
      <c r="V497" s="5">
        <f t="shared" si="256"/>
        <v>-7.8558662976900306</v>
      </c>
      <c r="W497" s="5">
        <f t="shared" si="257"/>
        <v>6.6166387722331113</v>
      </c>
      <c r="X497" s="5">
        <f t="shared" si="233"/>
        <v>1</v>
      </c>
      <c r="Y497" s="5">
        <f t="shared" si="234"/>
        <v>-0.84384819658686894</v>
      </c>
      <c r="Z497" s="5">
        <f t="shared" si="235"/>
        <v>5.0790329405302597</v>
      </c>
      <c r="AA497" s="5">
        <f t="shared" si="236"/>
        <v>6.1883881144975446</v>
      </c>
      <c r="AB497" s="5">
        <f t="shared" si="237"/>
        <v>0.39585941655152812</v>
      </c>
      <c r="AC497" s="5">
        <f t="shared" si="238"/>
        <v>-2.776833357159771</v>
      </c>
      <c r="AD497" s="5">
        <f t="shared" si="239"/>
        <v>-19.368973113269345</v>
      </c>
      <c r="AE497">
        <f t="shared" si="227"/>
        <v>0</v>
      </c>
    </row>
    <row r="498" spans="1:31" x14ac:dyDescent="0.2">
      <c r="A498">
        <f t="shared" si="228"/>
        <v>4.6599999999999451</v>
      </c>
      <c r="B498" s="5">
        <f t="shared" si="240"/>
        <v>-31.924872236491421</v>
      </c>
      <c r="C498" s="5">
        <f t="shared" si="241"/>
        <v>349.524941891428</v>
      </c>
      <c r="D498" s="5">
        <f t="shared" si="242"/>
        <v>52.193572228266291</v>
      </c>
      <c r="E498" s="2">
        <f t="shared" si="250"/>
        <v>350.97988898442946</v>
      </c>
      <c r="F498" s="2">
        <f t="shared" si="251"/>
        <v>-5.2187952128803774</v>
      </c>
      <c r="G498" s="3">
        <f t="shared" si="243"/>
        <v>-8.4909641557914828</v>
      </c>
      <c r="H498" s="3">
        <f t="shared" si="244"/>
        <v>53.803454952961054</v>
      </c>
      <c r="I498" s="3">
        <f t="shared" si="245"/>
        <v>-45.533280001290798</v>
      </c>
      <c r="J498" s="2">
        <f t="shared" si="252"/>
        <v>70.994280226270305</v>
      </c>
      <c r="K498" s="2">
        <f t="shared" si="246"/>
        <v>48.394192383279005</v>
      </c>
      <c r="L498" s="6">
        <f t="shared" si="229"/>
        <v>2960.6444583796651</v>
      </c>
      <c r="M498" s="2">
        <f t="shared" si="230"/>
        <v>37.52205650377006</v>
      </c>
      <c r="N498" s="2">
        <f t="shared" si="247"/>
        <v>70.994280226270305</v>
      </c>
      <c r="O498" s="2">
        <f t="shared" si="248"/>
        <v>48.394192383279005</v>
      </c>
      <c r="P498" s="5">
        <f t="shared" si="231"/>
        <v>0.38723132425919859</v>
      </c>
      <c r="Q498" s="4">
        <f t="shared" si="249"/>
        <v>0.52852224692159944</v>
      </c>
      <c r="R498" s="4">
        <f t="shared" si="232"/>
        <v>0.32595324639892231</v>
      </c>
      <c r="S498" s="4">
        <f t="shared" si="253"/>
        <v>0</v>
      </c>
      <c r="T498" s="4">
        <f t="shared" si="254"/>
        <v>0</v>
      </c>
      <c r="U498" s="5">
        <f t="shared" si="255"/>
        <v>1.240921298080617</v>
      </c>
      <c r="V498" s="5">
        <f t="shared" si="256"/>
        <v>-7.8631651172277124</v>
      </c>
      <c r="W498" s="5">
        <f t="shared" si="257"/>
        <v>6.6545113002897898</v>
      </c>
      <c r="X498" s="5">
        <f t="shared" si="233"/>
        <v>1</v>
      </c>
      <c r="Y498" s="5">
        <f t="shared" si="234"/>
        <v>-0.84041268814726078</v>
      </c>
      <c r="Z498" s="5">
        <f t="shared" si="235"/>
        <v>5.1069664936445136</v>
      </c>
      <c r="AA498" s="5">
        <f t="shared" si="236"/>
        <v>6.1912595730029354</v>
      </c>
      <c r="AB498" s="5">
        <f t="shared" si="237"/>
        <v>0.40050860993335624</v>
      </c>
      <c r="AC498" s="5">
        <f t="shared" si="238"/>
        <v>-2.7561986235831988</v>
      </c>
      <c r="AD498" s="5">
        <f t="shared" si="239"/>
        <v>-19.328229126707274</v>
      </c>
      <c r="AE498">
        <f t="shared" si="227"/>
        <v>0</v>
      </c>
    </row>
    <row r="499" spans="1:31" x14ac:dyDescent="0.2">
      <c r="A499">
        <f t="shared" si="228"/>
        <v>4.6699999999999449</v>
      </c>
      <c r="B499" s="5">
        <f t="shared" si="240"/>
        <v>-32.009761852618844</v>
      </c>
      <c r="C499" s="5">
        <f t="shared" si="241"/>
        <v>350.06283863102641</v>
      </c>
      <c r="D499" s="5">
        <f t="shared" si="242"/>
        <v>51.737273016797047</v>
      </c>
      <c r="E499" s="2">
        <f t="shared" si="250"/>
        <v>351.5232792352071</v>
      </c>
      <c r="F499" s="2">
        <f t="shared" si="251"/>
        <v>-5.2245995551159075</v>
      </c>
      <c r="G499" s="3">
        <f t="shared" si="243"/>
        <v>-8.4869590696921495</v>
      </c>
      <c r="H499" s="3">
        <f t="shared" si="244"/>
        <v>53.775892966725223</v>
      </c>
      <c r="I499" s="3">
        <f t="shared" si="245"/>
        <v>-45.726562292557873</v>
      </c>
      <c r="J499" s="2">
        <f t="shared" si="252"/>
        <v>71.097071934886969</v>
      </c>
      <c r="K499" s="2">
        <f t="shared" si="246"/>
        <v>48.464261714306041</v>
      </c>
      <c r="L499" s="6">
        <f t="shared" si="229"/>
        <v>2960.6420568074054</v>
      </c>
      <c r="M499" s="2">
        <f t="shared" si="230"/>
        <v>37.52202606717718</v>
      </c>
      <c r="N499" s="2">
        <f t="shared" si="247"/>
        <v>71.097071934886969</v>
      </c>
      <c r="O499" s="2">
        <f t="shared" si="248"/>
        <v>48.464261714306041</v>
      </c>
      <c r="P499" s="5">
        <f t="shared" si="231"/>
        <v>0.38723118403906109</v>
      </c>
      <c r="Q499" s="4">
        <f t="shared" si="249"/>
        <v>0.52775768461380634</v>
      </c>
      <c r="R499" s="4">
        <f t="shared" si="232"/>
        <v>0.32580172489658404</v>
      </c>
      <c r="S499" s="4">
        <f t="shared" si="253"/>
        <v>0</v>
      </c>
      <c r="T499" s="4">
        <f t="shared" si="254"/>
        <v>0</v>
      </c>
      <c r="U499" s="5">
        <f t="shared" si="255"/>
        <v>1.2421313871364035</v>
      </c>
      <c r="V499" s="5">
        <f t="shared" si="256"/>
        <v>-7.8705133342513109</v>
      </c>
      <c r="W499" s="5">
        <f t="shared" si="257"/>
        <v>6.6924322107628997</v>
      </c>
      <c r="X499" s="5">
        <f t="shared" si="233"/>
        <v>0.99999999999999978</v>
      </c>
      <c r="Y499" s="5">
        <f t="shared" si="234"/>
        <v>-0.83698378929496053</v>
      </c>
      <c r="Z499" s="5">
        <f t="shared" si="235"/>
        <v>5.134907431604403</v>
      </c>
      <c r="AA499" s="5">
        <f t="shared" si="236"/>
        <v>6.1941607983909215</v>
      </c>
      <c r="AB499" s="5">
        <f t="shared" si="237"/>
        <v>0.40514759784144294</v>
      </c>
      <c r="AC499" s="5">
        <f t="shared" si="238"/>
        <v>-2.7356059026469079</v>
      </c>
      <c r="AD499" s="5">
        <f t="shared" si="239"/>
        <v>-19.287406990846179</v>
      </c>
      <c r="AE499">
        <f t="shared" si="227"/>
        <v>0</v>
      </c>
    </row>
    <row r="500" spans="1:31" x14ac:dyDescent="0.2">
      <c r="A500">
        <f t="shared" si="228"/>
        <v>4.6799999999999446</v>
      </c>
      <c r="B500" s="5">
        <f t="shared" si="240"/>
        <v>-32.094611185935868</v>
      </c>
      <c r="C500" s="5">
        <f t="shared" si="241"/>
        <v>350.60046078039852</v>
      </c>
      <c r="D500" s="5">
        <f t="shared" si="242"/>
        <v>51.279043023521929</v>
      </c>
      <c r="E500" s="2">
        <f t="shared" si="250"/>
        <v>352.06639596332417</v>
      </c>
      <c r="F500" s="2">
        <f t="shared" si="251"/>
        <v>-5.2303835254334015</v>
      </c>
      <c r="G500" s="3">
        <f t="shared" si="243"/>
        <v>-8.482907593713735</v>
      </c>
      <c r="H500" s="3">
        <f t="shared" si="244"/>
        <v>53.748536907698757</v>
      </c>
      <c r="I500" s="3">
        <f t="shared" si="245"/>
        <v>-45.919436362466335</v>
      </c>
      <c r="J500" s="2">
        <f t="shared" si="252"/>
        <v>71.200137477453907</v>
      </c>
      <c r="K500" s="2">
        <f t="shared" si="246"/>
        <v>48.534517707875871</v>
      </c>
      <c r="L500" s="6">
        <f t="shared" si="229"/>
        <v>2960.6396485017353</v>
      </c>
      <c r="M500" s="2">
        <f t="shared" si="230"/>
        <v>37.521995545247684</v>
      </c>
      <c r="N500" s="2">
        <f t="shared" si="247"/>
        <v>71.200137477453907</v>
      </c>
      <c r="O500" s="2">
        <f t="shared" si="248"/>
        <v>48.534517707875871</v>
      </c>
      <c r="P500" s="5">
        <f t="shared" si="231"/>
        <v>0.38723104342589543</v>
      </c>
      <c r="Q500" s="4">
        <f t="shared" si="249"/>
        <v>0.52699330190379656</v>
      </c>
      <c r="R500" s="4">
        <f t="shared" si="232"/>
        <v>0.32564994085634069</v>
      </c>
      <c r="S500" s="4">
        <f t="shared" si="253"/>
        <v>0</v>
      </c>
      <c r="T500" s="4">
        <f t="shared" si="254"/>
        <v>0</v>
      </c>
      <c r="U500" s="5">
        <f t="shared" si="255"/>
        <v>1.243337761596284</v>
      </c>
      <c r="V500" s="5">
        <f t="shared" si="256"/>
        <v>-7.8779103543950022</v>
      </c>
      <c r="W500" s="5">
        <f t="shared" si="257"/>
        <v>6.7304009374074738</v>
      </c>
      <c r="X500" s="5">
        <f t="shared" si="233"/>
        <v>1</v>
      </c>
      <c r="Y500" s="5">
        <f t="shared" si="234"/>
        <v>-0.83356146893438754</v>
      </c>
      <c r="Z500" s="5">
        <f t="shared" si="235"/>
        <v>5.1628553367570502</v>
      </c>
      <c r="AA500" s="5">
        <f t="shared" si="236"/>
        <v>6.1970914295465107</v>
      </c>
      <c r="AB500" s="5">
        <f t="shared" si="237"/>
        <v>0.40977629266189641</v>
      </c>
      <c r="AC500" s="5">
        <f t="shared" si="238"/>
        <v>-2.715055017637952</v>
      </c>
      <c r="AD500" s="5">
        <f t="shared" si="239"/>
        <v>-19.246507633046015</v>
      </c>
      <c r="AE500">
        <f t="shared" si="227"/>
        <v>0</v>
      </c>
    </row>
    <row r="501" spans="1:31" x14ac:dyDescent="0.2">
      <c r="A501">
        <f t="shared" si="228"/>
        <v>4.6899999999999444</v>
      </c>
      <c r="B501" s="5">
        <f t="shared" si="240"/>
        <v>-32.17941977305837</v>
      </c>
      <c r="C501" s="5">
        <f t="shared" si="241"/>
        <v>351.1378103967246</v>
      </c>
      <c r="D501" s="5">
        <f t="shared" si="242"/>
        <v>50.818886334515618</v>
      </c>
      <c r="E501" s="2">
        <f t="shared" si="250"/>
        <v>352.60924115391083</v>
      </c>
      <c r="F501" s="2">
        <f t="shared" si="251"/>
        <v>-5.23614712600006</v>
      </c>
      <c r="G501" s="3">
        <f t="shared" si="243"/>
        <v>-8.4788098307871156</v>
      </c>
      <c r="H501" s="3">
        <f t="shared" si="244"/>
        <v>53.721386357522377</v>
      </c>
      <c r="I501" s="3">
        <f t="shared" si="245"/>
        <v>-46.111901438796792</v>
      </c>
      <c r="J501" s="2">
        <f t="shared" si="252"/>
        <v>71.303471322384809</v>
      </c>
      <c r="K501" s="2">
        <f t="shared" si="246"/>
        <v>48.604956593309339</v>
      </c>
      <c r="L501" s="6">
        <f t="shared" si="229"/>
        <v>2960.6372334984494</v>
      </c>
      <c r="M501" s="2">
        <f t="shared" si="230"/>
        <v>37.521964938435211</v>
      </c>
      <c r="N501" s="2">
        <f t="shared" si="247"/>
        <v>71.303471322384809</v>
      </c>
      <c r="O501" s="2">
        <f t="shared" si="248"/>
        <v>48.604956593309339</v>
      </c>
      <c r="P501" s="5">
        <f t="shared" si="231"/>
        <v>0.38723090242179259</v>
      </c>
      <c r="Q501" s="4">
        <f t="shared" si="249"/>
        <v>0.52622914764958539</v>
      </c>
      <c r="R501" s="4">
        <f t="shared" si="232"/>
        <v>0.32549790333831297</v>
      </c>
      <c r="S501" s="4">
        <f t="shared" si="253"/>
        <v>0</v>
      </c>
      <c r="T501" s="4">
        <f t="shared" si="254"/>
        <v>0</v>
      </c>
      <c r="U501" s="5">
        <f t="shared" si="255"/>
        <v>1.2445403036481144</v>
      </c>
      <c r="V501" s="5">
        <f t="shared" si="256"/>
        <v>-7.8853555892975935</v>
      </c>
      <c r="W501" s="5">
        <f t="shared" si="257"/>
        <v>6.768416908001881</v>
      </c>
      <c r="X501" s="5">
        <f t="shared" si="233"/>
        <v>1</v>
      </c>
      <c r="Y501" s="5">
        <f t="shared" si="234"/>
        <v>-0.83014569746733247</v>
      </c>
      <c r="Z501" s="5">
        <f t="shared" si="235"/>
        <v>5.1908097891060301</v>
      </c>
      <c r="AA501" s="5">
        <f t="shared" si="236"/>
        <v>6.2000511097793041</v>
      </c>
      <c r="AB501" s="5">
        <f t="shared" si="237"/>
        <v>0.41439460618078194</v>
      </c>
      <c r="AC501" s="5">
        <f t="shared" si="238"/>
        <v>-2.6945458001915634</v>
      </c>
      <c r="AD501" s="5">
        <f t="shared" si="239"/>
        <v>-19.205531982218815</v>
      </c>
      <c r="AE501">
        <f t="shared" si="227"/>
        <v>0</v>
      </c>
    </row>
    <row r="502" spans="1:31" x14ac:dyDescent="0.2">
      <c r="A502">
        <f t="shared" si="228"/>
        <v>4.6999999999999442</v>
      </c>
      <c r="B502" s="5">
        <f t="shared" si="240"/>
        <v>-32.26418715163593</v>
      </c>
      <c r="C502" s="5">
        <f t="shared" si="241"/>
        <v>351.67488953300983</v>
      </c>
      <c r="D502" s="5">
        <f t="shared" si="242"/>
        <v>50.356807043528541</v>
      </c>
      <c r="E502" s="2">
        <f t="shared" si="250"/>
        <v>353.1518167879226</v>
      </c>
      <c r="F502" s="2">
        <f t="shared" si="251"/>
        <v>-5.2418903589739818</v>
      </c>
      <c r="G502" s="3">
        <f t="shared" si="243"/>
        <v>-8.474665884725308</v>
      </c>
      <c r="H502" s="3">
        <f t="shared" si="244"/>
        <v>53.694440899520458</v>
      </c>
      <c r="I502" s="3">
        <f t="shared" si="245"/>
        <v>-46.30395675861898</v>
      </c>
      <c r="J502" s="2">
        <f t="shared" si="252"/>
        <v>71.407067975613444</v>
      </c>
      <c r="K502" s="2">
        <f t="shared" si="246"/>
        <v>48.675574625503366</v>
      </c>
      <c r="L502" s="6">
        <f t="shared" si="229"/>
        <v>2960.6348118334331</v>
      </c>
      <c r="M502" s="2">
        <f t="shared" si="230"/>
        <v>37.521934247194544</v>
      </c>
      <c r="N502" s="2">
        <f t="shared" si="247"/>
        <v>71.407067975613444</v>
      </c>
      <c r="O502" s="2">
        <f t="shared" si="248"/>
        <v>48.675574625503366</v>
      </c>
      <c r="P502" s="5">
        <f t="shared" si="231"/>
        <v>0.38723076102884868</v>
      </c>
      <c r="Q502" s="4">
        <f t="shared" si="249"/>
        <v>0.52546526990869913</v>
      </c>
      <c r="R502" s="4">
        <f t="shared" si="232"/>
        <v>0.32534562131734268</v>
      </c>
      <c r="S502" s="4">
        <f t="shared" si="253"/>
        <v>0</v>
      </c>
      <c r="T502" s="4">
        <f t="shared" si="254"/>
        <v>0</v>
      </c>
      <c r="U502" s="5">
        <f t="shared" si="255"/>
        <v>1.2457388963838871</v>
      </c>
      <c r="V502" s="5">
        <f t="shared" si="256"/>
        <v>-7.8928484565603112</v>
      </c>
      <c r="W502" s="5">
        <f t="shared" si="257"/>
        <v>6.8064795444804638</v>
      </c>
      <c r="X502" s="5">
        <f t="shared" si="233"/>
        <v>0.99999999999999978</v>
      </c>
      <c r="Y502" s="5">
        <f t="shared" si="234"/>
        <v>-0.82673644676943658</v>
      </c>
      <c r="Z502" s="5">
        <f t="shared" si="235"/>
        <v>5.2187703664044003</v>
      </c>
      <c r="AA502" s="5">
        <f t="shared" si="236"/>
        <v>6.2030394867864489</v>
      </c>
      <c r="AB502" s="5">
        <f t="shared" si="237"/>
        <v>0.41900244961445055</v>
      </c>
      <c r="AC502" s="5">
        <f t="shared" si="238"/>
        <v>-2.6740780901559109</v>
      </c>
      <c r="AD502" s="5">
        <f t="shared" si="239"/>
        <v>-19.164480968733088</v>
      </c>
      <c r="AE502">
        <f t="shared" si="227"/>
        <v>0</v>
      </c>
    </row>
    <row r="503" spans="1:31" x14ac:dyDescent="0.2">
      <c r="A503">
        <f t="shared" si="228"/>
        <v>4.709999999999944</v>
      </c>
      <c r="B503" s="5">
        <f t="shared" si="240"/>
        <v>-32.348912860360699</v>
      </c>
      <c r="C503" s="5">
        <f t="shared" si="241"/>
        <v>352.21170023810055</v>
      </c>
      <c r="D503" s="5">
        <f t="shared" si="242"/>
        <v>49.892809251893915</v>
      </c>
      <c r="E503" s="2">
        <f t="shared" si="250"/>
        <v>353.69412484215906</v>
      </c>
      <c r="F503" s="2">
        <f t="shared" si="251"/>
        <v>-5.2476132265069211</v>
      </c>
      <c r="G503" s="3">
        <f t="shared" si="243"/>
        <v>-8.470475860229163</v>
      </c>
      <c r="H503" s="3">
        <f t="shared" si="244"/>
        <v>53.667700118618896</v>
      </c>
      <c r="I503" s="3">
        <f t="shared" si="245"/>
        <v>-46.495601568306313</v>
      </c>
      <c r="J503" s="2">
        <f t="shared" si="252"/>
        <v>71.510921980627685</v>
      </c>
      <c r="K503" s="2">
        <f t="shared" si="246"/>
        <v>48.746368084954113</v>
      </c>
      <c r="L503" s="6">
        <f t="shared" si="229"/>
        <v>2960.6323835426574</v>
      </c>
      <c r="M503" s="2">
        <f t="shared" si="230"/>
        <v>37.521903471981588</v>
      </c>
      <c r="N503" s="2">
        <f t="shared" si="247"/>
        <v>71.510921980627685</v>
      </c>
      <c r="O503" s="2">
        <f t="shared" si="248"/>
        <v>48.746368084954113</v>
      </c>
      <c r="P503" s="5">
        <f t="shared" si="231"/>
        <v>0.38723061924916496</v>
      </c>
      <c r="Q503" s="4">
        <f t="shared" si="249"/>
        <v>0.52470171594412218</v>
      </c>
      <c r="R503" s="4">
        <f t="shared" si="232"/>
        <v>0.3251931036831005</v>
      </c>
      <c r="S503" s="4">
        <f t="shared" si="253"/>
        <v>0</v>
      </c>
      <c r="T503" s="4">
        <f t="shared" si="254"/>
        <v>0</v>
      </c>
      <c r="U503" s="5">
        <f t="shared" si="255"/>
        <v>1.2469334238063123</v>
      </c>
      <c r="V503" s="5">
        <f t="shared" si="256"/>
        <v>-7.9003883797042569</v>
      </c>
      <c r="W503" s="5">
        <f t="shared" si="257"/>
        <v>6.8445882630652832</v>
      </c>
      <c r="X503" s="5">
        <f t="shared" si="233"/>
        <v>0.99999999999999978</v>
      </c>
      <c r="Y503" s="5">
        <f t="shared" si="234"/>
        <v>-0.82333369016674562</v>
      </c>
      <c r="Z503" s="5">
        <f t="shared" si="235"/>
        <v>5.2467366442467416</v>
      </c>
      <c r="AA503" s="5">
        <f t="shared" si="236"/>
        <v>6.2060562126153158</v>
      </c>
      <c r="AB503" s="5">
        <f t="shared" si="237"/>
        <v>0.42359973363956671</v>
      </c>
      <c r="AC503" s="5">
        <f t="shared" si="238"/>
        <v>-2.6536517354575153</v>
      </c>
      <c r="AD503" s="5">
        <f t="shared" si="239"/>
        <v>-19.1233555243194</v>
      </c>
      <c r="AE503">
        <f t="shared" si="227"/>
        <v>0</v>
      </c>
    </row>
    <row r="504" spans="1:31" x14ac:dyDescent="0.2">
      <c r="A504">
        <f t="shared" si="228"/>
        <v>4.7199999999999438</v>
      </c>
      <c r="B504" s="5">
        <f t="shared" si="240"/>
        <v>-32.433596438976309</v>
      </c>
      <c r="C504" s="5">
        <f t="shared" si="241"/>
        <v>352.7482445567</v>
      </c>
      <c r="D504" s="5">
        <f t="shared" si="242"/>
        <v>49.426897068434634</v>
      </c>
      <c r="E504" s="2">
        <f t="shared" si="250"/>
        <v>354.23616728928147</v>
      </c>
      <c r="F504" s="2">
        <f t="shared" si="251"/>
        <v>-5.2533157307470226</v>
      </c>
      <c r="G504" s="3">
        <f t="shared" si="243"/>
        <v>-8.4662398628927669</v>
      </c>
      <c r="H504" s="3">
        <f t="shared" si="244"/>
        <v>53.641163601264324</v>
      </c>
      <c r="I504" s="3">
        <f t="shared" si="245"/>
        <v>-46.686835123549507</v>
      </c>
      <c r="J504" s="2">
        <f t="shared" si="252"/>
        <v>71.615027918497219</v>
      </c>
      <c r="K504" s="2">
        <f t="shared" si="246"/>
        <v>48.81733327777588</v>
      </c>
      <c r="L504" s="6">
        <f t="shared" si="229"/>
        <v>2960.629948662177</v>
      </c>
      <c r="M504" s="2">
        <f t="shared" si="230"/>
        <v>37.521872613253286</v>
      </c>
      <c r="N504" s="2">
        <f t="shared" si="247"/>
        <v>71.615027918497219</v>
      </c>
      <c r="O504" s="2">
        <f t="shared" si="248"/>
        <v>48.81733327777588</v>
      </c>
      <c r="P504" s="5">
        <f t="shared" si="231"/>
        <v>0.38723047708484737</v>
      </c>
      <c r="Q504" s="4">
        <f t="shared" si="249"/>
        <v>0.52393853223035447</v>
      </c>
      <c r="R504" s="4">
        <f t="shared" si="232"/>
        <v>0.32504035924021007</v>
      </c>
      <c r="S504" s="4">
        <f t="shared" si="253"/>
        <v>0</v>
      </c>
      <c r="T504" s="4">
        <f t="shared" si="254"/>
        <v>0</v>
      </c>
      <c r="U504" s="5">
        <f t="shared" si="255"/>
        <v>1.248123770835184</v>
      </c>
      <c r="V504" s="5">
        <f t="shared" si="256"/>
        <v>-7.9079747881276203</v>
      </c>
      <c r="W504" s="5">
        <f t="shared" si="257"/>
        <v>6.8827424743970047</v>
      </c>
      <c r="X504" s="5">
        <f t="shared" si="233"/>
        <v>1</v>
      </c>
      <c r="Y504" s="5">
        <f t="shared" si="234"/>
        <v>-0.81993740241235569</v>
      </c>
      <c r="Z504" s="5">
        <f t="shared" si="235"/>
        <v>5.2747081961602325</v>
      </c>
      <c r="AA504" s="5">
        <f t="shared" si="236"/>
        <v>6.2091009436259652</v>
      </c>
      <c r="AB504" s="5">
        <f t="shared" si="237"/>
        <v>0.42818636842282831</v>
      </c>
      <c r="AC504" s="5">
        <f t="shared" si="238"/>
        <v>-2.6332665919673879</v>
      </c>
      <c r="AD504" s="5">
        <f t="shared" si="239"/>
        <v>-19.082156581977031</v>
      </c>
      <c r="AE504">
        <f t="shared" si="227"/>
        <v>0</v>
      </c>
    </row>
    <row r="505" spans="1:31" x14ac:dyDescent="0.2">
      <c r="A505">
        <f t="shared" si="228"/>
        <v>4.7299999999999436</v>
      </c>
      <c r="B505" s="5">
        <f t="shared" si="240"/>
        <v>-32.518237428286817</v>
      </c>
      <c r="C505" s="5">
        <f t="shared" si="241"/>
        <v>353.28452452938302</v>
      </c>
      <c r="D505" s="5">
        <f t="shared" si="242"/>
        <v>48.959074609370035</v>
      </c>
      <c r="E505" s="2">
        <f t="shared" si="250"/>
        <v>354.77794609782984</v>
      </c>
      <c r="F505" s="2">
        <f t="shared" si="251"/>
        <v>-5.2589978738415644</v>
      </c>
      <c r="G505" s="3">
        <f t="shared" si="243"/>
        <v>-8.4619579992085381</v>
      </c>
      <c r="H505" s="3">
        <f t="shared" si="244"/>
        <v>53.614830935344649</v>
      </c>
      <c r="I505" s="3">
        <f t="shared" si="245"/>
        <v>-46.877656689369275</v>
      </c>
      <c r="J505" s="2">
        <f t="shared" si="252"/>
        <v>71.719380407894818</v>
      </c>
      <c r="K505" s="2">
        <f t="shared" si="246"/>
        <v>48.888466535715622</v>
      </c>
      <c r="L505" s="6">
        <f t="shared" si="229"/>
        <v>2960.6275072281242</v>
      </c>
      <c r="M505" s="2">
        <f t="shared" si="230"/>
        <v>37.521841671467548</v>
      </c>
      <c r="N505" s="2">
        <f t="shared" si="247"/>
        <v>71.719380407894818</v>
      </c>
      <c r="O505" s="2">
        <f t="shared" si="248"/>
        <v>48.888466535715622</v>
      </c>
      <c r="P505" s="5">
        <f t="shared" si="231"/>
        <v>0.38723033453800659</v>
      </c>
      <c r="Q505" s="4">
        <f t="shared" si="249"/>
        <v>0.52317576445957659</v>
      </c>
      <c r="R505" s="4">
        <f t="shared" si="232"/>
        <v>0.32488739670838701</v>
      </c>
      <c r="S505" s="4">
        <f t="shared" si="253"/>
        <v>0</v>
      </c>
      <c r="T505" s="4">
        <f t="shared" si="254"/>
        <v>0</v>
      </c>
      <c r="U505" s="5">
        <f t="shared" si="255"/>
        <v>1.249309823313522</v>
      </c>
      <c r="V505" s="5">
        <f t="shared" si="256"/>
        <v>-7.9156071170625859</v>
      </c>
      <c r="W505" s="5">
        <f t="shared" si="257"/>
        <v>6.9209415836648605</v>
      </c>
      <c r="X505" s="5">
        <f t="shared" si="233"/>
        <v>1.0000000000000002</v>
      </c>
      <c r="Y505" s="5">
        <f t="shared" si="234"/>
        <v>-0.81654755966314252</v>
      </c>
      <c r="Z505" s="5">
        <f t="shared" si="235"/>
        <v>5.3026845936947176</v>
      </c>
      <c r="AA505" s="5">
        <f t="shared" si="236"/>
        <v>6.2121733404533561</v>
      </c>
      <c r="AB505" s="5">
        <f t="shared" si="237"/>
        <v>0.43276226365037951</v>
      </c>
      <c r="AC505" s="5">
        <f t="shared" si="238"/>
        <v>-2.6129225233678683</v>
      </c>
      <c r="AD505" s="5">
        <f t="shared" si="239"/>
        <v>-19.040885075881782</v>
      </c>
      <c r="AE505">
        <f t="shared" si="227"/>
        <v>0</v>
      </c>
    </row>
    <row r="506" spans="1:31" x14ac:dyDescent="0.2">
      <c r="A506">
        <f t="shared" si="228"/>
        <v>4.7399999999999434</v>
      </c>
      <c r="B506" s="5">
        <f t="shared" si="240"/>
        <v>-32.602835370165721</v>
      </c>
      <c r="C506" s="5">
        <f t="shared" si="241"/>
        <v>353.82054219261028</v>
      </c>
      <c r="D506" s="5">
        <f t="shared" si="242"/>
        <v>48.489345998222547</v>
      </c>
      <c r="E506" s="2">
        <f t="shared" si="250"/>
        <v>355.31946323223957</v>
      </c>
      <c r="F506" s="2">
        <f t="shared" si="251"/>
        <v>-5.2646596579396672</v>
      </c>
      <c r="G506" s="3">
        <f t="shared" si="243"/>
        <v>-8.457630376572034</v>
      </c>
      <c r="H506" s="3">
        <f t="shared" si="244"/>
        <v>53.588701710110968</v>
      </c>
      <c r="I506" s="3">
        <f t="shared" si="245"/>
        <v>-47.068065540128096</v>
      </c>
      <c r="J506" s="2">
        <f t="shared" si="252"/>
        <v>71.823974105111716</v>
      </c>
      <c r="K506" s="2">
        <f t="shared" si="246"/>
        <v>48.9597642161634</v>
      </c>
      <c r="L506" s="6">
        <f t="shared" si="229"/>
        <v>2960.6250592767051</v>
      </c>
      <c r="M506" s="2">
        <f t="shared" si="230"/>
        <v>37.521810647083242</v>
      </c>
      <c r="N506" s="2">
        <f t="shared" si="247"/>
        <v>71.823974105111716</v>
      </c>
      <c r="O506" s="2">
        <f t="shared" si="248"/>
        <v>48.9597642161634</v>
      </c>
      <c r="P506" s="5">
        <f t="shared" si="231"/>
        <v>0.3872301916107575</v>
      </c>
      <c r="Q506" s="4">
        <f t="shared" si="249"/>
        <v>0.5224134575479138</v>
      </c>
      <c r="R506" s="4">
        <f t="shared" si="232"/>
        <v>0.32473422472259295</v>
      </c>
      <c r="S506" s="4">
        <f t="shared" si="253"/>
        <v>0</v>
      </c>
      <c r="T506" s="4">
        <f t="shared" si="254"/>
        <v>0</v>
      </c>
      <c r="U506" s="5">
        <f t="shared" si="255"/>
        <v>1.2504914680135073</v>
      </c>
      <c r="V506" s="5">
        <f t="shared" si="256"/>
        <v>-7.9232848075320312</v>
      </c>
      <c r="W506" s="5">
        <f t="shared" si="257"/>
        <v>6.9591849907357393</v>
      </c>
      <c r="X506" s="5">
        <f t="shared" si="233"/>
        <v>1</v>
      </c>
      <c r="Y506" s="5">
        <f t="shared" si="234"/>
        <v>-0.81316413945658561</v>
      </c>
      <c r="Z506" s="5">
        <f t="shared" si="235"/>
        <v>5.3306654065117938</v>
      </c>
      <c r="AA506" s="5">
        <f t="shared" si="236"/>
        <v>6.2152730679693633</v>
      </c>
      <c r="AB506" s="5">
        <f t="shared" si="237"/>
        <v>0.43732732855692169</v>
      </c>
      <c r="AC506" s="5">
        <f t="shared" si="238"/>
        <v>-2.5926194010202375</v>
      </c>
      <c r="AD506" s="5">
        <f t="shared" si="239"/>
        <v>-18.999541941294897</v>
      </c>
      <c r="AE506">
        <f t="shared" si="227"/>
        <v>0</v>
      </c>
    </row>
    <row r="507" spans="1:31" x14ac:dyDescent="0.2">
      <c r="A507">
        <f t="shared" si="228"/>
        <v>4.7499999999999432</v>
      </c>
      <c r="B507" s="5">
        <f t="shared" si="240"/>
        <v>-32.687389807565012</v>
      </c>
      <c r="C507" s="5">
        <f t="shared" si="241"/>
        <v>354.35629957874136</v>
      </c>
      <c r="D507" s="5">
        <f t="shared" si="242"/>
        <v>48.0177153657242</v>
      </c>
      <c r="E507" s="2">
        <f t="shared" si="250"/>
        <v>355.86072065285651</v>
      </c>
      <c r="F507" s="2">
        <f t="shared" si="251"/>
        <v>-5.2703010851950163</v>
      </c>
      <c r="G507" s="3">
        <f t="shared" si="243"/>
        <v>-8.4532571032864645</v>
      </c>
      <c r="H507" s="3">
        <f t="shared" si="244"/>
        <v>53.562775516100764</v>
      </c>
      <c r="I507" s="3">
        <f t="shared" si="245"/>
        <v>-47.258060959541048</v>
      </c>
      <c r="J507" s="2">
        <f t="shared" si="252"/>
        <v>71.928803704066738</v>
      </c>
      <c r="K507" s="2">
        <f t="shared" si="246"/>
        <v>49.031222702158644</v>
      </c>
      <c r="L507" s="6">
        <f t="shared" si="229"/>
        <v>2960.6226048441986</v>
      </c>
      <c r="M507" s="2">
        <f t="shared" si="230"/>
        <v>37.521779540560154</v>
      </c>
      <c r="N507" s="2">
        <f t="shared" si="247"/>
        <v>71.928803704066738</v>
      </c>
      <c r="O507" s="2">
        <f t="shared" si="248"/>
        <v>49.031222702158644</v>
      </c>
      <c r="P507" s="5">
        <f t="shared" si="231"/>
        <v>0.38723004830521923</v>
      </c>
      <c r="Q507" s="4">
        <f t="shared" si="249"/>
        <v>0.52165165564179583</v>
      </c>
      <c r="R507" s="4">
        <f t="shared" si="232"/>
        <v>0.32458085183320434</v>
      </c>
      <c r="S507" s="4">
        <f t="shared" si="253"/>
        <v>0</v>
      </c>
      <c r="T507" s="4">
        <f t="shared" si="254"/>
        <v>0</v>
      </c>
      <c r="U507" s="5">
        <f t="shared" si="255"/>
        <v>1.2516685926421967</v>
      </c>
      <c r="V507" s="5">
        <f t="shared" si="256"/>
        <v>-7.9310073063059665</v>
      </c>
      <c r="W507" s="5">
        <f t="shared" si="257"/>
        <v>6.9974720902823293</v>
      </c>
      <c r="X507" s="5">
        <f t="shared" si="233"/>
        <v>1</v>
      </c>
      <c r="Y507" s="5">
        <f t="shared" si="234"/>
        <v>-0.80978712068769798</v>
      </c>
      <c r="Z507" s="5">
        <f t="shared" si="235"/>
        <v>5.3586502024729068</v>
      </c>
      <c r="AA507" s="5">
        <f t="shared" si="236"/>
        <v>6.2183997952446104</v>
      </c>
      <c r="AB507" s="5">
        <f t="shared" si="237"/>
        <v>0.44188147195449867</v>
      </c>
      <c r="AC507" s="5">
        <f t="shared" si="238"/>
        <v>-2.5723571038330597</v>
      </c>
      <c r="AD507" s="5">
        <f t="shared" si="239"/>
        <v>-18.958128114473059</v>
      </c>
      <c r="AE507">
        <f t="shared" si="227"/>
        <v>0</v>
      </c>
    </row>
    <row r="508" spans="1:31" x14ac:dyDescent="0.2">
      <c r="A508">
        <f t="shared" si="228"/>
        <v>4.7599999999999429</v>
      </c>
      <c r="B508" s="5">
        <f t="shared" si="240"/>
        <v>-32.771900284524278</v>
      </c>
      <c r="C508" s="5">
        <f t="shared" si="241"/>
        <v>354.89179871604716</v>
      </c>
      <c r="D508" s="5">
        <f t="shared" si="242"/>
        <v>47.544186849723069</v>
      </c>
      <c r="E508" s="2">
        <f t="shared" si="250"/>
        <v>356.4017203159521</v>
      </c>
      <c r="F508" s="2">
        <f t="shared" si="251"/>
        <v>-5.2759221577685524</v>
      </c>
      <c r="G508" s="3">
        <f t="shared" si="243"/>
        <v>-8.44883828856692</v>
      </c>
      <c r="H508" s="3">
        <f t="shared" si="244"/>
        <v>53.53705194506243</v>
      </c>
      <c r="I508" s="3">
        <f t="shared" si="245"/>
        <v>-47.447642240685781</v>
      </c>
      <c r="J508" s="2">
        <f t="shared" si="252"/>
        <v>72.033863936309686</v>
      </c>
      <c r="K508" s="2">
        <f t="shared" si="246"/>
        <v>49.102838402392422</v>
      </c>
      <c r="L508" s="6">
        <f t="shared" si="229"/>
        <v>2960.6201439669485</v>
      </c>
      <c r="M508" s="2">
        <f t="shared" si="230"/>
        <v>37.521748352358891</v>
      </c>
      <c r="N508" s="2">
        <f t="shared" si="247"/>
        <v>72.033863936309686</v>
      </c>
      <c r="O508" s="2">
        <f t="shared" si="248"/>
        <v>49.102838402392422</v>
      </c>
      <c r="P508" s="5">
        <f t="shared" si="231"/>
        <v>0.3872299046235147</v>
      </c>
      <c r="Q508" s="4">
        <f t="shared" si="249"/>
        <v>0.52089040212440307</v>
      </c>
      <c r="R508" s="4">
        <f t="shared" si="232"/>
        <v>0.3244272865061954</v>
      </c>
      <c r="S508" s="4">
        <f t="shared" si="253"/>
        <v>0</v>
      </c>
      <c r="T508" s="4">
        <f t="shared" si="254"/>
        <v>0</v>
      </c>
      <c r="U508" s="5">
        <f t="shared" si="255"/>
        <v>1.2528410858470331</v>
      </c>
      <c r="V508" s="5">
        <f t="shared" si="256"/>
        <v>-7.9387740658577481</v>
      </c>
      <c r="W508" s="5">
        <f t="shared" si="257"/>
        <v>7.0358022719103541</v>
      </c>
      <c r="X508" s="5">
        <f t="shared" si="233"/>
        <v>0.99999999999999978</v>
      </c>
      <c r="Y508" s="5">
        <f t="shared" si="234"/>
        <v>-0.80641648358605056</v>
      </c>
      <c r="Z508" s="5">
        <f t="shared" si="235"/>
        <v>5.3866385477264291</v>
      </c>
      <c r="AA508" s="5">
        <f t="shared" si="236"/>
        <v>6.2215531955101042</v>
      </c>
      <c r="AB508" s="5">
        <f t="shared" si="237"/>
        <v>0.44642460226098257</v>
      </c>
      <c r="AC508" s="5">
        <f t="shared" si="238"/>
        <v>-2.552135518131319</v>
      </c>
      <c r="AD508" s="5">
        <f t="shared" si="239"/>
        <v>-18.916644532579539</v>
      </c>
      <c r="AE508">
        <f t="shared" si="227"/>
        <v>0</v>
      </c>
    </row>
    <row r="509" spans="1:31" x14ac:dyDescent="0.2">
      <c r="A509">
        <f t="shared" si="228"/>
        <v>4.7699999999999427</v>
      </c>
      <c r="B509" s="5">
        <f t="shared" si="240"/>
        <v>-32.856366346179833</v>
      </c>
      <c r="C509" s="5">
        <f t="shared" si="241"/>
        <v>355.42704162872189</v>
      </c>
      <c r="D509" s="5">
        <f t="shared" si="242"/>
        <v>47.068764595089583</v>
      </c>
      <c r="E509" s="2">
        <f t="shared" si="250"/>
        <v>356.94246417373711</v>
      </c>
      <c r="F509" s="2">
        <f t="shared" si="251"/>
        <v>-5.2815228778311631</v>
      </c>
      <c r="G509" s="3">
        <f t="shared" si="243"/>
        <v>-8.444374042544311</v>
      </c>
      <c r="H509" s="3">
        <f t="shared" si="244"/>
        <v>53.511530589881119</v>
      </c>
      <c r="I509" s="3">
        <f t="shared" si="245"/>
        <v>-47.636808686011577</v>
      </c>
      <c r="J509" s="2">
        <f t="shared" si="252"/>
        <v>72.139149571018976</v>
      </c>
      <c r="K509" s="2">
        <f t="shared" si="246"/>
        <v>49.174607751205841</v>
      </c>
      <c r="L509" s="6">
        <f t="shared" si="229"/>
        <v>2960.6176766813619</v>
      </c>
      <c r="M509" s="2">
        <f t="shared" si="230"/>
        <v>37.521717082940867</v>
      </c>
      <c r="N509" s="2">
        <f t="shared" si="247"/>
        <v>72.139149571018976</v>
      </c>
      <c r="O509" s="2">
        <f t="shared" si="248"/>
        <v>49.174607751205841</v>
      </c>
      <c r="P509" s="5">
        <f t="shared" si="231"/>
        <v>0.38722976056777048</v>
      </c>
      <c r="Q509" s="4">
        <f t="shared" si="249"/>
        <v>0.52012973962219755</v>
      </c>
      <c r="R509" s="4">
        <f t="shared" si="232"/>
        <v>0.3242735371233344</v>
      </c>
      <c r="S509" s="4">
        <f t="shared" si="253"/>
        <v>0</v>
      </c>
      <c r="T509" s="4">
        <f t="shared" si="254"/>
        <v>0</v>
      </c>
      <c r="U509" s="5">
        <f t="shared" si="255"/>
        <v>1.2540088372211469</v>
      </c>
      <c r="V509" s="5">
        <f t="shared" si="256"/>
        <v>-7.946584544320122</v>
      </c>
      <c r="W509" s="5">
        <f t="shared" si="257"/>
        <v>7.0741749202848787</v>
      </c>
      <c r="X509" s="5">
        <f t="shared" si="233"/>
        <v>0.99999999999999978</v>
      </c>
      <c r="Y509" s="5">
        <f t="shared" si="234"/>
        <v>-0.80305220969291236</v>
      </c>
      <c r="Z509" s="5">
        <f t="shared" si="235"/>
        <v>5.4146300067937556</v>
      </c>
      <c r="AA509" s="5">
        <f t="shared" si="236"/>
        <v>6.2247329461187269</v>
      </c>
      <c r="AB509" s="5">
        <f t="shared" si="237"/>
        <v>0.45095662752823451</v>
      </c>
      <c r="AC509" s="5">
        <f t="shared" si="238"/>
        <v>-2.5319545375263663</v>
      </c>
      <c r="AD509" s="5">
        <f t="shared" si="239"/>
        <v>-18.875092133596393</v>
      </c>
      <c r="AE509">
        <f t="shared" si="227"/>
        <v>0</v>
      </c>
    </row>
    <row r="510" spans="1:31" x14ac:dyDescent="0.2">
      <c r="A510">
        <f t="shared" si="228"/>
        <v>4.7799999999999425</v>
      </c>
      <c r="B510" s="5">
        <f t="shared" si="240"/>
        <v>-32.940787538773897</v>
      </c>
      <c r="C510" s="5">
        <f t="shared" si="241"/>
        <v>355.9620303368938</v>
      </c>
      <c r="D510" s="5">
        <f t="shared" si="242"/>
        <v>46.591452753622789</v>
      </c>
      <c r="E510" s="2">
        <f t="shared" si="250"/>
        <v>357.4829541743751</v>
      </c>
      <c r="F510" s="2">
        <f t="shared" si="251"/>
        <v>-5.287103247566356</v>
      </c>
      <c r="G510" s="3">
        <f t="shared" si="243"/>
        <v>-8.4398644762690278</v>
      </c>
      <c r="H510" s="3">
        <f t="shared" si="244"/>
        <v>53.486211044505858</v>
      </c>
      <c r="I510" s="3">
        <f t="shared" si="245"/>
        <v>-47.825559607347543</v>
      </c>
      <c r="J510" s="2">
        <f t="shared" si="252"/>
        <v>72.244655414993588</v>
      </c>
      <c r="K510" s="2">
        <f t="shared" si="246"/>
        <v>49.246527208584581</v>
      </c>
      <c r="L510" s="6">
        <f t="shared" si="229"/>
        <v>2960.6152030239055</v>
      </c>
      <c r="M510" s="2">
        <f t="shared" si="230"/>
        <v>37.52168573276824</v>
      </c>
      <c r="N510" s="2">
        <f t="shared" si="247"/>
        <v>72.244655414993588</v>
      </c>
      <c r="O510" s="2">
        <f t="shared" si="248"/>
        <v>49.246527208584581</v>
      </c>
      <c r="P510" s="5">
        <f t="shared" si="231"/>
        <v>0.38722961614011669</v>
      </c>
      <c r="Q510" s="4">
        <f t="shared" si="249"/>
        <v>0.51936971001153154</v>
      </c>
      <c r="R510" s="4">
        <f t="shared" si="232"/>
        <v>0.32411961198239414</v>
      </c>
      <c r="S510" s="4">
        <f t="shared" si="253"/>
        <v>0</v>
      </c>
      <c r="T510" s="4">
        <f t="shared" si="254"/>
        <v>0</v>
      </c>
      <c r="U510" s="5">
        <f t="shared" si="255"/>
        <v>1.2551717373084534</v>
      </c>
      <c r="V510" s="5">
        <f t="shared" si="256"/>
        <v>-7.9544382054410425</v>
      </c>
      <c r="W510" s="5">
        <f t="shared" si="257"/>
        <v>7.1125894152556688</v>
      </c>
      <c r="X510" s="5">
        <f t="shared" si="233"/>
        <v>0.99999999999999978</v>
      </c>
      <c r="Y510" s="5">
        <f t="shared" si="234"/>
        <v>-0.79969428183849756</v>
      </c>
      <c r="Z510" s="5">
        <f t="shared" si="235"/>
        <v>5.4426241426543864</v>
      </c>
      <c r="AA510" s="5">
        <f t="shared" si="236"/>
        <v>6.2279387285065742</v>
      </c>
      <c r="AB510" s="5">
        <f t="shared" si="237"/>
        <v>0.45547745546995588</v>
      </c>
      <c r="AC510" s="5">
        <f t="shared" si="238"/>
        <v>-2.5118140627866561</v>
      </c>
      <c r="AD510" s="5">
        <f t="shared" si="239"/>
        <v>-18.833471856237757</v>
      </c>
      <c r="AE510">
        <f t="shared" si="227"/>
        <v>0</v>
      </c>
    </row>
    <row r="511" spans="1:31" x14ac:dyDescent="0.2">
      <c r="A511">
        <f t="shared" si="228"/>
        <v>4.7899999999999423</v>
      </c>
      <c r="B511" s="5">
        <f t="shared" si="240"/>
        <v>-33.025163409663818</v>
      </c>
      <c r="C511" s="5">
        <f t="shared" si="241"/>
        <v>356.4967668566357</v>
      </c>
      <c r="D511" s="5">
        <f t="shared" si="242"/>
        <v>46.112255483956503</v>
      </c>
      <c r="E511" s="2">
        <f t="shared" si="250"/>
        <v>358.02319226199506</v>
      </c>
      <c r="F511" s="2">
        <f t="shared" si="251"/>
        <v>-5.2926632691729152</v>
      </c>
      <c r="G511" s="3">
        <f t="shared" si="243"/>
        <v>-8.4353097017143277</v>
      </c>
      <c r="H511" s="3">
        <f t="shared" si="244"/>
        <v>53.46109290387799</v>
      </c>
      <c r="I511" s="3">
        <f t="shared" si="245"/>
        <v>-48.013894325909924</v>
      </c>
      <c r="J511" s="2">
        <f t="shared" si="252"/>
        <v>72.350376312639554</v>
      </c>
      <c r="K511" s="2">
        <f t="shared" si="246"/>
        <v>49.318593260149662</v>
      </c>
      <c r="L511" s="6">
        <f t="shared" si="229"/>
        <v>2960.6127230311013</v>
      </c>
      <c r="M511" s="2">
        <f t="shared" si="230"/>
        <v>37.52165430230388</v>
      </c>
      <c r="N511" s="2">
        <f t="shared" si="247"/>
        <v>72.350376312639554</v>
      </c>
      <c r="O511" s="2">
        <f t="shared" si="248"/>
        <v>49.318593260149662</v>
      </c>
      <c r="P511" s="5">
        <f t="shared" si="231"/>
        <v>0.3872294713426867</v>
      </c>
      <c r="Q511" s="4">
        <f t="shared" si="249"/>
        <v>0.51861035442532832</v>
      </c>
      <c r="R511" s="4">
        <f t="shared" si="232"/>
        <v>0.32396551929737472</v>
      </c>
      <c r="S511" s="4">
        <f t="shared" si="253"/>
        <v>0</v>
      </c>
      <c r="T511" s="4">
        <f t="shared" si="254"/>
        <v>0</v>
      </c>
      <c r="U511" s="5">
        <f t="shared" si="255"/>
        <v>1.2563296776085491</v>
      </c>
      <c r="V511" s="5">
        <f t="shared" si="256"/>
        <v>-7.9623345185393335</v>
      </c>
      <c r="W511" s="5">
        <f t="shared" si="257"/>
        <v>7.1510451319815944</v>
      </c>
      <c r="X511" s="5">
        <f t="shared" si="233"/>
        <v>0.99999999999999978</v>
      </c>
      <c r="Y511" s="5">
        <f t="shared" si="234"/>
        <v>-0.79634268411933407</v>
      </c>
      <c r="Z511" s="5">
        <f t="shared" si="235"/>
        <v>5.4706205168299915</v>
      </c>
      <c r="AA511" s="5">
        <f t="shared" si="236"/>
        <v>6.2311702281541681</v>
      </c>
      <c r="AB511" s="5">
        <f t="shared" si="237"/>
        <v>0.45998699348921501</v>
      </c>
      <c r="AC511" s="5">
        <f t="shared" si="238"/>
        <v>-2.491714001709342</v>
      </c>
      <c r="AD511" s="5">
        <f t="shared" si="239"/>
        <v>-18.791784639864236</v>
      </c>
      <c r="AE511">
        <f t="shared" si="227"/>
        <v>0</v>
      </c>
    </row>
    <row r="512" spans="1:31" x14ac:dyDescent="0.2">
      <c r="A512">
        <f t="shared" si="228"/>
        <v>4.7999999999999421</v>
      </c>
      <c r="B512" s="5">
        <f t="shared" si="240"/>
        <v>-33.109493507331287</v>
      </c>
      <c r="C512" s="5">
        <f t="shared" si="241"/>
        <v>357.0312531999744</v>
      </c>
      <c r="D512" s="5">
        <f t="shared" si="242"/>
        <v>45.631176951465413</v>
      </c>
      <c r="E512" s="2">
        <f t="shared" si="250"/>
        <v>358.56318037670326</v>
      </c>
      <c r="F512" s="2">
        <f t="shared" si="251"/>
        <v>-5.2982029448675627</v>
      </c>
      <c r="G512" s="3">
        <f t="shared" si="243"/>
        <v>-8.4307098317794349</v>
      </c>
      <c r="H512" s="3">
        <f t="shared" si="244"/>
        <v>53.436175763860895</v>
      </c>
      <c r="I512" s="3">
        <f t="shared" si="245"/>
        <v>-48.201812172308564</v>
      </c>
      <c r="J512" s="2">
        <f t="shared" si="252"/>
        <v>72.456307145951143</v>
      </c>
      <c r="K512" s="2">
        <f t="shared" si="246"/>
        <v>49.390802417144606</v>
      </c>
      <c r="L512" s="6">
        <f t="shared" si="229"/>
        <v>2960.6102367395233</v>
      </c>
      <c r="M512" s="2">
        <f t="shared" si="230"/>
        <v>37.521622792011321</v>
      </c>
      <c r="N512" s="2">
        <f t="shared" si="247"/>
        <v>72.456307145951143</v>
      </c>
      <c r="O512" s="2">
        <f t="shared" si="248"/>
        <v>49.390802417144606</v>
      </c>
      <c r="P512" s="5">
        <f t="shared" si="231"/>
        <v>0.38722932617761679</v>
      </c>
      <c r="Q512" s="4">
        <f t="shared" si="249"/>
        <v>0.51785171325983081</v>
      </c>
      <c r="R512" s="4">
        <f t="shared" si="232"/>
        <v>0.32381126719873937</v>
      </c>
      <c r="S512" s="4">
        <f t="shared" si="253"/>
        <v>0</v>
      </c>
      <c r="T512" s="4">
        <f t="shared" si="254"/>
        <v>0</v>
      </c>
      <c r="U512" s="5">
        <f t="shared" si="255"/>
        <v>1.2574825505814062</v>
      </c>
      <c r="V512" s="5">
        <f t="shared" si="256"/>
        <v>-7.9702729584601935</v>
      </c>
      <c r="W512" s="5">
        <f t="shared" si="257"/>
        <v>7.1895414410540948</v>
      </c>
      <c r="X512" s="5">
        <f t="shared" si="233"/>
        <v>1</v>
      </c>
      <c r="Y512" s="5">
        <f t="shared" si="234"/>
        <v>-0.79299740187575252</v>
      </c>
      <c r="Z512" s="5">
        <f t="shared" si="235"/>
        <v>5.4986186894674898</v>
      </c>
      <c r="AA512" s="5">
        <f t="shared" si="236"/>
        <v>6.2344271345475448</v>
      </c>
      <c r="AB512" s="5">
        <f t="shared" si="237"/>
        <v>0.46448514870565372</v>
      </c>
      <c r="AC512" s="5">
        <f t="shared" si="238"/>
        <v>-2.4716542689927037</v>
      </c>
      <c r="AD512" s="5">
        <f t="shared" si="239"/>
        <v>-18.750031424398358</v>
      </c>
      <c r="AE512">
        <f t="shared" si="227"/>
        <v>0</v>
      </c>
    </row>
    <row r="513" spans="1:31" x14ac:dyDescent="0.2">
      <c r="A513">
        <f t="shared" si="228"/>
        <v>4.8099999999999419</v>
      </c>
      <c r="B513" s="5">
        <f t="shared" si="240"/>
        <v>-33.193777381391648</v>
      </c>
      <c r="C513" s="5">
        <f t="shared" si="241"/>
        <v>357.56549137489958</v>
      </c>
      <c r="D513" s="5">
        <f t="shared" si="242"/>
        <v>45.148221328171104</v>
      </c>
      <c r="E513" s="2">
        <f t="shared" si="250"/>
        <v>359.10292045459443</v>
      </c>
      <c r="F513" s="2">
        <f t="shared" si="251"/>
        <v>-5.3037222768875809</v>
      </c>
      <c r="G513" s="3">
        <f t="shared" si="243"/>
        <v>-8.426064980292379</v>
      </c>
      <c r="H513" s="3">
        <f t="shared" si="244"/>
        <v>53.411459221170965</v>
      </c>
      <c r="I513" s="3">
        <f t="shared" si="245"/>
        <v>-48.389312486552548</v>
      </c>
      <c r="J513" s="2">
        <f t="shared" si="252"/>
        <v>72.562442834486689</v>
      </c>
      <c r="K513" s="2">
        <f t="shared" si="246"/>
        <v>49.463151216419007</v>
      </c>
      <c r="L513" s="6">
        <f t="shared" si="229"/>
        <v>2960.6077441857947</v>
      </c>
      <c r="M513" s="2">
        <f t="shared" si="230"/>
        <v>37.521591202354685</v>
      </c>
      <c r="N513" s="2">
        <f t="shared" si="247"/>
        <v>72.562442834486689</v>
      </c>
      <c r="O513" s="2">
        <f t="shared" si="248"/>
        <v>49.463151216419007</v>
      </c>
      <c r="P513" s="5">
        <f t="shared" si="231"/>
        <v>0.3872291806470462</v>
      </c>
      <c r="Q513" s="4">
        <f t="shared" si="249"/>
        <v>0.51709382618141175</v>
      </c>
      <c r="R513" s="4">
        <f t="shared" si="232"/>
        <v>0.3236568637336622</v>
      </c>
      <c r="S513" s="4">
        <f t="shared" si="253"/>
        <v>0</v>
      </c>
      <c r="T513" s="4">
        <f t="shared" si="254"/>
        <v>0</v>
      </c>
      <c r="U513" s="5">
        <f t="shared" si="255"/>
        <v>1.2586302496518749</v>
      </c>
      <c r="V513" s="5">
        <f t="shared" si="256"/>
        <v>-7.9782530055305454</v>
      </c>
      <c r="W513" s="5">
        <f t="shared" si="257"/>
        <v>7.2280777086196748</v>
      </c>
      <c r="X513" s="5">
        <f t="shared" si="233"/>
        <v>0.99999999999999978</v>
      </c>
      <c r="Y513" s="5">
        <f t="shared" si="234"/>
        <v>-0.78965842166949429</v>
      </c>
      <c r="Z513" s="5">
        <f t="shared" si="235"/>
        <v>5.5266182194210947</v>
      </c>
      <c r="AA513" s="5">
        <f t="shared" si="236"/>
        <v>6.237709141139252</v>
      </c>
      <c r="AB513" s="5">
        <f t="shared" si="237"/>
        <v>0.46897182798238057</v>
      </c>
      <c r="AC513" s="5">
        <f t="shared" si="238"/>
        <v>-2.4516347861094507</v>
      </c>
      <c r="AD513" s="5">
        <f t="shared" si="239"/>
        <v>-18.708213150241072</v>
      </c>
      <c r="AE513">
        <f t="shared" si="227"/>
        <v>0</v>
      </c>
    </row>
    <row r="514" spans="1:31" x14ac:dyDescent="0.2">
      <c r="A514">
        <f t="shared" si="228"/>
        <v>4.8199999999999417</v>
      </c>
      <c r="B514" s="5">
        <f t="shared" si="240"/>
        <v>-33.27801458260317</v>
      </c>
      <c r="C514" s="5">
        <f t="shared" si="241"/>
        <v>358.09948338537197</v>
      </c>
      <c r="D514" s="5">
        <f t="shared" si="242"/>
        <v>44.663392792648068</v>
      </c>
      <c r="E514" s="2">
        <f t="shared" si="250"/>
        <v>359.64241442776216</v>
      </c>
      <c r="F514" s="2">
        <f t="shared" si="251"/>
        <v>-5.3092212674934416</v>
      </c>
      <c r="G514" s="3">
        <f t="shared" si="243"/>
        <v>-8.421375262012555</v>
      </c>
      <c r="H514" s="3">
        <f t="shared" si="244"/>
        <v>53.38694287330987</v>
      </c>
      <c r="I514" s="3">
        <f t="shared" si="245"/>
        <v>-48.576394618054955</v>
      </c>
      <c r="J514" s="2">
        <f t="shared" si="252"/>
        <v>72.668778335339354</v>
      </c>
      <c r="K514" s="2">
        <f t="shared" si="246"/>
        <v>49.535636220408556</v>
      </c>
      <c r="L514" s="6">
        <f t="shared" si="229"/>
        <v>2960.6052454065825</v>
      </c>
      <c r="M514" s="2">
        <f t="shared" si="230"/>
        <v>37.521559533798701</v>
      </c>
      <c r="N514" s="2">
        <f t="shared" si="247"/>
        <v>72.668778335339354</v>
      </c>
      <c r="O514" s="2">
        <f t="shared" si="248"/>
        <v>49.535636220408556</v>
      </c>
      <c r="P514" s="5">
        <f t="shared" si="231"/>
        <v>0.38722903475311665</v>
      </c>
      <c r="Q514" s="4">
        <f t="shared" si="249"/>
        <v>0.51633673213344355</v>
      </c>
      <c r="R514" s="4">
        <f t="shared" si="232"/>
        <v>0.3235023168662885</v>
      </c>
      <c r="S514" s="4">
        <f t="shared" si="253"/>
        <v>0</v>
      </c>
      <c r="T514" s="4">
        <f t="shared" si="254"/>
        <v>0</v>
      </c>
      <c r="U514" s="5">
        <f t="shared" si="255"/>
        <v>1.2597726692139861</v>
      </c>
      <c r="V514" s="5">
        <f t="shared" si="256"/>
        <v>-7.9862741455142503</v>
      </c>
      <c r="W514" s="5">
        <f t="shared" si="257"/>
        <v>7.2666532965014152</v>
      </c>
      <c r="X514" s="5">
        <f t="shared" si="233"/>
        <v>0.99999999999999978</v>
      </c>
      <c r="Y514" s="5">
        <f t="shared" si="234"/>
        <v>-0.78632573126145766</v>
      </c>
      <c r="Z514" s="5">
        <f t="shared" si="235"/>
        <v>5.5546186643333684</v>
      </c>
      <c r="AA514" s="5">
        <f t="shared" si="236"/>
        <v>6.2410159453092513</v>
      </c>
      <c r="AB514" s="5">
        <f t="shared" si="237"/>
        <v>0.47344693795252846</v>
      </c>
      <c r="AC514" s="5">
        <f t="shared" si="238"/>
        <v>-2.4316554811808819</v>
      </c>
      <c r="AD514" s="5">
        <f t="shared" si="239"/>
        <v>-18.666330758189332</v>
      </c>
      <c r="AE514">
        <f t="shared" si="227"/>
        <v>0</v>
      </c>
    </row>
    <row r="515" spans="1:31" x14ac:dyDescent="0.2">
      <c r="A515">
        <f t="shared" si="228"/>
        <v>4.8299999999999415</v>
      </c>
      <c r="B515" s="5">
        <f t="shared" si="240"/>
        <v>-33.362204662876394</v>
      </c>
      <c r="C515" s="5">
        <f t="shared" si="241"/>
        <v>358.63323123133102</v>
      </c>
      <c r="D515" s="5">
        <f t="shared" si="242"/>
        <v>44.17669552992961</v>
      </c>
      <c r="E515" s="2">
        <f t="shared" si="250"/>
        <v>360.18166422430915</v>
      </c>
      <c r="F515" s="2">
        <f t="shared" si="251"/>
        <v>-5.314699918971411</v>
      </c>
      <c r="G515" s="3">
        <f t="shared" si="243"/>
        <v>-8.4166407926330304</v>
      </c>
      <c r="H515" s="3">
        <f t="shared" si="244"/>
        <v>53.362626318498059</v>
      </c>
      <c r="I515" s="3">
        <f t="shared" si="245"/>
        <v>-48.763057925636851</v>
      </c>
      <c r="J515" s="2">
        <f t="shared" si="252"/>
        <v>72.775308643102917</v>
      </c>
      <c r="K515" s="2">
        <f t="shared" si="246"/>
        <v>49.608254017111733</v>
      </c>
      <c r="L515" s="6">
        <f t="shared" si="229"/>
        <v>2960.6027404385964</v>
      </c>
      <c r="M515" s="2">
        <f t="shared" si="230"/>
        <v>37.521527786808598</v>
      </c>
      <c r="N515" s="2">
        <f t="shared" si="247"/>
        <v>72.775308643102917</v>
      </c>
      <c r="O515" s="2">
        <f t="shared" si="248"/>
        <v>49.608254017111733</v>
      </c>
      <c r="P515" s="5">
        <f t="shared" si="231"/>
        <v>0.38722888849797243</v>
      </c>
      <c r="Q515" s="4">
        <f t="shared" si="249"/>
        <v>0.51558046934321866</v>
      </c>
      <c r="R515" s="4">
        <f t="shared" si="232"/>
        <v>0.32334763447800569</v>
      </c>
      <c r="S515" s="4">
        <f t="shared" si="253"/>
        <v>0</v>
      </c>
      <c r="T515" s="4">
        <f t="shared" si="254"/>
        <v>0</v>
      </c>
      <c r="U515" s="5">
        <f t="shared" si="255"/>
        <v>1.260909704635067</v>
      </c>
      <c r="V515" s="5">
        <f t="shared" si="256"/>
        <v>-7.9943358695672115</v>
      </c>
      <c r="W515" s="5">
        <f t="shared" si="257"/>
        <v>7.3052675623195311</v>
      </c>
      <c r="X515" s="5">
        <f t="shared" si="233"/>
        <v>1</v>
      </c>
      <c r="Y515" s="5">
        <f t="shared" si="234"/>
        <v>-0.78299931958956515</v>
      </c>
      <c r="Z515" s="5">
        <f t="shared" si="235"/>
        <v>5.5826195807152432</v>
      </c>
      <c r="AA515" s="5">
        <f t="shared" si="236"/>
        <v>6.2443472483257425</v>
      </c>
      <c r="AB515" s="5">
        <f t="shared" si="237"/>
        <v>0.47791038504550187</v>
      </c>
      <c r="AC515" s="5">
        <f t="shared" si="238"/>
        <v>-2.4117162888519683</v>
      </c>
      <c r="AD515" s="5">
        <f t="shared" si="239"/>
        <v>-18.624385189354726</v>
      </c>
      <c r="AE515">
        <f t="shared" si="227"/>
        <v>0</v>
      </c>
    </row>
    <row r="516" spans="1:31" x14ac:dyDescent="0.2">
      <c r="A516">
        <f t="shared" si="228"/>
        <v>4.8399999999999412</v>
      </c>
      <c r="B516" s="5">
        <f t="shared" si="240"/>
        <v>-33.446347175283471</v>
      </c>
      <c r="C516" s="5">
        <f t="shared" si="241"/>
        <v>359.16673690870158</v>
      </c>
      <c r="D516" s="5">
        <f t="shared" si="242"/>
        <v>43.688133731413771</v>
      </c>
      <c r="E516" s="2">
        <f t="shared" si="250"/>
        <v>360.72067176835606</v>
      </c>
      <c r="F516" s="2">
        <f t="shared" si="251"/>
        <v>-5.3201582336361444</v>
      </c>
      <c r="G516" s="3">
        <f t="shared" si="243"/>
        <v>-8.4118616887825759</v>
      </c>
      <c r="H516" s="3">
        <f t="shared" si="244"/>
        <v>53.338509155609536</v>
      </c>
      <c r="I516" s="3">
        <f t="shared" si="245"/>
        <v>-48.949301777530401</v>
      </c>
      <c r="J516" s="2">
        <f t="shared" si="252"/>
        <v>72.882028789832617</v>
      </c>
      <c r="K516" s="2">
        <f t="shared" si="246"/>
        <v>49.681001220063131</v>
      </c>
      <c r="L516" s="6">
        <f t="shared" si="229"/>
        <v>2960.600229318582</v>
      </c>
      <c r="M516" s="2">
        <f t="shared" si="230"/>
        <v>37.521495961850086</v>
      </c>
      <c r="N516" s="2">
        <f t="shared" si="247"/>
        <v>72.882028789832617</v>
      </c>
      <c r="O516" s="2">
        <f t="shared" si="248"/>
        <v>49.681001220063131</v>
      </c>
      <c r="P516" s="5">
        <f t="shared" si="231"/>
        <v>0.38722874188375994</v>
      </c>
      <c r="Q516" s="4">
        <f t="shared" si="249"/>
        <v>0.51482507532891986</v>
      </c>
      <c r="R516" s="4">
        <f t="shared" si="232"/>
        <v>0.32319282436772651</v>
      </c>
      <c r="S516" s="4">
        <f t="shared" si="253"/>
        <v>0</v>
      </c>
      <c r="T516" s="4">
        <f t="shared" si="254"/>
        <v>0</v>
      </c>
      <c r="U516" s="5">
        <f t="shared" si="255"/>
        <v>1.2620412522596667</v>
      </c>
      <c r="V516" s="5">
        <f t="shared" si="256"/>
        <v>-8.0024376741923717</v>
      </c>
      <c r="W516" s="5">
        <f t="shared" si="257"/>
        <v>7.3439198596109412</v>
      </c>
      <c r="X516" s="5">
        <f t="shared" si="233"/>
        <v>1</v>
      </c>
      <c r="Y516" s="5">
        <f t="shared" si="234"/>
        <v>-0.77967917674677845</v>
      </c>
      <c r="Z516" s="5">
        <f t="shared" si="235"/>
        <v>5.6106205240250535</v>
      </c>
      <c r="AA516" s="5">
        <f t="shared" si="236"/>
        <v>6.2477027553059434</v>
      </c>
      <c r="AB516" s="5">
        <f t="shared" si="237"/>
        <v>0.48236207551288823</v>
      </c>
      <c r="AC516" s="5">
        <f t="shared" si="238"/>
        <v>-2.3918171501673182</v>
      </c>
      <c r="AD516" s="5">
        <f t="shared" si="239"/>
        <v>-18.582377385083113</v>
      </c>
      <c r="AE516">
        <f t="shared" si="227"/>
        <v>0</v>
      </c>
    </row>
    <row r="517" spans="1:31" x14ac:dyDescent="0.2">
      <c r="A517">
        <f t="shared" si="228"/>
        <v>4.849999999999941</v>
      </c>
      <c r="B517" s="5">
        <f t="shared" si="240"/>
        <v>-33.530441674067525</v>
      </c>
      <c r="C517" s="5">
        <f t="shared" si="241"/>
        <v>359.70000240940021</v>
      </c>
      <c r="D517" s="5">
        <f t="shared" si="242"/>
        <v>43.197711594769217</v>
      </c>
      <c r="E517" s="2">
        <f t="shared" si="250"/>
        <v>361.25943898005016</v>
      </c>
      <c r="F517" s="2">
        <f t="shared" si="251"/>
        <v>-5.3255962138332604</v>
      </c>
      <c r="G517" s="3">
        <f t="shared" si="243"/>
        <v>-8.4070380680274468</v>
      </c>
      <c r="H517" s="3">
        <f t="shared" si="244"/>
        <v>53.314590984107866</v>
      </c>
      <c r="I517" s="3">
        <f t="shared" si="245"/>
        <v>-49.135125551381229</v>
      </c>
      <c r="J517" s="2">
        <f t="shared" si="252"/>
        <v>72.988933845001299</v>
      </c>
      <c r="K517" s="2">
        <f t="shared" si="246"/>
        <v>49.753874468303543</v>
      </c>
      <c r="L517" s="6">
        <f t="shared" si="229"/>
        <v>2960.5977120833218</v>
      </c>
      <c r="M517" s="2">
        <f t="shared" si="230"/>
        <v>37.521464059389317</v>
      </c>
      <c r="N517" s="2">
        <f t="shared" si="247"/>
        <v>72.988933845001299</v>
      </c>
      <c r="O517" s="2">
        <f t="shared" si="248"/>
        <v>49.753874468303543</v>
      </c>
      <c r="P517" s="5">
        <f t="shared" si="231"/>
        <v>0.38722859491262762</v>
      </c>
      <c r="Q517" s="4">
        <f t="shared" si="249"/>
        <v>0.51407058690663421</v>
      </c>
      <c r="R517" s="4">
        <f t="shared" si="232"/>
        <v>0.32303789425218177</v>
      </c>
      <c r="S517" s="4">
        <f t="shared" si="253"/>
        <v>0</v>
      </c>
      <c r="T517" s="4">
        <f t="shared" si="254"/>
        <v>0</v>
      </c>
      <c r="U517" s="5">
        <f t="shared" si="255"/>
        <v>1.263167209413294</v>
      </c>
      <c r="V517" s="5">
        <f t="shared" si="256"/>
        <v>-8.0105790611946155</v>
      </c>
      <c r="W517" s="5">
        <f t="shared" si="257"/>
        <v>7.3826095379478458</v>
      </c>
      <c r="X517" s="5">
        <f t="shared" si="233"/>
        <v>0.99999999999999978</v>
      </c>
      <c r="Y517" s="5">
        <f t="shared" si="234"/>
        <v>-0.77636529395924059</v>
      </c>
      <c r="Z517" s="5">
        <f t="shared" si="235"/>
        <v>5.6386210487465274</v>
      </c>
      <c r="AA517" s="5">
        <f t="shared" si="236"/>
        <v>6.2510821751767942</v>
      </c>
      <c r="AB517" s="5">
        <f t="shared" si="237"/>
        <v>0.48680191545405338</v>
      </c>
      <c r="AC517" s="5">
        <f t="shared" si="238"/>
        <v>-2.3719580124480881</v>
      </c>
      <c r="AD517" s="5">
        <f t="shared" si="239"/>
        <v>-18.540308286875359</v>
      </c>
      <c r="AE517">
        <f t="shared" ref="AE517:AE580" si="258">IF(($D517-height)*($D518-height)&lt;0,1,0)</f>
        <v>0</v>
      </c>
    </row>
    <row r="518" spans="1:31" x14ac:dyDescent="0.2">
      <c r="A518">
        <f t="shared" si="228"/>
        <v>4.8599999999999408</v>
      </c>
      <c r="B518" s="5">
        <f t="shared" si="240"/>
        <v>-33.614487714652029</v>
      </c>
      <c r="C518" s="5">
        <f t="shared" si="241"/>
        <v>360.2330297213407</v>
      </c>
      <c r="D518" s="5">
        <f t="shared" si="242"/>
        <v>42.705433323841063</v>
      </c>
      <c r="E518" s="2">
        <f t="shared" si="250"/>
        <v>361.79796777557334</v>
      </c>
      <c r="F518" s="2">
        <f t="shared" si="251"/>
        <v>-5.3310138619419103</v>
      </c>
      <c r="G518" s="3">
        <f t="shared" si="243"/>
        <v>-8.4021700488729056</v>
      </c>
      <c r="H518" s="3">
        <f t="shared" si="244"/>
        <v>53.290871403983388</v>
      </c>
      <c r="I518" s="3">
        <f t="shared" si="245"/>
        <v>-49.320528634249982</v>
      </c>
      <c r="J518" s="2">
        <f t="shared" si="252"/>
        <v>73.096018915450813</v>
      </c>
      <c r="K518" s="2">
        <f t="shared" si="246"/>
        <v>49.826870426346836</v>
      </c>
      <c r="L518" s="6">
        <f t="shared" si="229"/>
        <v>2960.5951887696297</v>
      </c>
      <c r="M518" s="2">
        <f t="shared" si="230"/>
        <v>37.521432079892868</v>
      </c>
      <c r="N518" s="2">
        <f t="shared" si="247"/>
        <v>73.096018915450813</v>
      </c>
      <c r="O518" s="2">
        <f t="shared" si="248"/>
        <v>49.826870426346836</v>
      </c>
      <c r="P518" s="5">
        <f t="shared" si="231"/>
        <v>0.3872284475867257</v>
      </c>
      <c r="Q518" s="4">
        <f t="shared" si="249"/>
        <v>0.51331704019740676</v>
      </c>
      <c r="R518" s="4">
        <f t="shared" si="232"/>
        <v>0.32288285176622539</v>
      </c>
      <c r="S518" s="4">
        <f t="shared" si="253"/>
        <v>0</v>
      </c>
      <c r="T518" s="4">
        <f t="shared" si="254"/>
        <v>0</v>
      </c>
      <c r="U518" s="5">
        <f t="shared" si="255"/>
        <v>1.2642874744059711</v>
      </c>
      <c r="V518" s="5">
        <f t="shared" si="256"/>
        <v>-8.0187595376355709</v>
      </c>
      <c r="W518" s="5">
        <f t="shared" si="257"/>
        <v>7.4213359430553103</v>
      </c>
      <c r="X518" s="5">
        <f t="shared" si="233"/>
        <v>0.99999999999999978</v>
      </c>
      <c r="Y518" s="5">
        <f t="shared" si="234"/>
        <v>-0.77305766356457029</v>
      </c>
      <c r="Z518" s="5">
        <f t="shared" si="235"/>
        <v>5.6666207084658131</v>
      </c>
      <c r="AA518" s="5">
        <f t="shared" si="236"/>
        <v>6.2544852206356678</v>
      </c>
      <c r="AB518" s="5">
        <f t="shared" si="237"/>
        <v>0.49122981084140083</v>
      </c>
      <c r="AC518" s="5">
        <f t="shared" si="238"/>
        <v>-2.3521388291697578</v>
      </c>
      <c r="AD518" s="5">
        <f t="shared" si="239"/>
        <v>-18.498178836309023</v>
      </c>
      <c r="AE518">
        <f t="shared" si="258"/>
        <v>0</v>
      </c>
    </row>
    <row r="519" spans="1:31" x14ac:dyDescent="0.2">
      <c r="A519">
        <f t="shared" si="228"/>
        <v>4.8699999999999406</v>
      </c>
      <c r="B519" s="5">
        <f t="shared" si="240"/>
        <v>-33.698484853650214</v>
      </c>
      <c r="C519" s="5">
        <f t="shared" si="241"/>
        <v>360.76582082843908</v>
      </c>
      <c r="D519" s="5">
        <f t="shared" si="242"/>
        <v>42.21130312855675</v>
      </c>
      <c r="E519" s="2">
        <f t="shared" si="250"/>
        <v>362.33626006714962</v>
      </c>
      <c r="F519" s="2">
        <f t="shared" si="251"/>
        <v>-5.3364111803773167</v>
      </c>
      <c r="G519" s="3">
        <f t="shared" si="243"/>
        <v>-8.3972577507644921</v>
      </c>
      <c r="H519" s="3">
        <f t="shared" si="244"/>
        <v>53.26735001569169</v>
      </c>
      <c r="I519" s="3">
        <f t="shared" si="245"/>
        <v>-49.505510422613071</v>
      </c>
      <c r="J519" s="2">
        <f t="shared" si="252"/>
        <v>73.203279145339081</v>
      </c>
      <c r="K519" s="2">
        <f t="shared" si="246"/>
        <v>49.899985784143887</v>
      </c>
      <c r="L519" s="6">
        <f t="shared" si="229"/>
        <v>2960.5926594143461</v>
      </c>
      <c r="M519" s="2">
        <f t="shared" si="230"/>
        <v>37.52140002382766</v>
      </c>
      <c r="N519" s="2">
        <f t="shared" si="247"/>
        <v>73.203279145339081</v>
      </c>
      <c r="O519" s="2">
        <f t="shared" si="248"/>
        <v>49.899985784143887</v>
      </c>
      <c r="P519" s="5">
        <f t="shared" si="231"/>
        <v>0.38722829990820617</v>
      </c>
      <c r="Q519" s="4">
        <f t="shared" si="249"/>
        <v>0.51256447063432786</v>
      </c>
      <c r="R519" s="4">
        <f t="shared" si="232"/>
        <v>0.32272770446314725</v>
      </c>
      <c r="S519" s="4">
        <f t="shared" si="253"/>
        <v>0</v>
      </c>
      <c r="T519" s="4">
        <f t="shared" si="254"/>
        <v>0</v>
      </c>
      <c r="U519" s="5">
        <f t="shared" si="255"/>
        <v>1.2654019465356106</v>
      </c>
      <c r="V519" s="5">
        <f t="shared" si="256"/>
        <v>-8.0269786157883978</v>
      </c>
      <c r="W519" s="5">
        <f t="shared" si="257"/>
        <v>7.4600984169278775</v>
      </c>
      <c r="X519" s="5">
        <f t="shared" si="233"/>
        <v>1.0000000000000002</v>
      </c>
      <c r="Y519" s="5">
        <f t="shared" si="234"/>
        <v>-0.76975627899029375</v>
      </c>
      <c r="Z519" s="5">
        <f t="shared" si="235"/>
        <v>5.6946190559474354</v>
      </c>
      <c r="AA519" s="5">
        <f t="shared" si="236"/>
        <v>6.2579116081110051</v>
      </c>
      <c r="AB519" s="5">
        <f t="shared" si="237"/>
        <v>0.4956456675453168</v>
      </c>
      <c r="AC519" s="5">
        <f t="shared" si="238"/>
        <v>-2.3323595598409623</v>
      </c>
      <c r="AD519" s="5">
        <f t="shared" si="239"/>
        <v>-18.455989974961117</v>
      </c>
      <c r="AE519">
        <f t="shared" si="258"/>
        <v>0</v>
      </c>
    </row>
    <row r="520" spans="1:31" x14ac:dyDescent="0.2">
      <c r="A520">
        <f t="shared" si="228"/>
        <v>4.8799999999999404</v>
      </c>
      <c r="B520" s="5">
        <f t="shared" si="240"/>
        <v>-33.782432648874483</v>
      </c>
      <c r="C520" s="5">
        <f t="shared" si="241"/>
        <v>361.29837771061801</v>
      </c>
      <c r="D520" s="5">
        <f t="shared" si="242"/>
        <v>41.715325224831872</v>
      </c>
      <c r="E520" s="2">
        <f t="shared" si="250"/>
        <v>362.87431776305158</v>
      </c>
      <c r="F520" s="2">
        <f t="shared" si="251"/>
        <v>-5.3417881715933202</v>
      </c>
      <c r="G520" s="3">
        <f t="shared" si="243"/>
        <v>-8.3923012940890391</v>
      </c>
      <c r="H520" s="3">
        <f t="shared" si="244"/>
        <v>53.244026420093277</v>
      </c>
      <c r="I520" s="3">
        <f t="shared" si="245"/>
        <v>-49.690070322362679</v>
      </c>
      <c r="J520" s="2">
        <f t="shared" si="252"/>
        <v>73.310709716082471</v>
      </c>
      <c r="K520" s="2">
        <f t="shared" si="246"/>
        <v>49.97321725704326</v>
      </c>
      <c r="L520" s="6">
        <f t="shared" si="229"/>
        <v>2960.5901240543371</v>
      </c>
      <c r="M520" s="2">
        <f t="shared" si="230"/>
        <v>37.521367891660866</v>
      </c>
      <c r="N520" s="2">
        <f t="shared" si="247"/>
        <v>73.310709716082471</v>
      </c>
      <c r="O520" s="2">
        <f t="shared" si="248"/>
        <v>49.97321725704326</v>
      </c>
      <c r="P520" s="5">
        <f t="shared" si="231"/>
        <v>0.38722815187922244</v>
      </c>
      <c r="Q520" s="4">
        <f t="shared" si="249"/>
        <v>0.5118129129696537</v>
      </c>
      <c r="R520" s="4">
        <f t="shared" si="232"/>
        <v>0.32257245981499838</v>
      </c>
      <c r="S520" s="4">
        <f t="shared" si="253"/>
        <v>0</v>
      </c>
      <c r="T520" s="4">
        <f t="shared" si="254"/>
        <v>0</v>
      </c>
      <c r="U520" s="5">
        <f t="shared" si="255"/>
        <v>1.2665105260912066</v>
      </c>
      <c r="V520" s="5">
        <f t="shared" si="256"/>
        <v>-8.0352358130924593</v>
      </c>
      <c r="W520" s="5">
        <f t="shared" si="257"/>
        <v>7.4988962979451532</v>
      </c>
      <c r="X520" s="5">
        <f t="shared" si="233"/>
        <v>0.99999999999999978</v>
      </c>
      <c r="Y520" s="5">
        <f t="shared" si="234"/>
        <v>-0.76646113473243271</v>
      </c>
      <c r="Z520" s="5">
        <f t="shared" si="235"/>
        <v>5.722615643209302</v>
      </c>
      <c r="AA520" s="5">
        <f t="shared" si="236"/>
        <v>6.2613610577230023</v>
      </c>
      <c r="AB520" s="5">
        <f t="shared" si="237"/>
        <v>0.50004939135877391</v>
      </c>
      <c r="AC520" s="5">
        <f t="shared" si="238"/>
        <v>-2.3126201698831572</v>
      </c>
      <c r="AD520" s="5">
        <f t="shared" si="239"/>
        <v>-18.413742644331844</v>
      </c>
      <c r="AE520">
        <f t="shared" si="258"/>
        <v>0</v>
      </c>
    </row>
    <row r="521" spans="1:31" x14ac:dyDescent="0.2">
      <c r="A521">
        <f t="shared" si="228"/>
        <v>4.8899999999999402</v>
      </c>
      <c r="B521" s="5">
        <f t="shared" si="240"/>
        <v>-33.866330659345806</v>
      </c>
      <c r="C521" s="5">
        <f t="shared" si="241"/>
        <v>361.83070234381046</v>
      </c>
      <c r="D521" s="5">
        <f t="shared" si="242"/>
        <v>41.217503834476034</v>
      </c>
      <c r="E521" s="2">
        <f t="shared" si="250"/>
        <v>363.41214276760661</v>
      </c>
      <c r="F521" s="2">
        <f t="shared" si="251"/>
        <v>-5.3471448380848736</v>
      </c>
      <c r="G521" s="3">
        <f t="shared" si="243"/>
        <v>-8.387300800175451</v>
      </c>
      <c r="H521" s="3">
        <f t="shared" si="244"/>
        <v>53.220900218394448</v>
      </c>
      <c r="I521" s="3">
        <f t="shared" si="245"/>
        <v>-49.874207748806</v>
      </c>
      <c r="J521" s="2">
        <f t="shared" si="252"/>
        <v>73.418305846294103</v>
      </c>
      <c r="K521" s="2">
        <f t="shared" si="246"/>
        <v>50.046561585749217</v>
      </c>
      <c r="L521" s="6">
        <f t="shared" si="229"/>
        <v>2960.5875827264913</v>
      </c>
      <c r="M521" s="2">
        <f t="shared" si="230"/>
        <v>37.521335683860052</v>
      </c>
      <c r="N521" s="2">
        <f t="shared" si="247"/>
        <v>73.418305846294103</v>
      </c>
      <c r="O521" s="2">
        <f t="shared" si="248"/>
        <v>50.046561585749217</v>
      </c>
      <c r="P521" s="5">
        <f t="shared" si="231"/>
        <v>0.38722800350192899</v>
      </c>
      <c r="Q521" s="4">
        <f t="shared" si="249"/>
        <v>0.5110624012819549</v>
      </c>
      <c r="R521" s="4">
        <f t="shared" si="232"/>
        <v>0.32241712521292371</v>
      </c>
      <c r="S521" s="4">
        <f t="shared" si="253"/>
        <v>0</v>
      </c>
      <c r="T521" s="4">
        <f t="shared" si="254"/>
        <v>0</v>
      </c>
      <c r="U521" s="5">
        <f t="shared" si="255"/>
        <v>1.2676131143558527</v>
      </c>
      <c r="V521" s="5">
        <f t="shared" si="256"/>
        <v>-8.0435306521079841</v>
      </c>
      <c r="W521" s="5">
        <f t="shared" si="257"/>
        <v>7.5377289209863889</v>
      </c>
      <c r="X521" s="5">
        <f t="shared" si="233"/>
        <v>1</v>
      </c>
      <c r="Y521" s="5">
        <f t="shared" si="234"/>
        <v>-0.76317222633423576</v>
      </c>
      <c r="Z521" s="5">
        <f t="shared" si="235"/>
        <v>5.7506100215966542</v>
      </c>
      <c r="AA521" s="5">
        <f t="shared" si="236"/>
        <v>6.2648332932442354</v>
      </c>
      <c r="AB521" s="5">
        <f t="shared" si="237"/>
        <v>0.50444088802161691</v>
      </c>
      <c r="AC521" s="5">
        <f t="shared" si="238"/>
        <v>-2.2929206305113299</v>
      </c>
      <c r="AD521" s="5">
        <f t="shared" si="239"/>
        <v>-18.371437785769373</v>
      </c>
      <c r="AE521">
        <f t="shared" si="258"/>
        <v>0</v>
      </c>
    </row>
    <row r="522" spans="1:31" x14ac:dyDescent="0.2">
      <c r="A522">
        <f t="shared" si="228"/>
        <v>4.89999999999994</v>
      </c>
      <c r="B522" s="5">
        <f t="shared" si="240"/>
        <v>-33.950178445303159</v>
      </c>
      <c r="C522" s="5">
        <f t="shared" si="241"/>
        <v>362.36279669996287</v>
      </c>
      <c r="D522" s="5">
        <f t="shared" si="242"/>
        <v>40.717843185098687</v>
      </c>
      <c r="E522" s="2">
        <f t="shared" si="250"/>
        <v>363.94973698120265</v>
      </c>
      <c r="F522" s="2">
        <f t="shared" si="251"/>
        <v>-5.3524811823905658</v>
      </c>
      <c r="G522" s="3">
        <f t="shared" si="243"/>
        <v>-8.3822563912952344</v>
      </c>
      <c r="H522" s="3">
        <f t="shared" si="244"/>
        <v>53.197971012089333</v>
      </c>
      <c r="I522" s="3">
        <f t="shared" si="245"/>
        <v>-50.057922126663698</v>
      </c>
      <c r="J522" s="2">
        <f t="shared" si="252"/>
        <v>73.526062791717834</v>
      </c>
      <c r="K522" s="2">
        <f t="shared" si="246"/>
        <v>50.12001553627664</v>
      </c>
      <c r="L522" s="6">
        <f t="shared" si="229"/>
        <v>2960.5850354677154</v>
      </c>
      <c r="M522" s="2">
        <f t="shared" si="230"/>
        <v>37.521303400892911</v>
      </c>
      <c r="N522" s="2">
        <f t="shared" si="247"/>
        <v>73.526062791717834</v>
      </c>
      <c r="O522" s="2">
        <f t="shared" si="248"/>
        <v>50.12001553627664</v>
      </c>
      <c r="P522" s="5">
        <f t="shared" si="231"/>
        <v>0.38722785477848165</v>
      </c>
      <c r="Q522" s="4">
        <f t="shared" si="249"/>
        <v>0.51031296898328427</v>
      </c>
      <c r="R522" s="4">
        <f t="shared" si="232"/>
        <v>0.32226170796750514</v>
      </c>
      <c r="S522" s="4">
        <f t="shared" si="253"/>
        <v>0</v>
      </c>
      <c r="T522" s="4">
        <f t="shared" si="254"/>
        <v>0</v>
      </c>
      <c r="U522" s="5">
        <f t="shared" si="255"/>
        <v>1.2687096136095888</v>
      </c>
      <c r="V522" s="5">
        <f t="shared" si="256"/>
        <v>-8.0518626604706984</v>
      </c>
      <c r="W522" s="5">
        <f t="shared" si="257"/>
        <v>7.5765956175440872</v>
      </c>
      <c r="X522" s="5">
        <f t="shared" si="233"/>
        <v>0.99999999999999967</v>
      </c>
      <c r="Y522" s="5">
        <f t="shared" si="234"/>
        <v>-0.75988955036506878</v>
      </c>
      <c r="Z522" s="5">
        <f t="shared" si="235"/>
        <v>5.7786017418550459</v>
      </c>
      <c r="AA522" s="5">
        <f t="shared" si="236"/>
        <v>6.2683280420603582</v>
      </c>
      <c r="AB522" s="5">
        <f t="shared" si="237"/>
        <v>0.50882006324452</v>
      </c>
      <c r="AC522" s="5">
        <f t="shared" si="238"/>
        <v>-2.2732609186156525</v>
      </c>
      <c r="AD522" s="5">
        <f t="shared" si="239"/>
        <v>-18.329076340395552</v>
      </c>
      <c r="AE522">
        <f t="shared" si="258"/>
        <v>0</v>
      </c>
    </row>
    <row r="523" spans="1:31" x14ac:dyDescent="0.2">
      <c r="A523">
        <f t="shared" si="228"/>
        <v>4.9099999999999397</v>
      </c>
      <c r="B523" s="5">
        <f t="shared" si="240"/>
        <v>-34.033975568212952</v>
      </c>
      <c r="C523" s="5">
        <f t="shared" si="241"/>
        <v>362.89466274703784</v>
      </c>
      <c r="D523" s="5">
        <f t="shared" si="242"/>
        <v>40.216347510015034</v>
      </c>
      <c r="E523" s="2">
        <f t="shared" si="250"/>
        <v>364.48710230029275</v>
      </c>
      <c r="F523" s="2">
        <f t="shared" si="251"/>
        <v>-5.3577972070950848</v>
      </c>
      <c r="G523" s="3">
        <f t="shared" si="243"/>
        <v>-8.3771681906627897</v>
      </c>
      <c r="H523" s="3">
        <f t="shared" si="244"/>
        <v>53.175238402903176</v>
      </c>
      <c r="I523" s="3">
        <f t="shared" si="245"/>
        <v>-50.241212890067651</v>
      </c>
      <c r="J523" s="2">
        <f t="shared" si="252"/>
        <v>73.63397584515819</v>
      </c>
      <c r="K523" s="2">
        <f t="shared" si="246"/>
        <v>50.19357589990333</v>
      </c>
      <c r="L523" s="6">
        <f t="shared" si="229"/>
        <v>2960.5824823149323</v>
      </c>
      <c r="M523" s="2">
        <f t="shared" si="230"/>
        <v>37.521271043227443</v>
      </c>
      <c r="N523" s="2">
        <f t="shared" si="247"/>
        <v>73.63397584515819</v>
      </c>
      <c r="O523" s="2">
        <f t="shared" si="248"/>
        <v>50.19357589990333</v>
      </c>
      <c r="P523" s="5">
        <f t="shared" si="231"/>
        <v>0.38722770571103715</v>
      </c>
      <c r="Q523" s="4">
        <f t="shared" si="249"/>
        <v>0.50956464882636998</v>
      </c>
      <c r="R523" s="4">
        <f t="shared" si="232"/>
        <v>0.32210621530911271</v>
      </c>
      <c r="S523" s="4">
        <f t="shared" si="253"/>
        <v>0</v>
      </c>
      <c r="T523" s="4">
        <f t="shared" si="254"/>
        <v>0</v>
      </c>
      <c r="U523" s="5">
        <f t="shared" si="255"/>
        <v>1.2697999271320706</v>
      </c>
      <c r="V523" s="5">
        <f t="shared" si="256"/>
        <v>-8.0602313708464166</v>
      </c>
      <c r="W523" s="5">
        <f t="shared" si="257"/>
        <v>7.6154957158365555</v>
      </c>
      <c r="X523" s="5">
        <f t="shared" si="233"/>
        <v>1.0000000000000002</v>
      </c>
      <c r="Y523" s="5">
        <f t="shared" si="234"/>
        <v>-0.75661310439946217</v>
      </c>
      <c r="Z523" s="5">
        <f t="shared" si="235"/>
        <v>5.8065903542022967</v>
      </c>
      <c r="AA523" s="5">
        <f t="shared" si="236"/>
        <v>6.271845035130772</v>
      </c>
      <c r="AB523" s="5">
        <f t="shared" si="237"/>
        <v>0.51318682273260841</v>
      </c>
      <c r="AC523" s="5">
        <f t="shared" si="238"/>
        <v>-2.2536410166441199</v>
      </c>
      <c r="AD523" s="5">
        <f t="shared" si="239"/>
        <v>-18.286659249032674</v>
      </c>
      <c r="AE523">
        <f t="shared" si="258"/>
        <v>0</v>
      </c>
    </row>
    <row r="524" spans="1:31" x14ac:dyDescent="0.2">
      <c r="A524">
        <f t="shared" si="228"/>
        <v>4.9199999999999395</v>
      </c>
      <c r="B524" s="5">
        <f t="shared" si="240"/>
        <v>-34.117721590778444</v>
      </c>
      <c r="C524" s="5">
        <f t="shared" si="241"/>
        <v>363.42630244901602</v>
      </c>
      <c r="D524" s="5">
        <f t="shared" si="242"/>
        <v>39.713021048151901</v>
      </c>
      <c r="E524" s="2">
        <f t="shared" si="250"/>
        <v>365.02424061739998</v>
      </c>
      <c r="F524" s="2">
        <f t="shared" si="251"/>
        <v>-5.363092914831693</v>
      </c>
      <c r="G524" s="3">
        <f t="shared" si="243"/>
        <v>-8.3720363224354628</v>
      </c>
      <c r="H524" s="3">
        <f t="shared" si="244"/>
        <v>53.152701992736738</v>
      </c>
      <c r="I524" s="3">
        <f t="shared" si="245"/>
        <v>-50.424079482557978</v>
      </c>
      <c r="J524" s="2">
        <f t="shared" si="252"/>
        <v>73.742040336406362</v>
      </c>
      <c r="K524" s="2">
        <f t="shared" si="246"/>
        <v>50.267239493119533</v>
      </c>
      <c r="L524" s="6">
        <f t="shared" si="229"/>
        <v>2960.5799233050757</v>
      </c>
      <c r="M524" s="2">
        <f t="shared" si="230"/>
        <v>37.521238611331682</v>
      </c>
      <c r="N524" s="2">
        <f t="shared" si="247"/>
        <v>73.742040336406362</v>
      </c>
      <c r="O524" s="2">
        <f t="shared" si="248"/>
        <v>50.267239493119533</v>
      </c>
      <c r="P524" s="5">
        <f t="shared" si="231"/>
        <v>0.3872275563017526</v>
      </c>
      <c r="Q524" s="4">
        <f t="shared" si="249"/>
        <v>0.50881747291181867</v>
      </c>
      <c r="R524" s="4">
        <f t="shared" si="232"/>
        <v>0.32195065438826509</v>
      </c>
      <c r="S524" s="4">
        <f t="shared" si="253"/>
        <v>0</v>
      </c>
      <c r="T524" s="4">
        <f t="shared" si="254"/>
        <v>0</v>
      </c>
      <c r="U524" s="5">
        <f t="shared" si="255"/>
        <v>1.2708839592050736</v>
      </c>
      <c r="V524" s="5">
        <f t="shared" si="256"/>
        <v>-8.0686363208856466</v>
      </c>
      <c r="W524" s="5">
        <f t="shared" si="257"/>
        <v>7.6544285409194837</v>
      </c>
      <c r="X524" s="5">
        <f t="shared" si="233"/>
        <v>0.99999999999999978</v>
      </c>
      <c r="Y524" s="5">
        <f t="shared" si="234"/>
        <v>-0.75334288699631269</v>
      </c>
      <c r="Z524" s="5">
        <f t="shared" si="235"/>
        <v>5.8345754083994663</v>
      </c>
      <c r="AA524" s="5">
        <f t="shared" si="236"/>
        <v>6.2753840069493787</v>
      </c>
      <c r="AB524" s="5">
        <f t="shared" si="237"/>
        <v>0.51754107220876089</v>
      </c>
      <c r="AC524" s="5">
        <f t="shared" si="238"/>
        <v>-2.2340609124861803</v>
      </c>
      <c r="AD524" s="5">
        <f t="shared" si="239"/>
        <v>-18.244187452131136</v>
      </c>
      <c r="AE524">
        <f t="shared" si="258"/>
        <v>0</v>
      </c>
    </row>
    <row r="525" spans="1:31" x14ac:dyDescent="0.2">
      <c r="A525">
        <f t="shared" si="228"/>
        <v>4.9299999999999393</v>
      </c>
      <c r="B525" s="5">
        <f t="shared" si="240"/>
        <v>-34.201416076949187</v>
      </c>
      <c r="C525" s="5">
        <f t="shared" si="241"/>
        <v>363.95771776589777</v>
      </c>
      <c r="D525" s="5">
        <f t="shared" si="242"/>
        <v>39.207868043953717</v>
      </c>
      <c r="E525" s="2">
        <f t="shared" si="250"/>
        <v>365.56115382112125</v>
      </c>
      <c r="F525" s="2">
        <f t="shared" si="251"/>
        <v>-5.3683683082846754</v>
      </c>
      <c r="G525" s="3">
        <f t="shared" si="243"/>
        <v>-8.3668609117133759</v>
      </c>
      <c r="H525" s="3">
        <f t="shared" si="244"/>
        <v>53.130361383611877</v>
      </c>
      <c r="I525" s="3">
        <f t="shared" si="245"/>
        <v>-50.606521357079288</v>
      </c>
      <c r="J525" s="2">
        <f t="shared" si="252"/>
        <v>73.850251632162198</v>
      </c>
      <c r="K525" s="2">
        <f t="shared" si="246"/>
        <v>50.341003157574775</v>
      </c>
      <c r="L525" s="6">
        <f t="shared" si="229"/>
        <v>2960.5773584750918</v>
      </c>
      <c r="M525" s="2">
        <f t="shared" si="230"/>
        <v>37.521206105673912</v>
      </c>
      <c r="N525" s="2">
        <f t="shared" si="247"/>
        <v>73.850251632162198</v>
      </c>
      <c r="O525" s="2">
        <f t="shared" si="248"/>
        <v>50.341003157574775</v>
      </c>
      <c r="P525" s="5">
        <f t="shared" si="231"/>
        <v>0.38722740655278615</v>
      </c>
      <c r="Q525" s="4">
        <f t="shared" si="249"/>
        <v>0.5080714726953377</v>
      </c>
      <c r="R525" s="4">
        <f t="shared" si="232"/>
        <v>0.32179503227599771</v>
      </c>
      <c r="S525" s="4">
        <f t="shared" si="253"/>
        <v>0</v>
      </c>
      <c r="T525" s="4">
        <f t="shared" si="254"/>
        <v>0</v>
      </c>
      <c r="U525" s="5">
        <f t="shared" si="255"/>
        <v>1.2719616151148307</v>
      </c>
      <c r="V525" s="5">
        <f t="shared" si="256"/>
        <v>-8.0770770531781828</v>
      </c>
      <c r="W525" s="5">
        <f t="shared" si="257"/>
        <v>7.6933934147964784</v>
      </c>
      <c r="X525" s="5">
        <f t="shared" si="233"/>
        <v>1</v>
      </c>
      <c r="Y525" s="5">
        <f t="shared" si="234"/>
        <v>-0.75007889767825209</v>
      </c>
      <c r="Z525" s="5">
        <f t="shared" si="235"/>
        <v>5.8625564538208073</v>
      </c>
      <c r="AA525" s="5">
        <f t="shared" si="236"/>
        <v>6.2789446955053423</v>
      </c>
      <c r="AB525" s="5">
        <f t="shared" si="237"/>
        <v>0.52188271743657866</v>
      </c>
      <c r="AC525" s="5">
        <f t="shared" si="238"/>
        <v>-2.2145205993573756</v>
      </c>
      <c r="AD525" s="5">
        <f t="shared" si="239"/>
        <v>-18.20166188969818</v>
      </c>
      <c r="AE525">
        <f t="shared" si="258"/>
        <v>0</v>
      </c>
    </row>
    <row r="526" spans="1:31" x14ac:dyDescent="0.2">
      <c r="A526">
        <f t="shared" si="228"/>
        <v>4.9399999999999391</v>
      </c>
      <c r="B526" s="5">
        <f t="shared" si="240"/>
        <v>-34.285058591930451</v>
      </c>
      <c r="C526" s="5">
        <f t="shared" si="241"/>
        <v>364.48891065370395</v>
      </c>
      <c r="D526" s="5">
        <f t="shared" si="242"/>
        <v>38.700892747288442</v>
      </c>
      <c r="E526" s="2">
        <f t="shared" si="250"/>
        <v>366.09784379613041</v>
      </c>
      <c r="F526" s="2">
        <f t="shared" si="251"/>
        <v>-5.3736233901917743</v>
      </c>
      <c r="G526" s="3">
        <f t="shared" si="243"/>
        <v>-8.3616420845390103</v>
      </c>
      <c r="H526" s="3">
        <f t="shared" si="244"/>
        <v>53.108216177618303</v>
      </c>
      <c r="I526" s="3">
        <f t="shared" si="245"/>
        <v>-50.788537975976269</v>
      </c>
      <c r="J526" s="2">
        <f t="shared" si="252"/>
        <v>73.95860513595261</v>
      </c>
      <c r="K526" s="2">
        <f t="shared" si="246"/>
        <v>50.414863760022229</v>
      </c>
      <c r="L526" s="6">
        <f t="shared" si="229"/>
        <v>2960.5747878619313</v>
      </c>
      <c r="M526" s="2">
        <f t="shared" si="230"/>
        <v>37.521173526722393</v>
      </c>
      <c r="N526" s="2">
        <f t="shared" si="247"/>
        <v>73.95860513595261</v>
      </c>
      <c r="O526" s="2">
        <f t="shared" si="248"/>
        <v>50.414863760022229</v>
      </c>
      <c r="P526" s="5">
        <f t="shared" si="231"/>
        <v>0.38722725646629602</v>
      </c>
      <c r="Q526" s="4">
        <f t="shared" si="249"/>
        <v>0.50732667899495953</v>
      </c>
      <c r="R526" s="4">
        <f t="shared" si="232"/>
        <v>0.32163935596423909</v>
      </c>
      <c r="S526" s="4">
        <f t="shared" si="253"/>
        <v>0</v>
      </c>
      <c r="T526" s="4">
        <f t="shared" si="254"/>
        <v>0</v>
      </c>
      <c r="U526" s="5">
        <f t="shared" si="255"/>
        <v>1.2730328011542027</v>
      </c>
      <c r="V526" s="5">
        <f t="shared" si="256"/>
        <v>-8.0855531152077198</v>
      </c>
      <c r="W526" s="5">
        <f t="shared" si="257"/>
        <v>7.7323896565285981</v>
      </c>
      <c r="X526" s="5">
        <f t="shared" si="233"/>
        <v>1</v>
      </c>
      <c r="Y526" s="5">
        <f t="shared" si="234"/>
        <v>-0.74682113691117491</v>
      </c>
      <c r="Z526" s="5">
        <f t="shared" si="235"/>
        <v>5.8905330395227367</v>
      </c>
      <c r="AA526" s="5">
        <f t="shared" si="236"/>
        <v>6.2825268422439331</v>
      </c>
      <c r="AB526" s="5">
        <f t="shared" si="237"/>
        <v>0.52621166424302779</v>
      </c>
      <c r="AC526" s="5">
        <f t="shared" si="238"/>
        <v>-2.1950200756849831</v>
      </c>
      <c r="AD526" s="5">
        <f t="shared" si="239"/>
        <v>-18.159083501227467</v>
      </c>
      <c r="AE526">
        <f t="shared" si="258"/>
        <v>0</v>
      </c>
    </row>
    <row r="527" spans="1:31" x14ac:dyDescent="0.2">
      <c r="A527">
        <f t="shared" si="228"/>
        <v>4.9499999999999389</v>
      </c>
      <c r="B527" s="5">
        <f t="shared" si="240"/>
        <v>-34.36864870219263</v>
      </c>
      <c r="C527" s="5">
        <f t="shared" si="241"/>
        <v>365.01988306447635</v>
      </c>
      <c r="D527" s="5">
        <f t="shared" si="242"/>
        <v>38.192099413353617</v>
      </c>
      <c r="E527" s="2">
        <f t="shared" si="250"/>
        <v>366.63431242318103</v>
      </c>
      <c r="F527" s="2">
        <f t="shared" si="251"/>
        <v>-5.3788581633465915</v>
      </c>
      <c r="G527" s="3">
        <f t="shared" si="243"/>
        <v>-8.3563799678965793</v>
      </c>
      <c r="H527" s="3">
        <f t="shared" si="244"/>
        <v>53.086265976861455</v>
      </c>
      <c r="I527" s="3">
        <f t="shared" si="245"/>
        <v>-50.970128810988541</v>
      </c>
      <c r="J527" s="2">
        <f t="shared" si="252"/>
        <v>74.067096288046187</v>
      </c>
      <c r="K527" s="2">
        <f t="shared" si="246"/>
        <v>50.488818192260517</v>
      </c>
      <c r="L527" s="6">
        <f t="shared" si="229"/>
        <v>2960.5722115025505</v>
      </c>
      <c r="M527" s="2">
        <f t="shared" si="230"/>
        <v>37.521140874945516</v>
      </c>
      <c r="N527" s="2">
        <f t="shared" si="247"/>
        <v>74.067096288046187</v>
      </c>
      <c r="O527" s="2">
        <f t="shared" si="248"/>
        <v>50.488818192260517</v>
      </c>
      <c r="P527" s="5">
        <f t="shared" si="231"/>
        <v>0.38722710604444077</v>
      </c>
      <c r="Q527" s="4">
        <f t="shared" si="249"/>
        <v>0.50658312199827815</v>
      </c>
      <c r="R527" s="4">
        <f t="shared" si="232"/>
        <v>0.3214836323661947</v>
      </c>
      <c r="S527" s="4">
        <f t="shared" si="253"/>
        <v>0</v>
      </c>
      <c r="T527" s="4">
        <f t="shared" si="254"/>
        <v>0</v>
      </c>
      <c r="U527" s="5">
        <f t="shared" si="255"/>
        <v>1.2740974246246892</v>
      </c>
      <c r="V527" s="5">
        <f t="shared" si="256"/>
        <v>-8.0940640593064916</v>
      </c>
      <c r="W527" s="5">
        <f t="shared" si="257"/>
        <v>7.7714165823428605</v>
      </c>
      <c r="X527" s="5">
        <f t="shared" si="233"/>
        <v>1</v>
      </c>
      <c r="Y527" s="5">
        <f t="shared" si="234"/>
        <v>-0.74356960608393763</v>
      </c>
      <c r="Z527" s="5">
        <f t="shared" si="235"/>
        <v>5.9185047143118172</v>
      </c>
      <c r="AA527" s="5">
        <f t="shared" si="236"/>
        <v>6.2861301920274277</v>
      </c>
      <c r="AB527" s="5">
        <f t="shared" si="237"/>
        <v>0.53052781854075159</v>
      </c>
      <c r="AC527" s="5">
        <f t="shared" si="238"/>
        <v>-2.1755593449946744</v>
      </c>
      <c r="AD527" s="5">
        <f t="shared" si="239"/>
        <v>-18.116453225629712</v>
      </c>
      <c r="AE527">
        <f t="shared" si="258"/>
        <v>0</v>
      </c>
    </row>
    <row r="528" spans="1:31" x14ac:dyDescent="0.2">
      <c r="A528">
        <f t="shared" si="228"/>
        <v>4.9599999999999387</v>
      </c>
      <c r="B528" s="5">
        <f t="shared" si="240"/>
        <v>-34.452185975480667</v>
      </c>
      <c r="C528" s="5">
        <f t="shared" si="241"/>
        <v>365.55063694627773</v>
      </c>
      <c r="D528" s="5">
        <f t="shared" si="242"/>
        <v>37.681492302582448</v>
      </c>
      <c r="E528" s="2">
        <f t="shared" si="250"/>
        <v>367.17056157910923</v>
      </c>
      <c r="F528" s="2">
        <f t="shared" si="251"/>
        <v>-5.3840726306009934</v>
      </c>
      <c r="G528" s="3">
        <f t="shared" si="243"/>
        <v>-8.3510746897111723</v>
      </c>
      <c r="H528" s="3">
        <f t="shared" si="244"/>
        <v>53.064510383411509</v>
      </c>
      <c r="I528" s="3">
        <f t="shared" si="245"/>
        <v>-51.151293343244838</v>
      </c>
      <c r="J528" s="2">
        <f t="shared" si="252"/>
        <v>74.175720565364287</v>
      </c>
      <c r="K528" s="2">
        <f t="shared" si="246"/>
        <v>50.562863371073128</v>
      </c>
      <c r="L528" s="6">
        <f t="shared" si="229"/>
        <v>2960.569629433905</v>
      </c>
      <c r="M528" s="2">
        <f t="shared" si="230"/>
        <v>37.521108150811635</v>
      </c>
      <c r="N528" s="2">
        <f t="shared" si="247"/>
        <v>74.175720565364287</v>
      </c>
      <c r="O528" s="2">
        <f t="shared" si="248"/>
        <v>50.562863371073128</v>
      </c>
      <c r="P528" s="5">
        <f t="shared" si="231"/>
        <v>0.387226955289379</v>
      </c>
      <c r="Q528" s="4">
        <f t="shared" si="249"/>
        <v>0.5058408312696836</v>
      </c>
      <c r="R528" s="4">
        <f t="shared" si="232"/>
        <v>0.32132786831673843</v>
      </c>
      <c r="S528" s="4">
        <f t="shared" si="253"/>
        <v>0</v>
      </c>
      <c r="T528" s="4">
        <f t="shared" si="254"/>
        <v>0</v>
      </c>
      <c r="U528" s="5">
        <f t="shared" si="255"/>
        <v>1.2751553938382787</v>
      </c>
      <c r="V528" s="5">
        <f t="shared" si="256"/>
        <v>-8.1026094426099284</v>
      </c>
      <c r="W528" s="5">
        <f t="shared" si="257"/>
        <v>7.810473505739723</v>
      </c>
      <c r="X528" s="5">
        <f t="shared" si="233"/>
        <v>0.99999999999999978</v>
      </c>
      <c r="Y528" s="5">
        <f t="shared" si="234"/>
        <v>-0.7403243074882182</v>
      </c>
      <c r="Z528" s="5">
        <f t="shared" si="235"/>
        <v>5.9464710268117429</v>
      </c>
      <c r="AA528" s="5">
        <f t="shared" si="236"/>
        <v>6.2897544930960869</v>
      </c>
      <c r="AB528" s="5">
        <f t="shared" si="237"/>
        <v>0.53483108635006049</v>
      </c>
      <c r="AC528" s="5">
        <f t="shared" si="238"/>
        <v>-2.1561384157981855</v>
      </c>
      <c r="AD528" s="5">
        <f t="shared" si="239"/>
        <v>-18.07377200116419</v>
      </c>
      <c r="AE528">
        <f t="shared" si="258"/>
        <v>0</v>
      </c>
    </row>
    <row r="529" spans="1:31" x14ac:dyDescent="0.2">
      <c r="A529">
        <f t="shared" si="228"/>
        <v>4.9699999999999385</v>
      </c>
      <c r="B529" s="5">
        <f t="shared" si="240"/>
        <v>-34.535669980823464</v>
      </c>
      <c r="C529" s="5">
        <f t="shared" si="241"/>
        <v>366.08117424319107</v>
      </c>
      <c r="D529" s="5">
        <f t="shared" si="242"/>
        <v>37.169075680549938</v>
      </c>
      <c r="E529" s="2">
        <f t="shared" si="250"/>
        <v>367.70659313683507</v>
      </c>
      <c r="F529" s="2">
        <f t="shared" si="251"/>
        <v>-5.3892667948674893</v>
      </c>
      <c r="G529" s="3">
        <f t="shared" si="243"/>
        <v>-8.3457263788476723</v>
      </c>
      <c r="H529" s="3">
        <f t="shared" si="244"/>
        <v>53.042948999253525</v>
      </c>
      <c r="I529" s="3">
        <f t="shared" si="245"/>
        <v>-51.33203106325648</v>
      </c>
      <c r="J529" s="2">
        <f t="shared" si="252"/>
        <v>74.284473481388645</v>
      </c>
      <c r="K529" s="2">
        <f t="shared" si="246"/>
        <v>50.636996238165402</v>
      </c>
      <c r="L529" s="6">
        <f t="shared" si="229"/>
        <v>2960.5670416929502</v>
      </c>
      <c r="M529" s="2">
        <f t="shared" si="230"/>
        <v>37.521075354789126</v>
      </c>
      <c r="N529" s="2">
        <f t="shared" si="247"/>
        <v>74.284473481388645</v>
      </c>
      <c r="O529" s="2">
        <f t="shared" si="248"/>
        <v>50.636996238165402</v>
      </c>
      <c r="P529" s="5">
        <f t="shared" si="231"/>
        <v>0.38722680420326916</v>
      </c>
      <c r="Q529" s="4">
        <f t="shared" si="249"/>
        <v>0.50509983575759909</v>
      </c>
      <c r="R529" s="4">
        <f t="shared" si="232"/>
        <v>0.32117207057281077</v>
      </c>
      <c r="S529" s="4">
        <f t="shared" si="253"/>
        <v>0</v>
      </c>
      <c r="T529" s="4">
        <f t="shared" si="254"/>
        <v>0</v>
      </c>
      <c r="U529" s="5">
        <f t="shared" si="255"/>
        <v>1.2762066181191412</v>
      </c>
      <c r="V529" s="5">
        <f t="shared" si="256"/>
        <v>-8.1111888270113859</v>
      </c>
      <c r="W529" s="5">
        <f t="shared" si="257"/>
        <v>7.8495597375995594</v>
      </c>
      <c r="X529" s="5">
        <f t="shared" si="233"/>
        <v>1</v>
      </c>
      <c r="Y529" s="5">
        <f t="shared" si="234"/>
        <v>-0.73708524429855393</v>
      </c>
      <c r="Z529" s="5">
        <f t="shared" si="235"/>
        <v>5.974431525529341</v>
      </c>
      <c r="AA529" s="5">
        <f t="shared" si="236"/>
        <v>6.2933994970292284</v>
      </c>
      <c r="AB529" s="5">
        <f t="shared" si="237"/>
        <v>0.53912137382058722</v>
      </c>
      <c r="AC529" s="5">
        <f t="shared" si="238"/>
        <v>-2.1367573014820449</v>
      </c>
      <c r="AD529" s="5">
        <f t="shared" si="239"/>
        <v>-18.031040765371213</v>
      </c>
      <c r="AE529">
        <f t="shared" si="258"/>
        <v>0</v>
      </c>
    </row>
    <row r="530" spans="1:31" x14ac:dyDescent="0.2">
      <c r="A530">
        <f t="shared" si="228"/>
        <v>4.9799999999999383</v>
      </c>
      <c r="B530" s="5">
        <f t="shared" si="240"/>
        <v>-34.619100288543244</v>
      </c>
      <c r="C530" s="5">
        <f t="shared" si="241"/>
        <v>366.61149689531851</v>
      </c>
      <c r="D530" s="5">
        <f t="shared" si="242"/>
        <v>36.654853817879101</v>
      </c>
      <c r="E530" s="2">
        <f t="shared" si="250"/>
        <v>368.24240896536395</v>
      </c>
      <c r="F530" s="2">
        <f t="shared" si="251"/>
        <v>-5.3944406591215825</v>
      </c>
      <c r="G530" s="3">
        <f t="shared" si="243"/>
        <v>-8.340335165109467</v>
      </c>
      <c r="H530" s="3">
        <f t="shared" si="244"/>
        <v>53.021581426238704</v>
      </c>
      <c r="I530" s="3">
        <f t="shared" si="245"/>
        <v>-51.512341470910194</v>
      </c>
      <c r="J530" s="2">
        <f t="shared" si="252"/>
        <v>74.393350586065665</v>
      </c>
      <c r="K530" s="2">
        <f t="shared" si="246"/>
        <v>50.711213760099291</v>
      </c>
      <c r="L530" s="6">
        <f t="shared" si="229"/>
        <v>2960.564448316637</v>
      </c>
      <c r="M530" s="2">
        <f t="shared" si="230"/>
        <v>37.521042487346271</v>
      </c>
      <c r="N530" s="2">
        <f t="shared" si="247"/>
        <v>74.393350586065665</v>
      </c>
      <c r="O530" s="2">
        <f t="shared" si="248"/>
        <v>50.711213760099291</v>
      </c>
      <c r="P530" s="5">
        <f t="shared" si="231"/>
        <v>0.38722665278826962</v>
      </c>
      <c r="Q530" s="4">
        <f t="shared" si="249"/>
        <v>0.50436016380171211</v>
      </c>
      <c r="R530" s="4">
        <f t="shared" si="232"/>
        <v>0.32101624581382399</v>
      </c>
      <c r="S530" s="4">
        <f t="shared" si="253"/>
        <v>0</v>
      </c>
      <c r="T530" s="4">
        <f t="shared" si="254"/>
        <v>0</v>
      </c>
      <c r="U530" s="5">
        <f t="shared" si="255"/>
        <v>1.2772510078051675</v>
      </c>
      <c r="V530" s="5">
        <f t="shared" si="256"/>
        <v>-8.119801779116905</v>
      </c>
      <c r="W530" s="5">
        <f t="shared" si="257"/>
        <v>7.8886745862880954</v>
      </c>
      <c r="X530" s="5">
        <f t="shared" si="233"/>
        <v>1</v>
      </c>
      <c r="Y530" s="5">
        <f t="shared" si="234"/>
        <v>-0.73385242055254374</v>
      </c>
      <c r="Z530" s="5">
        <f t="shared" si="235"/>
        <v>6.0023857589196021</v>
      </c>
      <c r="AA530" s="5">
        <f t="shared" si="236"/>
        <v>6.2970649587063861</v>
      </c>
      <c r="AB530" s="5">
        <f t="shared" si="237"/>
        <v>0.5433985872526238</v>
      </c>
      <c r="AC530" s="5">
        <f t="shared" si="238"/>
        <v>-2.1174160201973029</v>
      </c>
      <c r="AD530" s="5">
        <f t="shared" si="239"/>
        <v>-17.988260455005516</v>
      </c>
      <c r="AE530">
        <f t="shared" si="258"/>
        <v>0</v>
      </c>
    </row>
    <row r="531" spans="1:31" x14ac:dyDescent="0.2">
      <c r="A531">
        <f t="shared" si="228"/>
        <v>4.989999999999938</v>
      </c>
      <c r="B531" s="5">
        <f t="shared" si="240"/>
        <v>-34.702476470264976</v>
      </c>
      <c r="C531" s="5">
        <f t="shared" si="241"/>
        <v>367.14160683877986</v>
      </c>
      <c r="D531" s="5">
        <f t="shared" si="242"/>
        <v>36.138830990147248</v>
      </c>
      <c r="E531" s="2">
        <f t="shared" si="250"/>
        <v>368.77801092978757</v>
      </c>
      <c r="F531" s="2">
        <f t="shared" si="251"/>
        <v>-5.3995942264041172</v>
      </c>
      <c r="G531" s="3">
        <f t="shared" si="243"/>
        <v>-8.3349011792369403</v>
      </c>
      <c r="H531" s="3">
        <f t="shared" si="244"/>
        <v>53.000407266036731</v>
      </c>
      <c r="I531" s="3">
        <f t="shared" si="245"/>
        <v>-51.692224075460246</v>
      </c>
      <c r="J531" s="2">
        <f t="shared" si="252"/>
        <v>74.502347465707388</v>
      </c>
      <c r="K531" s="2">
        <f t="shared" si="246"/>
        <v>50.785512928225891</v>
      </c>
      <c r="L531" s="6">
        <f t="shared" si="229"/>
        <v>2960.5618493419083</v>
      </c>
      <c r="M531" s="2">
        <f t="shared" si="230"/>
        <v>37.52100954895127</v>
      </c>
      <c r="N531" s="2">
        <f t="shared" si="247"/>
        <v>74.502347465707388</v>
      </c>
      <c r="O531" s="2">
        <f t="shared" si="248"/>
        <v>50.785512928225891</v>
      </c>
      <c r="P531" s="5">
        <f t="shared" si="231"/>
        <v>0.38722650104653805</v>
      </c>
      <c r="Q531" s="4">
        <f t="shared" si="249"/>
        <v>0.50362184314020142</v>
      </c>
      <c r="R531" s="4">
        <f t="shared" si="232"/>
        <v>0.32086040064207361</v>
      </c>
      <c r="S531" s="4">
        <f t="shared" si="253"/>
        <v>0</v>
      </c>
      <c r="T531" s="4">
        <f t="shared" si="254"/>
        <v>0</v>
      </c>
      <c r="U531" s="5">
        <f t="shared" si="255"/>
        <v>1.2782884742493525</v>
      </c>
      <c r="V531" s="5">
        <f t="shared" si="256"/>
        <v>-8.1284478702000502</v>
      </c>
      <c r="W531" s="5">
        <f t="shared" si="257"/>
        <v>7.9278173577608175</v>
      </c>
      <c r="X531" s="5">
        <f t="shared" si="233"/>
        <v>1</v>
      </c>
      <c r="Y531" s="5">
        <f t="shared" si="234"/>
        <v>-0.7306258411312283</v>
      </c>
      <c r="Z531" s="5">
        <f t="shared" si="235"/>
        <v>6.0303332754497134</v>
      </c>
      <c r="AA531" s="5">
        <f t="shared" si="236"/>
        <v>6.3007506362685728</v>
      </c>
      <c r="AB531" s="5">
        <f t="shared" si="237"/>
        <v>0.54766263311812424</v>
      </c>
      <c r="AC531" s="5">
        <f t="shared" si="238"/>
        <v>-2.0981145947503368</v>
      </c>
      <c r="AD531" s="5">
        <f t="shared" si="239"/>
        <v>-17.945432005970609</v>
      </c>
      <c r="AE531">
        <f t="shared" si="258"/>
        <v>0</v>
      </c>
    </row>
    <row r="532" spans="1:31" x14ac:dyDescent="0.2">
      <c r="A532">
        <f t="shared" si="228"/>
        <v>4.9999999999999378</v>
      </c>
      <c r="B532" s="5">
        <f t="shared" si="240"/>
        <v>-34.785798098925689</v>
      </c>
      <c r="C532" s="5">
        <f t="shared" si="241"/>
        <v>367.67150600571046</v>
      </c>
      <c r="D532" s="5">
        <f t="shared" si="242"/>
        <v>35.621011477792344</v>
      </c>
      <c r="E532" s="2">
        <f t="shared" si="250"/>
        <v>369.31340089128418</v>
      </c>
      <c r="F532" s="2">
        <f t="shared" si="251"/>
        <v>-5.404727499823597</v>
      </c>
      <c r="G532" s="3">
        <f t="shared" si="243"/>
        <v>-8.3294245529057598</v>
      </c>
      <c r="H532" s="3">
        <f t="shared" si="244"/>
        <v>52.979426120089229</v>
      </c>
      <c r="I532" s="3">
        <f t="shared" si="245"/>
        <v>-51.87167839551995</v>
      </c>
      <c r="J532" s="2">
        <f t="shared" si="252"/>
        <v>74.611459742889323</v>
      </c>
      <c r="K532" s="2">
        <f t="shared" si="246"/>
        <v>50.859890758615762</v>
      </c>
      <c r="L532" s="6">
        <f t="shared" si="229"/>
        <v>2960.5592448056977</v>
      </c>
      <c r="M532" s="2">
        <f t="shared" si="230"/>
        <v>37.520976540072212</v>
      </c>
      <c r="N532" s="2">
        <f t="shared" si="247"/>
        <v>74.611459742889323</v>
      </c>
      <c r="O532" s="2">
        <f t="shared" si="248"/>
        <v>50.859890758615762</v>
      </c>
      <c r="P532" s="5">
        <f t="shared" si="231"/>
        <v>0.38722634898023178</v>
      </c>
      <c r="Q532" s="4">
        <f t="shared" si="249"/>
        <v>0.50288490091695415</v>
      </c>
      <c r="R532" s="4">
        <f t="shared" si="232"/>
        <v>0.32070454158315709</v>
      </c>
      <c r="S532" s="4">
        <f t="shared" si="253"/>
        <v>0</v>
      </c>
      <c r="T532" s="4">
        <f t="shared" si="254"/>
        <v>0</v>
      </c>
      <c r="U532" s="5">
        <f t="shared" si="255"/>
        <v>1.2793189298210315</v>
      </c>
      <c r="V532" s="5">
        <f t="shared" si="256"/>
        <v>-8.1371266761568091</v>
      </c>
      <c r="W532" s="5">
        <f t="shared" si="257"/>
        <v>7.9669873556663831</v>
      </c>
      <c r="X532" s="5">
        <f t="shared" si="233"/>
        <v>1</v>
      </c>
      <c r="Y532" s="5">
        <f t="shared" si="234"/>
        <v>-0.7274055117396464</v>
      </c>
      <c r="Z532" s="5">
        <f t="shared" si="235"/>
        <v>6.0582736236621679</v>
      </c>
      <c r="AA532" s="5">
        <f t="shared" si="236"/>
        <v>6.304456291079692</v>
      </c>
      <c r="AB532" s="5">
        <f t="shared" si="237"/>
        <v>0.55191341808138505</v>
      </c>
      <c r="AC532" s="5">
        <f t="shared" si="238"/>
        <v>-2.0788530524946411</v>
      </c>
      <c r="AD532" s="5">
        <f t="shared" si="239"/>
        <v>-17.902556353253924</v>
      </c>
      <c r="AE532">
        <f t="shared" si="258"/>
        <v>0</v>
      </c>
    </row>
    <row r="533" spans="1:31" x14ac:dyDescent="0.2">
      <c r="A533">
        <f t="shared" si="228"/>
        <v>5.0099999999999376</v>
      </c>
      <c r="B533" s="5">
        <f t="shared" si="240"/>
        <v>-34.869064748783842</v>
      </c>
      <c r="C533" s="5">
        <f t="shared" si="241"/>
        <v>368.20119632425872</v>
      </c>
      <c r="D533" s="5">
        <f t="shared" si="242"/>
        <v>35.101399566019481</v>
      </c>
      <c r="E533" s="2">
        <f t="shared" si="250"/>
        <v>369.8485807071188</v>
      </c>
      <c r="F533" s="2">
        <f t="shared" si="251"/>
        <v>-5.4098404825584891</v>
      </c>
      <c r="G533" s="3">
        <f t="shared" si="243"/>
        <v>-8.3239054187249462</v>
      </c>
      <c r="H533" s="3">
        <f t="shared" si="244"/>
        <v>52.958637589564283</v>
      </c>
      <c r="I533" s="3">
        <f t="shared" si="245"/>
        <v>-52.050703959052491</v>
      </c>
      <c r="J533" s="2">
        <f t="shared" si="252"/>
        <v>74.720683076345153</v>
      </c>
      <c r="K533" s="2">
        <f t="shared" si="246"/>
        <v>50.934344291987152</v>
      </c>
      <c r="L533" s="6">
        <f t="shared" si="229"/>
        <v>2960.5566347449267</v>
      </c>
      <c r="M533" s="2">
        <f t="shared" si="230"/>
        <v>37.520943461177019</v>
      </c>
      <c r="N533" s="2">
        <f t="shared" si="247"/>
        <v>74.720683076345153</v>
      </c>
      <c r="O533" s="2">
        <f t="shared" si="248"/>
        <v>50.934344291987152</v>
      </c>
      <c r="P533" s="5">
        <f t="shared" si="231"/>
        <v>0.3872261965915072</v>
      </c>
      <c r="Q533" s="4">
        <f t="shared" si="249"/>
        <v>0.50214936368877072</v>
      </c>
      <c r="R533" s="4">
        <f t="shared" si="232"/>
        <v>0.32054867508639662</v>
      </c>
      <c r="S533" s="4">
        <f t="shared" si="253"/>
        <v>0</v>
      </c>
      <c r="T533" s="4">
        <f t="shared" si="254"/>
        <v>0</v>
      </c>
      <c r="U533" s="5">
        <f t="shared" si="255"/>
        <v>1.2803422879069646</v>
      </c>
      <c r="V533" s="5">
        <f t="shared" si="256"/>
        <v>-8.1458377774605815</v>
      </c>
      <c r="W533" s="5">
        <f t="shared" si="257"/>
        <v>8.0061838814489654</v>
      </c>
      <c r="X533" s="5">
        <f t="shared" si="233"/>
        <v>1</v>
      </c>
      <c r="Y533" s="5">
        <f t="shared" si="234"/>
        <v>-0.72419143888756021</v>
      </c>
      <c r="Z533" s="5">
        <f t="shared" si="235"/>
        <v>6.0862063522368262</v>
      </c>
      <c r="AA533" s="5">
        <f t="shared" si="236"/>
        <v>6.3081816876880055</v>
      </c>
      <c r="AB533" s="5">
        <f t="shared" si="237"/>
        <v>0.55615084901940437</v>
      </c>
      <c r="AC533" s="5">
        <f t="shared" si="238"/>
        <v>-2.0596314252237553</v>
      </c>
      <c r="AD533" s="5">
        <f t="shared" si="239"/>
        <v>-17.859634430863029</v>
      </c>
      <c r="AE533">
        <f t="shared" si="258"/>
        <v>0</v>
      </c>
    </row>
    <row r="534" spans="1:31" x14ac:dyDescent="0.2">
      <c r="A534">
        <f t="shared" si="228"/>
        <v>5.0199999999999374</v>
      </c>
      <c r="B534" s="5">
        <f t="shared" si="240"/>
        <v>-34.952275995428643</v>
      </c>
      <c r="C534" s="5">
        <f t="shared" si="241"/>
        <v>368.73067971858308</v>
      </c>
      <c r="D534" s="5">
        <f t="shared" si="242"/>
        <v>34.579999544707412</v>
      </c>
      <c r="E534" s="2">
        <f t="shared" si="250"/>
        <v>370.38355223064224</v>
      </c>
      <c r="F534" s="2">
        <f t="shared" si="251"/>
        <v>-5.4149331778595027</v>
      </c>
      <c r="G534" s="3">
        <f t="shared" si="243"/>
        <v>-8.3183439102347521</v>
      </c>
      <c r="H534" s="3">
        <f t="shared" si="244"/>
        <v>52.938041275312045</v>
      </c>
      <c r="I534" s="3">
        <f t="shared" si="245"/>
        <v>-52.229300303361121</v>
      </c>
      <c r="J534" s="2">
        <f t="shared" si="252"/>
        <v>74.830013160858527</v>
      </c>
      <c r="K534" s="2">
        <f t="shared" si="246"/>
        <v>51.00887059363226</v>
      </c>
      <c r="L534" s="6">
        <f t="shared" si="229"/>
        <v>2960.5540191965019</v>
      </c>
      <c r="M534" s="2">
        <f t="shared" si="230"/>
        <v>37.520910312733442</v>
      </c>
      <c r="N534" s="2">
        <f t="shared" si="247"/>
        <v>74.830013160858527</v>
      </c>
      <c r="O534" s="2">
        <f t="shared" si="248"/>
        <v>51.00887059363226</v>
      </c>
      <c r="P534" s="5">
        <f t="shared" si="231"/>
        <v>0.38722604388252008</v>
      </c>
      <c r="Q534" s="4">
        <f t="shared" si="249"/>
        <v>0.50141525743255611</v>
      </c>
      <c r="R534" s="4">
        <f t="shared" si="232"/>
        <v>0.32039280752526955</v>
      </c>
      <c r="S534" s="4">
        <f t="shared" si="253"/>
        <v>0</v>
      </c>
      <c r="T534" s="4">
        <f t="shared" si="254"/>
        <v>0</v>
      </c>
      <c r="U534" s="5">
        <f t="shared" si="255"/>
        <v>1.2813584629122792</v>
      </c>
      <c r="V534" s="5">
        <f t="shared" si="256"/>
        <v>-8.1545807591172714</v>
      </c>
      <c r="W534" s="5">
        <f t="shared" si="257"/>
        <v>8.0454062344496133</v>
      </c>
      <c r="X534" s="5">
        <f t="shared" si="233"/>
        <v>0.99999999999999978</v>
      </c>
      <c r="Y534" s="5">
        <f t="shared" si="234"/>
        <v>-0.72098362987037001</v>
      </c>
      <c r="Z534" s="5">
        <f t="shared" si="235"/>
        <v>6.1141310100521018</v>
      </c>
      <c r="AA534" s="5">
        <f t="shared" si="236"/>
        <v>6.311926593787808</v>
      </c>
      <c r="AB534" s="5">
        <f t="shared" si="237"/>
        <v>0.56037483304190916</v>
      </c>
      <c r="AC534" s="5">
        <f t="shared" si="238"/>
        <v>-2.0404497490651696</v>
      </c>
      <c r="AD534" s="5">
        <f t="shared" si="239"/>
        <v>-17.816667171762578</v>
      </c>
      <c r="AE534">
        <f t="shared" si="258"/>
        <v>0</v>
      </c>
    </row>
    <row r="535" spans="1:31" x14ac:dyDescent="0.2">
      <c r="A535">
        <f t="shared" si="228"/>
        <v>5.0299999999999372</v>
      </c>
      <c r="B535" s="5">
        <f t="shared" si="240"/>
        <v>-35.03543141578934</v>
      </c>
      <c r="C535" s="5">
        <f t="shared" si="241"/>
        <v>369.25995810884876</v>
      </c>
      <c r="D535" s="5">
        <f t="shared" si="242"/>
        <v>34.056815708315213</v>
      </c>
      <c r="E535" s="2">
        <f t="shared" si="250"/>
        <v>370.91831731129059</v>
      </c>
      <c r="F535" s="2">
        <f t="shared" si="251"/>
        <v>-5.4200055890518515</v>
      </c>
      <c r="G535" s="3">
        <f t="shared" si="243"/>
        <v>-8.3127401619043333</v>
      </c>
      <c r="H535" s="3">
        <f t="shared" si="244"/>
        <v>52.917636777821393</v>
      </c>
      <c r="I535" s="3">
        <f t="shared" si="245"/>
        <v>-52.407466975078748</v>
      </c>
      <c r="J535" s="2">
        <f t="shared" si="252"/>
        <v>74.939445727151877</v>
      </c>
      <c r="K535" s="2">
        <f t="shared" si="246"/>
        <v>51.083466753341426</v>
      </c>
      <c r="L535" s="6">
        <f t="shared" si="229"/>
        <v>2960.5513981973127</v>
      </c>
      <c r="M535" s="2">
        <f t="shared" si="230"/>
        <v>37.520877095208995</v>
      </c>
      <c r="N535" s="2">
        <f t="shared" si="247"/>
        <v>74.939445727151877</v>
      </c>
      <c r="O535" s="2">
        <f t="shared" si="248"/>
        <v>51.083466753341426</v>
      </c>
      <c r="P535" s="5">
        <f t="shared" si="231"/>
        <v>0.38722589085542503</v>
      </c>
      <c r="Q535" s="4">
        <f t="shared" si="249"/>
        <v>0.50068260755249383</v>
      </c>
      <c r="R535" s="4">
        <f t="shared" si="232"/>
        <v>0.32023694519784307</v>
      </c>
      <c r="S535" s="4">
        <f t="shared" si="253"/>
        <v>0</v>
      </c>
      <c r="T535" s="4">
        <f t="shared" si="254"/>
        <v>0</v>
      </c>
      <c r="U535" s="5">
        <f t="shared" si="255"/>
        <v>1.2823673702612657</v>
      </c>
      <c r="V535" s="5">
        <f t="shared" si="256"/>
        <v>-8.1633552106204537</v>
      </c>
      <c r="W535" s="5">
        <f t="shared" si="257"/>
        <v>8.084653712006558</v>
      </c>
      <c r="X535" s="5">
        <f t="shared" si="233"/>
        <v>0.99999999999999978</v>
      </c>
      <c r="Y535" s="5">
        <f t="shared" si="234"/>
        <v>-0.71778209275019789</v>
      </c>
      <c r="Z535" s="5">
        <f t="shared" si="235"/>
        <v>6.1420471462451269</v>
      </c>
      <c r="AA535" s="5">
        <f t="shared" si="236"/>
        <v>6.3156907801811766</v>
      </c>
      <c r="AB535" s="5">
        <f t="shared" si="237"/>
        <v>0.5645852775110678</v>
      </c>
      <c r="AC535" s="5">
        <f t="shared" si="238"/>
        <v>-2.0213080643753267</v>
      </c>
      <c r="AD535" s="5">
        <f t="shared" si="239"/>
        <v>-17.773655507812265</v>
      </c>
      <c r="AE535">
        <f t="shared" si="258"/>
        <v>0</v>
      </c>
    </row>
    <row r="536" spans="1:31" x14ac:dyDescent="0.2">
      <c r="A536">
        <f t="shared" si="228"/>
        <v>5.039999999999937</v>
      </c>
      <c r="B536" s="5">
        <f t="shared" si="240"/>
        <v>-35.118530588144509</v>
      </c>
      <c r="C536" s="5">
        <f t="shared" si="241"/>
        <v>369.78903341122378</v>
      </c>
      <c r="D536" s="5">
        <f t="shared" si="242"/>
        <v>33.531852355789034</v>
      </c>
      <c r="E536" s="2">
        <f t="shared" si="250"/>
        <v>371.45287779458329</v>
      </c>
      <c r="F536" s="2">
        <f t="shared" si="251"/>
        <v>-5.4250577195375085</v>
      </c>
      <c r="G536" s="3">
        <f t="shared" si="243"/>
        <v>-8.3070943091292229</v>
      </c>
      <c r="H536" s="3">
        <f t="shared" si="244"/>
        <v>52.897423697177636</v>
      </c>
      <c r="I536" s="3">
        <f t="shared" si="245"/>
        <v>-52.585203530156868</v>
      </c>
      <c r="J536" s="2">
        <f t="shared" si="252"/>
        <v>75.048976541772504</v>
      </c>
      <c r="K536" s="2">
        <f t="shared" si="246"/>
        <v>51.158129885325494</v>
      </c>
      <c r="L536" s="6">
        <f t="shared" si="229"/>
        <v>2960.5487717842279</v>
      </c>
      <c r="M536" s="2">
        <f t="shared" si="230"/>
        <v>37.520843809070946</v>
      </c>
      <c r="N536" s="2">
        <f t="shared" si="247"/>
        <v>75.048976541772504</v>
      </c>
      <c r="O536" s="2">
        <f t="shared" si="248"/>
        <v>51.158129885325494</v>
      </c>
      <c r="P536" s="5">
        <f t="shared" si="231"/>
        <v>0.38722573751237543</v>
      </c>
      <c r="Q536" s="4">
        <f t="shared" si="249"/>
        <v>0.49995143888720084</v>
      </c>
      <c r="R536" s="4">
        <f t="shared" si="232"/>
        <v>0.32008109432721465</v>
      </c>
      <c r="S536" s="4">
        <f t="shared" si="253"/>
        <v>0</v>
      </c>
      <c r="T536" s="4">
        <f t="shared" si="254"/>
        <v>0</v>
      </c>
      <c r="U536" s="5">
        <f t="shared" si="255"/>
        <v>1.2833689263980319</v>
      </c>
      <c r="V536" s="5">
        <f t="shared" si="256"/>
        <v>-8.1721607259066751</v>
      </c>
      <c r="W536" s="5">
        <f t="shared" si="257"/>
        <v>8.1239256095545098</v>
      </c>
      <c r="X536" s="5">
        <f t="shared" si="233"/>
        <v>1</v>
      </c>
      <c r="Y536" s="5">
        <f t="shared" si="234"/>
        <v>-0.71458683633716025</v>
      </c>
      <c r="Z536" s="5">
        <f t="shared" si="235"/>
        <v>6.169954310271005</v>
      </c>
      <c r="AA536" s="5">
        <f t="shared" si="236"/>
        <v>6.3194740207399267</v>
      </c>
      <c r="AB536" s="5">
        <f t="shared" si="237"/>
        <v>0.56878209006087166</v>
      </c>
      <c r="AC536" s="5">
        <f t="shared" si="238"/>
        <v>-2.00220641563567</v>
      </c>
      <c r="AD536" s="5">
        <f t="shared" si="239"/>
        <v>-17.730600369705563</v>
      </c>
      <c r="AE536">
        <f t="shared" si="258"/>
        <v>0</v>
      </c>
    </row>
    <row r="537" spans="1:31" x14ac:dyDescent="0.2">
      <c r="A537">
        <f t="shared" si="228"/>
        <v>5.0499999999999368</v>
      </c>
      <c r="B537" s="5">
        <f t="shared" si="240"/>
        <v>-35.201573092131298</v>
      </c>
      <c r="C537" s="5">
        <f t="shared" si="241"/>
        <v>370.31790753787476</v>
      </c>
      <c r="D537" s="5">
        <f t="shared" si="242"/>
        <v>33.005113790468982</v>
      </c>
      <c r="E537" s="2">
        <f t="shared" si="250"/>
        <v>371.98723552212198</v>
      </c>
      <c r="F537" s="2">
        <f t="shared" si="251"/>
        <v>-5.4300895727974146</v>
      </c>
      <c r="G537" s="3">
        <f t="shared" si="243"/>
        <v>-8.3014064882286149</v>
      </c>
      <c r="H537" s="3">
        <f t="shared" si="244"/>
        <v>52.877401633021279</v>
      </c>
      <c r="I537" s="3">
        <f t="shared" si="245"/>
        <v>-52.762509533853923</v>
      </c>
      <c r="J537" s="2">
        <f t="shared" si="252"/>
        <v>75.158601406975848</v>
      </c>
      <c r="K537" s="2">
        <f t="shared" si="246"/>
        <v>51.232857128136224</v>
      </c>
      <c r="L537" s="6">
        <f t="shared" si="229"/>
        <v>2960.546139994095</v>
      </c>
      <c r="M537" s="2">
        <f t="shared" si="230"/>
        <v>37.520810454786272</v>
      </c>
      <c r="N537" s="2">
        <f t="shared" si="247"/>
        <v>75.158601406975848</v>
      </c>
      <c r="O537" s="2">
        <f t="shared" si="248"/>
        <v>51.232857128136224</v>
      </c>
      <c r="P537" s="5">
        <f t="shared" si="231"/>
        <v>0.38722558385552353</v>
      </c>
      <c r="Q537" s="4">
        <f t="shared" si="249"/>
        <v>0.49922177571686127</v>
      </c>
      <c r="R537" s="4">
        <f t="shared" si="232"/>
        <v>0.31992526106195718</v>
      </c>
      <c r="S537" s="4">
        <f t="shared" si="253"/>
        <v>0</v>
      </c>
      <c r="T537" s="4">
        <f t="shared" si="254"/>
        <v>0</v>
      </c>
      <c r="U537" s="5">
        <f t="shared" si="255"/>
        <v>1.2843630487870192</v>
      </c>
      <c r="V537" s="5">
        <f t="shared" si="256"/>
        <v>-8.1809969033108523</v>
      </c>
      <c r="W537" s="5">
        <f t="shared" si="257"/>
        <v>8.1632212207229244</v>
      </c>
      <c r="X537" s="5">
        <f t="shared" si="233"/>
        <v>1</v>
      </c>
      <c r="Y537" s="5">
        <f t="shared" si="234"/>
        <v>-0.71139787017081502</v>
      </c>
      <c r="Z537" s="5">
        <f t="shared" si="235"/>
        <v>6.1978520519610889</v>
      </c>
      <c r="AA537" s="5">
        <f t="shared" si="236"/>
        <v>6.3232760923676663</v>
      </c>
      <c r="AB537" s="5">
        <f t="shared" si="237"/>
        <v>0.57296517861620422</v>
      </c>
      <c r="AC537" s="5">
        <f t="shared" si="238"/>
        <v>-1.9831448513497634</v>
      </c>
      <c r="AD537" s="5">
        <f t="shared" si="239"/>
        <v>-17.687502686909408</v>
      </c>
      <c r="AE537">
        <f t="shared" si="258"/>
        <v>0</v>
      </c>
    </row>
    <row r="538" spans="1:31" x14ac:dyDescent="0.2">
      <c r="A538">
        <f t="shared" si="228"/>
        <v>5.0599999999999365</v>
      </c>
      <c r="B538" s="5">
        <f t="shared" si="240"/>
        <v>-35.28455850875465</v>
      </c>
      <c r="C538" s="5">
        <f t="shared" si="241"/>
        <v>370.84658239696239</v>
      </c>
      <c r="D538" s="5">
        <f t="shared" si="242"/>
        <v>32.476604319996099</v>
      </c>
      <c r="E538" s="2">
        <f t="shared" si="250"/>
        <v>372.52139233158778</v>
      </c>
      <c r="F538" s="2">
        <f t="shared" si="251"/>
        <v>-5.4351011523936901</v>
      </c>
      <c r="G538" s="3">
        <f t="shared" si="243"/>
        <v>-8.2956768364424534</v>
      </c>
      <c r="H538" s="3">
        <f t="shared" si="244"/>
        <v>52.857570184507779</v>
      </c>
      <c r="I538" s="3">
        <f t="shared" si="245"/>
        <v>-52.939384560723013</v>
      </c>
      <c r="J538" s="2">
        <f t="shared" si="252"/>
        <v>75.26831616060619</v>
      </c>
      <c r="K538" s="2">
        <f t="shared" si="246"/>
        <v>51.307645644584994</v>
      </c>
      <c r="L538" s="6">
        <f t="shared" si="229"/>
        <v>2960.5435028637357</v>
      </c>
      <c r="M538" s="2">
        <f t="shared" si="230"/>
        <v>37.520777032821648</v>
      </c>
      <c r="N538" s="2">
        <f t="shared" si="247"/>
        <v>75.26831616060619</v>
      </c>
      <c r="O538" s="2">
        <f t="shared" si="248"/>
        <v>51.307645644584994</v>
      </c>
      <c r="P538" s="5">
        <f t="shared" si="231"/>
        <v>0.38722542988701991</v>
      </c>
      <c r="Q538" s="4">
        <f t="shared" si="249"/>
        <v>0.49849364177033645</v>
      </c>
      <c r="R538" s="4">
        <f t="shared" si="232"/>
        <v>0.3197694514765691</v>
      </c>
      <c r="S538" s="4">
        <f t="shared" si="253"/>
        <v>0</v>
      </c>
      <c r="T538" s="4">
        <f t="shared" si="254"/>
        <v>0</v>
      </c>
      <c r="U538" s="5">
        <f t="shared" si="255"/>
        <v>1.2853496559133795</v>
      </c>
      <c r="V538" s="5">
        <f t="shared" si="256"/>
        <v>-8.1898633455218093</v>
      </c>
      <c r="W538" s="5">
        <f t="shared" si="257"/>
        <v>8.2025398374332426</v>
      </c>
      <c r="X538" s="5">
        <f t="shared" si="233"/>
        <v>1</v>
      </c>
      <c r="Y538" s="5">
        <f t="shared" si="234"/>
        <v>-0.70821520450179809</v>
      </c>
      <c r="Z538" s="5">
        <f t="shared" si="235"/>
        <v>6.2257399215803382</v>
      </c>
      <c r="AA538" s="5">
        <f t="shared" si="236"/>
        <v>6.3270967749620555</v>
      </c>
      <c r="AB538" s="5">
        <f t="shared" si="237"/>
        <v>0.57713445141158137</v>
      </c>
      <c r="AC538" s="5">
        <f t="shared" si="238"/>
        <v>-1.9641234239414711</v>
      </c>
      <c r="AD538" s="5">
        <f t="shared" si="239"/>
        <v>-17.644363387604702</v>
      </c>
      <c r="AE538">
        <f t="shared" si="258"/>
        <v>0</v>
      </c>
    </row>
    <row r="539" spans="1:31" x14ac:dyDescent="0.2">
      <c r="A539">
        <f t="shared" ref="A539:A600" si="259">A538+dt</f>
        <v>5.0699999999999363</v>
      </c>
      <c r="B539" s="5">
        <f t="shared" si="240"/>
        <v>-35.367486420396503</v>
      </c>
      <c r="C539" s="5">
        <f t="shared" si="241"/>
        <v>371.37505989263627</v>
      </c>
      <c r="D539" s="5">
        <f t="shared" si="242"/>
        <v>31.946328256219488</v>
      </c>
      <c r="E539" s="2">
        <f t="shared" si="250"/>
        <v>373.05535005673909</v>
      </c>
      <c r="F539" s="2">
        <f t="shared" si="251"/>
        <v>-5.4400924619718136</v>
      </c>
      <c r="G539" s="3">
        <f t="shared" si="243"/>
        <v>-8.2899054919283373</v>
      </c>
      <c r="H539" s="3">
        <f t="shared" si="244"/>
        <v>52.837928950268363</v>
      </c>
      <c r="I539" s="3">
        <f t="shared" si="245"/>
        <v>-53.115828194599061</v>
      </c>
      <c r="J539" s="2">
        <f t="shared" si="252"/>
        <v>75.378116675974837</v>
      </c>
      <c r="K539" s="2">
        <f t="shared" si="246"/>
        <v>51.382492621659736</v>
      </c>
      <c r="L539" s="6">
        <f t="shared" si="229"/>
        <v>2960.5408604299455</v>
      </c>
      <c r="M539" s="2">
        <f t="shared" si="230"/>
        <v>37.520743543643398</v>
      </c>
      <c r="N539" s="2">
        <f t="shared" si="247"/>
        <v>75.378116675974837</v>
      </c>
      <c r="O539" s="2">
        <f t="shared" si="248"/>
        <v>51.382492621659736</v>
      </c>
      <c r="P539" s="5">
        <f t="shared" si="231"/>
        <v>0.38722527560901376</v>
      </c>
      <c r="Q539" s="4">
        <f t="shared" si="249"/>
        <v>0.4977670602322482</v>
      </c>
      <c r="R539" s="4">
        <f t="shared" si="232"/>
        <v>0.31961367157192855</v>
      </c>
      <c r="S539" s="4">
        <f t="shared" si="253"/>
        <v>0</v>
      </c>
      <c r="T539" s="4">
        <f t="shared" si="254"/>
        <v>0</v>
      </c>
      <c r="U539" s="5">
        <f t="shared" si="255"/>
        <v>1.2863286672832186</v>
      </c>
      <c r="V539" s="5">
        <f t="shared" si="256"/>
        <v>-8.1987596595379433</v>
      </c>
      <c r="W539" s="5">
        <f t="shared" si="257"/>
        <v>8.2418807499951239</v>
      </c>
      <c r="X539" s="5">
        <f t="shared" si="233"/>
        <v>0.99999999999999978</v>
      </c>
      <c r="Y539" s="5">
        <f t="shared" si="234"/>
        <v>-0.70503885027363933</v>
      </c>
      <c r="Z539" s="5">
        <f t="shared" si="235"/>
        <v>6.2536174698837259</v>
      </c>
      <c r="AA539" s="5">
        <f t="shared" si="236"/>
        <v>6.3309358513772098</v>
      </c>
      <c r="AB539" s="5">
        <f t="shared" si="237"/>
        <v>0.58128981700957927</v>
      </c>
      <c r="AC539" s="5">
        <f t="shared" si="238"/>
        <v>-1.9451421896542174</v>
      </c>
      <c r="AD539" s="5">
        <f t="shared" si="239"/>
        <v>-17.601183398627665</v>
      </c>
      <c r="AE539">
        <f t="shared" si="258"/>
        <v>0</v>
      </c>
    </row>
    <row r="540" spans="1:31" x14ac:dyDescent="0.2">
      <c r="A540">
        <f t="shared" si="259"/>
        <v>5.0799999999999361</v>
      </c>
      <c r="B540" s="5">
        <f t="shared" si="240"/>
        <v>-35.450356410824931</v>
      </c>
      <c r="C540" s="5">
        <f t="shared" si="241"/>
        <v>371.90334192502951</v>
      </c>
      <c r="D540" s="5">
        <f t="shared" si="242"/>
        <v>31.414289915103566</v>
      </c>
      <c r="E540" s="2">
        <f t="shared" si="250"/>
        <v>373.58911052740808</v>
      </c>
      <c r="F540" s="2">
        <f t="shared" si="251"/>
        <v>-5.4450635052627838</v>
      </c>
      <c r="G540" s="3">
        <f t="shared" si="243"/>
        <v>-8.2840925937582419</v>
      </c>
      <c r="H540" s="3">
        <f t="shared" si="244"/>
        <v>52.818477528371822</v>
      </c>
      <c r="I540" s="3">
        <f t="shared" si="245"/>
        <v>-53.291840028585341</v>
      </c>
      <c r="J540" s="2">
        <f t="shared" si="252"/>
        <v>75.487998861735704</v>
      </c>
      <c r="K540" s="2">
        <f t="shared" si="246"/>
        <v>51.457395270440152</v>
      </c>
      <c r="L540" s="6">
        <f t="shared" si="229"/>
        <v>2960.5382127294911</v>
      </c>
      <c r="M540" s="2">
        <f t="shared" si="230"/>
        <v>37.520709987717503</v>
      </c>
      <c r="N540" s="2">
        <f t="shared" si="247"/>
        <v>75.487998861735704</v>
      </c>
      <c r="O540" s="2">
        <f t="shared" si="248"/>
        <v>51.457395270440152</v>
      </c>
      <c r="P540" s="5">
        <f t="shared" si="231"/>
        <v>0.38722512102365259</v>
      </c>
      <c r="Q540" s="4">
        <f t="shared" si="249"/>
        <v>0.49704205375003613</v>
      </c>
      <c r="R540" s="4">
        <f t="shared" si="232"/>
        <v>0.31945792727575295</v>
      </c>
      <c r="S540" s="4">
        <f t="shared" si="253"/>
        <v>0</v>
      </c>
      <c r="T540" s="4">
        <f t="shared" si="254"/>
        <v>0</v>
      </c>
      <c r="U540" s="5">
        <f t="shared" si="255"/>
        <v>1.2873000034237085</v>
      </c>
      <c r="V540" s="5">
        <f t="shared" si="256"/>
        <v>-8.2076854566230359</v>
      </c>
      <c r="W540" s="5">
        <f t="shared" si="257"/>
        <v>8.2812432472016493</v>
      </c>
      <c r="X540" s="5">
        <f t="shared" si="233"/>
        <v>0.99999999999999978</v>
      </c>
      <c r="Y540" s="5">
        <f t="shared" si="234"/>
        <v>-0.70186881910476673</v>
      </c>
      <c r="Z540" s="5">
        <f t="shared" si="235"/>
        <v>6.2814842481717355</v>
      </c>
      <c r="AA540" s="5">
        <f t="shared" si="236"/>
        <v>6.3347931073863055</v>
      </c>
      <c r="AB540" s="5">
        <f t="shared" si="237"/>
        <v>0.58543118431894181</v>
      </c>
      <c r="AC540" s="5">
        <f t="shared" si="238"/>
        <v>-1.9262012084513005</v>
      </c>
      <c r="AD540" s="5">
        <f t="shared" si="239"/>
        <v>-17.557963645412045</v>
      </c>
      <c r="AE540">
        <f t="shared" si="258"/>
        <v>0</v>
      </c>
    </row>
    <row r="541" spans="1:31" x14ac:dyDescent="0.2">
      <c r="A541">
        <f t="shared" si="259"/>
        <v>5.0899999999999359</v>
      </c>
      <c r="B541" s="5">
        <f t="shared" si="240"/>
        <v>-35.533168065203299</v>
      </c>
      <c r="C541" s="5">
        <f t="shared" si="241"/>
        <v>372.43143039025279</v>
      </c>
      <c r="D541" s="5">
        <f t="shared" si="242"/>
        <v>30.880493616635441</v>
      </c>
      <c r="E541" s="2">
        <f t="shared" si="250"/>
        <v>374.1226755694978</v>
      </c>
      <c r="F541" s="2">
        <f t="shared" si="251"/>
        <v>-5.4500142860852714</v>
      </c>
      <c r="G541" s="3">
        <f t="shared" si="243"/>
        <v>-8.2782382819150531</v>
      </c>
      <c r="H541" s="3">
        <f t="shared" si="244"/>
        <v>52.799215516287312</v>
      </c>
      <c r="I541" s="3">
        <f t="shared" si="245"/>
        <v>-53.467419665039458</v>
      </c>
      <c r="J541" s="2">
        <f t="shared" si="252"/>
        <v>75.597958661758639</v>
      </c>
      <c r="K541" s="2">
        <f t="shared" si="246"/>
        <v>51.532350826011339</v>
      </c>
      <c r="L541" s="6">
        <f t="shared" si="229"/>
        <v>2960.5355597991056</v>
      </c>
      <c r="M541" s="2">
        <f t="shared" si="230"/>
        <v>37.520676365509495</v>
      </c>
      <c r="N541" s="2">
        <f t="shared" si="247"/>
        <v>75.597958661758639</v>
      </c>
      <c r="O541" s="2">
        <f t="shared" si="248"/>
        <v>51.532350826011339</v>
      </c>
      <c r="P541" s="5">
        <f t="shared" si="231"/>
        <v>0.38722496613308172</v>
      </c>
      <c r="Q541" s="4">
        <f t="shared" si="249"/>
        <v>0.49631864444098273</v>
      </c>
      <c r="R541" s="4">
        <f t="shared" si="232"/>
        <v>0.31930222444306056</v>
      </c>
      <c r="S541" s="4">
        <f t="shared" si="253"/>
        <v>0</v>
      </c>
      <c r="T541" s="4">
        <f t="shared" si="254"/>
        <v>0</v>
      </c>
      <c r="U541" s="5">
        <f t="shared" si="255"/>
        <v>1.2882635858830604</v>
      </c>
      <c r="V541" s="5">
        <f t="shared" si="256"/>
        <v>-8.2166403522621874</v>
      </c>
      <c r="W541" s="5">
        <f t="shared" si="257"/>
        <v>8.3206266164234837</v>
      </c>
      <c r="X541" s="5">
        <f t="shared" si="233"/>
        <v>0.99999999999999978</v>
      </c>
      <c r="Y541" s="5">
        <f t="shared" si="234"/>
        <v>-0.69870512327069079</v>
      </c>
      <c r="Z541" s="5">
        <f t="shared" si="235"/>
        <v>6.3093398083448964</v>
      </c>
      <c r="AA541" s="5">
        <f t="shared" si="236"/>
        <v>6.3386683316443255</v>
      </c>
      <c r="AB541" s="5">
        <f t="shared" si="237"/>
        <v>0.58955846261236966</v>
      </c>
      <c r="AC541" s="5">
        <f t="shared" si="238"/>
        <v>-1.907300543917291</v>
      </c>
      <c r="AD541" s="5">
        <f t="shared" si="239"/>
        <v>-17.514705051932189</v>
      </c>
      <c r="AE541">
        <f t="shared" si="258"/>
        <v>0</v>
      </c>
    </row>
    <row r="542" spans="1:31" x14ac:dyDescent="0.2">
      <c r="A542">
        <f t="shared" si="259"/>
        <v>5.0999999999999357</v>
      </c>
      <c r="B542" s="5">
        <f t="shared" si="240"/>
        <v>-35.615920970099324</v>
      </c>
      <c r="C542" s="5">
        <f t="shared" si="241"/>
        <v>372.95932718038841</v>
      </c>
      <c r="D542" s="5">
        <f t="shared" si="242"/>
        <v>30.344943684732449</v>
      </c>
      <c r="E542" s="2">
        <f t="shared" si="250"/>
        <v>374.65604700497812</v>
      </c>
      <c r="F542" s="2">
        <f t="shared" si="251"/>
        <v>-5.4549448083477188</v>
      </c>
      <c r="G542" s="3">
        <f t="shared" si="243"/>
        <v>-8.2723426972889289</v>
      </c>
      <c r="H542" s="3">
        <f t="shared" si="244"/>
        <v>52.780142510848137</v>
      </c>
      <c r="I542" s="3">
        <f t="shared" si="245"/>
        <v>-53.642566715558779</v>
      </c>
      <c r="J542" s="2">
        <f t="shared" si="252"/>
        <v>75.707992055000403</v>
      </c>
      <c r="K542" s="2">
        <f t="shared" si="246"/>
        <v>51.607356547375872</v>
      </c>
      <c r="L542" s="6">
        <f t="shared" si="229"/>
        <v>2960.5329016754913</v>
      </c>
      <c r="M542" s="2">
        <f t="shared" si="230"/>
        <v>37.520642677484524</v>
      </c>
      <c r="N542" s="2">
        <f t="shared" si="247"/>
        <v>75.707992055000403</v>
      </c>
      <c r="O542" s="2">
        <f t="shared" si="248"/>
        <v>51.607356547375872</v>
      </c>
      <c r="P542" s="5">
        <f t="shared" si="231"/>
        <v>0.38722481093944489</v>
      </c>
      <c r="Q542" s="4">
        <f t="shared" si="249"/>
        <v>0.49559685389920916</v>
      </c>
      <c r="R542" s="4">
        <f t="shared" si="232"/>
        <v>0.31914656885663828</v>
      </c>
      <c r="S542" s="4">
        <f t="shared" si="253"/>
        <v>0</v>
      </c>
      <c r="T542" s="4">
        <f t="shared" si="254"/>
        <v>0</v>
      </c>
      <c r="U542" s="5">
        <f t="shared" si="255"/>
        <v>1.2892193372303795</v>
      </c>
      <c r="V542" s="5">
        <f t="shared" si="256"/>
        <v>-8.2256239661179507</v>
      </c>
      <c r="W542" s="5">
        <f t="shared" si="257"/>
        <v>8.3600301437020672</v>
      </c>
      <c r="X542" s="5">
        <f t="shared" si="233"/>
        <v>1</v>
      </c>
      <c r="Y542" s="5">
        <f t="shared" si="234"/>
        <v>-0.69554777568638282</v>
      </c>
      <c r="Z542" s="5">
        <f t="shared" si="235"/>
        <v>6.3371837029574571</v>
      </c>
      <c r="AA542" s="5">
        <f t="shared" si="236"/>
        <v>6.3425613156510501</v>
      </c>
      <c r="AB542" s="5">
        <f t="shared" si="237"/>
        <v>0.5936715615439967</v>
      </c>
      <c r="AC542" s="5">
        <f t="shared" si="238"/>
        <v>-1.8884402631604935</v>
      </c>
      <c r="AD542" s="5">
        <f t="shared" si="239"/>
        <v>-17.471408540646884</v>
      </c>
      <c r="AE542">
        <f t="shared" si="258"/>
        <v>0</v>
      </c>
    </row>
    <row r="543" spans="1:31" x14ac:dyDescent="0.2">
      <c r="A543">
        <f t="shared" si="259"/>
        <v>5.1099999999999355</v>
      </c>
      <c r="B543" s="5">
        <f t="shared" si="240"/>
        <v>-35.698614713494138</v>
      </c>
      <c r="C543" s="5">
        <f t="shared" si="241"/>
        <v>373.48703418348373</v>
      </c>
      <c r="D543" s="5">
        <f t="shared" si="242"/>
        <v>29.80764444714983</v>
      </c>
      <c r="E543" s="2">
        <f t="shared" si="250"/>
        <v>375.18922665188194</v>
      </c>
      <c r="F543" s="2">
        <f t="shared" si="251"/>
        <v>-5.4598550760504576</v>
      </c>
      <c r="G543" s="3">
        <f t="shared" si="243"/>
        <v>-8.2664059816734881</v>
      </c>
      <c r="H543" s="3">
        <f t="shared" si="244"/>
        <v>52.761258108216531</v>
      </c>
      <c r="I543" s="3">
        <f t="shared" si="245"/>
        <v>-53.81728080096525</v>
      </c>
      <c r="J543" s="2">
        <f t="shared" si="252"/>
        <v>75.818095055373391</v>
      </c>
      <c r="K543" s="2">
        <f t="shared" si="246"/>
        <v>51.682409717364273</v>
      </c>
      <c r="L543" s="6">
        <f t="shared" si="229"/>
        <v>2960.5302383953112</v>
      </c>
      <c r="M543" s="2">
        <f t="shared" si="230"/>
        <v>37.520608924107243</v>
      </c>
      <c r="N543" s="2">
        <f t="shared" si="247"/>
        <v>75.818095055373391</v>
      </c>
      <c r="O543" s="2">
        <f t="shared" si="248"/>
        <v>51.682409717364273</v>
      </c>
      <c r="P543" s="5">
        <f t="shared" si="231"/>
        <v>0.38722465544488355</v>
      </c>
      <c r="Q543" s="4">
        <f t="shared" si="249"/>
        <v>0.49487670320263577</v>
      </c>
      <c r="R543" s="4">
        <f t="shared" si="232"/>
        <v>0.318990966227511</v>
      </c>
      <c r="S543" s="4">
        <f t="shared" si="253"/>
        <v>0</v>
      </c>
      <c r="T543" s="4">
        <f t="shared" si="254"/>
        <v>0</v>
      </c>
      <c r="U543" s="5">
        <f t="shared" si="255"/>
        <v>1.2901671810553865</v>
      </c>
      <c r="V543" s="5">
        <f t="shared" si="256"/>
        <v>-8.2346359219865963</v>
      </c>
      <c r="W543" s="5">
        <f t="shared" si="257"/>
        <v>8.3994531138417567</v>
      </c>
      <c r="X543" s="5">
        <f t="shared" si="233"/>
        <v>1</v>
      </c>
      <c r="Y543" s="5">
        <f t="shared" si="234"/>
        <v>-0.69239678988883524</v>
      </c>
      <c r="Z543" s="5">
        <f t="shared" si="235"/>
        <v>6.3650154852700993</v>
      </c>
      <c r="AA543" s="5">
        <f t="shared" si="236"/>
        <v>6.3464718537141973</v>
      </c>
      <c r="AB543" s="5">
        <f t="shared" si="237"/>
        <v>0.59777039116655128</v>
      </c>
      <c r="AC543" s="5">
        <f t="shared" si="238"/>
        <v>-1.869620436716497</v>
      </c>
      <c r="AD543" s="5">
        <f t="shared" si="239"/>
        <v>-17.428075032444045</v>
      </c>
      <c r="AE543">
        <f t="shared" si="258"/>
        <v>0</v>
      </c>
    </row>
    <row r="544" spans="1:31" x14ac:dyDescent="0.2">
      <c r="A544">
        <f t="shared" si="259"/>
        <v>5.1199999999999353</v>
      </c>
      <c r="B544" s="5">
        <f t="shared" si="240"/>
        <v>-35.781248884791317</v>
      </c>
      <c r="C544" s="5">
        <f t="shared" si="241"/>
        <v>374.01455328354405</v>
      </c>
      <c r="D544" s="5">
        <f t="shared" si="242"/>
        <v>29.268600235388558</v>
      </c>
      <c r="E544" s="2">
        <f t="shared" si="250"/>
        <v>375.7222163243004</v>
      </c>
      <c r="F544" s="2">
        <f t="shared" si="251"/>
        <v>-5.4647450932877799</v>
      </c>
      <c r="G544" s="3">
        <f t="shared" si="243"/>
        <v>-8.2604282777618234</v>
      </c>
      <c r="H544" s="3">
        <f t="shared" si="244"/>
        <v>52.742561903849364</v>
      </c>
      <c r="I544" s="3">
        <f t="shared" si="245"/>
        <v>-53.991561551289692</v>
      </c>
      <c r="J544" s="2">
        <f t="shared" si="252"/>
        <v>75.928263711612246</v>
      </c>
      <c r="K544" s="2">
        <f t="shared" si="246"/>
        <v>51.757507642544134</v>
      </c>
      <c r="L544" s="6">
        <f t="shared" ref="L544:L607" si="260">SQRT(spin^2-flag*((30/PI())*(wx*G544+wy*H544+wz*I544)/J544)^2)*EXP(-A544/(tau*146.7/N544))</f>
        <v>2960.5275699951931</v>
      </c>
      <c r="M544" s="2">
        <f t="shared" ref="M544:M607" si="261">(L544*PI()/30)*(circ/(2*PI()))/12</f>
        <v>37.52057510584185</v>
      </c>
      <c r="N544" s="2">
        <f t="shared" si="247"/>
        <v>75.928263711612246</v>
      </c>
      <c r="O544" s="2">
        <f t="shared" si="248"/>
        <v>51.757507642544134</v>
      </c>
      <c r="P544" s="5">
        <f t="shared" ref="P544:P607" si="262">cd0+(cdspin*L544/1000)*EXP(-A544/(tau*146.7/N544))</f>
        <v>0.38722449965153682</v>
      </c>
      <c r="Q544" s="4">
        <f t="shared" si="249"/>
        <v>0.49415821291990852</v>
      </c>
      <c r="R544" s="4">
        <f t="shared" ref="R544:R607" si="263">cl2_*Q544/(cl0+cl1_*Q544)</f>
        <v>0.31883542219541572</v>
      </c>
      <c r="S544" s="4">
        <f t="shared" si="253"/>
        <v>0</v>
      </c>
      <c r="T544" s="4">
        <f t="shared" si="254"/>
        <v>0</v>
      </c>
      <c r="U544" s="5">
        <f t="shared" si="255"/>
        <v>1.2911070419680151</v>
      </c>
      <c r="V544" s="5">
        <f t="shared" si="256"/>
        <v>-8.2436758477545506</v>
      </c>
      <c r="W544" s="5">
        <f t="shared" si="257"/>
        <v>8.4388948105009618</v>
      </c>
      <c r="X544" s="5">
        <f t="shared" ref="X544:X607" si="264">M544/(romega*EXP(-A544/(tau*146.7/N544)))</f>
        <v>0.99999999999999978</v>
      </c>
      <c r="Y544" s="5">
        <f t="shared" ref="Y544:Y607" si="265">const*($R544/omega)*N544*(wy*I544-wz*(H544-T544))</f>
        <v>-0.68925218001980837</v>
      </c>
      <c r="Z544" s="5">
        <f t="shared" ref="Z544:Z607" si="266">const*($R544/omega)*N544*(wz*(G544-S544)-wx*I544)</f>
        <v>6.3928347093017628</v>
      </c>
      <c r="AA544" s="5">
        <f t="shared" ref="AA544:AA607" si="267">const*($R544/omega)*N544*(wx*(H544-T544)-wy*(G544-S544))</f>
        <v>6.3503997429127823</v>
      </c>
      <c r="AB544" s="5">
        <f t="shared" ref="AB544:AB607" si="268">U544+Y544</f>
        <v>0.6018548619482067</v>
      </c>
      <c r="AC544" s="5">
        <f t="shared" ref="AC544:AC607" si="269">V544+Z544</f>
        <v>-1.8508411384527879</v>
      </c>
      <c r="AD544" s="5">
        <f t="shared" ref="AD544:AD607" si="270">W544+AA544-32.174</f>
        <v>-17.384705446586256</v>
      </c>
      <c r="AE544">
        <f t="shared" si="258"/>
        <v>0</v>
      </c>
    </row>
    <row r="545" spans="1:31" x14ac:dyDescent="0.2">
      <c r="A545">
        <f t="shared" si="259"/>
        <v>5.1299999999999351</v>
      </c>
      <c r="B545" s="5">
        <f t="shared" ref="B545:B608" si="271">B544+G544*dt+0.5*AB544*dt*dt</f>
        <v>-35.863823074825838</v>
      </c>
      <c r="C545" s="5">
        <f t="shared" ref="C545:C608" si="272">C544+H544*dt+0.5*AC544*dt*dt</f>
        <v>374.54188636052561</v>
      </c>
      <c r="D545" s="5">
        <f t="shared" ref="D545:D608" si="273">D544+I544*dt+0.5*AD544*dt*dt</f>
        <v>28.727815384603332</v>
      </c>
      <c r="E545" s="2">
        <f t="shared" si="250"/>
        <v>376.25501783237826</v>
      </c>
      <c r="F545" s="2">
        <f t="shared" si="251"/>
        <v>-5.4696148642499951</v>
      </c>
      <c r="G545" s="3">
        <f t="shared" ref="G545:G608" si="274">G544+AB544*dt</f>
        <v>-8.2544097291423419</v>
      </c>
      <c r="H545" s="3">
        <f t="shared" ref="H545:H608" si="275">H544+AC544*dt</f>
        <v>52.724053492464833</v>
      </c>
      <c r="I545" s="3">
        <f t="shared" ref="I545:I608" si="276">I544+AD544*dt</f>
        <v>-54.165408605755552</v>
      </c>
      <c r="J545" s="2">
        <f t="shared" si="252"/>
        <v>76.03849410713832</v>
      </c>
      <c r="K545" s="2">
        <f t="shared" ref="K545:K608" si="277">J545/1.467</f>
        <v>51.832647653127687</v>
      </c>
      <c r="L545" s="6">
        <f t="shared" si="260"/>
        <v>2960.524896511723</v>
      </c>
      <c r="M545" s="2">
        <f t="shared" si="261"/>
        <v>37.520541223152044</v>
      </c>
      <c r="N545" s="2">
        <f t="shared" ref="N545:N608" si="278">IF(D545&gt;=hwind,SQRT((G545-vxw)^2+(H545-vyw)^2+I545^2),J545)</f>
        <v>76.03849410713832</v>
      </c>
      <c r="O545" s="2">
        <f t="shared" ref="O545:O608" si="279">J545/1.467</f>
        <v>51.832647653127687</v>
      </c>
      <c r="P545" s="5">
        <f t="shared" si="262"/>
        <v>0.38722434356154178</v>
      </c>
      <c r="Q545" s="4">
        <f t="shared" ref="Q545:Q608" si="280">(M545/N545)</f>
        <v>0.49344140311728901</v>
      </c>
      <c r="R545" s="4">
        <f t="shared" si="263"/>
        <v>0.31867994232927849</v>
      </c>
      <c r="S545" s="4">
        <f t="shared" si="253"/>
        <v>0</v>
      </c>
      <c r="T545" s="4">
        <f t="shared" si="254"/>
        <v>0</v>
      </c>
      <c r="U545" s="5">
        <f t="shared" si="255"/>
        <v>1.2920388455978864</v>
      </c>
      <c r="V545" s="5">
        <f t="shared" si="256"/>
        <v>-8.2527433753550188</v>
      </c>
      <c r="W545" s="5">
        <f t="shared" si="257"/>
        <v>8.4783545162822627</v>
      </c>
      <c r="X545" s="5">
        <f t="shared" si="264"/>
        <v>1</v>
      </c>
      <c r="Y545" s="5">
        <f t="shared" si="265"/>
        <v>-0.68611396080877152</v>
      </c>
      <c r="Z545" s="5">
        <f t="shared" si="266"/>
        <v>6.4206409298805944</v>
      </c>
      <c r="AA545" s="5">
        <f t="shared" si="267"/>
        <v>6.3543447830607001</v>
      </c>
      <c r="AB545" s="5">
        <f t="shared" si="268"/>
        <v>0.60592488478911488</v>
      </c>
      <c r="AC545" s="5">
        <f t="shared" si="269"/>
        <v>-1.8321024454744244</v>
      </c>
      <c r="AD545" s="5">
        <f t="shared" si="270"/>
        <v>-17.341300700657037</v>
      </c>
      <c r="AE545">
        <f t="shared" si="258"/>
        <v>0</v>
      </c>
    </row>
    <row r="546" spans="1:31" x14ac:dyDescent="0.2">
      <c r="A546">
        <f t="shared" si="259"/>
        <v>5.1399999999999348</v>
      </c>
      <c r="B546" s="5">
        <f t="shared" si="271"/>
        <v>-35.946336875873023</v>
      </c>
      <c r="C546" s="5">
        <f t="shared" si="272"/>
        <v>375.06903529032797</v>
      </c>
      <c r="D546" s="5">
        <f t="shared" si="273"/>
        <v>28.185294233510746</v>
      </c>
      <c r="E546" s="2">
        <f t="shared" ref="E546:E609" si="281">SQRT(B546^2+C546^2)</f>
        <v>376.78763298230876</v>
      </c>
      <c r="F546" s="2">
        <f t="shared" ref="F546:F609" si="282">ATAN2(C546,B546)*180/PI()</f>
        <v>-5.4744643932254631</v>
      </c>
      <c r="G546" s="3">
        <f t="shared" si="274"/>
        <v>-8.2483504802944516</v>
      </c>
      <c r="H546" s="3">
        <f t="shared" si="275"/>
        <v>52.70573246801009</v>
      </c>
      <c r="I546" s="3">
        <f t="shared" si="276"/>
        <v>-54.338821612762125</v>
      </c>
      <c r="J546" s="2">
        <f t="shared" ref="J546:J609" si="283">SQRT(G546^2+H546^2+I546^2)</f>
        <v>76.148782359922279</v>
      </c>
      <c r="K546" s="2">
        <f t="shared" si="277"/>
        <v>51.907827102878173</v>
      </c>
      <c r="L546" s="6">
        <f t="shared" si="260"/>
        <v>2960.5222179814441</v>
      </c>
      <c r="M546" s="2">
        <f t="shared" si="261"/>
        <v>37.520507276500943</v>
      </c>
      <c r="N546" s="2">
        <f t="shared" si="278"/>
        <v>76.148782359922279</v>
      </c>
      <c r="O546" s="2">
        <f t="shared" si="279"/>
        <v>51.907827102878173</v>
      </c>
      <c r="P546" s="5">
        <f t="shared" si="262"/>
        <v>0.38722418717703266</v>
      </c>
      <c r="Q546" s="4">
        <f t="shared" si="280"/>
        <v>0.4927262933655035</v>
      </c>
      <c r="R546" s="4">
        <f t="shared" si="263"/>
        <v>0.31852453212769349</v>
      </c>
      <c r="S546" s="4">
        <f t="shared" ref="S546:S609" si="284">IF(D546&gt;=hwind,vxw,0)</f>
        <v>0</v>
      </c>
      <c r="T546" s="4">
        <f t="shared" ref="T546:T609" si="285">IF(D546&gt;=hwind,vyw,0)</f>
        <v>0</v>
      </c>
      <c r="U546" s="5">
        <f t="shared" ref="U546:U609" si="286">-const*$P546*$N546*(G546-S546)</f>
        <v>1.2929625185936657</v>
      </c>
      <c r="V546" s="5">
        <f t="shared" ref="V546:V609" si="287">-const*$P546*$N546*(H546-T546)</f>
        <v>-8.2618381407247821</v>
      </c>
      <c r="W546" s="5">
        <f t="shared" ref="W546:W609" si="288">-const*$P546*$N546*I546</f>
        <v>8.517831512821548</v>
      </c>
      <c r="X546" s="5">
        <f t="shared" si="264"/>
        <v>1</v>
      </c>
      <c r="Y546" s="5">
        <f t="shared" si="265"/>
        <v>-0.68298214755602482</v>
      </c>
      <c r="Z546" s="5">
        <f t="shared" si="266"/>
        <v>6.4484337026939613</v>
      </c>
      <c r="AA546" s="5">
        <f t="shared" si="267"/>
        <v>6.3583067766704824</v>
      </c>
      <c r="AB546" s="5">
        <f t="shared" si="268"/>
        <v>0.60998037103764091</v>
      </c>
      <c r="AC546" s="5">
        <f t="shared" si="269"/>
        <v>-1.8134044380308207</v>
      </c>
      <c r="AD546" s="5">
        <f t="shared" si="270"/>
        <v>-17.29786171050797</v>
      </c>
      <c r="AE546">
        <f t="shared" si="258"/>
        <v>0</v>
      </c>
    </row>
    <row r="547" spans="1:31" x14ac:dyDescent="0.2">
      <c r="A547">
        <f t="shared" si="259"/>
        <v>5.1499999999999346</v>
      </c>
      <c r="B547" s="5">
        <f t="shared" si="271"/>
        <v>-36.028789881657417</v>
      </c>
      <c r="C547" s="5">
        <f t="shared" si="272"/>
        <v>375.59600194478622</v>
      </c>
      <c r="D547" s="5">
        <f t="shared" si="273"/>
        <v>27.641041124297601</v>
      </c>
      <c r="E547" s="2">
        <f t="shared" si="281"/>
        <v>377.32006357632838</v>
      </c>
      <c r="F547" s="2">
        <f t="shared" si="282"/>
        <v>-5.4792936846026148</v>
      </c>
      <c r="G547" s="3">
        <f t="shared" si="274"/>
        <v>-8.2422506765840744</v>
      </c>
      <c r="H547" s="3">
        <f t="shared" si="275"/>
        <v>52.68759842362978</v>
      </c>
      <c r="I547" s="3">
        <f t="shared" si="276"/>
        <v>-54.511800229867205</v>
      </c>
      <c r="J547" s="2">
        <f t="shared" si="283"/>
        <v>76.259124622344544</v>
      </c>
      <c r="K547" s="2">
        <f t="shared" si="277"/>
        <v>51.98304336901468</v>
      </c>
      <c r="L547" s="6">
        <f t="shared" si="260"/>
        <v>2960.5195344408571</v>
      </c>
      <c r="M547" s="2">
        <f t="shared" si="261"/>
        <v>37.520473266351139</v>
      </c>
      <c r="N547" s="2">
        <f t="shared" si="278"/>
        <v>76.259124622344544</v>
      </c>
      <c r="O547" s="2">
        <f t="shared" si="279"/>
        <v>51.98304336901468</v>
      </c>
      <c r="P547" s="5">
        <f t="shared" si="262"/>
        <v>0.38722403050014137</v>
      </c>
      <c r="Q547" s="4">
        <f t="shared" si="280"/>
        <v>0.49201290274655651</v>
      </c>
      <c r="R547" s="4">
        <f t="shared" si="263"/>
        <v>0.3183691970194063</v>
      </c>
      <c r="S547" s="4">
        <f t="shared" si="284"/>
        <v>0</v>
      </c>
      <c r="T547" s="4">
        <f t="shared" si="285"/>
        <v>0</v>
      </c>
      <c r="U547" s="5">
        <f t="shared" si="286"/>
        <v>1.2938779886222938</v>
      </c>
      <c r="V547" s="5">
        <f t="shared" si="287"/>
        <v>-8.2709597837611781</v>
      </c>
      <c r="W547" s="5">
        <f t="shared" si="288"/>
        <v>8.5573250808760957</v>
      </c>
      <c r="X547" s="5">
        <f t="shared" si="264"/>
        <v>1</v>
      </c>
      <c r="Y547" s="5">
        <f t="shared" si="265"/>
        <v>-0.67985675611601581</v>
      </c>
      <c r="Z547" s="5">
        <f t="shared" si="266"/>
        <v>6.4762125843376062</v>
      </c>
      <c r="AA547" s="5">
        <f t="shared" si="267"/>
        <v>6.3622855289173001</v>
      </c>
      <c r="AB547" s="5">
        <f t="shared" si="268"/>
        <v>0.61402123250627794</v>
      </c>
      <c r="AC547" s="5">
        <f t="shared" si="269"/>
        <v>-1.794747199423572</v>
      </c>
      <c r="AD547" s="5">
        <f t="shared" si="270"/>
        <v>-17.254389390206605</v>
      </c>
      <c r="AE547">
        <f t="shared" si="258"/>
        <v>0</v>
      </c>
    </row>
    <row r="548" spans="1:31" x14ac:dyDescent="0.2">
      <c r="A548">
        <f t="shared" si="259"/>
        <v>5.1599999999999344</v>
      </c>
      <c r="B548" s="5">
        <f t="shared" si="271"/>
        <v>-36.111181687361629</v>
      </c>
      <c r="C548" s="5">
        <f t="shared" si="272"/>
        <v>376.12278819166255</v>
      </c>
      <c r="D548" s="5">
        <f t="shared" si="273"/>
        <v>27.09506040252942</v>
      </c>
      <c r="E548" s="2">
        <f t="shared" si="281"/>
        <v>377.85231141271038</v>
      </c>
      <c r="F548" s="2">
        <f t="shared" si="282"/>
        <v>-5.4841027428719364</v>
      </c>
      <c r="G548" s="3">
        <f t="shared" si="274"/>
        <v>-8.2361104642590117</v>
      </c>
      <c r="H548" s="3">
        <f t="shared" si="275"/>
        <v>52.669650951635546</v>
      </c>
      <c r="I548" s="3">
        <f t="shared" si="276"/>
        <v>-54.684344123769272</v>
      </c>
      <c r="J548" s="2">
        <f t="shared" si="283"/>
        <v>76.369517081054127</v>
      </c>
      <c r="K548" s="2">
        <f t="shared" si="277"/>
        <v>52.058293852115966</v>
      </c>
      <c r="L548" s="6">
        <f t="shared" si="260"/>
        <v>2960.5168459264141</v>
      </c>
      <c r="M548" s="2">
        <f t="shared" si="261"/>
        <v>37.52043919316462</v>
      </c>
      <c r="N548" s="2">
        <f t="shared" si="278"/>
        <v>76.369517081054127</v>
      </c>
      <c r="O548" s="2">
        <f t="shared" si="279"/>
        <v>52.058293852115966</v>
      </c>
      <c r="P548" s="5">
        <f t="shared" si="262"/>
        <v>0.38722387353299692</v>
      </c>
      <c r="Q548" s="4">
        <f t="shared" si="280"/>
        <v>0.491301249860499</v>
      </c>
      <c r="R548" s="4">
        <f t="shared" si="263"/>
        <v>0.31821394236379902</v>
      </c>
      <c r="S548" s="4">
        <f t="shared" si="284"/>
        <v>0</v>
      </c>
      <c r="T548" s="4">
        <f t="shared" si="285"/>
        <v>0</v>
      </c>
      <c r="U548" s="5">
        <f t="shared" si="286"/>
        <v>1.2947851843681089</v>
      </c>
      <c r="V548" s="5">
        <f t="shared" si="287"/>
        <v>-8.2801079482793014</v>
      </c>
      <c r="W548" s="5">
        <f t="shared" si="288"/>
        <v>8.5968345004117008</v>
      </c>
      <c r="X548" s="5">
        <f t="shared" si="264"/>
        <v>0.99999999999999978</v>
      </c>
      <c r="Y548" s="5">
        <f t="shared" si="265"/>
        <v>-0.6767378028808434</v>
      </c>
      <c r="Z548" s="5">
        <f t="shared" si="266"/>
        <v>6.5039771323639437</v>
      </c>
      <c r="AA548" s="5">
        <f t="shared" si="267"/>
        <v>6.3662808476032016</v>
      </c>
      <c r="AB548" s="5">
        <f t="shared" si="268"/>
        <v>0.61804738148726546</v>
      </c>
      <c r="AC548" s="5">
        <f t="shared" si="269"/>
        <v>-1.7761308159153577</v>
      </c>
      <c r="AD548" s="5">
        <f t="shared" si="270"/>
        <v>-17.210884651985097</v>
      </c>
      <c r="AE548">
        <f t="shared" si="258"/>
        <v>0</v>
      </c>
    </row>
    <row r="549" spans="1:31" x14ac:dyDescent="0.2">
      <c r="A549">
        <f t="shared" si="259"/>
        <v>5.1699999999999342</v>
      </c>
      <c r="B549" s="5">
        <f t="shared" si="271"/>
        <v>-36.19351188963514</v>
      </c>
      <c r="C549" s="5">
        <f t="shared" si="272"/>
        <v>376.64939589463808</v>
      </c>
      <c r="D549" s="5">
        <f t="shared" si="273"/>
        <v>26.547356417059127</v>
      </c>
      <c r="E549" s="2">
        <f t="shared" si="281"/>
        <v>378.38437828575979</v>
      </c>
      <c r="F549" s="2">
        <f t="shared" si="282"/>
        <v>-5.4888915726279421</v>
      </c>
      <c r="G549" s="3">
        <f t="shared" si="274"/>
        <v>-8.2299299904441394</v>
      </c>
      <c r="H549" s="3">
        <f t="shared" si="275"/>
        <v>52.651889643476395</v>
      </c>
      <c r="I549" s="3">
        <f t="shared" si="276"/>
        <v>-54.856452970289119</v>
      </c>
      <c r="J549" s="2">
        <f t="shared" si="283"/>
        <v>76.479955956825506</v>
      </c>
      <c r="K549" s="2">
        <f t="shared" si="277"/>
        <v>52.13357597602284</v>
      </c>
      <c r="L549" s="6">
        <f t="shared" si="260"/>
        <v>2960.5141524745204</v>
      </c>
      <c r="M549" s="2">
        <f t="shared" si="261"/>
        <v>37.520405057402776</v>
      </c>
      <c r="N549" s="2">
        <f t="shared" si="278"/>
        <v>76.479955956825506</v>
      </c>
      <c r="O549" s="2">
        <f t="shared" si="279"/>
        <v>52.13357597602284</v>
      </c>
      <c r="P549" s="5">
        <f t="shared" si="262"/>
        <v>0.38722371627772556</v>
      </c>
      <c r="Q549" s="4">
        <f t="shared" si="280"/>
        <v>0.49059135283215655</v>
      </c>
      <c r="R549" s="4">
        <f t="shared" si="263"/>
        <v>0.31805877345137762</v>
      </c>
      <c r="S549" s="4">
        <f t="shared" si="284"/>
        <v>0</v>
      </c>
      <c r="T549" s="4">
        <f t="shared" si="285"/>
        <v>0</v>
      </c>
      <c r="U549" s="5">
        <f t="shared" si="286"/>
        <v>1.295684035531848</v>
      </c>
      <c r="V549" s="5">
        <f t="shared" si="287"/>
        <v>-8.2892822819693759</v>
      </c>
      <c r="W549" s="5">
        <f t="shared" si="288"/>
        <v>8.6363590506887764</v>
      </c>
      <c r="X549" s="5">
        <f t="shared" si="264"/>
        <v>1</v>
      </c>
      <c r="Y549" s="5">
        <f t="shared" si="265"/>
        <v>-0.67362530476394966</v>
      </c>
      <c r="Z549" s="5">
        <f t="shared" si="266"/>
        <v>6.5317269053294336</v>
      </c>
      <c r="AA549" s="5">
        <f t="shared" si="267"/>
        <v>6.3702925431215327</v>
      </c>
      <c r="AB549" s="5">
        <f t="shared" si="268"/>
        <v>0.6220587307678983</v>
      </c>
      <c r="AC549" s="5">
        <f t="shared" si="269"/>
        <v>-1.7575553766399423</v>
      </c>
      <c r="AD549" s="5">
        <f t="shared" si="270"/>
        <v>-17.167348406189689</v>
      </c>
      <c r="AE549">
        <f t="shared" si="258"/>
        <v>0</v>
      </c>
    </row>
    <row r="550" spans="1:31" x14ac:dyDescent="0.2">
      <c r="A550">
        <f t="shared" si="259"/>
        <v>5.179999999999934</v>
      </c>
      <c r="B550" s="5">
        <f t="shared" si="271"/>
        <v>-36.275780086603042</v>
      </c>
      <c r="C550" s="5">
        <f t="shared" si="272"/>
        <v>377.17582691330404</v>
      </c>
      <c r="D550" s="5">
        <f t="shared" si="273"/>
        <v>25.997933519935927</v>
      </c>
      <c r="E550" s="2">
        <f t="shared" si="281"/>
        <v>378.91626598580621</v>
      </c>
      <c r="F550" s="2">
        <f t="shared" si="282"/>
        <v>-5.4936601785711225</v>
      </c>
      <c r="G550" s="3">
        <f t="shared" si="274"/>
        <v>-8.2237094031364606</v>
      </c>
      <c r="H550" s="3">
        <f t="shared" si="275"/>
        <v>52.634314089709996</v>
      </c>
      <c r="I550" s="3">
        <f t="shared" si="276"/>
        <v>-55.028126454351018</v>
      </c>
      <c r="J550" s="2">
        <f t="shared" si="283"/>
        <v>76.590437504413856</v>
      </c>
      <c r="K550" s="2">
        <f t="shared" si="277"/>
        <v>52.208887187739506</v>
      </c>
      <c r="L550" s="6">
        <f t="shared" si="260"/>
        <v>2960.5114541215316</v>
      </c>
      <c r="M550" s="2">
        <f t="shared" si="261"/>
        <v>37.520370859526359</v>
      </c>
      <c r="N550" s="2">
        <f t="shared" si="278"/>
        <v>76.590437504413856</v>
      </c>
      <c r="O550" s="2">
        <f t="shared" si="279"/>
        <v>52.208887187739506</v>
      </c>
      <c r="P550" s="5">
        <f t="shared" si="262"/>
        <v>0.38722355873645076</v>
      </c>
      <c r="Q550" s="4">
        <f t="shared" si="280"/>
        <v>0.48988322931781247</v>
      </c>
      <c r="R550" s="4">
        <f t="shared" si="263"/>
        <v>0.31790369550426212</v>
      </c>
      <c r="S550" s="4">
        <f t="shared" si="284"/>
        <v>0</v>
      </c>
      <c r="T550" s="4">
        <f t="shared" si="285"/>
        <v>0</v>
      </c>
      <c r="U550" s="5">
        <f t="shared" si="286"/>
        <v>1.2965744728295372</v>
      </c>
      <c r="V550" s="5">
        <f t="shared" si="287"/>
        <v>-8.2984824363543481</v>
      </c>
      <c r="W550" s="5">
        <f t="shared" si="288"/>
        <v>8.6758980103474563</v>
      </c>
      <c r="X550" s="5">
        <f t="shared" si="264"/>
        <v>1.0000000000000002</v>
      </c>
      <c r="Y550" s="5">
        <f t="shared" si="265"/>
        <v>-0.67051927918400545</v>
      </c>
      <c r="Z550" s="5">
        <f t="shared" si="266"/>
        <v>6.5594614628411465</v>
      </c>
      <c r="AA550" s="5">
        <f t="shared" si="267"/>
        <v>6.3743204284216457</v>
      </c>
      <c r="AB550" s="5">
        <f t="shared" si="268"/>
        <v>0.62605519364553175</v>
      </c>
      <c r="AC550" s="5">
        <f t="shared" si="269"/>
        <v>-1.7390209735132016</v>
      </c>
      <c r="AD550" s="5">
        <f t="shared" si="270"/>
        <v>-17.123781561230899</v>
      </c>
      <c r="AE550">
        <f t="shared" si="258"/>
        <v>0</v>
      </c>
    </row>
    <row r="551" spans="1:31" x14ac:dyDescent="0.2">
      <c r="A551">
        <f t="shared" si="259"/>
        <v>5.1899999999999338</v>
      </c>
      <c r="B551" s="5">
        <f t="shared" si="271"/>
        <v>-36.357985877874725</v>
      </c>
      <c r="C551" s="5">
        <f t="shared" si="272"/>
        <v>377.70208310315246</v>
      </c>
      <c r="D551" s="5">
        <f t="shared" si="273"/>
        <v>25.446796066314356</v>
      </c>
      <c r="E551" s="2">
        <f t="shared" si="281"/>
        <v>379.44797629919759</v>
      </c>
      <c r="F551" s="2">
        <f t="shared" si="282"/>
        <v>-5.4984085655098696</v>
      </c>
      <c r="G551" s="3">
        <f t="shared" si="274"/>
        <v>-8.2174488512000057</v>
      </c>
      <c r="H551" s="3">
        <f t="shared" si="275"/>
        <v>52.616923879974863</v>
      </c>
      <c r="I551" s="3">
        <f t="shared" si="276"/>
        <v>-55.199364269963326</v>
      </c>
      <c r="J551" s="2">
        <f t="shared" si="283"/>
        <v>76.700958012408563</v>
      </c>
      <c r="K551" s="2">
        <f t="shared" si="277"/>
        <v>52.284224957333713</v>
      </c>
      <c r="L551" s="6">
        <f t="shared" si="260"/>
        <v>2960.5087509037485</v>
      </c>
      <c r="M551" s="2">
        <f t="shared" si="261"/>
        <v>37.520336599995424</v>
      </c>
      <c r="N551" s="2">
        <f t="shared" si="278"/>
        <v>76.700958012408563</v>
      </c>
      <c r="O551" s="2">
        <f t="shared" si="279"/>
        <v>52.284224957333713</v>
      </c>
      <c r="P551" s="5">
        <f t="shared" si="262"/>
        <v>0.38722340091129259</v>
      </c>
      <c r="Q551" s="4">
        <f t="shared" si="280"/>
        <v>0.48917689651184593</v>
      </c>
      <c r="R551" s="4">
        <f t="shared" si="263"/>
        <v>0.31774871367667806</v>
      </c>
      <c r="S551" s="4">
        <f t="shared" si="284"/>
        <v>0</v>
      </c>
      <c r="T551" s="4">
        <f t="shared" si="285"/>
        <v>0</v>
      </c>
      <c r="U551" s="5">
        <f t="shared" si="286"/>
        <v>1.2974564279912704</v>
      </c>
      <c r="V551" s="5">
        <f t="shared" si="287"/>
        <v>-8.3077080667476828</v>
      </c>
      <c r="W551" s="5">
        <f t="shared" si="288"/>
        <v>8.7154506574917079</v>
      </c>
      <c r="X551" s="5">
        <f t="shared" si="264"/>
        <v>1</v>
      </c>
      <c r="Y551" s="5">
        <f t="shared" si="265"/>
        <v>-0.66741974404898019</v>
      </c>
      <c r="Z551" s="5">
        <f t="shared" si="266"/>
        <v>6.5871803656024213</v>
      </c>
      <c r="AA551" s="5">
        <f t="shared" si="267"/>
        <v>6.3783643189737953</v>
      </c>
      <c r="AB551" s="5">
        <f t="shared" si="268"/>
        <v>0.63003668394229018</v>
      </c>
      <c r="AC551" s="5">
        <f t="shared" si="269"/>
        <v>-1.7205277011452615</v>
      </c>
      <c r="AD551" s="5">
        <f t="shared" si="270"/>
        <v>-17.080185023534497</v>
      </c>
      <c r="AE551">
        <f t="shared" si="258"/>
        <v>0</v>
      </c>
    </row>
    <row r="552" spans="1:31" x14ac:dyDescent="0.2">
      <c r="A552">
        <f t="shared" si="259"/>
        <v>5.1999999999999336</v>
      </c>
      <c r="B552" s="5">
        <f t="shared" si="271"/>
        <v>-36.440128864552534</v>
      </c>
      <c r="C552" s="5">
        <f t="shared" si="272"/>
        <v>378.22816631556714</v>
      </c>
      <c r="D552" s="5">
        <f t="shared" si="273"/>
        <v>24.893948414363546</v>
      </c>
      <c r="E552" s="2">
        <f t="shared" si="281"/>
        <v>379.97951100829306</v>
      </c>
      <c r="F552" s="2">
        <f t="shared" si="282"/>
        <v>-5.5031367383623779</v>
      </c>
      <c r="G552" s="3">
        <f t="shared" si="274"/>
        <v>-8.2111484843605833</v>
      </c>
      <c r="H552" s="3">
        <f t="shared" si="275"/>
        <v>52.599718602963407</v>
      </c>
      <c r="I552" s="3">
        <f t="shared" si="276"/>
        <v>-55.370166120198668</v>
      </c>
      <c r="J552" s="2">
        <f t="shared" si="283"/>
        <v>76.811513803085205</v>
      </c>
      <c r="K552" s="2">
        <f t="shared" si="277"/>
        <v>52.359586777835858</v>
      </c>
      <c r="L552" s="6">
        <f t="shared" si="260"/>
        <v>2960.5060428574207</v>
      </c>
      <c r="M552" s="2">
        <f t="shared" si="261"/>
        <v>37.520302279269394</v>
      </c>
      <c r="N552" s="2">
        <f t="shared" si="278"/>
        <v>76.811513803085205</v>
      </c>
      <c r="O552" s="2">
        <f t="shared" si="279"/>
        <v>52.359586777835858</v>
      </c>
      <c r="P552" s="5">
        <f t="shared" si="262"/>
        <v>0.38722324280436837</v>
      </c>
      <c r="Q552" s="4">
        <f t="shared" si="280"/>
        <v>0.48847237115332515</v>
      </c>
      <c r="R552" s="4">
        <f t="shared" si="263"/>
        <v>0.31759383305545075</v>
      </c>
      <c r="S552" s="4">
        <f t="shared" si="284"/>
        <v>0</v>
      </c>
      <c r="T552" s="4">
        <f t="shared" si="285"/>
        <v>0</v>
      </c>
      <c r="U552" s="5">
        <f t="shared" si="286"/>
        <v>1.2983298337598788</v>
      </c>
      <c r="V552" s="5">
        <f t="shared" si="287"/>
        <v>-8.3169588322113857</v>
      </c>
      <c r="W552" s="5">
        <f t="shared" si="288"/>
        <v>8.7550162697724634</v>
      </c>
      <c r="X552" s="5">
        <f t="shared" si="264"/>
        <v>1</v>
      </c>
      <c r="Y552" s="5">
        <f t="shared" si="265"/>
        <v>-0.66432671774040519</v>
      </c>
      <c r="Z552" s="5">
        <f t="shared" si="266"/>
        <v>6.6148831754577078</v>
      </c>
      <c r="AA552" s="5">
        <f t="shared" si="267"/>
        <v>6.3824240327343045</v>
      </c>
      <c r="AB552" s="5">
        <f t="shared" si="268"/>
        <v>0.63400311601947357</v>
      </c>
      <c r="AC552" s="5">
        <f t="shared" si="269"/>
        <v>-1.7020756567536779</v>
      </c>
      <c r="AD552" s="5">
        <f t="shared" si="270"/>
        <v>-17.036559697493232</v>
      </c>
      <c r="AE552">
        <f t="shared" si="258"/>
        <v>0</v>
      </c>
    </row>
    <row r="553" spans="1:31" x14ac:dyDescent="0.2">
      <c r="A553">
        <f t="shared" si="259"/>
        <v>5.2099999999999334</v>
      </c>
      <c r="B553" s="5">
        <f t="shared" si="271"/>
        <v>-36.522208649240341</v>
      </c>
      <c r="C553" s="5">
        <f t="shared" si="272"/>
        <v>378.75407839781394</v>
      </c>
      <c r="D553" s="5">
        <f t="shared" si="273"/>
        <v>24.339394925176684</v>
      </c>
      <c r="E553" s="2">
        <f t="shared" si="281"/>
        <v>380.51087189145602</v>
      </c>
      <c r="F553" s="2">
        <f t="shared" si="282"/>
        <v>-5.5078447021585291</v>
      </c>
      <c r="G553" s="3">
        <f t="shared" si="274"/>
        <v>-8.2048084532003891</v>
      </c>
      <c r="H553" s="3">
        <f t="shared" si="275"/>
        <v>52.582697846395867</v>
      </c>
      <c r="I553" s="3">
        <f t="shared" si="276"/>
        <v>-55.5405317171736</v>
      </c>
      <c r="J553" s="2">
        <f t="shared" si="283"/>
        <v>76.922101232255997</v>
      </c>
      <c r="K553" s="2">
        <f t="shared" si="277"/>
        <v>52.43497016513701</v>
      </c>
      <c r="L553" s="6">
        <f t="shared" si="260"/>
        <v>2960.5033300187406</v>
      </c>
      <c r="M553" s="2">
        <f t="shared" si="261"/>
        <v>37.520267897806953</v>
      </c>
      <c r="N553" s="2">
        <f t="shared" si="278"/>
        <v>76.922101232255997</v>
      </c>
      <c r="O553" s="2">
        <f t="shared" si="279"/>
        <v>52.43497016513701</v>
      </c>
      <c r="P553" s="5">
        <f t="shared" si="262"/>
        <v>0.3872230844177918</v>
      </c>
      <c r="Q553" s="4">
        <f t="shared" si="280"/>
        <v>0.48776966953255113</v>
      </c>
      <c r="R553" s="4">
        <f t="shared" si="263"/>
        <v>0.31743905866050071</v>
      </c>
      <c r="S553" s="4">
        <f t="shared" si="284"/>
        <v>0</v>
      </c>
      <c r="T553" s="4">
        <f t="shared" si="285"/>
        <v>0</v>
      </c>
      <c r="U553" s="5">
        <f t="shared" si="286"/>
        <v>1.299194623889492</v>
      </c>
      <c r="V553" s="5">
        <f t="shared" si="287"/>
        <v>-8.3262343955142413</v>
      </c>
      <c r="W553" s="5">
        <f t="shared" si="288"/>
        <v>8.7945941244697359</v>
      </c>
      <c r="X553" s="5">
        <f t="shared" si="264"/>
        <v>1</v>
      </c>
      <c r="Y553" s="5">
        <f t="shared" si="265"/>
        <v>-0.6612402190978276</v>
      </c>
      <c r="Z553" s="5">
        <f t="shared" si="266"/>
        <v>6.6425694554365622</v>
      </c>
      <c r="AA553" s="5">
        <f t="shared" si="267"/>
        <v>6.386499390110985</v>
      </c>
      <c r="AB553" s="5">
        <f t="shared" si="268"/>
        <v>0.63795440479166443</v>
      </c>
      <c r="AC553" s="5">
        <f t="shared" si="269"/>
        <v>-1.6836649400776791</v>
      </c>
      <c r="AD553" s="5">
        <f t="shared" si="270"/>
        <v>-16.99290648541928</v>
      </c>
      <c r="AE553">
        <f t="shared" si="258"/>
        <v>0</v>
      </c>
    </row>
    <row r="554" spans="1:31" x14ac:dyDescent="0.2">
      <c r="A554">
        <f t="shared" si="259"/>
        <v>5.2199999999999331</v>
      </c>
      <c r="B554" s="5">
        <f t="shared" si="271"/>
        <v>-36.604224836052104</v>
      </c>
      <c r="C554" s="5">
        <f t="shared" si="272"/>
        <v>379.2798211930309</v>
      </c>
      <c r="D554" s="5">
        <f t="shared" si="273"/>
        <v>23.783139962680679</v>
      </c>
      <c r="E554" s="2">
        <f t="shared" si="281"/>
        <v>381.04206072304635</v>
      </c>
      <c r="F554" s="2">
        <f t="shared" si="282"/>
        <v>-5.5125324620417455</v>
      </c>
      <c r="G554" s="3">
        <f t="shared" si="274"/>
        <v>-8.1984289091524722</v>
      </c>
      <c r="H554" s="3">
        <f t="shared" si="275"/>
        <v>52.565861196995087</v>
      </c>
      <c r="I554" s="3">
        <f t="shared" si="276"/>
        <v>-55.710460782027795</v>
      </c>
      <c r="J554" s="2">
        <f t="shared" si="283"/>
        <v>77.032716689118772</v>
      </c>
      <c r="K554" s="2">
        <f t="shared" si="277"/>
        <v>52.510372657886002</v>
      </c>
      <c r="L554" s="6">
        <f t="shared" si="260"/>
        <v>2960.5006124238425</v>
      </c>
      <c r="M554" s="2">
        <f t="shared" si="261"/>
        <v>37.520233456066059</v>
      </c>
      <c r="N554" s="2">
        <f t="shared" si="278"/>
        <v>77.032716689118772</v>
      </c>
      <c r="O554" s="2">
        <f t="shared" si="279"/>
        <v>52.510372657886002</v>
      </c>
      <c r="P554" s="5">
        <f t="shared" si="262"/>
        <v>0.38722292575367334</v>
      </c>
      <c r="Q554" s="4">
        <f t="shared" si="280"/>
        <v>0.48706880749755466</v>
      </c>
      <c r="R554" s="4">
        <f t="shared" si="263"/>
        <v>0.31728439544534015</v>
      </c>
      <c r="S554" s="4">
        <f t="shared" si="284"/>
        <v>0</v>
      </c>
      <c r="T554" s="4">
        <f t="shared" si="285"/>
        <v>0</v>
      </c>
      <c r="U554" s="5">
        <f t="shared" si="286"/>
        <v>1.300050733143995</v>
      </c>
      <c r="V554" s="5">
        <f t="shared" si="287"/>
        <v>-8.3355344230902819</v>
      </c>
      <c r="W554" s="5">
        <f t="shared" si="288"/>
        <v>8.8341834985737808</v>
      </c>
      <c r="X554" s="5">
        <f t="shared" si="264"/>
        <v>1</v>
      </c>
      <c r="Y554" s="5">
        <f t="shared" si="265"/>
        <v>-0.65816026740344913</v>
      </c>
      <c r="Z554" s="5">
        <f t="shared" si="266"/>
        <v>6.6702387697967813</v>
      </c>
      <c r="AA554" s="5">
        <f t="shared" si="267"/>
        <v>6.3905902139287596</v>
      </c>
      <c r="AB554" s="5">
        <f t="shared" si="268"/>
        <v>0.64189046574054587</v>
      </c>
      <c r="AC554" s="5">
        <f t="shared" si="269"/>
        <v>-1.6652956532935006</v>
      </c>
      <c r="AD554" s="5">
        <f t="shared" si="270"/>
        <v>-16.94922628749746</v>
      </c>
      <c r="AE554">
        <f t="shared" si="258"/>
        <v>0</v>
      </c>
    </row>
    <row r="555" spans="1:31" x14ac:dyDescent="0.2">
      <c r="A555">
        <f t="shared" si="259"/>
        <v>5.2299999999999329</v>
      </c>
      <c r="B555" s="5">
        <f t="shared" si="271"/>
        <v>-36.686177030620343</v>
      </c>
      <c r="C555" s="5">
        <f t="shared" si="272"/>
        <v>379.80539654021817</v>
      </c>
      <c r="D555" s="5">
        <f t="shared" si="273"/>
        <v>23.225187893546025</v>
      </c>
      <c r="E555" s="2">
        <f t="shared" si="281"/>
        <v>381.5730792734131</v>
      </c>
      <c r="F555" s="2">
        <f t="shared" si="282"/>
        <v>-5.517200023270834</v>
      </c>
      <c r="G555" s="3">
        <f t="shared" si="274"/>
        <v>-8.1920100044950672</v>
      </c>
      <c r="H555" s="3">
        <f t="shared" si="275"/>
        <v>52.54920824046215</v>
      </c>
      <c r="I555" s="3">
        <f t="shared" si="276"/>
        <v>-55.87995304490277</v>
      </c>
      <c r="J555" s="2">
        <f t="shared" si="283"/>
        <v>77.14335659610451</v>
      </c>
      <c r="K555" s="2">
        <f t="shared" si="277"/>
        <v>52.585791817385484</v>
      </c>
      <c r="L555" s="6">
        <f t="shared" si="260"/>
        <v>2960.4978901088034</v>
      </c>
      <c r="M555" s="2">
        <f t="shared" si="261"/>
        <v>37.520198954503932</v>
      </c>
      <c r="N555" s="2">
        <f t="shared" si="278"/>
        <v>77.14335659610451</v>
      </c>
      <c r="O555" s="2">
        <f t="shared" si="279"/>
        <v>52.585791817385484</v>
      </c>
      <c r="P555" s="5">
        <f t="shared" si="262"/>
        <v>0.3872227668141201</v>
      </c>
      <c r="Q555" s="4">
        <f t="shared" si="280"/>
        <v>0.4863698004605439</v>
      </c>
      <c r="R555" s="4">
        <f t="shared" si="263"/>
        <v>0.31712984829757246</v>
      </c>
      <c r="S555" s="4">
        <f t="shared" si="284"/>
        <v>0</v>
      </c>
      <c r="T555" s="4">
        <f t="shared" si="285"/>
        <v>0</v>
      </c>
      <c r="U555" s="5">
        <f t="shared" si="286"/>
        <v>1.3008980972953799</v>
      </c>
      <c r="V555" s="5">
        <f t="shared" si="287"/>
        <v>-8.3448585849974801</v>
      </c>
      <c r="W555" s="5">
        <f t="shared" si="288"/>
        <v>8.8737836688652632</v>
      </c>
      <c r="X555" s="5">
        <f t="shared" si="264"/>
        <v>1</v>
      </c>
      <c r="Y555" s="5">
        <f t="shared" si="265"/>
        <v>-0.65508688236696055</v>
      </c>
      <c r="Z555" s="5">
        <f t="shared" si="266"/>
        <v>6.6978906840667474</v>
      </c>
      <c r="AA555" s="5">
        <f t="shared" si="267"/>
        <v>6.3946963293956074</v>
      </c>
      <c r="AB555" s="5">
        <f t="shared" si="268"/>
        <v>0.64581121492841931</v>
      </c>
      <c r="AC555" s="5">
        <f t="shared" si="269"/>
        <v>-1.6469679009307328</v>
      </c>
      <c r="AD555" s="5">
        <f t="shared" si="270"/>
        <v>-16.905520001739127</v>
      </c>
      <c r="AE555">
        <f t="shared" si="258"/>
        <v>0</v>
      </c>
    </row>
    <row r="556" spans="1:31" x14ac:dyDescent="0.2">
      <c r="A556">
        <f t="shared" si="259"/>
        <v>5.2399999999999327</v>
      </c>
      <c r="B556" s="5">
        <f t="shared" si="271"/>
        <v>-36.76806484010455</v>
      </c>
      <c r="C556" s="5">
        <f t="shared" si="272"/>
        <v>380.33080627422777</v>
      </c>
      <c r="D556" s="5">
        <f t="shared" si="273"/>
        <v>22.665543087096907</v>
      </c>
      <c r="E556" s="2">
        <f t="shared" si="281"/>
        <v>382.10392930888622</v>
      </c>
      <c r="F556" s="2">
        <f t="shared" si="282"/>
        <v>-5.5218473912217867</v>
      </c>
      <c r="G556" s="3">
        <f t="shared" si="274"/>
        <v>-8.1855518923457833</v>
      </c>
      <c r="H556" s="3">
        <f t="shared" si="275"/>
        <v>52.532738561452845</v>
      </c>
      <c r="I556" s="3">
        <f t="shared" si="276"/>
        <v>-56.049008244920159</v>
      </c>
      <c r="J556" s="2">
        <f t="shared" si="283"/>
        <v>77.254017408723598</v>
      </c>
      <c r="K556" s="2">
        <f t="shared" si="277"/>
        <v>52.661225227487115</v>
      </c>
      <c r="L556" s="6">
        <f t="shared" si="260"/>
        <v>2960.495163109636</v>
      </c>
      <c r="M556" s="2">
        <f t="shared" si="261"/>
        <v>37.520164393576984</v>
      </c>
      <c r="N556" s="2">
        <f t="shared" si="278"/>
        <v>77.254017408723598</v>
      </c>
      <c r="O556" s="2">
        <f t="shared" si="279"/>
        <v>52.661225227487115</v>
      </c>
      <c r="P556" s="5">
        <f t="shared" si="262"/>
        <v>0.38722260760123545</v>
      </c>
      <c r="Q556" s="4">
        <f t="shared" si="280"/>
        <v>0.48567266340430043</v>
      </c>
      <c r="R556" s="4">
        <f t="shared" si="263"/>
        <v>0.31697542203939055</v>
      </c>
      <c r="S556" s="4">
        <f t="shared" si="284"/>
        <v>0</v>
      </c>
      <c r="T556" s="4">
        <f t="shared" si="285"/>
        <v>0</v>
      </c>
      <c r="U556" s="5">
        <f t="shared" si="286"/>
        <v>1.3017366531219936</v>
      </c>
      <c r="V556" s="5">
        <f t="shared" si="287"/>
        <v>-8.3542065548766757</v>
      </c>
      <c r="W556" s="5">
        <f t="shared" si="288"/>
        <v>8.9133939119944312</v>
      </c>
      <c r="X556" s="5">
        <f t="shared" si="264"/>
        <v>1</v>
      </c>
      <c r="Y556" s="5">
        <f t="shared" si="265"/>
        <v>-0.65202008411055856</v>
      </c>
      <c r="Z556" s="5">
        <f t="shared" si="266"/>
        <v>6.7255247650869077</v>
      </c>
      <c r="AA556" s="5">
        <f t="shared" si="267"/>
        <v>6.3988175640686862</v>
      </c>
      <c r="AB556" s="5">
        <f t="shared" si="268"/>
        <v>0.64971656901143504</v>
      </c>
      <c r="AC556" s="5">
        <f t="shared" si="269"/>
        <v>-1.6286817897897681</v>
      </c>
      <c r="AD556" s="5">
        <f t="shared" si="270"/>
        <v>-16.86178852393688</v>
      </c>
      <c r="AE556">
        <f t="shared" si="258"/>
        <v>0</v>
      </c>
    </row>
    <row r="557" spans="1:31" x14ac:dyDescent="0.2">
      <c r="A557">
        <f t="shared" si="259"/>
        <v>5.2499999999999325</v>
      </c>
      <c r="B557" s="5">
        <f t="shared" si="271"/>
        <v>-36.849887873199556</v>
      </c>
      <c r="C557" s="5">
        <f t="shared" si="272"/>
        <v>380.85605222575276</v>
      </c>
      <c r="D557" s="5">
        <f t="shared" si="273"/>
        <v>22.104209915221507</v>
      </c>
      <c r="E557" s="2">
        <f t="shared" si="281"/>
        <v>382.63461259176842</v>
      </c>
      <c r="F557" s="2">
        <f t="shared" si="282"/>
        <v>-5.5264745713895858</v>
      </c>
      <c r="G557" s="3">
        <f t="shared" si="274"/>
        <v>-8.1790547266556697</v>
      </c>
      <c r="H557" s="3">
        <f t="shared" si="275"/>
        <v>52.516451743554946</v>
      </c>
      <c r="I557" s="3">
        <f t="shared" si="276"/>
        <v>-56.21762613015953</v>
      </c>
      <c r="J557" s="2">
        <f t="shared" si="283"/>
        <v>77.364695615410781</v>
      </c>
      <c r="K557" s="2">
        <f t="shared" si="277"/>
        <v>52.736670494485871</v>
      </c>
      <c r="L557" s="6">
        <f t="shared" si="260"/>
        <v>2960.492431462294</v>
      </c>
      <c r="M557" s="2">
        <f t="shared" si="261"/>
        <v>37.520129773740877</v>
      </c>
      <c r="N557" s="2">
        <f t="shared" si="278"/>
        <v>77.364695615410781</v>
      </c>
      <c r="O557" s="2">
        <f t="shared" si="279"/>
        <v>52.736670494485871</v>
      </c>
      <c r="P557" s="5">
        <f t="shared" si="262"/>
        <v>0.38722244811711914</v>
      </c>
      <c r="Q557" s="4">
        <f t="shared" si="280"/>
        <v>0.48497741088852675</v>
      </c>
      <c r="R557" s="4">
        <f t="shared" si="263"/>
        <v>0.31682112142807894</v>
      </c>
      <c r="S557" s="4">
        <f t="shared" si="284"/>
        <v>0</v>
      </c>
      <c r="T557" s="4">
        <f t="shared" si="285"/>
        <v>0</v>
      </c>
      <c r="U557" s="5">
        <f t="shared" si="286"/>
        <v>1.3025663384066921</v>
      </c>
      <c r="V557" s="5">
        <f t="shared" si="287"/>
        <v>-8.3635780099107713</v>
      </c>
      <c r="W557" s="5">
        <f t="shared" si="288"/>
        <v>8.95301350455936</v>
      </c>
      <c r="X557" s="5">
        <f t="shared" si="264"/>
        <v>1</v>
      </c>
      <c r="Y557" s="5">
        <f t="shared" si="265"/>
        <v>-0.64895989315415947</v>
      </c>
      <c r="Z557" s="5">
        <f t="shared" si="266"/>
        <v>6.7531405810504976</v>
      </c>
      <c r="AA557" s="5">
        <f t="shared" si="267"/>
        <v>6.4029537478208001</v>
      </c>
      <c r="AB557" s="5">
        <f t="shared" si="268"/>
        <v>0.65360644525253264</v>
      </c>
      <c r="AC557" s="5">
        <f t="shared" si="269"/>
        <v>-1.6104374288602736</v>
      </c>
      <c r="AD557" s="5">
        <f t="shared" si="270"/>
        <v>-16.818032747619839</v>
      </c>
      <c r="AE557">
        <f t="shared" si="258"/>
        <v>0</v>
      </c>
    </row>
    <row r="558" spans="1:31" x14ac:dyDescent="0.2">
      <c r="A558">
        <f t="shared" si="259"/>
        <v>5.2599999999999323</v>
      </c>
      <c r="B558" s="5">
        <f t="shared" si="271"/>
        <v>-36.93164574014385</v>
      </c>
      <c r="C558" s="5">
        <f t="shared" si="272"/>
        <v>381.38113622131686</v>
      </c>
      <c r="D558" s="5">
        <f t="shared" si="273"/>
        <v>21.54119275228253</v>
      </c>
      <c r="E558" s="2">
        <f t="shared" si="281"/>
        <v>383.16513088032701</v>
      </c>
      <c r="F558" s="2">
        <f t="shared" si="282"/>
        <v>-5.5310815693899604</v>
      </c>
      <c r="G558" s="3">
        <f t="shared" si="274"/>
        <v>-8.172518662203144</v>
      </c>
      <c r="H558" s="3">
        <f t="shared" si="275"/>
        <v>52.500347369266343</v>
      </c>
      <c r="I558" s="3">
        <f t="shared" si="276"/>
        <v>-56.385806457635731</v>
      </c>
      <c r="J558" s="2">
        <f t="shared" si="283"/>
        <v>77.475387737368862</v>
      </c>
      <c r="K558" s="2">
        <f t="shared" si="277"/>
        <v>52.812125247013533</v>
      </c>
      <c r="L558" s="6">
        <f t="shared" si="260"/>
        <v>2960.4896952026625</v>
      </c>
      <c r="M558" s="2">
        <f t="shared" si="261"/>
        <v>37.520095095450408</v>
      </c>
      <c r="N558" s="2">
        <f t="shared" si="278"/>
        <v>77.475387737368862</v>
      </c>
      <c r="O558" s="2">
        <f t="shared" si="279"/>
        <v>52.812125247013533</v>
      </c>
      <c r="P558" s="5">
        <f t="shared" si="262"/>
        <v>0.38722228836386707</v>
      </c>
      <c r="Q558" s="4">
        <f t="shared" si="280"/>
        <v>0.48428405705613864</v>
      </c>
      <c r="R558" s="4">
        <f t="shared" si="263"/>
        <v>0.31666695115651433</v>
      </c>
      <c r="S558" s="4">
        <f t="shared" si="284"/>
        <v>0</v>
      </c>
      <c r="T558" s="4">
        <f t="shared" si="285"/>
        <v>0</v>
      </c>
      <c r="U558" s="5">
        <f t="shared" si="286"/>
        <v>1.3033870919348849</v>
      </c>
      <c r="V558" s="5">
        <f t="shared" si="287"/>
        <v>-8.3729726307841155</v>
      </c>
      <c r="W558" s="5">
        <f t="shared" si="288"/>
        <v>8.9926417231831692</v>
      </c>
      <c r="X558" s="5">
        <f t="shared" si="264"/>
        <v>0.99999999999999978</v>
      </c>
      <c r="Y558" s="5">
        <f t="shared" si="265"/>
        <v>-0.64590633040079504</v>
      </c>
      <c r="Z558" s="5">
        <f t="shared" si="266"/>
        <v>6.7807377015433863</v>
      </c>
      <c r="AA558" s="5">
        <f t="shared" si="267"/>
        <v>6.4071047128070502</v>
      </c>
      <c r="AB558" s="5">
        <f t="shared" si="268"/>
        <v>0.65748076153408985</v>
      </c>
      <c r="AC558" s="5">
        <f t="shared" si="269"/>
        <v>-1.5922349292407292</v>
      </c>
      <c r="AD558" s="5">
        <f t="shared" si="270"/>
        <v>-16.774253564009779</v>
      </c>
      <c r="AE558">
        <f t="shared" si="258"/>
        <v>0</v>
      </c>
    </row>
    <row r="559" spans="1:31" x14ac:dyDescent="0.2">
      <c r="A559">
        <f t="shared" si="259"/>
        <v>5.2699999999999321</v>
      </c>
      <c r="B559" s="5">
        <f t="shared" si="271"/>
        <v>-37.013338052727804</v>
      </c>
      <c r="C559" s="5">
        <f t="shared" si="272"/>
        <v>381.90606008326307</v>
      </c>
      <c r="D559" s="5">
        <f t="shared" si="273"/>
        <v>20.976495975027973</v>
      </c>
      <c r="E559" s="2">
        <f t="shared" si="281"/>
        <v>383.69548592878505</v>
      </c>
      <c r="F559" s="2">
        <f t="shared" si="282"/>
        <v>-5.5356683909611295</v>
      </c>
      <c r="G559" s="3">
        <f t="shared" si="274"/>
        <v>-8.1659438545878036</v>
      </c>
      <c r="H559" s="3">
        <f t="shared" si="275"/>
        <v>52.484425019973934</v>
      </c>
      <c r="I559" s="3">
        <f t="shared" si="276"/>
        <v>-56.553548993275825</v>
      </c>
      <c r="J559" s="2">
        <f t="shared" si="283"/>
        <v>77.586090328411288</v>
      </c>
      <c r="K559" s="2">
        <f t="shared" si="277"/>
        <v>52.887587135931348</v>
      </c>
      <c r="L559" s="6">
        <f t="shared" si="260"/>
        <v>2960.4869543665636</v>
      </c>
      <c r="M559" s="2">
        <f t="shared" si="261"/>
        <v>37.520060359159579</v>
      </c>
      <c r="N559" s="2">
        <f t="shared" si="278"/>
        <v>77.586090328411288</v>
      </c>
      <c r="O559" s="2">
        <f t="shared" si="279"/>
        <v>52.887587135931348</v>
      </c>
      <c r="P559" s="5">
        <f t="shared" si="262"/>
        <v>0.38722212834357156</v>
      </c>
      <c r="Q559" s="4">
        <f t="shared" si="280"/>
        <v>0.48359261563950839</v>
      </c>
      <c r="R559" s="4">
        <f t="shared" si="263"/>
        <v>0.31651291585366881</v>
      </c>
      <c r="S559" s="4">
        <f t="shared" si="284"/>
        <v>0</v>
      </c>
      <c r="T559" s="4">
        <f t="shared" si="285"/>
        <v>0</v>
      </c>
      <c r="U559" s="5">
        <f t="shared" si="286"/>
        <v>1.3041988534924951</v>
      </c>
      <c r="V559" s="5">
        <f t="shared" si="287"/>
        <v>-8.3823901016422084</v>
      </c>
      <c r="W559" s="5">
        <f t="shared" si="288"/>
        <v>9.0322778445903307</v>
      </c>
      <c r="X559" s="5">
        <f t="shared" si="264"/>
        <v>1</v>
      </c>
      <c r="Y559" s="5">
        <f t="shared" si="265"/>
        <v>-0.64285941712220118</v>
      </c>
      <c r="Z559" s="5">
        <f t="shared" si="266"/>
        <v>6.8083156975831969</v>
      </c>
      <c r="AA559" s="5">
        <f t="shared" si="267"/>
        <v>6.4112702934318095</v>
      </c>
      <c r="AB559" s="5">
        <f t="shared" si="268"/>
        <v>0.66133943637029391</v>
      </c>
      <c r="AC559" s="5">
        <f t="shared" si="269"/>
        <v>-1.5740744040590116</v>
      </c>
      <c r="AD559" s="5">
        <f t="shared" si="270"/>
        <v>-16.730451861977858</v>
      </c>
      <c r="AE559">
        <f t="shared" si="258"/>
        <v>0</v>
      </c>
    </row>
    <row r="560" spans="1:31" x14ac:dyDescent="0.2">
      <c r="A560">
        <f t="shared" si="259"/>
        <v>5.2799999999999319</v>
      </c>
      <c r="B560" s="5">
        <f t="shared" si="271"/>
        <v>-37.094964424301864</v>
      </c>
      <c r="C560" s="5">
        <f t="shared" si="272"/>
        <v>382.43082562974263</v>
      </c>
      <c r="D560" s="5">
        <f t="shared" si="273"/>
        <v>20.410123962502116</v>
      </c>
      <c r="E560" s="2">
        <f t="shared" si="281"/>
        <v>384.22567948731228</v>
      </c>
      <c r="F560" s="2">
        <f t="shared" si="282"/>
        <v>-5.5402350419655368</v>
      </c>
      <c r="G560" s="3">
        <f t="shared" si="274"/>
        <v>-8.1593304602241012</v>
      </c>
      <c r="H560" s="3">
        <f t="shared" si="275"/>
        <v>52.468684275933342</v>
      </c>
      <c r="I560" s="3">
        <f t="shared" si="276"/>
        <v>-56.720853511895605</v>
      </c>
      <c r="J560" s="2">
        <f t="shared" si="283"/>
        <v>77.696799974803568</v>
      </c>
      <c r="K560" s="2">
        <f t="shared" si="277"/>
        <v>52.963053834221924</v>
      </c>
      <c r="L560" s="6">
        <f t="shared" si="260"/>
        <v>2960.4842089897511</v>
      </c>
      <c r="M560" s="2">
        <f t="shared" si="261"/>
        <v>37.520025565321497</v>
      </c>
      <c r="N560" s="2">
        <f t="shared" si="278"/>
        <v>77.696799974803568</v>
      </c>
      <c r="O560" s="2">
        <f t="shared" si="279"/>
        <v>52.963053834221924</v>
      </c>
      <c r="P560" s="5">
        <f t="shared" si="262"/>
        <v>0.38722196805832054</v>
      </c>
      <c r="Q560" s="4">
        <f t="shared" si="280"/>
        <v>0.48290309996665154</v>
      </c>
      <c r="R560" s="4">
        <f t="shared" si="263"/>
        <v>0.31635902008511213</v>
      </c>
      <c r="S560" s="4">
        <f t="shared" si="284"/>
        <v>0</v>
      </c>
      <c r="T560" s="4">
        <f t="shared" si="285"/>
        <v>0</v>
      </c>
      <c r="U560" s="5">
        <f t="shared" si="286"/>
        <v>1.3050015638638135</v>
      </c>
      <c r="V560" s="5">
        <f t="shared" si="287"/>
        <v>-8.391830110051588</v>
      </c>
      <c r="W560" s="5">
        <f t="shared" si="288"/>
        <v>9.0719211456819728</v>
      </c>
      <c r="X560" s="5">
        <f t="shared" si="264"/>
        <v>1</v>
      </c>
      <c r="Y560" s="5">
        <f t="shared" si="265"/>
        <v>-0.63981917494459106</v>
      </c>
      <c r="Z560" s="5">
        <f t="shared" si="266"/>
        <v>6.8358741416575741</v>
      </c>
      <c r="AA560" s="5">
        <f t="shared" si="267"/>
        <v>6.4154503263159333</v>
      </c>
      <c r="AB560" s="5">
        <f t="shared" si="268"/>
        <v>0.66518238891922243</v>
      </c>
      <c r="AC560" s="5">
        <f t="shared" si="269"/>
        <v>-1.5559559683940138</v>
      </c>
      <c r="AD560" s="5">
        <f t="shared" si="270"/>
        <v>-16.686628528002093</v>
      </c>
      <c r="AE560">
        <f t="shared" si="258"/>
        <v>0</v>
      </c>
    </row>
    <row r="561" spans="1:31" x14ac:dyDescent="0.2">
      <c r="A561">
        <f t="shared" si="259"/>
        <v>5.2899999999999316</v>
      </c>
      <c r="B561" s="5">
        <f t="shared" si="271"/>
        <v>-37.17652446978466</v>
      </c>
      <c r="C561" s="5">
        <f t="shared" si="272"/>
        <v>382.9554346747035</v>
      </c>
      <c r="D561" s="5">
        <f t="shared" si="273"/>
        <v>19.842081095956761</v>
      </c>
      <c r="E561" s="2">
        <f t="shared" si="281"/>
        <v>384.7557133020166</v>
      </c>
      <c r="F561" s="2">
        <f t="shared" si="282"/>
        <v>-5.5447815283915354</v>
      </c>
      <c r="G561" s="3">
        <f t="shared" si="274"/>
        <v>-8.1526786363349082</v>
      </c>
      <c r="H561" s="3">
        <f t="shared" si="275"/>
        <v>52.453124716249398</v>
      </c>
      <c r="I561" s="3">
        <f t="shared" si="276"/>
        <v>-56.887719797175627</v>
      </c>
      <c r="J561" s="2">
        <f t="shared" si="283"/>
        <v>77.807513295103661</v>
      </c>
      <c r="K561" s="2">
        <f t="shared" si="277"/>
        <v>53.038523036880477</v>
      </c>
      <c r="L561" s="6">
        <f t="shared" si="260"/>
        <v>2960.4814591079084</v>
      </c>
      <c r="M561" s="2">
        <f t="shared" si="261"/>
        <v>37.51999071438842</v>
      </c>
      <c r="N561" s="2">
        <f t="shared" si="278"/>
        <v>77.807513295103661</v>
      </c>
      <c r="O561" s="2">
        <f t="shared" si="279"/>
        <v>53.038523036880477</v>
      </c>
      <c r="P561" s="5">
        <f t="shared" si="262"/>
        <v>0.3872218075101983</v>
      </c>
      <c r="Q561" s="4">
        <f t="shared" si="280"/>
        <v>0.48221552296736248</v>
      </c>
      <c r="R561" s="4">
        <f t="shared" si="263"/>
        <v>0.31620526835351626</v>
      </c>
      <c r="S561" s="4">
        <f t="shared" si="284"/>
        <v>0</v>
      </c>
      <c r="T561" s="4">
        <f t="shared" si="285"/>
        <v>0</v>
      </c>
      <c r="U561" s="5">
        <f t="shared" si="286"/>
        <v>1.3057951648292658</v>
      </c>
      <c r="V561" s="5">
        <f t="shared" si="287"/>
        <v>-8.4012923469600196</v>
      </c>
      <c r="W561" s="5">
        <f t="shared" si="288"/>
        <v>9.1115709036102501</v>
      </c>
      <c r="X561" s="5">
        <f t="shared" si="264"/>
        <v>1</v>
      </c>
      <c r="Y561" s="5">
        <f t="shared" si="265"/>
        <v>-0.63678562583461984</v>
      </c>
      <c r="Z561" s="5">
        <f t="shared" si="266"/>
        <v>6.8634126077617177</v>
      </c>
      <c r="AA561" s="5">
        <f t="shared" si="267"/>
        <v>6.4196446502642646</v>
      </c>
      <c r="AB561" s="5">
        <f t="shared" si="268"/>
        <v>0.66900953899464599</v>
      </c>
      <c r="AC561" s="5">
        <f t="shared" si="269"/>
        <v>-1.5378797391983019</v>
      </c>
      <c r="AD561" s="5">
        <f t="shared" si="270"/>
        <v>-16.642784446125486</v>
      </c>
      <c r="AE561">
        <f t="shared" si="258"/>
        <v>0</v>
      </c>
    </row>
    <row r="562" spans="1:31" x14ac:dyDescent="0.2">
      <c r="A562">
        <f t="shared" si="259"/>
        <v>5.2999999999999314</v>
      </c>
      <c r="B562" s="5">
        <f t="shared" si="271"/>
        <v>-37.258017805671059</v>
      </c>
      <c r="C562" s="5">
        <f t="shared" si="272"/>
        <v>383.47988902787904</v>
      </c>
      <c r="D562" s="5">
        <f t="shared" si="273"/>
        <v>19.272371758762699</v>
      </c>
      <c r="E562" s="2">
        <f t="shared" si="281"/>
        <v>385.28558911493451</v>
      </c>
      <c r="F562" s="2">
        <f t="shared" si="282"/>
        <v>-5.5493078563550675</v>
      </c>
      <c r="G562" s="3">
        <f t="shared" si="274"/>
        <v>-8.1459885409449626</v>
      </c>
      <c r="H562" s="3">
        <f t="shared" si="275"/>
        <v>52.437745918857416</v>
      </c>
      <c r="I562" s="3">
        <f t="shared" si="276"/>
        <v>-57.054147641636881</v>
      </c>
      <c r="J562" s="2">
        <f t="shared" si="283"/>
        <v>77.918226940001361</v>
      </c>
      <c r="K562" s="2">
        <f t="shared" si="277"/>
        <v>53.113992460805285</v>
      </c>
      <c r="L562" s="6">
        <f t="shared" si="260"/>
        <v>2960.4787047566483</v>
      </c>
      <c r="M562" s="2">
        <f t="shared" si="261"/>
        <v>37.519955806811687</v>
      </c>
      <c r="N562" s="2">
        <f t="shared" si="278"/>
        <v>77.918226940001361</v>
      </c>
      <c r="O562" s="2">
        <f t="shared" si="279"/>
        <v>53.113992460805285</v>
      </c>
      <c r="P562" s="5">
        <f t="shared" si="262"/>
        <v>0.38722164670128462</v>
      </c>
      <c r="Q562" s="4">
        <f t="shared" si="280"/>
        <v>0.48152989717929318</v>
      </c>
      <c r="R562" s="4">
        <f t="shared" si="263"/>
        <v>0.31605166509915855</v>
      </c>
      <c r="S562" s="4">
        <f t="shared" si="284"/>
        <v>0</v>
      </c>
      <c r="T562" s="4">
        <f t="shared" si="285"/>
        <v>0</v>
      </c>
      <c r="U562" s="5">
        <f t="shared" si="286"/>
        <v>1.3065795991630862</v>
      </c>
      <c r="V562" s="5">
        <f t="shared" si="287"/>
        <v>-8.4107765066569335</v>
      </c>
      <c r="W562" s="5">
        <f t="shared" si="288"/>
        <v>9.1512263958517543</v>
      </c>
      <c r="X562" s="5">
        <f t="shared" si="264"/>
        <v>1</v>
      </c>
      <c r="Y562" s="5">
        <f t="shared" si="265"/>
        <v>-0.63375879208553387</v>
      </c>
      <c r="Z562" s="5">
        <f t="shared" si="266"/>
        <v>6.8909306714351066</v>
      </c>
      <c r="AA562" s="5">
        <f t="shared" si="267"/>
        <v>6.4238531062333912</v>
      </c>
      <c r="AB562" s="5">
        <f t="shared" si="268"/>
        <v>0.67282080707755232</v>
      </c>
      <c r="AC562" s="5">
        <f t="shared" si="269"/>
        <v>-1.5198458352218269</v>
      </c>
      <c r="AD562" s="5">
        <f t="shared" si="270"/>
        <v>-16.598920497914854</v>
      </c>
      <c r="AE562">
        <f t="shared" si="258"/>
        <v>0</v>
      </c>
    </row>
    <row r="563" spans="1:31" x14ac:dyDescent="0.2">
      <c r="A563">
        <f t="shared" si="259"/>
        <v>5.3099999999999312</v>
      </c>
      <c r="B563" s="5">
        <f t="shared" si="271"/>
        <v>-37.339444050040157</v>
      </c>
      <c r="C563" s="5">
        <f t="shared" si="272"/>
        <v>384.00419049477586</v>
      </c>
      <c r="D563" s="5">
        <f t="shared" si="273"/>
        <v>18.701000336321432</v>
      </c>
      <c r="E563" s="2">
        <f t="shared" si="281"/>
        <v>385.81530866402147</v>
      </c>
      <c r="F563" s="2">
        <f t="shared" si="282"/>
        <v>-5.5538140321013163</v>
      </c>
      <c r="G563" s="3">
        <f t="shared" si="274"/>
        <v>-8.139260332874187</v>
      </c>
      <c r="H563" s="3">
        <f t="shared" si="275"/>
        <v>52.4225474605052</v>
      </c>
      <c r="I563" s="3">
        <f t="shared" si="276"/>
        <v>-57.220136846616029</v>
      </c>
      <c r="J563" s="2">
        <f t="shared" si="283"/>
        <v>78.028937592156694</v>
      </c>
      <c r="K563" s="2">
        <f t="shared" si="277"/>
        <v>53.18945984468759</v>
      </c>
      <c r="L563" s="6">
        <f t="shared" si="260"/>
        <v>2960.4759459715128</v>
      </c>
      <c r="M563" s="2">
        <f t="shared" si="261"/>
        <v>37.519920843041739</v>
      </c>
      <c r="N563" s="2">
        <f t="shared" si="278"/>
        <v>78.028937592156694</v>
      </c>
      <c r="O563" s="2">
        <f t="shared" si="279"/>
        <v>53.18945984468759</v>
      </c>
      <c r="P563" s="5">
        <f t="shared" si="262"/>
        <v>0.38722148563365538</v>
      </c>
      <c r="Q563" s="4">
        <f t="shared" si="280"/>
        <v>0.48084623475397881</v>
      </c>
      <c r="R563" s="4">
        <f t="shared" si="263"/>
        <v>0.31589821470042623</v>
      </c>
      <c r="S563" s="4">
        <f t="shared" si="284"/>
        <v>0</v>
      </c>
      <c r="T563" s="4">
        <f t="shared" si="285"/>
        <v>0</v>
      </c>
      <c r="U563" s="5">
        <f t="shared" si="286"/>
        <v>1.3073548106308985</v>
      </c>
      <c r="V563" s="5">
        <f t="shared" si="287"/>
        <v>-8.4202822867341069</v>
      </c>
      <c r="W563" s="5">
        <f t="shared" si="288"/>
        <v>9.1908869002799758</v>
      </c>
      <c r="X563" s="5">
        <f t="shared" si="264"/>
        <v>1</v>
      </c>
      <c r="Y563" s="5">
        <f t="shared" si="265"/>
        <v>-0.63073869630350521</v>
      </c>
      <c r="Z563" s="5">
        <f t="shared" si="266"/>
        <v>6.9184279097974661</v>
      </c>
      <c r="AA563" s="5">
        <f t="shared" si="267"/>
        <v>6.4280755372996943</v>
      </c>
      <c r="AB563" s="5">
        <f t="shared" si="268"/>
        <v>0.67661611432739333</v>
      </c>
      <c r="AC563" s="5">
        <f t="shared" si="269"/>
        <v>-1.5018543769366408</v>
      </c>
      <c r="AD563" s="5">
        <f t="shared" si="270"/>
        <v>-16.555037562420331</v>
      </c>
      <c r="AE563">
        <f t="shared" si="258"/>
        <v>0</v>
      </c>
    </row>
    <row r="564" spans="1:31" x14ac:dyDescent="0.2">
      <c r="A564">
        <f t="shared" si="259"/>
        <v>5.319999999999931</v>
      </c>
      <c r="B564" s="5">
        <f t="shared" si="271"/>
        <v>-37.420802822563182</v>
      </c>
      <c r="C564" s="5">
        <f t="shared" si="272"/>
        <v>384.52834087666201</v>
      </c>
      <c r="D564" s="5">
        <f t="shared" si="273"/>
        <v>18.127971215977151</v>
      </c>
      <c r="E564" s="2">
        <f t="shared" si="281"/>
        <v>386.34487368314279</v>
      </c>
      <c r="F564" s="2">
        <f t="shared" si="282"/>
        <v>-5.5583000620063423</v>
      </c>
      <c r="G564" s="3">
        <f t="shared" si="274"/>
        <v>-8.1324941717309134</v>
      </c>
      <c r="H564" s="3">
        <f t="shared" si="275"/>
        <v>52.407528916735835</v>
      </c>
      <c r="I564" s="3">
        <f t="shared" si="276"/>
        <v>-57.385687222240229</v>
      </c>
      <c r="J564" s="2">
        <f t="shared" si="283"/>
        <v>78.139641966037473</v>
      </c>
      <c r="K564" s="2">
        <f t="shared" si="277"/>
        <v>53.264922948900796</v>
      </c>
      <c r="L564" s="6">
        <f t="shared" si="260"/>
        <v>2960.4731827879682</v>
      </c>
      <c r="M564" s="2">
        <f t="shared" si="261"/>
        <v>37.519885823528064</v>
      </c>
      <c r="N564" s="2">
        <f t="shared" si="278"/>
        <v>78.139641966037473</v>
      </c>
      <c r="O564" s="2">
        <f t="shared" si="279"/>
        <v>53.264922948900796</v>
      </c>
      <c r="P564" s="5">
        <f t="shared" si="262"/>
        <v>0.38722132430938189</v>
      </c>
      <c r="Q564" s="4">
        <f t="shared" si="280"/>
        <v>0.48016454746280596</v>
      </c>
      <c r="R564" s="4">
        <f t="shared" si="263"/>
        <v>0.31574492147432071</v>
      </c>
      <c r="S564" s="4">
        <f t="shared" si="284"/>
        <v>0</v>
      </c>
      <c r="T564" s="4">
        <f t="shared" si="285"/>
        <v>0</v>
      </c>
      <c r="U564" s="5">
        <f t="shared" si="286"/>
        <v>1.3081207439872129</v>
      </c>
      <c r="V564" s="5">
        <f t="shared" si="287"/>
        <v>-8.4298093880466425</v>
      </c>
      <c r="W564" s="5">
        <f t="shared" si="288"/>
        <v>9.2305516952368265</v>
      </c>
      <c r="X564" s="5">
        <f t="shared" si="264"/>
        <v>0.99999999999999978</v>
      </c>
      <c r="Y564" s="5">
        <f t="shared" si="265"/>
        <v>-0.62772536139415647</v>
      </c>
      <c r="Z564" s="5">
        <f t="shared" si="266"/>
        <v>6.9459039015839794</v>
      </c>
      <c r="AA564" s="5">
        <f t="shared" si="267"/>
        <v>6.4323117886276737</v>
      </c>
      <c r="AB564" s="5">
        <f t="shared" si="268"/>
        <v>0.68039538259305643</v>
      </c>
      <c r="AC564" s="5">
        <f t="shared" si="269"/>
        <v>-1.4839054864626631</v>
      </c>
      <c r="AD564" s="5">
        <f t="shared" si="270"/>
        <v>-16.511136516135501</v>
      </c>
      <c r="AE564">
        <f t="shared" si="258"/>
        <v>0</v>
      </c>
    </row>
    <row r="565" spans="1:31" x14ac:dyDescent="0.2">
      <c r="A565">
        <f t="shared" si="259"/>
        <v>5.3299999999999308</v>
      </c>
      <c r="B565" s="5">
        <f t="shared" si="271"/>
        <v>-37.502093744511363</v>
      </c>
      <c r="C565" s="5">
        <f t="shared" si="272"/>
        <v>385.05234197055501</v>
      </c>
      <c r="D565" s="5">
        <f t="shared" si="273"/>
        <v>17.553288786928942</v>
      </c>
      <c r="E565" s="2">
        <f t="shared" si="281"/>
        <v>386.87428590206326</v>
      </c>
      <c r="F565" s="2">
        <f t="shared" si="282"/>
        <v>-5.5627659525786752</v>
      </c>
      <c r="G565" s="3">
        <f t="shared" si="274"/>
        <v>-8.1256902179049835</v>
      </c>
      <c r="H565" s="3">
        <f t="shared" si="275"/>
        <v>52.392689861871212</v>
      </c>
      <c r="I565" s="3">
        <f t="shared" si="276"/>
        <v>-57.550798587401587</v>
      </c>
      <c r="J565" s="2">
        <f t="shared" si="283"/>
        <v>78.250336807755929</v>
      </c>
      <c r="K565" s="2">
        <f t="shared" si="277"/>
        <v>53.340379555389177</v>
      </c>
      <c r="L565" s="6">
        <f t="shared" si="260"/>
        <v>2960.4704152414065</v>
      </c>
      <c r="M565" s="2">
        <f t="shared" si="261"/>
        <v>37.519850748719215</v>
      </c>
      <c r="N565" s="2">
        <f t="shared" si="278"/>
        <v>78.250336807755929</v>
      </c>
      <c r="O565" s="2">
        <f t="shared" si="279"/>
        <v>53.340379555389177</v>
      </c>
      <c r="P565" s="5">
        <f t="shared" si="262"/>
        <v>0.3872211627305312</v>
      </c>
      <c r="Q565" s="4">
        <f t="shared" si="280"/>
        <v>0.47948484670292646</v>
      </c>
      <c r="R565" s="4">
        <f t="shared" si="263"/>
        <v>0.31559178967696161</v>
      </c>
      <c r="S565" s="4">
        <f t="shared" si="284"/>
        <v>0</v>
      </c>
      <c r="T565" s="4">
        <f t="shared" si="285"/>
        <v>0</v>
      </c>
      <c r="U565" s="5">
        <f t="shared" si="286"/>
        <v>1.3088773449728324</v>
      </c>
      <c r="V565" s="5">
        <f t="shared" si="287"/>
        <v>-8.4393575146741959</v>
      </c>
      <c r="W565" s="5">
        <f t="shared" si="288"/>
        <v>9.2702200596032185</v>
      </c>
      <c r="X565" s="5">
        <f t="shared" si="264"/>
        <v>1</v>
      </c>
      <c r="Y565" s="5">
        <f t="shared" si="265"/>
        <v>-0.62471881054926692</v>
      </c>
      <c r="Z565" s="5">
        <f t="shared" si="266"/>
        <v>6.9733582271797392</v>
      </c>
      <c r="AA565" s="5">
        <f t="shared" si="267"/>
        <v>6.4365617074385479</v>
      </c>
      <c r="AB565" s="5">
        <f t="shared" si="268"/>
        <v>0.68415853442356545</v>
      </c>
      <c r="AC565" s="5">
        <f t="shared" si="269"/>
        <v>-1.4659992874944567</v>
      </c>
      <c r="AD565" s="5">
        <f t="shared" si="270"/>
        <v>-16.467218232958231</v>
      </c>
      <c r="AE565">
        <f t="shared" si="258"/>
        <v>0</v>
      </c>
    </row>
    <row r="566" spans="1:31" x14ac:dyDescent="0.2">
      <c r="A566">
        <f t="shared" si="259"/>
        <v>5.3399999999999306</v>
      </c>
      <c r="B566" s="5">
        <f t="shared" si="271"/>
        <v>-37.583316438763688</v>
      </c>
      <c r="C566" s="5">
        <f t="shared" si="272"/>
        <v>385.57619556920935</v>
      </c>
      <c r="D566" s="5">
        <f t="shared" si="273"/>
        <v>16.976957440143277</v>
      </c>
      <c r="E566" s="2">
        <f t="shared" si="281"/>
        <v>387.40354704643761</v>
      </c>
      <c r="F566" s="2">
        <f t="shared" si="282"/>
        <v>-5.567211710460902</v>
      </c>
      <c r="G566" s="3">
        <f t="shared" si="274"/>
        <v>-8.1188486325607485</v>
      </c>
      <c r="H566" s="3">
        <f t="shared" si="275"/>
        <v>52.378029868996265</v>
      </c>
      <c r="I566" s="3">
        <f t="shared" si="276"/>
        <v>-57.715470769731169</v>
      </c>
      <c r="J566" s="2">
        <f t="shared" si="283"/>
        <v>78.361018894904575</v>
      </c>
      <c r="K566" s="2">
        <f t="shared" si="277"/>
        <v>53.415827467555943</v>
      </c>
      <c r="L566" s="6">
        <f t="shared" si="260"/>
        <v>2960.4676433671425</v>
      </c>
      <c r="M566" s="2">
        <f t="shared" si="261"/>
        <v>37.519815619062747</v>
      </c>
      <c r="N566" s="2">
        <f t="shared" si="278"/>
        <v>78.361018894904575</v>
      </c>
      <c r="O566" s="2">
        <f t="shared" si="279"/>
        <v>53.415827467555943</v>
      </c>
      <c r="P566" s="5">
        <f t="shared" si="262"/>
        <v>0.38722100089916589</v>
      </c>
      <c r="Q566" s="4">
        <f t="shared" si="280"/>
        <v>0.47880714350311332</v>
      </c>
      <c r="R566" s="4">
        <f t="shared" si="263"/>
        <v>0.31543882350409141</v>
      </c>
      <c r="S566" s="4">
        <f t="shared" si="284"/>
        <v>0</v>
      </c>
      <c r="T566" s="4">
        <f t="shared" si="285"/>
        <v>0</v>
      </c>
      <c r="U566" s="5">
        <f t="shared" si="286"/>
        <v>1.3096245603121746</v>
      </c>
      <c r="V566" s="5">
        <f t="shared" si="287"/>
        <v>-8.4489263738824754</v>
      </c>
      <c r="W566" s="5">
        <f t="shared" si="288"/>
        <v>9.3098912728687075</v>
      </c>
      <c r="X566" s="5">
        <f t="shared" si="264"/>
        <v>1.0000000000000002</v>
      </c>
      <c r="Y566" s="5">
        <f t="shared" si="265"/>
        <v>-0.62171906723366643</v>
      </c>
      <c r="Z566" s="5">
        <f t="shared" si="266"/>
        <v>7.0007904686534692</v>
      </c>
      <c r="AA566" s="5">
        <f t="shared" si="267"/>
        <v>6.4408251429791505</v>
      </c>
      <c r="AB566" s="5">
        <f t="shared" si="268"/>
        <v>0.68790549307850812</v>
      </c>
      <c r="AC566" s="5">
        <f t="shared" si="269"/>
        <v>-1.4481359052290061</v>
      </c>
      <c r="AD566" s="5">
        <f t="shared" si="270"/>
        <v>-16.423283584152141</v>
      </c>
      <c r="AE566">
        <f t="shared" si="258"/>
        <v>0</v>
      </c>
    </row>
    <row r="567" spans="1:31" x14ac:dyDescent="0.2">
      <c r="A567">
        <f t="shared" si="259"/>
        <v>5.3499999999999304</v>
      </c>
      <c r="B567" s="5">
        <f t="shared" si="271"/>
        <v>-37.664470529814643</v>
      </c>
      <c r="C567" s="5">
        <f t="shared" si="272"/>
        <v>386.09990346110408</v>
      </c>
      <c r="D567" s="5">
        <f t="shared" si="273"/>
        <v>16.398981568266759</v>
      </c>
      <c r="E567" s="2">
        <f t="shared" si="281"/>
        <v>387.93265883780026</v>
      </c>
      <c r="F567" s="2">
        <f t="shared" si="282"/>
        <v>-5.5716373424312344</v>
      </c>
      <c r="G567" s="3">
        <f t="shared" si="274"/>
        <v>-8.1119695776299636</v>
      </c>
      <c r="H567" s="3">
        <f t="shared" si="275"/>
        <v>52.363548509943975</v>
      </c>
      <c r="I567" s="3">
        <f t="shared" si="276"/>
        <v>-57.879703605572693</v>
      </c>
      <c r="J567" s="2">
        <f t="shared" si="283"/>
        <v>78.471685036391278</v>
      </c>
      <c r="K567" s="2">
        <f t="shared" si="277"/>
        <v>53.491264510150835</v>
      </c>
      <c r="L567" s="6">
        <f t="shared" si="260"/>
        <v>2960.4648672004137</v>
      </c>
      <c r="M567" s="2">
        <f t="shared" si="261"/>
        <v>37.519780435005245</v>
      </c>
      <c r="N567" s="2">
        <f t="shared" si="278"/>
        <v>78.471685036391278</v>
      </c>
      <c r="O567" s="2">
        <f t="shared" si="279"/>
        <v>53.491264510150835</v>
      </c>
      <c r="P567" s="5">
        <f t="shared" si="262"/>
        <v>0.38722083881734382</v>
      </c>
      <c r="Q567" s="4">
        <f t="shared" si="280"/>
        <v>0.47813144852956108</v>
      </c>
      <c r="R567" s="4">
        <f t="shared" si="263"/>
        <v>0.31528602709157866</v>
      </c>
      <c r="S567" s="4">
        <f t="shared" si="284"/>
        <v>0</v>
      </c>
      <c r="T567" s="4">
        <f t="shared" si="285"/>
        <v>0</v>
      </c>
      <c r="U567" s="5">
        <f t="shared" si="286"/>
        <v>1.3103623377105105</v>
      </c>
      <c r="V567" s="5">
        <f t="shared" si="287"/>
        <v>-8.45851567608503</v>
      </c>
      <c r="W567" s="5">
        <f t="shared" si="288"/>
        <v>9.3495646152002099</v>
      </c>
      <c r="X567" s="5">
        <f t="shared" si="264"/>
        <v>1.0000000000000002</v>
      </c>
      <c r="Y567" s="5">
        <f t="shared" si="265"/>
        <v>-0.61872615517231011</v>
      </c>
      <c r="Z567" s="5">
        <f t="shared" si="266"/>
        <v>7.0282002097904686</v>
      </c>
      <c r="AA567" s="5">
        <f t="shared" si="267"/>
        <v>6.4451019464910795</v>
      </c>
      <c r="AB567" s="5">
        <f t="shared" si="268"/>
        <v>0.69163618253820036</v>
      </c>
      <c r="AC567" s="5">
        <f t="shared" si="269"/>
        <v>-1.4303154662945614</v>
      </c>
      <c r="AD567" s="5">
        <f t="shared" si="270"/>
        <v>-16.379333438308709</v>
      </c>
      <c r="AE567">
        <f t="shared" si="258"/>
        <v>0</v>
      </c>
    </row>
    <row r="568" spans="1:31" x14ac:dyDescent="0.2">
      <c r="A568">
        <f t="shared" si="259"/>
        <v>5.3599999999999302</v>
      </c>
      <c r="B568" s="5">
        <f t="shared" si="271"/>
        <v>-37.74555564378182</v>
      </c>
      <c r="C568" s="5">
        <f t="shared" si="272"/>
        <v>386.6234674304302</v>
      </c>
      <c r="D568" s="5">
        <f t="shared" si="273"/>
        <v>15.819365565539117</v>
      </c>
      <c r="E568" s="2">
        <f t="shared" si="281"/>
        <v>388.46162299355484</v>
      </c>
      <c r="F568" s="2">
        <f t="shared" si="282"/>
        <v>-5.5760428554050296</v>
      </c>
      <c r="G568" s="3">
        <f t="shared" si="274"/>
        <v>-8.1050532158045812</v>
      </c>
      <c r="H568" s="3">
        <f t="shared" si="275"/>
        <v>52.349245355281028</v>
      </c>
      <c r="I568" s="3">
        <f t="shared" si="276"/>
        <v>-58.04349693995578</v>
      </c>
      <c r="J568" s="2">
        <f t="shared" si="283"/>
        <v>78.582332072273672</v>
      </c>
      <c r="K568" s="2">
        <f t="shared" si="277"/>
        <v>53.56668852915724</v>
      </c>
      <c r="L568" s="6">
        <f t="shared" si="260"/>
        <v>2960.4620867763774</v>
      </c>
      <c r="M568" s="2">
        <f t="shared" si="261"/>
        <v>37.519745196992275</v>
      </c>
      <c r="N568" s="2">
        <f t="shared" si="278"/>
        <v>78.582332072273672</v>
      </c>
      <c r="O568" s="2">
        <f t="shared" si="279"/>
        <v>53.56668852915724</v>
      </c>
      <c r="P568" s="5">
        <f t="shared" si="262"/>
        <v>0.38722067648711839</v>
      </c>
      <c r="Q568" s="4">
        <f t="shared" si="280"/>
        <v>0.47745777209162804</v>
      </c>
      <c r="R568" s="4">
        <f t="shared" si="263"/>
        <v>0.31513340451592226</v>
      </c>
      <c r="S568" s="4">
        <f t="shared" si="284"/>
        <v>0</v>
      </c>
      <c r="T568" s="4">
        <f t="shared" si="285"/>
        <v>0</v>
      </c>
      <c r="U568" s="5">
        <f t="shared" si="286"/>
        <v>1.3110906258511217</v>
      </c>
      <c r="V568" s="5">
        <f t="shared" si="287"/>
        <v>-8.4681251348053035</v>
      </c>
      <c r="W568" s="5">
        <f t="shared" si="288"/>
        <v>9.389239367509802</v>
      </c>
      <c r="X568" s="5">
        <f t="shared" si="264"/>
        <v>0.99999999999999978</v>
      </c>
      <c r="Y568" s="5">
        <f t="shared" si="265"/>
        <v>-0.61574009833754062</v>
      </c>
      <c r="Z568" s="5">
        <f t="shared" si="266"/>
        <v>7.0555870361248969</v>
      </c>
      <c r="AA568" s="5">
        <f t="shared" si="267"/>
        <v>6.4493919711801917</v>
      </c>
      <c r="AB568" s="5">
        <f t="shared" si="268"/>
        <v>0.69535052751358106</v>
      </c>
      <c r="AC568" s="5">
        <f t="shared" si="269"/>
        <v>-1.4125380986804066</v>
      </c>
      <c r="AD568" s="5">
        <f t="shared" si="270"/>
        <v>-16.335368661310007</v>
      </c>
      <c r="AE568">
        <f t="shared" si="258"/>
        <v>0</v>
      </c>
    </row>
    <row r="569" spans="1:31" x14ac:dyDescent="0.2">
      <c r="A569">
        <f t="shared" si="259"/>
        <v>5.3699999999999299</v>
      </c>
      <c r="B569" s="5">
        <f t="shared" si="271"/>
        <v>-37.826571408413493</v>
      </c>
      <c r="C569" s="5">
        <f t="shared" si="272"/>
        <v>387.1468892570781</v>
      </c>
      <c r="D569" s="5">
        <f t="shared" si="273"/>
        <v>15.238113827706494</v>
      </c>
      <c r="E569" s="2">
        <f t="shared" si="281"/>
        <v>388.99044122696392</v>
      </c>
      <c r="F569" s="2">
        <f t="shared" si="282"/>
        <v>-5.5804282564363117</v>
      </c>
      <c r="G569" s="3">
        <f t="shared" si="274"/>
        <v>-8.0980997105294446</v>
      </c>
      <c r="H569" s="3">
        <f t="shared" si="275"/>
        <v>52.335119974294223</v>
      </c>
      <c r="I569" s="3">
        <f t="shared" si="276"/>
        <v>-58.20685062656888</v>
      </c>
      <c r="J569" s="2">
        <f t="shared" si="283"/>
        <v>78.692956873592877</v>
      </c>
      <c r="K569" s="2">
        <f t="shared" si="277"/>
        <v>53.642097391678853</v>
      </c>
      <c r="L569" s="6">
        <f t="shared" si="260"/>
        <v>2960.4593021301102</v>
      </c>
      <c r="M569" s="2">
        <f t="shared" si="261"/>
        <v>37.51970990546841</v>
      </c>
      <c r="N569" s="2">
        <f t="shared" si="278"/>
        <v>78.692956873592877</v>
      </c>
      <c r="O569" s="2">
        <f t="shared" si="279"/>
        <v>53.642097391678853</v>
      </c>
      <c r="P569" s="5">
        <f t="shared" si="262"/>
        <v>0.38722051391053813</v>
      </c>
      <c r="Q569" s="4">
        <f t="shared" si="280"/>
        <v>0.47678612414752153</v>
      </c>
      <c r="R569" s="4">
        <f t="shared" si="263"/>
        <v>0.31498095979475382</v>
      </c>
      <c r="S569" s="4">
        <f t="shared" si="284"/>
        <v>0</v>
      </c>
      <c r="T569" s="4">
        <f t="shared" si="285"/>
        <v>0</v>
      </c>
      <c r="U569" s="5">
        <f t="shared" si="286"/>
        <v>1.3118093743923755</v>
      </c>
      <c r="V569" s="5">
        <f t="shared" si="287"/>
        <v>-8.477754466638979</v>
      </c>
      <c r="W569" s="5">
        <f t="shared" si="288"/>
        <v>9.4289148115215902</v>
      </c>
      <c r="X569" s="5">
        <f t="shared" si="264"/>
        <v>1</v>
      </c>
      <c r="Y569" s="5">
        <f t="shared" si="265"/>
        <v>-0.61276092093652845</v>
      </c>
      <c r="Z569" s="5">
        <f t="shared" si="266"/>
        <v>7.0829505349712569</v>
      </c>
      <c r="AA569" s="5">
        <f t="shared" si="267"/>
        <v>6.4536950721863073</v>
      </c>
      <c r="AB569" s="5">
        <f t="shared" si="268"/>
        <v>0.6990484534558471</v>
      </c>
      <c r="AC569" s="5">
        <f t="shared" si="269"/>
        <v>-1.3948039316677221</v>
      </c>
      <c r="AD569" s="5">
        <f t="shared" si="270"/>
        <v>-16.291390116292103</v>
      </c>
      <c r="AE569">
        <f t="shared" si="258"/>
        <v>0</v>
      </c>
    </row>
    <row r="570" spans="1:31" x14ac:dyDescent="0.2">
      <c r="A570">
        <f t="shared" si="259"/>
        <v>5.3799999999999297</v>
      </c>
      <c r="B570" s="5">
        <f t="shared" si="271"/>
        <v>-37.907517453096112</v>
      </c>
      <c r="C570" s="5">
        <f t="shared" si="272"/>
        <v>387.67017071662445</v>
      </c>
      <c r="D570" s="5">
        <f t="shared" si="273"/>
        <v>14.65523075193499</v>
      </c>
      <c r="E570" s="2">
        <f t="shared" si="281"/>
        <v>389.51911524713842</v>
      </c>
      <c r="F570" s="2">
        <f t="shared" si="282"/>
        <v>-5.5847935527192565</v>
      </c>
      <c r="G570" s="3">
        <f t="shared" si="274"/>
        <v>-8.0911092259948862</v>
      </c>
      <c r="H570" s="3">
        <f t="shared" si="275"/>
        <v>52.321171934977542</v>
      </c>
      <c r="I570" s="3">
        <f t="shared" si="276"/>
        <v>-58.369764527731803</v>
      </c>
      <c r="J570" s="2">
        <f t="shared" si="283"/>
        <v>78.803556342206534</v>
      </c>
      <c r="K570" s="2">
        <f t="shared" si="277"/>
        <v>53.717488985825852</v>
      </c>
      <c r="L570" s="6">
        <f t="shared" si="260"/>
        <v>2960.4565132966072</v>
      </c>
      <c r="M570" s="2">
        <f t="shared" si="261"/>
        <v>37.519674560877142</v>
      </c>
      <c r="N570" s="2">
        <f t="shared" si="278"/>
        <v>78.803556342206534</v>
      </c>
      <c r="O570" s="2">
        <f t="shared" si="279"/>
        <v>53.717488985825852</v>
      </c>
      <c r="P570" s="5">
        <f t="shared" si="262"/>
        <v>0.38722035108964692</v>
      </c>
      <c r="Q570" s="4">
        <f t="shared" si="280"/>
        <v>0.4761165143099248</v>
      </c>
      <c r="R570" s="4">
        <f t="shared" si="263"/>
        <v>0.31482869688734061</v>
      </c>
      <c r="S570" s="4">
        <f t="shared" si="284"/>
        <v>0</v>
      </c>
      <c r="T570" s="4">
        <f t="shared" si="285"/>
        <v>0</v>
      </c>
      <c r="U570" s="5">
        <f t="shared" si="286"/>
        <v>1.3125185339647214</v>
      </c>
      <c r="V570" s="5">
        <f t="shared" si="287"/>
        <v>-8.487403391216592</v>
      </c>
      <c r="W570" s="5">
        <f t="shared" si="288"/>
        <v>9.4685902298376625</v>
      </c>
      <c r="X570" s="5">
        <f t="shared" si="264"/>
        <v>1</v>
      </c>
      <c r="Y570" s="5">
        <f t="shared" si="265"/>
        <v>-0.60978864739889671</v>
      </c>
      <c r="Z570" s="5">
        <f t="shared" si="266"/>
        <v>7.1102902954552221</v>
      </c>
      <c r="AA570" s="5">
        <f t="shared" si="267"/>
        <v>6.4580111065532702</v>
      </c>
      <c r="AB570" s="5">
        <f t="shared" si="268"/>
        <v>0.70272988656582469</v>
      </c>
      <c r="AC570" s="5">
        <f t="shared" si="269"/>
        <v>-1.37711309576137</v>
      </c>
      <c r="AD570" s="5">
        <f t="shared" si="270"/>
        <v>-16.247398663609069</v>
      </c>
      <c r="AE570">
        <f t="shared" si="258"/>
        <v>0</v>
      </c>
    </row>
    <row r="571" spans="1:31" x14ac:dyDescent="0.2">
      <c r="A571">
        <f t="shared" si="259"/>
        <v>5.3899999999999295</v>
      </c>
      <c r="B571" s="5">
        <f t="shared" si="271"/>
        <v>-37.988393408861732</v>
      </c>
      <c r="C571" s="5">
        <f t="shared" si="272"/>
        <v>388.19331358031945</v>
      </c>
      <c r="D571" s="5">
        <f t="shared" si="273"/>
        <v>14.070720736724491</v>
      </c>
      <c r="E571" s="2">
        <f t="shared" si="281"/>
        <v>390.04764675902697</v>
      </c>
      <c r="F571" s="2">
        <f t="shared" si="282"/>
        <v>-5.58913875158966</v>
      </c>
      <c r="G571" s="3">
        <f t="shared" si="274"/>
        <v>-8.0840819271292279</v>
      </c>
      <c r="H571" s="3">
        <f t="shared" si="275"/>
        <v>52.307400804019927</v>
      </c>
      <c r="I571" s="3">
        <f t="shared" si="276"/>
        <v>-58.532238514367897</v>
      </c>
      <c r="J571" s="2">
        <f t="shared" si="283"/>
        <v>78.914127410621319</v>
      </c>
      <c r="K571" s="2">
        <f t="shared" si="277"/>
        <v>53.792861220600763</v>
      </c>
      <c r="L571" s="6">
        <f t="shared" si="260"/>
        <v>2960.4537203107793</v>
      </c>
      <c r="M571" s="2">
        <f t="shared" si="261"/>
        <v>37.519639163660919</v>
      </c>
      <c r="N571" s="2">
        <f t="shared" si="278"/>
        <v>78.914127410621319</v>
      </c>
      <c r="O571" s="2">
        <f t="shared" si="279"/>
        <v>53.792861220600763</v>
      </c>
      <c r="P571" s="5">
        <f t="shared" si="262"/>
        <v>0.38722018802648356</v>
      </c>
      <c r="Q571" s="4">
        <f t="shared" si="280"/>
        <v>0.47544895185156699</v>
      </c>
      <c r="R571" s="4">
        <f t="shared" si="263"/>
        <v>0.31467661969508726</v>
      </c>
      <c r="S571" s="4">
        <f t="shared" si="284"/>
        <v>0</v>
      </c>
      <c r="T571" s="4">
        <f t="shared" si="285"/>
        <v>0</v>
      </c>
      <c r="U571" s="5">
        <f t="shared" si="286"/>
        <v>1.3132180561676083</v>
      </c>
      <c r="V571" s="5">
        <f t="shared" si="287"/>
        <v>-8.4970716311664347</v>
      </c>
      <c r="W571" s="5">
        <f t="shared" si="288"/>
        <v>9.5082649060031343</v>
      </c>
      <c r="X571" s="5">
        <f t="shared" si="264"/>
        <v>1</v>
      </c>
      <c r="Y571" s="5">
        <f t="shared" si="265"/>
        <v>-0.60682330236452708</v>
      </c>
      <c r="Z571" s="5">
        <f t="shared" si="266"/>
        <v>7.1376059085437324</v>
      </c>
      <c r="AA571" s="5">
        <f t="shared" si="267"/>
        <v>6.4623399331992673</v>
      </c>
      <c r="AB571" s="5">
        <f t="shared" si="268"/>
        <v>0.70639475380308125</v>
      </c>
      <c r="AC571" s="5">
        <f t="shared" si="269"/>
        <v>-1.3594657226227023</v>
      </c>
      <c r="AD571" s="5">
        <f t="shared" si="270"/>
        <v>-16.203395160797598</v>
      </c>
      <c r="AE571">
        <f t="shared" si="258"/>
        <v>0</v>
      </c>
    </row>
    <row r="572" spans="1:31" x14ac:dyDescent="0.2">
      <c r="A572">
        <f t="shared" si="259"/>
        <v>5.3999999999999293</v>
      </c>
      <c r="B572" s="5">
        <f t="shared" si="271"/>
        <v>-38.069198908395336</v>
      </c>
      <c r="C572" s="5">
        <f t="shared" si="272"/>
        <v>388.71631961507353</v>
      </c>
      <c r="D572" s="5">
        <f t="shared" si="273"/>
        <v>13.484588181822772</v>
      </c>
      <c r="E572" s="2">
        <f t="shared" si="281"/>
        <v>390.57603746340482</v>
      </c>
      <c r="F572" s="2">
        <f t="shared" si="282"/>
        <v>-5.5934638605263762</v>
      </c>
      <c r="G572" s="3">
        <f t="shared" si="274"/>
        <v>-8.0770179795911972</v>
      </c>
      <c r="H572" s="3">
        <f t="shared" si="275"/>
        <v>52.293806146793699</v>
      </c>
      <c r="I572" s="3">
        <f t="shared" si="276"/>
        <v>-58.694272465975871</v>
      </c>
      <c r="J572" s="2">
        <f t="shared" si="283"/>
        <v>79.024667041824927</v>
      </c>
      <c r="K572" s="2">
        <f t="shared" si="277"/>
        <v>53.868212025783862</v>
      </c>
      <c r="L572" s="6">
        <f t="shared" si="260"/>
        <v>2960.4509232074533</v>
      </c>
      <c r="M572" s="2">
        <f t="shared" si="261"/>
        <v>37.51960371426113</v>
      </c>
      <c r="N572" s="2">
        <f t="shared" si="278"/>
        <v>79.024667041824927</v>
      </c>
      <c r="O572" s="2">
        <f t="shared" si="279"/>
        <v>53.868212025783862</v>
      </c>
      <c r="P572" s="5">
        <f t="shared" si="262"/>
        <v>0.38722002472308215</v>
      </c>
      <c r="Q572" s="4">
        <f t="shared" si="280"/>
        <v>0.47478344571073416</v>
      </c>
      <c r="R572" s="4">
        <f t="shared" si="263"/>
        <v>0.31452473206203668</v>
      </c>
      <c r="S572" s="4">
        <f t="shared" si="284"/>
        <v>0</v>
      </c>
      <c r="T572" s="4">
        <f t="shared" si="285"/>
        <v>0</v>
      </c>
      <c r="U572" s="5">
        <f t="shared" si="286"/>
        <v>1.3139078935663304</v>
      </c>
      <c r="V572" s="5">
        <f t="shared" si="287"/>
        <v>-8.5067589120777605</v>
      </c>
      <c r="W572" s="5">
        <f t="shared" si="288"/>
        <v>9.5479381245703063</v>
      </c>
      <c r="X572" s="5">
        <f t="shared" si="264"/>
        <v>1</v>
      </c>
      <c r="Y572" s="5">
        <f t="shared" si="265"/>
        <v>-0.6038649106715438</v>
      </c>
      <c r="Z572" s="5">
        <f t="shared" si="266"/>
        <v>7.1648969670744007</v>
      </c>
      <c r="AA572" s="5">
        <f t="shared" si="267"/>
        <v>6.4666814128874384</v>
      </c>
      <c r="AB572" s="5">
        <f t="shared" si="268"/>
        <v>0.71004298289478662</v>
      </c>
      <c r="AC572" s="5">
        <f t="shared" si="269"/>
        <v>-1.3418619450033598</v>
      </c>
      <c r="AD572" s="5">
        <f t="shared" si="270"/>
        <v>-16.159380462542256</v>
      </c>
      <c r="AE572">
        <f t="shared" si="258"/>
        <v>0</v>
      </c>
    </row>
    <row r="573" spans="1:31" x14ac:dyDescent="0.2">
      <c r="A573">
        <f t="shared" si="259"/>
        <v>5.4099999999999291</v>
      </c>
      <c r="B573" s="5">
        <f t="shared" si="271"/>
        <v>-38.149933586042103</v>
      </c>
      <c r="C573" s="5">
        <f t="shared" si="272"/>
        <v>389.23919058344421</v>
      </c>
      <c r="D573" s="5">
        <f t="shared" si="273"/>
        <v>12.896837488139887</v>
      </c>
      <c r="E573" s="2">
        <f t="shared" si="281"/>
        <v>391.10428905686297</v>
      </c>
      <c r="F573" s="2">
        <f t="shared" si="282"/>
        <v>-5.5977688871527347</v>
      </c>
      <c r="G573" s="3">
        <f t="shared" si="274"/>
        <v>-8.0699175497622502</v>
      </c>
      <c r="H573" s="3">
        <f t="shared" si="275"/>
        <v>52.280387527343663</v>
      </c>
      <c r="I573" s="3">
        <f t="shared" si="276"/>
        <v>-58.855866270601297</v>
      </c>
      <c r="J573" s="2">
        <f t="shared" si="283"/>
        <v>79.135172229117529</v>
      </c>
      <c r="K573" s="2">
        <f t="shared" si="277"/>
        <v>53.943539351818352</v>
      </c>
      <c r="L573" s="6">
        <f t="shared" si="260"/>
        <v>2960.4481220213693</v>
      </c>
      <c r="M573" s="2">
        <f t="shared" si="261"/>
        <v>37.519568213118049</v>
      </c>
      <c r="N573" s="2">
        <f t="shared" si="278"/>
        <v>79.135172229117529</v>
      </c>
      <c r="O573" s="2">
        <f t="shared" si="279"/>
        <v>53.943539351818352</v>
      </c>
      <c r="P573" s="5">
        <f t="shared" si="262"/>
        <v>0.3872198611814715</v>
      </c>
      <c r="Q573" s="4">
        <f t="shared" si="280"/>
        <v>0.4741200044967217</v>
      </c>
      <c r="R573" s="4">
        <f t="shared" si="263"/>
        <v>0.31437303777537023</v>
      </c>
      <c r="S573" s="4">
        <f t="shared" si="284"/>
        <v>0</v>
      </c>
      <c r="T573" s="4">
        <f t="shared" si="285"/>
        <v>0</v>
      </c>
      <c r="U573" s="5">
        <f t="shared" si="286"/>
        <v>1.3145879996887933</v>
      </c>
      <c r="V573" s="5">
        <f t="shared" si="287"/>
        <v>-8.5164649624642603</v>
      </c>
      <c r="W573" s="5">
        <f t="shared" si="288"/>
        <v>9.5876091711618958</v>
      </c>
      <c r="X573" s="5">
        <f t="shared" si="264"/>
        <v>1</v>
      </c>
      <c r="Y573" s="5">
        <f t="shared" si="265"/>
        <v>-0.60091349734447819</v>
      </c>
      <c r="Z573" s="5">
        <f t="shared" si="266"/>
        <v>7.1921630657842117</v>
      </c>
      <c r="AA573" s="5">
        <f t="shared" si="267"/>
        <v>6.4710354081967862</v>
      </c>
      <c r="AB573" s="5">
        <f t="shared" si="268"/>
        <v>0.71367450234431506</v>
      </c>
      <c r="AC573" s="5">
        <f t="shared" si="269"/>
        <v>-1.3243018966800486</v>
      </c>
      <c r="AD573" s="5">
        <f t="shared" si="270"/>
        <v>-16.115355420641318</v>
      </c>
      <c r="AE573">
        <f t="shared" si="258"/>
        <v>0</v>
      </c>
    </row>
    <row r="574" spans="1:31" x14ac:dyDescent="0.2">
      <c r="A574">
        <f t="shared" si="259"/>
        <v>5.4199999999999289</v>
      </c>
      <c r="B574" s="5">
        <f t="shared" si="271"/>
        <v>-38.230597077814608</v>
      </c>
      <c r="C574" s="5">
        <f t="shared" si="272"/>
        <v>389.76192824362283</v>
      </c>
      <c r="D574" s="5">
        <f t="shared" si="273"/>
        <v>12.307473057662841</v>
      </c>
      <c r="E574" s="2">
        <f t="shared" si="281"/>
        <v>391.63240323179747</v>
      </c>
      <c r="F574" s="2">
        <f t="shared" si="282"/>
        <v>-5.6020538392379384</v>
      </c>
      <c r="G574" s="3">
        <f t="shared" si="274"/>
        <v>-8.0627808047388072</v>
      </c>
      <c r="H574" s="3">
        <f t="shared" si="275"/>
        <v>52.267144508376866</v>
      </c>
      <c r="I574" s="3">
        <f t="shared" si="276"/>
        <v>-59.017019824807711</v>
      </c>
      <c r="J574" s="2">
        <f t="shared" si="283"/>
        <v>79.245639995942739</v>
      </c>
      <c r="K574" s="2">
        <f t="shared" si="277"/>
        <v>54.018841169695115</v>
      </c>
      <c r="L574" s="6">
        <f t="shared" si="260"/>
        <v>2960.4453167871816</v>
      </c>
      <c r="M574" s="2">
        <f t="shared" si="261"/>
        <v>37.519532660670876</v>
      </c>
      <c r="N574" s="2">
        <f t="shared" si="278"/>
        <v>79.245639995942739</v>
      </c>
      <c r="O574" s="2">
        <f t="shared" si="279"/>
        <v>54.018841169695115</v>
      </c>
      <c r="P574" s="5">
        <f t="shared" si="262"/>
        <v>0.38721969740367557</v>
      </c>
      <c r="Q574" s="4">
        <f t="shared" si="280"/>
        <v>0.47345863649522951</v>
      </c>
      <c r="R574" s="4">
        <f t="shared" si="263"/>
        <v>0.31422154056590706</v>
      </c>
      <c r="S574" s="4">
        <f t="shared" si="284"/>
        <v>0</v>
      </c>
      <c r="T574" s="4">
        <f t="shared" si="285"/>
        <v>0</v>
      </c>
      <c r="U574" s="5">
        <f t="shared" si="286"/>
        <v>1.3152583290222091</v>
      </c>
      <c r="V574" s="5">
        <f t="shared" si="287"/>
        <v>-8.5261895137278341</v>
      </c>
      <c r="W574" s="5">
        <f t="shared" si="288"/>
        <v>9.6272773325333816</v>
      </c>
      <c r="X574" s="5">
        <f t="shared" si="264"/>
        <v>0.99999999999999978</v>
      </c>
      <c r="Y574" s="5">
        <f t="shared" si="265"/>
        <v>-0.59796908758261191</v>
      </c>
      <c r="Z574" s="5">
        <f t="shared" si="266"/>
        <v>7.2194038013375712</v>
      </c>
      <c r="AA574" s="5">
        <f t="shared" si="267"/>
        <v>6.4754017834933864</v>
      </c>
      <c r="AB574" s="5">
        <f t="shared" si="268"/>
        <v>0.71728924143959716</v>
      </c>
      <c r="AC574" s="5">
        <f t="shared" si="269"/>
        <v>-1.3067857123902629</v>
      </c>
      <c r="AD574" s="5">
        <f t="shared" si="270"/>
        <v>-16.071320883973232</v>
      </c>
      <c r="AE574">
        <f t="shared" si="258"/>
        <v>0</v>
      </c>
    </row>
    <row r="575" spans="1:31" x14ac:dyDescent="0.2">
      <c r="A575">
        <f t="shared" si="259"/>
        <v>5.4299999999999287</v>
      </c>
      <c r="B575" s="5">
        <f t="shared" si="271"/>
        <v>-38.311189021399926</v>
      </c>
      <c r="C575" s="5">
        <f t="shared" si="272"/>
        <v>390.28453434942094</v>
      </c>
      <c r="D575" s="5">
        <f t="shared" si="273"/>
        <v>11.716499293370566</v>
      </c>
      <c r="E575" s="2">
        <f t="shared" si="281"/>
        <v>392.16038167639749</v>
      </c>
      <c r="F575" s="2">
        <f t="shared" si="282"/>
        <v>-5.6063187246984336</v>
      </c>
      <c r="G575" s="3">
        <f t="shared" si="274"/>
        <v>-8.0556079123244118</v>
      </c>
      <c r="H575" s="3">
        <f t="shared" si="275"/>
        <v>52.254076651252966</v>
      </c>
      <c r="I575" s="3">
        <f t="shared" si="276"/>
        <v>-59.177733033647442</v>
      </c>
      <c r="J575" s="2">
        <f t="shared" si="283"/>
        <v>79.356067395718213</v>
      </c>
      <c r="K575" s="2">
        <f t="shared" si="277"/>
        <v>54.094115470837224</v>
      </c>
      <c r="L575" s="6">
        <f t="shared" si="260"/>
        <v>2960.4425075394547</v>
      </c>
      <c r="M575" s="2">
        <f t="shared" si="261"/>
        <v>37.519497057357668</v>
      </c>
      <c r="N575" s="2">
        <f t="shared" si="278"/>
        <v>79.356067395718213</v>
      </c>
      <c r="O575" s="2">
        <f t="shared" si="279"/>
        <v>54.094115470837224</v>
      </c>
      <c r="P575" s="5">
        <f t="shared" si="262"/>
        <v>0.38721953339171294</v>
      </c>
      <c r="Q575" s="4">
        <f t="shared" si="280"/>
        <v>0.47279934967369736</v>
      </c>
      <c r="R575" s="4">
        <f t="shared" si="263"/>
        <v>0.31407024410860196</v>
      </c>
      <c r="S575" s="4">
        <f t="shared" si="284"/>
        <v>0</v>
      </c>
      <c r="T575" s="4">
        <f t="shared" si="285"/>
        <v>0</v>
      </c>
      <c r="U575" s="5">
        <f t="shared" si="286"/>
        <v>1.3159188370097208</v>
      </c>
      <c r="V575" s="5">
        <f t="shared" si="287"/>
        <v>-8.5359323001226599</v>
      </c>
      <c r="W575" s="5">
        <f t="shared" si="288"/>
        <v>9.6669418966344818</v>
      </c>
      <c r="X575" s="5">
        <f t="shared" si="264"/>
        <v>0.99999999999999978</v>
      </c>
      <c r="Y575" s="5">
        <f t="shared" si="265"/>
        <v>-0.59503170674849537</v>
      </c>
      <c r="Z575" s="5">
        <f t="shared" si="266"/>
        <v>7.2466187723536359</v>
      </c>
      <c r="AA575" s="5">
        <f t="shared" si="267"/>
        <v>6.4797804049018675</v>
      </c>
      <c r="AB575" s="5">
        <f t="shared" si="268"/>
        <v>0.72088713026122542</v>
      </c>
      <c r="AC575" s="5">
        <f t="shared" si="269"/>
        <v>-1.289313527769024</v>
      </c>
      <c r="AD575" s="5">
        <f t="shared" si="270"/>
        <v>-16.027277698463649</v>
      </c>
      <c r="AE575">
        <f t="shared" si="258"/>
        <v>0</v>
      </c>
    </row>
    <row r="576" spans="1:31" x14ac:dyDescent="0.2">
      <c r="A576">
        <f t="shared" si="259"/>
        <v>5.4399999999999284</v>
      </c>
      <c r="B576" s="5">
        <f t="shared" si="271"/>
        <v>-38.391709056166654</v>
      </c>
      <c r="C576" s="5">
        <f t="shared" si="272"/>
        <v>390.80701065025704</v>
      </c>
      <c r="D576" s="5">
        <f t="shared" si="273"/>
        <v>11.123920599149168</v>
      </c>
      <c r="E576" s="2">
        <f t="shared" si="281"/>
        <v>392.68822607463477</v>
      </c>
      <c r="F576" s="2">
        <f t="shared" si="282"/>
        <v>-5.6105635515992542</v>
      </c>
      <c r="G576" s="3">
        <f t="shared" si="274"/>
        <v>-8.0483990410217991</v>
      </c>
      <c r="H576" s="3">
        <f t="shared" si="275"/>
        <v>52.241183515975273</v>
      </c>
      <c r="I576" s="3">
        <f t="shared" si="276"/>
        <v>-59.338005810632076</v>
      </c>
      <c r="J576" s="2">
        <f t="shared" si="283"/>
        <v>79.466451511665809</v>
      </c>
      <c r="K576" s="2">
        <f t="shared" si="277"/>
        <v>54.169360266984192</v>
      </c>
      <c r="L576" s="6">
        <f t="shared" si="260"/>
        <v>2960.4396943126653</v>
      </c>
      <c r="M576" s="2">
        <f t="shared" si="261"/>
        <v>37.519461403615374</v>
      </c>
      <c r="N576" s="2">
        <f t="shared" si="278"/>
        <v>79.466451511665809</v>
      </c>
      <c r="O576" s="2">
        <f t="shared" si="279"/>
        <v>54.169360266984192</v>
      </c>
      <c r="P576" s="5">
        <f t="shared" si="262"/>
        <v>0.38721936914759719</v>
      </c>
      <c r="Q576" s="4">
        <f t="shared" si="280"/>
        <v>0.47214215168658252</v>
      </c>
      <c r="R576" s="4">
        <f t="shared" si="263"/>
        <v>0.31391915202304266</v>
      </c>
      <c r="S576" s="4">
        <f t="shared" si="284"/>
        <v>0</v>
      </c>
      <c r="T576" s="4">
        <f t="shared" si="285"/>
        <v>0</v>
      </c>
      <c r="U576" s="5">
        <f t="shared" si="286"/>
        <v>1.3165694800469538</v>
      </c>
      <c r="V576" s="5">
        <f t="shared" si="287"/>
        <v>-8.5456930587195483</v>
      </c>
      <c r="W576" s="5">
        <f t="shared" si="288"/>
        <v>9.7066021526697064</v>
      </c>
      <c r="X576" s="5">
        <f t="shared" si="264"/>
        <v>0.99999999999999978</v>
      </c>
      <c r="Y576" s="5">
        <f t="shared" si="265"/>
        <v>-0.59210138035664506</v>
      </c>
      <c r="Z576" s="5">
        <f t="shared" si="266"/>
        <v>7.2738075794330141</v>
      </c>
      <c r="AA576" s="5">
        <f t="shared" si="267"/>
        <v>6.4841711402772138</v>
      </c>
      <c r="AB576" s="5">
        <f t="shared" si="268"/>
        <v>0.72446809969030879</v>
      </c>
      <c r="AC576" s="5">
        <f t="shared" si="269"/>
        <v>-1.2718854792865342</v>
      </c>
      <c r="AD576" s="5">
        <f t="shared" si="270"/>
        <v>-15.983226707053078</v>
      </c>
      <c r="AE576">
        <f t="shared" si="258"/>
        <v>0</v>
      </c>
    </row>
    <row r="577" spans="1:31" x14ac:dyDescent="0.2">
      <c r="A577">
        <f t="shared" si="259"/>
        <v>5.4499999999999282</v>
      </c>
      <c r="B577" s="5">
        <f t="shared" si="271"/>
        <v>-38.472156823171886</v>
      </c>
      <c r="C577" s="5">
        <f t="shared" si="272"/>
        <v>391.32935889114282</v>
      </c>
      <c r="D577" s="5">
        <f t="shared" si="273"/>
        <v>10.529741379707493</v>
      </c>
      <c r="E577" s="2">
        <f t="shared" si="281"/>
        <v>393.21593810625177</v>
      </c>
      <c r="F577" s="2">
        <f t="shared" si="282"/>
        <v>-5.6147883281553472</v>
      </c>
      <c r="G577" s="3">
        <f t="shared" si="274"/>
        <v>-8.0411543600248958</v>
      </c>
      <c r="H577" s="3">
        <f t="shared" si="275"/>
        <v>52.228464661182407</v>
      </c>
      <c r="I577" s="3">
        <f t="shared" si="276"/>
        <v>-59.49783807770261</v>
      </c>
      <c r="J577" s="2">
        <f t="shared" si="283"/>
        <v>79.576789456641478</v>
      </c>
      <c r="K577" s="2">
        <f t="shared" si="277"/>
        <v>54.244573590075987</v>
      </c>
      <c r="L577" s="6">
        <f t="shared" si="260"/>
        <v>2960.4368771411982</v>
      </c>
      <c r="M577" s="2">
        <f t="shared" si="261"/>
        <v>37.519425699879768</v>
      </c>
      <c r="N577" s="2">
        <f t="shared" si="278"/>
        <v>79.576789456641478</v>
      </c>
      <c r="O577" s="2">
        <f t="shared" si="279"/>
        <v>54.244573590075987</v>
      </c>
      <c r="P577" s="5">
        <f t="shared" si="262"/>
        <v>0.38721920467333637</v>
      </c>
      <c r="Q577" s="4">
        <f t="shared" si="280"/>
        <v>0.47148704988057794</v>
      </c>
      <c r="R577" s="4">
        <f t="shared" si="263"/>
        <v>0.31376826787394524</v>
      </c>
      <c r="S577" s="4">
        <f t="shared" si="284"/>
        <v>0</v>
      </c>
      <c r="T577" s="4">
        <f t="shared" si="285"/>
        <v>0</v>
      </c>
      <c r="U577" s="5">
        <f t="shared" si="286"/>
        <v>1.3172102154785019</v>
      </c>
      <c r="V577" s="5">
        <f t="shared" si="287"/>
        <v>-8.5554715293706174</v>
      </c>
      <c r="W577" s="5">
        <f t="shared" si="288"/>
        <v>9.7462573911580819</v>
      </c>
      <c r="X577" s="5">
        <f t="shared" si="264"/>
        <v>1</v>
      </c>
      <c r="Y577" s="5">
        <f t="shared" si="265"/>
        <v>-0.58917813406241382</v>
      </c>
      <c r="Z577" s="5">
        <f t="shared" si="266"/>
        <v>7.3009698251837882</v>
      </c>
      <c r="AA577" s="5">
        <f t="shared" si="267"/>
        <v>6.4885738591768449</v>
      </c>
      <c r="AB577" s="5">
        <f t="shared" si="268"/>
        <v>0.72803208141608811</v>
      </c>
      <c r="AC577" s="5">
        <f t="shared" si="269"/>
        <v>-1.2545017041868292</v>
      </c>
      <c r="AD577" s="5">
        <f t="shared" si="270"/>
        <v>-15.939168749665072</v>
      </c>
      <c r="AE577">
        <f t="shared" si="258"/>
        <v>0</v>
      </c>
    </row>
    <row r="578" spans="1:31" x14ac:dyDescent="0.2">
      <c r="A578">
        <f t="shared" si="259"/>
        <v>5.459999999999928</v>
      </c>
      <c r="B578" s="5">
        <f t="shared" si="271"/>
        <v>-38.552531965168065</v>
      </c>
      <c r="C578" s="5">
        <f t="shared" si="272"/>
        <v>391.8515808126694</v>
      </c>
      <c r="D578" s="5">
        <f t="shared" si="273"/>
        <v>9.933966040492983</v>
      </c>
      <c r="E578" s="2">
        <f t="shared" si="281"/>
        <v>393.7435194467501</v>
      </c>
      <c r="F578" s="2">
        <f t="shared" si="282"/>
        <v>-5.6189930627328746</v>
      </c>
      <c r="G578" s="3">
        <f t="shared" si="274"/>
        <v>-8.0338740392107351</v>
      </c>
      <c r="H578" s="3">
        <f t="shared" si="275"/>
        <v>52.215919644140541</v>
      </c>
      <c r="I578" s="3">
        <f t="shared" si="276"/>
        <v>-59.657229765199261</v>
      </c>
      <c r="J578" s="2">
        <f t="shared" si="283"/>
        <v>79.687078372964734</v>
      </c>
      <c r="K578" s="2">
        <f t="shared" si="277"/>
        <v>54.319753492136833</v>
      </c>
      <c r="L578" s="6">
        <f t="shared" si="260"/>
        <v>2960.4340560593459</v>
      </c>
      <c r="M578" s="2">
        <f t="shared" si="261"/>
        <v>37.519389946585463</v>
      </c>
      <c r="N578" s="2">
        <f t="shared" si="278"/>
        <v>79.687078372964734</v>
      </c>
      <c r="O578" s="2">
        <f t="shared" si="279"/>
        <v>54.319753492136833</v>
      </c>
      <c r="P578" s="5">
        <f t="shared" si="262"/>
        <v>0.38721903997093338</v>
      </c>
      <c r="Q578" s="4">
        <f t="shared" si="280"/>
        <v>0.4708340512997724</v>
      </c>
      <c r="R578" s="4">
        <f t="shared" si="263"/>
        <v>0.31361759517164872</v>
      </c>
      <c r="S578" s="4">
        <f t="shared" si="284"/>
        <v>0</v>
      </c>
      <c r="T578" s="4">
        <f t="shared" si="285"/>
        <v>0</v>
      </c>
      <c r="U578" s="5">
        <f t="shared" si="286"/>
        <v>1.317841001594342</v>
      </c>
      <c r="V578" s="5">
        <f t="shared" si="287"/>
        <v>-8.565267454674224</v>
      </c>
      <c r="W578" s="5">
        <f t="shared" si="288"/>
        <v>9.7859069039919468</v>
      </c>
      <c r="X578" s="5">
        <f t="shared" si="264"/>
        <v>1</v>
      </c>
      <c r="Y578" s="5">
        <f t="shared" si="265"/>
        <v>-0.58626199365103748</v>
      </c>
      <c r="Z578" s="5">
        <f t="shared" si="266"/>
        <v>7.3281051142468741</v>
      </c>
      <c r="AA578" s="5">
        <f t="shared" si="267"/>
        <v>6.4929884328329965</v>
      </c>
      <c r="AB578" s="5">
        <f t="shared" si="268"/>
        <v>0.73157900794330455</v>
      </c>
      <c r="AC578" s="5">
        <f t="shared" si="269"/>
        <v>-1.23716234042735</v>
      </c>
      <c r="AD578" s="5">
        <f t="shared" si="270"/>
        <v>-15.895104663175054</v>
      </c>
      <c r="AE578">
        <f t="shared" si="258"/>
        <v>0</v>
      </c>
    </row>
    <row r="579" spans="1:31" x14ac:dyDescent="0.2">
      <c r="A579">
        <f t="shared" si="259"/>
        <v>5.4699999999999278</v>
      </c>
      <c r="B579" s="5">
        <f t="shared" si="271"/>
        <v>-38.632834126609772</v>
      </c>
      <c r="C579" s="5">
        <f t="shared" si="272"/>
        <v>392.37367815099378</v>
      </c>
      <c r="D579" s="5">
        <f t="shared" si="273"/>
        <v>9.3365989876078324</v>
      </c>
      <c r="E579" s="2">
        <f t="shared" si="281"/>
        <v>394.27097176737954</v>
      </c>
      <c r="F579" s="2">
        <f t="shared" si="282"/>
        <v>-5.6231777638504887</v>
      </c>
      <c r="G579" s="3">
        <f t="shared" si="274"/>
        <v>-8.0265582491313019</v>
      </c>
      <c r="H579" s="3">
        <f t="shared" si="275"/>
        <v>52.203548020736271</v>
      </c>
      <c r="I579" s="3">
        <f t="shared" si="276"/>
        <v>-59.816180811831011</v>
      </c>
      <c r="J579" s="2">
        <f t="shared" si="283"/>
        <v>79.797315432247942</v>
      </c>
      <c r="K579" s="2">
        <f t="shared" si="277"/>
        <v>54.394898045158783</v>
      </c>
      <c r="L579" s="6">
        <f t="shared" si="260"/>
        <v>2960.4312311013109</v>
      </c>
      <c r="M579" s="2">
        <f t="shared" si="261"/>
        <v>37.519354144165916</v>
      </c>
      <c r="N579" s="2">
        <f t="shared" si="278"/>
        <v>79.797315432247942</v>
      </c>
      <c r="O579" s="2">
        <f t="shared" si="279"/>
        <v>54.394898045158783</v>
      </c>
      <c r="P579" s="5">
        <f t="shared" si="262"/>
        <v>0.38721887504238556</v>
      </c>
      <c r="Q579" s="4">
        <f t="shared" si="280"/>
        <v>0.47018316269075233</v>
      </c>
      <c r="R579" s="4">
        <f t="shared" si="263"/>
        <v>0.31346713737260806</v>
      </c>
      <c r="S579" s="4">
        <f t="shared" si="284"/>
        <v>0</v>
      </c>
      <c r="T579" s="4">
        <f t="shared" si="285"/>
        <v>0</v>
      </c>
      <c r="U579" s="5">
        <f t="shared" si="286"/>
        <v>1.3184617976261861</v>
      </c>
      <c r="V579" s="5">
        <f t="shared" si="287"/>
        <v>-8.575080579940229</v>
      </c>
      <c r="W579" s="5">
        <f t="shared" si="288"/>
        <v>9.825549984494927</v>
      </c>
      <c r="X579" s="5">
        <f t="shared" si="264"/>
        <v>0.99999999999999978</v>
      </c>
      <c r="Y579" s="5">
        <f t="shared" si="265"/>
        <v>-0.58335298502685207</v>
      </c>
      <c r="Z579" s="5">
        <f t="shared" si="266"/>
        <v>7.3552130533207638</v>
      </c>
      <c r="AA579" s="5">
        <f t="shared" si="267"/>
        <v>6.4974147341253916</v>
      </c>
      <c r="AB579" s="5">
        <f t="shared" si="268"/>
        <v>0.73510881259933403</v>
      </c>
      <c r="AC579" s="5">
        <f t="shared" si="269"/>
        <v>-1.2198675266194652</v>
      </c>
      <c r="AD579" s="5">
        <f t="shared" si="270"/>
        <v>-15.85103528137968</v>
      </c>
      <c r="AE579">
        <f t="shared" si="258"/>
        <v>0</v>
      </c>
    </row>
    <row r="580" spans="1:31" x14ac:dyDescent="0.2">
      <c r="A580">
        <f t="shared" si="259"/>
        <v>5.4799999999999276</v>
      </c>
      <c r="B580" s="5">
        <f t="shared" si="271"/>
        <v>-38.713062953660454</v>
      </c>
      <c r="C580" s="5">
        <f t="shared" si="272"/>
        <v>392.89565263782481</v>
      </c>
      <c r="D580" s="5">
        <f t="shared" si="273"/>
        <v>8.7376446277254534</v>
      </c>
      <c r="E580" s="2">
        <f t="shared" si="281"/>
        <v>394.79829673512569</v>
      </c>
      <c r="F580" s="2">
        <f t="shared" si="282"/>
        <v>-5.6273424401805849</v>
      </c>
      <c r="G580" s="3">
        <f t="shared" si="274"/>
        <v>-8.0192071610053084</v>
      </c>
      <c r="H580" s="3">
        <f t="shared" si="275"/>
        <v>52.19134934547008</v>
      </c>
      <c r="I580" s="3">
        <f t="shared" si="276"/>
        <v>-59.97469116464481</v>
      </c>
      <c r="J580" s="2">
        <f t="shared" si="283"/>
        <v>79.907497835225342</v>
      </c>
      <c r="K580" s="2">
        <f t="shared" si="277"/>
        <v>54.470005340985232</v>
      </c>
      <c r="L580" s="6">
        <f t="shared" si="260"/>
        <v>2960.4284023011987</v>
      </c>
      <c r="M580" s="2">
        <f t="shared" si="261"/>
        <v>37.519318293053388</v>
      </c>
      <c r="N580" s="2">
        <f t="shared" si="278"/>
        <v>79.907497835225342</v>
      </c>
      <c r="O580" s="2">
        <f t="shared" si="279"/>
        <v>54.470005340985232</v>
      </c>
      <c r="P580" s="5">
        <f t="shared" si="262"/>
        <v>0.38721870988968482</v>
      </c>
      <c r="Q580" s="4">
        <f t="shared" si="280"/>
        <v>0.46953439050764367</v>
      </c>
      <c r="R580" s="4">
        <f t="shared" si="263"/>
        <v>0.3133168978798857</v>
      </c>
      <c r="S580" s="4">
        <f t="shared" si="284"/>
        <v>0</v>
      </c>
      <c r="T580" s="4">
        <f t="shared" si="285"/>
        <v>0</v>
      </c>
      <c r="U580" s="5">
        <f t="shared" si="286"/>
        <v>1.3190725637437664</v>
      </c>
      <c r="V580" s="5">
        <f t="shared" si="287"/>
        <v>-8.5849106531555517</v>
      </c>
      <c r="W580" s="5">
        <f t="shared" si="288"/>
        <v>9.8651859274790308</v>
      </c>
      <c r="X580" s="5">
        <f t="shared" si="264"/>
        <v>1</v>
      </c>
      <c r="Y580" s="5">
        <f t="shared" si="265"/>
        <v>-0.58045113420268579</v>
      </c>
      <c r="Z580" s="5">
        <f t="shared" si="266"/>
        <v>7.3822932511856063</v>
      </c>
      <c r="AA580" s="5">
        <f t="shared" si="267"/>
        <v>6.5018526375542258</v>
      </c>
      <c r="AB580" s="5">
        <f t="shared" si="268"/>
        <v>0.73862142954108057</v>
      </c>
      <c r="AC580" s="5">
        <f t="shared" si="269"/>
        <v>-1.2026174019699454</v>
      </c>
      <c r="AD580" s="5">
        <f t="shared" si="270"/>
        <v>-15.806961434966745</v>
      </c>
      <c r="AE580">
        <f t="shared" si="258"/>
        <v>0</v>
      </c>
    </row>
    <row r="581" spans="1:31" x14ac:dyDescent="0.2">
      <c r="A581">
        <f t="shared" si="259"/>
        <v>5.4899999999999274</v>
      </c>
      <c r="B581" s="5">
        <f t="shared" si="271"/>
        <v>-38.793218094199027</v>
      </c>
      <c r="C581" s="5">
        <f t="shared" si="272"/>
        <v>393.41750600040939</v>
      </c>
      <c r="D581" s="5">
        <f t="shared" si="273"/>
        <v>8.137107368007257</v>
      </c>
      <c r="E581" s="2">
        <f t="shared" si="281"/>
        <v>395.32549601269869</v>
      </c>
      <c r="F581" s="2">
        <f t="shared" si="282"/>
        <v>-5.6314871005505305</v>
      </c>
      <c r="G581" s="3">
        <f t="shared" si="274"/>
        <v>-8.0118209467098982</v>
      </c>
      <c r="H581" s="3">
        <f t="shared" si="275"/>
        <v>52.179323171450378</v>
      </c>
      <c r="I581" s="3">
        <f t="shared" si="276"/>
        <v>-60.132760778994481</v>
      </c>
      <c r="J581" s="2">
        <f t="shared" si="283"/>
        <v>80.017622811581788</v>
      </c>
      <c r="K581" s="2">
        <f t="shared" si="277"/>
        <v>54.545073491194124</v>
      </c>
      <c r="L581" s="6">
        <f t="shared" si="260"/>
        <v>2960.4255696930218</v>
      </c>
      <c r="M581" s="2">
        <f t="shared" si="261"/>
        <v>37.519282393678921</v>
      </c>
      <c r="N581" s="2">
        <f t="shared" si="278"/>
        <v>80.017622811581788</v>
      </c>
      <c r="O581" s="2">
        <f t="shared" si="279"/>
        <v>54.545073491194124</v>
      </c>
      <c r="P581" s="5">
        <f t="shared" si="262"/>
        <v>0.38721854451481746</v>
      </c>
      <c r="Q581" s="4">
        <f t="shared" si="280"/>
        <v>0.46888774091709662</v>
      </c>
      <c r="R581" s="4">
        <f t="shared" si="263"/>
        <v>0.31316688004364157</v>
      </c>
      <c r="S581" s="4">
        <f t="shared" si="284"/>
        <v>0</v>
      </c>
      <c r="T581" s="4">
        <f t="shared" si="285"/>
        <v>0</v>
      </c>
      <c r="U581" s="5">
        <f t="shared" si="286"/>
        <v>1.319673261051058</v>
      </c>
      <c r="V581" s="5">
        <f t="shared" si="287"/>
        <v>-8.594757424950016</v>
      </c>
      <c r="W581" s="5">
        <f t="shared" si="288"/>
        <v>9.9048140293008746</v>
      </c>
      <c r="X581" s="5">
        <f t="shared" si="264"/>
        <v>0.99999999999999978</v>
      </c>
      <c r="Y581" s="5">
        <f t="shared" si="265"/>
        <v>-0.57755646728942012</v>
      </c>
      <c r="Z581" s="5">
        <f t="shared" si="266"/>
        <v>7.4093453187266798</v>
      </c>
      <c r="AA581" s="5">
        <f t="shared" si="267"/>
        <v>6.5063020192134235</v>
      </c>
      <c r="AB581" s="5">
        <f t="shared" si="268"/>
        <v>0.74211679376163786</v>
      </c>
      <c r="AC581" s="5">
        <f t="shared" si="269"/>
        <v>-1.1854121062233363</v>
      </c>
      <c r="AD581" s="5">
        <f t="shared" si="270"/>
        <v>-15.762883951485701</v>
      </c>
      <c r="AE581">
        <f t="shared" ref="AE581:AE644" si="289">IF(($D581-height)*($D582-height)&lt;0,1,0)</f>
        <v>0</v>
      </c>
    </row>
    <row r="582" spans="1:31" x14ac:dyDescent="0.2">
      <c r="A582">
        <f t="shared" si="259"/>
        <v>5.4999999999999272</v>
      </c>
      <c r="B582" s="5">
        <f t="shared" si="271"/>
        <v>-38.873299197826441</v>
      </c>
      <c r="C582" s="5">
        <f t="shared" si="272"/>
        <v>393.93923996151858</v>
      </c>
      <c r="D582" s="5">
        <f t="shared" si="273"/>
        <v>7.5349916160197381</v>
      </c>
      <c r="E582" s="2">
        <f t="shared" si="281"/>
        <v>395.85257125852127</v>
      </c>
      <c r="F582" s="2">
        <f t="shared" si="282"/>
        <v>-5.635611753943877</v>
      </c>
      <c r="G582" s="3">
        <f t="shared" si="274"/>
        <v>-8.0043997787722816</v>
      </c>
      <c r="H582" s="3">
        <f t="shared" si="275"/>
        <v>52.167469050388142</v>
      </c>
      <c r="I582" s="3">
        <f t="shared" si="276"/>
        <v>-60.290389618509337</v>
      </c>
      <c r="J582" s="2">
        <f t="shared" si="283"/>
        <v>80.127687619781426</v>
      </c>
      <c r="K582" s="2">
        <f t="shared" si="277"/>
        <v>54.620100626981198</v>
      </c>
      <c r="L582" s="6">
        <f t="shared" si="260"/>
        <v>2960.4227333106965</v>
      </c>
      <c r="M582" s="2">
        <f t="shared" si="261"/>
        <v>37.519246446472373</v>
      </c>
      <c r="N582" s="2">
        <f t="shared" si="278"/>
        <v>80.127687619781426</v>
      </c>
      <c r="O582" s="2">
        <f t="shared" si="279"/>
        <v>54.620100626981198</v>
      </c>
      <c r="P582" s="5">
        <f t="shared" si="262"/>
        <v>0.38721837891976429</v>
      </c>
      <c r="Q582" s="4">
        <f t="shared" si="280"/>
        <v>0.46824321980321137</v>
      </c>
      <c r="R582" s="4">
        <f t="shared" si="263"/>
        <v>0.31301708716162141</v>
      </c>
      <c r="S582" s="4">
        <f t="shared" si="284"/>
        <v>0</v>
      </c>
      <c r="T582" s="4">
        <f t="shared" si="285"/>
        <v>0</v>
      </c>
      <c r="U582" s="5">
        <f t="shared" si="286"/>
        <v>1.3202638515824399</v>
      </c>
      <c r="V582" s="5">
        <f t="shared" si="287"/>
        <v>-8.6046206485625127</v>
      </c>
      <c r="W582" s="5">
        <f t="shared" si="288"/>
        <v>9.9444335879170751</v>
      </c>
      <c r="X582" s="5">
        <f t="shared" si="264"/>
        <v>1</v>
      </c>
      <c r="Y582" s="5">
        <f t="shared" si="265"/>
        <v>-0.57466901048572194</v>
      </c>
      <c r="Z582" s="5">
        <f t="shared" si="266"/>
        <v>7.4363688689572021</v>
      </c>
      <c r="AA582" s="5">
        <f t="shared" si="267"/>
        <v>6.5107627567642057</v>
      </c>
      <c r="AB582" s="5">
        <f t="shared" si="268"/>
        <v>0.74559484109671792</v>
      </c>
      <c r="AC582" s="5">
        <f t="shared" si="269"/>
        <v>-1.1682517796053107</v>
      </c>
      <c r="AD582" s="5">
        <f t="shared" si="270"/>
        <v>-15.71880365531872</v>
      </c>
      <c r="AE582">
        <f t="shared" si="289"/>
        <v>0</v>
      </c>
    </row>
    <row r="583" spans="1:31" x14ac:dyDescent="0.2">
      <c r="A583">
        <f t="shared" si="259"/>
        <v>5.509999999999927</v>
      </c>
      <c r="B583" s="5">
        <f t="shared" si="271"/>
        <v>-38.953305915872114</v>
      </c>
      <c r="C583" s="5">
        <f t="shared" si="272"/>
        <v>394.46085623943344</v>
      </c>
      <c r="D583" s="5">
        <f t="shared" si="273"/>
        <v>6.9313017796518785</v>
      </c>
      <c r="E583" s="2">
        <f t="shared" si="281"/>
        <v>396.37952412671683</v>
      </c>
      <c r="F583" s="2">
        <f t="shared" si="282"/>
        <v>-5.6397164095015331</v>
      </c>
      <c r="G583" s="3">
        <f t="shared" si="274"/>
        <v>-7.9969438303613147</v>
      </c>
      <c r="H583" s="3">
        <f t="shared" si="275"/>
        <v>52.155786532592089</v>
      </c>
      <c r="I583" s="3">
        <f t="shared" si="276"/>
        <v>-60.447577655062524</v>
      </c>
      <c r="J583" s="2">
        <f t="shared" si="283"/>
        <v>80.237689546896107</v>
      </c>
      <c r="K583" s="2">
        <f t="shared" si="277"/>
        <v>54.695084899043017</v>
      </c>
      <c r="L583" s="6">
        <f t="shared" si="260"/>
        <v>2960.4198931880414</v>
      </c>
      <c r="M583" s="2">
        <f t="shared" si="261"/>
        <v>37.519210451862328</v>
      </c>
      <c r="N583" s="2">
        <f t="shared" si="278"/>
        <v>80.237689546896107</v>
      </c>
      <c r="O583" s="2">
        <f t="shared" si="279"/>
        <v>54.695084899043017</v>
      </c>
      <c r="P583" s="5">
        <f t="shared" si="262"/>
        <v>0.38721821310650034</v>
      </c>
      <c r="Q583" s="4">
        <f t="shared" si="280"/>
        <v>0.46760083277240516</v>
      </c>
      <c r="R583" s="4">
        <f t="shared" si="263"/>
        <v>0.31286752247964356</v>
      </c>
      <c r="S583" s="4">
        <f t="shared" si="284"/>
        <v>0</v>
      </c>
      <c r="T583" s="4">
        <f t="shared" si="285"/>
        <v>0</v>
      </c>
      <c r="U583" s="5">
        <f t="shared" si="286"/>
        <v>1.3208442982987934</v>
      </c>
      <c r="V583" s="5">
        <f t="shared" si="287"/>
        <v>-8.6145000798074509</v>
      </c>
      <c r="W583" s="5">
        <f t="shared" si="288"/>
        <v>9.984043902938792</v>
      </c>
      <c r="X583" s="5">
        <f t="shared" si="264"/>
        <v>0.99999999999999978</v>
      </c>
      <c r="Y583" s="5">
        <f t="shared" si="265"/>
        <v>-0.5717887900679437</v>
      </c>
      <c r="Z583" s="5">
        <f t="shared" si="266"/>
        <v>7.4633635170405874</v>
      </c>
      <c r="AA583" s="5">
        <f t="shared" si="267"/>
        <v>6.5152347294089559</v>
      </c>
      <c r="AB583" s="5">
        <f t="shared" si="268"/>
        <v>0.74905550823084965</v>
      </c>
      <c r="AC583" s="5">
        <f t="shared" si="269"/>
        <v>-1.1511365627668635</v>
      </c>
      <c r="AD583" s="5">
        <f t="shared" si="270"/>
        <v>-15.674721367652253</v>
      </c>
      <c r="AE583">
        <f t="shared" si="289"/>
        <v>0</v>
      </c>
    </row>
    <row r="584" spans="1:31" x14ac:dyDescent="0.2">
      <c r="A584">
        <f t="shared" si="259"/>
        <v>5.5199999999999267</v>
      </c>
      <c r="B584" s="5">
        <f t="shared" si="271"/>
        <v>-39.033237901400319</v>
      </c>
      <c r="C584" s="5">
        <f t="shared" si="272"/>
        <v>394.9823565479312</v>
      </c>
      <c r="D584" s="5">
        <f t="shared" si="273"/>
        <v>6.3260422670328706</v>
      </c>
      <c r="E584" s="2">
        <f t="shared" si="281"/>
        <v>396.90635626709781</v>
      </c>
      <c r="F584" s="2">
        <f t="shared" si="282"/>
        <v>-5.6438010765229301</v>
      </c>
      <c r="G584" s="3">
        <f t="shared" si="274"/>
        <v>-7.989453275279006</v>
      </c>
      <c r="H584" s="3">
        <f t="shared" si="275"/>
        <v>52.14427516696442</v>
      </c>
      <c r="I584" s="3">
        <f t="shared" si="276"/>
        <v>-60.604324868739049</v>
      </c>
      <c r="J584" s="2">
        <f t="shared" si="283"/>
        <v>80.347625908433855</v>
      </c>
      <c r="K584" s="2">
        <f t="shared" si="277"/>
        <v>54.770024477460019</v>
      </c>
      <c r="L584" s="6">
        <f t="shared" si="260"/>
        <v>2960.4170493587781</v>
      </c>
      <c r="M584" s="2">
        <f t="shared" si="261"/>
        <v>37.519174410276172</v>
      </c>
      <c r="N584" s="2">
        <f t="shared" si="278"/>
        <v>80.347625908433855</v>
      </c>
      <c r="O584" s="2">
        <f t="shared" si="279"/>
        <v>54.770024477460019</v>
      </c>
      <c r="P584" s="5">
        <f t="shared" si="262"/>
        <v>0.38721804707699498</v>
      </c>
      <c r="Q584" s="4">
        <f t="shared" si="280"/>
        <v>0.46696058515822175</v>
      </c>
      <c r="R584" s="4">
        <f t="shared" si="263"/>
        <v>0.31271818919208394</v>
      </c>
      <c r="S584" s="4">
        <f t="shared" si="284"/>
        <v>0</v>
      </c>
      <c r="T584" s="4">
        <f t="shared" si="285"/>
        <v>0</v>
      </c>
      <c r="U584" s="5">
        <f t="shared" si="286"/>
        <v>1.3214145650835434</v>
      </c>
      <c r="V584" s="5">
        <f t="shared" si="287"/>
        <v>-8.6243954770415314</v>
      </c>
      <c r="W584" s="5">
        <f t="shared" si="288"/>
        <v>10.023644275685426</v>
      </c>
      <c r="X584" s="5">
        <f t="shared" si="264"/>
        <v>0.99999999999999978</v>
      </c>
      <c r="Y584" s="5">
        <f t="shared" si="265"/>
        <v>-0.56891583238019139</v>
      </c>
      <c r="Z584" s="5">
        <f t="shared" si="266"/>
        <v>7.4903288803120409</v>
      </c>
      <c r="AA584" s="5">
        <f t="shared" si="267"/>
        <v>6.5197178178653736</v>
      </c>
      <c r="AB584" s="5">
        <f t="shared" si="268"/>
        <v>0.75249873270335199</v>
      </c>
      <c r="AC584" s="5">
        <f t="shared" si="269"/>
        <v>-1.1340665967294905</v>
      </c>
      <c r="AD584" s="5">
        <f t="shared" si="270"/>
        <v>-15.630637906449202</v>
      </c>
      <c r="AE584">
        <f t="shared" si="289"/>
        <v>0</v>
      </c>
    </row>
    <row r="585" spans="1:31" x14ac:dyDescent="0.2">
      <c r="A585">
        <f t="shared" si="259"/>
        <v>5.5299999999999265</v>
      </c>
      <c r="B585" s="5">
        <f t="shared" si="271"/>
        <v>-39.11309480921647</v>
      </c>
      <c r="C585" s="5">
        <f t="shared" si="272"/>
        <v>395.50374259627102</v>
      </c>
      <c r="D585" s="5">
        <f t="shared" si="273"/>
        <v>5.7192174864501579</v>
      </c>
      <c r="E585" s="2">
        <f t="shared" si="281"/>
        <v>397.43306932515338</v>
      </c>
      <c r="F585" s="2">
        <f t="shared" si="282"/>
        <v>-5.6478657644671548</v>
      </c>
      <c r="G585" s="3">
        <f t="shared" si="274"/>
        <v>-7.9819282879519724</v>
      </c>
      <c r="H585" s="3">
        <f t="shared" si="275"/>
        <v>52.132934500997123</v>
      </c>
      <c r="I585" s="3">
        <f t="shared" si="276"/>
        <v>-60.760631247803538</v>
      </c>
      <c r="J585" s="2">
        <f t="shared" si="283"/>
        <v>80.457494048166978</v>
      </c>
      <c r="K585" s="2">
        <f t="shared" si="277"/>
        <v>54.844917551579393</v>
      </c>
      <c r="L585" s="6">
        <f t="shared" si="260"/>
        <v>2960.4142018565285</v>
      </c>
      <c r="M585" s="2">
        <f t="shared" si="261"/>
        <v>37.51913832214003</v>
      </c>
      <c r="N585" s="2">
        <f t="shared" si="278"/>
        <v>80.457494048166978</v>
      </c>
      <c r="O585" s="2">
        <f t="shared" si="279"/>
        <v>54.844917551579393</v>
      </c>
      <c r="P585" s="5">
        <f t="shared" si="262"/>
        <v>0.38721788083321174</v>
      </c>
      <c r="Q585" s="4">
        <f t="shared" si="280"/>
        <v>0.46632248202608306</v>
      </c>
      <c r="R585" s="4">
        <f t="shared" si="263"/>
        <v>0.31256909044235909</v>
      </c>
      <c r="S585" s="4">
        <f t="shared" si="284"/>
        <v>0</v>
      </c>
      <c r="T585" s="4">
        <f t="shared" si="285"/>
        <v>0</v>
      </c>
      <c r="U585" s="5">
        <f t="shared" si="286"/>
        <v>1.3219746167386417</v>
      </c>
      <c r="V585" s="5">
        <f t="shared" si="287"/>
        <v>-8.634306601130799</v>
      </c>
      <c r="W585" s="5">
        <f t="shared" si="288"/>
        <v>10.063234009237483</v>
      </c>
      <c r="X585" s="5">
        <f t="shared" si="264"/>
        <v>1</v>
      </c>
      <c r="Y585" s="5">
        <f t="shared" si="265"/>
        <v>-0.56605016382455908</v>
      </c>
      <c r="Z585" s="5">
        <f t="shared" si="266"/>
        <v>7.5172645782995833</v>
      </c>
      <c r="AA585" s="5">
        <f t="shared" si="267"/>
        <v>6.5242119043409259</v>
      </c>
      <c r="AB585" s="5">
        <f t="shared" si="268"/>
        <v>0.75592445291408261</v>
      </c>
      <c r="AC585" s="5">
        <f t="shared" si="269"/>
        <v>-1.1170420228312157</v>
      </c>
      <c r="AD585" s="5">
        <f t="shared" si="270"/>
        <v>-15.586554086421589</v>
      </c>
      <c r="AE585">
        <f t="shared" si="289"/>
        <v>0</v>
      </c>
    </row>
    <row r="586" spans="1:31" x14ac:dyDescent="0.2">
      <c r="A586">
        <f t="shared" si="259"/>
        <v>5.5399999999999263</v>
      </c>
      <c r="B586" s="5">
        <f t="shared" si="271"/>
        <v>-39.192876295873347</v>
      </c>
      <c r="C586" s="5">
        <f t="shared" si="272"/>
        <v>396.02501608917987</v>
      </c>
      <c r="D586" s="5">
        <f t="shared" si="273"/>
        <v>5.1108318462678017</v>
      </c>
      <c r="E586" s="2">
        <f t="shared" si="281"/>
        <v>397.95966494203753</v>
      </c>
      <c r="F586" s="2">
        <f t="shared" si="282"/>
        <v>-5.6519104829540678</v>
      </c>
      <c r="G586" s="3">
        <f t="shared" si="274"/>
        <v>-7.9743690434228318</v>
      </c>
      <c r="H586" s="3">
        <f t="shared" si="275"/>
        <v>52.121764080768813</v>
      </c>
      <c r="I586" s="3">
        <f t="shared" si="276"/>
        <v>-60.91649678866775</v>
      </c>
      <c r="J586" s="2">
        <f t="shared" si="283"/>
        <v>80.567291337960413</v>
      </c>
      <c r="K586" s="2">
        <f t="shared" si="277"/>
        <v>54.919762329898028</v>
      </c>
      <c r="L586" s="6">
        <f t="shared" si="260"/>
        <v>2960.4113507148163</v>
      </c>
      <c r="M586" s="2">
        <f t="shared" si="261"/>
        <v>37.519102187878751</v>
      </c>
      <c r="N586" s="2">
        <f t="shared" si="278"/>
        <v>80.567291337960413</v>
      </c>
      <c r="O586" s="2">
        <f t="shared" si="279"/>
        <v>54.919762329898028</v>
      </c>
      <c r="P586" s="5">
        <f t="shared" si="262"/>
        <v>0.38721771437710845</v>
      </c>
      <c r="Q586" s="4">
        <f t="shared" si="280"/>
        <v>0.46568652817798156</v>
      </c>
      <c r="R586" s="4">
        <f t="shared" si="263"/>
        <v>0.31242022932340735</v>
      </c>
      <c r="S586" s="4">
        <f t="shared" si="284"/>
        <v>0</v>
      </c>
      <c r="T586" s="4">
        <f t="shared" si="285"/>
        <v>0</v>
      </c>
      <c r="U586" s="5">
        <f t="shared" si="286"/>
        <v>1.3225244189804897</v>
      </c>
      <c r="V586" s="5">
        <f t="shared" si="287"/>
        <v>-8.6442332154180281</v>
      </c>
      <c r="W586" s="5">
        <f t="shared" si="288"/>
        <v>10.102812408488617</v>
      </c>
      <c r="X586" s="5">
        <f t="shared" si="264"/>
        <v>1.0000000000000002</v>
      </c>
      <c r="Y586" s="5">
        <f t="shared" si="265"/>
        <v>-0.56319181085152648</v>
      </c>
      <c r="Z586" s="5">
        <f t="shared" si="266"/>
        <v>7.5441702327444684</v>
      </c>
      <c r="AA586" s="5">
        <f t="shared" si="267"/>
        <v>6.5287168725075899</v>
      </c>
      <c r="AB586" s="5">
        <f t="shared" si="268"/>
        <v>0.75933260812896319</v>
      </c>
      <c r="AC586" s="5">
        <f t="shared" si="269"/>
        <v>-1.1000629826735597</v>
      </c>
      <c r="AD586" s="5">
        <f t="shared" si="270"/>
        <v>-15.542470719003791</v>
      </c>
      <c r="AE586">
        <f t="shared" si="289"/>
        <v>0</v>
      </c>
    </row>
    <row r="587" spans="1:31" x14ac:dyDescent="0.2">
      <c r="A587">
        <f t="shared" si="259"/>
        <v>5.5499999999999261</v>
      </c>
      <c r="B587" s="5">
        <f t="shared" si="271"/>
        <v>-39.272582019677166</v>
      </c>
      <c r="C587" s="5">
        <f t="shared" si="272"/>
        <v>396.54617872683838</v>
      </c>
      <c r="D587" s="5">
        <f t="shared" si="273"/>
        <v>4.5008897548451738</v>
      </c>
      <c r="E587" s="2">
        <f t="shared" si="281"/>
        <v>398.48614475455719</v>
      </c>
      <c r="F587" s="2">
        <f t="shared" si="282"/>
        <v>-5.6559352417653885</v>
      </c>
      <c r="G587" s="3">
        <f t="shared" si="274"/>
        <v>-7.9667757173415419</v>
      </c>
      <c r="H587" s="3">
        <f t="shared" si="275"/>
        <v>52.110763450942081</v>
      </c>
      <c r="I587" s="3">
        <f t="shared" si="276"/>
        <v>-61.071921495857787</v>
      </c>
      <c r="J587" s="2">
        <f t="shared" si="283"/>
        <v>80.67701517759987</v>
      </c>
      <c r="K587" s="2">
        <f t="shared" si="277"/>
        <v>54.994557039945377</v>
      </c>
      <c r="L587" s="6">
        <f t="shared" si="260"/>
        <v>2960.4084959670622</v>
      </c>
      <c r="M587" s="2">
        <f t="shared" si="261"/>
        <v>37.519066007915889</v>
      </c>
      <c r="N587" s="2">
        <f t="shared" si="278"/>
        <v>80.67701517759987</v>
      </c>
      <c r="O587" s="2">
        <f t="shared" si="279"/>
        <v>54.994557039945377</v>
      </c>
      <c r="P587" s="5">
        <f t="shared" si="262"/>
        <v>0.38721754771063688</v>
      </c>
      <c r="Q587" s="4">
        <f t="shared" si="280"/>
        <v>0.46505272815711618</v>
      </c>
      <c r="R587" s="4">
        <f t="shared" si="263"/>
        <v>0.31227160887816829</v>
      </c>
      <c r="S587" s="4">
        <f t="shared" si="284"/>
        <v>0</v>
      </c>
      <c r="T587" s="4">
        <f t="shared" si="285"/>
        <v>0</v>
      </c>
      <c r="U587" s="5">
        <f t="shared" si="286"/>
        <v>1.3230639384358107</v>
      </c>
      <c r="V587" s="5">
        <f t="shared" si="287"/>
        <v>-8.6541750856903867</v>
      </c>
      <c r="W587" s="5">
        <f t="shared" si="288"/>
        <v>10.142378780196832</v>
      </c>
      <c r="X587" s="5">
        <f t="shared" si="264"/>
        <v>1</v>
      </c>
      <c r="Y587" s="5">
        <f t="shared" si="265"/>
        <v>-0.56034079995052544</v>
      </c>
      <c r="Z587" s="5">
        <f t="shared" si="266"/>
        <v>7.5710454676210235</v>
      </c>
      <c r="AA587" s="5">
        <f t="shared" si="267"/>
        <v>6.5332326074769069</v>
      </c>
      <c r="AB587" s="5">
        <f t="shared" si="268"/>
        <v>0.76272313848528528</v>
      </c>
      <c r="AC587" s="5">
        <f t="shared" si="269"/>
        <v>-1.0831296180693633</v>
      </c>
      <c r="AD587" s="5">
        <f t="shared" si="270"/>
        <v>-15.498388612326259</v>
      </c>
      <c r="AE587">
        <f t="shared" si="289"/>
        <v>0</v>
      </c>
    </row>
    <row r="588" spans="1:31" x14ac:dyDescent="0.2">
      <c r="A588">
        <f t="shared" si="259"/>
        <v>5.5599999999999259</v>
      </c>
      <c r="B588" s="5">
        <f t="shared" si="271"/>
        <v>-39.35221164069366</v>
      </c>
      <c r="C588" s="5">
        <f t="shared" si="272"/>
        <v>397.06723220486685</v>
      </c>
      <c r="D588" s="5">
        <f t="shared" si="273"/>
        <v>3.8893956204559799</v>
      </c>
      <c r="E588" s="2">
        <f t="shared" si="281"/>
        <v>399.01251039515989</v>
      </c>
      <c r="F588" s="2">
        <f t="shared" si="282"/>
        <v>-5.6599400508457585</v>
      </c>
      <c r="G588" s="3">
        <f t="shared" si="274"/>
        <v>-7.959148485956689</v>
      </c>
      <c r="H588" s="3">
        <f t="shared" si="275"/>
        <v>52.09993215476139</v>
      </c>
      <c r="I588" s="3">
        <f t="shared" si="276"/>
        <v>-61.226905381981048</v>
      </c>
      <c r="J588" s="2">
        <f t="shared" si="283"/>
        <v>80.786662994620016</v>
      </c>
      <c r="K588" s="2">
        <f t="shared" si="277"/>
        <v>55.06929992816633</v>
      </c>
      <c r="L588" s="6">
        <f t="shared" si="260"/>
        <v>2960.4056376465869</v>
      </c>
      <c r="M588" s="2">
        <f t="shared" si="261"/>
        <v>37.519029782673755</v>
      </c>
      <c r="N588" s="2">
        <f t="shared" si="278"/>
        <v>80.786662994620016</v>
      </c>
      <c r="O588" s="2">
        <f t="shared" si="279"/>
        <v>55.06929992816633</v>
      </c>
      <c r="P588" s="5">
        <f t="shared" si="262"/>
        <v>0.38721738083574303</v>
      </c>
      <c r="Q588" s="4">
        <f t="shared" si="280"/>
        <v>0.4644210862524713</v>
      </c>
      <c r="R588" s="4">
        <f t="shared" si="263"/>
        <v>0.3121232321000601</v>
      </c>
      <c r="S588" s="4">
        <f t="shared" si="284"/>
        <v>0</v>
      </c>
      <c r="T588" s="4">
        <f t="shared" si="285"/>
        <v>0</v>
      </c>
      <c r="U588" s="5">
        <f t="shared" si="286"/>
        <v>1.3235931426374643</v>
      </c>
      <c r="V588" s="5">
        <f t="shared" si="287"/>
        <v>-8.6641319801474257</v>
      </c>
      <c r="W588" s="5">
        <f t="shared" si="288"/>
        <v>10.181932433034893</v>
      </c>
      <c r="X588" s="5">
        <f t="shared" si="264"/>
        <v>1</v>
      </c>
      <c r="Y588" s="5">
        <f t="shared" si="265"/>
        <v>-0.55749715764066399</v>
      </c>
      <c r="Z588" s="5">
        <f t="shared" si="266"/>
        <v>7.5978899091559216</v>
      </c>
      <c r="AA588" s="5">
        <f t="shared" si="267"/>
        <v>6.5377589957753139</v>
      </c>
      <c r="AB588" s="5">
        <f t="shared" si="268"/>
        <v>0.76609598499680032</v>
      </c>
      <c r="AC588" s="5">
        <f t="shared" si="269"/>
        <v>-1.0662420709915041</v>
      </c>
      <c r="AD588" s="5">
        <f t="shared" si="270"/>
        <v>-15.454308571189792</v>
      </c>
      <c r="AE588">
        <f t="shared" si="289"/>
        <v>0</v>
      </c>
    </row>
    <row r="589" spans="1:31" x14ac:dyDescent="0.2">
      <c r="A589">
        <f t="shared" si="259"/>
        <v>5.5699999999999257</v>
      </c>
      <c r="B589" s="5">
        <f t="shared" si="271"/>
        <v>-39.431764820753983</v>
      </c>
      <c r="C589" s="5">
        <f t="shared" si="272"/>
        <v>397.58817821431091</v>
      </c>
      <c r="D589" s="5">
        <f t="shared" si="273"/>
        <v>3.27635385120761</v>
      </c>
      <c r="E589" s="2">
        <f t="shared" si="281"/>
        <v>399.53876349192188</v>
      </c>
      <c r="F589" s="2">
        <f t="shared" si="282"/>
        <v>-5.6639249203037876</v>
      </c>
      <c r="G589" s="3">
        <f t="shared" si="274"/>
        <v>-7.951487526106721</v>
      </c>
      <c r="H589" s="3">
        <f t="shared" si="275"/>
        <v>52.089269734051477</v>
      </c>
      <c r="I589" s="3">
        <f t="shared" si="276"/>
        <v>-61.381448467692948</v>
      </c>
      <c r="J589" s="2">
        <f t="shared" si="283"/>
        <v>80.896232244132648</v>
      </c>
      <c r="K589" s="2">
        <f t="shared" si="277"/>
        <v>55.143989259804123</v>
      </c>
      <c r="L589" s="6">
        <f t="shared" si="260"/>
        <v>2960.4027757866088</v>
      </c>
      <c r="M589" s="2">
        <f t="shared" si="261"/>
        <v>37.518993512573338</v>
      </c>
      <c r="N589" s="2">
        <f t="shared" si="278"/>
        <v>80.896232244132648</v>
      </c>
      <c r="O589" s="2">
        <f t="shared" si="279"/>
        <v>55.143989259804123</v>
      </c>
      <c r="P589" s="5">
        <f t="shared" si="262"/>
        <v>0.3872172137543668</v>
      </c>
      <c r="Q589" s="4">
        <f t="shared" si="280"/>
        <v>0.46379160650333706</v>
      </c>
      <c r="R589" s="4">
        <f t="shared" si="263"/>
        <v>0.31197510193345473</v>
      </c>
      <c r="S589" s="4">
        <f t="shared" si="284"/>
        <v>0</v>
      </c>
      <c r="T589" s="4">
        <f t="shared" si="285"/>
        <v>0</v>
      </c>
      <c r="U589" s="5">
        <f t="shared" si="286"/>
        <v>1.3241120000202087</v>
      </c>
      <c r="V589" s="5">
        <f t="shared" si="287"/>
        <v>-8.6741036693693641</v>
      </c>
      <c r="W589" s="5">
        <f t="shared" si="288"/>
        <v>10.221472677639895</v>
      </c>
      <c r="X589" s="5">
        <f t="shared" si="264"/>
        <v>1</v>
      </c>
      <c r="Y589" s="5">
        <f t="shared" si="265"/>
        <v>-0.55466091046161436</v>
      </c>
      <c r="Z589" s="5">
        <f t="shared" si="266"/>
        <v>7.6247031858468599</v>
      </c>
      <c r="AA589" s="5">
        <f t="shared" si="267"/>
        <v>6.5422959253197748</v>
      </c>
      <c r="AB589" s="5">
        <f t="shared" si="268"/>
        <v>0.76945108955859431</v>
      </c>
      <c r="AC589" s="5">
        <f t="shared" si="269"/>
        <v>-1.0494004835225041</v>
      </c>
      <c r="AD589" s="5">
        <f t="shared" si="270"/>
        <v>-15.410231397040331</v>
      </c>
      <c r="AE589">
        <f t="shared" si="289"/>
        <v>0</v>
      </c>
    </row>
    <row r="590" spans="1:31" x14ac:dyDescent="0.2">
      <c r="A590">
        <f t="shared" si="259"/>
        <v>5.5799999999999255</v>
      </c>
      <c r="B590" s="5">
        <f t="shared" si="271"/>
        <v>-39.511241223460573</v>
      </c>
      <c r="C590" s="5">
        <f t="shared" si="272"/>
        <v>398.10901844162726</v>
      </c>
      <c r="D590" s="5">
        <f t="shared" si="273"/>
        <v>2.6617688549608287</v>
      </c>
      <c r="E590" s="2">
        <f t="shared" si="281"/>
        <v>400.06490566853574</v>
      </c>
      <c r="F590" s="2">
        <f t="shared" si="282"/>
        <v>-5.6678898604130747</v>
      </c>
      <c r="G590" s="3">
        <f t="shared" si="274"/>
        <v>-7.9437930152111349</v>
      </c>
      <c r="H590" s="3">
        <f t="shared" si="275"/>
        <v>52.078775729216254</v>
      </c>
      <c r="I590" s="3">
        <f t="shared" si="276"/>
        <v>-61.535550781663353</v>
      </c>
      <c r="J590" s="2">
        <f t="shared" si="283"/>
        <v>81.005720408655037</v>
      </c>
      <c r="K590" s="2">
        <f t="shared" si="277"/>
        <v>55.218623318783251</v>
      </c>
      <c r="L590" s="6">
        <f t="shared" si="260"/>
        <v>2960.3999104202421</v>
      </c>
      <c r="M590" s="2">
        <f t="shared" si="261"/>
        <v>37.518957198034322</v>
      </c>
      <c r="N590" s="2">
        <f t="shared" si="278"/>
        <v>81.005720408655037</v>
      </c>
      <c r="O590" s="2">
        <f t="shared" si="279"/>
        <v>55.218623318783251</v>
      </c>
      <c r="P590" s="5">
        <f t="shared" si="262"/>
        <v>0.38721704646844202</v>
      </c>
      <c r="Q590" s="4">
        <f t="shared" si="280"/>
        <v>0.46316429270377329</v>
      </c>
      <c r="R590" s="4">
        <f t="shared" si="263"/>
        <v>0.31182722127415091</v>
      </c>
      <c r="S590" s="4">
        <f t="shared" si="284"/>
        <v>0</v>
      </c>
      <c r="T590" s="4">
        <f t="shared" si="285"/>
        <v>0</v>
      </c>
      <c r="U590" s="5">
        <f t="shared" si="286"/>
        <v>1.3246204799164116</v>
      </c>
      <c r="V590" s="5">
        <f t="shared" si="287"/>
        <v>-8.6840899262856848</v>
      </c>
      <c r="W590" s="5">
        <f t="shared" si="288"/>
        <v>10.260998826662048</v>
      </c>
      <c r="X590" s="5">
        <f t="shared" si="264"/>
        <v>1.0000000000000002</v>
      </c>
      <c r="Y590" s="5">
        <f t="shared" si="265"/>
        <v>-0.5518320849646613</v>
      </c>
      <c r="Z590" s="5">
        <f t="shared" si="266"/>
        <v>7.6514849284806878</v>
      </c>
      <c r="AA590" s="5">
        <f t="shared" si="267"/>
        <v>6.5468432853936989</v>
      </c>
      <c r="AB590" s="5">
        <f t="shared" si="268"/>
        <v>0.77278839495175033</v>
      </c>
      <c r="AC590" s="5">
        <f t="shared" si="269"/>
        <v>-1.0326049978049969</v>
      </c>
      <c r="AD590" s="5">
        <f t="shared" si="270"/>
        <v>-15.366157887944254</v>
      </c>
      <c r="AE590">
        <f t="shared" si="289"/>
        <v>0</v>
      </c>
    </row>
    <row r="591" spans="1:31" x14ac:dyDescent="0.2">
      <c r="A591">
        <f t="shared" si="259"/>
        <v>5.5899999999999253</v>
      </c>
      <c r="B591" s="5">
        <f t="shared" si="271"/>
        <v>-39.590640514192934</v>
      </c>
      <c r="C591" s="5">
        <f t="shared" si="272"/>
        <v>398.62975456866951</v>
      </c>
      <c r="D591" s="5">
        <f t="shared" si="273"/>
        <v>2.045645039249798</v>
      </c>
      <c r="E591" s="2">
        <f t="shared" si="281"/>
        <v>400.5909385442983</v>
      </c>
      <c r="F591" s="2">
        <f t="shared" si="282"/>
        <v>-5.6718348816131998</v>
      </c>
      <c r="G591" s="3">
        <f t="shared" si="274"/>
        <v>-7.9360651312616177</v>
      </c>
      <c r="H591" s="3">
        <f t="shared" si="275"/>
        <v>52.068449679238206</v>
      </c>
      <c r="I591" s="3">
        <f t="shared" si="276"/>
        <v>-61.689212360542797</v>
      </c>
      <c r="J591" s="2">
        <f t="shared" si="283"/>
        <v>81.115124997938167</v>
      </c>
      <c r="K591" s="2">
        <f t="shared" si="277"/>
        <v>55.293200407592479</v>
      </c>
      <c r="L591" s="6">
        <f t="shared" si="260"/>
        <v>2960.3970415804974</v>
      </c>
      <c r="M591" s="2">
        <f t="shared" si="261"/>
        <v>37.518920839475051</v>
      </c>
      <c r="N591" s="2">
        <f t="shared" si="278"/>
        <v>81.115124997938167</v>
      </c>
      <c r="O591" s="2">
        <f t="shared" si="279"/>
        <v>55.293200407592479</v>
      </c>
      <c r="P591" s="5">
        <f t="shared" si="262"/>
        <v>0.38721687897989665</v>
      </c>
      <c r="Q591" s="4">
        <f t="shared" si="280"/>
        <v>0.46253914840701693</v>
      </c>
      <c r="R591" s="4">
        <f t="shared" si="263"/>
        <v>0.31167959296984538</v>
      </c>
      <c r="S591" s="4">
        <f t="shared" si="284"/>
        <v>0</v>
      </c>
      <c r="T591" s="4">
        <f t="shared" si="285"/>
        <v>0</v>
      </c>
      <c r="U591" s="5">
        <f t="shared" si="286"/>
        <v>1.3251185525517108</v>
      </c>
      <c r="V591" s="5">
        <f t="shared" si="287"/>
        <v>-8.6940905261440449</v>
      </c>
      <c r="W591" s="5">
        <f t="shared" si="288"/>
        <v>10.300510194812663</v>
      </c>
      <c r="X591" s="5">
        <f t="shared" si="264"/>
        <v>0.99999999999999978</v>
      </c>
      <c r="Y591" s="5">
        <f t="shared" si="265"/>
        <v>-0.5490107077039077</v>
      </c>
      <c r="Z591" s="5">
        <f t="shared" si="266"/>
        <v>7.6782347701509837</v>
      </c>
      <c r="AA591" s="5">
        <f t="shared" si="267"/>
        <v>6.5514009666231665</v>
      </c>
      <c r="AB591" s="5">
        <f t="shared" si="268"/>
        <v>0.77610784484780315</v>
      </c>
      <c r="AC591" s="5">
        <f t="shared" si="269"/>
        <v>-1.0158557559930612</v>
      </c>
      <c r="AD591" s="5">
        <f t="shared" si="270"/>
        <v>-15.32208883856417</v>
      </c>
      <c r="AE591">
        <f t="shared" si="289"/>
        <v>0</v>
      </c>
    </row>
    <row r="592" spans="1:31" x14ac:dyDescent="0.2">
      <c r="A592">
        <f t="shared" si="259"/>
        <v>5.599999999999925</v>
      </c>
      <c r="B592" s="5">
        <f t="shared" si="271"/>
        <v>-39.66996236011331</v>
      </c>
      <c r="C592" s="5">
        <f t="shared" si="272"/>
        <v>399.15038827267409</v>
      </c>
      <c r="D592" s="5">
        <f t="shared" si="273"/>
        <v>1.4279868112024416</v>
      </c>
      <c r="E592" s="2">
        <f t="shared" si="281"/>
        <v>401.11686373409844</v>
      </c>
      <c r="F592" s="2">
        <f t="shared" si="282"/>
        <v>-5.6757599945107025</v>
      </c>
      <c r="G592" s="3">
        <f t="shared" si="274"/>
        <v>-7.9283040528131394</v>
      </c>
      <c r="H592" s="3">
        <f t="shared" si="275"/>
        <v>52.058291121678273</v>
      </c>
      <c r="I592" s="3">
        <f t="shared" si="276"/>
        <v>-61.842433248928437</v>
      </c>
      <c r="J592" s="2">
        <f t="shared" si="283"/>
        <v>81.224443548795279</v>
      </c>
      <c r="K592" s="2">
        <f t="shared" si="277"/>
        <v>55.367718847167879</v>
      </c>
      <c r="L592" s="6">
        <f t="shared" si="260"/>
        <v>2960.3941693002807</v>
      </c>
      <c r="M592" s="2">
        <f t="shared" si="261"/>
        <v>37.518884437312586</v>
      </c>
      <c r="N592" s="2">
        <f t="shared" si="278"/>
        <v>81.224443548795279</v>
      </c>
      <c r="O592" s="2">
        <f t="shared" si="279"/>
        <v>55.367718847167879</v>
      </c>
      <c r="P592" s="5">
        <f t="shared" si="262"/>
        <v>0.38721671129065227</v>
      </c>
      <c r="Q592" s="4">
        <f t="shared" si="280"/>
        <v>0.46191617692983339</v>
      </c>
      <c r="R592" s="4">
        <f t="shared" si="263"/>
        <v>0.31153221982060175</v>
      </c>
      <c r="S592" s="4">
        <f t="shared" si="284"/>
        <v>0</v>
      </c>
      <c r="T592" s="4">
        <f t="shared" si="285"/>
        <v>0</v>
      </c>
      <c r="U592" s="5">
        <f t="shared" si="286"/>
        <v>1.3256061890406239</v>
      </c>
      <c r="V592" s="5">
        <f t="shared" si="287"/>
        <v>-8.7041052464794681</v>
      </c>
      <c r="W592" s="5">
        <f t="shared" si="288"/>
        <v>10.340006098911319</v>
      </c>
      <c r="X592" s="5">
        <f t="shared" si="264"/>
        <v>1</v>
      </c>
      <c r="Y592" s="5">
        <f t="shared" si="265"/>
        <v>-0.54619680522764169</v>
      </c>
      <c r="Z592" s="5">
        <f t="shared" si="266"/>
        <v>7.7049523462750891</v>
      </c>
      <c r="AA592" s="5">
        <f t="shared" si="267"/>
        <v>6.555968860953441</v>
      </c>
      <c r="AB592" s="5">
        <f t="shared" si="268"/>
        <v>0.77940938381298219</v>
      </c>
      <c r="AC592" s="5">
        <f t="shared" si="269"/>
        <v>-0.99915290020437908</v>
      </c>
      <c r="AD592" s="5">
        <f t="shared" si="270"/>
        <v>-15.27802504013524</v>
      </c>
      <c r="AE592">
        <f t="shared" si="289"/>
        <v>0</v>
      </c>
    </row>
    <row r="593" spans="1:31" x14ac:dyDescent="0.2">
      <c r="A593">
        <f t="shared" si="259"/>
        <v>5.6099999999999248</v>
      </c>
      <c r="B593" s="5">
        <f t="shared" si="271"/>
        <v>-39.749206430172251</v>
      </c>
      <c r="C593" s="5">
        <f t="shared" si="272"/>
        <v>399.67092122624587</v>
      </c>
      <c r="D593" s="5">
        <f t="shared" si="273"/>
        <v>0.80879857746115047</v>
      </c>
      <c r="E593" s="2">
        <f t="shared" si="281"/>
        <v>401.642682848405</v>
      </c>
      <c r="F593" s="2">
        <f t="shared" si="282"/>
        <v>-5.679665209880028</v>
      </c>
      <c r="G593" s="3">
        <f t="shared" si="274"/>
        <v>-7.9205099589750096</v>
      </c>
      <c r="H593" s="3">
        <f t="shared" si="275"/>
        <v>52.04829959267623</v>
      </c>
      <c r="I593" s="3">
        <f t="shared" si="276"/>
        <v>-61.995213499329786</v>
      </c>
      <c r="J593" s="2">
        <f t="shared" si="283"/>
        <v>81.333673624930313</v>
      </c>
      <c r="K593" s="2">
        <f t="shared" si="277"/>
        <v>55.44217697677594</v>
      </c>
      <c r="L593" s="6">
        <f t="shared" si="260"/>
        <v>2960.3912936123916</v>
      </c>
      <c r="M593" s="2">
        <f t="shared" si="261"/>
        <v>37.518847991962595</v>
      </c>
      <c r="N593" s="2">
        <f t="shared" si="278"/>
        <v>81.333673624930313</v>
      </c>
      <c r="O593" s="2">
        <f t="shared" si="279"/>
        <v>55.44217697677594</v>
      </c>
      <c r="P593" s="5">
        <f t="shared" si="262"/>
        <v>0.3872165434026244</v>
      </c>
      <c r="Q593" s="4">
        <f t="shared" si="280"/>
        <v>0.46129538135681059</v>
      </c>
      <c r="R593" s="4">
        <f t="shared" si="263"/>
        <v>0.3113851045793169</v>
      </c>
      <c r="S593" s="4">
        <f t="shared" si="284"/>
        <v>0</v>
      </c>
      <c r="T593" s="4">
        <f t="shared" si="285"/>
        <v>0</v>
      </c>
      <c r="U593" s="5">
        <f t="shared" si="286"/>
        <v>1.326083361382109</v>
      </c>
      <c r="V593" s="5">
        <f t="shared" si="287"/>
        <v>-8.7141338670838628</v>
      </c>
      <c r="W593" s="5">
        <f t="shared" si="288"/>
        <v>10.379485857932261</v>
      </c>
      <c r="X593" s="5">
        <f t="shared" si="264"/>
        <v>0.99999999999999978</v>
      </c>
      <c r="Y593" s="5">
        <f t="shared" si="265"/>
        <v>-0.54339040406985351</v>
      </c>
      <c r="Z593" s="5">
        <f t="shared" si="266"/>
        <v>7.7316372946105663</v>
      </c>
      <c r="AA593" s="5">
        <f t="shared" si="267"/>
        <v>6.5605468616257481</v>
      </c>
      <c r="AB593" s="5">
        <f t="shared" si="268"/>
        <v>0.78269295731225552</v>
      </c>
      <c r="AC593" s="5">
        <f t="shared" si="269"/>
        <v>-0.98249657247329658</v>
      </c>
      <c r="AD593" s="5">
        <f t="shared" si="270"/>
        <v>-15.233967280441991</v>
      </c>
      <c r="AE593">
        <f t="shared" si="289"/>
        <v>0</v>
      </c>
    </row>
    <row r="594" spans="1:31" x14ac:dyDescent="0.2">
      <c r="A594">
        <f t="shared" si="259"/>
        <v>5.6199999999999246</v>
      </c>
      <c r="B594" s="5">
        <f t="shared" si="271"/>
        <v>-39.828372395114137</v>
      </c>
      <c r="C594" s="5">
        <f t="shared" si="272"/>
        <v>400.191355097344</v>
      </c>
      <c r="D594" s="5">
        <f t="shared" si="273"/>
        <v>0.18808474410383055</v>
      </c>
      <c r="E594" s="2">
        <f t="shared" si="281"/>
        <v>402.16839749325453</v>
      </c>
      <c r="F594" s="2">
        <f t="shared" si="282"/>
        <v>-5.6835505386644547</v>
      </c>
      <c r="G594" s="3">
        <f t="shared" si="274"/>
        <v>-7.9126830294018875</v>
      </c>
      <c r="H594" s="3">
        <f t="shared" si="275"/>
        <v>52.038474626951498</v>
      </c>
      <c r="I594" s="3">
        <f t="shared" si="276"/>
        <v>-62.147553172134209</v>
      </c>
      <c r="J594" s="2">
        <f t="shared" si="283"/>
        <v>81.442812816766761</v>
      </c>
      <c r="K594" s="2">
        <f t="shared" si="277"/>
        <v>55.5165731538969</v>
      </c>
      <c r="L594" s="6">
        <f t="shared" si="260"/>
        <v>2960.3884145495231</v>
      </c>
      <c r="M594" s="2">
        <f t="shared" si="261"/>
        <v>37.518811503839444</v>
      </c>
      <c r="N594" s="2">
        <f t="shared" si="278"/>
        <v>81.442812816766761</v>
      </c>
      <c r="O594" s="2">
        <f t="shared" si="279"/>
        <v>55.5165731538969</v>
      </c>
      <c r="P594" s="5">
        <f t="shared" si="262"/>
        <v>0.38721637531772235</v>
      </c>
      <c r="Q594" s="4">
        <f t="shared" si="280"/>
        <v>0.46067676454459816</v>
      </c>
      <c r="R594" s="4">
        <f t="shared" si="263"/>
        <v>0.31123824995218502</v>
      </c>
      <c r="S594" s="4">
        <f t="shared" si="284"/>
        <v>0</v>
      </c>
      <c r="T594" s="4">
        <f t="shared" si="285"/>
        <v>0</v>
      </c>
      <c r="U594" s="5">
        <f t="shared" si="286"/>
        <v>1.3265500424550838</v>
      </c>
      <c r="V594" s="5">
        <f t="shared" si="287"/>
        <v>-8.7241761699758555</v>
      </c>
      <c r="W594" s="5">
        <f t="shared" si="288"/>
        <v>10.418948793050026</v>
      </c>
      <c r="X594" s="5">
        <f t="shared" si="264"/>
        <v>1</v>
      </c>
      <c r="Y594" s="5">
        <f t="shared" si="265"/>
        <v>-0.54059153074191479</v>
      </c>
      <c r="Z594" s="5">
        <f t="shared" si="266"/>
        <v>7.7582892552711673</v>
      </c>
      <c r="AA594" s="5">
        <f t="shared" si="267"/>
        <v>6.5651348631543822</v>
      </c>
      <c r="AB594" s="5">
        <f t="shared" si="268"/>
        <v>0.78595851171316899</v>
      </c>
      <c r="AC594" s="5">
        <f t="shared" si="269"/>
        <v>-0.96588691470468824</v>
      </c>
      <c r="AD594" s="5">
        <f t="shared" si="270"/>
        <v>-15.189916343795591</v>
      </c>
      <c r="AE594">
        <f t="shared" si="289"/>
        <v>1</v>
      </c>
    </row>
    <row r="595" spans="1:31" x14ac:dyDescent="0.2">
      <c r="A595">
        <f t="shared" si="259"/>
        <v>5.6299999999999244</v>
      </c>
      <c r="B595" s="5">
        <f t="shared" si="271"/>
        <v>-39.907459927482563</v>
      </c>
      <c r="C595" s="5">
        <f t="shared" si="272"/>
        <v>400.71169154926781</v>
      </c>
      <c r="D595" s="5">
        <f t="shared" si="273"/>
        <v>-0.43415028343470125</v>
      </c>
      <c r="E595" s="2">
        <f t="shared" si="281"/>
        <v>402.69400927023878</v>
      </c>
      <c r="F595" s="2">
        <f t="shared" si="282"/>
        <v>-5.6874159919770015</v>
      </c>
      <c r="G595" s="3">
        <f t="shared" si="274"/>
        <v>-7.904823444284756</v>
      </c>
      <c r="H595" s="3">
        <f t="shared" si="275"/>
        <v>52.028815757804452</v>
      </c>
      <c r="I595" s="3">
        <f t="shared" si="276"/>
        <v>-62.299452335572163</v>
      </c>
      <c r="J595" s="2">
        <f t="shared" si="283"/>
        <v>81.551858741276419</v>
      </c>
      <c r="K595" s="2">
        <f t="shared" si="277"/>
        <v>55.590905754107986</v>
      </c>
      <c r="L595" s="6">
        <f t="shared" si="260"/>
        <v>2960.385532144262</v>
      </c>
      <c r="M595" s="2">
        <f t="shared" si="261"/>
        <v>37.518774973356095</v>
      </c>
      <c r="N595" s="2">
        <f t="shared" si="278"/>
        <v>81.551858741276419</v>
      </c>
      <c r="O595" s="2">
        <f t="shared" si="279"/>
        <v>55.590905754107986</v>
      </c>
      <c r="P595" s="5">
        <f t="shared" si="262"/>
        <v>0.38721620703784909</v>
      </c>
      <c r="Q595" s="4">
        <f t="shared" si="280"/>
        <v>0.46006032912609079</v>
      </c>
      <c r="R595" s="4">
        <f t="shared" si="263"/>
        <v>0.3110916585991601</v>
      </c>
      <c r="S595" s="4">
        <f t="shared" si="284"/>
        <v>0</v>
      </c>
      <c r="T595" s="4">
        <f t="shared" si="285"/>
        <v>0</v>
      </c>
      <c r="U595" s="5">
        <f t="shared" si="286"/>
        <v>1.3270062060138905</v>
      </c>
      <c r="V595" s="5">
        <f t="shared" si="287"/>
        <v>-8.7342319393709005</v>
      </c>
      <c r="W595" s="5">
        <f t="shared" si="288"/>
        <v>10.45839422768425</v>
      </c>
      <c r="X595" s="5">
        <f t="shared" si="264"/>
        <v>0.99999999999999978</v>
      </c>
      <c r="Y595" s="5">
        <f t="shared" si="265"/>
        <v>-0.5378002117244074</v>
      </c>
      <c r="Z595" s="5">
        <f t="shared" si="266"/>
        <v>7.784907870742253</v>
      </c>
      <c r="AA595" s="5">
        <f t="shared" si="267"/>
        <v>6.5697327613040875</v>
      </c>
      <c r="AB595" s="5">
        <f t="shared" si="268"/>
        <v>0.78920599428948313</v>
      </c>
      <c r="AC595" s="5">
        <f t="shared" si="269"/>
        <v>-0.94932406862864749</v>
      </c>
      <c r="AD595" s="5">
        <f t="shared" si="270"/>
        <v>-15.145873011011663</v>
      </c>
      <c r="AE595">
        <f t="shared" si="289"/>
        <v>0</v>
      </c>
    </row>
    <row r="596" spans="1:31" x14ac:dyDescent="0.2">
      <c r="A596">
        <f t="shared" si="259"/>
        <v>5.6399999999999242</v>
      </c>
      <c r="B596" s="5">
        <f t="shared" si="271"/>
        <v>-39.986468701625689</v>
      </c>
      <c r="C596" s="5">
        <f t="shared" si="272"/>
        <v>401.23193224064238</v>
      </c>
      <c r="D596" s="5">
        <f t="shared" si="273"/>
        <v>-1.0579021004409734</v>
      </c>
      <c r="E596" s="2">
        <f t="shared" si="281"/>
        <v>403.21951977649286</v>
      </c>
      <c r="F596" s="2">
        <f t="shared" si="282"/>
        <v>-5.6912615811013056</v>
      </c>
      <c r="G596" s="3">
        <f t="shared" si="274"/>
        <v>-7.8969313843418609</v>
      </c>
      <c r="H596" s="3">
        <f t="shared" si="275"/>
        <v>52.019322517118162</v>
      </c>
      <c r="I596" s="3">
        <f t="shared" si="276"/>
        <v>-62.450911065682277</v>
      </c>
      <c r="J596" s="2">
        <f t="shared" si="283"/>
        <v>81.660809041808534</v>
      </c>
      <c r="K596" s="2">
        <f t="shared" si="277"/>
        <v>55.665173170966959</v>
      </c>
      <c r="L596" s="6">
        <f t="shared" si="260"/>
        <v>2960.3826464290864</v>
      </c>
      <c r="M596" s="2">
        <f t="shared" si="261"/>
        <v>37.518738400924185</v>
      </c>
      <c r="N596" s="2">
        <f t="shared" si="278"/>
        <v>81.660809041808534</v>
      </c>
      <c r="O596" s="2">
        <f t="shared" si="279"/>
        <v>55.665173170966959</v>
      </c>
      <c r="P596" s="5">
        <f t="shared" si="262"/>
        <v>0.38721603856490133</v>
      </c>
      <c r="Q596" s="4">
        <f t="shared" si="280"/>
        <v>0.45944607751455679</v>
      </c>
      <c r="R596" s="4">
        <f t="shared" si="263"/>
        <v>0.31094533313441503</v>
      </c>
      <c r="S596" s="4">
        <f t="shared" si="284"/>
        <v>0</v>
      </c>
      <c r="T596" s="4">
        <f t="shared" si="285"/>
        <v>0</v>
      </c>
      <c r="U596" s="5">
        <f t="shared" si="286"/>
        <v>1.3274518266837221</v>
      </c>
      <c r="V596" s="5">
        <f t="shared" si="287"/>
        <v>-8.7443009616517209</v>
      </c>
      <c r="W596" s="5">
        <f t="shared" si="288"/>
        <v>10.497821487543753</v>
      </c>
      <c r="X596" s="5">
        <f t="shared" si="264"/>
        <v>1</v>
      </c>
      <c r="Y596" s="5">
        <f t="shared" si="265"/>
        <v>-0.53501647345910386</v>
      </c>
      <c r="Z596" s="5">
        <f t="shared" si="266"/>
        <v>7.8114927858956813</v>
      </c>
      <c r="AA596" s="5">
        <f t="shared" si="267"/>
        <v>6.5743404530677019</v>
      </c>
      <c r="AB596" s="5">
        <f t="shared" si="268"/>
        <v>0.79243535322461822</v>
      </c>
      <c r="AC596" s="5">
        <f t="shared" si="269"/>
        <v>-0.93280817575603958</v>
      </c>
      <c r="AD596" s="5">
        <f t="shared" si="270"/>
        <v>-15.101838059388545</v>
      </c>
      <c r="AE596">
        <f t="shared" si="289"/>
        <v>0</v>
      </c>
    </row>
    <row r="597" spans="1:31" x14ac:dyDescent="0.2">
      <c r="A597">
        <f t="shared" si="259"/>
        <v>5.649999999999924</v>
      </c>
      <c r="B597" s="5">
        <f t="shared" si="271"/>
        <v>-40.065398393701443</v>
      </c>
      <c r="C597" s="5">
        <f t="shared" si="272"/>
        <v>401.75207882540474</v>
      </c>
      <c r="D597" s="5">
        <f t="shared" si="273"/>
        <v>-1.6831663030007658</v>
      </c>
      <c r="E597" s="2">
        <f t="shared" si="281"/>
        <v>403.74493060468291</v>
      </c>
      <c r="F597" s="2">
        <f t="shared" si="282"/>
        <v>-5.6950873174924892</v>
      </c>
      <c r="G597" s="3">
        <f t="shared" si="274"/>
        <v>-7.8890070308096147</v>
      </c>
      <c r="H597" s="3">
        <f t="shared" si="275"/>
        <v>52.009994435360603</v>
      </c>
      <c r="I597" s="3">
        <f t="shared" si="276"/>
        <v>-62.601929446276159</v>
      </c>
      <c r="J597" s="2">
        <f t="shared" si="283"/>
        <v>81.769661387919072</v>
      </c>
      <c r="K597" s="2">
        <f t="shared" si="277"/>
        <v>55.739373815895753</v>
      </c>
      <c r="L597" s="6">
        <f t="shared" si="260"/>
        <v>2960.3797574363653</v>
      </c>
      <c r="M597" s="2">
        <f t="shared" si="261"/>
        <v>37.518701786953933</v>
      </c>
      <c r="N597" s="2">
        <f t="shared" si="278"/>
        <v>81.769661387919072</v>
      </c>
      <c r="O597" s="2">
        <f t="shared" si="279"/>
        <v>55.739373815895753</v>
      </c>
      <c r="P597" s="5">
        <f t="shared" si="262"/>
        <v>0.38721586990076939</v>
      </c>
      <c r="Q597" s="4">
        <f t="shared" si="280"/>
        <v>0.45883401190771073</v>
      </c>
      <c r="R597" s="4">
        <f t="shared" si="263"/>
        <v>0.31079927612679881</v>
      </c>
      <c r="S597" s="4">
        <f t="shared" si="284"/>
        <v>0</v>
      </c>
      <c r="T597" s="4">
        <f t="shared" si="285"/>
        <v>0</v>
      </c>
      <c r="U597" s="5">
        <f t="shared" si="286"/>
        <v>1.3278868799560033</v>
      </c>
      <c r="V597" s="5">
        <f t="shared" si="287"/>
        <v>-8.7543830253390471</v>
      </c>
      <c r="W597" s="5">
        <f t="shared" si="288"/>
        <v>10.53722990066982</v>
      </c>
      <c r="X597" s="5">
        <f t="shared" si="264"/>
        <v>1</v>
      </c>
      <c r="Y597" s="5">
        <f t="shared" si="265"/>
        <v>-0.53224034234110285</v>
      </c>
      <c r="Z597" s="5">
        <f t="shared" si="266"/>
        <v>7.8380436480042013</v>
      </c>
      <c r="AA597" s="5">
        <f t="shared" si="267"/>
        <v>6.5789578366441317</v>
      </c>
      <c r="AB597" s="5">
        <f t="shared" si="268"/>
        <v>0.79564653761490045</v>
      </c>
      <c r="AC597" s="5">
        <f t="shared" si="269"/>
        <v>-0.91633937733484583</v>
      </c>
      <c r="AD597" s="5">
        <f t="shared" si="270"/>
        <v>-15.057812262686049</v>
      </c>
      <c r="AE597">
        <f t="shared" si="289"/>
        <v>0</v>
      </c>
    </row>
    <row r="598" spans="1:31" x14ac:dyDescent="0.2">
      <c r="A598">
        <f t="shared" si="259"/>
        <v>5.6599999999999238</v>
      </c>
      <c r="B598" s="5">
        <f t="shared" si="271"/>
        <v>-40.144248681682662</v>
      </c>
      <c r="C598" s="5">
        <f t="shared" si="272"/>
        <v>402.27213295278949</v>
      </c>
      <c r="D598" s="5">
        <f t="shared" si="273"/>
        <v>-2.3099384880766616</v>
      </c>
      <c r="E598" s="2">
        <f t="shared" si="281"/>
        <v>404.27024334299392</v>
      </c>
      <c r="F598" s="2">
        <f t="shared" si="282"/>
        <v>-5.6988932127779774</v>
      </c>
      <c r="G598" s="3">
        <f t="shared" si="274"/>
        <v>-7.8810505654334655</v>
      </c>
      <c r="H598" s="3">
        <f t="shared" si="275"/>
        <v>52.000831041587254</v>
      </c>
      <c r="I598" s="3">
        <f t="shared" si="276"/>
        <v>-62.75250756890302</v>
      </c>
      <c r="J598" s="2">
        <f t="shared" si="283"/>
        <v>81.878413475200261</v>
      </c>
      <c r="K598" s="2">
        <f t="shared" si="277"/>
        <v>55.813506118064254</v>
      </c>
      <c r="L598" s="6">
        <f t="shared" si="260"/>
        <v>2960.3768651983592</v>
      </c>
      <c r="M598" s="2">
        <f t="shared" si="261"/>
        <v>37.518665131854199</v>
      </c>
      <c r="N598" s="2">
        <f t="shared" si="278"/>
        <v>81.878413475200261</v>
      </c>
      <c r="O598" s="2">
        <f t="shared" si="279"/>
        <v>55.813506118064254</v>
      </c>
      <c r="P598" s="5">
        <f t="shared" si="262"/>
        <v>0.38721570104733732</v>
      </c>
      <c r="Q598" s="4">
        <f t="shared" si="280"/>
        <v>0.45822413429173292</v>
      </c>
      <c r="R598" s="4">
        <f t="shared" si="263"/>
        <v>0.31065349010029114</v>
      </c>
      <c r="S598" s="4">
        <f t="shared" si="284"/>
        <v>0</v>
      </c>
      <c r="T598" s="4">
        <f t="shared" si="285"/>
        <v>0</v>
      </c>
      <c r="U598" s="5">
        <f t="shared" si="286"/>
        <v>1.328311342183728</v>
      </c>
      <c r="V598" s="5">
        <f t="shared" si="287"/>
        <v>-8.7644779210626655</v>
      </c>
      <c r="W598" s="5">
        <f t="shared" si="288"/>
        <v>10.576618797478751</v>
      </c>
      <c r="X598" s="5">
        <f t="shared" si="264"/>
        <v>0.99999999999999978</v>
      </c>
      <c r="Y598" s="5">
        <f t="shared" si="265"/>
        <v>-0.52947184471111008</v>
      </c>
      <c r="Z598" s="5">
        <f t="shared" si="266"/>
        <v>7.8645601067553468</v>
      </c>
      <c r="AA598" s="5">
        <f t="shared" si="267"/>
        <v>6.5835848114165785</v>
      </c>
      <c r="AB598" s="5">
        <f t="shared" si="268"/>
        <v>0.79883949747261795</v>
      </c>
      <c r="AC598" s="5">
        <f t="shared" si="269"/>
        <v>-0.89991781430731876</v>
      </c>
      <c r="AD598" s="5">
        <f t="shared" si="270"/>
        <v>-15.01379639110467</v>
      </c>
      <c r="AE598">
        <f t="shared" si="289"/>
        <v>0</v>
      </c>
    </row>
    <row r="599" spans="1:31" x14ac:dyDescent="0.2">
      <c r="A599">
        <f t="shared" si="259"/>
        <v>5.6699999999999235</v>
      </c>
      <c r="B599" s="5">
        <f t="shared" si="271"/>
        <v>-40.223019245362117</v>
      </c>
      <c r="C599" s="5">
        <f t="shared" si="272"/>
        <v>402.79209626731461</v>
      </c>
      <c r="D599" s="5">
        <f t="shared" si="273"/>
        <v>-2.9382142535852473</v>
      </c>
      <c r="E599" s="2">
        <f t="shared" si="281"/>
        <v>404.79545957511726</v>
      </c>
      <c r="F599" s="2">
        <f t="shared" si="282"/>
        <v>-5.7026792787583362</v>
      </c>
      <c r="G599" s="3">
        <f t="shared" si="274"/>
        <v>-7.8730621704587396</v>
      </c>
      <c r="H599" s="3">
        <f t="shared" si="275"/>
        <v>51.991831863444183</v>
      </c>
      <c r="I599" s="3">
        <f t="shared" si="276"/>
        <v>-62.90264553281407</v>
      </c>
      <c r="J599" s="2">
        <f t="shared" si="283"/>
        <v>81.987063025110331</v>
      </c>
      <c r="K599" s="2">
        <f t="shared" si="277"/>
        <v>55.887568524274251</v>
      </c>
      <c r="L599" s="6">
        <f t="shared" si="260"/>
        <v>2960.3739697472179</v>
      </c>
      <c r="M599" s="2">
        <f t="shared" si="261"/>
        <v>37.518628436032451</v>
      </c>
      <c r="N599" s="2">
        <f t="shared" si="278"/>
        <v>81.987063025110331</v>
      </c>
      <c r="O599" s="2">
        <f t="shared" si="279"/>
        <v>55.887568524274251</v>
      </c>
      <c r="P599" s="5">
        <f t="shared" si="262"/>
        <v>0.38721553200648257</v>
      </c>
      <c r="Q599" s="4">
        <f t="shared" si="280"/>
        <v>0.4576164464452343</v>
      </c>
      <c r="R599" s="4">
        <f t="shared" si="263"/>
        <v>0.31050797753445503</v>
      </c>
      <c r="S599" s="4">
        <f t="shared" si="284"/>
        <v>0</v>
      </c>
      <c r="T599" s="4">
        <f t="shared" si="285"/>
        <v>0</v>
      </c>
      <c r="U599" s="5">
        <f t="shared" si="286"/>
        <v>1.3287251905767556</v>
      </c>
      <c r="V599" s="5">
        <f t="shared" si="287"/>
        <v>-8.7745854415327518</v>
      </c>
      <c r="W599" s="5">
        <f t="shared" si="288"/>
        <v>10.615987510803627</v>
      </c>
      <c r="X599" s="5">
        <f t="shared" si="264"/>
        <v>1</v>
      </c>
      <c r="Y599" s="5">
        <f t="shared" si="265"/>
        <v>-0.52671100684787131</v>
      </c>
      <c r="Z599" s="5">
        <f t="shared" si="266"/>
        <v>7.8910418142647911</v>
      </c>
      <c r="AA599" s="5">
        <f t="shared" si="267"/>
        <v>6.5882212779310603</v>
      </c>
      <c r="AB599" s="5">
        <f t="shared" si="268"/>
        <v>0.80201418372888433</v>
      </c>
      <c r="AC599" s="5">
        <f t="shared" si="269"/>
        <v>-0.88354362726796065</v>
      </c>
      <c r="AD599" s="5">
        <f t="shared" si="270"/>
        <v>-14.96979121126531</v>
      </c>
      <c r="AE599">
        <f t="shared" si="289"/>
        <v>0</v>
      </c>
    </row>
    <row r="600" spans="1:31" x14ac:dyDescent="0.2">
      <c r="A600">
        <f t="shared" si="259"/>
        <v>5.6799999999999233</v>
      </c>
      <c r="B600" s="5">
        <f t="shared" si="271"/>
        <v>-40.301709766357519</v>
      </c>
      <c r="C600" s="5">
        <f t="shared" si="272"/>
        <v>403.31197040876771</v>
      </c>
      <c r="D600" s="5">
        <f t="shared" si="273"/>
        <v>-3.5679891984739514</v>
      </c>
      <c r="E600" s="2">
        <f t="shared" si="281"/>
        <v>405.32058088023911</v>
      </c>
      <c r="F600" s="2">
        <f t="shared" si="282"/>
        <v>-5.7064455274080395</v>
      </c>
      <c r="G600" s="3">
        <f t="shared" si="274"/>
        <v>-7.8650420286214509</v>
      </c>
      <c r="H600" s="3">
        <f t="shared" si="275"/>
        <v>51.982996427171507</v>
      </c>
      <c r="I600" s="3">
        <f t="shared" si="276"/>
        <v>-63.05234344492672</v>
      </c>
      <c r="J600" s="2">
        <f t="shared" si="283"/>
        <v>82.095607784803576</v>
      </c>
      <c r="K600" s="2">
        <f t="shared" si="277"/>
        <v>55.961559498843606</v>
      </c>
      <c r="L600" s="6">
        <f t="shared" si="260"/>
        <v>2960.3710711149811</v>
      </c>
      <c r="M600" s="2">
        <f t="shared" si="261"/>
        <v>37.518591699894721</v>
      </c>
      <c r="N600" s="2">
        <f t="shared" si="278"/>
        <v>82.095607784803576</v>
      </c>
      <c r="O600" s="2">
        <f t="shared" si="279"/>
        <v>55.961559498843606</v>
      </c>
      <c r="P600" s="5">
        <f t="shared" si="262"/>
        <v>0.38721536278007618</v>
      </c>
      <c r="Q600" s="4">
        <f t="shared" si="280"/>
        <v>0.45701094994316677</v>
      </c>
      <c r="R600" s="4">
        <f t="shared" si="263"/>
        <v>0.31036274086488586</v>
      </c>
      <c r="S600" s="4">
        <f t="shared" si="284"/>
        <v>0</v>
      </c>
      <c r="T600" s="4">
        <f t="shared" si="285"/>
        <v>0</v>
      </c>
      <c r="U600" s="5">
        <f t="shared" si="286"/>
        <v>1.3291284031970672</v>
      </c>
      <c r="V600" s="5">
        <f t="shared" si="287"/>
        <v>-8.7847053815115412</v>
      </c>
      <c r="W600" s="5">
        <f t="shared" si="288"/>
        <v>10.655335375935355</v>
      </c>
      <c r="X600" s="5">
        <f t="shared" si="264"/>
        <v>1</v>
      </c>
      <c r="Y600" s="5">
        <f t="shared" si="265"/>
        <v>-0.52395785496075009</v>
      </c>
      <c r="Z600" s="5">
        <f t="shared" si="266"/>
        <v>7.9174884250892648</v>
      </c>
      <c r="AA600" s="5">
        <f t="shared" si="267"/>
        <v>6.5928671378752233</v>
      </c>
      <c r="AB600" s="5">
        <f t="shared" si="268"/>
        <v>0.80517054823631706</v>
      </c>
      <c r="AC600" s="5">
        <f t="shared" si="269"/>
        <v>-0.86721695642227647</v>
      </c>
      <c r="AD600" s="5">
        <f t="shared" si="270"/>
        <v>-14.92579748618942</v>
      </c>
      <c r="AE600">
        <f t="shared" si="289"/>
        <v>0</v>
      </c>
    </row>
    <row r="601" spans="1:31" x14ac:dyDescent="0.2">
      <c r="A601">
        <f t="shared" ref="A601:A664" si="290">A600+dt</f>
        <v>5.6899999999999231</v>
      </c>
      <c r="B601" s="5">
        <f t="shared" si="271"/>
        <v>-40.380319928116322</v>
      </c>
      <c r="C601" s="5">
        <f t="shared" si="272"/>
        <v>403.83175701219159</v>
      </c>
      <c r="D601" s="5">
        <f t="shared" si="273"/>
        <v>-4.1992589227975285</v>
      </c>
      <c r="E601" s="2">
        <f t="shared" si="281"/>
        <v>405.84560883302754</v>
      </c>
      <c r="F601" s="2">
        <f t="shared" si="282"/>
        <v>-5.710191970876255</v>
      </c>
      <c r="G601" s="3">
        <f t="shared" si="274"/>
        <v>-7.8569903231390876</v>
      </c>
      <c r="H601" s="3">
        <f t="shared" si="275"/>
        <v>51.974324257607286</v>
      </c>
      <c r="I601" s="3">
        <f t="shared" si="276"/>
        <v>-63.201601419788616</v>
      </c>
      <c r="J601" s="2">
        <f t="shared" si="283"/>
        <v>82.204045526960726</v>
      </c>
      <c r="K601" s="2">
        <f t="shared" si="277"/>
        <v>56.035477523490606</v>
      </c>
      <c r="L601" s="6">
        <f t="shared" si="260"/>
        <v>2960.3681693335766</v>
      </c>
      <c r="M601" s="2">
        <f t="shared" si="261"/>
        <v>37.518554923845677</v>
      </c>
      <c r="N601" s="2">
        <f t="shared" si="278"/>
        <v>82.204045526960726</v>
      </c>
      <c r="O601" s="2">
        <f t="shared" si="279"/>
        <v>56.035477523490606</v>
      </c>
      <c r="P601" s="5">
        <f t="shared" si="262"/>
        <v>0.38721519336998278</v>
      </c>
      <c r="Q601" s="4">
        <f t="shared" si="280"/>
        <v>0.45640764616068191</v>
      </c>
      <c r="R601" s="4">
        <f t="shared" si="263"/>
        <v>0.31021778248365894</v>
      </c>
      <c r="S601" s="4">
        <f t="shared" si="284"/>
        <v>0</v>
      </c>
      <c r="T601" s="4">
        <f t="shared" si="285"/>
        <v>0</v>
      </c>
      <c r="U601" s="5">
        <f t="shared" si="286"/>
        <v>1.3295209589539825</v>
      </c>
      <c r="V601" s="5">
        <f t="shared" si="287"/>
        <v>-8.7948375377852717</v>
      </c>
      <c r="W601" s="5">
        <f t="shared" si="288"/>
        <v>10.694661730662952</v>
      </c>
      <c r="X601" s="5">
        <f t="shared" si="264"/>
        <v>1</v>
      </c>
      <c r="Y601" s="5">
        <f t="shared" si="265"/>
        <v>-0.52121241518245032</v>
      </c>
      <c r="Z601" s="5">
        <f t="shared" si="266"/>
        <v>7.9438995962389338</v>
      </c>
      <c r="AA601" s="5">
        <f t="shared" si="267"/>
        <v>6.5975222940574199</v>
      </c>
      <c r="AB601" s="5">
        <f t="shared" si="268"/>
        <v>0.80830854377153216</v>
      </c>
      <c r="AC601" s="5">
        <f t="shared" si="269"/>
        <v>-0.85093794154633784</v>
      </c>
      <c r="AD601" s="5">
        <f t="shared" si="270"/>
        <v>-14.881815975279629</v>
      </c>
      <c r="AE601">
        <f t="shared" si="289"/>
        <v>0</v>
      </c>
    </row>
    <row r="602" spans="1:31" x14ac:dyDescent="0.2">
      <c r="A602">
        <f t="shared" si="290"/>
        <v>5.6999999999999229</v>
      </c>
      <c r="B602" s="5">
        <f t="shared" si="271"/>
        <v>-40.458849415920525</v>
      </c>
      <c r="C602" s="5">
        <f t="shared" si="272"/>
        <v>404.35145770787057</v>
      </c>
      <c r="D602" s="5">
        <f t="shared" si="273"/>
        <v>-4.8320190277941792</v>
      </c>
      <c r="E602" s="2">
        <f t="shared" si="281"/>
        <v>406.37054500362103</v>
      </c>
      <c r="F602" s="2">
        <f t="shared" si="282"/>
        <v>-5.7139186214875837</v>
      </c>
      <c r="G602" s="3">
        <f t="shared" si="274"/>
        <v>-7.848907237701372</v>
      </c>
      <c r="H602" s="3">
        <f t="shared" si="275"/>
        <v>51.965814878191821</v>
      </c>
      <c r="I602" s="3">
        <f t="shared" si="276"/>
        <v>-63.350419579541416</v>
      </c>
      <c r="J602" s="2">
        <f t="shared" si="283"/>
        <v>82.312374049619578</v>
      </c>
      <c r="K602" s="2">
        <f t="shared" si="277"/>
        <v>56.109321097218526</v>
      </c>
      <c r="L602" s="6">
        <f t="shared" si="260"/>
        <v>2960.3652644348199</v>
      </c>
      <c r="M602" s="2">
        <f t="shared" si="261"/>
        <v>37.518518108288511</v>
      </c>
      <c r="N602" s="2">
        <f t="shared" si="278"/>
        <v>82.312374049619578</v>
      </c>
      <c r="O602" s="2">
        <f t="shared" si="279"/>
        <v>56.109321097218526</v>
      </c>
      <c r="P602" s="5">
        <f t="shared" si="262"/>
        <v>0.38721502377806027</v>
      </c>
      <c r="Q602" s="4">
        <f t="shared" si="280"/>
        <v>0.45580653627693429</v>
      </c>
      <c r="R602" s="4">
        <f t="shared" si="263"/>
        <v>0.31007310473977368</v>
      </c>
      <c r="S602" s="4">
        <f t="shared" si="284"/>
        <v>0</v>
      </c>
      <c r="T602" s="4">
        <f t="shared" si="285"/>
        <v>0</v>
      </c>
      <c r="U602" s="5">
        <f t="shared" si="286"/>
        <v>1.3299028375993398</v>
      </c>
      <c r="V602" s="5">
        <f t="shared" si="287"/>
        <v>-8.8049817091364506</v>
      </c>
      <c r="W602" s="5">
        <f t="shared" si="288"/>
        <v>10.73396591531311</v>
      </c>
      <c r="X602" s="5">
        <f t="shared" si="264"/>
        <v>0.99999999999999978</v>
      </c>
      <c r="Y602" s="5">
        <f t="shared" si="265"/>
        <v>-0.51847471356188701</v>
      </c>
      <c r="Z602" s="5">
        <f t="shared" si="266"/>
        <v>7.970274987189347</v>
      </c>
      <c r="AA602" s="5">
        <f t="shared" si="267"/>
        <v>6.6021866503860807</v>
      </c>
      <c r="AB602" s="5">
        <f t="shared" si="268"/>
        <v>0.81142812403745279</v>
      </c>
      <c r="AC602" s="5">
        <f t="shared" si="269"/>
        <v>-0.8347067219471036</v>
      </c>
      <c r="AD602" s="5">
        <f t="shared" si="270"/>
        <v>-14.837847434300809</v>
      </c>
      <c r="AE602">
        <f t="shared" si="289"/>
        <v>0</v>
      </c>
    </row>
    <row r="603" spans="1:31" x14ac:dyDescent="0.2">
      <c r="A603">
        <f t="shared" si="290"/>
        <v>5.7099999999999227</v>
      </c>
      <c r="B603" s="5">
        <f t="shared" si="271"/>
        <v>-40.537297916891333</v>
      </c>
      <c r="C603" s="5">
        <f t="shared" si="272"/>
        <v>404.87107412131638</v>
      </c>
      <c r="D603" s="5">
        <f t="shared" si="273"/>
        <v>-5.466265115961308</v>
      </c>
      <c r="E603" s="2">
        <f t="shared" si="281"/>
        <v>406.89539095761614</v>
      </c>
      <c r="F603" s="2">
        <f t="shared" si="282"/>
        <v>-5.7176254917427798</v>
      </c>
      <c r="G603" s="3">
        <f t="shared" si="274"/>
        <v>-7.8407929564609971</v>
      </c>
      <c r="H603" s="3">
        <f t="shared" si="275"/>
        <v>51.957467810972354</v>
      </c>
      <c r="I603" s="3">
        <f t="shared" si="276"/>
        <v>-63.498798053884421</v>
      </c>
      <c r="J603" s="2">
        <f t="shared" si="283"/>
        <v>82.420591176005971</v>
      </c>
      <c r="K603" s="2">
        <f t="shared" si="277"/>
        <v>56.183088736200389</v>
      </c>
      <c r="L603" s="6">
        <f t="shared" si="260"/>
        <v>2960.3623564504155</v>
      </c>
      <c r="M603" s="2">
        <f t="shared" si="261"/>
        <v>37.518481253625062</v>
      </c>
      <c r="N603" s="2">
        <f t="shared" si="278"/>
        <v>82.420591176005971</v>
      </c>
      <c r="O603" s="2">
        <f t="shared" si="279"/>
        <v>56.183088736200389</v>
      </c>
      <c r="P603" s="5">
        <f t="shared" si="262"/>
        <v>0.38721485400616007</v>
      </c>
      <c r="Q603" s="4">
        <f t="shared" si="280"/>
        <v>0.45520762127883557</v>
      </c>
      <c r="R603" s="4">
        <f t="shared" si="263"/>
        <v>0.30992870993959604</v>
      </c>
      <c r="S603" s="4">
        <f t="shared" si="284"/>
        <v>0</v>
      </c>
      <c r="T603" s="4">
        <f t="shared" si="285"/>
        <v>0</v>
      </c>
      <c r="U603" s="5">
        <f t="shared" si="286"/>
        <v>1.3302740197226348</v>
      </c>
      <c r="V603" s="5">
        <f t="shared" si="287"/>
        <v>-8.8151376963164196</v>
      </c>
      <c r="W603" s="5">
        <f t="shared" si="288"/>
        <v>10.773247272789002</v>
      </c>
      <c r="X603" s="5">
        <f t="shared" si="264"/>
        <v>1.0000000000000002</v>
      </c>
      <c r="Y603" s="5">
        <f t="shared" si="265"/>
        <v>-0.51574477605719771</v>
      </c>
      <c r="Z603" s="5">
        <f t="shared" si="266"/>
        <v>7.9966142598928798</v>
      </c>
      <c r="AA603" s="5">
        <f t="shared" si="267"/>
        <v>6.6068601118493735</v>
      </c>
      <c r="AB603" s="5">
        <f t="shared" si="268"/>
        <v>0.81452924366543711</v>
      </c>
      <c r="AC603" s="5">
        <f t="shared" si="269"/>
        <v>-0.81852343642353986</v>
      </c>
      <c r="AD603" s="5">
        <f t="shared" si="270"/>
        <v>-14.793892615361624</v>
      </c>
      <c r="AE603">
        <f t="shared" si="289"/>
        <v>0</v>
      </c>
    </row>
    <row r="604" spans="1:31" x14ac:dyDescent="0.2">
      <c r="A604">
        <f t="shared" si="290"/>
        <v>5.7199999999999225</v>
      </c>
      <c r="B604" s="5">
        <f t="shared" si="271"/>
        <v>-40.615665119993764</v>
      </c>
      <c r="C604" s="5">
        <f t="shared" si="272"/>
        <v>405.39060787325428</v>
      </c>
      <c r="D604" s="5">
        <f t="shared" si="273"/>
        <v>-6.1019927911309209</v>
      </c>
      <c r="E604" s="2">
        <f t="shared" si="281"/>
        <v>407.42014825605531</v>
      </c>
      <c r="F604" s="2">
        <f t="shared" si="282"/>
        <v>-5.7213125943194569</v>
      </c>
      <c r="G604" s="3">
        <f t="shared" si="274"/>
        <v>-7.8326476640243428</v>
      </c>
      <c r="H604" s="3">
        <f t="shared" si="275"/>
        <v>51.94928257660812</v>
      </c>
      <c r="I604" s="3">
        <f t="shared" si="276"/>
        <v>-63.646736980038035</v>
      </c>
      <c r="J604" s="2">
        <f t="shared" si="283"/>
        <v>82.528694754365091</v>
      </c>
      <c r="K604" s="2">
        <f t="shared" si="277"/>
        <v>56.256778973663998</v>
      </c>
      <c r="L604" s="6">
        <f t="shared" si="260"/>
        <v>2960.359445411952</v>
      </c>
      <c r="M604" s="2">
        <f t="shared" si="261"/>
        <v>37.518444360255636</v>
      </c>
      <c r="N604" s="2">
        <f t="shared" si="278"/>
        <v>82.528694754365091</v>
      </c>
      <c r="O604" s="2">
        <f t="shared" si="279"/>
        <v>56.256778973663998</v>
      </c>
      <c r="P604" s="5">
        <f t="shared" si="262"/>
        <v>0.38721468405612708</v>
      </c>
      <c r="Q604" s="4">
        <f t="shared" si="280"/>
        <v>0.45461090196475229</v>
      </c>
      <c r="R604" s="4">
        <f t="shared" si="263"/>
        <v>0.30978460034729682</v>
      </c>
      <c r="S604" s="4">
        <f t="shared" si="284"/>
        <v>0</v>
      </c>
      <c r="T604" s="4">
        <f t="shared" si="285"/>
        <v>0</v>
      </c>
      <c r="U604" s="5">
        <f t="shared" si="286"/>
        <v>1.3306344867461286</v>
      </c>
      <c r="V604" s="5">
        <f t="shared" si="287"/>
        <v>-8.8253053020182062</v>
      </c>
      <c r="W604" s="5">
        <f t="shared" si="288"/>
        <v>10.812505148608398</v>
      </c>
      <c r="X604" s="5">
        <f t="shared" si="264"/>
        <v>0.99999999999999978</v>
      </c>
      <c r="Y604" s="5">
        <f t="shared" si="265"/>
        <v>-0.5130226285288908</v>
      </c>
      <c r="Z604" s="5">
        <f t="shared" si="266"/>
        <v>8.0229170787896926</v>
      </c>
      <c r="AA604" s="5">
        <f t="shared" si="267"/>
        <v>6.6115425844950844</v>
      </c>
      <c r="AB604" s="5">
        <f t="shared" si="268"/>
        <v>0.81761185821723781</v>
      </c>
      <c r="AC604" s="5">
        <f t="shared" si="269"/>
        <v>-0.80238822322851355</v>
      </c>
      <c r="AD604" s="5">
        <f t="shared" si="270"/>
        <v>-14.749952266896518</v>
      </c>
      <c r="AE604">
        <f t="shared" si="289"/>
        <v>0</v>
      </c>
    </row>
    <row r="605" spans="1:31" x14ac:dyDescent="0.2">
      <c r="A605">
        <f t="shared" si="290"/>
        <v>5.7299999999999223</v>
      </c>
      <c r="B605" s="5">
        <f t="shared" si="271"/>
        <v>-40.693950716041094</v>
      </c>
      <c r="C605" s="5">
        <f t="shared" si="272"/>
        <v>405.91006057960919</v>
      </c>
      <c r="D605" s="5">
        <f t="shared" si="273"/>
        <v>-6.7391976585446463</v>
      </c>
      <c r="E605" s="2">
        <f t="shared" si="281"/>
        <v>407.94481845541515</v>
      </c>
      <c r="F605" s="2">
        <f t="shared" si="282"/>
        <v>-5.7249799420727658</v>
      </c>
      <c r="G605" s="3">
        <f t="shared" si="274"/>
        <v>-7.8244715454421705</v>
      </c>
      <c r="H605" s="3">
        <f t="shared" si="275"/>
        <v>51.941258694375833</v>
      </c>
      <c r="I605" s="3">
        <f t="shared" si="276"/>
        <v>-63.794236502707001</v>
      </c>
      <c r="J605" s="2">
        <f t="shared" si="283"/>
        <v>82.636682657793216</v>
      </c>
      <c r="K605" s="2">
        <f t="shared" si="277"/>
        <v>56.33039035977724</v>
      </c>
      <c r="L605" s="6">
        <f t="shared" si="260"/>
        <v>2960.3565313509071</v>
      </c>
      <c r="M605" s="2">
        <f t="shared" si="261"/>
        <v>37.518407428579202</v>
      </c>
      <c r="N605" s="2">
        <f t="shared" si="278"/>
        <v>82.636682657793216</v>
      </c>
      <c r="O605" s="2">
        <f t="shared" si="279"/>
        <v>56.33039035977724</v>
      </c>
      <c r="P605" s="5">
        <f t="shared" si="262"/>
        <v>0.38721451392979933</v>
      </c>
      <c r="Q605" s="4">
        <f t="shared" si="280"/>
        <v>0.45401637894815655</v>
      </c>
      <c r="R605" s="4">
        <f t="shared" si="263"/>
        <v>0.30964077818528951</v>
      </c>
      <c r="S605" s="4">
        <f t="shared" si="284"/>
        <v>0</v>
      </c>
      <c r="T605" s="4">
        <f t="shared" si="285"/>
        <v>0</v>
      </c>
      <c r="U605" s="5">
        <f t="shared" si="286"/>
        <v>1.3309842209199154</v>
      </c>
      <c r="V605" s="5">
        <f t="shared" si="287"/>
        <v>-8.8354843308496971</v>
      </c>
      <c r="W605" s="5">
        <f t="shared" si="288"/>
        <v>10.851738890941036</v>
      </c>
      <c r="X605" s="5">
        <f t="shared" si="264"/>
        <v>1</v>
      </c>
      <c r="Y605" s="5">
        <f t="shared" si="265"/>
        <v>-0.51030829673314493</v>
      </c>
      <c r="Z605" s="5">
        <f t="shared" si="266"/>
        <v>8.0491831108183103</v>
      </c>
      <c r="AA605" s="5">
        <f t="shared" si="267"/>
        <v>6.6162339754108697</v>
      </c>
      <c r="AB605" s="5">
        <f t="shared" si="268"/>
        <v>0.82067592418677049</v>
      </c>
      <c r="AC605" s="5">
        <f t="shared" si="269"/>
        <v>-0.7863012200313868</v>
      </c>
      <c r="AD605" s="5">
        <f t="shared" si="270"/>
        <v>-14.706027133648092</v>
      </c>
      <c r="AE605">
        <f t="shared" si="289"/>
        <v>0</v>
      </c>
    </row>
    <row r="606" spans="1:31" x14ac:dyDescent="0.2">
      <c r="A606">
        <f t="shared" si="290"/>
        <v>5.7399999999999221</v>
      </c>
      <c r="B606" s="5">
        <f t="shared" si="271"/>
        <v>-40.77215439769931</v>
      </c>
      <c r="C606" s="5">
        <f t="shared" si="272"/>
        <v>406.42943385149198</v>
      </c>
      <c r="D606" s="5">
        <f t="shared" si="273"/>
        <v>-7.3778753249283984</v>
      </c>
      <c r="E606" s="2">
        <f t="shared" si="281"/>
        <v>408.46940310759402</v>
      </c>
      <c r="F606" s="2">
        <f t="shared" si="282"/>
        <v>-5.7286275480360516</v>
      </c>
      <c r="G606" s="3">
        <f t="shared" si="274"/>
        <v>-7.8162647862003025</v>
      </c>
      <c r="H606" s="3">
        <f t="shared" si="275"/>
        <v>51.933395682175522</v>
      </c>
      <c r="I606" s="3">
        <f t="shared" si="276"/>
        <v>-63.941296774043479</v>
      </c>
      <c r="J606" s="2">
        <f t="shared" si="283"/>
        <v>82.744552784069754</v>
      </c>
      <c r="K606" s="2">
        <f t="shared" si="277"/>
        <v>56.403921461533571</v>
      </c>
      <c r="L606" s="6">
        <f t="shared" si="260"/>
        <v>2960.3536142986422</v>
      </c>
      <c r="M606" s="2">
        <f t="shared" si="261"/>
        <v>37.518370458993203</v>
      </c>
      <c r="N606" s="2">
        <f t="shared" si="278"/>
        <v>82.744552784069754</v>
      </c>
      <c r="O606" s="2">
        <f t="shared" si="279"/>
        <v>56.403921461533571</v>
      </c>
      <c r="P606" s="5">
        <f t="shared" si="262"/>
        <v>0.38721434362900842</v>
      </c>
      <c r="Q606" s="4">
        <f t="shared" si="280"/>
        <v>0.45342405266122077</v>
      </c>
      <c r="R606" s="4">
        <f t="shared" si="263"/>
        <v>0.30949724563466297</v>
      </c>
      <c r="S606" s="4">
        <f t="shared" si="284"/>
        <v>0</v>
      </c>
      <c r="T606" s="4">
        <f t="shared" si="285"/>
        <v>0</v>
      </c>
      <c r="U606" s="5">
        <f t="shared" si="286"/>
        <v>1.3313232053169619</v>
      </c>
      <c r="V606" s="5">
        <f t="shared" si="287"/>
        <v>-8.8456745893071105</v>
      </c>
      <c r="W606" s="5">
        <f t="shared" si="288"/>
        <v>10.890947850645293</v>
      </c>
      <c r="X606" s="5">
        <f t="shared" si="264"/>
        <v>0.99999999999999978</v>
      </c>
      <c r="Y606" s="5">
        <f t="shared" si="265"/>
        <v>-0.50760180631523688</v>
      </c>
      <c r="Z606" s="5">
        <f t="shared" si="266"/>
        <v>8.0754120254256563</v>
      </c>
      <c r="AA606" s="5">
        <f t="shared" si="267"/>
        <v>6.6209341927046896</v>
      </c>
      <c r="AB606" s="5">
        <f t="shared" si="268"/>
        <v>0.82372139900172503</v>
      </c>
      <c r="AC606" s="5">
        <f t="shared" si="269"/>
        <v>-0.7702625638814542</v>
      </c>
      <c r="AD606" s="5">
        <f t="shared" si="270"/>
        <v>-14.662117956650015</v>
      </c>
      <c r="AE606">
        <f t="shared" si="289"/>
        <v>0</v>
      </c>
    </row>
    <row r="607" spans="1:31" x14ac:dyDescent="0.2">
      <c r="A607">
        <f t="shared" si="290"/>
        <v>5.7499999999999218</v>
      </c>
      <c r="B607" s="5">
        <f t="shared" si="271"/>
        <v>-40.850275859491362</v>
      </c>
      <c r="C607" s="5">
        <f t="shared" si="272"/>
        <v>406.94872929518556</v>
      </c>
      <c r="D607" s="5">
        <f t="shared" si="273"/>
        <v>-8.0180213985666668</v>
      </c>
      <c r="E607" s="2">
        <f t="shared" si="281"/>
        <v>408.99390375990049</v>
      </c>
      <c r="F607" s="2">
        <f t="shared" si="282"/>
        <v>-5.7322554254214877</v>
      </c>
      <c r="G607" s="3">
        <f t="shared" si="274"/>
        <v>-7.8080275722102854</v>
      </c>
      <c r="H607" s="3">
        <f t="shared" si="275"/>
        <v>51.925693056536709</v>
      </c>
      <c r="I607" s="3">
        <f t="shared" si="276"/>
        <v>-64.087917953609974</v>
      </c>
      <c r="J607" s="2">
        <f t="shared" si="283"/>
        <v>82.852303055489671</v>
      </c>
      <c r="K607" s="2">
        <f t="shared" si="277"/>
        <v>56.477370862637812</v>
      </c>
      <c r="L607" s="6">
        <f t="shared" si="260"/>
        <v>2960.3506942864046</v>
      </c>
      <c r="M607" s="2">
        <f t="shared" si="261"/>
        <v>37.518333451893668</v>
      </c>
      <c r="N607" s="2">
        <f t="shared" si="278"/>
        <v>82.852303055489671</v>
      </c>
      <c r="O607" s="2">
        <f t="shared" si="279"/>
        <v>56.477370862637812</v>
      </c>
      <c r="P607" s="5">
        <f t="shared" si="262"/>
        <v>0.38721417315557899</v>
      </c>
      <c r="Q607" s="4">
        <f t="shared" si="280"/>
        <v>0.45283392335836531</v>
      </c>
      <c r="R607" s="4">
        <f t="shared" si="263"/>
        <v>0.30935400483561371</v>
      </c>
      <c r="S607" s="4">
        <f t="shared" si="284"/>
        <v>0</v>
      </c>
      <c r="T607" s="4">
        <f t="shared" si="285"/>
        <v>0</v>
      </c>
      <c r="U607" s="5">
        <f t="shared" si="286"/>
        <v>1.3316514238281056</v>
      </c>
      <c r="V607" s="5">
        <f t="shared" si="287"/>
        <v>-8.8558758857487323</v>
      </c>
      <c r="W607" s="5">
        <f t="shared" si="288"/>
        <v>10.930131381304129</v>
      </c>
      <c r="X607" s="5">
        <f t="shared" si="264"/>
        <v>1</v>
      </c>
      <c r="Y607" s="5">
        <f t="shared" si="265"/>
        <v>-0.50490318280311164</v>
      </c>
      <c r="Z607" s="5">
        <f t="shared" si="266"/>
        <v>8.1016034945766933</v>
      </c>
      <c r="AA607" s="5">
        <f t="shared" si="267"/>
        <v>6.6256431454855775</v>
      </c>
      <c r="AB607" s="5">
        <f t="shared" si="268"/>
        <v>0.826748241024994</v>
      </c>
      <c r="AC607" s="5">
        <f t="shared" si="269"/>
        <v>-0.75427239117203904</v>
      </c>
      <c r="AD607" s="5">
        <f t="shared" si="270"/>
        <v>-14.618225473210295</v>
      </c>
      <c r="AE607">
        <f t="shared" si="289"/>
        <v>0</v>
      </c>
    </row>
    <row r="608" spans="1:31" x14ac:dyDescent="0.2">
      <c r="A608">
        <f t="shared" si="290"/>
        <v>5.7599999999999216</v>
      </c>
      <c r="B608" s="5">
        <f t="shared" si="271"/>
        <v>-40.928314797801413</v>
      </c>
      <c r="C608" s="5">
        <f t="shared" si="272"/>
        <v>407.46794851213133</v>
      </c>
      <c r="D608" s="5">
        <f t="shared" si="273"/>
        <v>-8.6596314893764266</v>
      </c>
      <c r="E608" s="2">
        <f t="shared" si="281"/>
        <v>409.5183219550413</v>
      </c>
      <c r="F608" s="2">
        <f t="shared" si="282"/>
        <v>-5.7358635876206927</v>
      </c>
      <c r="G608" s="3">
        <f t="shared" si="274"/>
        <v>-7.7997600898000359</v>
      </c>
      <c r="H608" s="3">
        <f t="shared" si="275"/>
        <v>51.91815033262499</v>
      </c>
      <c r="I608" s="3">
        <f t="shared" si="276"/>
        <v>-64.23410020834207</v>
      </c>
      <c r="J608" s="2">
        <f t="shared" si="283"/>
        <v>82.959931418696442</v>
      </c>
      <c r="K608" s="2">
        <f t="shared" si="277"/>
        <v>56.550737163392256</v>
      </c>
      <c r="L608" s="6">
        <f t="shared" ref="L608:L671" si="291">SQRT(spin^2-flag*((30/PI())*(wx*G608+wy*H608+wz*I608)/J608)^2)*EXP(-A608/(tau*146.7/N608))</f>
        <v>2960.3477713453258</v>
      </c>
      <c r="M608" s="2">
        <f t="shared" ref="M608:M671" si="292">(L608*PI()/30)*(circ/(2*PI()))/12</f>
        <v>37.51829640767513</v>
      </c>
      <c r="N608" s="2">
        <f t="shared" si="278"/>
        <v>82.959931418696442</v>
      </c>
      <c r="O608" s="2">
        <f t="shared" si="279"/>
        <v>56.550737163392256</v>
      </c>
      <c r="P608" s="5">
        <f t="shared" ref="P608:P671" si="293">cd0+(cdspin*L608/1000)*EXP(-A608/(tau*146.7/N608))</f>
        <v>0.38721400251132909</v>
      </c>
      <c r="Q608" s="4">
        <f t="shared" si="280"/>
        <v>0.45224599111975328</v>
      </c>
      <c r="R608" s="4">
        <f t="shared" ref="R608:R671" si="294">cl2_*Q608/(cl0+cl1_*Q608)</f>
        <v>0.30921105788787329</v>
      </c>
      <c r="S608" s="4">
        <f t="shared" si="284"/>
        <v>0</v>
      </c>
      <c r="T608" s="4">
        <f t="shared" si="285"/>
        <v>0</v>
      </c>
      <c r="U608" s="5">
        <f t="shared" si="286"/>
        <v>1.3319688611570306</v>
      </c>
      <c r="V608" s="5">
        <f t="shared" si="287"/>
        <v>-8.8660880303690117</v>
      </c>
      <c r="W608" s="5">
        <f t="shared" si="288"/>
        <v>10.969288839260368</v>
      </c>
      <c r="X608" s="5">
        <f t="shared" ref="X608:X671" si="295">M608/(romega*EXP(-A608/(tau*146.7/N608)))</f>
        <v>0.99999999999999978</v>
      </c>
      <c r="Y608" s="5">
        <f t="shared" ref="Y608:Y671" si="296">const*($R608/omega)*N608*(wy*I608-wz*(H608-T608))</f>
        <v>-0.50221245160108807</v>
      </c>
      <c r="Z608" s="5">
        <f t="shared" ref="Z608:Z671" si="297">const*($R608/omega)*N608*(wz*(G608-S608)-wx*I608)</f>
        <v>8.1277571927636121</v>
      </c>
      <c r="AA608" s="5">
        <f t="shared" ref="AA608:AA671" si="298">const*($R608/omega)*N608*(wx*(H608-T608)-wy*(G608-S608))</f>
        <v>6.6303607438446397</v>
      </c>
      <c r="AB608" s="5">
        <f t="shared" ref="AB608:AB671" si="299">U608+Y608</f>
        <v>0.82975640955594254</v>
      </c>
      <c r="AC608" s="5">
        <f t="shared" ref="AC608:AC671" si="300">V608+Z608</f>
        <v>-0.73833083760539964</v>
      </c>
      <c r="AD608" s="5">
        <f t="shared" ref="AD608:AD671" si="301">W608+AA608-32.174</f>
        <v>-14.57435041689499</v>
      </c>
      <c r="AE608">
        <f t="shared" si="289"/>
        <v>0</v>
      </c>
    </row>
    <row r="609" spans="1:31" x14ac:dyDescent="0.2">
      <c r="A609">
        <f t="shared" si="290"/>
        <v>5.7699999999999214</v>
      </c>
      <c r="B609" s="5">
        <f t="shared" ref="B609:B672" si="302">B608+G608*dt+0.5*AB608*dt*dt</f>
        <v>-41.006270910878939</v>
      </c>
      <c r="C609" s="5">
        <f t="shared" ref="C609:C672" si="303">C608+H608*dt+0.5*AC608*dt*dt</f>
        <v>407.98709309891569</v>
      </c>
      <c r="D609" s="5">
        <f t="shared" ref="D609:D672" si="304">D608+I608*dt+0.5*AD608*dt*dt</f>
        <v>-9.3027012089806931</v>
      </c>
      <c r="E609" s="2">
        <f t="shared" si="281"/>
        <v>410.04265923110938</v>
      </c>
      <c r="F609" s="2">
        <f t="shared" si="282"/>
        <v>-5.7394520482053144</v>
      </c>
      <c r="G609" s="3">
        <f t="shared" ref="G609:G672" si="305">G608+AB608*dt</f>
        <v>-7.7914625257044765</v>
      </c>
      <c r="H609" s="3">
        <f t="shared" ref="H609:H672" si="306">H608+AC608*dt</f>
        <v>51.910767024248933</v>
      </c>
      <c r="I609" s="3">
        <f t="shared" ref="I609:I672" si="307">I608+AD608*dt</f>
        <v>-64.379843712511018</v>
      </c>
      <c r="J609" s="2">
        <f t="shared" si="283"/>
        <v>83.067435844515231</v>
      </c>
      <c r="K609" s="2">
        <f t="shared" ref="K609:K672" si="308">J609/1.467</f>
        <v>56.624018980582974</v>
      </c>
      <c r="L609" s="6">
        <f t="shared" si="291"/>
        <v>2960.3448455064222</v>
      </c>
      <c r="M609" s="2">
        <f t="shared" si="292"/>
        <v>37.518259326730693</v>
      </c>
      <c r="N609" s="2">
        <f t="shared" ref="N609:N672" si="309">IF(D609&gt;=hwind,SQRT((G609-vxw)^2+(H609-vyw)^2+I609^2),J609)</f>
        <v>83.067435844515231</v>
      </c>
      <c r="O609" s="2">
        <f t="shared" ref="O609:O672" si="310">J609/1.467</f>
        <v>56.624018980582974</v>
      </c>
      <c r="P609" s="5">
        <f t="shared" si="293"/>
        <v>0.38721383169807</v>
      </c>
      <c r="Q609" s="4">
        <f t="shared" ref="Q609:Q672" si="311">(M609/N609)</f>
        <v>0.4516602558547369</v>
      </c>
      <c r="R609" s="4">
        <f t="shared" si="294"/>
        <v>0.30906840685113485</v>
      </c>
      <c r="S609" s="4">
        <f t="shared" si="284"/>
        <v>0</v>
      </c>
      <c r="T609" s="4">
        <f t="shared" si="285"/>
        <v>0</v>
      </c>
      <c r="U609" s="5">
        <f t="shared" si="286"/>
        <v>1.332275502815204</v>
      </c>
      <c r="V609" s="5">
        <f t="shared" si="287"/>
        <v>-8.8763108351728874</v>
      </c>
      <c r="W609" s="5">
        <f t="shared" si="288"/>
        <v>11.008419583651234</v>
      </c>
      <c r="X609" s="5">
        <f t="shared" si="295"/>
        <v>0.99999999999999978</v>
      </c>
      <c r="Y609" s="5">
        <f t="shared" si="296"/>
        <v>-0.4995296379836987</v>
      </c>
      <c r="Z609" s="5">
        <f t="shared" si="297"/>
        <v>8.1538727970145821</v>
      </c>
      <c r="AA609" s="5">
        <f t="shared" si="298"/>
        <v>6.6350868988363505</v>
      </c>
      <c r="AB609" s="5">
        <f t="shared" si="299"/>
        <v>0.83274586483150537</v>
      </c>
      <c r="AC609" s="5">
        <f t="shared" si="300"/>
        <v>-0.72243803815830532</v>
      </c>
      <c r="AD609" s="5">
        <f t="shared" si="301"/>
        <v>-14.530493517512415</v>
      </c>
      <c r="AE609">
        <f t="shared" si="289"/>
        <v>0</v>
      </c>
    </row>
    <row r="610" spans="1:31" x14ac:dyDescent="0.2">
      <c r="A610">
        <f t="shared" si="290"/>
        <v>5.7799999999999212</v>
      </c>
      <c r="B610" s="5">
        <f t="shared" si="302"/>
        <v>-41.08414389884274</v>
      </c>
      <c r="C610" s="5">
        <f t="shared" si="303"/>
        <v>408.50616464725624</v>
      </c>
      <c r="D610" s="5">
        <f t="shared" si="304"/>
        <v>-9.9472261707816791</v>
      </c>
      <c r="E610" s="2">
        <f t="shared" ref="E610:E673" si="312">SQRT(B610^2+C610^2)</f>
        <v>410.56691712157232</v>
      </c>
      <c r="F610" s="2">
        <f t="shared" ref="F610:F673" si="313">ATAN2(C610,B610)*180/PI()</f>
        <v>-5.743020820927609</v>
      </c>
      <c r="G610" s="3">
        <f t="shared" si="305"/>
        <v>-7.7831350670561612</v>
      </c>
      <c r="H610" s="3">
        <f t="shared" si="306"/>
        <v>51.903542643867347</v>
      </c>
      <c r="I610" s="3">
        <f t="shared" si="307"/>
        <v>-64.525148647686137</v>
      </c>
      <c r="J610" s="2">
        <f t="shared" ref="J610:J673" si="314">SQRT(G610^2+H610^2+I610^2)</f>
        <v>83.174814327786677</v>
      </c>
      <c r="K610" s="2">
        <f t="shared" si="308"/>
        <v>56.697214947366511</v>
      </c>
      <c r="L610" s="6">
        <f t="shared" si="291"/>
        <v>2960.3419168005926</v>
      </c>
      <c r="M610" s="2">
        <f t="shared" si="292"/>
        <v>37.518222209451956</v>
      </c>
      <c r="N610" s="2">
        <f t="shared" si="309"/>
        <v>83.174814327786677</v>
      </c>
      <c r="O610" s="2">
        <f t="shared" si="310"/>
        <v>56.697214947366511</v>
      </c>
      <c r="P610" s="5">
        <f t="shared" si="293"/>
        <v>0.3872136607176061</v>
      </c>
      <c r="Q610" s="4">
        <f t="shared" si="311"/>
        <v>0.45107671730525323</v>
      </c>
      <c r="R610" s="4">
        <f t="shared" si="294"/>
        <v>0.3089260537454756</v>
      </c>
      <c r="S610" s="4">
        <f t="shared" ref="S610:S673" si="315">IF(D610&gt;=hwind,vxw,0)</f>
        <v>0</v>
      </c>
      <c r="T610" s="4">
        <f t="shared" ref="T610:T673" si="316">IF(D610&gt;=hwind,vyw,0)</f>
        <v>0</v>
      </c>
      <c r="U610" s="5">
        <f t="shared" ref="U610:U673" si="317">-const*$P610*$N610*(G610-S610)</f>
        <v>1.3325713351167863</v>
      </c>
      <c r="V610" s="5">
        <f t="shared" ref="V610:V673" si="318">-const*$P610*$N610*(H610-T610)</f>
        <v>-8.8865441139504604</v>
      </c>
      <c r="W610" s="5">
        <f t="shared" ref="W610:W673" si="319">-const*$P610*$N610*I610</f>
        <v>11.047522976442234</v>
      </c>
      <c r="X610" s="5">
        <f t="shared" si="295"/>
        <v>1.0000000000000002</v>
      </c>
      <c r="Y610" s="5">
        <f t="shared" si="296"/>
        <v>-0.49685476708966297</v>
      </c>
      <c r="Z610" s="5">
        <f t="shared" si="297"/>
        <v>8.1799499869020842</v>
      </c>
      <c r="AA610" s="5">
        <f t="shared" si="298"/>
        <v>6.6398215224601067</v>
      </c>
      <c r="AB610" s="5">
        <f t="shared" si="299"/>
        <v>0.83571656802712324</v>
      </c>
      <c r="AC610" s="5">
        <f t="shared" si="300"/>
        <v>-0.70659412704837621</v>
      </c>
      <c r="AD610" s="5">
        <f t="shared" si="301"/>
        <v>-14.486655501097658</v>
      </c>
      <c r="AE610">
        <f t="shared" si="289"/>
        <v>0</v>
      </c>
    </row>
    <row r="611" spans="1:31" x14ac:dyDescent="0.2">
      <c r="A611">
        <f t="shared" si="290"/>
        <v>5.789999999999921</v>
      </c>
      <c r="B611" s="5">
        <f t="shared" si="302"/>
        <v>-41.161933463684903</v>
      </c>
      <c r="C611" s="5">
        <f t="shared" si="303"/>
        <v>409.02516474398857</v>
      </c>
      <c r="D611" s="5">
        <f t="shared" si="304"/>
        <v>-10.593201990033595</v>
      </c>
      <c r="E611" s="2">
        <f t="shared" si="312"/>
        <v>411.09109715526051</v>
      </c>
      <c r="F611" s="2">
        <f t="shared" si="313"/>
        <v>-5.7465699197209821</v>
      </c>
      <c r="G611" s="3">
        <f t="shared" si="305"/>
        <v>-7.7747779013758898</v>
      </c>
      <c r="H611" s="3">
        <f t="shared" si="306"/>
        <v>51.896476702596864</v>
      </c>
      <c r="I611" s="3">
        <f t="shared" si="307"/>
        <v>-64.670015202697115</v>
      </c>
      <c r="J611" s="2">
        <f t="shared" si="314"/>
        <v>83.282064887201116</v>
      </c>
      <c r="K611" s="2">
        <f t="shared" si="308"/>
        <v>56.770323713156856</v>
      </c>
      <c r="L611" s="6">
        <f t="shared" si="291"/>
        <v>2960.3389852586192</v>
      </c>
      <c r="M611" s="2">
        <f t="shared" si="292"/>
        <v>37.518185056229022</v>
      </c>
      <c r="N611" s="2">
        <f t="shared" si="309"/>
        <v>83.282064887201116</v>
      </c>
      <c r="O611" s="2">
        <f t="shared" si="310"/>
        <v>56.770323713156856</v>
      </c>
      <c r="P611" s="5">
        <f t="shared" si="293"/>
        <v>0.38721348957173507</v>
      </c>
      <c r="Q611" s="4">
        <f t="shared" si="311"/>
        <v>0.45049537504917053</v>
      </c>
      <c r="R611" s="4">
        <f t="shared" si="294"/>
        <v>0.30878400055177707</v>
      </c>
      <c r="S611" s="4">
        <f t="shared" si="315"/>
        <v>0</v>
      </c>
      <c r="T611" s="4">
        <f t="shared" si="316"/>
        <v>0</v>
      </c>
      <c r="U611" s="5">
        <f t="shared" si="317"/>
        <v>1.3328563451735134</v>
      </c>
      <c r="V611" s="5">
        <f t="shared" si="318"/>
        <v>-8.8967876822519454</v>
      </c>
      <c r="W611" s="5">
        <f t="shared" si="319"/>
        <v>11.086598382460352</v>
      </c>
      <c r="X611" s="5">
        <f t="shared" si="295"/>
        <v>0.99999999999999978</v>
      </c>
      <c r="Y611" s="5">
        <f t="shared" si="296"/>
        <v>-0.49418786391599234</v>
      </c>
      <c r="Z611" s="5">
        <f t="shared" si="297"/>
        <v>8.2059884445508189</v>
      </c>
      <c r="AA611" s="5">
        <f t="shared" si="298"/>
        <v>6.644564527642042</v>
      </c>
      <c r="AB611" s="5">
        <f t="shared" si="299"/>
        <v>0.83866848125752103</v>
      </c>
      <c r="AC611" s="5">
        <f t="shared" si="300"/>
        <v>-0.6907992377011265</v>
      </c>
      <c r="AD611" s="5">
        <f t="shared" si="301"/>
        <v>-14.442837089897605</v>
      </c>
      <c r="AE611">
        <f t="shared" si="289"/>
        <v>0</v>
      </c>
    </row>
    <row r="612" spans="1:31" x14ac:dyDescent="0.2">
      <c r="A612">
        <f t="shared" si="290"/>
        <v>5.7999999999999208</v>
      </c>
      <c r="B612" s="5">
        <f t="shared" si="302"/>
        <v>-41.239639309274601</v>
      </c>
      <c r="C612" s="5">
        <f t="shared" si="303"/>
        <v>409.54409497105269</v>
      </c>
      <c r="D612" s="5">
        <f t="shared" si="304"/>
        <v>-11.240624283915061</v>
      </c>
      <c r="E612" s="2">
        <f t="shared" si="312"/>
        <v>411.61520085635527</v>
      </c>
      <c r="F612" s="2">
        <f t="shared" si="313"/>
        <v>-5.750099358700516</v>
      </c>
      <c r="G612" s="3">
        <f t="shared" si="305"/>
        <v>-7.7663912165633144</v>
      </c>
      <c r="H612" s="3">
        <f t="shared" si="306"/>
        <v>51.889568710219855</v>
      </c>
      <c r="I612" s="3">
        <f t="shared" si="307"/>
        <v>-64.814443573596094</v>
      </c>
      <c r="J612" s="2">
        <f t="shared" si="314"/>
        <v>83.389185565133161</v>
      </c>
      <c r="K612" s="2">
        <f t="shared" si="308"/>
        <v>56.843343943512714</v>
      </c>
      <c r="L612" s="6">
        <f t="shared" si="291"/>
        <v>2960.3360509111676</v>
      </c>
      <c r="M612" s="2">
        <f t="shared" si="292"/>
        <v>37.518147867450558</v>
      </c>
      <c r="N612" s="2">
        <f t="shared" si="309"/>
        <v>83.389185565133161</v>
      </c>
      <c r="O612" s="2">
        <f t="shared" si="310"/>
        <v>56.843343943512714</v>
      </c>
      <c r="P612" s="5">
        <f t="shared" si="293"/>
        <v>0.38721331826224753</v>
      </c>
      <c r="Q612" s="4">
        <f t="shared" si="311"/>
        <v>0.44991622850358803</v>
      </c>
      <c r="R612" s="4">
        <f t="shared" si="294"/>
        <v>0.30864224921214239</v>
      </c>
      <c r="S612" s="4">
        <f t="shared" si="315"/>
        <v>0</v>
      </c>
      <c r="T612" s="4">
        <f t="shared" si="316"/>
        <v>0</v>
      </c>
      <c r="U612" s="5">
        <f t="shared" si="317"/>
        <v>1.3331305208895474</v>
      </c>
      <c r="V612" s="5">
        <f t="shared" si="318"/>
        <v>-8.9070413573628926</v>
      </c>
      <c r="W612" s="5">
        <f t="shared" si="319"/>
        <v>11.125645169426539</v>
      </c>
      <c r="X612" s="5">
        <f t="shared" si="295"/>
        <v>0.99999999999999978</v>
      </c>
      <c r="Y612" s="5">
        <f t="shared" si="296"/>
        <v>-0.49152895331222607</v>
      </c>
      <c r="Z612" s="5">
        <f t="shared" si="297"/>
        <v>8.2319878546451939</v>
      </c>
      <c r="AA612" s="5">
        <f t="shared" si="298"/>
        <v>6.6493158282171185</v>
      </c>
      <c r="AB612" s="5">
        <f t="shared" si="299"/>
        <v>0.84160156757732141</v>
      </c>
      <c r="AC612" s="5">
        <f t="shared" si="300"/>
        <v>-0.67505350271769871</v>
      </c>
      <c r="AD612" s="5">
        <f t="shared" si="301"/>
        <v>-14.399039002356343</v>
      </c>
      <c r="AE612">
        <f t="shared" si="289"/>
        <v>0</v>
      </c>
    </row>
    <row r="613" spans="1:31" x14ac:dyDescent="0.2">
      <c r="A613">
        <f t="shared" si="290"/>
        <v>5.8099999999999206</v>
      </c>
      <c r="B613" s="5">
        <f t="shared" si="302"/>
        <v>-41.317261141361854</v>
      </c>
      <c r="C613" s="5">
        <f t="shared" si="303"/>
        <v>410.06295690547978</v>
      </c>
      <c r="D613" s="5">
        <f t="shared" si="304"/>
        <v>-11.889488671601139</v>
      </c>
      <c r="E613" s="2">
        <f t="shared" si="312"/>
        <v>412.13922974437759</v>
      </c>
      <c r="F613" s="2">
        <f t="shared" si="313"/>
        <v>-5.7536091521634818</v>
      </c>
      <c r="G613" s="3">
        <f t="shared" si="305"/>
        <v>-7.7579752008875413</v>
      </c>
      <c r="H613" s="3">
        <f t="shared" si="306"/>
        <v>51.882818175192675</v>
      </c>
      <c r="I613" s="3">
        <f t="shared" si="307"/>
        <v>-64.958433963619655</v>
      </c>
      <c r="J613" s="2">
        <f t="shared" si="314"/>
        <v>83.496174427476774</v>
      </c>
      <c r="K613" s="2">
        <f t="shared" si="308"/>
        <v>56.916274320025067</v>
      </c>
      <c r="L613" s="6">
        <f t="shared" si="291"/>
        <v>2960.3331137887849</v>
      </c>
      <c r="M613" s="2">
        <f t="shared" si="292"/>
        <v>37.518110643503697</v>
      </c>
      <c r="N613" s="2">
        <f t="shared" si="309"/>
        <v>83.496174427476774</v>
      </c>
      <c r="O613" s="2">
        <f t="shared" si="310"/>
        <v>56.916274320025067</v>
      </c>
      <c r="P613" s="5">
        <f t="shared" si="293"/>
        <v>0.38721314679092739</v>
      </c>
      <c r="Q613" s="4">
        <f t="shared" si="311"/>
        <v>0.44933927692808528</v>
      </c>
      <c r="R613" s="4">
        <f t="shared" si="294"/>
        <v>0.30850080163031068</v>
      </c>
      <c r="S613" s="4">
        <f t="shared" si="315"/>
        <v>0</v>
      </c>
      <c r="T613" s="4">
        <f t="shared" si="316"/>
        <v>0</v>
      </c>
      <c r="U613" s="5">
        <f t="shared" si="317"/>
        <v>1.3333938509563008</v>
      </c>
      <c r="V613" s="5">
        <f t="shared" si="318"/>
        <v>-8.9173049582797361</v>
      </c>
      <c r="W613" s="5">
        <f t="shared" si="319"/>
        <v>11.164662707987551</v>
      </c>
      <c r="X613" s="5">
        <f t="shared" si="295"/>
        <v>1</v>
      </c>
      <c r="Y613" s="5">
        <f t="shared" si="296"/>
        <v>-0.48887805997479461</v>
      </c>
      <c r="Z613" s="5">
        <f t="shared" si="297"/>
        <v>8.2579479044363993</v>
      </c>
      <c r="AA613" s="5">
        <f t="shared" si="298"/>
        <v>6.6540753389114524</v>
      </c>
      <c r="AB613" s="5">
        <f t="shared" si="299"/>
        <v>0.8445157909815062</v>
      </c>
      <c r="AC613" s="5">
        <f t="shared" si="300"/>
        <v>-0.65935705384333687</v>
      </c>
      <c r="AD613" s="5">
        <f t="shared" si="301"/>
        <v>-14.355261953100996</v>
      </c>
      <c r="AE613">
        <f t="shared" si="289"/>
        <v>0</v>
      </c>
    </row>
    <row r="614" spans="1:31" x14ac:dyDescent="0.2">
      <c r="A614">
        <f t="shared" si="290"/>
        <v>5.8199999999999203</v>
      </c>
      <c r="B614" s="5">
        <f t="shared" si="302"/>
        <v>-41.394798667581178</v>
      </c>
      <c r="C614" s="5">
        <f t="shared" si="303"/>
        <v>410.58175211937902</v>
      </c>
      <c r="D614" s="5">
        <f t="shared" si="304"/>
        <v>-12.539790774334991</v>
      </c>
      <c r="E614" s="2">
        <f t="shared" si="312"/>
        <v>412.66318533417638</v>
      </c>
      <c r="F614" s="2">
        <f t="shared" si="313"/>
        <v>-5.7570993145898166</v>
      </c>
      <c r="G614" s="3">
        <f t="shared" si="305"/>
        <v>-7.7495300429777263</v>
      </c>
      <c r="H614" s="3">
        <f t="shared" si="306"/>
        <v>51.87622460465424</v>
      </c>
      <c r="I614" s="3">
        <f t="shared" si="307"/>
        <v>-65.101986583150662</v>
      </c>
      <c r="J614" s="2">
        <f t="shared" si="314"/>
        <v>83.603029563481002</v>
      </c>
      <c r="K614" s="2">
        <f t="shared" si="308"/>
        <v>56.989113540205182</v>
      </c>
      <c r="L614" s="6">
        <f t="shared" si="291"/>
        <v>2960.3301739219</v>
      </c>
      <c r="M614" s="2">
        <f t="shared" si="292"/>
        <v>37.518073384774077</v>
      </c>
      <c r="N614" s="2">
        <f t="shared" si="309"/>
        <v>83.603029563481002</v>
      </c>
      <c r="O614" s="2">
        <f t="shared" si="310"/>
        <v>56.989113540205182</v>
      </c>
      <c r="P614" s="5">
        <f t="shared" si="293"/>
        <v>0.38721297515955166</v>
      </c>
      <c r="Q614" s="4">
        <f t="shared" si="311"/>
        <v>0.448764519427924</v>
      </c>
      <c r="R614" s="4">
        <f t="shared" si="294"/>
        <v>0.30835965967206908</v>
      </c>
      <c r="S614" s="4">
        <f t="shared" si="315"/>
        <v>0</v>
      </c>
      <c r="T614" s="4">
        <f t="shared" si="316"/>
        <v>0</v>
      </c>
      <c r="U614" s="5">
        <f t="shared" si="317"/>
        <v>1.333646324847237</v>
      </c>
      <c r="V614" s="5">
        <f t="shared" si="318"/>
        <v>-8.9275783056856248</v>
      </c>
      <c r="W614" s="5">
        <f t="shared" si="319"/>
        <v>11.203650371747138</v>
      </c>
      <c r="X614" s="5">
        <f t="shared" si="295"/>
        <v>0.99999999999999978</v>
      </c>
      <c r="Y614" s="5">
        <f t="shared" si="296"/>
        <v>-0.48623520844151447</v>
      </c>
      <c r="Z614" s="5">
        <f t="shared" si="297"/>
        <v>8.2838682837491167</v>
      </c>
      <c r="AA614" s="5">
        <f t="shared" si="298"/>
        <v>6.6588429753249496</v>
      </c>
      <c r="AB614" s="5">
        <f t="shared" si="299"/>
        <v>0.84741111640572253</v>
      </c>
      <c r="AC614" s="5">
        <f t="shared" si="300"/>
        <v>-0.64371002193650817</v>
      </c>
      <c r="AD614" s="5">
        <f t="shared" si="301"/>
        <v>-14.31150665292791</v>
      </c>
      <c r="AE614">
        <f t="shared" si="289"/>
        <v>0</v>
      </c>
    </row>
    <row r="615" spans="1:31" x14ac:dyDescent="0.2">
      <c r="A615">
        <f t="shared" si="290"/>
        <v>5.8299999999999201</v>
      </c>
      <c r="B615" s="5">
        <f t="shared" si="302"/>
        <v>-41.472251597455134</v>
      </c>
      <c r="C615" s="5">
        <f t="shared" si="303"/>
        <v>411.10048217992448</v>
      </c>
      <c r="D615" s="5">
        <f t="shared" si="304"/>
        <v>-13.191526215499144</v>
      </c>
      <c r="E615" s="2">
        <f t="shared" si="312"/>
        <v>413.18706913591694</v>
      </c>
      <c r="F615" s="2">
        <f t="shared" si="313"/>
        <v>-5.760569860642585</v>
      </c>
      <c r="G615" s="3">
        <f t="shared" si="305"/>
        <v>-7.7410559318136691</v>
      </c>
      <c r="H615" s="3">
        <f t="shared" si="306"/>
        <v>51.869787504434875</v>
      </c>
      <c r="I615" s="3">
        <f t="shared" si="307"/>
        <v>-65.245101649679938</v>
      </c>
      <c r="J615" s="2">
        <f t="shared" si="314"/>
        <v>83.709749085585983</v>
      </c>
      <c r="K615" s="2">
        <f t="shared" si="308"/>
        <v>57.061860317372854</v>
      </c>
      <c r="L615" s="6">
        <f t="shared" si="291"/>
        <v>2960.3272313408229</v>
      </c>
      <c r="M615" s="2">
        <f t="shared" si="292"/>
        <v>37.518036091645847</v>
      </c>
      <c r="N615" s="2">
        <f t="shared" si="309"/>
        <v>83.709749085585983</v>
      </c>
      <c r="O615" s="2">
        <f t="shared" si="310"/>
        <v>57.061860317372854</v>
      </c>
      <c r="P615" s="5">
        <f t="shared" si="293"/>
        <v>0.38721280336989022</v>
      </c>
      <c r="Q615" s="4">
        <f t="shared" si="311"/>
        <v>0.44819195495720454</v>
      </c>
      <c r="R615" s="4">
        <f t="shared" si="294"/>
        <v>0.30821882516566074</v>
      </c>
      <c r="S615" s="4">
        <f t="shared" si="315"/>
        <v>0</v>
      </c>
      <c r="T615" s="4">
        <f t="shared" si="316"/>
        <v>0</v>
      </c>
      <c r="U615" s="5">
        <f t="shared" si="317"/>
        <v>1.3338879328126421</v>
      </c>
      <c r="V615" s="5">
        <f t="shared" si="318"/>
        <v>-8.9378612219265179</v>
      </c>
      <c r="W615" s="5">
        <f t="shared" si="319"/>
        <v>11.242607537296518</v>
      </c>
      <c r="X615" s="5">
        <f t="shared" si="295"/>
        <v>1</v>
      </c>
      <c r="Y615" s="5">
        <f t="shared" si="296"/>
        <v>-0.48360042308620349</v>
      </c>
      <c r="Z615" s="5">
        <f t="shared" si="297"/>
        <v>8.3097486849877704</v>
      </c>
      <c r="AA615" s="5">
        <f t="shared" si="298"/>
        <v>6.6636186539141447</v>
      </c>
      <c r="AB615" s="5">
        <f t="shared" si="299"/>
        <v>0.85028750972643863</v>
      </c>
      <c r="AC615" s="5">
        <f t="shared" si="300"/>
        <v>-0.62811253693874747</v>
      </c>
      <c r="AD615" s="5">
        <f t="shared" si="301"/>
        <v>-14.267773808789336</v>
      </c>
      <c r="AE615">
        <f t="shared" si="289"/>
        <v>0</v>
      </c>
    </row>
    <row r="616" spans="1:31" x14ac:dyDescent="0.2">
      <c r="A616">
        <f t="shared" si="290"/>
        <v>5.8399999999999199</v>
      </c>
      <c r="B616" s="5">
        <f t="shared" si="302"/>
        <v>-41.549619642397786</v>
      </c>
      <c r="C616" s="5">
        <f t="shared" si="303"/>
        <v>411.61914864934198</v>
      </c>
      <c r="D616" s="5">
        <f t="shared" si="304"/>
        <v>-13.844690620686382</v>
      </c>
      <c r="E616" s="2">
        <f t="shared" si="312"/>
        <v>413.7108826550699</v>
      </c>
      <c r="F616" s="2">
        <f t="shared" si="313"/>
        <v>-5.7640208051684301</v>
      </c>
      <c r="G616" s="3">
        <f t="shared" si="305"/>
        <v>-7.7325530567164051</v>
      </c>
      <c r="H616" s="3">
        <f t="shared" si="306"/>
        <v>51.863506379065484</v>
      </c>
      <c r="I616" s="3">
        <f t="shared" si="307"/>
        <v>-65.387779387767836</v>
      </c>
      <c r="J616" s="2">
        <f t="shared" si="314"/>
        <v>83.816331129259623</v>
      </c>
      <c r="K616" s="2">
        <f t="shared" si="308"/>
        <v>57.134513380545073</v>
      </c>
      <c r="L616" s="6">
        <f t="shared" si="291"/>
        <v>2960.324286075745</v>
      </c>
      <c r="M616" s="2">
        <f t="shared" si="292"/>
        <v>37.517998764501627</v>
      </c>
      <c r="N616" s="2">
        <f t="shared" si="309"/>
        <v>83.816331129259623</v>
      </c>
      <c r="O616" s="2">
        <f t="shared" si="310"/>
        <v>57.134513380545073</v>
      </c>
      <c r="P616" s="5">
        <f t="shared" si="293"/>
        <v>0.38721263142370621</v>
      </c>
      <c r="Q616" s="4">
        <f t="shared" si="311"/>
        <v>0.44762158232197291</v>
      </c>
      <c r="R616" s="4">
        <f t="shared" si="294"/>
        <v>0.30807829990219177</v>
      </c>
      <c r="S616" s="4">
        <f t="shared" si="315"/>
        <v>0</v>
      </c>
      <c r="T616" s="4">
        <f t="shared" si="316"/>
        <v>0</v>
      </c>
      <c r="U616" s="5">
        <f t="shared" si="317"/>
        <v>1.3341186658743742</v>
      </c>
      <c r="V616" s="5">
        <f t="shared" si="318"/>
        <v>-8.9481535309876108</v>
      </c>
      <c r="W616" s="5">
        <f t="shared" si="319"/>
        <v>11.28153358424426</v>
      </c>
      <c r="X616" s="5">
        <f t="shared" si="295"/>
        <v>1</v>
      </c>
      <c r="Y616" s="5">
        <f t="shared" si="296"/>
        <v>-0.4809737281134277</v>
      </c>
      <c r="Z616" s="5">
        <f t="shared" si="297"/>
        <v>8.3355888031424445</v>
      </c>
      <c r="AA616" s="5">
        <f t="shared" si="298"/>
        <v>6.6684022919753385</v>
      </c>
      <c r="AB616" s="5">
        <f t="shared" si="299"/>
        <v>0.85314493776094658</v>
      </c>
      <c r="AC616" s="5">
        <f t="shared" si="300"/>
        <v>-0.61256472784516625</v>
      </c>
      <c r="AD616" s="5">
        <f t="shared" si="301"/>
        <v>-14.224064123780401</v>
      </c>
      <c r="AE616">
        <f t="shared" si="289"/>
        <v>0</v>
      </c>
    </row>
    <row r="617" spans="1:31" x14ac:dyDescent="0.2">
      <c r="A617">
        <f t="shared" si="290"/>
        <v>5.8499999999999197</v>
      </c>
      <c r="B617" s="5">
        <f t="shared" si="302"/>
        <v>-41.626902515718065</v>
      </c>
      <c r="C617" s="5">
        <f t="shared" si="303"/>
        <v>412.13775308489625</v>
      </c>
      <c r="D617" s="5">
        <f t="shared" si="304"/>
        <v>-14.499279617770249</v>
      </c>
      <c r="E617" s="2">
        <f t="shared" si="312"/>
        <v>414.23462739239943</v>
      </c>
      <c r="F617" s="2">
        <f t="shared" si="313"/>
        <v>-5.7674521631979836</v>
      </c>
      <c r="G617" s="3">
        <f t="shared" si="305"/>
        <v>-7.7240216073387957</v>
      </c>
      <c r="H617" s="3">
        <f t="shared" si="306"/>
        <v>51.857380731787032</v>
      </c>
      <c r="I617" s="3">
        <f t="shared" si="307"/>
        <v>-65.530020029005641</v>
      </c>
      <c r="J617" s="2">
        <f t="shared" si="314"/>
        <v>83.922773852834695</v>
      </c>
      <c r="K617" s="2">
        <f t="shared" si="308"/>
        <v>57.207071474324941</v>
      </c>
      <c r="L617" s="6">
        <f t="shared" si="291"/>
        <v>2960.3213381567375</v>
      </c>
      <c r="M617" s="2">
        <f t="shared" si="292"/>
        <v>37.517961403722545</v>
      </c>
      <c r="N617" s="2">
        <f t="shared" si="309"/>
        <v>83.922773852834695</v>
      </c>
      <c r="O617" s="2">
        <f t="shared" si="310"/>
        <v>57.207071474324941</v>
      </c>
      <c r="P617" s="5">
        <f t="shared" si="293"/>
        <v>0.38721245932275561</v>
      </c>
      <c r="Q617" s="4">
        <f t="shared" si="311"/>
        <v>0.44705340018328393</v>
      </c>
      <c r="R617" s="4">
        <f t="shared" si="294"/>
        <v>0.30793808563603364</v>
      </c>
      <c r="S617" s="4">
        <f t="shared" si="315"/>
        <v>0</v>
      </c>
      <c r="T617" s="4">
        <f t="shared" si="316"/>
        <v>0</v>
      </c>
      <c r="U617" s="5">
        <f t="shared" si="317"/>
        <v>1.334338515820588</v>
      </c>
      <c r="V617" s="5">
        <f t="shared" si="318"/>
        <v>-8.9584550584700064</v>
      </c>
      <c r="W617" s="5">
        <f t="shared" si="319"/>
        <v>11.320427895245462</v>
      </c>
      <c r="X617" s="5">
        <f t="shared" si="295"/>
        <v>1.0000000000000002</v>
      </c>
      <c r="Y617" s="5">
        <f t="shared" si="296"/>
        <v>-0.47835514755336628</v>
      </c>
      <c r="Z617" s="5">
        <f t="shared" si="297"/>
        <v>8.3613883357943966</v>
      </c>
      <c r="AA617" s="5">
        <f t="shared" si="298"/>
        <v>6.6731938076279675</v>
      </c>
      <c r="AB617" s="5">
        <f t="shared" si="299"/>
        <v>0.85598336826722177</v>
      </c>
      <c r="AC617" s="5">
        <f t="shared" si="300"/>
        <v>-0.5970667226756099</v>
      </c>
      <c r="AD617" s="5">
        <f t="shared" si="301"/>
        <v>-14.18037829712657</v>
      </c>
      <c r="AE617">
        <f t="shared" si="289"/>
        <v>0</v>
      </c>
    </row>
    <row r="618" spans="1:31" x14ac:dyDescent="0.2">
      <c r="A618">
        <f t="shared" si="290"/>
        <v>5.8599999999999195</v>
      </c>
      <c r="B618" s="5">
        <f t="shared" si="302"/>
        <v>-41.704099932623038</v>
      </c>
      <c r="C618" s="5">
        <f t="shared" si="303"/>
        <v>412.65629703887799</v>
      </c>
      <c r="D618" s="5">
        <f t="shared" si="304"/>
        <v>-15.155288836975162</v>
      </c>
      <c r="E618" s="2">
        <f t="shared" si="312"/>
        <v>414.75830484395237</v>
      </c>
      <c r="F618" s="2">
        <f t="shared" si="313"/>
        <v>-5.7708639499462713</v>
      </c>
      <c r="G618" s="3">
        <f t="shared" si="305"/>
        <v>-7.7154617736561235</v>
      </c>
      <c r="H618" s="3">
        <f t="shared" si="306"/>
        <v>51.851410064560277</v>
      </c>
      <c r="I618" s="3">
        <f t="shared" si="307"/>
        <v>-65.671823811976907</v>
      </c>
      <c r="J618" s="2">
        <f t="shared" si="314"/>
        <v>84.029075437346506</v>
      </c>
      <c r="K618" s="2">
        <f t="shared" si="308"/>
        <v>57.27953335879107</v>
      </c>
      <c r="L618" s="6">
        <f t="shared" si="291"/>
        <v>2960.3183876137518</v>
      </c>
      <c r="M618" s="2">
        <f t="shared" si="292"/>
        <v>37.517924009688166</v>
      </c>
      <c r="N618" s="2">
        <f t="shared" si="309"/>
        <v>84.029075437346506</v>
      </c>
      <c r="O618" s="2">
        <f t="shared" si="310"/>
        <v>57.27953335879107</v>
      </c>
      <c r="P618" s="5">
        <f t="shared" si="293"/>
        <v>0.38721228706878752</v>
      </c>
      <c r="Q618" s="4">
        <f t="shared" si="311"/>
        <v>0.44648740706021645</v>
      </c>
      <c r="R618" s="4">
        <f t="shared" si="294"/>
        <v>0.3077981840852233</v>
      </c>
      <c r="S618" s="4">
        <f t="shared" si="315"/>
        <v>0</v>
      </c>
      <c r="T618" s="4">
        <f t="shared" si="316"/>
        <v>0</v>
      </c>
      <c r="U618" s="5">
        <f t="shared" si="317"/>
        <v>1.3345474752004367</v>
      </c>
      <c r="V618" s="5">
        <f t="shared" si="318"/>
        <v>-8.9687656315677025</v>
      </c>
      <c r="W618" s="5">
        <f t="shared" si="319"/>
        <v>11.359289856030319</v>
      </c>
      <c r="X618" s="5">
        <f t="shared" si="295"/>
        <v>0.99999999999999978</v>
      </c>
      <c r="Y618" s="5">
        <f t="shared" si="296"/>
        <v>-0.47574470525680035</v>
      </c>
      <c r="Z618" s="5">
        <f t="shared" si="297"/>
        <v>8.3871469831211591</v>
      </c>
      <c r="AA618" s="5">
        <f t="shared" si="298"/>
        <v>6.6779931197982236</v>
      </c>
      <c r="AB618" s="5">
        <f t="shared" si="299"/>
        <v>0.85880276994363636</v>
      </c>
      <c r="AC618" s="5">
        <f t="shared" si="300"/>
        <v>-0.58161864844654332</v>
      </c>
      <c r="AD618" s="5">
        <f t="shared" si="301"/>
        <v>-14.136717024171457</v>
      </c>
      <c r="AE618">
        <f t="shared" si="289"/>
        <v>0</v>
      </c>
    </row>
    <row r="619" spans="1:31" x14ac:dyDescent="0.2">
      <c r="A619">
        <f t="shared" si="290"/>
        <v>5.8699999999999193</v>
      </c>
      <c r="B619" s="5">
        <f t="shared" si="302"/>
        <v>-41.781211610221099</v>
      </c>
      <c r="C619" s="5">
        <f t="shared" si="303"/>
        <v>413.17478205859112</v>
      </c>
      <c r="D619" s="5">
        <f t="shared" si="304"/>
        <v>-15.812713910946139</v>
      </c>
      <c r="E619" s="2">
        <f t="shared" si="312"/>
        <v>415.28191650104674</v>
      </c>
      <c r="F619" s="2">
        <f t="shared" si="313"/>
        <v>-5.7742561808130972</v>
      </c>
      <c r="G619" s="3">
        <f t="shared" si="305"/>
        <v>-7.7068737459566874</v>
      </c>
      <c r="H619" s="3">
        <f t="shared" si="306"/>
        <v>51.84559387807581</v>
      </c>
      <c r="I619" s="3">
        <f t="shared" si="307"/>
        <v>-65.813190982218615</v>
      </c>
      <c r="J619" s="2">
        <f t="shared" si="314"/>
        <v>84.135234086371156</v>
      </c>
      <c r="K619" s="2">
        <f t="shared" si="308"/>
        <v>57.351897809387289</v>
      </c>
      <c r="L619" s="6">
        <f t="shared" si="291"/>
        <v>2960.3154344766203</v>
      </c>
      <c r="M619" s="2">
        <f t="shared" si="292"/>
        <v>37.517886582776605</v>
      </c>
      <c r="N619" s="2">
        <f t="shared" si="309"/>
        <v>84.135234086371156</v>
      </c>
      <c r="O619" s="2">
        <f t="shared" si="310"/>
        <v>57.351897809387289</v>
      </c>
      <c r="P619" s="5">
        <f t="shared" si="293"/>
        <v>0.38721211466354399</v>
      </c>
      <c r="Q619" s="4">
        <f t="shared" si="311"/>
        <v>0.44592360133284548</v>
      </c>
      <c r="R619" s="4">
        <f t="shared" si="294"/>
        <v>0.30765859693186109</v>
      </c>
      <c r="S619" s="4">
        <f t="shared" si="315"/>
        <v>0</v>
      </c>
      <c r="T619" s="4">
        <f t="shared" si="316"/>
        <v>0</v>
      </c>
      <c r="U619" s="5">
        <f t="shared" si="317"/>
        <v>1.3347455373187525</v>
      </c>
      <c r="V619" s="5">
        <f t="shared" si="318"/>
        <v>-8.9790850790448431</v>
      </c>
      <c r="W619" s="5">
        <f t="shared" si="319"/>
        <v>11.398118855432038</v>
      </c>
      <c r="X619" s="5">
        <f t="shared" si="295"/>
        <v>0.99999999999999978</v>
      </c>
      <c r="Y619" s="5">
        <f t="shared" si="296"/>
        <v>-0.47314242489022607</v>
      </c>
      <c r="Z619" s="5">
        <f t="shared" si="297"/>
        <v>8.4128644479013381</v>
      </c>
      <c r="AA619" s="5">
        <f t="shared" si="298"/>
        <v>6.682800148202956</v>
      </c>
      <c r="AB619" s="5">
        <f t="shared" si="299"/>
        <v>0.86160311242852639</v>
      </c>
      <c r="AC619" s="5">
        <f t="shared" si="300"/>
        <v>-0.56622063114350496</v>
      </c>
      <c r="AD619" s="5">
        <f t="shared" si="301"/>
        <v>-14.093080996365003</v>
      </c>
      <c r="AE619">
        <f t="shared" si="289"/>
        <v>0</v>
      </c>
    </row>
    <row r="620" spans="1:31" x14ac:dyDescent="0.2">
      <c r="A620">
        <f t="shared" si="290"/>
        <v>5.8799999999999191</v>
      </c>
      <c r="B620" s="5">
        <f t="shared" si="302"/>
        <v>-41.858237267525048</v>
      </c>
      <c r="C620" s="5">
        <f t="shared" si="303"/>
        <v>413.69320968634031</v>
      </c>
      <c r="D620" s="5">
        <f t="shared" si="304"/>
        <v>-16.471550474818144</v>
      </c>
      <c r="E620" s="2">
        <f t="shared" si="312"/>
        <v>415.80546385026105</v>
      </c>
      <c r="F620" s="2">
        <f t="shared" si="313"/>
        <v>-5.7776288713833877</v>
      </c>
      <c r="G620" s="3">
        <f t="shared" si="305"/>
        <v>-7.6982577148324021</v>
      </c>
      <c r="H620" s="3">
        <f t="shared" si="306"/>
        <v>51.839931671764376</v>
      </c>
      <c r="I620" s="3">
        <f t="shared" si="307"/>
        <v>-65.954121792182264</v>
      </c>
      <c r="J620" s="2">
        <f t="shared" si="314"/>
        <v>84.241248025864309</v>
      </c>
      <c r="K620" s="2">
        <f t="shared" si="308"/>
        <v>57.424163616812749</v>
      </c>
      <c r="L620" s="6">
        <f t="shared" si="291"/>
        <v>2960.3124787750526</v>
      </c>
      <c r="M620" s="2">
        <f t="shared" si="292"/>
        <v>37.517849123364378</v>
      </c>
      <c r="N620" s="2">
        <f t="shared" si="309"/>
        <v>84.241248025864309</v>
      </c>
      <c r="O620" s="2">
        <f t="shared" si="310"/>
        <v>57.424163616812749</v>
      </c>
      <c r="P620" s="5">
        <f t="shared" si="293"/>
        <v>0.38721194210875992</v>
      </c>
      <c r="Q620" s="4">
        <f t="shared" si="311"/>
        <v>0.44536198124516624</v>
      </c>
      <c r="R620" s="4">
        <f t="shared" si="294"/>
        <v>0.3075193258225043</v>
      </c>
      <c r="S620" s="4">
        <f t="shared" si="315"/>
        <v>0</v>
      </c>
      <c r="T620" s="4">
        <f t="shared" si="316"/>
        <v>0</v>
      </c>
      <c r="U620" s="5">
        <f t="shared" si="317"/>
        <v>1.3349326962307067</v>
      </c>
      <c r="V620" s="5">
        <f t="shared" si="318"/>
        <v>-8.989413231213268</v>
      </c>
      <c r="W620" s="5">
        <f t="shared" si="319"/>
        <v>11.436914285414135</v>
      </c>
      <c r="X620" s="5">
        <f t="shared" si="295"/>
        <v>1</v>
      </c>
      <c r="Y620" s="5">
        <f t="shared" si="296"/>
        <v>-0.47054832993107981</v>
      </c>
      <c r="Z620" s="5">
        <f t="shared" si="297"/>
        <v>8.4385404355189806</v>
      </c>
      <c r="AA620" s="5">
        <f t="shared" si="298"/>
        <v>6.6876148133337772</v>
      </c>
      <c r="AB620" s="5">
        <f t="shared" si="299"/>
        <v>0.86438436629962689</v>
      </c>
      <c r="AC620" s="5">
        <f t="shared" si="300"/>
        <v>-0.55087279569428738</v>
      </c>
      <c r="AD620" s="5">
        <f t="shared" si="301"/>
        <v>-14.049470901252086</v>
      </c>
      <c r="AE620">
        <f t="shared" si="289"/>
        <v>0</v>
      </c>
    </row>
    <row r="621" spans="1:31" x14ac:dyDescent="0.2">
      <c r="A621">
        <f t="shared" si="290"/>
        <v>5.8899999999999189</v>
      </c>
      <c r="B621" s="5">
        <f t="shared" si="302"/>
        <v>-41.935176625455057</v>
      </c>
      <c r="C621" s="5">
        <f t="shared" si="303"/>
        <v>414.2115814594182</v>
      </c>
      <c r="D621" s="5">
        <f t="shared" si="304"/>
        <v>-17.131794166285029</v>
      </c>
      <c r="E621" s="2">
        <f t="shared" si="312"/>
        <v>416.32894837342303</v>
      </c>
      <c r="F621" s="2">
        <f t="shared" si="313"/>
        <v>-5.7809820374275489</v>
      </c>
      <c r="G621" s="3">
        <f t="shared" si="305"/>
        <v>-7.6896138711694055</v>
      </c>
      <c r="H621" s="3">
        <f t="shared" si="306"/>
        <v>51.834422943807432</v>
      </c>
      <c r="I621" s="3">
        <f t="shared" si="307"/>
        <v>-66.094616501194778</v>
      </c>
      <c r="J621" s="2">
        <f t="shared" si="314"/>
        <v>84.347115504000499</v>
      </c>
      <c r="K621" s="2">
        <f t="shared" si="308"/>
        <v>57.496329586912402</v>
      </c>
      <c r="L621" s="6">
        <f t="shared" si="291"/>
        <v>2960.3095205386385</v>
      </c>
      <c r="M621" s="2">
        <f t="shared" si="292"/>
        <v>37.51781163182649</v>
      </c>
      <c r="N621" s="2">
        <f t="shared" si="309"/>
        <v>84.347115504000499</v>
      </c>
      <c r="O621" s="2">
        <f t="shared" si="310"/>
        <v>57.496329586912402</v>
      </c>
      <c r="P621" s="5">
        <f t="shared" si="293"/>
        <v>0.38721176940616325</v>
      </c>
      <c r="Q621" s="4">
        <f t="shared" si="311"/>
        <v>0.44480254490797683</v>
      </c>
      <c r="R621" s="4">
        <f t="shared" si="294"/>
        <v>0.30738037236855914</v>
      </c>
      <c r="S621" s="4">
        <f t="shared" si="315"/>
        <v>0</v>
      </c>
      <c r="T621" s="4">
        <f t="shared" si="316"/>
        <v>0</v>
      </c>
      <c r="U621" s="5">
        <f t="shared" si="317"/>
        <v>1.3351089467364468</v>
      </c>
      <c r="V621" s="5">
        <f t="shared" si="318"/>
        <v>-8.9997499199103341</v>
      </c>
      <c r="W621" s="5">
        <f t="shared" si="319"/>
        <v>11.475675541097075</v>
      </c>
      <c r="X621" s="5">
        <f t="shared" si="295"/>
        <v>0.99999999999999978</v>
      </c>
      <c r="Y621" s="5">
        <f t="shared" si="296"/>
        <v>-0.46796244366308815</v>
      </c>
      <c r="Z621" s="5">
        <f t="shared" si="297"/>
        <v>8.464174653967607</v>
      </c>
      <c r="AA621" s="5">
        <f t="shared" si="298"/>
        <v>6.6924370364414463</v>
      </c>
      <c r="AB621" s="5">
        <f t="shared" si="299"/>
        <v>0.86714650307335861</v>
      </c>
      <c r="AC621" s="5">
        <f t="shared" si="300"/>
        <v>-0.53557526594272709</v>
      </c>
      <c r="AD621" s="5">
        <f t="shared" si="301"/>
        <v>-14.005887422461477</v>
      </c>
      <c r="AE621">
        <f t="shared" si="289"/>
        <v>0</v>
      </c>
    </row>
    <row r="622" spans="1:31" x14ac:dyDescent="0.2">
      <c r="A622">
        <f t="shared" si="290"/>
        <v>5.8999999999999186</v>
      </c>
      <c r="B622" s="5">
        <f t="shared" si="302"/>
        <v>-42.012029406841599</v>
      </c>
      <c r="C622" s="5">
        <f t="shared" si="303"/>
        <v>414.72989891009297</v>
      </c>
      <c r="D622" s="5">
        <f t="shared" si="304"/>
        <v>-17.793440625668097</v>
      </c>
      <c r="E622" s="2">
        <f t="shared" si="312"/>
        <v>416.85237154759869</v>
      </c>
      <c r="F622" s="2">
        <f t="shared" si="313"/>
        <v>-5.7843156949017684</v>
      </c>
      <c r="G622" s="3">
        <f t="shared" si="305"/>
        <v>-7.680942406138672</v>
      </c>
      <c r="H622" s="3">
        <f t="shared" si="306"/>
        <v>51.829067191148006</v>
      </c>
      <c r="I622" s="3">
        <f t="shared" si="307"/>
        <v>-66.2346753754194</v>
      </c>
      <c r="J622" s="2">
        <f t="shared" si="314"/>
        <v>84.452834791013046</v>
      </c>
      <c r="K622" s="2">
        <f t="shared" si="308"/>
        <v>57.568394540567851</v>
      </c>
      <c r="L622" s="6">
        <f t="shared" si="291"/>
        <v>2960.3065597968471</v>
      </c>
      <c r="M622" s="2">
        <f t="shared" si="292"/>
        <v>37.517774108536429</v>
      </c>
      <c r="N622" s="2">
        <f t="shared" si="309"/>
        <v>84.452834791013046</v>
      </c>
      <c r="O622" s="2">
        <f t="shared" si="310"/>
        <v>57.568394540567851</v>
      </c>
      <c r="P622" s="5">
        <f t="shared" si="293"/>
        <v>0.38721159655747478</v>
      </c>
      <c r="Q622" s="4">
        <f t="shared" si="311"/>
        <v>0.44424529030171572</v>
      </c>
      <c r="R622" s="4">
        <f t="shared" si="294"/>
        <v>0.30724173814666939</v>
      </c>
      <c r="S622" s="4">
        <f t="shared" si="315"/>
        <v>0</v>
      </c>
      <c r="T622" s="4">
        <f t="shared" si="316"/>
        <v>0</v>
      </c>
      <c r="U622" s="5">
        <f t="shared" si="317"/>
        <v>1.3352742843757193</v>
      </c>
      <c r="V622" s="5">
        <f t="shared" si="318"/>
        <v>-9.0100949784770172</v>
      </c>
      <c r="W622" s="5">
        <f t="shared" si="319"/>
        <v>11.514402020784335</v>
      </c>
      <c r="X622" s="5">
        <f t="shared" si="295"/>
        <v>1</v>
      </c>
      <c r="Y622" s="5">
        <f t="shared" si="296"/>
        <v>-0.46538478917173176</v>
      </c>
      <c r="Z622" s="5">
        <f t="shared" si="297"/>
        <v>8.4897668138538993</v>
      </c>
      <c r="AA622" s="5">
        <f t="shared" si="298"/>
        <v>6.6972667395204928</v>
      </c>
      <c r="AB622" s="5">
        <f t="shared" si="299"/>
        <v>0.86988949520398751</v>
      </c>
      <c r="AC622" s="5">
        <f t="shared" si="300"/>
        <v>-0.52032816462311793</v>
      </c>
      <c r="AD622" s="5">
        <f t="shared" si="301"/>
        <v>-13.962331239695171</v>
      </c>
      <c r="AE622">
        <f t="shared" si="289"/>
        <v>0</v>
      </c>
    </row>
    <row r="623" spans="1:31" x14ac:dyDescent="0.2">
      <c r="A623">
        <f t="shared" si="290"/>
        <v>5.9099999999999184</v>
      </c>
      <c r="B623" s="5">
        <f t="shared" si="302"/>
        <v>-42.088795336428227</v>
      </c>
      <c r="C623" s="5">
        <f t="shared" si="303"/>
        <v>415.2481635655962</v>
      </c>
      <c r="D623" s="5">
        <f t="shared" si="304"/>
        <v>-18.456485495984275</v>
      </c>
      <c r="E623" s="2">
        <f t="shared" si="312"/>
        <v>417.37573484508158</v>
      </c>
      <c r="F623" s="2">
        <f t="shared" si="313"/>
        <v>-5.7876298599483222</v>
      </c>
      <c r="G623" s="3">
        <f t="shared" si="305"/>
        <v>-7.6722435111866325</v>
      </c>
      <c r="H623" s="3">
        <f t="shared" si="306"/>
        <v>51.823863909501775</v>
      </c>
      <c r="I623" s="3">
        <f t="shared" si="307"/>
        <v>-66.374298687816349</v>
      </c>
      <c r="J623" s="2">
        <f t="shared" si="314"/>
        <v>84.55840417903454</v>
      </c>
      <c r="K623" s="2">
        <f t="shared" si="308"/>
        <v>57.640357313588638</v>
      </c>
      <c r="L623" s="6">
        <f t="shared" si="291"/>
        <v>2960.3035965790241</v>
      </c>
      <c r="M623" s="2">
        <f t="shared" si="292"/>
        <v>37.517736553866108</v>
      </c>
      <c r="N623" s="2">
        <f t="shared" si="309"/>
        <v>84.55840417903454</v>
      </c>
      <c r="O623" s="2">
        <f t="shared" si="310"/>
        <v>57.640357313588638</v>
      </c>
      <c r="P623" s="5">
        <f t="shared" si="293"/>
        <v>0.38721142356440819</v>
      </c>
      <c r="Q623" s="4">
        <f t="shared" si="311"/>
        <v>0.44369021527925523</v>
      </c>
      <c r="R623" s="4">
        <f t="shared" si="294"/>
        <v>0.30710342469910162</v>
      </c>
      <c r="S623" s="4">
        <f t="shared" si="315"/>
        <v>0</v>
      </c>
      <c r="T623" s="4">
        <f t="shared" si="316"/>
        <v>0</v>
      </c>
      <c r="U623" s="5">
        <f t="shared" si="317"/>
        <v>1.3354287054224676</v>
      </c>
      <c r="V623" s="5">
        <f t="shared" si="318"/>
        <v>-9.0204482417362861</v>
      </c>
      <c r="W623" s="5">
        <f t="shared" si="319"/>
        <v>11.553093125987798</v>
      </c>
      <c r="X623" s="5">
        <f t="shared" si="295"/>
        <v>1.0000000000000002</v>
      </c>
      <c r="Y623" s="5">
        <f t="shared" si="296"/>
        <v>-0.46281538933982347</v>
      </c>
      <c r="Z623" s="5">
        <f t="shared" si="297"/>
        <v>8.5153166284010169</v>
      </c>
      <c r="AA623" s="5">
        <f t="shared" si="298"/>
        <v>6.7021038452940758</v>
      </c>
      <c r="AB623" s="5">
        <f t="shared" si="299"/>
        <v>0.87261331608264414</v>
      </c>
      <c r="AC623" s="5">
        <f t="shared" si="300"/>
        <v>-0.50513161333526924</v>
      </c>
      <c r="AD623" s="5">
        <f t="shared" si="301"/>
        <v>-13.918803028718123</v>
      </c>
      <c r="AE623">
        <f t="shared" si="289"/>
        <v>0</v>
      </c>
    </row>
    <row r="624" spans="1:31" x14ac:dyDescent="0.2">
      <c r="A624">
        <f t="shared" si="290"/>
        <v>5.9199999999999182</v>
      </c>
      <c r="B624" s="5">
        <f t="shared" si="302"/>
        <v>-42.165474140874288</v>
      </c>
      <c r="C624" s="5">
        <f t="shared" si="303"/>
        <v>415.76637694811058</v>
      </c>
      <c r="D624" s="5">
        <f t="shared" si="304"/>
        <v>-19.120924423013872</v>
      </c>
      <c r="E624" s="2">
        <f t="shared" si="312"/>
        <v>417.89903973338238</v>
      </c>
      <c r="F624" s="2">
        <f t="shared" si="313"/>
        <v>-5.7909245488958492</v>
      </c>
      <c r="G624" s="3">
        <f t="shared" si="305"/>
        <v>-7.6635173780258059</v>
      </c>
      <c r="H624" s="3">
        <f t="shared" si="306"/>
        <v>51.81881259336842</v>
      </c>
      <c r="I624" s="3">
        <f t="shared" si="307"/>
        <v>-66.513486718103536</v>
      </c>
      <c r="J624" s="2">
        <f t="shared" si="314"/>
        <v>84.663821981937929</v>
      </c>
      <c r="K624" s="2">
        <f t="shared" si="308"/>
        <v>57.712216756603901</v>
      </c>
      <c r="L624" s="6">
        <f t="shared" si="291"/>
        <v>2960.3006309143948</v>
      </c>
      <c r="M624" s="2">
        <f t="shared" si="292"/>
        <v>37.517698968185904</v>
      </c>
      <c r="N624" s="2">
        <f t="shared" si="309"/>
        <v>84.663821981937929</v>
      </c>
      <c r="O624" s="2">
        <f t="shared" si="310"/>
        <v>57.712216756603901</v>
      </c>
      <c r="P624" s="5">
        <f t="shared" si="293"/>
        <v>0.38721125042867011</v>
      </c>
      <c r="Q624" s="4">
        <f t="shared" si="311"/>
        <v>0.44313731756865266</v>
      </c>
      <c r="R624" s="4">
        <f t="shared" si="294"/>
        <v>0.30696543353412836</v>
      </c>
      <c r="S624" s="4">
        <f t="shared" si="315"/>
        <v>0</v>
      </c>
      <c r="T624" s="4">
        <f t="shared" si="316"/>
        <v>0</v>
      </c>
      <c r="U624" s="5">
        <f t="shared" si="317"/>
        <v>1.335572206879418</v>
      </c>
      <c r="V624" s="5">
        <f t="shared" si="318"/>
        <v>-9.0308095459717759</v>
      </c>
      <c r="W624" s="5">
        <f t="shared" si="319"/>
        <v>11.591748261452597</v>
      </c>
      <c r="X624" s="5">
        <f t="shared" si="295"/>
        <v>1</v>
      </c>
      <c r="Y624" s="5">
        <f t="shared" si="296"/>
        <v>-0.46025426684320236</v>
      </c>
      <c r="Z624" s="5">
        <f t="shared" si="297"/>
        <v>8.5408238134515653</v>
      </c>
      <c r="AA624" s="5">
        <f t="shared" si="298"/>
        <v>6.7069482771990794</v>
      </c>
      <c r="AB624" s="5">
        <f t="shared" si="299"/>
        <v>0.87531794003621566</v>
      </c>
      <c r="AC624" s="5">
        <f t="shared" si="300"/>
        <v>-0.4899857325202106</v>
      </c>
      <c r="AD624" s="5">
        <f t="shared" si="301"/>
        <v>-13.875303461348324</v>
      </c>
      <c r="AE624">
        <f t="shared" si="289"/>
        <v>0</v>
      </c>
    </row>
    <row r="625" spans="1:31" x14ac:dyDescent="0.2">
      <c r="A625">
        <f t="shared" si="290"/>
        <v>5.929999999999918</v>
      </c>
      <c r="B625" s="5">
        <f t="shared" si="302"/>
        <v>-42.242065548757544</v>
      </c>
      <c r="C625" s="5">
        <f t="shared" si="303"/>
        <v>416.28454057475767</v>
      </c>
      <c r="D625" s="5">
        <f t="shared" si="304"/>
        <v>-19.786753055367974</v>
      </c>
      <c r="E625" s="2">
        <f t="shared" si="312"/>
        <v>418.42228767521766</v>
      </c>
      <c r="F625" s="2">
        <f t="shared" si="313"/>
        <v>-5.794199778259606</v>
      </c>
      <c r="G625" s="3">
        <f t="shared" si="305"/>
        <v>-7.6547641986254433</v>
      </c>
      <c r="H625" s="3">
        <f t="shared" si="306"/>
        <v>51.813912736043221</v>
      </c>
      <c r="I625" s="3">
        <f t="shared" si="307"/>
        <v>-66.652239752717023</v>
      </c>
      <c r="J625" s="2">
        <f t="shared" si="314"/>
        <v>84.769086535178204</v>
      </c>
      <c r="K625" s="2">
        <f t="shared" si="308"/>
        <v>57.783971734954463</v>
      </c>
      <c r="L625" s="6">
        <f t="shared" si="291"/>
        <v>2960.2976628320612</v>
      </c>
      <c r="M625" s="2">
        <f t="shared" si="292"/>
        <v>37.517661351864668</v>
      </c>
      <c r="N625" s="2">
        <f t="shared" si="309"/>
        <v>84.769086535178204</v>
      </c>
      <c r="O625" s="2">
        <f t="shared" si="310"/>
        <v>57.783971734954463</v>
      </c>
      <c r="P625" s="5">
        <f t="shared" si="293"/>
        <v>0.38721107715195996</v>
      </c>
      <c r="Q625" s="4">
        <f t="shared" si="311"/>
        <v>0.44258659477585932</v>
      </c>
      <c r="R625" s="4">
        <f t="shared" si="294"/>
        <v>0.3068277661264075</v>
      </c>
      <c r="S625" s="4">
        <f t="shared" si="315"/>
        <v>0</v>
      </c>
      <c r="T625" s="4">
        <f t="shared" si="316"/>
        <v>0</v>
      </c>
      <c r="U625" s="5">
        <f t="shared" si="317"/>
        <v>1.3357047864726466</v>
      </c>
      <c r="V625" s="5">
        <f t="shared" si="318"/>
        <v>-9.0411787289067078</v>
      </c>
      <c r="W625" s="5">
        <f t="shared" si="319"/>
        <v>11.630366835181302</v>
      </c>
      <c r="X625" s="5">
        <f t="shared" si="295"/>
        <v>1</v>
      </c>
      <c r="Y625" s="5">
        <f t="shared" si="296"/>
        <v>-0.45770144414653924</v>
      </c>
      <c r="Z625" s="5">
        <f t="shared" si="297"/>
        <v>8.5662880874702747</v>
      </c>
      <c r="AA625" s="5">
        <f t="shared" si="298"/>
        <v>6.7117999593714686</v>
      </c>
      <c r="AB625" s="5">
        <f t="shared" si="299"/>
        <v>0.87800334232610733</v>
      </c>
      <c r="AC625" s="5">
        <f t="shared" si="300"/>
        <v>-0.47489064143643311</v>
      </c>
      <c r="AD625" s="5">
        <f t="shared" si="301"/>
        <v>-13.831833205447229</v>
      </c>
      <c r="AE625">
        <f t="shared" si="289"/>
        <v>0</v>
      </c>
    </row>
    <row r="626" spans="1:31" x14ac:dyDescent="0.2">
      <c r="A626">
        <f t="shared" si="290"/>
        <v>5.9399999999999178</v>
      </c>
      <c r="B626" s="5">
        <f t="shared" si="302"/>
        <v>-42.318569290576683</v>
      </c>
      <c r="C626" s="5">
        <f t="shared" si="303"/>
        <v>416.80265595758601</v>
      </c>
      <c r="D626" s="5">
        <f t="shared" si="304"/>
        <v>-20.453967044555416</v>
      </c>
      <c r="E626" s="2">
        <f t="shared" si="312"/>
        <v>418.9454801284997</v>
      </c>
      <c r="F626" s="2">
        <f t="shared" si="313"/>
        <v>-5.7974555647417123</v>
      </c>
      <c r="G626" s="3">
        <f t="shared" si="305"/>
        <v>-7.645984165202182</v>
      </c>
      <c r="H626" s="3">
        <f t="shared" si="306"/>
        <v>51.809163829628858</v>
      </c>
      <c r="I626" s="3">
        <f t="shared" si="307"/>
        <v>-66.79055808477149</v>
      </c>
      <c r="J626" s="2">
        <f t="shared" si="314"/>
        <v>84.874196195634624</v>
      </c>
      <c r="K626" s="2">
        <f t="shared" si="308"/>
        <v>57.855621128585291</v>
      </c>
      <c r="L626" s="6">
        <f t="shared" si="291"/>
        <v>2960.2946923610039</v>
      </c>
      <c r="M626" s="2">
        <f t="shared" si="292"/>
        <v>37.517623705269664</v>
      </c>
      <c r="N626" s="2">
        <f t="shared" si="309"/>
        <v>84.874196195634624</v>
      </c>
      <c r="O626" s="2">
        <f t="shared" si="310"/>
        <v>57.855621128585291</v>
      </c>
      <c r="P626" s="5">
        <f t="shared" si="293"/>
        <v>0.38721090373596995</v>
      </c>
      <c r="Q626" s="4">
        <f t="shared" si="311"/>
        <v>0.4420380443873862</v>
      </c>
      <c r="R626" s="4">
        <f t="shared" si="294"/>
        <v>0.30669042391735957</v>
      </c>
      <c r="S626" s="4">
        <f t="shared" si="315"/>
        <v>0</v>
      </c>
      <c r="T626" s="4">
        <f t="shared" si="316"/>
        <v>0</v>
      </c>
      <c r="U626" s="5">
        <f t="shared" si="317"/>
        <v>1.3358264426461275</v>
      </c>
      <c r="V626" s="5">
        <f t="shared" si="318"/>
        <v>-9.0515556296830866</v>
      </c>
      <c r="W626" s="5">
        <f t="shared" si="319"/>
        <v>11.668948258457529</v>
      </c>
      <c r="X626" s="5">
        <f t="shared" si="295"/>
        <v>1</v>
      </c>
      <c r="Y626" s="5">
        <f t="shared" si="296"/>
        <v>-0.45515694349925334</v>
      </c>
      <c r="Z626" s="5">
        <f t="shared" si="297"/>
        <v>8.5917091715462703</v>
      </c>
      <c r="AA626" s="5">
        <f t="shared" si="298"/>
        <v>6.7166588166318579</v>
      </c>
      <c r="AB626" s="5">
        <f t="shared" si="299"/>
        <v>0.8806694991468742</v>
      </c>
      <c r="AC626" s="5">
        <f t="shared" si="300"/>
        <v>-0.45984645813681624</v>
      </c>
      <c r="AD626" s="5">
        <f t="shared" si="301"/>
        <v>-13.78839292491061</v>
      </c>
      <c r="AE626">
        <f t="shared" si="289"/>
        <v>0</v>
      </c>
    </row>
    <row r="627" spans="1:31" x14ac:dyDescent="0.2">
      <c r="A627">
        <f t="shared" si="290"/>
        <v>5.9499999999999176</v>
      </c>
      <c r="B627" s="5">
        <f t="shared" si="302"/>
        <v>-42.39498509875375</v>
      </c>
      <c r="C627" s="5">
        <f t="shared" si="303"/>
        <v>417.32072460355943</v>
      </c>
      <c r="D627" s="5">
        <f t="shared" si="304"/>
        <v>-21.122562045049378</v>
      </c>
      <c r="E627" s="2">
        <f t="shared" si="312"/>
        <v>419.46861854632635</v>
      </c>
      <c r="F627" s="2">
        <f t="shared" si="313"/>
        <v>-5.8006919252313605</v>
      </c>
      <c r="G627" s="3">
        <f t="shared" si="305"/>
        <v>-7.6371774702107134</v>
      </c>
      <c r="H627" s="3">
        <f t="shared" si="306"/>
        <v>51.804565365047488</v>
      </c>
      <c r="I627" s="3">
        <f t="shared" si="307"/>
        <v>-66.92844201402059</v>
      </c>
      <c r="J627" s="2">
        <f t="shared" si="314"/>
        <v>84.979149341453677</v>
      </c>
      <c r="K627" s="2">
        <f t="shared" si="308"/>
        <v>57.927163831938429</v>
      </c>
      <c r="L627" s="6">
        <f t="shared" si="291"/>
        <v>2960.2917195300793</v>
      </c>
      <c r="M627" s="2">
        <f t="shared" si="292"/>
        <v>37.517586028766623</v>
      </c>
      <c r="N627" s="2">
        <f t="shared" si="309"/>
        <v>84.979149341453677</v>
      </c>
      <c r="O627" s="2">
        <f t="shared" si="310"/>
        <v>57.927163831938429</v>
      </c>
      <c r="P627" s="5">
        <f t="shared" si="293"/>
        <v>0.38721073018238522</v>
      </c>
      <c r="Q627" s="4">
        <f t="shared" si="311"/>
        <v>0.44149166377292942</v>
      </c>
      <c r="R627" s="4">
        <f t="shared" si="294"/>
        <v>0.30655340831554134</v>
      </c>
      <c r="S627" s="4">
        <f t="shared" si="315"/>
        <v>0</v>
      </c>
      <c r="T627" s="4">
        <f t="shared" si="316"/>
        <v>0</v>
      </c>
      <c r="U627" s="5">
        <f t="shared" si="317"/>
        <v>1.335937174556272</v>
      </c>
      <c r="V627" s="5">
        <f t="shared" si="318"/>
        <v>-9.0619400888411956</v>
      </c>
      <c r="W627" s="5">
        <f t="shared" si="319"/>
        <v>11.707491945868979</v>
      </c>
      <c r="X627" s="5">
        <f t="shared" si="295"/>
        <v>0.99999999999999978</v>
      </c>
      <c r="Y627" s="5">
        <f t="shared" si="296"/>
        <v>-0.4526207869315389</v>
      </c>
      <c r="Z627" s="5">
        <f t="shared" si="297"/>
        <v>8.617086789395076</v>
      </c>
      <c r="AA627" s="5">
        <f t="shared" si="298"/>
        <v>6.7215247744713267</v>
      </c>
      <c r="AB627" s="5">
        <f t="shared" si="299"/>
        <v>0.88331638762473319</v>
      </c>
      <c r="AC627" s="5">
        <f t="shared" si="300"/>
        <v>-0.44485329944611962</v>
      </c>
      <c r="AD627" s="5">
        <f t="shared" si="301"/>
        <v>-13.744983279659692</v>
      </c>
      <c r="AE627">
        <f t="shared" si="289"/>
        <v>0</v>
      </c>
    </row>
    <row r="628" spans="1:31" x14ac:dyDescent="0.2">
      <c r="A628">
        <f t="shared" si="290"/>
        <v>5.9599999999999174</v>
      </c>
      <c r="B628" s="5">
        <f t="shared" si="302"/>
        <v>-42.471312707636478</v>
      </c>
      <c r="C628" s="5">
        <f t="shared" si="303"/>
        <v>417.83874801454493</v>
      </c>
      <c r="D628" s="5">
        <f t="shared" si="304"/>
        <v>-21.792533714353567</v>
      </c>
      <c r="E628" s="2">
        <f t="shared" si="312"/>
        <v>419.99170437697006</v>
      </c>
      <c r="F628" s="2">
        <f t="shared" si="313"/>
        <v>-5.8039088768050204</v>
      </c>
      <c r="G628" s="3">
        <f t="shared" si="305"/>
        <v>-7.6283443063344656</v>
      </c>
      <c r="H628" s="3">
        <f t="shared" si="306"/>
        <v>51.800116832053028</v>
      </c>
      <c r="I628" s="3">
        <f t="shared" si="307"/>
        <v>-67.065891846817181</v>
      </c>
      <c r="J628" s="2">
        <f t="shared" si="314"/>
        <v>85.083944371892557</v>
      </c>
      <c r="K628" s="2">
        <f t="shared" si="308"/>
        <v>57.998598753846323</v>
      </c>
      <c r="L628" s="6">
        <f t="shared" si="291"/>
        <v>2960.2887443680215</v>
      </c>
      <c r="M628" s="2">
        <f t="shared" si="292"/>
        <v>37.517548322719712</v>
      </c>
      <c r="N628" s="2">
        <f t="shared" si="309"/>
        <v>85.083944371892557</v>
      </c>
      <c r="O628" s="2">
        <f t="shared" si="310"/>
        <v>57.998598753846323</v>
      </c>
      <c r="P628" s="5">
        <f t="shared" si="293"/>
        <v>0.38721055649288366</v>
      </c>
      <c r="Q628" s="4">
        <f t="shared" si="311"/>
        <v>0.44094745018795367</v>
      </c>
      <c r="R628" s="4">
        <f t="shared" si="294"/>
        <v>0.30641672069701698</v>
      </c>
      <c r="S628" s="4">
        <f t="shared" si="315"/>
        <v>0</v>
      </c>
      <c r="T628" s="4">
        <f t="shared" si="316"/>
        <v>0</v>
      </c>
      <c r="U628" s="5">
        <f t="shared" si="317"/>
        <v>1.3360369820664468</v>
      </c>
      <c r="V628" s="5">
        <f t="shared" si="318"/>
        <v>-9.0723319482993325</v>
      </c>
      <c r="W628" s="5">
        <f t="shared" si="319"/>
        <v>11.745997315329847</v>
      </c>
      <c r="X628" s="5">
        <f t="shared" si="295"/>
        <v>0.99999999999999978</v>
      </c>
      <c r="Y628" s="5">
        <f t="shared" si="296"/>
        <v>-0.45009299625050081</v>
      </c>
      <c r="Z628" s="5">
        <f t="shared" si="297"/>
        <v>8.6424206673602573</v>
      </c>
      <c r="AA628" s="5">
        <f t="shared" si="298"/>
        <v>6.7263977590374582</v>
      </c>
      <c r="AB628" s="5">
        <f t="shared" si="299"/>
        <v>0.88594398581594602</v>
      </c>
      <c r="AC628" s="5">
        <f t="shared" si="300"/>
        <v>-0.42991128093907527</v>
      </c>
      <c r="AD628" s="5">
        <f t="shared" si="301"/>
        <v>-13.701604925632694</v>
      </c>
      <c r="AE628">
        <f t="shared" si="289"/>
        <v>0</v>
      </c>
    </row>
    <row r="629" spans="1:31" x14ac:dyDescent="0.2">
      <c r="A629">
        <f t="shared" si="290"/>
        <v>5.9699999999999172</v>
      </c>
      <c r="B629" s="5">
        <f t="shared" si="302"/>
        <v>-42.547551853500536</v>
      </c>
      <c r="C629" s="5">
        <f t="shared" si="303"/>
        <v>418.35672768730143</v>
      </c>
      <c r="D629" s="5">
        <f t="shared" si="304"/>
        <v>-22.463877713068019</v>
      </c>
      <c r="E629" s="2">
        <f t="shared" si="312"/>
        <v>420.51473906386826</v>
      </c>
      <c r="F629" s="2">
        <f t="shared" si="313"/>
        <v>-5.8071064367266132</v>
      </c>
      <c r="G629" s="3">
        <f t="shared" si="305"/>
        <v>-7.6194848664763057</v>
      </c>
      <c r="H629" s="3">
        <f t="shared" si="306"/>
        <v>51.795817719243637</v>
      </c>
      <c r="I629" s="3">
        <f t="shared" si="307"/>
        <v>-67.202907896073512</v>
      </c>
      <c r="J629" s="2">
        <f t="shared" si="314"/>
        <v>85.188579707163299</v>
      </c>
      <c r="K629" s="2">
        <f t="shared" si="308"/>
        <v>58.069924817425559</v>
      </c>
      <c r="L629" s="6">
        <f t="shared" si="291"/>
        <v>2960.2857669034411</v>
      </c>
      <c r="M629" s="2">
        <f t="shared" si="292"/>
        <v>37.517510587491529</v>
      </c>
      <c r="N629" s="2">
        <f t="shared" si="309"/>
        <v>85.188579707163299</v>
      </c>
      <c r="O629" s="2">
        <f t="shared" si="310"/>
        <v>58.069924817425559</v>
      </c>
      <c r="P629" s="5">
        <f t="shared" si="293"/>
        <v>0.38721038266913593</v>
      </c>
      <c r="Q629" s="4">
        <f t="shared" si="311"/>
        <v>0.44040540077623541</v>
      </c>
      <c r="R629" s="4">
        <f t="shared" si="294"/>
        <v>0.30628036240572615</v>
      </c>
      <c r="S629" s="4">
        <f t="shared" si="315"/>
        <v>0</v>
      </c>
      <c r="T629" s="4">
        <f t="shared" si="316"/>
        <v>0</v>
      </c>
      <c r="U629" s="5">
        <f t="shared" si="317"/>
        <v>1.3361258657414827</v>
      </c>
      <c r="V629" s="5">
        <f t="shared" si="318"/>
        <v>-9.0827310513338144</v>
      </c>
      <c r="W629" s="5">
        <f t="shared" si="319"/>
        <v>11.784463788102672</v>
      </c>
      <c r="X629" s="5">
        <f t="shared" si="295"/>
        <v>1</v>
      </c>
      <c r="Y629" s="5">
        <f t="shared" si="296"/>
        <v>-0.44757359303639649</v>
      </c>
      <c r="Z629" s="5">
        <f t="shared" si="297"/>
        <v>8.667710534414784</v>
      </c>
      <c r="AA629" s="5">
        <f t="shared" si="298"/>
        <v>6.7312776971206256</v>
      </c>
      <c r="AB629" s="5">
        <f t="shared" si="299"/>
        <v>0.8885522727050863</v>
      </c>
      <c r="AC629" s="5">
        <f t="shared" si="300"/>
        <v>-0.41502051691903041</v>
      </c>
      <c r="AD629" s="5">
        <f t="shared" si="301"/>
        <v>-13.658258514776701</v>
      </c>
      <c r="AE629">
        <f t="shared" si="289"/>
        <v>0</v>
      </c>
    </row>
    <row r="630" spans="1:31" x14ac:dyDescent="0.2">
      <c r="A630">
        <f t="shared" si="290"/>
        <v>5.9799999999999169</v>
      </c>
      <c r="B630" s="5">
        <f t="shared" si="302"/>
        <v>-42.623702274551661</v>
      </c>
      <c r="C630" s="5">
        <f t="shared" si="303"/>
        <v>418.87466511346804</v>
      </c>
      <c r="D630" s="5">
        <f t="shared" si="304"/>
        <v>-23.136589704954496</v>
      </c>
      <c r="E630" s="2">
        <f t="shared" si="312"/>
        <v>421.03772404561283</v>
      </c>
      <c r="F630" s="2">
        <f t="shared" si="313"/>
        <v>-5.8102846224476732</v>
      </c>
      <c r="G630" s="3">
        <f t="shared" si="305"/>
        <v>-7.6105993437492545</v>
      </c>
      <c r="H630" s="3">
        <f t="shared" si="306"/>
        <v>51.791667514074447</v>
      </c>
      <c r="I630" s="3">
        <f t="shared" si="307"/>
        <v>-67.339490481221276</v>
      </c>
      <c r="J630" s="2">
        <f t="shared" si="314"/>
        <v>85.293053788277518</v>
      </c>
      <c r="K630" s="2">
        <f t="shared" si="308"/>
        <v>58.14114095997104</v>
      </c>
      <c r="L630" s="6">
        <f t="shared" si="291"/>
        <v>2960.2827871648255</v>
      </c>
      <c r="M630" s="2">
        <f t="shared" si="292"/>
        <v>37.5174728234431</v>
      </c>
      <c r="N630" s="2">
        <f t="shared" si="309"/>
        <v>85.293053788277518</v>
      </c>
      <c r="O630" s="2">
        <f t="shared" si="310"/>
        <v>58.14114095997104</v>
      </c>
      <c r="P630" s="5">
        <f t="shared" si="293"/>
        <v>0.38721020871280554</v>
      </c>
      <c r="Q630" s="4">
        <f t="shared" si="311"/>
        <v>0.43986551257236628</v>
      </c>
      <c r="R630" s="4">
        <f t="shared" si="294"/>
        <v>0.30614433475384928</v>
      </c>
      <c r="S630" s="4">
        <f t="shared" si="315"/>
        <v>0</v>
      </c>
      <c r="T630" s="4">
        <f t="shared" si="316"/>
        <v>0</v>
      </c>
      <c r="U630" s="5">
        <f t="shared" si="317"/>
        <v>1.3362038268421679</v>
      </c>
      <c r="V630" s="5">
        <f t="shared" si="318"/>
        <v>-9.0931372425592674</v>
      </c>
      <c r="W630" s="5">
        <f t="shared" si="319"/>
        <v>11.822890788819606</v>
      </c>
      <c r="X630" s="5">
        <f t="shared" si="295"/>
        <v>1</v>
      </c>
      <c r="Y630" s="5">
        <f t="shared" si="296"/>
        <v>-0.44506259863898423</v>
      </c>
      <c r="Z630" s="5">
        <f t="shared" si="297"/>
        <v>8.6929561221620215</v>
      </c>
      <c r="AA630" s="5">
        <f t="shared" si="298"/>
        <v>6.736164516140482</v>
      </c>
      <c r="AB630" s="5">
        <f t="shared" si="299"/>
        <v>0.89114122820318364</v>
      </c>
      <c r="AC630" s="5">
        <f t="shared" si="300"/>
        <v>-0.40018112039724585</v>
      </c>
      <c r="AD630" s="5">
        <f t="shared" si="301"/>
        <v>-13.61494469503991</v>
      </c>
      <c r="AE630">
        <f t="shared" si="289"/>
        <v>0</v>
      </c>
    </row>
    <row r="631" spans="1:31" x14ac:dyDescent="0.2">
      <c r="A631">
        <f t="shared" si="290"/>
        <v>5.9899999999999167</v>
      </c>
      <c r="B631" s="5">
        <f t="shared" si="302"/>
        <v>-42.699763710927748</v>
      </c>
      <c r="C631" s="5">
        <f t="shared" si="303"/>
        <v>419.39256177955275</v>
      </c>
      <c r="D631" s="5">
        <f t="shared" si="304"/>
        <v>-23.810665357001461</v>
      </c>
      <c r="E631" s="2">
        <f t="shared" si="312"/>
        <v>421.56066075594038</v>
      </c>
      <c r="F631" s="2">
        <f t="shared" si="313"/>
        <v>-5.8134434516074913</v>
      </c>
      <c r="G631" s="3">
        <f t="shared" si="305"/>
        <v>-7.6016879314672225</v>
      </c>
      <c r="H631" s="3">
        <f t="shared" si="306"/>
        <v>51.787665702870477</v>
      </c>
      <c r="I631" s="3">
        <f t="shared" si="307"/>
        <v>-67.475639928171674</v>
      </c>
      <c r="J631" s="2">
        <f t="shared" si="314"/>
        <v>85.397365076891901</v>
      </c>
      <c r="K631" s="2">
        <f t="shared" si="308"/>
        <v>58.212246132850645</v>
      </c>
      <c r="L631" s="6">
        <f t="shared" si="291"/>
        <v>2960.2798051805371</v>
      </c>
      <c r="M631" s="2">
        <f t="shared" si="292"/>
        <v>37.517435030933896</v>
      </c>
      <c r="N631" s="2">
        <f t="shared" si="309"/>
        <v>85.397365076891901</v>
      </c>
      <c r="O631" s="2">
        <f t="shared" si="310"/>
        <v>58.212246132850645</v>
      </c>
      <c r="P631" s="5">
        <f t="shared" si="293"/>
        <v>0.3872100346255487</v>
      </c>
      <c r="Q631" s="4">
        <f t="shared" si="311"/>
        <v>0.439327782504216</v>
      </c>
      <c r="R631" s="4">
        <f t="shared" si="294"/>
        <v>0.30600863902216957</v>
      </c>
      <c r="S631" s="4">
        <f t="shared" si="315"/>
        <v>0</v>
      </c>
      <c r="T631" s="4">
        <f t="shared" si="316"/>
        <v>0</v>
      </c>
      <c r="U631" s="5">
        <f t="shared" si="317"/>
        <v>1.3362708673197328</v>
      </c>
      <c r="V631" s="5">
        <f t="shared" si="318"/>
        <v>-9.1035503679091683</v>
      </c>
      <c r="W631" s="5">
        <f t="shared" si="319"/>
        <v>11.86127774550314</v>
      </c>
      <c r="X631" s="5">
        <f t="shared" si="295"/>
        <v>1</v>
      </c>
      <c r="Y631" s="5">
        <f t="shared" si="296"/>
        <v>-0.4425600341739761</v>
      </c>
      <c r="Z631" s="5">
        <f t="shared" si="297"/>
        <v>8.7181571648364926</v>
      </c>
      <c r="AA631" s="5">
        <f t="shared" si="298"/>
        <v>6.741058144132702</v>
      </c>
      <c r="AB631" s="5">
        <f t="shared" si="299"/>
        <v>0.89371083314575661</v>
      </c>
      <c r="AC631" s="5">
        <f t="shared" si="300"/>
        <v>-0.38539320307267566</v>
      </c>
      <c r="AD631" s="5">
        <f t="shared" si="301"/>
        <v>-13.571664110364157</v>
      </c>
      <c r="AE631">
        <f t="shared" si="289"/>
        <v>0</v>
      </c>
    </row>
    <row r="632" spans="1:31" x14ac:dyDescent="0.2">
      <c r="A632">
        <f t="shared" si="290"/>
        <v>5.9999999999999165</v>
      </c>
      <c r="B632" s="5">
        <f t="shared" si="302"/>
        <v>-42.77573590470076</v>
      </c>
      <c r="C632" s="5">
        <f t="shared" si="303"/>
        <v>419.91041916692132</v>
      </c>
      <c r="D632" s="5">
        <f t="shared" si="304"/>
        <v>-24.486100339488694</v>
      </c>
      <c r="E632" s="2">
        <f t="shared" si="312"/>
        <v>422.0835506237222</v>
      </c>
      <c r="F632" s="2">
        <f t="shared" si="313"/>
        <v>-5.8165829420332278</v>
      </c>
      <c r="G632" s="3">
        <f t="shared" si="305"/>
        <v>-7.5927508231357645</v>
      </c>
      <c r="H632" s="3">
        <f t="shared" si="306"/>
        <v>51.783811770839748</v>
      </c>
      <c r="I632" s="3">
        <f t="shared" si="307"/>
        <v>-67.611356569275316</v>
      </c>
      <c r="J632" s="2">
        <f t="shared" si="314"/>
        <v>85.501512055154194</v>
      </c>
      <c r="K632" s="2">
        <f t="shared" si="308"/>
        <v>58.283239301400265</v>
      </c>
      <c r="L632" s="6">
        <f t="shared" si="291"/>
        <v>2960.276820978816</v>
      </c>
      <c r="M632" s="2">
        <f t="shared" si="292"/>
        <v>37.517397210321796</v>
      </c>
      <c r="N632" s="2">
        <f t="shared" si="309"/>
        <v>85.501512055154194</v>
      </c>
      <c r="O632" s="2">
        <f t="shared" si="310"/>
        <v>58.283239301400265</v>
      </c>
      <c r="P632" s="5">
        <f t="shared" si="293"/>
        <v>0.38720986040901439</v>
      </c>
      <c r="Q632" s="4">
        <f t="shared" si="311"/>
        <v>0.43879220739535651</v>
      </c>
      <c r="R632" s="4">
        <f t="shared" si="294"/>
        <v>0.30587327646043244</v>
      </c>
      <c r="S632" s="4">
        <f t="shared" si="315"/>
        <v>0</v>
      </c>
      <c r="T632" s="4">
        <f t="shared" si="316"/>
        <v>0</v>
      </c>
      <c r="U632" s="5">
        <f t="shared" si="317"/>
        <v>1.3363269898103181</v>
      </c>
      <c r="V632" s="5">
        <f t="shared" si="318"/>
        <v>-9.1139702746166407</v>
      </c>
      <c r="W632" s="5">
        <f t="shared" si="319"/>
        <v>11.899624089586194</v>
      </c>
      <c r="X632" s="5">
        <f t="shared" si="295"/>
        <v>1</v>
      </c>
      <c r="Y632" s="5">
        <f t="shared" si="296"/>
        <v>-0.44006592051959259</v>
      </c>
      <c r="Z632" s="5">
        <f t="shared" si="297"/>
        <v>8.7433133993042667</v>
      </c>
      <c r="AA632" s="5">
        <f t="shared" si="298"/>
        <v>6.7459585097359192</v>
      </c>
      <c r="AB632" s="5">
        <f t="shared" si="299"/>
        <v>0.89626106929072547</v>
      </c>
      <c r="AC632" s="5">
        <f t="shared" si="300"/>
        <v>-0.37065687531237401</v>
      </c>
      <c r="AD632" s="5">
        <f t="shared" si="301"/>
        <v>-13.528417400677888</v>
      </c>
      <c r="AE632">
        <f t="shared" si="289"/>
        <v>0</v>
      </c>
    </row>
    <row r="633" spans="1:31" x14ac:dyDescent="0.2">
      <c r="A633">
        <f t="shared" si="290"/>
        <v>6.0099999999999163</v>
      </c>
      <c r="B633" s="5">
        <f t="shared" si="302"/>
        <v>-42.851618599878655</v>
      </c>
      <c r="C633" s="5">
        <f t="shared" si="303"/>
        <v>420.42823875178595</v>
      </c>
      <c r="D633" s="5">
        <f t="shared" si="304"/>
        <v>-25.162890326051478</v>
      </c>
      <c r="E633" s="2">
        <f t="shared" si="312"/>
        <v>422.60639507295463</v>
      </c>
      <c r="F633" s="2">
        <f t="shared" si="313"/>
        <v>-5.8197031117400249</v>
      </c>
      <c r="G633" s="3">
        <f t="shared" si="305"/>
        <v>-7.5837882124428573</v>
      </c>
      <c r="H633" s="3">
        <f t="shared" si="306"/>
        <v>51.780105202086624</v>
      </c>
      <c r="I633" s="3">
        <f t="shared" si="307"/>
        <v>-67.7466407432821</v>
      </c>
      <c r="J633" s="2">
        <f t="shared" si="314"/>
        <v>85.605493225549935</v>
      </c>
      <c r="K633" s="2">
        <f t="shared" si="308"/>
        <v>58.354119444819311</v>
      </c>
      <c r="L633" s="6">
        <f t="shared" si="291"/>
        <v>2960.2738345877765</v>
      </c>
      <c r="M633" s="2">
        <f t="shared" si="292"/>
        <v>37.517359361963138</v>
      </c>
      <c r="N633" s="2">
        <f t="shared" si="309"/>
        <v>85.605493225549935</v>
      </c>
      <c r="O633" s="2">
        <f t="shared" si="310"/>
        <v>58.354119444819311</v>
      </c>
      <c r="P633" s="5">
        <f t="shared" si="293"/>
        <v>0.3872096860648444</v>
      </c>
      <c r="Q633" s="4">
        <f t="shared" si="311"/>
        <v>0.43825878396744816</v>
      </c>
      <c r="R633" s="4">
        <f t="shared" si="294"/>
        <v>0.30573824828770196</v>
      </c>
      <c r="S633" s="4">
        <f t="shared" si="315"/>
        <v>0</v>
      </c>
      <c r="T633" s="4">
        <f t="shared" si="316"/>
        <v>0</v>
      </c>
      <c r="U633" s="5">
        <f t="shared" si="317"/>
        <v>1.3363721976294372</v>
      </c>
      <c r="V633" s="5">
        <f t="shared" si="318"/>
        <v>-9.1243968111955418</v>
      </c>
      <c r="W633" s="5">
        <f t="shared" si="319"/>
        <v>11.93792925593174</v>
      </c>
      <c r="X633" s="5">
        <f t="shared" si="295"/>
        <v>1</v>
      </c>
      <c r="Y633" s="5">
        <f t="shared" si="296"/>
        <v>-0.43758027831322222</v>
      </c>
      <c r="Z633" s="5">
        <f t="shared" si="297"/>
        <v>8.7684245650630999</v>
      </c>
      <c r="AA633" s="5">
        <f t="shared" si="298"/>
        <v>6.7508655421789134</v>
      </c>
      <c r="AB633" s="5">
        <f t="shared" si="299"/>
        <v>0.89879191931621494</v>
      </c>
      <c r="AC633" s="5">
        <f t="shared" si="300"/>
        <v>-0.35597224613244194</v>
      </c>
      <c r="AD633" s="5">
        <f t="shared" si="301"/>
        <v>-13.485205201889347</v>
      </c>
      <c r="AE633">
        <f t="shared" si="289"/>
        <v>0</v>
      </c>
    </row>
    <row r="634" spans="1:31" x14ac:dyDescent="0.2">
      <c r="A634">
        <f t="shared" si="290"/>
        <v>6.0199999999999161</v>
      </c>
      <c r="B634" s="5">
        <f t="shared" si="302"/>
        <v>-42.927411542407121</v>
      </c>
      <c r="C634" s="5">
        <f t="shared" si="303"/>
        <v>420.94602200519449</v>
      </c>
      <c r="D634" s="5">
        <f t="shared" si="304"/>
        <v>-25.841030993744393</v>
      </c>
      <c r="E634" s="2">
        <f t="shared" si="312"/>
        <v>423.12919552274911</v>
      </c>
      <c r="F634" s="2">
        <f t="shared" si="313"/>
        <v>-5.8228039789310841</v>
      </c>
      <c r="G634" s="3">
        <f t="shared" si="305"/>
        <v>-7.5748002932496954</v>
      </c>
      <c r="H634" s="3">
        <f t="shared" si="306"/>
        <v>51.776545479625298</v>
      </c>
      <c r="I634" s="3">
        <f t="shared" si="307"/>
        <v>-67.881492795301</v>
      </c>
      <c r="J634" s="2">
        <f t="shared" si="314"/>
        <v>85.709307110749776</v>
      </c>
      <c r="K634" s="2">
        <f t="shared" si="308"/>
        <v>58.424885556066648</v>
      </c>
      <c r="L634" s="6">
        <f t="shared" si="291"/>
        <v>2960.2708460354092</v>
      </c>
      <c r="M634" s="2">
        <f t="shared" si="292"/>
        <v>37.517321486212651</v>
      </c>
      <c r="N634" s="2">
        <f t="shared" si="309"/>
        <v>85.709307110749776</v>
      </c>
      <c r="O634" s="2">
        <f t="shared" si="310"/>
        <v>58.424885556066648</v>
      </c>
      <c r="P634" s="5">
        <f t="shared" si="293"/>
        <v>0.38720951159467315</v>
      </c>
      <c r="Q634" s="4">
        <f t="shared" si="311"/>
        <v>0.4377275088425861</v>
      </c>
      <c r="R634" s="4">
        <f t="shared" si="294"/>
        <v>0.30560355569271441</v>
      </c>
      <c r="S634" s="4">
        <f t="shared" si="315"/>
        <v>0</v>
      </c>
      <c r="T634" s="4">
        <f t="shared" si="316"/>
        <v>0</v>
      </c>
      <c r="U634" s="5">
        <f t="shared" si="317"/>
        <v>1.3364064947664243</v>
      </c>
      <c r="V634" s="5">
        <f t="shared" si="318"/>
        <v>-9.1348298274217576</v>
      </c>
      <c r="W634" s="5">
        <f t="shared" si="319"/>
        <v>11.976192682851776</v>
      </c>
      <c r="X634" s="5">
        <f t="shared" si="295"/>
        <v>1</v>
      </c>
      <c r="Y634" s="5">
        <f t="shared" si="296"/>
        <v>-0.43510312794817735</v>
      </c>
      <c r="Z634" s="5">
        <f t="shared" si="297"/>
        <v>8.7934904042422488</v>
      </c>
      <c r="AA634" s="5">
        <f t="shared" si="298"/>
        <v>6.7557791712679975</v>
      </c>
      <c r="AB634" s="5">
        <f t="shared" si="299"/>
        <v>0.90130336681824685</v>
      </c>
      <c r="AC634" s="5">
        <f t="shared" si="300"/>
        <v>-0.34133942317950883</v>
      </c>
      <c r="AD634" s="5">
        <f t="shared" si="301"/>
        <v>-13.442028145880226</v>
      </c>
      <c r="AE634">
        <f t="shared" si="289"/>
        <v>0</v>
      </c>
    </row>
    <row r="635" spans="1:31" x14ac:dyDescent="0.2">
      <c r="A635">
        <f t="shared" si="290"/>
        <v>6.0299999999999159</v>
      </c>
      <c r="B635" s="5">
        <f t="shared" si="302"/>
        <v>-43.003114480171277</v>
      </c>
      <c r="C635" s="5">
        <f t="shared" si="303"/>
        <v>421.46377039301956</v>
      </c>
      <c r="D635" s="5">
        <f t="shared" si="304"/>
        <v>-26.520518023104696</v>
      </c>
      <c r="E635" s="2">
        <f t="shared" si="312"/>
        <v>423.65195338732315</v>
      </c>
      <c r="F635" s="2">
        <f t="shared" si="313"/>
        <v>-5.8258855619977306</v>
      </c>
      <c r="G635" s="3">
        <f t="shared" si="305"/>
        <v>-7.565787259581513</v>
      </c>
      <c r="H635" s="3">
        <f t="shared" si="306"/>
        <v>51.773132085393506</v>
      </c>
      <c r="I635" s="3">
        <f t="shared" si="307"/>
        <v>-68.015913076759801</v>
      </c>
      <c r="J635" s="2">
        <f t="shared" si="314"/>
        <v>85.812952253457595</v>
      </c>
      <c r="K635" s="2">
        <f t="shared" si="308"/>
        <v>58.495536641757049</v>
      </c>
      <c r="L635" s="6">
        <f t="shared" si="291"/>
        <v>2960.2678553495807</v>
      </c>
      <c r="M635" s="2">
        <f t="shared" si="292"/>
        <v>37.517283583423499</v>
      </c>
      <c r="N635" s="2">
        <f t="shared" si="309"/>
        <v>85.812952253457595</v>
      </c>
      <c r="O635" s="2">
        <f t="shared" si="310"/>
        <v>58.495536641757049</v>
      </c>
      <c r="P635" s="5">
        <f t="shared" si="293"/>
        <v>0.38720933700012777</v>
      </c>
      <c r="Q635" s="4">
        <f t="shared" si="311"/>
        <v>0.43719837854560989</v>
      </c>
      <c r="R635" s="4">
        <f t="shared" si="294"/>
        <v>0.30546919983422843</v>
      </c>
      <c r="S635" s="4">
        <f t="shared" si="315"/>
        <v>0</v>
      </c>
      <c r="T635" s="4">
        <f t="shared" si="316"/>
        <v>0</v>
      </c>
      <c r="U635" s="5">
        <f t="shared" si="317"/>
        <v>1.336429885878879</v>
      </c>
      <c r="V635" s="5">
        <f t="shared" si="318"/>
        <v>-9.1452691743148158</v>
      </c>
      <c r="W635" s="5">
        <f t="shared" si="319"/>
        <v>12.014413812125841</v>
      </c>
      <c r="X635" s="5">
        <f t="shared" si="295"/>
        <v>0.99999999999999978</v>
      </c>
      <c r="Y635" s="5">
        <f t="shared" si="296"/>
        <v>-0.432634489570554</v>
      </c>
      <c r="Z635" s="5">
        <f t="shared" si="297"/>
        <v>8.8185106616020281</v>
      </c>
      <c r="AA635" s="5">
        <f t="shared" si="298"/>
        <v>6.7606993273746276</v>
      </c>
      <c r="AB635" s="5">
        <f t="shared" si="299"/>
        <v>0.90379539630832495</v>
      </c>
      <c r="AC635" s="5">
        <f t="shared" si="300"/>
        <v>-0.32675851271278766</v>
      </c>
      <c r="AD635" s="5">
        <f t="shared" si="301"/>
        <v>-13.39888686049953</v>
      </c>
      <c r="AE635">
        <f t="shared" si="289"/>
        <v>0</v>
      </c>
    </row>
    <row r="636" spans="1:31" x14ac:dyDescent="0.2">
      <c r="A636">
        <f t="shared" si="290"/>
        <v>6.0399999999999157</v>
      </c>
      <c r="B636" s="5">
        <f t="shared" si="302"/>
        <v>-43.078727162997275</v>
      </c>
      <c r="C636" s="5">
        <f t="shared" si="303"/>
        <v>421.9814853759479</v>
      </c>
      <c r="D636" s="5">
        <f t="shared" si="304"/>
        <v>-27.201347098215319</v>
      </c>
      <c r="E636" s="2">
        <f t="shared" si="312"/>
        <v>424.17467007599038</v>
      </c>
      <c r="F636" s="2">
        <f t="shared" si="313"/>
        <v>-5.8289478795194594</v>
      </c>
      <c r="G636" s="3">
        <f t="shared" si="305"/>
        <v>-7.5567493056184301</v>
      </c>
      <c r="H636" s="3">
        <f t="shared" si="306"/>
        <v>51.76986450026638</v>
      </c>
      <c r="I636" s="3">
        <f t="shared" si="307"/>
        <v>-68.149901945364803</v>
      </c>
      <c r="J636" s="2">
        <f t="shared" si="314"/>
        <v>85.916427216259081</v>
      </c>
      <c r="K636" s="2">
        <f t="shared" si="308"/>
        <v>58.566071722057991</v>
      </c>
      <c r="L636" s="6">
        <f t="shared" si="291"/>
        <v>2960.2648625580309</v>
      </c>
      <c r="M636" s="2">
        <f t="shared" si="292"/>
        <v>37.517245653947263</v>
      </c>
      <c r="N636" s="2">
        <f t="shared" si="309"/>
        <v>85.916427216259081</v>
      </c>
      <c r="O636" s="2">
        <f t="shared" si="310"/>
        <v>58.566071722057991</v>
      </c>
      <c r="P636" s="5">
        <f t="shared" si="293"/>
        <v>0.3872091622828282</v>
      </c>
      <c r="Q636" s="4">
        <f t="shared" si="311"/>
        <v>0.43667138950637591</v>
      </c>
      <c r="R636" s="4">
        <f t="shared" si="294"/>
        <v>0.30533518184137332</v>
      </c>
      <c r="S636" s="4">
        <f t="shared" si="315"/>
        <v>0</v>
      </c>
      <c r="T636" s="4">
        <f t="shared" si="316"/>
        <v>0</v>
      </c>
      <c r="U636" s="5">
        <f t="shared" si="317"/>
        <v>1.3364423762870945</v>
      </c>
      <c r="V636" s="5">
        <f t="shared" si="318"/>
        <v>-9.1557147041196867</v>
      </c>
      <c r="W636" s="5">
        <f t="shared" si="319"/>
        <v>12.052592089018908</v>
      </c>
      <c r="X636" s="5">
        <f t="shared" si="295"/>
        <v>1</v>
      </c>
      <c r="Y636" s="5">
        <f t="shared" si="296"/>
        <v>-0.43017438307618427</v>
      </c>
      <c r="Z636" s="5">
        <f t="shared" si="297"/>
        <v>8.8434850845330679</v>
      </c>
      <c r="AA636" s="5">
        <f t="shared" si="298"/>
        <v>6.7656259414232292</v>
      </c>
      <c r="AB636" s="5">
        <f t="shared" si="299"/>
        <v>0.90626799321091023</v>
      </c>
      <c r="AC636" s="5">
        <f t="shared" si="300"/>
        <v>-0.31222961958661877</v>
      </c>
      <c r="AD636" s="5">
        <f t="shared" si="301"/>
        <v>-13.35578196955786</v>
      </c>
      <c r="AE636">
        <f t="shared" si="289"/>
        <v>0</v>
      </c>
    </row>
    <row r="637" spans="1:31" x14ac:dyDescent="0.2">
      <c r="A637">
        <f t="shared" si="290"/>
        <v>6.0499999999999154</v>
      </c>
      <c r="B637" s="5">
        <f t="shared" si="302"/>
        <v>-43.154249342653799</v>
      </c>
      <c r="C637" s="5">
        <f t="shared" si="303"/>
        <v>422.49916840946958</v>
      </c>
      <c r="D637" s="5">
        <f t="shared" si="304"/>
        <v>-27.883513906767444</v>
      </c>
      <c r="E637" s="2">
        <f t="shared" si="312"/>
        <v>424.69734699315143</v>
      </c>
      <c r="F637" s="2">
        <f t="shared" si="313"/>
        <v>-5.83199095026397</v>
      </c>
      <c r="G637" s="3">
        <f t="shared" si="305"/>
        <v>-7.5476866256863211</v>
      </c>
      <c r="H637" s="3">
        <f t="shared" si="306"/>
        <v>51.766742204070511</v>
      </c>
      <c r="I637" s="3">
        <f t="shared" si="307"/>
        <v>-68.283459765060385</v>
      </c>
      <c r="J637" s="2">
        <f t="shared" si="314"/>
        <v>86.019730581471123</v>
      </c>
      <c r="K637" s="2">
        <f t="shared" si="308"/>
        <v>58.636489830586996</v>
      </c>
      <c r="L637" s="6">
        <f t="shared" si="291"/>
        <v>2960.2618676883762</v>
      </c>
      <c r="M637" s="2">
        <f t="shared" si="292"/>
        <v>37.517207698133937</v>
      </c>
      <c r="N637" s="2">
        <f t="shared" si="309"/>
        <v>86.019730581471123</v>
      </c>
      <c r="O637" s="2">
        <f t="shared" si="310"/>
        <v>58.636489830586996</v>
      </c>
      <c r="P637" s="5">
        <f t="shared" si="293"/>
        <v>0.38720898744438698</v>
      </c>
      <c r="Q637" s="4">
        <f t="shared" si="311"/>
        <v>0.43614653806199255</v>
      </c>
      <c r="R637" s="4">
        <f t="shared" si="294"/>
        <v>0.30520150281399328</v>
      </c>
      <c r="S637" s="4">
        <f t="shared" si="315"/>
        <v>0</v>
      </c>
      <c r="T637" s="4">
        <f t="shared" si="316"/>
        <v>0</v>
      </c>
      <c r="U637" s="5">
        <f t="shared" si="317"/>
        <v>1.3364439719684857</v>
      </c>
      <c r="V637" s="5">
        <f t="shared" si="318"/>
        <v>-9.1661662702889064</v>
      </c>
      <c r="W637" s="5">
        <f t="shared" si="319"/>
        <v>12.090726962298792</v>
      </c>
      <c r="X637" s="5">
        <f t="shared" si="295"/>
        <v>1</v>
      </c>
      <c r="Y637" s="5">
        <f t="shared" si="296"/>
        <v>-0.42772282810769119</v>
      </c>
      <c r="Z637" s="5">
        <f t="shared" si="297"/>
        <v>8.8684134230552871</v>
      </c>
      <c r="AA637" s="5">
        <f t="shared" si="298"/>
        <v>6.770558944879232</v>
      </c>
      <c r="AB637" s="5">
        <f t="shared" si="299"/>
        <v>0.9087211438607945</v>
      </c>
      <c r="AC637" s="5">
        <f t="shared" si="300"/>
        <v>-0.29775284723361928</v>
      </c>
      <c r="AD637" s="5">
        <f t="shared" si="301"/>
        <v>-13.312714092821977</v>
      </c>
      <c r="AE637">
        <f t="shared" si="289"/>
        <v>0</v>
      </c>
    </row>
    <row r="638" spans="1:31" x14ac:dyDescent="0.2">
      <c r="A638">
        <f t="shared" si="290"/>
        <v>6.0599999999999152</v>
      </c>
      <c r="B638" s="5">
        <f t="shared" si="302"/>
        <v>-43.22968077285347</v>
      </c>
      <c r="C638" s="5">
        <f t="shared" si="303"/>
        <v>423.01682094386791</v>
      </c>
      <c r="D638" s="5">
        <f t="shared" si="304"/>
        <v>-28.567014140122691</v>
      </c>
      <c r="E638" s="2">
        <f t="shared" si="312"/>
        <v>425.2199855382849</v>
      </c>
      <c r="F638" s="2">
        <f t="shared" si="313"/>
        <v>-5.8350147931871659</v>
      </c>
      <c r="G638" s="3">
        <f t="shared" si="305"/>
        <v>-7.5385994142477131</v>
      </c>
      <c r="H638" s="3">
        <f t="shared" si="306"/>
        <v>51.763764675598175</v>
      </c>
      <c r="I638" s="3">
        <f t="shared" si="307"/>
        <v>-68.416586905988609</v>
      </c>
      <c r="J638" s="2">
        <f t="shared" si="314"/>
        <v>86.122860950991949</v>
      </c>
      <c r="K638" s="2">
        <f t="shared" si="308"/>
        <v>58.706790014309441</v>
      </c>
      <c r="L638" s="6">
        <f t="shared" si="291"/>
        <v>2960.258870768108</v>
      </c>
      <c r="M638" s="2">
        <f t="shared" si="292"/>
        <v>37.517169716331914</v>
      </c>
      <c r="N638" s="2">
        <f t="shared" si="309"/>
        <v>86.122860950991949</v>
      </c>
      <c r="O638" s="2">
        <f t="shared" si="310"/>
        <v>58.706790014309441</v>
      </c>
      <c r="P638" s="5">
        <f t="shared" si="293"/>
        <v>0.38720881248640937</v>
      </c>
      <c r="Q638" s="4">
        <f t="shared" si="311"/>
        <v>0.43562382045901826</v>
      </c>
      <c r="R638" s="4">
        <f t="shared" si="294"/>
        <v>0.30506816382298935</v>
      </c>
      <c r="S638" s="4">
        <f t="shared" si="315"/>
        <v>0</v>
      </c>
      <c r="T638" s="4">
        <f t="shared" si="316"/>
        <v>0</v>
      </c>
      <c r="U638" s="5">
        <f t="shared" si="317"/>
        <v>1.3364346795520077</v>
      </c>
      <c r="V638" s="5">
        <f t="shared" si="318"/>
        <v>-9.1766237274649036</v>
      </c>
      <c r="W638" s="5">
        <f t="shared" si="319"/>
        <v>12.128817884253017</v>
      </c>
      <c r="X638" s="5">
        <f t="shared" si="295"/>
        <v>0.99999999999999967</v>
      </c>
      <c r="Y638" s="5">
        <f t="shared" si="296"/>
        <v>-0.42527984405163383</v>
      </c>
      <c r="Z638" s="5">
        <f t="shared" si="297"/>
        <v>8.8932954298166234</v>
      </c>
      <c r="AA638" s="5">
        <f t="shared" si="298"/>
        <v>6.7754982697373283</v>
      </c>
      <c r="AB638" s="5">
        <f t="shared" si="299"/>
        <v>0.91115483550037379</v>
      </c>
      <c r="AC638" s="5">
        <f t="shared" si="300"/>
        <v>-0.28332829764828027</v>
      </c>
      <c r="AD638" s="5">
        <f t="shared" si="301"/>
        <v>-13.269683846009656</v>
      </c>
      <c r="AE638">
        <f t="shared" si="289"/>
        <v>0</v>
      </c>
    </row>
    <row r="639" spans="1:31" x14ac:dyDescent="0.2">
      <c r="A639">
        <f t="shared" si="290"/>
        <v>6.069999999999915</v>
      </c>
      <c r="B639" s="5">
        <f t="shared" si="302"/>
        <v>-43.305021209254171</v>
      </c>
      <c r="C639" s="5">
        <f t="shared" si="303"/>
        <v>423.53444442420903</v>
      </c>
      <c r="D639" s="5">
        <f t="shared" si="304"/>
        <v>-29.251843493374878</v>
      </c>
      <c r="E639" s="2">
        <f t="shared" si="312"/>
        <v>425.74258710593818</v>
      </c>
      <c r="F639" s="2">
        <f t="shared" si="313"/>
        <v>-5.8380194274331547</v>
      </c>
      <c r="G639" s="3">
        <f t="shared" si="305"/>
        <v>-7.5294878658927091</v>
      </c>
      <c r="H639" s="3">
        <f t="shared" si="306"/>
        <v>51.760931392621693</v>
      </c>
      <c r="I639" s="3">
        <f t="shared" si="307"/>
        <v>-68.549283744448701</v>
      </c>
      <c r="J639" s="2">
        <f t="shared" si="314"/>
        <v>86.225816946151653</v>
      </c>
      <c r="K639" s="2">
        <f t="shared" si="308"/>
        <v>58.776971333436705</v>
      </c>
      <c r="L639" s="6">
        <f t="shared" si="291"/>
        <v>2960.2558718245918</v>
      </c>
      <c r="M639" s="2">
        <f t="shared" si="292"/>
        <v>37.517131708888051</v>
      </c>
      <c r="N639" s="2">
        <f t="shared" si="309"/>
        <v>86.225816946151653</v>
      </c>
      <c r="O639" s="2">
        <f t="shared" si="310"/>
        <v>58.776971333436705</v>
      </c>
      <c r="P639" s="5">
        <f t="shared" si="293"/>
        <v>0.38720863741049338</v>
      </c>
      <c r="Q639" s="4">
        <f t="shared" si="311"/>
        <v>0.43510323285562652</v>
      </c>
      <c r="R639" s="4">
        <f t="shared" si="294"/>
        <v>0.30493516591065895</v>
      </c>
      <c r="S639" s="4">
        <f t="shared" si="315"/>
        <v>0</v>
      </c>
      <c r="T639" s="4">
        <f t="shared" si="316"/>
        <v>0</v>
      </c>
      <c r="U639" s="5">
        <f t="shared" si="317"/>
        <v>1.3364145063125628</v>
      </c>
      <c r="V639" s="5">
        <f t="shared" si="318"/>
        <v>-9.1870869314625772</v>
      </c>
      <c r="W639" s="5">
        <f t="shared" si="319"/>
        <v>12.166864310705112</v>
      </c>
      <c r="X639" s="5">
        <f t="shared" si="295"/>
        <v>0.99999999999999978</v>
      </c>
      <c r="Y639" s="5">
        <f t="shared" si="296"/>
        <v>-0.42284545003575069</v>
      </c>
      <c r="Z639" s="5">
        <f t="shared" si="297"/>
        <v>8.9181308600914573</v>
      </c>
      <c r="AA639" s="5">
        <f t="shared" si="298"/>
        <v>6.780443848509921</v>
      </c>
      <c r="AB639" s="5">
        <f t="shared" si="299"/>
        <v>0.91356905627681206</v>
      </c>
      <c r="AC639" s="5">
        <f t="shared" si="300"/>
        <v>-0.26895607137111988</v>
      </c>
      <c r="AD639" s="5">
        <f t="shared" si="301"/>
        <v>-13.226691840784966</v>
      </c>
      <c r="AE639">
        <f t="shared" si="289"/>
        <v>0</v>
      </c>
    </row>
    <row r="640" spans="1:31" x14ac:dyDescent="0.2">
      <c r="A640">
        <f t="shared" si="290"/>
        <v>6.0799999999999148</v>
      </c>
      <c r="B640" s="5">
        <f t="shared" si="302"/>
        <v>-43.380270409460287</v>
      </c>
      <c r="C640" s="5">
        <f t="shared" si="303"/>
        <v>424.05204029033172</v>
      </c>
      <c r="D640" s="5">
        <f t="shared" si="304"/>
        <v>-29.937997665411402</v>
      </c>
      <c r="E640" s="2">
        <f t="shared" si="312"/>
        <v>426.26515308571845</v>
      </c>
      <c r="F640" s="2">
        <f t="shared" si="313"/>
        <v>-5.8410048723342145</v>
      </c>
      <c r="G640" s="3">
        <f t="shared" si="305"/>
        <v>-7.5203521753299407</v>
      </c>
      <c r="H640" s="3">
        <f t="shared" si="306"/>
        <v>51.758241831907981</v>
      </c>
      <c r="I640" s="3">
        <f t="shared" si="307"/>
        <v>-68.681550662856552</v>
      </c>
      <c r="J640" s="2">
        <f t="shared" si="314"/>
        <v>86.328597207563789</v>
      </c>
      <c r="K640" s="2">
        <f t="shared" si="308"/>
        <v>58.847032861325005</v>
      </c>
      <c r="L640" s="6">
        <f t="shared" si="291"/>
        <v>2960.2528708850682</v>
      </c>
      <c r="M640" s="2">
        <f t="shared" si="292"/>
        <v>37.51709367614756</v>
      </c>
      <c r="N640" s="2">
        <f t="shared" si="309"/>
        <v>86.328597207563789</v>
      </c>
      <c r="O640" s="2">
        <f t="shared" si="310"/>
        <v>58.847032861325005</v>
      </c>
      <c r="P640" s="5">
        <f t="shared" si="293"/>
        <v>0.38720846221822963</v>
      </c>
      <c r="Q640" s="4">
        <f t="shared" si="311"/>
        <v>0.43458477132373063</v>
      </c>
      <c r="R640" s="4">
        <f t="shared" si="294"/>
        <v>0.30480251009103099</v>
      </c>
      <c r="S640" s="4">
        <f t="shared" si="315"/>
        <v>0</v>
      </c>
      <c r="T640" s="4">
        <f t="shared" si="316"/>
        <v>0</v>
      </c>
      <c r="U640" s="5">
        <f t="shared" si="317"/>
        <v>1.3363834601654103</v>
      </c>
      <c r="V640" s="5">
        <f t="shared" si="318"/>
        <v>-9.1975557392521488</v>
      </c>
      <c r="W640" s="5">
        <f t="shared" si="319"/>
        <v>12.204865701030455</v>
      </c>
      <c r="X640" s="5">
        <f t="shared" si="295"/>
        <v>0.99999999999999978</v>
      </c>
      <c r="Y640" s="5">
        <f t="shared" si="296"/>
        <v>-0.42041966492629113</v>
      </c>
      <c r="Z640" s="5">
        <f t="shared" si="297"/>
        <v>8.9429194717788061</v>
      </c>
      <c r="AA640" s="5">
        <f t="shared" si="298"/>
        <v>6.785395614215787</v>
      </c>
      <c r="AB640" s="5">
        <f t="shared" si="299"/>
        <v>0.91596379523911919</v>
      </c>
      <c r="AC640" s="5">
        <f t="shared" si="300"/>
        <v>-0.25463626747334267</v>
      </c>
      <c r="AD640" s="5">
        <f t="shared" si="301"/>
        <v>-13.183738684753756</v>
      </c>
      <c r="AE640">
        <f t="shared" si="289"/>
        <v>0</v>
      </c>
    </row>
    <row r="641" spans="1:31" x14ac:dyDescent="0.2">
      <c r="A641">
        <f t="shared" si="290"/>
        <v>6.0899999999999146</v>
      </c>
      <c r="B641" s="5">
        <f t="shared" si="302"/>
        <v>-43.45542813302383</v>
      </c>
      <c r="C641" s="5">
        <f t="shared" si="303"/>
        <v>424.5696099768374</v>
      </c>
      <c r="D641" s="5">
        <f t="shared" si="304"/>
        <v>-30.625472358974207</v>
      </c>
      <c r="E641" s="2">
        <f t="shared" si="312"/>
        <v>426.78768486228398</v>
      </c>
      <c r="F641" s="2">
        <f t="shared" si="313"/>
        <v>-5.843971147410759</v>
      </c>
      <c r="G641" s="3">
        <f t="shared" si="305"/>
        <v>-7.5111925373775499</v>
      </c>
      <c r="H641" s="3">
        <f t="shared" si="306"/>
        <v>51.755695469233245</v>
      </c>
      <c r="I641" s="3">
        <f t="shared" si="307"/>
        <v>-68.813388049704088</v>
      </c>
      <c r="J641" s="2">
        <f t="shared" si="314"/>
        <v>86.431200394977296</v>
      </c>
      <c r="K641" s="2">
        <f t="shared" si="308"/>
        <v>58.916973684374433</v>
      </c>
      <c r="L641" s="6">
        <f t="shared" si="291"/>
        <v>2960.2498679766509</v>
      </c>
      <c r="M641" s="2">
        <f t="shared" si="292"/>
        <v>37.517055618454087</v>
      </c>
      <c r="N641" s="2">
        <f t="shared" si="309"/>
        <v>86.431200394977296</v>
      </c>
      <c r="O641" s="2">
        <f t="shared" si="310"/>
        <v>58.916973684374433</v>
      </c>
      <c r="P641" s="5">
        <f t="shared" si="293"/>
        <v>0.38720828691120129</v>
      </c>
      <c r="Q641" s="4">
        <f t="shared" si="311"/>
        <v>0.43406843185107824</v>
      </c>
      <c r="R641" s="4">
        <f t="shared" si="294"/>
        <v>0.30467019735019996</v>
      </c>
      <c r="S641" s="4">
        <f t="shared" si="315"/>
        <v>0</v>
      </c>
      <c r="T641" s="4">
        <f t="shared" si="316"/>
        <v>0</v>
      </c>
      <c r="U641" s="5">
        <f t="shared" si="317"/>
        <v>1.3363415496605653</v>
      </c>
      <c r="V641" s="5">
        <f t="shared" si="318"/>
        <v>-9.2080300089422344</v>
      </c>
      <c r="W641" s="5">
        <f t="shared" si="319"/>
        <v>12.242821518171544</v>
      </c>
      <c r="X641" s="5">
        <f t="shared" si="295"/>
        <v>1.0000000000000002</v>
      </c>
      <c r="Y641" s="5">
        <f t="shared" si="296"/>
        <v>-0.41800250732544358</v>
      </c>
      <c r="Z641" s="5">
        <f t="shared" si="297"/>
        <v>8.9676610254002469</v>
      </c>
      <c r="AA641" s="5">
        <f t="shared" si="298"/>
        <v>6.7903535003689521</v>
      </c>
      <c r="AB641" s="5">
        <f t="shared" si="299"/>
        <v>0.91833904233512165</v>
      </c>
      <c r="AC641" s="5">
        <f t="shared" si="300"/>
        <v>-0.24036898354198755</v>
      </c>
      <c r="AD641" s="5">
        <f t="shared" si="301"/>
        <v>-13.140824981459502</v>
      </c>
      <c r="AE641">
        <f t="shared" si="289"/>
        <v>0</v>
      </c>
    </row>
    <row r="642" spans="1:31" x14ac:dyDescent="0.2">
      <c r="A642">
        <f t="shared" si="290"/>
        <v>6.0999999999999144</v>
      </c>
      <c r="B642" s="5">
        <f t="shared" si="302"/>
        <v>-43.530494141445487</v>
      </c>
      <c r="C642" s="5">
        <f t="shared" si="303"/>
        <v>425.08715491308055</v>
      </c>
      <c r="D642" s="5">
        <f t="shared" si="304"/>
        <v>-31.314263280720322</v>
      </c>
      <c r="E642" s="2">
        <f t="shared" si="312"/>
        <v>427.31018381533545</v>
      </c>
      <c r="F642" s="2">
        <f t="shared" si="313"/>
        <v>-5.8469182723712612</v>
      </c>
      <c r="G642" s="3">
        <f t="shared" si="305"/>
        <v>-7.5020091469541983</v>
      </c>
      <c r="H642" s="3">
        <f t="shared" si="306"/>
        <v>51.753291779397827</v>
      </c>
      <c r="I642" s="3">
        <f t="shared" si="307"/>
        <v>-68.944796299518686</v>
      </c>
      <c r="J642" s="2">
        <f t="shared" si="314"/>
        <v>86.533625187129402</v>
      </c>
      <c r="K642" s="2">
        <f t="shared" si="308"/>
        <v>58.986792901928695</v>
      </c>
      <c r="L642" s="6">
        <f t="shared" si="291"/>
        <v>2960.24686312633</v>
      </c>
      <c r="M642" s="2">
        <f t="shared" si="292"/>
        <v>37.517017536149673</v>
      </c>
      <c r="N642" s="2">
        <f t="shared" si="309"/>
        <v>86.533625187129402</v>
      </c>
      <c r="O642" s="2">
        <f t="shared" si="310"/>
        <v>58.986792901928695</v>
      </c>
      <c r="P642" s="5">
        <f t="shared" si="293"/>
        <v>0.3872081114909845</v>
      </c>
      <c r="Q642" s="4">
        <f t="shared" si="311"/>
        <v>0.43355421034330799</v>
      </c>
      <c r="R642" s="4">
        <f t="shared" si="294"/>
        <v>0.30453822864665575</v>
      </c>
      <c r="S642" s="4">
        <f t="shared" si="315"/>
        <v>0</v>
      </c>
      <c r="T642" s="4">
        <f t="shared" si="316"/>
        <v>0</v>
      </c>
      <c r="U642" s="5">
        <f t="shared" si="317"/>
        <v>1.3362887839771957</v>
      </c>
      <c r="V642" s="5">
        <f t="shared" si="318"/>
        <v>-9.2185095997631876</v>
      </c>
      <c r="W642" s="5">
        <f t="shared" si="319"/>
        <v>12.280731228652789</v>
      </c>
      <c r="X642" s="5">
        <f t="shared" si="295"/>
        <v>1</v>
      </c>
      <c r="Y642" s="5">
        <f t="shared" si="296"/>
        <v>-0.41559399556885079</v>
      </c>
      <c r="Z642" s="5">
        <f t="shared" si="297"/>
        <v>8.9923552840975702</v>
      </c>
      <c r="AA642" s="5">
        <f t="shared" si="298"/>
        <v>6.7953174409677493</v>
      </c>
      <c r="AB642" s="5">
        <f t="shared" si="299"/>
        <v>0.92069478840834496</v>
      </c>
      <c r="AC642" s="5">
        <f t="shared" si="300"/>
        <v>-0.22615431566561739</v>
      </c>
      <c r="AD642" s="5">
        <f t="shared" si="301"/>
        <v>-13.097951330379463</v>
      </c>
      <c r="AE642">
        <f t="shared" si="289"/>
        <v>0</v>
      </c>
    </row>
    <row r="643" spans="1:31" x14ac:dyDescent="0.2">
      <c r="A643">
        <f t="shared" si="290"/>
        <v>6.1099999999999142</v>
      </c>
      <c r="B643" s="5">
        <f t="shared" si="302"/>
        <v>-43.605468198175608</v>
      </c>
      <c r="C643" s="5">
        <f t="shared" si="303"/>
        <v>425.60467652315873</v>
      </c>
      <c r="D643" s="5">
        <f t="shared" si="304"/>
        <v>-32.004366141282027</v>
      </c>
      <c r="E643" s="2">
        <f t="shared" si="312"/>
        <v>427.83265131960729</v>
      </c>
      <c r="F643" s="2">
        <f t="shared" si="313"/>
        <v>-5.849846267112186</v>
      </c>
      <c r="G643" s="3">
        <f t="shared" si="305"/>
        <v>-7.4928021990701152</v>
      </c>
      <c r="H643" s="3">
        <f t="shared" si="306"/>
        <v>51.751030236241171</v>
      </c>
      <c r="I643" s="3">
        <f t="shared" si="307"/>
        <v>-69.075775812822485</v>
      </c>
      <c r="J643" s="2">
        <f t="shared" si="314"/>
        <v>86.635870281598997</v>
      </c>
      <c r="K643" s="2">
        <f t="shared" si="308"/>
        <v>59.056489626175185</v>
      </c>
      <c r="L643" s="6">
        <f t="shared" si="291"/>
        <v>2960.2438563609685</v>
      </c>
      <c r="M643" s="2">
        <f t="shared" si="292"/>
        <v>37.516979429574775</v>
      </c>
      <c r="N643" s="2">
        <f t="shared" si="309"/>
        <v>86.635870281598997</v>
      </c>
      <c r="O643" s="2">
        <f t="shared" si="310"/>
        <v>59.056489626175185</v>
      </c>
      <c r="P643" s="5">
        <f t="shared" si="293"/>
        <v>0.38720793595914771</v>
      </c>
      <c r="Q643" s="4">
        <f t="shared" si="311"/>
        <v>0.43304210262597415</v>
      </c>
      <c r="R643" s="4">
        <f t="shared" si="294"/>
        <v>0.30440660491161148</v>
      </c>
      <c r="S643" s="4">
        <f t="shared" si="315"/>
        <v>0</v>
      </c>
      <c r="T643" s="4">
        <f t="shared" si="316"/>
        <v>0</v>
      </c>
      <c r="U643" s="5">
        <f t="shared" si="317"/>
        <v>1.3362251729180135</v>
      </c>
      <c r="V643" s="5">
        <f t="shared" si="318"/>
        <v>-9.228994372050634</v>
      </c>
      <c r="W643" s="5">
        <f t="shared" si="319"/>
        <v>12.318594302594766</v>
      </c>
      <c r="X643" s="5">
        <f t="shared" si="295"/>
        <v>1</v>
      </c>
      <c r="Y643" s="5">
        <f t="shared" si="296"/>
        <v>-0.4131941477232145</v>
      </c>
      <c r="Z643" s="5">
        <f t="shared" si="297"/>
        <v>9.017002013630206</v>
      </c>
      <c r="AA643" s="5">
        <f t="shared" si="298"/>
        <v>6.8002873704840976</v>
      </c>
      <c r="AB643" s="5">
        <f t="shared" si="299"/>
        <v>0.92303102519479896</v>
      </c>
      <c r="AC643" s="5">
        <f t="shared" si="300"/>
        <v>-0.21199235842042796</v>
      </c>
      <c r="AD643" s="5">
        <f t="shared" si="301"/>
        <v>-13.055118326921136</v>
      </c>
      <c r="AE643">
        <f t="shared" si="289"/>
        <v>0</v>
      </c>
    </row>
    <row r="644" spans="1:31" x14ac:dyDescent="0.2">
      <c r="A644">
        <f t="shared" si="290"/>
        <v>6.119999999999914</v>
      </c>
      <c r="B644" s="5">
        <f t="shared" si="302"/>
        <v>-43.680350068615049</v>
      </c>
      <c r="C644" s="5">
        <f t="shared" si="303"/>
        <v>426.12217622590327</v>
      </c>
      <c r="D644" s="5">
        <f t="shared" si="304"/>
        <v>-32.695776655326604</v>
      </c>
      <c r="E644" s="2">
        <f t="shared" si="312"/>
        <v>428.35508874485959</v>
      </c>
      <c r="F644" s="2">
        <f t="shared" si="313"/>
        <v>-5.85275515171789</v>
      </c>
      <c r="G644" s="3">
        <f t="shared" si="305"/>
        <v>-7.483571888818167</v>
      </c>
      <c r="H644" s="3">
        <f t="shared" si="306"/>
        <v>51.748910312656967</v>
      </c>
      <c r="I644" s="3">
        <f t="shared" si="307"/>
        <v>-69.20632699609169</v>
      </c>
      <c r="J644" s="2">
        <f t="shared" si="314"/>
        <v>86.737934394660869</v>
      </c>
      <c r="K644" s="2">
        <f t="shared" si="308"/>
        <v>59.126062982045582</v>
      </c>
      <c r="L644" s="6">
        <f t="shared" si="291"/>
        <v>2960.2408477073041</v>
      </c>
      <c r="M644" s="2">
        <f t="shared" si="292"/>
        <v>37.516941299068257</v>
      </c>
      <c r="N644" s="2">
        <f t="shared" si="309"/>
        <v>86.737934394660869</v>
      </c>
      <c r="O644" s="2">
        <f t="shared" si="310"/>
        <v>59.126062982045582</v>
      </c>
      <c r="P644" s="5">
        <f t="shared" si="293"/>
        <v>0.38720776031725218</v>
      </c>
      <c r="Q644" s="4">
        <f t="shared" si="311"/>
        <v>0.43253210444653617</v>
      </c>
      <c r="R644" s="4">
        <f t="shared" si="294"/>
        <v>0.30427532704932791</v>
      </c>
      <c r="S644" s="4">
        <f t="shared" si="315"/>
        <v>0</v>
      </c>
      <c r="T644" s="4">
        <f t="shared" si="316"/>
        <v>0</v>
      </c>
      <c r="U644" s="5">
        <f t="shared" si="317"/>
        <v>1.3361507269036645</v>
      </c>
      <c r="V644" s="5">
        <f t="shared" si="318"/>
        <v>-9.2394841872292979</v>
      </c>
      <c r="W644" s="5">
        <f t="shared" si="319"/>
        <v>12.35641021372801</v>
      </c>
      <c r="X644" s="5">
        <f t="shared" si="295"/>
        <v>0.99999999999999978</v>
      </c>
      <c r="Y644" s="5">
        <f t="shared" si="296"/>
        <v>-0.41080298158398892</v>
      </c>
      <c r="Z644" s="5">
        <f t="shared" si="297"/>
        <v>9.0416009823724153</v>
      </c>
      <c r="AA644" s="5">
        <f t="shared" si="298"/>
        <v>6.8052632238529709</v>
      </c>
      <c r="AB644" s="5">
        <f t="shared" si="299"/>
        <v>0.92534774531967567</v>
      </c>
      <c r="AC644" s="5">
        <f t="shared" si="300"/>
        <v>-0.1978832048568826</v>
      </c>
      <c r="AD644" s="5">
        <f t="shared" si="301"/>
        <v>-13.01232656241902</v>
      </c>
      <c r="AE644">
        <f t="shared" si="289"/>
        <v>0</v>
      </c>
    </row>
    <row r="645" spans="1:31" x14ac:dyDescent="0.2">
      <c r="A645">
        <f t="shared" si="290"/>
        <v>6.1299999999999137</v>
      </c>
      <c r="B645" s="5">
        <f t="shared" si="302"/>
        <v>-43.755139520115961</v>
      </c>
      <c r="C645" s="5">
        <f t="shared" si="303"/>
        <v>426.63965543486961</v>
      </c>
      <c r="D645" s="5">
        <f t="shared" si="304"/>
        <v>-33.388490541615646</v>
      </c>
      <c r="E645" s="2">
        <f t="shared" si="312"/>
        <v>428.87749745586916</v>
      </c>
      <c r="F645" s="2">
        <f t="shared" si="313"/>
        <v>-5.8556449464605063</v>
      </c>
      <c r="G645" s="3">
        <f t="shared" si="305"/>
        <v>-7.4743184113649699</v>
      </c>
      <c r="H645" s="3">
        <f t="shared" si="306"/>
        <v>51.746931480608396</v>
      </c>
      <c r="I645" s="3">
        <f t="shared" si="307"/>
        <v>-69.336450261715882</v>
      </c>
      <c r="J645" s="2">
        <f t="shared" si="314"/>
        <v>86.839816261140541</v>
      </c>
      <c r="K645" s="2">
        <f t="shared" si="308"/>
        <v>59.195512107116933</v>
      </c>
      <c r="L645" s="6">
        <f t="shared" si="291"/>
        <v>2960.2378371919476</v>
      </c>
      <c r="M645" s="2">
        <f t="shared" si="292"/>
        <v>37.516903144967394</v>
      </c>
      <c r="N645" s="2">
        <f t="shared" si="309"/>
        <v>86.839816261140541</v>
      </c>
      <c r="O645" s="2">
        <f t="shared" si="310"/>
        <v>59.195512107116933</v>
      </c>
      <c r="P645" s="5">
        <f t="shared" si="293"/>
        <v>0.38720758456685178</v>
      </c>
      <c r="Q645" s="4">
        <f t="shared" si="311"/>
        <v>0.43202421147631587</v>
      </c>
      <c r="R645" s="4">
        <f t="shared" si="294"/>
        <v>0.30414439593743547</v>
      </c>
      <c r="S645" s="4">
        <f t="shared" si="315"/>
        <v>0</v>
      </c>
      <c r="T645" s="4">
        <f t="shared" si="316"/>
        <v>0</v>
      </c>
      <c r="U645" s="5">
        <f t="shared" si="317"/>
        <v>1.3360654569671155</v>
      </c>
      <c r="V645" s="5">
        <f t="shared" si="318"/>
        <v>-9.2499789077970433</v>
      </c>
      <c r="W645" s="5">
        <f t="shared" si="319"/>
        <v>12.39417843940628</v>
      </c>
      <c r="X645" s="5">
        <f t="shared" si="295"/>
        <v>1</v>
      </c>
      <c r="Y645" s="5">
        <f t="shared" si="296"/>
        <v>-0.40842051467315921</v>
      </c>
      <c r="Z645" s="5">
        <f t="shared" si="297"/>
        <v>9.0661519613101991</v>
      </c>
      <c r="AA645" s="5">
        <f t="shared" si="298"/>
        <v>6.8102449364620457</v>
      </c>
      <c r="AB645" s="5">
        <f t="shared" si="299"/>
        <v>0.92764494229395633</v>
      </c>
      <c r="AC645" s="5">
        <f t="shared" si="300"/>
        <v>-0.18382694648684428</v>
      </c>
      <c r="AD645" s="5">
        <f t="shared" si="301"/>
        <v>-12.969576624131673</v>
      </c>
      <c r="AE645">
        <f t="shared" ref="AE645:AE708" si="320">IF(($D645-height)*($D646-height)&lt;0,1,0)</f>
        <v>0</v>
      </c>
    </row>
    <row r="646" spans="1:31" x14ac:dyDescent="0.2">
      <c r="A646">
        <f t="shared" si="290"/>
        <v>6.1399999999999135</v>
      </c>
      <c r="B646" s="5">
        <f t="shared" si="302"/>
        <v>-43.829836321982498</v>
      </c>
      <c r="C646" s="5">
        <f t="shared" si="303"/>
        <v>427.15711555832837</v>
      </c>
      <c r="D646" s="5">
        <f t="shared" si="304"/>
        <v>-34.082503523064013</v>
      </c>
      <c r="E646" s="2">
        <f t="shared" si="312"/>
        <v>429.39987881242223</v>
      </c>
      <c r="F646" s="2">
        <f t="shared" si="313"/>
        <v>-5.8585156717998128</v>
      </c>
      <c r="G646" s="3">
        <f t="shared" si="305"/>
        <v>-7.4650419619420303</v>
      </c>
      <c r="H646" s="3">
        <f t="shared" si="306"/>
        <v>51.745093211143526</v>
      </c>
      <c r="I646" s="3">
        <f t="shared" si="307"/>
        <v>-69.466146027957194</v>
      </c>
      <c r="J646" s="2">
        <f t="shared" si="314"/>
        <v>86.941514634269865</v>
      </c>
      <c r="K646" s="2">
        <f t="shared" si="308"/>
        <v>59.264836151513194</v>
      </c>
      <c r="L646" s="6">
        <f t="shared" si="291"/>
        <v>2960.2348248413855</v>
      </c>
      <c r="M646" s="2">
        <f t="shared" si="292"/>
        <v>37.516864967607837</v>
      </c>
      <c r="N646" s="2">
        <f t="shared" si="309"/>
        <v>86.941514634269865</v>
      </c>
      <c r="O646" s="2">
        <f t="shared" si="310"/>
        <v>59.264836151513194</v>
      </c>
      <c r="P646" s="5">
        <f t="shared" si="293"/>
        <v>0.38720740870949316</v>
      </c>
      <c r="Q646" s="4">
        <f t="shared" si="311"/>
        <v>0.43151841931242085</v>
      </c>
      <c r="R646" s="4">
        <f t="shared" si="294"/>
        <v>0.30401381242725284</v>
      </c>
      <c r="S646" s="4">
        <f t="shared" si="315"/>
        <v>0</v>
      </c>
      <c r="T646" s="4">
        <f t="shared" si="316"/>
        <v>0</v>
      </c>
      <c r="U646" s="5">
        <f t="shared" si="317"/>
        <v>1.3359693747480408</v>
      </c>
      <c r="V646" s="5">
        <f t="shared" si="318"/>
        <v>-9.2604783973091518</v>
      </c>
      <c r="W646" s="5">
        <f t="shared" si="319"/>
        <v>12.431898460619362</v>
      </c>
      <c r="X646" s="5">
        <f t="shared" si="295"/>
        <v>1</v>
      </c>
      <c r="Y646" s="5">
        <f t="shared" si="296"/>
        <v>-0.40604676423710812</v>
      </c>
      <c r="Z646" s="5">
        <f t="shared" si="297"/>
        <v>9.0906547240380018</v>
      </c>
      <c r="AA646" s="5">
        <f t="shared" si="298"/>
        <v>6.8152324441415626</v>
      </c>
      <c r="AB646" s="5">
        <f t="shared" si="299"/>
        <v>0.92992261051093261</v>
      </c>
      <c r="AC646" s="5">
        <f t="shared" si="300"/>
        <v>-0.16982367327115</v>
      </c>
      <c r="AD646" s="5">
        <f t="shared" si="301"/>
        <v>-12.926869095239077</v>
      </c>
      <c r="AE646">
        <f t="shared" si="320"/>
        <v>0</v>
      </c>
    </row>
    <row r="647" spans="1:31" x14ac:dyDescent="0.2">
      <c r="A647">
        <f t="shared" si="290"/>
        <v>6.1499999999999133</v>
      </c>
      <c r="B647" s="5">
        <f t="shared" si="302"/>
        <v>-43.904440245471399</v>
      </c>
      <c r="C647" s="5">
        <f t="shared" si="303"/>
        <v>427.67455799925614</v>
      </c>
      <c r="D647" s="5">
        <f t="shared" si="304"/>
        <v>-34.777811326798343</v>
      </c>
      <c r="E647" s="2">
        <f t="shared" si="312"/>
        <v>429.92223416930563</v>
      </c>
      <c r="F647" s="2">
        <f t="shared" si="313"/>
        <v>-5.8613673483830846</v>
      </c>
      <c r="G647" s="3">
        <f t="shared" si="305"/>
        <v>-7.455742735836921</v>
      </c>
      <c r="H647" s="3">
        <f t="shared" si="306"/>
        <v>51.743394974410812</v>
      </c>
      <c r="I647" s="3">
        <f t="shared" si="307"/>
        <v>-69.595414718909581</v>
      </c>
      <c r="J647" s="2">
        <f t="shared" si="314"/>
        <v>87.043028285543244</v>
      </c>
      <c r="K647" s="2">
        <f t="shared" si="308"/>
        <v>59.334034277807255</v>
      </c>
      <c r="L647" s="6">
        <f t="shared" si="291"/>
        <v>2960.2318106819762</v>
      </c>
      <c r="M647" s="2">
        <f t="shared" si="292"/>
        <v>37.516826767323657</v>
      </c>
      <c r="N647" s="2">
        <f t="shared" si="309"/>
        <v>87.043028285543244</v>
      </c>
      <c r="O647" s="2">
        <f t="shared" si="310"/>
        <v>59.334034277807255</v>
      </c>
      <c r="P647" s="5">
        <f t="shared" si="293"/>
        <v>0.38720723274671531</v>
      </c>
      <c r="Q647" s="4">
        <f t="shared" si="311"/>
        <v>0.43101472347963715</v>
      </c>
      <c r="R647" s="4">
        <f t="shared" si="294"/>
        <v>0.30388357734410371</v>
      </c>
      <c r="S647" s="4">
        <f t="shared" si="315"/>
        <v>0</v>
      </c>
      <c r="T647" s="4">
        <f t="shared" si="316"/>
        <v>0</v>
      </c>
      <c r="U647" s="5">
        <f t="shared" si="317"/>
        <v>1.3358624924872011</v>
      </c>
      <c r="V647" s="5">
        <f t="shared" si="318"/>
        <v>-9.2709825203628178</v>
      </c>
      <c r="W647" s="5">
        <f t="shared" si="319"/>
        <v>12.469569762005335</v>
      </c>
      <c r="X647" s="5">
        <f t="shared" si="295"/>
        <v>1</v>
      </c>
      <c r="Y647" s="5">
        <f t="shared" si="296"/>
        <v>-0.40368174724456329</v>
      </c>
      <c r="Z647" s="5">
        <f t="shared" si="297"/>
        <v>9.1151090467551956</v>
      </c>
      <c r="AA647" s="5">
        <f t="shared" si="298"/>
        <v>6.8202256831543853</v>
      </c>
      <c r="AB647" s="5">
        <f t="shared" si="299"/>
        <v>0.93218074524263783</v>
      </c>
      <c r="AC647" s="5">
        <f t="shared" si="300"/>
        <v>-0.15587347360762216</v>
      </c>
      <c r="AD647" s="5">
        <f t="shared" si="301"/>
        <v>-12.884204554840281</v>
      </c>
      <c r="AE647">
        <f t="shared" si="320"/>
        <v>0</v>
      </c>
    </row>
    <row r="648" spans="1:31" x14ac:dyDescent="0.2">
      <c r="A648">
        <f t="shared" si="290"/>
        <v>6.1599999999999131</v>
      </c>
      <c r="B648" s="5">
        <f t="shared" si="302"/>
        <v>-43.978951063792508</v>
      </c>
      <c r="C648" s="5">
        <f t="shared" si="303"/>
        <v>428.19198415532657</v>
      </c>
      <c r="D648" s="5">
        <f t="shared" si="304"/>
        <v>-35.474409684215182</v>
      </c>
      <c r="E648" s="2">
        <f t="shared" si="312"/>
        <v>430.44456487629958</v>
      </c>
      <c r="F648" s="2">
        <f t="shared" si="313"/>
        <v>-5.8641999970449277</v>
      </c>
      <c r="G648" s="3">
        <f t="shared" si="305"/>
        <v>-7.4464209283844944</v>
      </c>
      <c r="H648" s="3">
        <f t="shared" si="306"/>
        <v>51.741836239674733</v>
      </c>
      <c r="I648" s="3">
        <f t="shared" si="307"/>
        <v>-69.724256764457976</v>
      </c>
      <c r="J648" s="2">
        <f t="shared" si="314"/>
        <v>87.14435600457476</v>
      </c>
      <c r="K648" s="2">
        <f t="shared" si="308"/>
        <v>59.403105660923487</v>
      </c>
      <c r="L648" s="6">
        <f t="shared" si="291"/>
        <v>2960.2287947399532</v>
      </c>
      <c r="M648" s="2">
        <f t="shared" si="292"/>
        <v>37.51678854444733</v>
      </c>
      <c r="N648" s="2">
        <f t="shared" si="309"/>
        <v>87.14435600457476</v>
      </c>
      <c r="O648" s="2">
        <f t="shared" si="310"/>
        <v>59.403105660923487</v>
      </c>
      <c r="P648" s="5">
        <f t="shared" si="293"/>
        <v>0.38720705668005012</v>
      </c>
      <c r="Q648" s="4">
        <f t="shared" si="311"/>
        <v>0.43051311943228815</v>
      </c>
      <c r="R648" s="4">
        <f t="shared" si="294"/>
        <v>0.30375369148762948</v>
      </c>
      <c r="S648" s="4">
        <f t="shared" si="315"/>
        <v>0</v>
      </c>
      <c r="T648" s="4">
        <f t="shared" si="316"/>
        <v>0</v>
      </c>
      <c r="U648" s="5">
        <f t="shared" si="317"/>
        <v>1.3357448230208344</v>
      </c>
      <c r="V648" s="5">
        <f t="shared" si="318"/>
        <v>-9.2814911425819187</v>
      </c>
      <c r="W648" s="5">
        <f t="shared" si="319"/>
        <v>12.507191831862448</v>
      </c>
      <c r="X648" s="5">
        <f t="shared" si="295"/>
        <v>1.0000000000000002</v>
      </c>
      <c r="Y648" s="5">
        <f t="shared" si="296"/>
        <v>-0.4013254803846304</v>
      </c>
      <c r="Z648" s="5">
        <f t="shared" si="297"/>
        <v>9.1395147082622934</v>
      </c>
      <c r="AA648" s="5">
        <f t="shared" si="298"/>
        <v>6.8252245901862159</v>
      </c>
      <c r="AB648" s="5">
        <f t="shared" si="299"/>
        <v>0.93441934263620396</v>
      </c>
      <c r="AC648" s="5">
        <f t="shared" si="300"/>
        <v>-0.14197643431962526</v>
      </c>
      <c r="AD648" s="5">
        <f t="shared" si="301"/>
        <v>-12.841583577951337</v>
      </c>
      <c r="AE648">
        <f t="shared" si="320"/>
        <v>0</v>
      </c>
    </row>
    <row r="649" spans="1:31" x14ac:dyDescent="0.2">
      <c r="A649">
        <f t="shared" si="290"/>
        <v>6.1699999999999129</v>
      </c>
      <c r="B649" s="5">
        <f t="shared" si="302"/>
        <v>-44.05336855210922</v>
      </c>
      <c r="C649" s="5">
        <f t="shared" si="303"/>
        <v>428.70939541890164</v>
      </c>
      <c r="D649" s="5">
        <f t="shared" si="304"/>
        <v>-36.172294331038657</v>
      </c>
      <c r="E649" s="2">
        <f t="shared" si="312"/>
        <v>430.9668722781696</v>
      </c>
      <c r="F649" s="2">
        <f t="shared" si="313"/>
        <v>-5.8670136388070961</v>
      </c>
      <c r="G649" s="3">
        <f t="shared" si="305"/>
        <v>-7.4370767349581328</v>
      </c>
      <c r="H649" s="3">
        <f t="shared" si="306"/>
        <v>51.740416475331536</v>
      </c>
      <c r="I649" s="3">
        <f t="shared" si="307"/>
        <v>-69.852672600237483</v>
      </c>
      <c r="J649" s="2">
        <f t="shared" si="314"/>
        <v>87.245496598955654</v>
      </c>
      <c r="K649" s="2">
        <f t="shared" si="308"/>
        <v>59.47204948804066</v>
      </c>
      <c r="L649" s="6">
        <f t="shared" si="291"/>
        <v>2960.225777041424</v>
      </c>
      <c r="M649" s="2">
        <f t="shared" si="292"/>
        <v>37.516750299309713</v>
      </c>
      <c r="N649" s="2">
        <f t="shared" si="309"/>
        <v>87.245496598955654</v>
      </c>
      <c r="O649" s="2">
        <f t="shared" si="310"/>
        <v>59.47204948804066</v>
      </c>
      <c r="P649" s="5">
        <f t="shared" si="293"/>
        <v>0.38720688051102192</v>
      </c>
      <c r="Q649" s="4">
        <f t="shared" si="311"/>
        <v>0.43001360255606358</v>
      </c>
      <c r="R649" s="4">
        <f t="shared" si="294"/>
        <v>0.30362415563210032</v>
      </c>
      <c r="S649" s="4">
        <f t="shared" si="315"/>
        <v>0</v>
      </c>
      <c r="T649" s="4">
        <f t="shared" si="316"/>
        <v>0</v>
      </c>
      <c r="U649" s="5">
        <f t="shared" si="317"/>
        <v>1.3356163797750313</v>
      </c>
      <c r="V649" s="5">
        <f t="shared" si="318"/>
        <v>-9.2920041306019581</v>
      </c>
      <c r="W649" s="5">
        <f t="shared" si="319"/>
        <v>12.544764162160407</v>
      </c>
      <c r="X649" s="5">
        <f t="shared" si="295"/>
        <v>1</v>
      </c>
      <c r="Y649" s="5">
        <f t="shared" si="296"/>
        <v>-0.39897798006490565</v>
      </c>
      <c r="Z649" s="5">
        <f t="shared" si="297"/>
        <v>9.163871489956982</v>
      </c>
      <c r="AA649" s="5">
        <f t="shared" si="298"/>
        <v>6.8302291023360278</v>
      </c>
      <c r="AB649" s="5">
        <f t="shared" si="299"/>
        <v>0.93663839971012575</v>
      </c>
      <c r="AC649" s="5">
        <f t="shared" si="300"/>
        <v>-0.12813264064497609</v>
      </c>
      <c r="AD649" s="5">
        <f t="shared" si="301"/>
        <v>-12.799006735503564</v>
      </c>
      <c r="AE649">
        <f t="shared" si="320"/>
        <v>0</v>
      </c>
    </row>
    <row r="650" spans="1:31" x14ac:dyDescent="0.2">
      <c r="A650">
        <f t="shared" si="290"/>
        <v>6.1799999999999127</v>
      </c>
      <c r="B650" s="5">
        <f t="shared" si="302"/>
        <v>-44.127692487538816</v>
      </c>
      <c r="C650" s="5">
        <f t="shared" si="303"/>
        <v>429.2267931770229</v>
      </c>
      <c r="D650" s="5">
        <f t="shared" si="304"/>
        <v>-36.87146100737781</v>
      </c>
      <c r="E650" s="2">
        <f t="shared" si="312"/>
        <v>431.48915771465863</v>
      </c>
      <c r="F650" s="2">
        <f t="shared" si="313"/>
        <v>-5.869808294878303</v>
      </c>
      <c r="G650" s="3">
        <f t="shared" si="305"/>
        <v>-7.4277103509610312</v>
      </c>
      <c r="H650" s="3">
        <f t="shared" si="306"/>
        <v>51.739135148925087</v>
      </c>
      <c r="I650" s="3">
        <f t="shared" si="307"/>
        <v>-69.980662667592512</v>
      </c>
      <c r="J650" s="2">
        <f t="shared" si="314"/>
        <v>87.346448894112939</v>
      </c>
      <c r="K650" s="2">
        <f t="shared" si="308"/>
        <v>59.540864958495526</v>
      </c>
      <c r="L650" s="6">
        <f t="shared" si="291"/>
        <v>2960.2227576123682</v>
      </c>
      <c r="M650" s="2">
        <f t="shared" si="292"/>
        <v>37.516712032240079</v>
      </c>
      <c r="N650" s="2">
        <f t="shared" si="309"/>
        <v>87.346448894112939</v>
      </c>
      <c r="O650" s="2">
        <f t="shared" si="310"/>
        <v>59.540864958495526</v>
      </c>
      <c r="P650" s="5">
        <f t="shared" si="293"/>
        <v>0.38720670424114778</v>
      </c>
      <c r="Q650" s="4">
        <f t="shared" si="311"/>
        <v>0.4295161681698163</v>
      </c>
      <c r="R650" s="4">
        <f t="shared" si="294"/>
        <v>0.30349497052672259</v>
      </c>
      <c r="S650" s="4">
        <f t="shared" si="315"/>
        <v>0</v>
      </c>
      <c r="T650" s="4">
        <f t="shared" si="316"/>
        <v>0</v>
      </c>
      <c r="U650" s="5">
        <f t="shared" si="317"/>
        <v>1.3354771767601237</v>
      </c>
      <c r="V650" s="5">
        <f t="shared" si="318"/>
        <v>-9.3025213520552725</v>
      </c>
      <c r="W650" s="5">
        <f t="shared" si="319"/>
        <v>12.582286248551286</v>
      </c>
      <c r="X650" s="5">
        <f t="shared" si="295"/>
        <v>0.99999999999999978</v>
      </c>
      <c r="Y650" s="5">
        <f t="shared" si="296"/>
        <v>-0.39663926240967101</v>
      </c>
      <c r="Z650" s="5">
        <f t="shared" si="297"/>
        <v>9.1881791758299123</v>
      </c>
      <c r="AA650" s="5">
        <f t="shared" si="298"/>
        <v>6.8352391571066624</v>
      </c>
      <c r="AB650" s="5">
        <f t="shared" si="299"/>
        <v>0.93883791435045261</v>
      </c>
      <c r="AC650" s="5">
        <f t="shared" si="300"/>
        <v>-0.11434217622536025</v>
      </c>
      <c r="AD650" s="5">
        <f t="shared" si="301"/>
        <v>-12.756474594342052</v>
      </c>
      <c r="AE650">
        <f t="shared" si="320"/>
        <v>0</v>
      </c>
    </row>
    <row r="651" spans="1:31" x14ac:dyDescent="0.2">
      <c r="A651">
        <f t="shared" si="290"/>
        <v>6.1899999999999125</v>
      </c>
      <c r="B651" s="5">
        <f t="shared" si="302"/>
        <v>-44.201922649152706</v>
      </c>
      <c r="C651" s="5">
        <f t="shared" si="303"/>
        <v>429.74417881140334</v>
      </c>
      <c r="D651" s="5">
        <f t="shared" si="304"/>
        <v>-37.571905457783451</v>
      </c>
      <c r="E651" s="2">
        <f t="shared" si="312"/>
        <v>432.01142252048044</v>
      </c>
      <c r="F651" s="2">
        <f t="shared" si="313"/>
        <v>-5.8725839866539911</v>
      </c>
      <c r="G651" s="3">
        <f t="shared" si="305"/>
        <v>-7.4183219718175266</v>
      </c>
      <c r="H651" s="3">
        <f t="shared" si="306"/>
        <v>51.737991727162836</v>
      </c>
      <c r="I651" s="3">
        <f t="shared" si="307"/>
        <v>-70.108227413535928</v>
      </c>
      <c r="J651" s="2">
        <f t="shared" si="314"/>
        <v>87.44721173316843</v>
      </c>
      <c r="K651" s="2">
        <f t="shared" si="308"/>
        <v>59.609551283686727</v>
      </c>
      <c r="L651" s="6">
        <f t="shared" si="291"/>
        <v>2960.2197364786412</v>
      </c>
      <c r="M651" s="2">
        <f t="shared" si="292"/>
        <v>37.516673743566109</v>
      </c>
      <c r="N651" s="2">
        <f t="shared" si="309"/>
        <v>87.44721173316843</v>
      </c>
      <c r="O651" s="2">
        <f t="shared" si="310"/>
        <v>59.609551283686727</v>
      </c>
      <c r="P651" s="5">
        <f t="shared" si="293"/>
        <v>0.38720652787193738</v>
      </c>
      <c r="Q651" s="4">
        <f t="shared" si="311"/>
        <v>0.42902081152732924</v>
      </c>
      <c r="R651" s="4">
        <f t="shared" si="294"/>
        <v>0.30336613689594399</v>
      </c>
      <c r="S651" s="4">
        <f t="shared" si="315"/>
        <v>0</v>
      </c>
      <c r="T651" s="4">
        <f t="shared" si="316"/>
        <v>0</v>
      </c>
      <c r="U651" s="5">
        <f t="shared" si="317"/>
        <v>1.3353272285650701</v>
      </c>
      <c r="V651" s="5">
        <f t="shared" si="318"/>
        <v>-9.3130426755564741</v>
      </c>
      <c r="W651" s="5">
        <f t="shared" si="319"/>
        <v>12.619757590379953</v>
      </c>
      <c r="X651" s="5">
        <f t="shared" si="295"/>
        <v>0.99999999999999978</v>
      </c>
      <c r="Y651" s="5">
        <f t="shared" si="296"/>
        <v>-0.39430934325816785</v>
      </c>
      <c r="Z651" s="5">
        <f t="shared" si="297"/>
        <v>9.2124375524602815</v>
      </c>
      <c r="AA651" s="5">
        <f t="shared" si="298"/>
        <v>6.8402546923956331</v>
      </c>
      <c r="AB651" s="5">
        <f t="shared" si="299"/>
        <v>0.94101788530690222</v>
      </c>
      <c r="AC651" s="5">
        <f t="shared" si="300"/>
        <v>-0.10060512309619263</v>
      </c>
      <c r="AD651" s="5">
        <f t="shared" si="301"/>
        <v>-12.713987717224413</v>
      </c>
      <c r="AE651">
        <f t="shared" si="320"/>
        <v>0</v>
      </c>
    </row>
    <row r="652" spans="1:31" x14ac:dyDescent="0.2">
      <c r="A652">
        <f t="shared" si="290"/>
        <v>6.1999999999999122</v>
      </c>
      <c r="B652" s="5">
        <f t="shared" si="302"/>
        <v>-44.276058817976612</v>
      </c>
      <c r="C652" s="5">
        <f t="shared" si="303"/>
        <v>430.26155369841882</v>
      </c>
      <c r="D652" s="5">
        <f t="shared" si="304"/>
        <v>-38.273623431304671</v>
      </c>
      <c r="E652" s="2">
        <f t="shared" si="312"/>
        <v>432.53366802531139</v>
      </c>
      <c r="F652" s="2">
        <f t="shared" si="313"/>
        <v>-5.8753407357161125</v>
      </c>
      <c r="G652" s="3">
        <f t="shared" si="305"/>
        <v>-7.4089117929644575</v>
      </c>
      <c r="H652" s="3">
        <f t="shared" si="306"/>
        <v>51.736985675931876</v>
      </c>
      <c r="I652" s="3">
        <f t="shared" si="307"/>
        <v>-70.235367290708169</v>
      </c>
      <c r="J652" s="2">
        <f t="shared" si="314"/>
        <v>87.547783976798556</v>
      </c>
      <c r="K652" s="2">
        <f t="shared" si="308"/>
        <v>59.678107686979246</v>
      </c>
      <c r="L652" s="6">
        <f t="shared" si="291"/>
        <v>2960.2167136659705</v>
      </c>
      <c r="M652" s="2">
        <f t="shared" si="292"/>
        <v>37.516635433613864</v>
      </c>
      <c r="N652" s="2">
        <f t="shared" si="309"/>
        <v>87.547783976798556</v>
      </c>
      <c r="O652" s="2">
        <f t="shared" si="310"/>
        <v>59.678107686979246</v>
      </c>
      <c r="P652" s="5">
        <f t="shared" si="293"/>
        <v>0.3872063514048929</v>
      </c>
      <c r="Q652" s="4">
        <f t="shared" si="311"/>
        <v>0.42852752781905162</v>
      </c>
      <c r="R652" s="4">
        <f t="shared" si="294"/>
        <v>0.30323765543975589</v>
      </c>
      <c r="S652" s="4">
        <f t="shared" si="315"/>
        <v>0</v>
      </c>
      <c r="T652" s="4">
        <f t="shared" si="316"/>
        <v>0</v>
      </c>
      <c r="U652" s="5">
        <f t="shared" si="317"/>
        <v>1.3351665503518388</v>
      </c>
      <c r="V652" s="5">
        <f t="shared" si="318"/>
        <v>-9.3235679706880585</v>
      </c>
      <c r="W652" s="5">
        <f t="shared" si="319"/>
        <v>12.65717769069397</v>
      </c>
      <c r="X652" s="5">
        <f t="shared" si="295"/>
        <v>1</v>
      </c>
      <c r="Y652" s="5">
        <f t="shared" si="296"/>
        <v>-0.39198823816294842</v>
      </c>
      <c r="Z652" s="5">
        <f t="shared" si="297"/>
        <v>9.236646409011211</v>
      </c>
      <c r="AA652" s="5">
        <f t="shared" si="298"/>
        <v>6.8452756464860771</v>
      </c>
      <c r="AB652" s="5">
        <f t="shared" si="299"/>
        <v>0.94317831218889037</v>
      </c>
      <c r="AC652" s="5">
        <f t="shared" si="300"/>
        <v>-8.6921561676847503E-2</v>
      </c>
      <c r="AD652" s="5">
        <f t="shared" si="301"/>
        <v>-12.671546662819953</v>
      </c>
      <c r="AE652">
        <f t="shared" si="320"/>
        <v>0</v>
      </c>
    </row>
    <row r="653" spans="1:31" x14ac:dyDescent="0.2">
      <c r="A653">
        <f t="shared" si="290"/>
        <v>6.209999999999912</v>
      </c>
      <c r="B653" s="5">
        <f t="shared" si="302"/>
        <v>-44.350100776990651</v>
      </c>
      <c r="C653" s="5">
        <f t="shared" si="303"/>
        <v>430.77891920910008</v>
      </c>
      <c r="D653" s="5">
        <f t="shared" si="304"/>
        <v>-38.976610681544891</v>
      </c>
      <c r="E653" s="2">
        <f t="shared" si="312"/>
        <v>433.05589555378367</v>
      </c>
      <c r="F653" s="2">
        <f t="shared" si="313"/>
        <v>-5.8780785638328785</v>
      </c>
      <c r="G653" s="3">
        <f t="shared" si="305"/>
        <v>-7.3994800098425682</v>
      </c>
      <c r="H653" s="3">
        <f t="shared" si="306"/>
        <v>51.73611646031511</v>
      </c>
      <c r="I653" s="3">
        <f t="shared" si="307"/>
        <v>-70.362082757336367</v>
      </c>
      <c r="J653" s="2">
        <f t="shared" si="314"/>
        <v>87.648164503094989</v>
      </c>
      <c r="K653" s="2">
        <f t="shared" si="308"/>
        <v>59.746533403609398</v>
      </c>
      <c r="L653" s="6">
        <f t="shared" si="291"/>
        <v>2960.2136891999576</v>
      </c>
      <c r="M653" s="2">
        <f t="shared" si="292"/>
        <v>37.516597102707792</v>
      </c>
      <c r="N653" s="2">
        <f t="shared" si="309"/>
        <v>87.648164503094989</v>
      </c>
      <c r="O653" s="2">
        <f t="shared" si="310"/>
        <v>59.746533403609398</v>
      </c>
      <c r="P653" s="5">
        <f t="shared" si="293"/>
        <v>0.38720617484150932</v>
      </c>
      <c r="Q653" s="4">
        <f t="shared" si="311"/>
        <v>0.42803631217380511</v>
      </c>
      <c r="R653" s="4">
        <f t="shared" si="294"/>
        <v>0.30310952683399228</v>
      </c>
      <c r="S653" s="4">
        <f t="shared" si="315"/>
        <v>0</v>
      </c>
      <c r="T653" s="4">
        <f t="shared" si="316"/>
        <v>0</v>
      </c>
      <c r="U653" s="5">
        <f t="shared" si="317"/>
        <v>1.3349951578497996</v>
      </c>
      <c r="V653" s="5">
        <f t="shared" si="318"/>
        <v>-9.3340971079863042</v>
      </c>
      <c r="W653" s="5">
        <f t="shared" si="319"/>
        <v>12.694546056253142</v>
      </c>
      <c r="X653" s="5">
        <f t="shared" si="295"/>
        <v>0.99999999999999978</v>
      </c>
      <c r="Y653" s="5">
        <f t="shared" si="296"/>
        <v>-0.38967596238830526</v>
      </c>
      <c r="Z653" s="5">
        <f t="shared" si="297"/>
        <v>9.2608055372248916</v>
      </c>
      <c r="AA653" s="5">
        <f t="shared" si="298"/>
        <v>6.8503019580379059</v>
      </c>
      <c r="AB653" s="5">
        <f t="shared" si="299"/>
        <v>0.94531919546149434</v>
      </c>
      <c r="AC653" s="5">
        <f t="shared" si="300"/>
        <v>-7.3291570761412572E-2</v>
      </c>
      <c r="AD653" s="5">
        <f t="shared" si="301"/>
        <v>-12.629151985708951</v>
      </c>
      <c r="AE653">
        <f t="shared" si="320"/>
        <v>0</v>
      </c>
    </row>
    <row r="654" spans="1:31" x14ac:dyDescent="0.2">
      <c r="A654">
        <f t="shared" si="290"/>
        <v>6.2199999999999118</v>
      </c>
      <c r="B654" s="5">
        <f t="shared" si="302"/>
        <v>-44.424048311129305</v>
      </c>
      <c r="C654" s="5">
        <f t="shared" si="303"/>
        <v>431.2962767091247</v>
      </c>
      <c r="D654" s="5">
        <f t="shared" si="304"/>
        <v>-39.680862966717541</v>
      </c>
      <c r="E654" s="2">
        <f t="shared" si="312"/>
        <v>433.57810642547832</v>
      </c>
      <c r="F654" s="2">
        <f t="shared" si="313"/>
        <v>-5.880797492958493</v>
      </c>
      <c r="G654" s="3">
        <f t="shared" si="305"/>
        <v>-7.3900268178879536</v>
      </c>
      <c r="H654" s="3">
        <f t="shared" si="306"/>
        <v>51.735383544607494</v>
      </c>
      <c r="I654" s="3">
        <f t="shared" si="307"/>
        <v>-70.488374277193458</v>
      </c>
      <c r="J654" s="2">
        <f t="shared" si="314"/>
        <v>87.748352207425839</v>
      </c>
      <c r="K654" s="2">
        <f t="shared" si="308"/>
        <v>59.814827680590206</v>
      </c>
      <c r="L654" s="6">
        <f t="shared" si="291"/>
        <v>2960.2106631060788</v>
      </c>
      <c r="M654" s="2">
        <f t="shared" si="292"/>
        <v>37.516558751170784</v>
      </c>
      <c r="N654" s="2">
        <f t="shared" si="309"/>
        <v>87.748352207425839</v>
      </c>
      <c r="O654" s="2">
        <f t="shared" si="310"/>
        <v>59.814827680590206</v>
      </c>
      <c r="P654" s="5">
        <f t="shared" si="293"/>
        <v>0.38720599818327406</v>
      </c>
      <c r="Q654" s="4">
        <f t="shared" si="311"/>
        <v>0.42754715966046242</v>
      </c>
      <c r="R654" s="4">
        <f t="shared" si="294"/>
        <v>0.30298175173062741</v>
      </c>
      <c r="S654" s="4">
        <f t="shared" si="315"/>
        <v>0</v>
      </c>
      <c r="T654" s="4">
        <f t="shared" si="316"/>
        <v>0</v>
      </c>
      <c r="U654" s="5">
        <f t="shared" si="317"/>
        <v>1.334813067350116</v>
      </c>
      <c r="V654" s="5">
        <f t="shared" si="318"/>
        <v>-9.3446299589273387</v>
      </c>
      <c r="W654" s="5">
        <f t="shared" si="319"/>
        <v>12.731862197538533</v>
      </c>
      <c r="X654" s="5">
        <f t="shared" si="295"/>
        <v>0.99999999999999978</v>
      </c>
      <c r="Y654" s="5">
        <f t="shared" si="296"/>
        <v>-0.38737253090877516</v>
      </c>
      <c r="Z654" s="5">
        <f t="shared" si="297"/>
        <v>9.2849147314175706</v>
      </c>
      <c r="AA654" s="5">
        <f t="shared" si="298"/>
        <v>6.8553335660791328</v>
      </c>
      <c r="AB654" s="5">
        <f t="shared" si="299"/>
        <v>0.94744053644134074</v>
      </c>
      <c r="AC654" s="5">
        <f t="shared" si="300"/>
        <v>-5.9715227509768098E-2</v>
      </c>
      <c r="AD654" s="5">
        <f t="shared" si="301"/>
        <v>-12.586804236382335</v>
      </c>
      <c r="AE654">
        <f t="shared" si="320"/>
        <v>0</v>
      </c>
    </row>
    <row r="655" spans="1:31" x14ac:dyDescent="0.2">
      <c r="A655">
        <f t="shared" si="290"/>
        <v>6.2299999999999116</v>
      </c>
      <c r="B655" s="5">
        <f t="shared" si="302"/>
        <v>-44.497901207281366</v>
      </c>
      <c r="C655" s="5">
        <f t="shared" si="303"/>
        <v>431.8136275588094</v>
      </c>
      <c r="D655" s="5">
        <f t="shared" si="304"/>
        <v>-40.38637604970129</v>
      </c>
      <c r="E655" s="2">
        <f t="shared" si="312"/>
        <v>434.10030195491817</v>
      </c>
      <c r="F655" s="2">
        <f t="shared" si="313"/>
        <v>-5.8834975452328839</v>
      </c>
      <c r="G655" s="3">
        <f t="shared" si="305"/>
        <v>-7.3805524125235404</v>
      </c>
      <c r="H655" s="3">
        <f t="shared" si="306"/>
        <v>51.734786392332396</v>
      </c>
      <c r="I655" s="3">
        <f t="shared" si="307"/>
        <v>-70.614242319557277</v>
      </c>
      <c r="J655" s="2">
        <f t="shared" si="314"/>
        <v>87.848346002297745</v>
      </c>
      <c r="K655" s="2">
        <f t="shared" si="308"/>
        <v>59.882989776617407</v>
      </c>
      <c r="L655" s="6">
        <f t="shared" si="291"/>
        <v>2960.2076354096812</v>
      </c>
      <c r="M655" s="2">
        <f t="shared" si="292"/>
        <v>37.516520379324085</v>
      </c>
      <c r="N655" s="2">
        <f t="shared" si="309"/>
        <v>87.848346002297745</v>
      </c>
      <c r="O655" s="2">
        <f t="shared" si="310"/>
        <v>59.882989776617407</v>
      </c>
      <c r="P655" s="5">
        <f t="shared" si="293"/>
        <v>0.38720582143166721</v>
      </c>
      <c r="Q655" s="4">
        <f t="shared" si="311"/>
        <v>0.42706006528959362</v>
      </c>
      <c r="R655" s="4">
        <f t="shared" si="294"/>
        <v>0.30285433075806878</v>
      </c>
      <c r="S655" s="4">
        <f t="shared" si="315"/>
        <v>0</v>
      </c>
      <c r="T655" s="4">
        <f t="shared" si="316"/>
        <v>0</v>
      </c>
      <c r="U655" s="5">
        <f t="shared" si="317"/>
        <v>1.3346202957001396</v>
      </c>
      <c r="V655" s="5">
        <f t="shared" si="318"/>
        <v>-9.3551663959134572</v>
      </c>
      <c r="W655" s="5">
        <f t="shared" si="319"/>
        <v>12.769125628761092</v>
      </c>
      <c r="X655" s="5">
        <f t="shared" si="295"/>
        <v>1</v>
      </c>
      <c r="Y655" s="5">
        <f t="shared" si="296"/>
        <v>-0.38507795840772002</v>
      </c>
      <c r="Z655" s="5">
        <f t="shared" si="297"/>
        <v>9.3089737884742867</v>
      </c>
      <c r="AA655" s="5">
        <f t="shared" si="298"/>
        <v>6.860370409997361</v>
      </c>
      <c r="AB655" s="5">
        <f t="shared" si="299"/>
        <v>0.94954233729241966</v>
      </c>
      <c r="AC655" s="5">
        <f t="shared" si="300"/>
        <v>-4.619260743917053E-2</v>
      </c>
      <c r="AD655" s="5">
        <f t="shared" si="301"/>
        <v>-12.544503961241546</v>
      </c>
      <c r="AE655">
        <f t="shared" si="320"/>
        <v>0</v>
      </c>
    </row>
    <row r="656" spans="1:31" x14ac:dyDescent="0.2">
      <c r="A656">
        <f t="shared" si="290"/>
        <v>6.2399999999999114</v>
      </c>
      <c r="B656" s="5">
        <f t="shared" si="302"/>
        <v>-44.571659254289735</v>
      </c>
      <c r="C656" s="5">
        <f t="shared" si="303"/>
        <v>432.33097311310235</v>
      </c>
      <c r="D656" s="5">
        <f t="shared" si="304"/>
        <v>-41.093145698094922</v>
      </c>
      <c r="E656" s="2">
        <f t="shared" si="312"/>
        <v>434.62248345156115</v>
      </c>
      <c r="F656" s="2">
        <f t="shared" si="313"/>
        <v>-5.886178742981393</v>
      </c>
      <c r="G656" s="3">
        <f t="shared" si="305"/>
        <v>-7.3710569891506159</v>
      </c>
      <c r="H656" s="3">
        <f t="shared" si="306"/>
        <v>51.734324466258002</v>
      </c>
      <c r="I656" s="3">
        <f t="shared" si="307"/>
        <v>-70.739687359169693</v>
      </c>
      <c r="J656" s="2">
        <f t="shared" si="314"/>
        <v>87.94814481721852</v>
      </c>
      <c r="K656" s="2">
        <f t="shared" si="308"/>
        <v>59.951018961975812</v>
      </c>
      <c r="L656" s="6">
        <f t="shared" si="291"/>
        <v>2960.2046061359883</v>
      </c>
      <c r="M656" s="2">
        <f t="shared" si="292"/>
        <v>37.516481987487346</v>
      </c>
      <c r="N656" s="2">
        <f t="shared" si="309"/>
        <v>87.94814481721852</v>
      </c>
      <c r="O656" s="2">
        <f t="shared" si="310"/>
        <v>59.951018961975812</v>
      </c>
      <c r="P656" s="5">
        <f t="shared" si="293"/>
        <v>0.38720564458816159</v>
      </c>
      <c r="Q656" s="4">
        <f t="shared" si="311"/>
        <v>0.42657502401508707</v>
      </c>
      <c r="R656" s="4">
        <f t="shared" si="294"/>
        <v>0.3027272645214491</v>
      </c>
      <c r="S656" s="4">
        <f t="shared" si="315"/>
        <v>0</v>
      </c>
      <c r="T656" s="4">
        <f t="shared" si="316"/>
        <v>0</v>
      </c>
      <c r="U656" s="5">
        <f t="shared" si="317"/>
        <v>1.3344168602978099</v>
      </c>
      <c r="V656" s="5">
        <f t="shared" si="318"/>
        <v>-9.3657062922596204</v>
      </c>
      <c r="W656" s="5">
        <f t="shared" si="319"/>
        <v>12.806335867869798</v>
      </c>
      <c r="X656" s="5">
        <f t="shared" si="295"/>
        <v>0.99999999999999978</v>
      </c>
      <c r="Y656" s="5">
        <f t="shared" si="296"/>
        <v>-0.3827922592759791</v>
      </c>
      <c r="Z656" s="5">
        <f t="shared" si="297"/>
        <v>9.3329825078434681</v>
      </c>
      <c r="AA656" s="5">
        <f t="shared" si="298"/>
        <v>6.8654124295314611</v>
      </c>
      <c r="AB656" s="5">
        <f t="shared" si="299"/>
        <v>0.95162460102183077</v>
      </c>
      <c r="AC656" s="5">
        <f t="shared" si="300"/>
        <v>-3.2723784416152313E-2</v>
      </c>
      <c r="AD656" s="5">
        <f t="shared" si="301"/>
        <v>-12.502251702598741</v>
      </c>
      <c r="AE656">
        <f t="shared" si="320"/>
        <v>0</v>
      </c>
    </row>
    <row r="657" spans="1:31" x14ac:dyDescent="0.2">
      <c r="A657">
        <f t="shared" si="290"/>
        <v>6.2499999999999112</v>
      </c>
      <c r="B657" s="5">
        <f t="shared" si="302"/>
        <v>-44.645322242951188</v>
      </c>
      <c r="C657" s="5">
        <f t="shared" si="303"/>
        <v>432.84831472157572</v>
      </c>
      <c r="D657" s="5">
        <f t="shared" si="304"/>
        <v>-41.801167684271746</v>
      </c>
      <c r="E657" s="2">
        <f t="shared" si="312"/>
        <v>435.14465221979367</v>
      </c>
      <c r="F657" s="2">
        <f t="shared" si="313"/>
        <v>-5.888841108714483</v>
      </c>
      <c r="G657" s="3">
        <f t="shared" si="305"/>
        <v>-7.3615407431403979</v>
      </c>
      <c r="H657" s="3">
        <f t="shared" si="306"/>
        <v>51.733997228413841</v>
      </c>
      <c r="I657" s="3">
        <f t="shared" si="307"/>
        <v>-70.864709876195676</v>
      </c>
      <c r="J657" s="2">
        <f t="shared" si="314"/>
        <v>88.047747598560591</v>
      </c>
      <c r="K657" s="2">
        <f t="shared" si="308"/>
        <v>60.018914518446209</v>
      </c>
      <c r="L657" s="6">
        <f t="shared" si="291"/>
        <v>2960.2015753100968</v>
      </c>
      <c r="M657" s="2">
        <f t="shared" si="292"/>
        <v>37.516443575978656</v>
      </c>
      <c r="N657" s="2">
        <f t="shared" si="309"/>
        <v>88.047747598560591</v>
      </c>
      <c r="O657" s="2">
        <f t="shared" si="310"/>
        <v>60.018914518446209</v>
      </c>
      <c r="P657" s="5">
        <f t="shared" si="293"/>
        <v>0.38720546765422248</v>
      </c>
      <c r="Q657" s="4">
        <f t="shared" si="311"/>
        <v>0.42609203073574115</v>
      </c>
      <c r="R657" s="4">
        <f t="shared" si="294"/>
        <v>0.30260055360291493</v>
      </c>
      <c r="S657" s="4">
        <f t="shared" si="315"/>
        <v>0</v>
      </c>
      <c r="T657" s="4">
        <f t="shared" si="316"/>
        <v>0</v>
      </c>
      <c r="U657" s="5">
        <f t="shared" si="317"/>
        <v>1.3342027790860589</v>
      </c>
      <c r="V657" s="5">
        <f t="shared" si="318"/>
        <v>-9.3762495221801974</v>
      </c>
      <c r="W657" s="5">
        <f t="shared" si="319"/>
        <v>12.843492436559398</v>
      </c>
      <c r="X657" s="5">
        <f t="shared" si="295"/>
        <v>1</v>
      </c>
      <c r="Y657" s="5">
        <f t="shared" si="296"/>
        <v>-0.38051544761059636</v>
      </c>
      <c r="Z657" s="5">
        <f t="shared" si="297"/>
        <v>9.3569406915312854</v>
      </c>
      <c r="AA657" s="5">
        <f t="shared" si="298"/>
        <v>6.870459564763399</v>
      </c>
      <c r="AB657" s="5">
        <f t="shared" si="299"/>
        <v>0.95368733147546259</v>
      </c>
      <c r="AC657" s="5">
        <f t="shared" si="300"/>
        <v>-1.9308830648911979E-2</v>
      </c>
      <c r="AD657" s="5">
        <f t="shared" si="301"/>
        <v>-12.460047998677204</v>
      </c>
      <c r="AE657">
        <f t="shared" si="320"/>
        <v>0</v>
      </c>
    </row>
    <row r="658" spans="1:31" x14ac:dyDescent="0.2">
      <c r="A658">
        <f t="shared" si="290"/>
        <v>6.259999999999911</v>
      </c>
      <c r="B658" s="5">
        <f t="shared" si="302"/>
        <v>-44.718889966016022</v>
      </c>
      <c r="C658" s="5">
        <f t="shared" si="303"/>
        <v>433.36565372841835</v>
      </c>
      <c r="D658" s="5">
        <f t="shared" si="304"/>
        <v>-42.510437785433638</v>
      </c>
      <c r="E658" s="2">
        <f t="shared" si="312"/>
        <v>435.66680955892434</v>
      </c>
      <c r="F658" s="2">
        <f t="shared" si="313"/>
        <v>-5.8914846651274031</v>
      </c>
      <c r="G658" s="3">
        <f t="shared" si="305"/>
        <v>-7.3520038698256434</v>
      </c>
      <c r="H658" s="3">
        <f t="shared" si="306"/>
        <v>51.733804140107353</v>
      </c>
      <c r="I658" s="3">
        <f t="shared" si="307"/>
        <v>-70.989310356182443</v>
      </c>
      <c r="J658" s="2">
        <f t="shared" si="314"/>
        <v>88.147153309425207</v>
      </c>
      <c r="K658" s="2">
        <f t="shared" si="308"/>
        <v>60.086675739212815</v>
      </c>
      <c r="L658" s="6">
        <f t="shared" si="291"/>
        <v>2960.1985429569754</v>
      </c>
      <c r="M658" s="2">
        <f t="shared" si="292"/>
        <v>37.51640514511444</v>
      </c>
      <c r="N658" s="2">
        <f t="shared" si="309"/>
        <v>88.147153309425207</v>
      </c>
      <c r="O658" s="2">
        <f t="shared" si="310"/>
        <v>60.086675739212815</v>
      </c>
      <c r="P658" s="5">
        <f t="shared" si="293"/>
        <v>0.38720529063130787</v>
      </c>
      <c r="Q658" s="4">
        <f t="shared" si="311"/>
        <v>0.42561108029682643</v>
      </c>
      <c r="R658" s="4">
        <f t="shared" si="294"/>
        <v>0.30247419856191193</v>
      </c>
      <c r="S658" s="4">
        <f t="shared" si="315"/>
        <v>0</v>
      </c>
      <c r="T658" s="4">
        <f t="shared" si="316"/>
        <v>0</v>
      </c>
      <c r="U658" s="5">
        <f t="shared" si="317"/>
        <v>1.3339780705472204</v>
      </c>
      <c r="V658" s="5">
        <f t="shared" si="318"/>
        <v>-9.3867959607759097</v>
      </c>
      <c r="W658" s="5">
        <f t="shared" si="319"/>
        <v>12.880594860277716</v>
      </c>
      <c r="X658" s="5">
        <f t="shared" si="295"/>
        <v>1</v>
      </c>
      <c r="Y658" s="5">
        <f t="shared" si="296"/>
        <v>-0.37824753721361493</v>
      </c>
      <c r="Z658" s="5">
        <f t="shared" si="297"/>
        <v>9.3808481440958502</v>
      </c>
      <c r="AA658" s="5">
        <f t="shared" si="298"/>
        <v>6.8755117561102406</v>
      </c>
      <c r="AB658" s="5">
        <f t="shared" si="299"/>
        <v>0.95573053333360547</v>
      </c>
      <c r="AC658" s="5">
        <f t="shared" si="300"/>
        <v>-5.9478166800595034E-3</v>
      </c>
      <c r="AD658" s="5">
        <f t="shared" si="301"/>
        <v>-12.417893383612043</v>
      </c>
      <c r="AE658">
        <f t="shared" si="320"/>
        <v>0</v>
      </c>
    </row>
    <row r="659" spans="1:31" x14ac:dyDescent="0.2">
      <c r="A659">
        <f t="shared" si="290"/>
        <v>6.2699999999999108</v>
      </c>
      <c r="B659" s="5">
        <f t="shared" si="302"/>
        <v>-44.792362218187613</v>
      </c>
      <c r="C659" s="5">
        <f t="shared" si="303"/>
        <v>433.88299147242856</v>
      </c>
      <c r="D659" s="5">
        <f t="shared" si="304"/>
        <v>-43.220951783664646</v>
      </c>
      <c r="E659" s="2">
        <f t="shared" si="312"/>
        <v>436.18895676317715</v>
      </c>
      <c r="F659" s="2">
        <f t="shared" si="313"/>
        <v>-5.8941094350998471</v>
      </c>
      <c r="G659" s="3">
        <f t="shared" si="305"/>
        <v>-7.3424465644923069</v>
      </c>
      <c r="H659" s="3">
        <f t="shared" si="306"/>
        <v>51.733744661940555</v>
      </c>
      <c r="I659" s="3">
        <f t="shared" si="307"/>
        <v>-71.113489290018563</v>
      </c>
      <c r="J659" s="2">
        <f t="shared" si="314"/>
        <v>88.246360929507304</v>
      </c>
      <c r="K659" s="2">
        <f t="shared" si="308"/>
        <v>60.154301928771169</v>
      </c>
      <c r="L659" s="6">
        <f t="shared" si="291"/>
        <v>2960.1955091014675</v>
      </c>
      <c r="M659" s="2">
        <f t="shared" si="292"/>
        <v>37.51636669520957</v>
      </c>
      <c r="N659" s="2">
        <f t="shared" si="309"/>
        <v>88.246360929507304</v>
      </c>
      <c r="O659" s="2">
        <f t="shared" si="310"/>
        <v>60.154301928771169</v>
      </c>
      <c r="P659" s="5">
        <f t="shared" si="293"/>
        <v>0.38720511352086828</v>
      </c>
      <c r="Q659" s="4">
        <f t="shared" si="311"/>
        <v>0.42513216749162364</v>
      </c>
      <c r="R659" s="4">
        <f t="shared" si="294"/>
        <v>0.3023481999354688</v>
      </c>
      <c r="S659" s="4">
        <f t="shared" si="315"/>
        <v>0</v>
      </c>
      <c r="T659" s="4">
        <f t="shared" si="316"/>
        <v>0</v>
      </c>
      <c r="U659" s="5">
        <f t="shared" si="317"/>
        <v>1.3337427536974431</v>
      </c>
      <c r="V659" s="5">
        <f t="shared" si="318"/>
        <v>-9.3973454840209598</v>
      </c>
      <c r="W659" s="5">
        <f t="shared" si="319"/>
        <v>12.917642668232503</v>
      </c>
      <c r="X659" s="5">
        <f t="shared" si="295"/>
        <v>1</v>
      </c>
      <c r="Y659" s="5">
        <f t="shared" si="296"/>
        <v>-0.37598854159094647</v>
      </c>
      <c r="Z659" s="5">
        <f t="shared" si="297"/>
        <v>9.4047046726412216</v>
      </c>
      <c r="AA659" s="5">
        <f t="shared" si="298"/>
        <v>6.880568944316324</v>
      </c>
      <c r="AB659" s="5">
        <f t="shared" si="299"/>
        <v>0.95775421210649658</v>
      </c>
      <c r="AC659" s="5">
        <f t="shared" si="300"/>
        <v>7.3591886202617474E-3</v>
      </c>
      <c r="AD659" s="5">
        <f t="shared" si="301"/>
        <v>-12.375788387451173</v>
      </c>
      <c r="AE659">
        <f t="shared" si="320"/>
        <v>0</v>
      </c>
    </row>
    <row r="660" spans="1:31" x14ac:dyDescent="0.2">
      <c r="A660">
        <f t="shared" si="290"/>
        <v>6.2799999999999105</v>
      </c>
      <c r="B660" s="5">
        <f t="shared" si="302"/>
        <v>-44.865738796121931</v>
      </c>
      <c r="C660" s="5">
        <f t="shared" si="303"/>
        <v>434.40032928700742</v>
      </c>
      <c r="D660" s="5">
        <f t="shared" si="304"/>
        <v>-43.932705465984199</v>
      </c>
      <c r="E660" s="2">
        <f t="shared" si="312"/>
        <v>436.71109512168607</v>
      </c>
      <c r="F660" s="2">
        <f t="shared" si="313"/>
        <v>-5.8967154416956049</v>
      </c>
      <c r="G660" s="3">
        <f t="shared" si="305"/>
        <v>-7.3328690223712423</v>
      </c>
      <c r="H660" s="3">
        <f t="shared" si="306"/>
        <v>51.733818253826755</v>
      </c>
      <c r="I660" s="3">
        <f t="shared" si="307"/>
        <v>-71.237247173893081</v>
      </c>
      <c r="J660" s="2">
        <f t="shared" si="314"/>
        <v>88.345369454961073</v>
      </c>
      <c r="K660" s="2">
        <f t="shared" si="308"/>
        <v>60.221792402836449</v>
      </c>
      <c r="L660" s="6">
        <f t="shared" si="291"/>
        <v>2960.1924737682903</v>
      </c>
      <c r="M660" s="2">
        <f t="shared" si="292"/>
        <v>37.516328226577286</v>
      </c>
      <c r="N660" s="2">
        <f t="shared" si="309"/>
        <v>88.345369454961073</v>
      </c>
      <c r="O660" s="2">
        <f t="shared" si="310"/>
        <v>60.221792402836449</v>
      </c>
      <c r="P660" s="5">
        <f t="shared" si="293"/>
        <v>0.38720493632434705</v>
      </c>
      <c r="Q660" s="4">
        <f t="shared" si="311"/>
        <v>0.4246552870629321</v>
      </c>
      <c r="R660" s="4">
        <f t="shared" si="294"/>
        <v>0.30222255823847743</v>
      </c>
      <c r="S660" s="4">
        <f t="shared" si="315"/>
        <v>0</v>
      </c>
      <c r="T660" s="4">
        <f t="shared" si="316"/>
        <v>0</v>
      </c>
      <c r="U660" s="5">
        <f t="shared" si="317"/>
        <v>1.333496848081114</v>
      </c>
      <c r="V660" s="5">
        <f t="shared" si="318"/>
        <v>-9.4078979687504045</v>
      </c>
      <c r="W660" s="5">
        <f t="shared" si="319"/>
        <v>12.954635393397915</v>
      </c>
      <c r="X660" s="5">
        <f t="shared" si="295"/>
        <v>0.99999999999999978</v>
      </c>
      <c r="Y660" s="5">
        <f t="shared" si="296"/>
        <v>-0.37373847395130794</v>
      </c>
      <c r="Z660" s="5">
        <f t="shared" si="297"/>
        <v>9.4285100868112295</v>
      </c>
      <c r="AA660" s="5">
        <f t="shared" si="298"/>
        <v>6.8856310704455881</v>
      </c>
      <c r="AB660" s="5">
        <f t="shared" si="299"/>
        <v>0.95975837412980614</v>
      </c>
      <c r="AC660" s="5">
        <f t="shared" si="300"/>
        <v>2.0612118060824969E-2</v>
      </c>
      <c r="AD660" s="5">
        <f t="shared" si="301"/>
        <v>-12.333733536156497</v>
      </c>
      <c r="AE660">
        <f t="shared" si="320"/>
        <v>0</v>
      </c>
    </row>
    <row r="661" spans="1:31" x14ac:dyDescent="0.2">
      <c r="A661">
        <f t="shared" si="290"/>
        <v>6.2899999999999103</v>
      </c>
      <c r="B661" s="5">
        <f t="shared" si="302"/>
        <v>-44.939019498426937</v>
      </c>
      <c r="C661" s="5">
        <f t="shared" si="303"/>
        <v>434.91766850015159</v>
      </c>
      <c r="D661" s="5">
        <f t="shared" si="304"/>
        <v>-44.645694624399937</v>
      </c>
      <c r="E661" s="2">
        <f t="shared" si="312"/>
        <v>437.23322591848819</v>
      </c>
      <c r="F661" s="2">
        <f t="shared" si="313"/>
        <v>-5.8993027081621854</v>
      </c>
      <c r="G661" s="3">
        <f t="shared" si="305"/>
        <v>-7.323271438629944</v>
      </c>
      <c r="H661" s="3">
        <f t="shared" si="306"/>
        <v>51.734024375007365</v>
      </c>
      <c r="I661" s="3">
        <f t="shared" si="307"/>
        <v>-71.36058450925465</v>
      </c>
      <c r="J661" s="2">
        <f t="shared" si="314"/>
        <v>88.444177898266332</v>
      </c>
      <c r="K661" s="2">
        <f t="shared" si="308"/>
        <v>60.289146488252442</v>
      </c>
      <c r="L661" s="6">
        <f t="shared" si="291"/>
        <v>2960.1894369820347</v>
      </c>
      <c r="M661" s="2">
        <f t="shared" si="292"/>
        <v>37.516289739529256</v>
      </c>
      <c r="N661" s="2">
        <f t="shared" si="309"/>
        <v>88.444177898266332</v>
      </c>
      <c r="O661" s="2">
        <f t="shared" si="310"/>
        <v>60.289146488252442</v>
      </c>
      <c r="P661" s="5">
        <f t="shared" si="293"/>
        <v>0.3872047590431798</v>
      </c>
      <c r="Q661" s="4">
        <f t="shared" si="311"/>
        <v>0.42418043370455305</v>
      </c>
      <c r="R661" s="4">
        <f t="shared" si="294"/>
        <v>0.30209727396397124</v>
      </c>
      <c r="S661" s="4">
        <f t="shared" si="315"/>
        <v>0</v>
      </c>
      <c r="T661" s="4">
        <f t="shared" si="316"/>
        <v>0</v>
      </c>
      <c r="U661" s="5">
        <f t="shared" si="317"/>
        <v>1.3332403737652829</v>
      </c>
      <c r="V661" s="5">
        <f t="shared" si="318"/>
        <v>-9.4184532926477029</v>
      </c>
      <c r="W661" s="5">
        <f t="shared" si="319"/>
        <v>12.991572572520527</v>
      </c>
      <c r="X661" s="5">
        <f t="shared" si="295"/>
        <v>0.99999999999999978</v>
      </c>
      <c r="Y661" s="5">
        <f t="shared" si="296"/>
        <v>-0.37149734720522609</v>
      </c>
      <c r="Z661" s="5">
        <f t="shared" si="297"/>
        <v>9.4522641987831193</v>
      </c>
      <c r="AA661" s="5">
        <f t="shared" si="298"/>
        <v>6.8906980758740746</v>
      </c>
      <c r="AB661" s="5">
        <f t="shared" si="299"/>
        <v>0.96174302656005684</v>
      </c>
      <c r="AC661" s="5">
        <f t="shared" si="300"/>
        <v>3.3810906135416374E-2</v>
      </c>
      <c r="AD661" s="5">
        <f t="shared" si="301"/>
        <v>-12.291729351605397</v>
      </c>
      <c r="AE661">
        <f t="shared" si="320"/>
        <v>0</v>
      </c>
    </row>
    <row r="662" spans="1:31" x14ac:dyDescent="0.2">
      <c r="A662">
        <f t="shared" si="290"/>
        <v>6.2999999999999101</v>
      </c>
      <c r="B662" s="5">
        <f t="shared" si="302"/>
        <v>-45.01220412566191</v>
      </c>
      <c r="C662" s="5">
        <f t="shared" si="303"/>
        <v>435.43501043444701</v>
      </c>
      <c r="D662" s="5">
        <f t="shared" si="304"/>
        <v>-45.359915055960059</v>
      </c>
      <c r="E662" s="2">
        <f t="shared" si="312"/>
        <v>437.7553504325187</v>
      </c>
      <c r="F662" s="2">
        <f t="shared" si="313"/>
        <v>-5.9018712579304378</v>
      </c>
      <c r="G662" s="3">
        <f t="shared" si="305"/>
        <v>-7.3136540083643435</v>
      </c>
      <c r="H662" s="3">
        <f t="shared" si="306"/>
        <v>51.734362484068718</v>
      </c>
      <c r="I662" s="3">
        <f t="shared" si="307"/>
        <v>-71.483501802770704</v>
      </c>
      <c r="J662" s="2">
        <f t="shared" si="314"/>
        <v>88.542785288095629</v>
      </c>
      <c r="K662" s="2">
        <f t="shared" si="308"/>
        <v>60.356363522900899</v>
      </c>
      <c r="L662" s="6">
        <f t="shared" si="291"/>
        <v>2960.1863987671654</v>
      </c>
      <c r="M662" s="2">
        <f t="shared" si="292"/>
        <v>37.516251234375538</v>
      </c>
      <c r="N662" s="2">
        <f t="shared" si="309"/>
        <v>88.542785288095629</v>
      </c>
      <c r="O662" s="2">
        <f t="shared" si="310"/>
        <v>60.356363522900899</v>
      </c>
      <c r="P662" s="5">
        <f t="shared" si="293"/>
        <v>0.38720458167879512</v>
      </c>
      <c r="Q662" s="4">
        <f t="shared" si="311"/>
        <v>0.42370760206274549</v>
      </c>
      <c r="R662" s="4">
        <f t="shared" si="294"/>
        <v>0.30197234758339997</v>
      </c>
      <c r="S662" s="4">
        <f t="shared" si="315"/>
        <v>0</v>
      </c>
      <c r="T662" s="4">
        <f t="shared" si="316"/>
        <v>0</v>
      </c>
      <c r="U662" s="5">
        <f t="shared" si="317"/>
        <v>1.3329733513341011</v>
      </c>
      <c r="V662" s="5">
        <f t="shared" si="318"/>
        <v>-9.4290113342324897</v>
      </c>
      <c r="W662" s="5">
        <f t="shared" si="319"/>
        <v>13.028453746124995</v>
      </c>
      <c r="X662" s="5">
        <f t="shared" si="295"/>
        <v>1</v>
      </c>
      <c r="Y662" s="5">
        <f t="shared" si="296"/>
        <v>-0.36926517396410818</v>
      </c>
      <c r="Z662" s="5">
        <f t="shared" si="297"/>
        <v>9.4759668232610483</v>
      </c>
      <c r="AA662" s="5">
        <f t="shared" si="298"/>
        <v>6.8957699022825718</v>
      </c>
      <c r="AB662" s="5">
        <f t="shared" si="299"/>
        <v>0.96370817736999292</v>
      </c>
      <c r="AC662" s="5">
        <f t="shared" si="300"/>
        <v>4.6955489028558617E-2</v>
      </c>
      <c r="AD662" s="5">
        <f t="shared" si="301"/>
        <v>-12.249776351592431</v>
      </c>
      <c r="AE662">
        <f t="shared" si="320"/>
        <v>0</v>
      </c>
    </row>
    <row r="663" spans="1:31" x14ac:dyDescent="0.2">
      <c r="A663">
        <f t="shared" si="290"/>
        <v>6.3099999999999099</v>
      </c>
      <c r="B663" s="5">
        <f t="shared" si="302"/>
        <v>-45.085292480336683</v>
      </c>
      <c r="C663" s="5">
        <f t="shared" si="303"/>
        <v>435.95235640706215</v>
      </c>
      <c r="D663" s="5">
        <f t="shared" si="304"/>
        <v>-46.075362562805346</v>
      </c>
      <c r="E663" s="2">
        <f t="shared" si="312"/>
        <v>438.27746993760434</v>
      </c>
      <c r="F663" s="2">
        <f t="shared" si="313"/>
        <v>-5.9044211146141468</v>
      </c>
      <c r="G663" s="3">
        <f t="shared" si="305"/>
        <v>-7.3040169265906432</v>
      </c>
      <c r="H663" s="3">
        <f t="shared" si="306"/>
        <v>51.734832038959006</v>
      </c>
      <c r="I663" s="3">
        <f t="shared" si="307"/>
        <v>-71.605999566286627</v>
      </c>
      <c r="J663" s="2">
        <f t="shared" si="314"/>
        <v>88.64119066918191</v>
      </c>
      <c r="K663" s="2">
        <f t="shared" si="308"/>
        <v>60.423442855611384</v>
      </c>
      <c r="L663" s="6">
        <f t="shared" si="291"/>
        <v>2960.1833591480208</v>
      </c>
      <c r="M663" s="2">
        <f t="shared" si="292"/>
        <v>37.516212711424572</v>
      </c>
      <c r="N663" s="2">
        <f t="shared" si="309"/>
        <v>88.64119066918191</v>
      </c>
      <c r="O663" s="2">
        <f t="shared" si="310"/>
        <v>60.423442855611384</v>
      </c>
      <c r="P663" s="5">
        <f t="shared" si="293"/>
        <v>0.38720440423261415</v>
      </c>
      <c r="Q663" s="4">
        <f t="shared" si="311"/>
        <v>0.42323678673765741</v>
      </c>
      <c r="R663" s="4">
        <f t="shared" si="294"/>
        <v>0.30184777954690278</v>
      </c>
      <c r="S663" s="4">
        <f t="shared" si="315"/>
        <v>0</v>
      </c>
      <c r="T663" s="4">
        <f t="shared" si="316"/>
        <v>0</v>
      </c>
      <c r="U663" s="5">
        <f t="shared" si="317"/>
        <v>1.3326958018832606</v>
      </c>
      <c r="V663" s="5">
        <f t="shared" si="318"/>
        <v>-9.4395719728485279</v>
      </c>
      <c r="W663" s="5">
        <f t="shared" si="319"/>
        <v>13.065278458519259</v>
      </c>
      <c r="X663" s="5">
        <f t="shared" si="295"/>
        <v>1</v>
      </c>
      <c r="Y663" s="5">
        <f t="shared" si="296"/>
        <v>-0.36704196653938109</v>
      </c>
      <c r="Z663" s="5">
        <f t="shared" si="297"/>
        <v>9.4996177774693642</v>
      </c>
      <c r="AA663" s="5">
        <f t="shared" si="298"/>
        <v>6.9008464916494265</v>
      </c>
      <c r="AB663" s="5">
        <f t="shared" si="299"/>
        <v>0.9656538353438795</v>
      </c>
      <c r="AC663" s="5">
        <f t="shared" si="300"/>
        <v>6.0045804620836307E-2</v>
      </c>
      <c r="AD663" s="5">
        <f t="shared" si="301"/>
        <v>-12.207875049831316</v>
      </c>
      <c r="AE663">
        <f t="shared" si="320"/>
        <v>0</v>
      </c>
    </row>
    <row r="664" spans="1:31" x14ac:dyDescent="0.2">
      <c r="A664">
        <f t="shared" si="290"/>
        <v>6.3199999999999097</v>
      </c>
      <c r="B664" s="5">
        <f t="shared" si="302"/>
        <v>-45.158284366910827</v>
      </c>
      <c r="C664" s="5">
        <f t="shared" si="303"/>
        <v>436.46970772974197</v>
      </c>
      <c r="D664" s="5">
        <f t="shared" si="304"/>
        <v>-46.792032952220701</v>
      </c>
      <c r="E664" s="2">
        <f t="shared" si="312"/>
        <v>438.79958570245844</v>
      </c>
      <c r="F664" s="2">
        <f t="shared" si="313"/>
        <v>-5.9069523020096257</v>
      </c>
      <c r="G664" s="3">
        <f t="shared" si="305"/>
        <v>-7.2943603882372043</v>
      </c>
      <c r="H664" s="3">
        <f t="shared" si="306"/>
        <v>51.735432497005213</v>
      </c>
      <c r="I664" s="3">
        <f t="shared" si="307"/>
        <v>-71.728078316784945</v>
      </c>
      <c r="J664" s="2">
        <f t="shared" si="314"/>
        <v>88.739393102187165</v>
      </c>
      <c r="K664" s="2">
        <f t="shared" si="308"/>
        <v>60.490383846071687</v>
      </c>
      <c r="L664" s="6">
        <f t="shared" si="291"/>
        <v>2960.1803181488126</v>
      </c>
      <c r="M664" s="2">
        <f t="shared" si="292"/>
        <v>37.516174170983213</v>
      </c>
      <c r="N664" s="2">
        <f t="shared" si="309"/>
        <v>88.739393102187165</v>
      </c>
      <c r="O664" s="2">
        <f t="shared" si="310"/>
        <v>60.490383846071687</v>
      </c>
      <c r="P664" s="5">
        <f t="shared" si="293"/>
        <v>0.38720422670605037</v>
      </c>
      <c r="Q664" s="4">
        <f t="shared" si="311"/>
        <v>0.42276798228473067</v>
      </c>
      <c r="R664" s="4">
        <f t="shared" si="294"/>
        <v>0.30172357028357799</v>
      </c>
      <c r="S664" s="4">
        <f t="shared" si="315"/>
        <v>0</v>
      </c>
      <c r="T664" s="4">
        <f t="shared" si="316"/>
        <v>0</v>
      </c>
      <c r="U664" s="5">
        <f t="shared" si="317"/>
        <v>1.3324077470144449</v>
      </c>
      <c r="V664" s="5">
        <f t="shared" si="318"/>
        <v>-9.4501350886518605</v>
      </c>
      <c r="W664" s="5">
        <f t="shared" si="319"/>
        <v>13.102046257799351</v>
      </c>
      <c r="X664" s="5">
        <f t="shared" si="295"/>
        <v>1</v>
      </c>
      <c r="Y664" s="5">
        <f t="shared" si="296"/>
        <v>-0.36482773694169318</v>
      </c>
      <c r="Z664" s="5">
        <f t="shared" si="297"/>
        <v>9.5232168811457782</v>
      </c>
      <c r="AA664" s="5">
        <f t="shared" si="298"/>
        <v>6.9059277862435078</v>
      </c>
      <c r="AB664" s="5">
        <f t="shared" si="299"/>
        <v>0.96758001007275163</v>
      </c>
      <c r="AC664" s="5">
        <f t="shared" si="300"/>
        <v>7.3081792493917774E-2</v>
      </c>
      <c r="AD664" s="5">
        <f t="shared" si="301"/>
        <v>-12.166025955957139</v>
      </c>
      <c r="AE664">
        <f t="shared" si="320"/>
        <v>0</v>
      </c>
    </row>
    <row r="665" spans="1:31" x14ac:dyDescent="0.2">
      <c r="A665">
        <f t="shared" ref="A665:A728" si="321">A664+dt</f>
        <v>6.3299999999999095</v>
      </c>
      <c r="B665" s="5">
        <f t="shared" si="302"/>
        <v>-45.231179591792696</v>
      </c>
      <c r="C665" s="5">
        <f t="shared" si="303"/>
        <v>436.98706570880165</v>
      </c>
      <c r="D665" s="5">
        <f t="shared" si="304"/>
        <v>-47.509922036686348</v>
      </c>
      <c r="E665" s="2">
        <f t="shared" si="312"/>
        <v>439.32169899067537</v>
      </c>
      <c r="F665" s="2">
        <f t="shared" si="313"/>
        <v>-5.9094648440952762</v>
      </c>
      <c r="G665" s="3">
        <f t="shared" si="305"/>
        <v>-7.2846845881364768</v>
      </c>
      <c r="H665" s="3">
        <f t="shared" si="306"/>
        <v>51.736163314930153</v>
      </c>
      <c r="I665" s="3">
        <f t="shared" si="307"/>
        <v>-71.849738576344521</v>
      </c>
      <c r="J665" s="2">
        <f t="shared" si="314"/>
        <v>88.837391663571523</v>
      </c>
      <c r="K665" s="2">
        <f t="shared" si="308"/>
        <v>60.557185864738592</v>
      </c>
      <c r="L665" s="6">
        <f t="shared" si="291"/>
        <v>2960.1772757936269</v>
      </c>
      <c r="M665" s="2">
        <f t="shared" si="292"/>
        <v>37.516135613356724</v>
      </c>
      <c r="N665" s="2">
        <f t="shared" si="309"/>
        <v>88.837391663571523</v>
      </c>
      <c r="O665" s="2">
        <f t="shared" si="310"/>
        <v>60.557185864738592</v>
      </c>
      <c r="P665" s="5">
        <f t="shared" si="293"/>
        <v>0.38720404910051026</v>
      </c>
      <c r="Q665" s="4">
        <f t="shared" si="311"/>
        <v>0.42230118321608168</v>
      </c>
      <c r="R665" s="4">
        <f t="shared" si="294"/>
        <v>0.30159972020175113</v>
      </c>
      <c r="S665" s="4">
        <f t="shared" si="315"/>
        <v>0</v>
      </c>
      <c r="T665" s="4">
        <f t="shared" si="316"/>
        <v>0</v>
      </c>
      <c r="U665" s="5">
        <f t="shared" si="317"/>
        <v>1.3321092088297894</v>
      </c>
      <c r="V665" s="5">
        <f t="shared" si="318"/>
        <v>-9.4607005625991842</v>
      </c>
      <c r="W665" s="5">
        <f t="shared" si="319"/>
        <v>13.138756695853852</v>
      </c>
      <c r="X665" s="5">
        <f t="shared" si="295"/>
        <v>0.99999999999999978</v>
      </c>
      <c r="Y665" s="5">
        <f t="shared" si="296"/>
        <v>-0.36262249688018122</v>
      </c>
      <c r="Z665" s="5">
        <f t="shared" si="297"/>
        <v>9.5467639565343188</v>
      </c>
      <c r="AA665" s="5">
        <f t="shared" si="298"/>
        <v>6.9110137286173261</v>
      </c>
      <c r="AB665" s="5">
        <f t="shared" si="299"/>
        <v>0.96948671194960823</v>
      </c>
      <c r="AC665" s="5">
        <f t="shared" si="300"/>
        <v>8.6063393935134513E-2</v>
      </c>
      <c r="AD665" s="5">
        <f t="shared" si="301"/>
        <v>-12.124229575528823</v>
      </c>
      <c r="AE665">
        <f t="shared" si="320"/>
        <v>0</v>
      </c>
    </row>
    <row r="666" spans="1:31" x14ac:dyDescent="0.2">
      <c r="A666">
        <f t="shared" si="321"/>
        <v>6.3399999999999093</v>
      </c>
      <c r="B666" s="5">
        <f t="shared" si="302"/>
        <v>-45.303977963338461</v>
      </c>
      <c r="C666" s="5">
        <f t="shared" si="303"/>
        <v>437.50443164512063</v>
      </c>
      <c r="D666" s="5">
        <f t="shared" si="304"/>
        <v>-48.229025633928565</v>
      </c>
      <c r="E666" s="2">
        <f t="shared" si="312"/>
        <v>439.84381106072493</v>
      </c>
      <c r="F666" s="2">
        <f t="shared" si="313"/>
        <v>-5.9119587650311605</v>
      </c>
      <c r="G666" s="3">
        <f t="shared" si="305"/>
        <v>-7.2749897210169809</v>
      </c>
      <c r="H666" s="3">
        <f t="shared" si="306"/>
        <v>51.737023948869506</v>
      </c>
      <c r="I666" s="3">
        <f t="shared" si="307"/>
        <v>-71.970980872099815</v>
      </c>
      <c r="J666" s="2">
        <f t="shared" si="314"/>
        <v>88.935185445463361</v>
      </c>
      <c r="K666" s="2">
        <f t="shared" si="308"/>
        <v>60.623848292749393</v>
      </c>
      <c r="L666" s="6">
        <f t="shared" si="291"/>
        <v>2960.1742321064239</v>
      </c>
      <c r="M666" s="2">
        <f t="shared" si="292"/>
        <v>37.516097038848777</v>
      </c>
      <c r="N666" s="2">
        <f t="shared" si="309"/>
        <v>88.935185445463361</v>
      </c>
      <c r="O666" s="2">
        <f t="shared" si="310"/>
        <v>60.623848292749393</v>
      </c>
      <c r="P666" s="5">
        <f t="shared" si="293"/>
        <v>0.38720387141739276</v>
      </c>
      <c r="Q666" s="4">
        <f t="shared" si="311"/>
        <v>0.42183638400185625</v>
      </c>
      <c r="R666" s="4">
        <f t="shared" si="294"/>
        <v>0.30147622968923926</v>
      </c>
      <c r="S666" s="4">
        <f t="shared" si="315"/>
        <v>0</v>
      </c>
      <c r="T666" s="4">
        <f t="shared" si="316"/>
        <v>0</v>
      </c>
      <c r="U666" s="5">
        <f t="shared" si="317"/>
        <v>1.3318002099263493</v>
      </c>
      <c r="V666" s="5">
        <f t="shared" si="318"/>
        <v>-9.4712682764363922</v>
      </c>
      <c r="W666" s="5">
        <f t="shared" si="319"/>
        <v>13.175409328367913</v>
      </c>
      <c r="X666" s="5">
        <f t="shared" si="295"/>
        <v>1</v>
      </c>
      <c r="Y666" s="5">
        <f t="shared" si="296"/>
        <v>-0.36042625776179898</v>
      </c>
      <c r="Z666" s="5">
        <f t="shared" si="297"/>
        <v>9.5702588283781793</v>
      </c>
      <c r="AA666" s="5">
        <f t="shared" si="298"/>
        <v>6.916104261600303</v>
      </c>
      <c r="AB666" s="5">
        <f t="shared" si="299"/>
        <v>0.97137395216455036</v>
      </c>
      <c r="AC666" s="5">
        <f t="shared" si="300"/>
        <v>9.8990551941787075E-2</v>
      </c>
      <c r="AD666" s="5">
        <f t="shared" si="301"/>
        <v>-12.082486410031784</v>
      </c>
      <c r="AE666">
        <f t="shared" si="320"/>
        <v>0</v>
      </c>
    </row>
    <row r="667" spans="1:31" x14ac:dyDescent="0.2">
      <c r="A667">
        <f t="shared" si="321"/>
        <v>6.3499999999999091</v>
      </c>
      <c r="B667" s="5">
        <f t="shared" si="302"/>
        <v>-45.376679291851026</v>
      </c>
      <c r="C667" s="5">
        <f t="shared" si="303"/>
        <v>438.0218068341369</v>
      </c>
      <c r="D667" s="5">
        <f t="shared" si="304"/>
        <v>-48.949339566970067</v>
      </c>
      <c r="E667" s="2">
        <f t="shared" si="312"/>
        <v>440.36592316594778</v>
      </c>
      <c r="F667" s="2">
        <f t="shared" si="313"/>
        <v>-5.9144340891585383</v>
      </c>
      <c r="G667" s="3">
        <f t="shared" si="305"/>
        <v>-7.2652759814953356</v>
      </c>
      <c r="H667" s="3">
        <f t="shared" si="306"/>
        <v>51.738013854388925</v>
      </c>
      <c r="I667" s="3">
        <f t="shared" si="307"/>
        <v>-72.091805736200129</v>
      </c>
      <c r="J667" s="2">
        <f t="shared" si="314"/>
        <v>89.032773555529829</v>
      </c>
      <c r="K667" s="2">
        <f t="shared" si="308"/>
        <v>60.690370521833557</v>
      </c>
      <c r="L667" s="6">
        <f t="shared" si="291"/>
        <v>2960.1711871110379</v>
      </c>
      <c r="M667" s="2">
        <f t="shared" si="292"/>
        <v>37.516058447761417</v>
      </c>
      <c r="N667" s="2">
        <f t="shared" si="309"/>
        <v>89.032773555529829</v>
      </c>
      <c r="O667" s="2">
        <f t="shared" si="310"/>
        <v>60.690370521833557</v>
      </c>
      <c r="P667" s="5">
        <f t="shared" si="293"/>
        <v>0.38720369365808954</v>
      </c>
      <c r="Q667" s="4">
        <f t="shared" si="311"/>
        <v>0.42137357907156081</v>
      </c>
      <c r="R667" s="4">
        <f t="shared" si="294"/>
        <v>0.30135309911361374</v>
      </c>
      <c r="S667" s="4">
        <f t="shared" si="315"/>
        <v>0</v>
      </c>
      <c r="T667" s="4">
        <f t="shared" si="316"/>
        <v>0</v>
      </c>
      <c r="U667" s="5">
        <f t="shared" si="317"/>
        <v>1.3314807733905769</v>
      </c>
      <c r="V667" s="5">
        <f t="shared" si="318"/>
        <v>-9.4818381126873064</v>
      </c>
      <c r="W667" s="5">
        <f t="shared" si="319"/>
        <v>13.212003714826892</v>
      </c>
      <c r="X667" s="5">
        <f t="shared" si="295"/>
        <v>1</v>
      </c>
      <c r="Y667" s="5">
        <f t="shared" si="296"/>
        <v>-0.35823903069070967</v>
      </c>
      <c r="Z667" s="5">
        <f t="shared" si="297"/>
        <v>9.5937013239123576</v>
      </c>
      <c r="AA667" s="5">
        <f t="shared" si="298"/>
        <v>6.9211993282921753</v>
      </c>
      <c r="AB667" s="5">
        <f t="shared" si="299"/>
        <v>0.97324174269986718</v>
      </c>
      <c r="AC667" s="5">
        <f t="shared" si="300"/>
        <v>0.11186321122505127</v>
      </c>
      <c r="AD667" s="5">
        <f t="shared" si="301"/>
        <v>-12.040796956880932</v>
      </c>
      <c r="AE667">
        <f t="shared" si="320"/>
        <v>0</v>
      </c>
    </row>
    <row r="668" spans="1:31" x14ac:dyDescent="0.2">
      <c r="A668">
        <f t="shared" si="321"/>
        <v>6.3599999999999088</v>
      </c>
      <c r="B668" s="5">
        <f t="shared" si="302"/>
        <v>-45.449283389578838</v>
      </c>
      <c r="C668" s="5">
        <f t="shared" si="303"/>
        <v>438.53919256584135</v>
      </c>
      <c r="D668" s="5">
        <f t="shared" si="304"/>
        <v>-49.670859664179908</v>
      </c>
      <c r="E668" s="2">
        <f t="shared" si="312"/>
        <v>440.88803655455013</v>
      </c>
      <c r="F668" s="2">
        <f t="shared" si="313"/>
        <v>-5.9168908409993906</v>
      </c>
      <c r="G668" s="3">
        <f t="shared" si="305"/>
        <v>-7.2555435640683372</v>
      </c>
      <c r="H668" s="3">
        <f t="shared" si="306"/>
        <v>51.739132486501177</v>
      </c>
      <c r="I668" s="3">
        <f t="shared" si="307"/>
        <v>-72.212213705768932</v>
      </c>
      <c r="J668" s="2">
        <f t="shared" si="314"/>
        <v>89.1301551168484</v>
      </c>
      <c r="K668" s="2">
        <f t="shared" si="308"/>
        <v>60.756751954225216</v>
      </c>
      <c r="L668" s="6">
        <f t="shared" si="291"/>
        <v>2960.1681408311774</v>
      </c>
      <c r="M668" s="2">
        <f t="shared" si="292"/>
        <v>37.516019840395131</v>
      </c>
      <c r="N668" s="2">
        <f t="shared" si="309"/>
        <v>89.1301551168484</v>
      </c>
      <c r="O668" s="2">
        <f t="shared" si="310"/>
        <v>60.756751954225216</v>
      </c>
      <c r="P668" s="5">
        <f t="shared" si="293"/>
        <v>0.38720351582398482</v>
      </c>
      <c r="Q668" s="4">
        <f t="shared" si="311"/>
        <v>0.42091276281536982</v>
      </c>
      <c r="R668" s="4">
        <f t="shared" si="294"/>
        <v>0.3012303288224602</v>
      </c>
      <c r="S668" s="4">
        <f t="shared" si="315"/>
        <v>0</v>
      </c>
      <c r="T668" s="4">
        <f t="shared" si="316"/>
        <v>0</v>
      </c>
      <c r="U668" s="5">
        <f t="shared" si="317"/>
        <v>1.3311509227928091</v>
      </c>
      <c r="V668" s="5">
        <f t="shared" si="318"/>
        <v>-9.4924099546426159</v>
      </c>
      <c r="W668" s="5">
        <f t="shared" si="319"/>
        <v>13.248539418519639</v>
      </c>
      <c r="X668" s="5">
        <f t="shared" si="295"/>
        <v>1</v>
      </c>
      <c r="Y668" s="5">
        <f t="shared" si="296"/>
        <v>-0.35606082646773596</v>
      </c>
      <c r="Z668" s="5">
        <f t="shared" si="297"/>
        <v>9.6170912728562037</v>
      </c>
      <c r="AA668" s="5">
        <f t="shared" si="298"/>
        <v>6.9262988720565826</v>
      </c>
      <c r="AB668" s="5">
        <f t="shared" si="299"/>
        <v>0.97509009632507315</v>
      </c>
      <c r="AC668" s="5">
        <f t="shared" si="300"/>
        <v>0.12468131821358774</v>
      </c>
      <c r="AD668" s="5">
        <f t="shared" si="301"/>
        <v>-11.999161709423777</v>
      </c>
      <c r="AE668">
        <f t="shared" si="320"/>
        <v>0</v>
      </c>
    </row>
    <row r="669" spans="1:31" x14ac:dyDescent="0.2">
      <c r="A669">
        <f t="shared" si="321"/>
        <v>6.3699999999999086</v>
      </c>
      <c r="B669" s="5">
        <f t="shared" si="302"/>
        <v>-45.521790070714701</v>
      </c>
      <c r="C669" s="5">
        <f t="shared" si="303"/>
        <v>439.05659012477224</v>
      </c>
      <c r="D669" s="5">
        <f t="shared" si="304"/>
        <v>-50.393581759323069</v>
      </c>
      <c r="E669" s="2">
        <f t="shared" si="312"/>
        <v>441.41015246959881</v>
      </c>
      <c r="F669" s="2">
        <f t="shared" si="313"/>
        <v>-5.9193290452559504</v>
      </c>
      <c r="G669" s="3">
        <f t="shared" si="305"/>
        <v>-7.2457926631050862</v>
      </c>
      <c r="H669" s="3">
        <f t="shared" si="306"/>
        <v>51.740379299683312</v>
      </c>
      <c r="I669" s="3">
        <f t="shared" si="307"/>
        <v>-72.332205322863175</v>
      </c>
      <c r="J669" s="2">
        <f t="shared" si="314"/>
        <v>89.227329267778941</v>
      </c>
      <c r="K669" s="2">
        <f t="shared" si="308"/>
        <v>60.822992002575965</v>
      </c>
      <c r="L669" s="6">
        <f t="shared" si="291"/>
        <v>2960.1650932904249</v>
      </c>
      <c r="M669" s="2">
        <f t="shared" si="292"/>
        <v>37.515981217048783</v>
      </c>
      <c r="N669" s="2">
        <f t="shared" si="309"/>
        <v>89.227329267778941</v>
      </c>
      <c r="O669" s="2">
        <f t="shared" si="310"/>
        <v>60.822992002575965</v>
      </c>
      <c r="P669" s="5">
        <f t="shared" si="293"/>
        <v>0.38720333791645556</v>
      </c>
      <c r="Q669" s="4">
        <f t="shared" si="311"/>
        <v>0.42045392958540845</v>
      </c>
      <c r="R669" s="4">
        <f t="shared" si="294"/>
        <v>0.30110791914363516</v>
      </c>
      <c r="S669" s="4">
        <f t="shared" si="315"/>
        <v>0</v>
      </c>
      <c r="T669" s="4">
        <f t="shared" si="316"/>
        <v>0</v>
      </c>
      <c r="U669" s="5">
        <f t="shared" si="317"/>
        <v>1.3308106821817673</v>
      </c>
      <c r="V669" s="5">
        <f t="shared" si="318"/>
        <v>-9.5029836863490047</v>
      </c>
      <c r="W669" s="5">
        <f t="shared" si="319"/>
        <v>13.285016006541385</v>
      </c>
      <c r="X669" s="5">
        <f t="shared" si="295"/>
        <v>0.99999999999999978</v>
      </c>
      <c r="Y669" s="5">
        <f t="shared" si="296"/>
        <v>-0.35389165558987201</v>
      </c>
      <c r="Z669" s="5">
        <f t="shared" si="297"/>
        <v>9.640428507405753</v>
      </c>
      <c r="AA669" s="5">
        <f t="shared" si="298"/>
        <v>6.9314028365147449</v>
      </c>
      <c r="AB669" s="5">
        <f t="shared" si="299"/>
        <v>0.97691902659189533</v>
      </c>
      <c r="AC669" s="5">
        <f t="shared" si="300"/>
        <v>0.13744482105674827</v>
      </c>
      <c r="AD669" s="5">
        <f t="shared" si="301"/>
        <v>-11.957581156943871</v>
      </c>
      <c r="AE669">
        <f t="shared" si="320"/>
        <v>0</v>
      </c>
    </row>
    <row r="670" spans="1:31" x14ac:dyDescent="0.2">
      <c r="A670">
        <f t="shared" si="321"/>
        <v>6.3799999999999084</v>
      </c>
      <c r="B670" s="5">
        <f t="shared" si="302"/>
        <v>-45.594199151394427</v>
      </c>
      <c r="C670" s="5">
        <f t="shared" si="303"/>
        <v>439.57400079001013</v>
      </c>
      <c r="D670" s="5">
        <f t="shared" si="304"/>
        <v>-51.117501691609547</v>
      </c>
      <c r="E670" s="2">
        <f t="shared" si="312"/>
        <v>441.93227214901702</v>
      </c>
      <c r="F670" s="2">
        <f t="shared" si="313"/>
        <v>-5.9217487268101952</v>
      </c>
      <c r="G670" s="3">
        <f t="shared" si="305"/>
        <v>-7.2360234728391672</v>
      </c>
      <c r="H670" s="3">
        <f t="shared" si="306"/>
        <v>51.741753747893881</v>
      </c>
      <c r="I670" s="3">
        <f t="shared" si="307"/>
        <v>-72.451781134432608</v>
      </c>
      <c r="J670" s="2">
        <f t="shared" si="314"/>
        <v>89.324295161836545</v>
      </c>
      <c r="K670" s="2">
        <f t="shared" si="308"/>
        <v>60.889090089868127</v>
      </c>
      <c r="L670" s="6">
        <f t="shared" si="291"/>
        <v>2960.1620445122376</v>
      </c>
      <c r="M670" s="2">
        <f t="shared" si="292"/>
        <v>37.515942578019683</v>
      </c>
      <c r="N670" s="2">
        <f t="shared" si="309"/>
        <v>89.324295161836545</v>
      </c>
      <c r="O670" s="2">
        <f t="shared" si="310"/>
        <v>60.889090089868127</v>
      </c>
      <c r="P670" s="5">
        <f t="shared" si="293"/>
        <v>0.38720315993687132</v>
      </c>
      <c r="Q670" s="4">
        <f t="shared" si="311"/>
        <v>0.41999707369701389</v>
      </c>
      <c r="R670" s="4">
        <f t="shared" si="294"/>
        <v>0.30098587038552183</v>
      </c>
      <c r="S670" s="4">
        <f t="shared" si="315"/>
        <v>0</v>
      </c>
      <c r="T670" s="4">
        <f t="shared" si="316"/>
        <v>0</v>
      </c>
      <c r="U670" s="5">
        <f t="shared" si="317"/>
        <v>1.3304600760790655</v>
      </c>
      <c r="V670" s="5">
        <f t="shared" si="318"/>
        <v>-9.5135591925984428</v>
      </c>
      <c r="W670" s="5">
        <f t="shared" si="319"/>
        <v>13.321433049796235</v>
      </c>
      <c r="X670" s="5">
        <f t="shared" si="295"/>
        <v>1.0000000000000002</v>
      </c>
      <c r="Y670" s="5">
        <f t="shared" si="296"/>
        <v>-0.35173152824985576</v>
      </c>
      <c r="Z670" s="5">
        <f t="shared" si="297"/>
        <v>9.6637128622259691</v>
      </c>
      <c r="AA670" s="5">
        <f t="shared" si="298"/>
        <v>6.9365111655393425</v>
      </c>
      <c r="AB670" s="5">
        <f t="shared" si="299"/>
        <v>0.97872854782920971</v>
      </c>
      <c r="AC670" s="5">
        <f t="shared" si="300"/>
        <v>0.1501536696275263</v>
      </c>
      <c r="AD670" s="5">
        <f t="shared" si="301"/>
        <v>-11.916055784664422</v>
      </c>
      <c r="AE670">
        <f t="shared" si="320"/>
        <v>0</v>
      </c>
    </row>
    <row r="671" spans="1:31" x14ac:dyDescent="0.2">
      <c r="A671">
        <f t="shared" si="321"/>
        <v>6.3899999999999082</v>
      </c>
      <c r="B671" s="5">
        <f t="shared" si="302"/>
        <v>-45.66651044969543</v>
      </c>
      <c r="C671" s="5">
        <f t="shared" si="303"/>
        <v>440.09142583517257</v>
      </c>
      <c r="D671" s="5">
        <f t="shared" si="304"/>
        <v>-51.842615305743109</v>
      </c>
      <c r="E671" s="2">
        <f t="shared" si="312"/>
        <v>442.45439682557947</v>
      </c>
      <c r="F671" s="2">
        <f t="shared" si="313"/>
        <v>-5.9241499107233393</v>
      </c>
      <c r="G671" s="3">
        <f t="shared" si="305"/>
        <v>-7.2262361873608754</v>
      </c>
      <c r="H671" s="3">
        <f t="shared" si="306"/>
        <v>51.743255284590155</v>
      </c>
      <c r="I671" s="3">
        <f t="shared" si="307"/>
        <v>-72.570941692279249</v>
      </c>
      <c r="J671" s="2">
        <f t="shared" si="314"/>
        <v>89.421051967565134</v>
      </c>
      <c r="K671" s="2">
        <f t="shared" si="308"/>
        <v>60.955045649328653</v>
      </c>
      <c r="L671" s="6">
        <f t="shared" si="291"/>
        <v>2960.1589945199462</v>
      </c>
      <c r="M671" s="2">
        <f t="shared" si="292"/>
        <v>37.515903923603481</v>
      </c>
      <c r="N671" s="2">
        <f t="shared" si="309"/>
        <v>89.421051967565134</v>
      </c>
      <c r="O671" s="2">
        <f t="shared" si="310"/>
        <v>60.955045649328653</v>
      </c>
      <c r="P671" s="5">
        <f t="shared" si="293"/>
        <v>0.3872029818865943</v>
      </c>
      <c r="Q671" s="4">
        <f t="shared" si="311"/>
        <v>0.4195421894299709</v>
      </c>
      <c r="R671" s="4">
        <f t="shared" si="294"/>
        <v>0.30086418283728161</v>
      </c>
      <c r="S671" s="4">
        <f t="shared" si="315"/>
        <v>0</v>
      </c>
      <c r="T671" s="4">
        <f t="shared" si="316"/>
        <v>0</v>
      </c>
      <c r="U671" s="5">
        <f t="shared" si="317"/>
        <v>1.3300991294737301</v>
      </c>
      <c r="V671" s="5">
        <f t="shared" si="318"/>
        <v>-9.5241363589176764</v>
      </c>
      <c r="W671" s="5">
        <f t="shared" si="319"/>
        <v>13.357790122999333</v>
      </c>
      <c r="X671" s="5">
        <f t="shared" si="295"/>
        <v>1</v>
      </c>
      <c r="Y671" s="5">
        <f t="shared" si="296"/>
        <v>-0.34958045433579377</v>
      </c>
      <c r="Z671" s="5">
        <f t="shared" si="297"/>
        <v>9.6869441744428197</v>
      </c>
      <c r="AA671" s="5">
        <f t="shared" si="298"/>
        <v>6.9416238032484863</v>
      </c>
      <c r="AB671" s="5">
        <f t="shared" si="299"/>
        <v>0.98051867513793634</v>
      </c>
      <c r="AC671" s="5">
        <f t="shared" si="300"/>
        <v>0.16280781552514334</v>
      </c>
      <c r="AD671" s="5">
        <f t="shared" si="301"/>
        <v>-11.87458607375218</v>
      </c>
      <c r="AE671">
        <f t="shared" si="320"/>
        <v>0</v>
      </c>
    </row>
    <row r="672" spans="1:31" x14ac:dyDescent="0.2">
      <c r="A672">
        <f t="shared" si="321"/>
        <v>6.399999999999908</v>
      </c>
      <c r="B672" s="5">
        <f t="shared" si="302"/>
        <v>-45.738723785635287</v>
      </c>
      <c r="C672" s="5">
        <f t="shared" si="303"/>
        <v>440.60886652840924</v>
      </c>
      <c r="D672" s="5">
        <f t="shared" si="304"/>
        <v>-52.568918451969587</v>
      </c>
      <c r="E672" s="2">
        <f t="shared" si="312"/>
        <v>442.9765277269081</v>
      </c>
      <c r="F672" s="2">
        <f t="shared" si="313"/>
        <v>-5.9265326222353076</v>
      </c>
      <c r="G672" s="3">
        <f t="shared" si="305"/>
        <v>-7.2164310006094956</v>
      </c>
      <c r="H672" s="3">
        <f t="shared" si="306"/>
        <v>51.744883362745405</v>
      </c>
      <c r="I672" s="3">
        <f t="shared" si="307"/>
        <v>-72.689687553016768</v>
      </c>
      <c r="J672" s="2">
        <f t="shared" si="314"/>
        <v>89.517598868411824</v>
      </c>
      <c r="K672" s="2">
        <f t="shared" si="308"/>
        <v>61.020858124343434</v>
      </c>
      <c r="L672" s="6">
        <f t="shared" ref="L672:L735" si="322">SQRT(spin^2-flag*((30/PI())*(wx*G672+wy*H672+wz*I672)/J672)^2)*EXP(-A672/(tau*146.7/N672))</f>
        <v>2960.155943336757</v>
      </c>
      <c r="M672" s="2">
        <f t="shared" ref="M672:M735" si="323">(L672*PI()/30)*(circ/(2*PI()))/12</f>
        <v>37.515865254094315</v>
      </c>
      <c r="N672" s="2">
        <f t="shared" si="309"/>
        <v>89.517598868411824</v>
      </c>
      <c r="O672" s="2">
        <f t="shared" si="310"/>
        <v>61.020858124343434</v>
      </c>
      <c r="P672" s="5">
        <f t="shared" ref="P672:P735" si="324">cd0+(cdspin*L672/1000)*EXP(-A672/(tau*146.7/N672))</f>
        <v>0.38720280376697946</v>
      </c>
      <c r="Q672" s="4">
        <f t="shared" si="311"/>
        <v>0.41908927102972798</v>
      </c>
      <c r="R672" s="4">
        <f t="shared" ref="R672:R735" si="325">cl2_*Q672/(cl0+cl1_*Q672)</f>
        <v>0.30074285676910451</v>
      </c>
      <c r="S672" s="4">
        <f t="shared" si="315"/>
        <v>0</v>
      </c>
      <c r="T672" s="4">
        <f t="shared" si="316"/>
        <v>0</v>
      </c>
      <c r="U672" s="5">
        <f t="shared" si="317"/>
        <v>1.3297278678167348</v>
      </c>
      <c r="V672" s="5">
        <f t="shared" si="318"/>
        <v>-9.5347150715579083</v>
      </c>
      <c r="W672" s="5">
        <f t="shared" si="319"/>
        <v>13.394086804678656</v>
      </c>
      <c r="X672" s="5">
        <f t="shared" ref="X672:X735" si="326">M672/(romega*EXP(-A672/(tau*146.7/N672)))</f>
        <v>1</v>
      </c>
      <c r="Y672" s="5">
        <f t="shared" ref="Y672:Y735" si="327">const*($R672/omega)*N672*(wy*I672-wz*(H672-T672))</f>
        <v>-0.34743844343084873</v>
      </c>
      <c r="Z672" s="5">
        <f t="shared" ref="Z672:Z735" si="328">const*($R672/omega)*N672*(wz*(G672-S672)-wx*I672)</f>
        <v>9.7101222836352079</v>
      </c>
      <c r="AA672" s="5">
        <f t="shared" ref="AA672:AA735" si="329">const*($R672/omega)*N672*(wx*(H672-T672)-wy*(G672-S672))</f>
        <v>6.9467406939998613</v>
      </c>
      <c r="AB672" s="5">
        <f t="shared" ref="AB672:AB735" si="330">U672+Y672</f>
        <v>0.98228942438588607</v>
      </c>
      <c r="AC672" s="5">
        <f t="shared" ref="AC672:AC735" si="331">V672+Z672</f>
        <v>0.17540721207729959</v>
      </c>
      <c r="AD672" s="5">
        <f t="shared" ref="AD672:AD735" si="332">W672+AA672-32.174</f>
        <v>-11.833172501321481</v>
      </c>
      <c r="AE672">
        <f t="shared" si="320"/>
        <v>0</v>
      </c>
    </row>
    <row r="673" spans="1:31" x14ac:dyDescent="0.2">
      <c r="A673">
        <f t="shared" si="321"/>
        <v>6.4099999999999078</v>
      </c>
      <c r="B673" s="5">
        <f t="shared" ref="B673:B736" si="333">B672+G672*dt+0.5*AB672*dt*dt</f>
        <v>-45.810838981170164</v>
      </c>
      <c r="C673" s="5">
        <f t="shared" ref="C673:C736" si="334">C672+H672*dt+0.5*AC672*dt*dt</f>
        <v>441.12632413239726</v>
      </c>
      <c r="D673" s="5">
        <f t="shared" ref="D673:D736" si="335">D672+I672*dt+0.5*AD672*dt*dt</f>
        <v>-53.296406986124822</v>
      </c>
      <c r="E673" s="2">
        <f t="shared" si="312"/>
        <v>443.49866607546801</v>
      </c>
      <c r="F673" s="2">
        <f t="shared" si="313"/>
        <v>-5.9288968867642069</v>
      </c>
      <c r="G673" s="3">
        <f t="shared" ref="G673:G736" si="336">G672+AB672*dt</f>
        <v>-7.2066081063656364</v>
      </c>
      <c r="H673" s="3">
        <f t="shared" ref="H673:H736" si="337">H672+AC672*dt</f>
        <v>51.74663743486618</v>
      </c>
      <c r="I673" s="3">
        <f t="shared" ref="I673:I736" si="338">I672+AD672*dt</f>
        <v>-72.808019278029988</v>
      </c>
      <c r="J673" s="2">
        <f t="shared" si="314"/>
        <v>89.613935062601826</v>
      </c>
      <c r="K673" s="2">
        <f t="shared" ref="K673:K736" si="339">J673/1.467</f>
        <v>61.086526968372063</v>
      </c>
      <c r="L673" s="6">
        <f t="shared" si="322"/>
        <v>2960.1528909857507</v>
      </c>
      <c r="M673" s="2">
        <f t="shared" si="323"/>
        <v>37.515826569784686</v>
      </c>
      <c r="N673" s="2">
        <f t="shared" ref="N673:N736" si="340">IF(D673&gt;=hwind,SQRT((G673-vxw)^2+(H673-vyw)^2+I673^2),J673)</f>
        <v>89.613935062601826</v>
      </c>
      <c r="O673" s="2">
        <f t="shared" ref="O673:O736" si="341">J673/1.467</f>
        <v>61.086526968372063</v>
      </c>
      <c r="P673" s="5">
        <f t="shared" si="324"/>
        <v>0.38720262557937446</v>
      </c>
      <c r="Q673" s="4">
        <f t="shared" ref="Q673:Q736" si="342">(M673/N673)</f>
        <v>0.41863831270858892</v>
      </c>
      <c r="R673" s="4">
        <f t="shared" si="325"/>
        <v>0.30062189243245607</v>
      </c>
      <c r="S673" s="4">
        <f t="shared" si="315"/>
        <v>0</v>
      </c>
      <c r="T673" s="4">
        <f t="shared" si="316"/>
        <v>0</v>
      </c>
      <c r="U673" s="5">
        <f t="shared" si="317"/>
        <v>1.3293463170155428</v>
      </c>
      <c r="V673" s="5">
        <f t="shared" si="318"/>
        <v>-9.5452952174846448</v>
      </c>
      <c r="W673" s="5">
        <f t="shared" si="319"/>
        <v>13.430322677176418</v>
      </c>
      <c r="X673" s="5">
        <f t="shared" si="326"/>
        <v>0.99999999999999978</v>
      </c>
      <c r="Y673" s="5">
        <f t="shared" si="327"/>
        <v>-0.34530550481297789</v>
      </c>
      <c r="Z673" s="5">
        <f t="shared" si="328"/>
        <v>9.7332470318267905</v>
      </c>
      <c r="AA673" s="5">
        <f t="shared" si="329"/>
        <v>6.9518617823849906</v>
      </c>
      <c r="AB673" s="5">
        <f t="shared" si="330"/>
        <v>0.98404081220256501</v>
      </c>
      <c r="AC673" s="5">
        <f t="shared" si="331"/>
        <v>0.1879518143421457</v>
      </c>
      <c r="AD673" s="5">
        <f t="shared" si="332"/>
        <v>-11.791815540438591</v>
      </c>
      <c r="AE673">
        <f t="shared" si="320"/>
        <v>0</v>
      </c>
    </row>
    <row r="674" spans="1:31" x14ac:dyDescent="0.2">
      <c r="A674">
        <f t="shared" si="321"/>
        <v>6.4199999999999076</v>
      </c>
      <c r="B674" s="5">
        <f t="shared" si="333"/>
        <v>-45.88285586019321</v>
      </c>
      <c r="C674" s="5">
        <f t="shared" si="334"/>
        <v>441.64379990433662</v>
      </c>
      <c r="D674" s="5">
        <f t="shared" si="335"/>
        <v>-54.025076769682144</v>
      </c>
      <c r="E674" s="2">
        <f t="shared" ref="E674:E737" si="343">SQRT(B674^2+C674^2)</f>
        <v>444.02081308856344</v>
      </c>
      <c r="F674" s="2">
        <f t="shared" ref="F674:F737" si="344">ATAN2(C674,B674)*180/PI()</f>
        <v>-5.931242729905768</v>
      </c>
      <c r="G674" s="3">
        <f t="shared" si="336"/>
        <v>-7.1967676982436108</v>
      </c>
      <c r="H674" s="3">
        <f t="shared" si="337"/>
        <v>51.748516953009599</v>
      </c>
      <c r="I674" s="3">
        <f t="shared" si="338"/>
        <v>-72.92593743343437</v>
      </c>
      <c r="J674" s="2">
        <f t="shared" ref="J674:J737" si="345">SQRT(G674^2+H674^2+I674^2)</f>
        <v>89.710059763014257</v>
      </c>
      <c r="K674" s="2">
        <f t="shared" si="339"/>
        <v>61.152051644863157</v>
      </c>
      <c r="L674" s="6">
        <f t="shared" si="322"/>
        <v>2960.1498374898829</v>
      </c>
      <c r="M674" s="2">
        <f t="shared" si="323"/>
        <v>37.515787870965532</v>
      </c>
      <c r="N674" s="2">
        <f t="shared" si="340"/>
        <v>89.710059763014257</v>
      </c>
      <c r="O674" s="2">
        <f t="shared" si="341"/>
        <v>61.152051644863157</v>
      </c>
      <c r="P674" s="5">
        <f t="shared" si="324"/>
        <v>0.38720244732511949</v>
      </c>
      <c r="Q674" s="4">
        <f t="shared" si="342"/>
        <v>0.41818930864688347</v>
      </c>
      <c r="R674" s="4">
        <f t="shared" si="325"/>
        <v>0.300501290060323</v>
      </c>
      <c r="S674" s="4">
        <f t="shared" ref="S674:S737" si="346">IF(D674&gt;=hwind,vxw,0)</f>
        <v>0</v>
      </c>
      <c r="T674" s="4">
        <f t="shared" ref="T674:T737" si="347">IF(D674&gt;=hwind,vyw,0)</f>
        <v>0</v>
      </c>
      <c r="U674" s="5">
        <f t="shared" ref="U674:U737" si="348">-const*$P674*$N674*(G674-S674)</f>
        <v>1.3289545034286652</v>
      </c>
      <c r="V674" s="5">
        <f t="shared" ref="V674:V737" si="349">-const*$P674*$N674*(H674-T674)</f>
        <v>-9.5558766843677017</v>
      </c>
      <c r="W674" s="5">
        <f t="shared" ref="W674:W737" si="350">-const*$P674*$N674*I674</f>
        <v>13.466497326650142</v>
      </c>
      <c r="X674" s="5">
        <f t="shared" si="326"/>
        <v>1</v>
      </c>
      <c r="Y674" s="5">
        <f t="shared" si="327"/>
        <v>-0.34318164745473106</v>
      </c>
      <c r="Z674" s="5">
        <f t="shared" si="328"/>
        <v>9.7563182634776418</v>
      </c>
      <c r="AA674" s="5">
        <f t="shared" si="329"/>
        <v>6.9569870132236336</v>
      </c>
      <c r="AB674" s="5">
        <f t="shared" si="330"/>
        <v>0.98577285597393405</v>
      </c>
      <c r="AC674" s="5">
        <f t="shared" si="331"/>
        <v>0.20044157910994009</v>
      </c>
      <c r="AD674" s="5">
        <f t="shared" si="332"/>
        <v>-11.750515660126226</v>
      </c>
      <c r="AE674">
        <f t="shared" si="320"/>
        <v>0</v>
      </c>
    </row>
    <row r="675" spans="1:31" x14ac:dyDescent="0.2">
      <c r="A675">
        <f t="shared" si="321"/>
        <v>6.4299999999999073</v>
      </c>
      <c r="B675" s="5">
        <f t="shared" si="333"/>
        <v>-45.95477424853285</v>
      </c>
      <c r="C675" s="5">
        <f t="shared" si="334"/>
        <v>442.16129509594572</v>
      </c>
      <c r="D675" s="5">
        <f t="shared" si="335"/>
        <v>-54.754923669799489</v>
      </c>
      <c r="E675" s="2">
        <f t="shared" si="343"/>
        <v>444.54296997833359</v>
      </c>
      <c r="F675" s="2">
        <f t="shared" si="344"/>
        <v>-5.933570177432788</v>
      </c>
      <c r="G675" s="3">
        <f t="shared" si="336"/>
        <v>-7.1869099696838719</v>
      </c>
      <c r="H675" s="3">
        <f t="shared" si="337"/>
        <v>51.750521368800698</v>
      </c>
      <c r="I675" s="3">
        <f t="shared" si="338"/>
        <v>-73.043442590035639</v>
      </c>
      <c r="J675" s="2">
        <f t="shared" si="345"/>
        <v>89.805972197058651</v>
      </c>
      <c r="K675" s="2">
        <f t="shared" si="339"/>
        <v>61.217431627170171</v>
      </c>
      <c r="L675" s="6">
        <f t="shared" si="322"/>
        <v>2960.1467828719833</v>
      </c>
      <c r="M675" s="2">
        <f t="shared" si="323"/>
        <v>37.51574915792618</v>
      </c>
      <c r="N675" s="2">
        <f t="shared" si="340"/>
        <v>89.805972197058651</v>
      </c>
      <c r="O675" s="2">
        <f t="shared" si="341"/>
        <v>61.217431627170171</v>
      </c>
      <c r="P675" s="5">
        <f t="shared" si="324"/>
        <v>0.38720226900554755</v>
      </c>
      <c r="Q675" s="4">
        <f t="shared" si="342"/>
        <v>0.41774225299411555</v>
      </c>
      <c r="R675" s="4">
        <f t="shared" si="325"/>
        <v>0.30038104986745479</v>
      </c>
      <c r="S675" s="4">
        <f t="shared" si="346"/>
        <v>0</v>
      </c>
      <c r="T675" s="4">
        <f t="shared" si="347"/>
        <v>0</v>
      </c>
      <c r="U675" s="5">
        <f t="shared" si="348"/>
        <v>1.3285524538602318</v>
      </c>
      <c r="V675" s="5">
        <f t="shared" si="349"/>
        <v>-9.5664593605714465</v>
      </c>
      <c r="W675" s="5">
        <f t="shared" si="350"/>
        <v>13.502610343073403</v>
      </c>
      <c r="X675" s="5">
        <f t="shared" si="326"/>
        <v>1</v>
      </c>
      <c r="Y675" s="5">
        <f t="shared" si="327"/>
        <v>-0.34106688002309699</v>
      </c>
      <c r="Z675" s="5">
        <f t="shared" si="328"/>
        <v>9.7793358254757941</v>
      </c>
      <c r="AA675" s="5">
        <f t="shared" si="329"/>
        <v>6.9621163315583283</v>
      </c>
      <c r="AB675" s="5">
        <f t="shared" si="330"/>
        <v>0.98748557383713487</v>
      </c>
      <c r="AC675" s="5">
        <f t="shared" si="331"/>
        <v>0.21287646490434753</v>
      </c>
      <c r="AD675" s="5">
        <f t="shared" si="332"/>
        <v>-11.709273325368269</v>
      </c>
      <c r="AE675">
        <f t="shared" si="320"/>
        <v>0</v>
      </c>
    </row>
    <row r="676" spans="1:31" x14ac:dyDescent="0.2">
      <c r="A676">
        <f t="shared" si="321"/>
        <v>6.4399999999999071</v>
      </c>
      <c r="B676" s="5">
        <f t="shared" si="333"/>
        <v>-46.026593973951002</v>
      </c>
      <c r="C676" s="5">
        <f t="shared" si="334"/>
        <v>442.678810953457</v>
      </c>
      <c r="D676" s="5">
        <f t="shared" si="335"/>
        <v>-55.485943559366113</v>
      </c>
      <c r="E676" s="2">
        <f t="shared" si="343"/>
        <v>445.06513795174914</v>
      </c>
      <c r="F676" s="2">
        <f t="shared" si="344"/>
        <v>-5.9358792552945543</v>
      </c>
      <c r="G676" s="3">
        <f t="shared" si="336"/>
        <v>-7.1770351139455002</v>
      </c>
      <c r="H676" s="3">
        <f t="shared" si="337"/>
        <v>51.752650133449741</v>
      </c>
      <c r="I676" s="3">
        <f t="shared" si="338"/>
        <v>-73.160535323289324</v>
      </c>
      <c r="J676" s="2">
        <f t="shared" si="345"/>
        <v>89.901671606552043</v>
      </c>
      <c r="K676" s="2">
        <f t="shared" si="339"/>
        <v>61.282666398467647</v>
      </c>
      <c r="L676" s="6">
        <f t="shared" si="322"/>
        <v>2960.1437271547584</v>
      </c>
      <c r="M676" s="2">
        <f t="shared" si="323"/>
        <v>37.5157104309544</v>
      </c>
      <c r="N676" s="2">
        <f t="shared" si="340"/>
        <v>89.901671606552043</v>
      </c>
      <c r="O676" s="2">
        <f t="shared" si="341"/>
        <v>61.282666398467647</v>
      </c>
      <c r="P676" s="5">
        <f t="shared" si="324"/>
        <v>0.3872020906219843</v>
      </c>
      <c r="Q676" s="4">
        <f t="shared" si="342"/>
        <v>0.4172971398700917</v>
      </c>
      <c r="R676" s="4">
        <f t="shared" si="325"/>
        <v>0.3002611720506046</v>
      </c>
      <c r="S676" s="4">
        <f t="shared" si="346"/>
        <v>0</v>
      </c>
      <c r="T676" s="4">
        <f t="shared" si="347"/>
        <v>0</v>
      </c>
      <c r="U676" s="5">
        <f t="shared" si="348"/>
        <v>1.3281401955545737</v>
      </c>
      <c r="V676" s="5">
        <f t="shared" si="349"/>
        <v>-9.5770431351451411</v>
      </c>
      <c r="W676" s="5">
        <f t="shared" si="350"/>
        <v>13.538661320236177</v>
      </c>
      <c r="X676" s="5">
        <f t="shared" si="326"/>
        <v>0.99999999999999978</v>
      </c>
      <c r="Y676" s="5">
        <f t="shared" si="327"/>
        <v>-0.33896121087940739</v>
      </c>
      <c r="Z676" s="5">
        <f t="shared" si="328"/>
        <v>9.8022995671286619</v>
      </c>
      <c r="AA676" s="5">
        <f t="shared" si="329"/>
        <v>6.9672496826490535</v>
      </c>
      <c r="AB676" s="5">
        <f t="shared" si="330"/>
        <v>0.98917898467516641</v>
      </c>
      <c r="AC676" s="5">
        <f t="shared" si="331"/>
        <v>0.22525643198352086</v>
      </c>
      <c r="AD676" s="5">
        <f t="shared" si="332"/>
        <v>-11.668088997114769</v>
      </c>
      <c r="AE676">
        <f t="shared" si="320"/>
        <v>0</v>
      </c>
    </row>
    <row r="677" spans="1:31" x14ac:dyDescent="0.2">
      <c r="A677">
        <f t="shared" si="321"/>
        <v>6.4499999999999069</v>
      </c>
      <c r="B677" s="5">
        <f t="shared" si="333"/>
        <v>-46.098314866141223</v>
      </c>
      <c r="C677" s="5">
        <f t="shared" si="334"/>
        <v>443.19634871761309</v>
      </c>
      <c r="D677" s="5">
        <f t="shared" si="335"/>
        <v>-56.218132317048862</v>
      </c>
      <c r="E677" s="2">
        <f t="shared" si="343"/>
        <v>445.58731821060843</v>
      </c>
      <c r="F677" s="2">
        <f t="shared" si="344"/>
        <v>-5.9381699896162621</v>
      </c>
      <c r="G677" s="3">
        <f t="shared" si="336"/>
        <v>-7.1671433240987481</v>
      </c>
      <c r="H677" s="3">
        <f t="shared" si="337"/>
        <v>51.754902697769573</v>
      </c>
      <c r="I677" s="3">
        <f t="shared" si="338"/>
        <v>-73.277216213260473</v>
      </c>
      <c r="J677" s="2">
        <f t="shared" si="345"/>
        <v>89.997157247596959</v>
      </c>
      <c r="K677" s="2">
        <f t="shared" si="339"/>
        <v>61.347755451668</v>
      </c>
      <c r="L677" s="6">
        <f t="shared" si="322"/>
        <v>2960.1406703607877</v>
      </c>
      <c r="M677" s="2">
        <f t="shared" si="323"/>
        <v>37.515671690336369</v>
      </c>
      <c r="N677" s="2">
        <f t="shared" si="340"/>
        <v>89.997157247596959</v>
      </c>
      <c r="O677" s="2">
        <f t="shared" si="341"/>
        <v>61.347755451668</v>
      </c>
      <c r="P677" s="5">
        <f t="shared" si="324"/>
        <v>0.38720191217574812</v>
      </c>
      <c r="Q677" s="4">
        <f t="shared" si="342"/>
        <v>0.41685396336602715</v>
      </c>
      <c r="R677" s="4">
        <f t="shared" si="325"/>
        <v>0.30014165678876653</v>
      </c>
      <c r="S677" s="4">
        <f t="shared" si="346"/>
        <v>0</v>
      </c>
      <c r="T677" s="4">
        <f t="shared" si="347"/>
        <v>0</v>
      </c>
      <c r="U677" s="5">
        <f t="shared" si="348"/>
        <v>1.3277177561908229</v>
      </c>
      <c r="V677" s="5">
        <f t="shared" si="349"/>
        <v>-9.5876278978135066</v>
      </c>
      <c r="W677" s="5">
        <f t="shared" si="350"/>
        <v>13.574649855744886</v>
      </c>
      <c r="X677" s="5">
        <f t="shared" si="326"/>
        <v>1</v>
      </c>
      <c r="Y677" s="5">
        <f t="shared" si="327"/>
        <v>-0.3368646480792909</v>
      </c>
      <c r="Z677" s="5">
        <f t="shared" si="328"/>
        <v>9.8252093401543252</v>
      </c>
      <c r="AA677" s="5">
        <f t="shared" si="329"/>
        <v>6.9723870119680269</v>
      </c>
      <c r="AB677" s="5">
        <f t="shared" si="330"/>
        <v>0.99085310811153193</v>
      </c>
      <c r="AC677" s="5">
        <f t="shared" si="331"/>
        <v>0.23758144234081868</v>
      </c>
      <c r="AD677" s="5">
        <f t="shared" si="332"/>
        <v>-11.626963132287088</v>
      </c>
      <c r="AE677">
        <f t="shared" si="320"/>
        <v>0</v>
      </c>
    </row>
    <row r="678" spans="1:31" x14ac:dyDescent="0.2">
      <c r="A678">
        <f t="shared" si="321"/>
        <v>6.4599999999999067</v>
      </c>
      <c r="B678" s="5">
        <f t="shared" si="333"/>
        <v>-46.169936756726806</v>
      </c>
      <c r="C678" s="5">
        <f t="shared" si="334"/>
        <v>443.71390962366291</v>
      </c>
      <c r="D678" s="5">
        <f t="shared" si="335"/>
        <v>-56.951485827338082</v>
      </c>
      <c r="E678" s="2">
        <f t="shared" si="343"/>
        <v>446.10951195153444</v>
      </c>
      <c r="F678" s="2">
        <f t="shared" si="344"/>
        <v>-5.940442406698403</v>
      </c>
      <c r="G678" s="3">
        <f t="shared" si="336"/>
        <v>-7.1572347930176328</v>
      </c>
      <c r="H678" s="3">
        <f t="shared" si="337"/>
        <v>51.757278512192983</v>
      </c>
      <c r="I678" s="3">
        <f t="shared" si="338"/>
        <v>-73.393485844583338</v>
      </c>
      <c r="J678" s="2">
        <f t="shared" si="345"/>
        <v>90.092428390459929</v>
      </c>
      <c r="K678" s="2">
        <f t="shared" si="339"/>
        <v>61.412698289338735</v>
      </c>
      <c r="L678" s="6">
        <f t="shared" si="322"/>
        <v>2960.1376125125271</v>
      </c>
      <c r="M678" s="2">
        <f t="shared" si="323"/>
        <v>37.515632936356681</v>
      </c>
      <c r="N678" s="2">
        <f t="shared" si="340"/>
        <v>90.092428390459929</v>
      </c>
      <c r="O678" s="2">
        <f t="shared" si="341"/>
        <v>61.412698289338735</v>
      </c>
      <c r="P678" s="5">
        <f t="shared" si="324"/>
        <v>0.38720173366815014</v>
      </c>
      <c r="Q678" s="4">
        <f t="shared" si="342"/>
        <v>0.41641271754563214</v>
      </c>
      <c r="R678" s="4">
        <f t="shared" si="325"/>
        <v>0.30002250424341143</v>
      </c>
      <c r="S678" s="4">
        <f t="shared" si="346"/>
        <v>0</v>
      </c>
      <c r="T678" s="4">
        <f t="shared" si="347"/>
        <v>0</v>
      </c>
      <c r="U678" s="5">
        <f t="shared" si="348"/>
        <v>1.3272851638775225</v>
      </c>
      <c r="V678" s="5">
        <f t="shared" si="349"/>
        <v>-9.5982135389674372</v>
      </c>
      <c r="W678" s="5">
        <f t="shared" si="350"/>
        <v>13.610575551022087</v>
      </c>
      <c r="X678" s="5">
        <f t="shared" si="326"/>
        <v>1</v>
      </c>
      <c r="Y678" s="5">
        <f t="shared" si="327"/>
        <v>-0.33477719937267836</v>
      </c>
      <c r="Z678" s="5">
        <f t="shared" si="328"/>
        <v>9.8480649986727098</v>
      </c>
      <c r="AA678" s="5">
        <f t="shared" si="329"/>
        <v>6.9775282651946284</v>
      </c>
      <c r="AB678" s="5">
        <f t="shared" si="330"/>
        <v>0.99250796450484413</v>
      </c>
      <c r="AC678" s="5">
        <f t="shared" si="331"/>
        <v>0.24985145970527256</v>
      </c>
      <c r="AD678" s="5">
        <f t="shared" si="332"/>
        <v>-11.585896183783284</v>
      </c>
      <c r="AE678">
        <f t="shared" si="320"/>
        <v>0</v>
      </c>
    </row>
    <row r="679" spans="1:31" x14ac:dyDescent="0.2">
      <c r="A679">
        <f t="shared" si="321"/>
        <v>6.4699999999999065</v>
      </c>
      <c r="B679" s="5">
        <f t="shared" si="333"/>
        <v>-46.241459479258758</v>
      </c>
      <c r="C679" s="5">
        <f t="shared" si="334"/>
        <v>444.23149490135785</v>
      </c>
      <c r="D679" s="5">
        <f t="shared" si="335"/>
        <v>-57.68599998059311</v>
      </c>
      <c r="E679" s="2">
        <f t="shared" si="343"/>
        <v>446.63172036597115</v>
      </c>
      <c r="F679" s="2">
        <f t="shared" si="344"/>
        <v>-5.9426965330161687</v>
      </c>
      <c r="G679" s="3">
        <f t="shared" si="336"/>
        <v>-7.147309713372584</v>
      </c>
      <c r="H679" s="3">
        <f t="shared" si="337"/>
        <v>51.759777026790033</v>
      </c>
      <c r="I679" s="3">
        <f t="shared" si="338"/>
        <v>-73.509344806421169</v>
      </c>
      <c r="J679" s="2">
        <f t="shared" si="345"/>
        <v>90.187484319450945</v>
      </c>
      <c r="K679" s="2">
        <f t="shared" si="339"/>
        <v>61.477494423620271</v>
      </c>
      <c r="L679" s="6">
        <f t="shared" si="322"/>
        <v>2960.1345536323083</v>
      </c>
      <c r="M679" s="2">
        <f t="shared" si="323"/>
        <v>37.515594169298346</v>
      </c>
      <c r="N679" s="2">
        <f t="shared" si="340"/>
        <v>90.187484319450945</v>
      </c>
      <c r="O679" s="2">
        <f t="shared" si="341"/>
        <v>61.477494423620271</v>
      </c>
      <c r="P679" s="5">
        <f t="shared" si="324"/>
        <v>0.38720155510049414</v>
      </c>
      <c r="Q679" s="4">
        <f t="shared" si="342"/>
        <v>0.41597339644617709</v>
      </c>
      <c r="R679" s="4">
        <f t="shared" si="325"/>
        <v>0.29990371455871928</v>
      </c>
      <c r="S679" s="4">
        <f t="shared" si="346"/>
        <v>0</v>
      </c>
      <c r="T679" s="4">
        <f t="shared" si="347"/>
        <v>0</v>
      </c>
      <c r="U679" s="5">
        <f t="shared" si="348"/>
        <v>1.3268424471472555</v>
      </c>
      <c r="V679" s="5">
        <f t="shared" si="349"/>
        <v>-9.6087999496548875</v>
      </c>
      <c r="W679" s="5">
        <f t="shared" si="350"/>
        <v>13.646438011305865</v>
      </c>
      <c r="X679" s="5">
        <f t="shared" si="326"/>
        <v>0.99999999999999978</v>
      </c>
      <c r="Y679" s="5">
        <f t="shared" si="327"/>
        <v>-0.3326988722038568</v>
      </c>
      <c r="Z679" s="5">
        <f t="shared" si="328"/>
        <v>9.8708663991966485</v>
      </c>
      <c r="AA679" s="5">
        <f t="shared" si="329"/>
        <v>6.9826733882104488</v>
      </c>
      <c r="AB679" s="5">
        <f t="shared" si="330"/>
        <v>0.99414357494339867</v>
      </c>
      <c r="AC679" s="5">
        <f t="shared" si="331"/>
        <v>0.26206644954176106</v>
      </c>
      <c r="AD679" s="5">
        <f t="shared" si="332"/>
        <v>-11.544888600483688</v>
      </c>
      <c r="AE679">
        <f t="shared" si="320"/>
        <v>0</v>
      </c>
    </row>
    <row r="680" spans="1:31" x14ac:dyDescent="0.2">
      <c r="A680">
        <f t="shared" si="321"/>
        <v>6.4799999999999063</v>
      </c>
      <c r="B680" s="5">
        <f t="shared" si="333"/>
        <v>-46.312882869213738</v>
      </c>
      <c r="C680" s="5">
        <f t="shared" si="334"/>
        <v>444.74910577494825</v>
      </c>
      <c r="D680" s="5">
        <f t="shared" si="335"/>
        <v>-58.421670673087348</v>
      </c>
      <c r="E680" s="2">
        <f t="shared" si="343"/>
        <v>447.15394464018055</v>
      </c>
      <c r="F680" s="2">
        <f t="shared" si="344"/>
        <v>-5.9449323952188173</v>
      </c>
      <c r="G680" s="3">
        <f t="shared" si="336"/>
        <v>-7.1373682776231497</v>
      </c>
      <c r="H680" s="3">
        <f t="shared" si="337"/>
        <v>51.76239769128545</v>
      </c>
      <c r="I680" s="3">
        <f t="shared" si="338"/>
        <v>-73.62479369242601</v>
      </c>
      <c r="J680" s="2">
        <f t="shared" si="345"/>
        <v>90.282324332803412</v>
      </c>
      <c r="K680" s="2">
        <f t="shared" si="339"/>
        <v>61.542143376144111</v>
      </c>
      <c r="L680" s="6">
        <f t="shared" si="322"/>
        <v>2960.1314937423381</v>
      </c>
      <c r="M680" s="2">
        <f t="shared" si="323"/>
        <v>37.515555389442824</v>
      </c>
      <c r="N680" s="2">
        <f t="shared" si="340"/>
        <v>90.282324332803412</v>
      </c>
      <c r="O680" s="2">
        <f t="shared" si="341"/>
        <v>61.542143376144111</v>
      </c>
      <c r="P680" s="5">
        <f t="shared" si="324"/>
        <v>0.38720137647407671</v>
      </c>
      <c r="Q680" s="4">
        <f t="shared" si="342"/>
        <v>0.41553599407953906</v>
      </c>
      <c r="R680" s="4">
        <f t="shared" si="325"/>
        <v>0.29978528786181036</v>
      </c>
      <c r="S680" s="4">
        <f t="shared" si="346"/>
        <v>0</v>
      </c>
      <c r="T680" s="4">
        <f t="shared" si="347"/>
        <v>0</v>
      </c>
      <c r="U680" s="5">
        <f t="shared" si="348"/>
        <v>1.3263896349512831</v>
      </c>
      <c r="V680" s="5">
        <f t="shared" si="349"/>
        <v>-9.619387021571919</v>
      </c>
      <c r="W680" s="5">
        <f t="shared" si="350"/>
        <v>13.682236845648815</v>
      </c>
      <c r="X680" s="5">
        <f t="shared" si="326"/>
        <v>1</v>
      </c>
      <c r="Y680" s="5">
        <f t="shared" si="327"/>
        <v>-0.3306296737115767</v>
      </c>
      <c r="Z680" s="5">
        <f t="shared" si="328"/>
        <v>9.8936134006227956</v>
      </c>
      <c r="AA680" s="5">
        <f t="shared" si="329"/>
        <v>6.987822327094463</v>
      </c>
      <c r="AB680" s="5">
        <f t="shared" si="330"/>
        <v>0.99575996123970645</v>
      </c>
      <c r="AC680" s="5">
        <f t="shared" si="331"/>
        <v>0.27422637905087655</v>
      </c>
      <c r="AD680" s="5">
        <f t="shared" si="332"/>
        <v>-11.50394082725672</v>
      </c>
      <c r="AE680">
        <f t="shared" si="320"/>
        <v>0</v>
      </c>
    </row>
    <row r="681" spans="1:31" x14ac:dyDescent="0.2">
      <c r="A681">
        <f t="shared" si="321"/>
        <v>6.4899999999999061</v>
      </c>
      <c r="B681" s="5">
        <f t="shared" si="333"/>
        <v>-46.384206763991912</v>
      </c>
      <c r="C681" s="5">
        <f t="shared" si="334"/>
        <v>445.26674346318003</v>
      </c>
      <c r="D681" s="5">
        <f t="shared" si="335"/>
        <v>-59.15849380705297</v>
      </c>
      <c r="E681" s="2">
        <f t="shared" si="343"/>
        <v>447.67618595523948</v>
      </c>
      <c r="F681" s="2">
        <f t="shared" si="344"/>
        <v>-5.947150020129043</v>
      </c>
      <c r="G681" s="3">
        <f t="shared" si="336"/>
        <v>-7.1274106780107527</v>
      </c>
      <c r="H681" s="3">
        <f t="shared" si="337"/>
        <v>51.765139955075959</v>
      </c>
      <c r="I681" s="3">
        <f t="shared" si="338"/>
        <v>-73.739833100698576</v>
      </c>
      <c r="J681" s="2">
        <f t="shared" si="345"/>
        <v>90.376947742554933</v>
      </c>
      <c r="K681" s="2">
        <f t="shared" si="339"/>
        <v>61.60664467795155</v>
      </c>
      <c r="L681" s="6">
        <f t="shared" si="322"/>
        <v>2960.1284328646993</v>
      </c>
      <c r="M681" s="2">
        <f t="shared" si="323"/>
        <v>37.515516597069976</v>
      </c>
      <c r="N681" s="2">
        <f t="shared" si="340"/>
        <v>90.376947742554933</v>
      </c>
      <c r="O681" s="2">
        <f t="shared" si="341"/>
        <v>61.60664467795155</v>
      </c>
      <c r="P681" s="5">
        <f t="shared" si="324"/>
        <v>0.38720119779018713</v>
      </c>
      <c r="Q681" s="4">
        <f t="shared" si="342"/>
        <v>0.41510050443322732</v>
      </c>
      <c r="R681" s="4">
        <f t="shared" si="325"/>
        <v>0.29966722426297343</v>
      </c>
      <c r="S681" s="4">
        <f t="shared" si="346"/>
        <v>0</v>
      </c>
      <c r="T681" s="4">
        <f t="shared" si="347"/>
        <v>0</v>
      </c>
      <c r="U681" s="5">
        <f t="shared" si="348"/>
        <v>1.325926756654207</v>
      </c>
      <c r="V681" s="5">
        <f t="shared" si="349"/>
        <v>-9.629974647053924</v>
      </c>
      <c r="W681" s="5">
        <f t="shared" si="350"/>
        <v>13.717971666916805</v>
      </c>
      <c r="X681" s="5">
        <f t="shared" si="326"/>
        <v>1</v>
      </c>
      <c r="Y681" s="5">
        <f t="shared" si="327"/>
        <v>-0.32856961072920265</v>
      </c>
      <c r="Z681" s="5">
        <f t="shared" si="328"/>
        <v>9.9163058642224833</v>
      </c>
      <c r="AA681" s="5">
        <f t="shared" si="329"/>
        <v>6.9929750281183285</v>
      </c>
      <c r="AB681" s="5">
        <f t="shared" si="330"/>
        <v>0.99735714592500435</v>
      </c>
      <c r="AC681" s="5">
        <f t="shared" si="331"/>
        <v>0.28633121716855925</v>
      </c>
      <c r="AD681" s="5">
        <f t="shared" si="332"/>
        <v>-11.463053304964866</v>
      </c>
      <c r="AE681">
        <f t="shared" si="320"/>
        <v>0</v>
      </c>
    </row>
    <row r="682" spans="1:31" x14ac:dyDescent="0.2">
      <c r="A682">
        <f t="shared" si="321"/>
        <v>6.4999999999999059</v>
      </c>
      <c r="B682" s="5">
        <f t="shared" si="333"/>
        <v>-46.455431002914722</v>
      </c>
      <c r="C682" s="5">
        <f t="shared" si="334"/>
        <v>445.78440917929163</v>
      </c>
      <c r="D682" s="5">
        <f t="shared" si="335"/>
        <v>-59.896465290725203</v>
      </c>
      <c r="E682" s="2">
        <f t="shared" si="343"/>
        <v>448.19844548703719</v>
      </c>
      <c r="F682" s="2">
        <f t="shared" si="344"/>
        <v>-5.9493494347423264</v>
      </c>
      <c r="G682" s="3">
        <f t="shared" si="336"/>
        <v>-7.1174371065515025</v>
      </c>
      <c r="H682" s="3">
        <f t="shared" si="337"/>
        <v>51.768003267247643</v>
      </c>
      <c r="I682" s="3">
        <f t="shared" si="338"/>
        <v>-73.854463633748225</v>
      </c>
      <c r="J682" s="2">
        <f t="shared" si="345"/>
        <v>90.471353874428772</v>
      </c>
      <c r="K682" s="2">
        <f t="shared" si="339"/>
        <v>61.670997869412929</v>
      </c>
      <c r="L682" s="6">
        <f t="shared" si="322"/>
        <v>2960.1253710213505</v>
      </c>
      <c r="M682" s="2">
        <f t="shared" si="323"/>
        <v>37.515477792458093</v>
      </c>
      <c r="N682" s="2">
        <f t="shared" si="340"/>
        <v>90.471353874428772</v>
      </c>
      <c r="O682" s="2">
        <f t="shared" si="341"/>
        <v>61.670997869412929</v>
      </c>
      <c r="P682" s="5">
        <f t="shared" si="324"/>
        <v>0.38720101905010751</v>
      </c>
      <c r="Q682" s="4">
        <f t="shared" si="342"/>
        <v>0.41466692147139</v>
      </c>
      <c r="R682" s="4">
        <f t="shared" si="325"/>
        <v>0.2995495238558914</v>
      </c>
      <c r="S682" s="4">
        <f t="shared" si="346"/>
        <v>0</v>
      </c>
      <c r="T682" s="4">
        <f t="shared" si="347"/>
        <v>0</v>
      </c>
      <c r="U682" s="5">
        <f t="shared" si="348"/>
        <v>1.3254538420286364</v>
      </c>
      <c r="V682" s="5">
        <f t="shared" si="349"/>
        <v>-9.6405627190669811</v>
      </c>
      <c r="W682" s="5">
        <f t="shared" si="350"/>
        <v>13.753642091787333</v>
      </c>
      <c r="X682" s="5">
        <f t="shared" si="326"/>
        <v>1</v>
      </c>
      <c r="Y682" s="5">
        <f t="shared" si="327"/>
        <v>-0.32651868978491411</v>
      </c>
      <c r="Z682" s="5">
        <f t="shared" si="328"/>
        <v>9.9389436536324052</v>
      </c>
      <c r="AA682" s="5">
        <f t="shared" si="329"/>
        <v>6.9981314377417778</v>
      </c>
      <c r="AB682" s="5">
        <f t="shared" si="330"/>
        <v>0.9989351522437222</v>
      </c>
      <c r="AC682" s="5">
        <f t="shared" si="331"/>
        <v>0.29838093456542403</v>
      </c>
      <c r="AD682" s="5">
        <f t="shared" si="332"/>
        <v>-11.422226470470889</v>
      </c>
      <c r="AE682">
        <f t="shared" si="320"/>
        <v>0</v>
      </c>
    </row>
    <row r="683" spans="1:31" x14ac:dyDescent="0.2">
      <c r="A683">
        <f t="shared" si="321"/>
        <v>6.5099999999999056</v>
      </c>
      <c r="B683" s="5">
        <f t="shared" si="333"/>
        <v>-46.526555427222625</v>
      </c>
      <c r="C683" s="5">
        <f t="shared" si="334"/>
        <v>446.30210413101088</v>
      </c>
      <c r="D683" s="5">
        <f t="shared" si="335"/>
        <v>-60.635581038386206</v>
      </c>
      <c r="E683" s="2">
        <f t="shared" si="343"/>
        <v>448.72072440627267</v>
      </c>
      <c r="F683" s="2">
        <f t="shared" si="344"/>
        <v>-5.9515306662262786</v>
      </c>
      <c r="G683" s="3">
        <f t="shared" si="336"/>
        <v>-7.1074477550290656</v>
      </c>
      <c r="H683" s="3">
        <f t="shared" si="337"/>
        <v>51.7709870765933</v>
      </c>
      <c r="I683" s="3">
        <f t="shared" si="338"/>
        <v>-73.968685898452932</v>
      </c>
      <c r="J683" s="2">
        <f t="shared" si="345"/>
        <v>90.565542067716066</v>
      </c>
      <c r="K683" s="2">
        <f t="shared" si="339"/>
        <v>61.735202500147281</v>
      </c>
      <c r="L683" s="6">
        <f t="shared" si="322"/>
        <v>2960.1223082341266</v>
      </c>
      <c r="M683" s="2">
        <f t="shared" si="323"/>
        <v>37.515438975883896</v>
      </c>
      <c r="N683" s="2">
        <f t="shared" si="340"/>
        <v>90.565542067716066</v>
      </c>
      <c r="O683" s="2">
        <f t="shared" si="341"/>
        <v>61.735202500147281</v>
      </c>
      <c r="P683" s="5">
        <f t="shared" si="324"/>
        <v>0.38720084025511253</v>
      </c>
      <c r="Q683" s="4">
        <f t="shared" si="342"/>
        <v>0.41423523913580196</v>
      </c>
      <c r="R683" s="4">
        <f t="shared" si="325"/>
        <v>0.29943218671786553</v>
      </c>
      <c r="S683" s="4">
        <f t="shared" si="346"/>
        <v>0</v>
      </c>
      <c r="T683" s="4">
        <f t="shared" si="347"/>
        <v>0</v>
      </c>
      <c r="U683" s="5">
        <f t="shared" si="348"/>
        <v>1.3249709212498821</v>
      </c>
      <c r="V683" s="5">
        <f t="shared" si="349"/>
        <v>-9.6511511311994234</v>
      </c>
      <c r="W683" s="5">
        <f t="shared" si="350"/>
        <v>13.789247740747628</v>
      </c>
      <c r="X683" s="5">
        <f t="shared" si="326"/>
        <v>1</v>
      </c>
      <c r="Y683" s="5">
        <f t="shared" si="327"/>
        <v>-0.32447691710195448</v>
      </c>
      <c r="Z683" s="5">
        <f t="shared" si="328"/>
        <v>9.961526634845276</v>
      </c>
      <c r="AA683" s="5">
        <f t="shared" si="329"/>
        <v>7.0032915026081914</v>
      </c>
      <c r="AB683" s="5">
        <f t="shared" si="330"/>
        <v>1.0004940041479276</v>
      </c>
      <c r="AC683" s="5">
        <f t="shared" si="331"/>
        <v>0.31037550364585265</v>
      </c>
      <c r="AD683" s="5">
        <f t="shared" si="332"/>
        <v>-11.381460756644181</v>
      </c>
      <c r="AE683">
        <f t="shared" si="320"/>
        <v>0</v>
      </c>
    </row>
    <row r="684" spans="1:31" x14ac:dyDescent="0.2">
      <c r="A684">
        <f t="shared" si="321"/>
        <v>6.5199999999999054</v>
      </c>
      <c r="B684" s="5">
        <f t="shared" si="333"/>
        <v>-46.597579880072708</v>
      </c>
      <c r="C684" s="5">
        <f t="shared" si="334"/>
        <v>446.81982952055199</v>
      </c>
      <c r="D684" s="5">
        <f t="shared" si="335"/>
        <v>-61.375836970408564</v>
      </c>
      <c r="E684" s="2">
        <f t="shared" si="343"/>
        <v>449.24302387845142</v>
      </c>
      <c r="F684" s="2">
        <f t="shared" si="344"/>
        <v>-5.9536937419199676</v>
      </c>
      <c r="G684" s="3">
        <f t="shared" si="336"/>
        <v>-7.0974428149875859</v>
      </c>
      <c r="H684" s="3">
        <f t="shared" si="337"/>
        <v>51.774090831629756</v>
      </c>
      <c r="I684" s="3">
        <f t="shared" si="338"/>
        <v>-74.082500506019372</v>
      </c>
      <c r="J684" s="2">
        <f t="shared" si="345"/>
        <v>90.659511675158654</v>
      </c>
      <c r="K684" s="2">
        <f t="shared" si="339"/>
        <v>61.799258128942505</v>
      </c>
      <c r="L684" s="6">
        <f t="shared" si="322"/>
        <v>2960.1192445247384</v>
      </c>
      <c r="M684" s="2">
        <f t="shared" si="323"/>
        <v>37.51540014762255</v>
      </c>
      <c r="N684" s="2">
        <f t="shared" si="340"/>
        <v>90.659511675158654</v>
      </c>
      <c r="O684" s="2">
        <f t="shared" si="341"/>
        <v>61.799258128942505</v>
      </c>
      <c r="P684" s="5">
        <f t="shared" si="324"/>
        <v>0.38720066140646986</v>
      </c>
      <c r="Q684" s="4">
        <f t="shared" si="342"/>
        <v>0.4138054513468335</v>
      </c>
      <c r="R684" s="4">
        <f t="shared" si="325"/>
        <v>0.29931521291003682</v>
      </c>
      <c r="S684" s="4">
        <f t="shared" si="346"/>
        <v>0</v>
      </c>
      <c r="T684" s="4">
        <f t="shared" si="347"/>
        <v>0</v>
      </c>
      <c r="U684" s="5">
        <f t="shared" si="348"/>
        <v>1.3244780248906587</v>
      </c>
      <c r="V684" s="5">
        <f t="shared" si="349"/>
        <v>-9.6617397776534926</v>
      </c>
      <c r="W684" s="5">
        <f t="shared" si="350"/>
        <v>13.824788238092395</v>
      </c>
      <c r="X684" s="5">
        <f t="shared" si="326"/>
        <v>0.99999999999999978</v>
      </c>
      <c r="Y684" s="5">
        <f t="shared" si="327"/>
        <v>-0.32244429859891993</v>
      </c>
      <c r="Z684" s="5">
        <f t="shared" si="328"/>
        <v>9.9840546762002997</v>
      </c>
      <c r="AA684" s="5">
        <f t="shared" si="329"/>
        <v>7.00845516954021</v>
      </c>
      <c r="AB684" s="5">
        <f t="shared" si="330"/>
        <v>1.0020337262917387</v>
      </c>
      <c r="AC684" s="5">
        <f t="shared" si="331"/>
        <v>0.32231489854680717</v>
      </c>
      <c r="AD684" s="5">
        <f t="shared" si="332"/>
        <v>-11.340756592367395</v>
      </c>
      <c r="AE684">
        <f t="shared" si="320"/>
        <v>0</v>
      </c>
    </row>
    <row r="685" spans="1:31" x14ac:dyDescent="0.2">
      <c r="A685">
        <f t="shared" si="321"/>
        <v>6.5299999999999052</v>
      </c>
      <c r="B685" s="5">
        <f t="shared" si="333"/>
        <v>-46.668504206536269</v>
      </c>
      <c r="C685" s="5">
        <f t="shared" si="334"/>
        <v>447.3375865446132</v>
      </c>
      <c r="D685" s="5">
        <f t="shared" si="335"/>
        <v>-62.117229013298378</v>
      </c>
      <c r="E685" s="2">
        <f t="shared" si="343"/>
        <v>449.76534506388418</v>
      </c>
      <c r="F685" s="2">
        <f t="shared" si="344"/>
        <v>-5.9558386893332482</v>
      </c>
      <c r="G685" s="3">
        <f t="shared" si="336"/>
        <v>-7.0874224777246688</v>
      </c>
      <c r="H685" s="3">
        <f t="shared" si="337"/>
        <v>51.777313980615226</v>
      </c>
      <c r="I685" s="3">
        <f t="shared" si="338"/>
        <v>-74.195908071943052</v>
      </c>
      <c r="J685" s="2">
        <f t="shared" si="345"/>
        <v>90.753262062832718</v>
      </c>
      <c r="K685" s="2">
        <f t="shared" si="339"/>
        <v>61.863164323676017</v>
      </c>
      <c r="L685" s="6">
        <f t="shared" si="322"/>
        <v>2960.116179914774</v>
      </c>
      <c r="M685" s="2">
        <f t="shared" si="323"/>
        <v>37.515361307947657</v>
      </c>
      <c r="N685" s="2">
        <f t="shared" si="340"/>
        <v>90.753262062832718</v>
      </c>
      <c r="O685" s="2">
        <f t="shared" si="341"/>
        <v>61.863164323676017</v>
      </c>
      <c r="P685" s="5">
        <f t="shared" si="324"/>
        <v>0.38720048250543992</v>
      </c>
      <c r="Q685" s="4">
        <f t="shared" si="342"/>
        <v>0.41337755200440091</v>
      </c>
      <c r="R685" s="4">
        <f t="shared" si="325"/>
        <v>0.29919860247760499</v>
      </c>
      <c r="S685" s="4">
        <f t="shared" si="346"/>
        <v>0</v>
      </c>
      <c r="T685" s="4">
        <f t="shared" si="347"/>
        <v>0</v>
      </c>
      <c r="U685" s="5">
        <f t="shared" si="348"/>
        <v>1.3239751839158105</v>
      </c>
      <c r="V685" s="5">
        <f t="shared" si="349"/>
        <v>-9.6723285532372341</v>
      </c>
      <c r="W685" s="5">
        <f t="shared" si="350"/>
        <v>13.860263211921303</v>
      </c>
      <c r="X685" s="5">
        <f t="shared" si="326"/>
        <v>1</v>
      </c>
      <c r="Y685" s="5">
        <f t="shared" si="327"/>
        <v>-0.32042083989010101</v>
      </c>
      <c r="Z685" s="5">
        <f t="shared" si="328"/>
        <v>10.006527648373595</v>
      </c>
      <c r="AA685" s="5">
        <f t="shared" si="329"/>
        <v>7.0136223855355215</v>
      </c>
      <c r="AB685" s="5">
        <f t="shared" si="330"/>
        <v>1.0035543440257095</v>
      </c>
      <c r="AC685" s="5">
        <f t="shared" si="331"/>
        <v>0.33419909513636092</v>
      </c>
      <c r="AD685" s="5">
        <f t="shared" si="332"/>
        <v>-11.300114402543173</v>
      </c>
      <c r="AE685">
        <f t="shared" si="320"/>
        <v>0</v>
      </c>
    </row>
    <row r="686" spans="1:31" x14ac:dyDescent="0.2">
      <c r="A686">
        <f t="shared" si="321"/>
        <v>6.539999999999905</v>
      </c>
      <c r="B686" s="5">
        <f t="shared" si="333"/>
        <v>-46.739328253596319</v>
      </c>
      <c r="C686" s="5">
        <f t="shared" si="334"/>
        <v>447.8553763943741</v>
      </c>
      <c r="D686" s="5">
        <f t="shared" si="335"/>
        <v>-62.859753099737937</v>
      </c>
      <c r="E686" s="2">
        <f t="shared" si="343"/>
        <v>450.2876891176839</v>
      </c>
      <c r="F686" s="2">
        <f t="shared" si="344"/>
        <v>-5.9579655361460544</v>
      </c>
      <c r="G686" s="3">
        <f t="shared" si="336"/>
        <v>-7.0773869342844113</v>
      </c>
      <c r="H686" s="3">
        <f t="shared" si="337"/>
        <v>51.780655971566588</v>
      </c>
      <c r="I686" s="3">
        <f t="shared" si="338"/>
        <v>-74.308909215968484</v>
      </c>
      <c r="J686" s="2">
        <f t="shared" si="345"/>
        <v>90.846792610033077</v>
      </c>
      <c r="K686" s="2">
        <f t="shared" si="339"/>
        <v>61.926920661235904</v>
      </c>
      <c r="L686" s="6">
        <f t="shared" si="322"/>
        <v>2960.113114425696</v>
      </c>
      <c r="M686" s="2">
        <f t="shared" si="323"/>
        <v>37.515322457131212</v>
      </c>
      <c r="N686" s="2">
        <f t="shared" si="340"/>
        <v>90.846792610033077</v>
      </c>
      <c r="O686" s="2">
        <f t="shared" si="341"/>
        <v>61.926920661235904</v>
      </c>
      <c r="P686" s="5">
        <f t="shared" si="324"/>
        <v>0.38720030355327573</v>
      </c>
      <c r="Q686" s="4">
        <f t="shared" si="342"/>
        <v>0.41295153498889775</v>
      </c>
      <c r="R686" s="4">
        <f t="shared" si="325"/>
        <v>0.29908235545004513</v>
      </c>
      <c r="S686" s="4">
        <f t="shared" si="346"/>
        <v>0</v>
      </c>
      <c r="T686" s="4">
        <f t="shared" si="347"/>
        <v>0</v>
      </c>
      <c r="U686" s="5">
        <f t="shared" si="348"/>
        <v>1.3234624296770463</v>
      </c>
      <c r="V686" s="5">
        <f t="shared" si="349"/>
        <v>-9.682917353356455</v>
      </c>
      <c r="W686" s="5">
        <f t="shared" si="350"/>
        <v>13.895672294136096</v>
      </c>
      <c r="X686" s="5">
        <f t="shared" si="326"/>
        <v>0.99999999999999978</v>
      </c>
      <c r="Y686" s="5">
        <f t="shared" si="327"/>
        <v>-0.31840654628586113</v>
      </c>
      <c r="Z686" s="5">
        <f t="shared" si="328"/>
        <v>10.028945424368493</v>
      </c>
      <c r="AA686" s="5">
        <f t="shared" si="329"/>
        <v>7.0187930977627175</v>
      </c>
      <c r="AB686" s="5">
        <f t="shared" si="330"/>
        <v>1.0050558833911851</v>
      </c>
      <c r="AC686" s="5">
        <f t="shared" si="331"/>
        <v>0.34602807101203759</v>
      </c>
      <c r="AD686" s="5">
        <f t="shared" si="332"/>
        <v>-11.259534608101184</v>
      </c>
      <c r="AE686">
        <f t="shared" si="320"/>
        <v>0</v>
      </c>
    </row>
    <row r="687" spans="1:31" x14ac:dyDescent="0.2">
      <c r="A687">
        <f t="shared" si="321"/>
        <v>6.5499999999999048</v>
      </c>
      <c r="B687" s="5">
        <f t="shared" si="333"/>
        <v>-46.810051870144996</v>
      </c>
      <c r="C687" s="5">
        <f t="shared" si="334"/>
        <v>448.37320025549332</v>
      </c>
      <c r="D687" s="5">
        <f t="shared" si="335"/>
        <v>-63.603405168628029</v>
      </c>
      <c r="E687" s="2">
        <f t="shared" si="343"/>
        <v>450.81005718976411</v>
      </c>
      <c r="F687" s="2">
        <f t="shared" si="344"/>
        <v>-5.9600743102077089</v>
      </c>
      <c r="G687" s="3">
        <f t="shared" si="336"/>
        <v>-7.0673363754504992</v>
      </c>
      <c r="H687" s="3">
        <f t="shared" si="337"/>
        <v>51.784116252276711</v>
      </c>
      <c r="I687" s="3">
        <f t="shared" si="338"/>
        <v>-74.421504562049492</v>
      </c>
      <c r="J687" s="2">
        <f t="shared" si="345"/>
        <v>90.940102709158111</v>
      </c>
      <c r="K687" s="2">
        <f t="shared" si="339"/>
        <v>61.990526727442472</v>
      </c>
      <c r="L687" s="6">
        <f t="shared" si="322"/>
        <v>2960.1100480788473</v>
      </c>
      <c r="M687" s="2">
        <f t="shared" si="323"/>
        <v>37.515283595443726</v>
      </c>
      <c r="N687" s="2">
        <f t="shared" si="340"/>
        <v>90.940102709158111</v>
      </c>
      <c r="O687" s="2">
        <f t="shared" si="341"/>
        <v>61.990526727442472</v>
      </c>
      <c r="P687" s="5">
        <f t="shared" si="324"/>
        <v>0.38720012455122343</v>
      </c>
      <c r="Q687" s="4">
        <f t="shared" si="342"/>
        <v>0.41252739416211098</v>
      </c>
      <c r="R687" s="4">
        <f t="shared" si="325"/>
        <v>0.29896647184132341</v>
      </c>
      <c r="S687" s="4">
        <f t="shared" si="346"/>
        <v>0</v>
      </c>
      <c r="T687" s="4">
        <f t="shared" si="347"/>
        <v>0</v>
      </c>
      <c r="U687" s="5">
        <f t="shared" si="348"/>
        <v>1.3229397939077021</v>
      </c>
      <c r="V687" s="5">
        <f t="shared" si="349"/>
        <v>-9.6935060740069154</v>
      </c>
      <c r="W687" s="5">
        <f t="shared" si="350"/>
        <v>13.9310151204375</v>
      </c>
      <c r="X687" s="5">
        <f t="shared" si="326"/>
        <v>1</v>
      </c>
      <c r="Y687" s="5">
        <f t="shared" si="327"/>
        <v>-0.31640142279306199</v>
      </c>
      <c r="Z687" s="5">
        <f t="shared" si="328"/>
        <v>10.051307879505766</v>
      </c>
      <c r="AA687" s="5">
        <f t="shared" si="329"/>
        <v>7.0239672535573039</v>
      </c>
      <c r="AB687" s="5">
        <f t="shared" si="330"/>
        <v>1.0065383711146401</v>
      </c>
      <c r="AC687" s="5">
        <f t="shared" si="331"/>
        <v>0.3578018054988501</v>
      </c>
      <c r="AD687" s="5">
        <f t="shared" si="332"/>
        <v>-11.219017626005197</v>
      </c>
      <c r="AE687">
        <f t="shared" si="320"/>
        <v>0</v>
      </c>
    </row>
    <row r="688" spans="1:31" x14ac:dyDescent="0.2">
      <c r="A688">
        <f t="shared" si="321"/>
        <v>6.5599999999999046</v>
      </c>
      <c r="B688" s="5">
        <f t="shared" si="333"/>
        <v>-46.88067490698095</v>
      </c>
      <c r="C688" s="5">
        <f t="shared" si="334"/>
        <v>448.89105930810632</v>
      </c>
      <c r="D688" s="5">
        <f t="shared" si="335"/>
        <v>-64.348181165129816</v>
      </c>
      <c r="E688" s="2">
        <f t="shared" si="343"/>
        <v>451.33245042483691</v>
      </c>
      <c r="F688" s="2">
        <f t="shared" si="344"/>
        <v>-5.962165039536206</v>
      </c>
      <c r="G688" s="3">
        <f t="shared" si="336"/>
        <v>-7.0572709917393528</v>
      </c>
      <c r="H688" s="3">
        <f t="shared" si="337"/>
        <v>51.787694270331698</v>
      </c>
      <c r="I688" s="3">
        <f t="shared" si="338"/>
        <v>-74.533694738309549</v>
      </c>
      <c r="J688" s="2">
        <f t="shared" si="345"/>
        <v>91.033191765595618</v>
      </c>
      <c r="K688" s="2">
        <f t="shared" si="339"/>
        <v>62.053982116970424</v>
      </c>
      <c r="L688" s="6">
        <f t="shared" si="322"/>
        <v>2960.1069808954448</v>
      </c>
      <c r="M688" s="2">
        <f t="shared" si="323"/>
        <v>37.515244723154076</v>
      </c>
      <c r="N688" s="2">
        <f t="shared" si="340"/>
        <v>91.033191765595618</v>
      </c>
      <c r="O688" s="2">
        <f t="shared" si="341"/>
        <v>62.053982116970424</v>
      </c>
      <c r="P688" s="5">
        <f t="shared" si="324"/>
        <v>0.38719994550052167</v>
      </c>
      <c r="Q688" s="4">
        <f t="shared" si="342"/>
        <v>0.41210512336811528</v>
      </c>
      <c r="R688" s="4">
        <f t="shared" si="325"/>
        <v>0.2988509516501085</v>
      </c>
      <c r="S688" s="4">
        <f t="shared" si="346"/>
        <v>0</v>
      </c>
      <c r="T688" s="4">
        <f t="shared" si="347"/>
        <v>0</v>
      </c>
      <c r="U688" s="5">
        <f t="shared" si="348"/>
        <v>1.3224073087175121</v>
      </c>
      <c r="V688" s="5">
        <f t="shared" si="349"/>
        <v>-9.7040946117666103</v>
      </c>
      <c r="W688" s="5">
        <f t="shared" si="350"/>
        <v>13.966291330321752</v>
      </c>
      <c r="X688" s="5">
        <f t="shared" si="326"/>
        <v>1</v>
      </c>
      <c r="Y688" s="5">
        <f t="shared" si="327"/>
        <v>-0.31440547411553171</v>
      </c>
      <c r="Z688" s="5">
        <f t="shared" si="328"/>
        <v>10.073614891413737</v>
      </c>
      <c r="AA688" s="5">
        <f t="shared" si="329"/>
        <v>7.0291448004177841</v>
      </c>
      <c r="AB688" s="5">
        <f t="shared" si="330"/>
        <v>1.0080018346019803</v>
      </c>
      <c r="AC688" s="5">
        <f t="shared" si="331"/>
        <v>0.36952027964712642</v>
      </c>
      <c r="AD688" s="5">
        <f t="shared" si="332"/>
        <v>-11.178563869260465</v>
      </c>
      <c r="AE688">
        <f t="shared" si="320"/>
        <v>0</v>
      </c>
    </row>
    <row r="689" spans="1:31" x14ac:dyDescent="0.2">
      <c r="A689">
        <f t="shared" si="321"/>
        <v>6.5699999999999044</v>
      </c>
      <c r="B689" s="5">
        <f t="shared" si="333"/>
        <v>-46.951197216806612</v>
      </c>
      <c r="C689" s="5">
        <f t="shared" si="334"/>
        <v>449.40895472682359</v>
      </c>
      <c r="D689" s="5">
        <f t="shared" si="335"/>
        <v>-65.094077040706367</v>
      </c>
      <c r="E689" s="2">
        <f t="shared" si="343"/>
        <v>451.85486996241127</v>
      </c>
      <c r="F689" s="2">
        <f t="shared" si="344"/>
        <v>-5.9642377523174863</v>
      </c>
      <c r="G689" s="3">
        <f t="shared" si="336"/>
        <v>-7.0471909733933327</v>
      </c>
      <c r="H689" s="3">
        <f t="shared" si="337"/>
        <v>51.79138947312817</v>
      </c>
      <c r="I689" s="3">
        <f t="shared" si="338"/>
        <v>-74.645480377002158</v>
      </c>
      <c r="J689" s="2">
        <f t="shared" si="345"/>
        <v>91.12605919760901</v>
      </c>
      <c r="K689" s="2">
        <f t="shared" si="339"/>
        <v>62.117286433271303</v>
      </c>
      <c r="L689" s="6">
        <f t="shared" si="322"/>
        <v>2960.103912896584</v>
      </c>
      <c r="M689" s="2">
        <f t="shared" si="323"/>
        <v>37.515205840529617</v>
      </c>
      <c r="N689" s="2">
        <f t="shared" si="340"/>
        <v>91.12605919760901</v>
      </c>
      <c r="O689" s="2">
        <f t="shared" si="341"/>
        <v>62.117286433271303</v>
      </c>
      <c r="P689" s="5">
        <f t="shared" si="324"/>
        <v>0.38719976640240206</v>
      </c>
      <c r="Q689" s="4">
        <f t="shared" si="342"/>
        <v>0.41168471643415422</v>
      </c>
      <c r="R689" s="4">
        <f t="shared" si="325"/>
        <v>0.29873579485998242</v>
      </c>
      <c r="S689" s="4">
        <f t="shared" si="346"/>
        <v>0</v>
      </c>
      <c r="T689" s="4">
        <f t="shared" si="347"/>
        <v>0</v>
      </c>
      <c r="U689" s="5">
        <f t="shared" si="348"/>
        <v>1.3218650065874027</v>
      </c>
      <c r="V689" s="5">
        <f t="shared" si="349"/>
        <v>-9.7146828637882301</v>
      </c>
      <c r="W689" s="5">
        <f t="shared" si="350"/>
        <v>14.001500567076876</v>
      </c>
      <c r="X689" s="5">
        <f t="shared" si="326"/>
        <v>0.99999999999999978</v>
      </c>
      <c r="Y689" s="5">
        <f t="shared" si="327"/>
        <v>-0.31241870465457072</v>
      </c>
      <c r="Z689" s="5">
        <f t="shared" si="328"/>
        <v>10.095866340018302</v>
      </c>
      <c r="AA689" s="5">
        <f t="shared" si="329"/>
        <v>7.034325686001857</v>
      </c>
      <c r="AB689" s="5">
        <f t="shared" si="330"/>
        <v>1.0094463019328319</v>
      </c>
      <c r="AC689" s="5">
        <f t="shared" si="331"/>
        <v>0.38118347623007232</v>
      </c>
      <c r="AD689" s="5">
        <f t="shared" si="332"/>
        <v>-11.138173746921268</v>
      </c>
      <c r="AE689">
        <f t="shared" si="320"/>
        <v>0</v>
      </c>
    </row>
    <row r="690" spans="1:31" x14ac:dyDescent="0.2">
      <c r="A690">
        <f t="shared" si="321"/>
        <v>6.5799999999999041</v>
      </c>
      <c r="B690" s="5">
        <f t="shared" si="333"/>
        <v>-47.021618654225449</v>
      </c>
      <c r="C690" s="5">
        <f t="shared" si="334"/>
        <v>449.92688768072873</v>
      </c>
      <c r="D690" s="5">
        <f t="shared" si="335"/>
        <v>-65.841088753163731</v>
      </c>
      <c r="E690" s="2">
        <f t="shared" si="343"/>
        <v>452.37731693679171</v>
      </c>
      <c r="F690" s="2">
        <f t="shared" si="344"/>
        <v>-5.9662924769047017</v>
      </c>
      <c r="G690" s="3">
        <f t="shared" si="336"/>
        <v>-7.0370965103740044</v>
      </c>
      <c r="H690" s="3">
        <f t="shared" si="337"/>
        <v>51.795201307890473</v>
      </c>
      <c r="I690" s="3">
        <f t="shared" si="338"/>
        <v>-74.756862114471375</v>
      </c>
      <c r="J690" s="2">
        <f t="shared" si="345"/>
        <v>91.218704436224598</v>
      </c>
      <c r="K690" s="2">
        <f t="shared" si="339"/>
        <v>62.180439288496657</v>
      </c>
      <c r="L690" s="6">
        <f t="shared" si="322"/>
        <v>2960.1008441032373</v>
      </c>
      <c r="M690" s="2">
        <f t="shared" si="323"/>
        <v>37.515166947836157</v>
      </c>
      <c r="N690" s="2">
        <f t="shared" si="340"/>
        <v>91.218704436224598</v>
      </c>
      <c r="O690" s="2">
        <f t="shared" si="341"/>
        <v>62.180439288496657</v>
      </c>
      <c r="P690" s="5">
        <f t="shared" si="324"/>
        <v>0.38719958725808912</v>
      </c>
      <c r="Q690" s="4">
        <f t="shared" si="342"/>
        <v>0.41126616717150177</v>
      </c>
      <c r="R690" s="4">
        <f t="shared" si="325"/>
        <v>0.29862100143964881</v>
      </c>
      <c r="S690" s="4">
        <f t="shared" si="346"/>
        <v>0</v>
      </c>
      <c r="T690" s="4">
        <f t="shared" si="347"/>
        <v>0</v>
      </c>
      <c r="U690" s="5">
        <f t="shared" si="348"/>
        <v>1.3213129203643064</v>
      </c>
      <c r="V690" s="5">
        <f t="shared" si="349"/>
        <v>-9.7252707277917683</v>
      </c>
      <c r="W690" s="5">
        <f t="shared" si="350"/>
        <v>14.036642477778692</v>
      </c>
      <c r="X690" s="5">
        <f t="shared" si="326"/>
        <v>0.99999999999999978</v>
      </c>
      <c r="Y690" s="5">
        <f t="shared" si="327"/>
        <v>-0.31044111850950395</v>
      </c>
      <c r="Z690" s="5">
        <f t="shared" si="328"/>
        <v>10.118062107532889</v>
      </c>
      <c r="AA690" s="5">
        <f t="shared" si="329"/>
        <v>7.0395098581227495</v>
      </c>
      <c r="AB690" s="5">
        <f t="shared" si="330"/>
        <v>1.0108718018548024</v>
      </c>
      <c r="AC690" s="5">
        <f t="shared" si="331"/>
        <v>0.3927913797411211</v>
      </c>
      <c r="AD690" s="5">
        <f t="shared" si="332"/>
        <v>-11.097847664098559</v>
      </c>
      <c r="AE690">
        <f t="shared" si="320"/>
        <v>0</v>
      </c>
    </row>
    <row r="691" spans="1:31" x14ac:dyDescent="0.2">
      <c r="A691">
        <f t="shared" si="321"/>
        <v>6.5899999999999039</v>
      </c>
      <c r="B691" s="5">
        <f t="shared" si="333"/>
        <v>-47.091939075739099</v>
      </c>
      <c r="C691" s="5">
        <f t="shared" si="334"/>
        <v>450.4448593333766</v>
      </c>
      <c r="D691" s="5">
        <f t="shared" si="335"/>
        <v>-66.589212266691646</v>
      </c>
      <c r="E691" s="2">
        <f t="shared" si="343"/>
        <v>452.89979247707606</v>
      </c>
      <c r="F691" s="2">
        <f t="shared" si="344"/>
        <v>-5.9683292418174805</v>
      </c>
      <c r="G691" s="3">
        <f t="shared" si="336"/>
        <v>-7.026987792355456</v>
      </c>
      <c r="H691" s="3">
        <f t="shared" si="337"/>
        <v>51.799129221687885</v>
      </c>
      <c r="I691" s="3">
        <f t="shared" si="338"/>
        <v>-74.867840591112355</v>
      </c>
      <c r="J691" s="2">
        <f t="shared" si="345"/>
        <v>91.311126925119282</v>
      </c>
      <c r="K691" s="2">
        <f t="shared" si="339"/>
        <v>62.243440303421458</v>
      </c>
      <c r="L691" s="6">
        <f t="shared" si="322"/>
        <v>2960.0977745362547</v>
      </c>
      <c r="M691" s="2">
        <f t="shared" si="323"/>
        <v>37.515128045337946</v>
      </c>
      <c r="N691" s="2">
        <f t="shared" si="340"/>
        <v>91.311126925119282</v>
      </c>
      <c r="O691" s="2">
        <f t="shared" si="341"/>
        <v>62.243440303421458</v>
      </c>
      <c r="P691" s="5">
        <f t="shared" si="324"/>
        <v>0.3871994080688001</v>
      </c>
      <c r="Q691" s="4">
        <f t="shared" si="342"/>
        <v>0.41084946937630779</v>
      </c>
      <c r="R691" s="4">
        <f t="shared" si="325"/>
        <v>0.29850657134313863</v>
      </c>
      <c r="S691" s="4">
        <f t="shared" si="346"/>
        <v>0</v>
      </c>
      <c r="T691" s="4">
        <f t="shared" si="347"/>
        <v>0</v>
      </c>
      <c r="U691" s="5">
        <f t="shared" si="348"/>
        <v>1.3207510832559899</v>
      </c>
      <c r="V691" s="5">
        <f t="shared" si="349"/>
        <v>-9.7358581020572537</v>
      </c>
      <c r="W691" s="5">
        <f t="shared" si="350"/>
        <v>14.071716713286492</v>
      </c>
      <c r="X691" s="5">
        <f t="shared" si="326"/>
        <v>1</v>
      </c>
      <c r="Y691" s="5">
        <f t="shared" si="327"/>
        <v>-0.30847271947826682</v>
      </c>
      <c r="Z691" s="5">
        <f t="shared" si="328"/>
        <v>10.140202078448299</v>
      </c>
      <c r="AA691" s="5">
        <f t="shared" si="329"/>
        <v>7.044697264745615</v>
      </c>
      <c r="AB691" s="5">
        <f t="shared" si="330"/>
        <v>1.0122783637777231</v>
      </c>
      <c r="AC691" s="5">
        <f t="shared" si="331"/>
        <v>0.40434397639104525</v>
      </c>
      <c r="AD691" s="5">
        <f t="shared" si="332"/>
        <v>-11.057586021967893</v>
      </c>
      <c r="AE691">
        <f t="shared" si="320"/>
        <v>0</v>
      </c>
    </row>
    <row r="692" spans="1:31" x14ac:dyDescent="0.2">
      <c r="A692">
        <f t="shared" si="321"/>
        <v>6.5999999999999037</v>
      </c>
      <c r="B692" s="5">
        <f t="shared" si="333"/>
        <v>-47.162158339744465</v>
      </c>
      <c r="C692" s="5">
        <f t="shared" si="334"/>
        <v>450.96287084279231</v>
      </c>
      <c r="D692" s="5">
        <f t="shared" si="335"/>
        <v>-67.338443551903865</v>
      </c>
      <c r="E692" s="2">
        <f t="shared" si="343"/>
        <v>453.42229770715522</v>
      </c>
      <c r="F692" s="2">
        <f t="shared" si="344"/>
        <v>-5.9703480757411551</v>
      </c>
      <c r="G692" s="3">
        <f t="shared" si="336"/>
        <v>-7.0168650087176792</v>
      </c>
      <c r="H692" s="3">
        <f t="shared" si="337"/>
        <v>51.803172661451796</v>
      </c>
      <c r="I692" s="3">
        <f t="shared" si="338"/>
        <v>-74.978416451332038</v>
      </c>
      <c r="J692" s="2">
        <f t="shared" si="345"/>
        <v>91.40332612050905</v>
      </c>
      <c r="K692" s="2">
        <f t="shared" si="339"/>
        <v>62.30628910736813</v>
      </c>
      <c r="L692" s="6">
        <f t="shared" si="322"/>
        <v>2960.0947042163648</v>
      </c>
      <c r="M692" s="2">
        <f t="shared" si="323"/>
        <v>37.515089133297671</v>
      </c>
      <c r="N692" s="2">
        <f t="shared" si="340"/>
        <v>91.40332612050905</v>
      </c>
      <c r="O692" s="2">
        <f t="shared" si="341"/>
        <v>62.30628910736813</v>
      </c>
      <c r="P692" s="5">
        <f t="shared" si="324"/>
        <v>0.3871992288357452</v>
      </c>
      <c r="Q692" s="4">
        <f t="shared" si="342"/>
        <v>0.41043461683042676</v>
      </c>
      <c r="R692" s="4">
        <f t="shared" si="325"/>
        <v>0.29839250451001403</v>
      </c>
      <c r="S692" s="4">
        <f t="shared" si="346"/>
        <v>0</v>
      </c>
      <c r="T692" s="4">
        <f t="shared" si="347"/>
        <v>0</v>
      </c>
      <c r="U692" s="5">
        <f t="shared" si="348"/>
        <v>1.3201795288259051</v>
      </c>
      <c r="V692" s="5">
        <f t="shared" si="349"/>
        <v>-9.7464448854176418</v>
      </c>
      <c r="W692" s="5">
        <f t="shared" si="350"/>
        <v>14.106722928238485</v>
      </c>
      <c r="X692" s="5">
        <f t="shared" si="326"/>
        <v>0.99999999999999978</v>
      </c>
      <c r="Y692" s="5">
        <f t="shared" si="327"/>
        <v>-0.3065135110580347</v>
      </c>
      <c r="Z692" s="5">
        <f t="shared" si="328"/>
        <v>10.162286139522486</v>
      </c>
      <c r="AA692" s="5">
        <f t="shared" si="329"/>
        <v>7.0498878539840559</v>
      </c>
      <c r="AB692" s="5">
        <f t="shared" si="330"/>
        <v>1.0136660177678705</v>
      </c>
      <c r="AC692" s="5">
        <f t="shared" si="331"/>
        <v>0.41584125410484418</v>
      </c>
      <c r="AD692" s="5">
        <f t="shared" si="332"/>
        <v>-11.01738921777746</v>
      </c>
      <c r="AE692">
        <f t="shared" si="320"/>
        <v>0</v>
      </c>
    </row>
    <row r="693" spans="1:31" x14ac:dyDescent="0.2">
      <c r="A693">
        <f t="shared" si="321"/>
        <v>6.6099999999999035</v>
      </c>
      <c r="B693" s="5">
        <f t="shared" si="333"/>
        <v>-47.23227630653075</v>
      </c>
      <c r="C693" s="5">
        <f t="shared" si="334"/>
        <v>451.48092336146954</v>
      </c>
      <c r="D693" s="5">
        <f t="shared" si="335"/>
        <v>-68.088778585878075</v>
      </c>
      <c r="E693" s="2">
        <f t="shared" si="343"/>
        <v>453.94483374571143</v>
      </c>
      <c r="F693" s="2">
        <f t="shared" si="344"/>
        <v>-5.9723490075260139</v>
      </c>
      <c r="G693" s="3">
        <f t="shared" si="336"/>
        <v>-7.0067283485400003</v>
      </c>
      <c r="H693" s="3">
        <f t="shared" si="337"/>
        <v>51.807331073992842</v>
      </c>
      <c r="I693" s="3">
        <f t="shared" si="338"/>
        <v>-75.088590343509807</v>
      </c>
      <c r="J693" s="2">
        <f t="shared" si="345"/>
        <v>91.495301491038177</v>
      </c>
      <c r="K693" s="2">
        <f t="shared" si="339"/>
        <v>62.368985338130997</v>
      </c>
      <c r="L693" s="6">
        <f t="shared" si="322"/>
        <v>2960.0916331641733</v>
      </c>
      <c r="M693" s="2">
        <f t="shared" si="323"/>
        <v>37.515050211976508</v>
      </c>
      <c r="N693" s="2">
        <f t="shared" si="340"/>
        <v>91.495301491038177</v>
      </c>
      <c r="O693" s="2">
        <f t="shared" si="341"/>
        <v>62.368985338130997</v>
      </c>
      <c r="P693" s="5">
        <f t="shared" si="324"/>
        <v>0.38719904956012741</v>
      </c>
      <c r="Q693" s="4">
        <f t="shared" si="342"/>
        <v>0.41002160330223131</v>
      </c>
      <c r="R693" s="4">
        <f t="shared" si="325"/>
        <v>0.29827880086557024</v>
      </c>
      <c r="S693" s="4">
        <f t="shared" si="346"/>
        <v>0</v>
      </c>
      <c r="T693" s="4">
        <f t="shared" si="347"/>
        <v>0</v>
      </c>
      <c r="U693" s="5">
        <f t="shared" si="348"/>
        <v>1.3195982909880568</v>
      </c>
      <c r="V693" s="5">
        <f t="shared" si="349"/>
        <v>-9.7570309772518389</v>
      </c>
      <c r="W693" s="5">
        <f t="shared" si="350"/>
        <v>14.14166078104693</v>
      </c>
      <c r="X693" s="5">
        <f t="shared" si="326"/>
        <v>1</v>
      </c>
      <c r="Y693" s="5">
        <f t="shared" si="327"/>
        <v>-0.30456349644588876</v>
      </c>
      <c r="Z693" s="5">
        <f t="shared" si="328"/>
        <v>10.184314179770238</v>
      </c>
      <c r="AA693" s="5">
        <f t="shared" si="329"/>
        <v>7.0550815740967385</v>
      </c>
      <c r="AB693" s="5">
        <f t="shared" si="330"/>
        <v>1.0150347945421681</v>
      </c>
      <c r="AC693" s="5">
        <f t="shared" si="331"/>
        <v>0.42728320251839946</v>
      </c>
      <c r="AD693" s="5">
        <f t="shared" si="332"/>
        <v>-10.97725764485633</v>
      </c>
      <c r="AE693">
        <f t="shared" si="320"/>
        <v>0</v>
      </c>
    </row>
    <row r="694" spans="1:31" x14ac:dyDescent="0.2">
      <c r="A694">
        <f t="shared" si="321"/>
        <v>6.6199999999999033</v>
      </c>
      <c r="B694" s="5">
        <f t="shared" si="333"/>
        <v>-47.302292838276422</v>
      </c>
      <c r="C694" s="5">
        <f t="shared" si="334"/>
        <v>451.99901803636959</v>
      </c>
      <c r="D694" s="5">
        <f t="shared" si="335"/>
        <v>-68.84021335219542</v>
      </c>
      <c r="E694" s="2">
        <f t="shared" si="343"/>
        <v>454.46740170621746</v>
      </c>
      <c r="F694" s="2">
        <f t="shared" si="344"/>
        <v>-5.9743320661865154</v>
      </c>
      <c r="G694" s="3">
        <f t="shared" si="336"/>
        <v>-6.996578000594579</v>
      </c>
      <c r="H694" s="3">
        <f t="shared" si="337"/>
        <v>51.811603906018028</v>
      </c>
      <c r="I694" s="3">
        <f t="shared" si="338"/>
        <v>-75.19836291995837</v>
      </c>
      <c r="J694" s="2">
        <f t="shared" si="345"/>
        <v>91.587052517669093</v>
      </c>
      <c r="K694" s="2">
        <f t="shared" si="339"/>
        <v>62.431528641901217</v>
      </c>
      <c r="L694" s="6">
        <f t="shared" si="322"/>
        <v>2960.0885614001654</v>
      </c>
      <c r="M694" s="2">
        <f t="shared" si="323"/>
        <v>37.515011281634038</v>
      </c>
      <c r="N694" s="2">
        <f t="shared" si="340"/>
        <v>91.587052517669093</v>
      </c>
      <c r="O694" s="2">
        <f t="shared" si="341"/>
        <v>62.431528641901217</v>
      </c>
      <c r="P694" s="5">
        <f t="shared" si="324"/>
        <v>0.3871988702431427</v>
      </c>
      <c r="Q694" s="4">
        <f t="shared" si="342"/>
        <v>0.40961042254740748</v>
      </c>
      <c r="R694" s="4">
        <f t="shared" si="325"/>
        <v>0.29816546032103503</v>
      </c>
      <c r="S694" s="4">
        <f t="shared" si="346"/>
        <v>0</v>
      </c>
      <c r="T694" s="4">
        <f t="shared" si="347"/>
        <v>0</v>
      </c>
      <c r="U694" s="5">
        <f t="shared" si="348"/>
        <v>1.3190074040018949</v>
      </c>
      <c r="V694" s="5">
        <f t="shared" si="349"/>
        <v>-9.7676162774778845</v>
      </c>
      <c r="W694" s="5">
        <f t="shared" si="350"/>
        <v>14.17652993389305</v>
      </c>
      <c r="X694" s="5">
        <f t="shared" si="326"/>
        <v>1</v>
      </c>
      <c r="Y694" s="5">
        <f t="shared" si="327"/>
        <v>-0.30262267853952024</v>
      </c>
      <c r="Z694" s="5">
        <f t="shared" si="328"/>
        <v>10.206286090452801</v>
      </c>
      <c r="AA694" s="5">
        <f t="shared" si="329"/>
        <v>7.060278373484123</v>
      </c>
      <c r="AB694" s="5">
        <f t="shared" si="330"/>
        <v>1.0163847254623746</v>
      </c>
      <c r="AC694" s="5">
        <f t="shared" si="331"/>
        <v>0.4386698129749167</v>
      </c>
      <c r="AD694" s="5">
        <f t="shared" si="332"/>
        <v>-10.937191692622825</v>
      </c>
      <c r="AE694">
        <f t="shared" si="320"/>
        <v>0</v>
      </c>
    </row>
    <row r="695" spans="1:31" x14ac:dyDescent="0.2">
      <c r="A695">
        <f t="shared" si="321"/>
        <v>6.6299999999999031</v>
      </c>
      <c r="B695" s="5">
        <f t="shared" si="333"/>
        <v>-47.372207799046095</v>
      </c>
      <c r="C695" s="5">
        <f t="shared" si="334"/>
        <v>452.51715600892044</v>
      </c>
      <c r="D695" s="5">
        <f t="shared" si="335"/>
        <v>-69.592743840979637</v>
      </c>
      <c r="E695" s="2">
        <f t="shared" si="343"/>
        <v>454.99000269693579</v>
      </c>
      <c r="F695" s="2">
        <f t="shared" si="344"/>
        <v>-5.9762972809005133</v>
      </c>
      <c r="G695" s="3">
        <f t="shared" si="336"/>
        <v>-6.9864141533399549</v>
      </c>
      <c r="H695" s="3">
        <f t="shared" si="337"/>
        <v>51.815990604147778</v>
      </c>
      <c r="I695" s="3">
        <f t="shared" si="338"/>
        <v>-75.307734836884592</v>
      </c>
      <c r="J695" s="2">
        <f t="shared" si="345"/>
        <v>91.678578693572902</v>
      </c>
      <c r="K695" s="2">
        <f t="shared" si="339"/>
        <v>62.493918673192162</v>
      </c>
      <c r="L695" s="6">
        <f t="shared" si="322"/>
        <v>2960.0854889447023</v>
      </c>
      <c r="M695" s="2">
        <f t="shared" si="323"/>
        <v>37.514972342528345</v>
      </c>
      <c r="N695" s="2">
        <f t="shared" si="340"/>
        <v>91.678578693572902</v>
      </c>
      <c r="O695" s="2">
        <f t="shared" si="341"/>
        <v>62.493918673192162</v>
      </c>
      <c r="P695" s="5">
        <f t="shared" si="324"/>
        <v>0.3871986908859798</v>
      </c>
      <c r="Q695" s="4">
        <f t="shared" si="342"/>
        <v>0.40920106830973724</v>
      </c>
      <c r="R695" s="4">
        <f t="shared" si="325"/>
        <v>0.29805248277376639</v>
      </c>
      <c r="S695" s="4">
        <f t="shared" si="346"/>
        <v>0</v>
      </c>
      <c r="T695" s="4">
        <f t="shared" si="347"/>
        <v>0</v>
      </c>
      <c r="U695" s="5">
        <f t="shared" si="348"/>
        <v>1.3184069024672183</v>
      </c>
      <c r="V695" s="5">
        <f t="shared" si="349"/>
        <v>-9.7782006865462172</v>
      </c>
      <c r="W695" s="5">
        <f t="shared" si="350"/>
        <v>14.2113300527216</v>
      </c>
      <c r="X695" s="5">
        <f t="shared" si="326"/>
        <v>1</v>
      </c>
      <c r="Y695" s="5">
        <f t="shared" si="327"/>
        <v>-0.30069105993796963</v>
      </c>
      <c r="Z695" s="5">
        <f t="shared" si="328"/>
        <v>10.228201765067416</v>
      </c>
      <c r="AA695" s="5">
        <f t="shared" si="329"/>
        <v>7.0654782006852646</v>
      </c>
      <c r="AB695" s="5">
        <f t="shared" si="330"/>
        <v>1.0177158425292485</v>
      </c>
      <c r="AC695" s="5">
        <f t="shared" si="331"/>
        <v>0.45000107852119875</v>
      </c>
      <c r="AD695" s="5">
        <f t="shared" si="332"/>
        <v>-10.897191746593137</v>
      </c>
      <c r="AE695">
        <f t="shared" si="320"/>
        <v>0</v>
      </c>
    </row>
    <row r="696" spans="1:31" x14ac:dyDescent="0.2">
      <c r="A696">
        <f t="shared" si="321"/>
        <v>6.6399999999999029</v>
      </c>
      <c r="B696" s="5">
        <f t="shared" si="333"/>
        <v>-47.442021054787368</v>
      </c>
      <c r="C696" s="5">
        <f t="shared" si="334"/>
        <v>453.03533841501587</v>
      </c>
      <c r="D696" s="5">
        <f t="shared" si="335"/>
        <v>-70.34636604893582</v>
      </c>
      <c r="E696" s="2">
        <f t="shared" si="343"/>
        <v>455.51263782091803</v>
      </c>
      <c r="F696" s="2">
        <f t="shared" si="344"/>
        <v>-5.9782446810084533</v>
      </c>
      <c r="G696" s="3">
        <f t="shared" si="336"/>
        <v>-6.9762369949146628</v>
      </c>
      <c r="H696" s="3">
        <f t="shared" si="337"/>
        <v>51.820490614932993</v>
      </c>
      <c r="I696" s="3">
        <f t="shared" si="338"/>
        <v>-75.416706754350528</v>
      </c>
      <c r="J696" s="2">
        <f t="shared" si="345"/>
        <v>91.769879524020709</v>
      </c>
      <c r="K696" s="2">
        <f t="shared" si="339"/>
        <v>62.556155094765309</v>
      </c>
      <c r="L696" s="6">
        <f t="shared" si="322"/>
        <v>2960.0824158180271</v>
      </c>
      <c r="M696" s="2">
        <f t="shared" si="323"/>
        <v>37.514933394915971</v>
      </c>
      <c r="N696" s="2">
        <f t="shared" si="340"/>
        <v>91.769879524020709</v>
      </c>
      <c r="O696" s="2">
        <f t="shared" si="341"/>
        <v>62.556155094765309</v>
      </c>
      <c r="P696" s="5">
        <f t="shared" si="324"/>
        <v>0.3871985114898206</v>
      </c>
      <c r="Q696" s="4">
        <f t="shared" si="342"/>
        <v>0.40879353432186277</v>
      </c>
      <c r="R696" s="4">
        <f t="shared" si="325"/>
        <v>0.29793986810744766</v>
      </c>
      <c r="S696" s="4">
        <f t="shared" si="346"/>
        <v>0</v>
      </c>
      <c r="T696" s="4">
        <f t="shared" si="347"/>
        <v>0</v>
      </c>
      <c r="U696" s="5">
        <f t="shared" si="348"/>
        <v>1.3177968213191091</v>
      </c>
      <c r="V696" s="5">
        <f t="shared" si="349"/>
        <v>-9.788784105433157</v>
      </c>
      <c r="W696" s="5">
        <f t="shared" si="350"/>
        <v>14.246060807235267</v>
      </c>
      <c r="X696" s="5">
        <f t="shared" si="326"/>
        <v>1</v>
      </c>
      <c r="Y696" s="5">
        <f t="shared" si="327"/>
        <v>-0.29876864294240391</v>
      </c>
      <c r="Z696" s="5">
        <f t="shared" si="328"/>
        <v>10.250061099336763</v>
      </c>
      <c r="AA696" s="5">
        <f t="shared" si="329"/>
        <v>7.0706810043747312</v>
      </c>
      <c r="AB696" s="5">
        <f t="shared" si="330"/>
        <v>1.0190281783767052</v>
      </c>
      <c r="AC696" s="5">
        <f t="shared" si="331"/>
        <v>0.46127699390360632</v>
      </c>
      <c r="AD696" s="5">
        <f t="shared" si="332"/>
        <v>-10.857258188390002</v>
      </c>
      <c r="AE696">
        <f t="shared" si="320"/>
        <v>0</v>
      </c>
    </row>
    <row r="697" spans="1:31" x14ac:dyDescent="0.2">
      <c r="A697">
        <f t="shared" si="321"/>
        <v>6.6499999999999027</v>
      </c>
      <c r="B697" s="5">
        <f t="shared" si="333"/>
        <v>-47.511732473327598</v>
      </c>
      <c r="C697" s="5">
        <f t="shared" si="334"/>
        <v>453.5535663850149</v>
      </c>
      <c r="D697" s="5">
        <f t="shared" si="335"/>
        <v>-71.101075979388739</v>
      </c>
      <c r="E697" s="2">
        <f t="shared" si="343"/>
        <v>456.03530817600426</v>
      </c>
      <c r="F697" s="2">
        <f t="shared" si="344"/>
        <v>-5.980174296012577</v>
      </c>
      <c r="G697" s="3">
        <f t="shared" si="336"/>
        <v>-6.9660467131308961</v>
      </c>
      <c r="H697" s="3">
        <f t="shared" si="337"/>
        <v>51.82510338487203</v>
      </c>
      <c r="I697" s="3">
        <f t="shared" si="338"/>
        <v>-75.525279336234433</v>
      </c>
      <c r="J697" s="2">
        <f t="shared" si="345"/>
        <v>91.860954526275393</v>
      </c>
      <c r="K697" s="2">
        <f t="shared" si="339"/>
        <v>62.618237577556499</v>
      </c>
      <c r="L697" s="6">
        <f t="shared" si="322"/>
        <v>2960.0793420402597</v>
      </c>
      <c r="M697" s="2">
        <f t="shared" si="323"/>
        <v>37.514894439051901</v>
      </c>
      <c r="N697" s="2">
        <f t="shared" si="340"/>
        <v>91.860954526275393</v>
      </c>
      <c r="O697" s="2">
        <f t="shared" si="341"/>
        <v>62.618237577556499</v>
      </c>
      <c r="P697" s="5">
        <f t="shared" si="324"/>
        <v>0.38719833205583964</v>
      </c>
      <c r="Q697" s="4">
        <f t="shared" si="342"/>
        <v>0.40838781430603738</v>
      </c>
      <c r="R697" s="4">
        <f t="shared" si="325"/>
        <v>0.29782761619228137</v>
      </c>
      <c r="S697" s="4">
        <f t="shared" si="346"/>
        <v>0</v>
      </c>
      <c r="T697" s="4">
        <f t="shared" si="347"/>
        <v>0</v>
      </c>
      <c r="U697" s="5">
        <f t="shared" si="348"/>
        <v>1.3171771958228788</v>
      </c>
      <c r="V697" s="5">
        <f t="shared" si="349"/>
        <v>-9.7993664356344414</v>
      </c>
      <c r="W697" s="5">
        <f t="shared" si="350"/>
        <v>14.280721870888723</v>
      </c>
      <c r="X697" s="5">
        <f t="shared" si="326"/>
        <v>1</v>
      </c>
      <c r="Y697" s="5">
        <f t="shared" si="327"/>
        <v>-0.29685542955692823</v>
      </c>
      <c r="Z697" s="5">
        <f t="shared" si="328"/>
        <v>10.271863991198373</v>
      </c>
      <c r="AA697" s="5">
        <f t="shared" si="329"/>
        <v>7.0758867333596127</v>
      </c>
      <c r="AB697" s="5">
        <f t="shared" si="330"/>
        <v>1.0203217662659507</v>
      </c>
      <c r="AC697" s="5">
        <f t="shared" si="331"/>
        <v>0.47249755556393147</v>
      </c>
      <c r="AD697" s="5">
        <f t="shared" si="332"/>
        <v>-10.817391395751663</v>
      </c>
      <c r="AE697">
        <f t="shared" si="320"/>
        <v>0</v>
      </c>
    </row>
    <row r="698" spans="1:31" x14ac:dyDescent="0.2">
      <c r="A698">
        <f t="shared" si="321"/>
        <v>6.6599999999999024</v>
      </c>
      <c r="B698" s="5">
        <f t="shared" si="333"/>
        <v>-47.581341924370591</v>
      </c>
      <c r="C698" s="5">
        <f t="shared" si="334"/>
        <v>454.07184104374141</v>
      </c>
      <c r="D698" s="5">
        <f t="shared" si="335"/>
        <v>-71.856869642320873</v>
      </c>
      <c r="E698" s="2">
        <f t="shared" si="343"/>
        <v>456.55801485482283</v>
      </c>
      <c r="F698" s="2">
        <f t="shared" si="344"/>
        <v>-5.9820861555761056</v>
      </c>
      <c r="G698" s="3">
        <f t="shared" si="336"/>
        <v>-6.9558434954682369</v>
      </c>
      <c r="H698" s="3">
        <f t="shared" si="337"/>
        <v>51.829828360427669</v>
      </c>
      <c r="I698" s="3">
        <f t="shared" si="338"/>
        <v>-75.633453250191948</v>
      </c>
      <c r="J698" s="2">
        <f t="shared" si="345"/>
        <v>91.951803229484369</v>
      </c>
      <c r="K698" s="2">
        <f t="shared" si="339"/>
        <v>62.680165800602836</v>
      </c>
      <c r="L698" s="6">
        <f t="shared" si="322"/>
        <v>2960.0762676313993</v>
      </c>
      <c r="M698" s="2">
        <f t="shared" si="323"/>
        <v>37.514855475189613</v>
      </c>
      <c r="N698" s="2">
        <f t="shared" si="340"/>
        <v>91.951803229484369</v>
      </c>
      <c r="O698" s="2">
        <f t="shared" si="341"/>
        <v>62.680165800602836</v>
      </c>
      <c r="P698" s="5">
        <f t="shared" si="324"/>
        <v>0.38719815258520462</v>
      </c>
      <c r="Q698" s="4">
        <f t="shared" si="342"/>
        <v>0.40798390197486051</v>
      </c>
      <c r="R698" s="4">
        <f t="shared" si="325"/>
        <v>0.29771572688518044</v>
      </c>
      <c r="S698" s="4">
        <f t="shared" si="346"/>
        <v>0</v>
      </c>
      <c r="T698" s="4">
        <f t="shared" si="347"/>
        <v>0</v>
      </c>
      <c r="U698" s="5">
        <f t="shared" si="348"/>
        <v>1.3165480615690408</v>
      </c>
      <c r="V698" s="5">
        <f t="shared" si="349"/>
        <v>-9.8099475791589477</v>
      </c>
      <c r="W698" s="5">
        <f t="shared" si="350"/>
        <v>14.315312920882491</v>
      </c>
      <c r="X698" s="5">
        <f t="shared" si="326"/>
        <v>1</v>
      </c>
      <c r="Y698" s="5">
        <f t="shared" si="327"/>
        <v>-0.2949514214894321</v>
      </c>
      <c r="Z698" s="5">
        <f t="shared" si="328"/>
        <v>10.293610340793952</v>
      </c>
      <c r="AA698" s="5">
        <f t="shared" si="329"/>
        <v>7.0810953365766238</v>
      </c>
      <c r="AB698" s="5">
        <f t="shared" si="330"/>
        <v>1.0215966400796086</v>
      </c>
      <c r="AC698" s="5">
        <f t="shared" si="331"/>
        <v>0.48366276163500466</v>
      </c>
      <c r="AD698" s="5">
        <f t="shared" si="332"/>
        <v>-10.777591742540885</v>
      </c>
      <c r="AE698">
        <f t="shared" si="320"/>
        <v>0</v>
      </c>
    </row>
    <row r="699" spans="1:31" x14ac:dyDescent="0.2">
      <c r="A699">
        <f t="shared" si="321"/>
        <v>6.6699999999999022</v>
      </c>
      <c r="B699" s="5">
        <f t="shared" si="333"/>
        <v>-47.650849279493265</v>
      </c>
      <c r="C699" s="5">
        <f t="shared" si="334"/>
        <v>454.59016351048376</v>
      </c>
      <c r="D699" s="5">
        <f t="shared" si="335"/>
        <v>-72.613743054409923</v>
      </c>
      <c r="E699" s="2">
        <f t="shared" si="343"/>
        <v>457.08075894479015</v>
      </c>
      <c r="F699" s="2">
        <f t="shared" si="344"/>
        <v>-5.9839802895224246</v>
      </c>
      <c r="G699" s="3">
        <f t="shared" si="336"/>
        <v>-6.9456275290674405</v>
      </c>
      <c r="H699" s="3">
        <f t="shared" si="337"/>
        <v>51.834664988044018</v>
      </c>
      <c r="I699" s="3">
        <f t="shared" si="338"/>
        <v>-75.741229167617362</v>
      </c>
      <c r="J699" s="2">
        <f t="shared" si="345"/>
        <v>92.04242517457277</v>
      </c>
      <c r="K699" s="2">
        <f t="shared" si="339"/>
        <v>62.741939450969845</v>
      </c>
      <c r="L699" s="6">
        <f t="shared" si="322"/>
        <v>2960.0731926113258</v>
      </c>
      <c r="M699" s="2">
        <f t="shared" si="323"/>
        <v>37.514816503581038</v>
      </c>
      <c r="N699" s="2">
        <f t="shared" si="340"/>
        <v>92.04242517457277</v>
      </c>
      <c r="O699" s="2">
        <f t="shared" si="341"/>
        <v>62.741939450969845</v>
      </c>
      <c r="P699" s="5">
        <f t="shared" si="324"/>
        <v>0.38719797307907611</v>
      </c>
      <c r="Q699" s="4">
        <f t="shared" si="342"/>
        <v>0.4075817910319981</v>
      </c>
      <c r="R699" s="4">
        <f t="shared" si="325"/>
        <v>0.29760420002995736</v>
      </c>
      <c r="S699" s="4">
        <f t="shared" si="346"/>
        <v>0</v>
      </c>
      <c r="T699" s="4">
        <f t="shared" si="347"/>
        <v>0</v>
      </c>
      <c r="U699" s="5">
        <f t="shared" si="348"/>
        <v>1.3159094544683003</v>
      </c>
      <c r="V699" s="5">
        <f t="shared" si="349"/>
        <v>-9.820527438522511</v>
      </c>
      <c r="W699" s="5">
        <f t="shared" si="350"/>
        <v>14.349833638156516</v>
      </c>
      <c r="X699" s="5">
        <f t="shared" si="326"/>
        <v>1</v>
      </c>
      <c r="Y699" s="5">
        <f t="shared" si="327"/>
        <v>-0.29305662015246781</v>
      </c>
      <c r="Z699" s="5">
        <f t="shared" si="328"/>
        <v>10.315300050458603</v>
      </c>
      <c r="AA699" s="5">
        <f t="shared" si="329"/>
        <v>7.0863067630892767</v>
      </c>
      <c r="AB699" s="5">
        <f t="shared" si="330"/>
        <v>1.0228528343158325</v>
      </c>
      <c r="AC699" s="5">
        <f t="shared" si="331"/>
        <v>0.49477261193609223</v>
      </c>
      <c r="AD699" s="5">
        <f t="shared" si="332"/>
        <v>-10.737859598754206</v>
      </c>
      <c r="AE699">
        <f t="shared" si="320"/>
        <v>0</v>
      </c>
    </row>
    <row r="700" spans="1:31" x14ac:dyDescent="0.2">
      <c r="A700">
        <f t="shared" si="321"/>
        <v>6.679999999999902</v>
      </c>
      <c r="B700" s="5">
        <f t="shared" si="333"/>
        <v>-47.720254412142225</v>
      </c>
      <c r="C700" s="5">
        <f t="shared" si="334"/>
        <v>455.10853489899478</v>
      </c>
      <c r="D700" s="5">
        <f t="shared" si="335"/>
        <v>-73.371692239066036</v>
      </c>
      <c r="E700" s="2">
        <f t="shared" si="343"/>
        <v>457.6035415281105</v>
      </c>
      <c r="F700" s="2">
        <f t="shared" si="344"/>
        <v>-5.9858567278342445</v>
      </c>
      <c r="G700" s="3">
        <f t="shared" si="336"/>
        <v>-6.9353990007242823</v>
      </c>
      <c r="H700" s="3">
        <f t="shared" si="337"/>
        <v>51.83961271416338</v>
      </c>
      <c r="I700" s="3">
        <f t="shared" si="338"/>
        <v>-75.848607763604903</v>
      </c>
      <c r="J700" s="2">
        <f t="shared" si="345"/>
        <v>92.132819914137457</v>
      </c>
      <c r="K700" s="2">
        <f t="shared" si="339"/>
        <v>62.803558223679246</v>
      </c>
      <c r="L700" s="6">
        <f t="shared" si="322"/>
        <v>2960.0701169997974</v>
      </c>
      <c r="M700" s="2">
        <f t="shared" si="323"/>
        <v>37.5147775244766</v>
      </c>
      <c r="N700" s="2">
        <f t="shared" si="340"/>
        <v>92.132819914137457</v>
      </c>
      <c r="O700" s="2">
        <f t="shared" si="341"/>
        <v>62.803558223679246</v>
      </c>
      <c r="P700" s="5">
        <f t="shared" si="324"/>
        <v>0.3871977935386075</v>
      </c>
      <c r="Q700" s="4">
        <f t="shared" si="342"/>
        <v>0.40718147517288883</v>
      </c>
      <c r="R700" s="4">
        <f t="shared" si="325"/>
        <v>0.29749303545751149</v>
      </c>
      <c r="S700" s="4">
        <f t="shared" si="346"/>
        <v>0</v>
      </c>
      <c r="T700" s="4">
        <f t="shared" si="347"/>
        <v>0</v>
      </c>
      <c r="U700" s="5">
        <f t="shared" si="348"/>
        <v>1.3152614107465701</v>
      </c>
      <c r="V700" s="5">
        <f t="shared" si="349"/>
        <v>-9.831105916741901</v>
      </c>
      <c r="W700" s="5">
        <f t="shared" si="350"/>
        <v>14.384283707383519</v>
      </c>
      <c r="X700" s="5">
        <f t="shared" si="326"/>
        <v>1</v>
      </c>
      <c r="Y700" s="5">
        <f t="shared" si="327"/>
        <v>-0.29117102666416472</v>
      </c>
      <c r="Z700" s="5">
        <f t="shared" si="328"/>
        <v>10.336933024710055</v>
      </c>
      <c r="AA700" s="5">
        <f t="shared" si="329"/>
        <v>7.091520962085184</v>
      </c>
      <c r="AB700" s="5">
        <f t="shared" si="330"/>
        <v>1.0240903840824054</v>
      </c>
      <c r="AC700" s="5">
        <f t="shared" si="331"/>
        <v>0.50582710796815356</v>
      </c>
      <c r="AD700" s="5">
        <f t="shared" si="332"/>
        <v>-10.698195330531298</v>
      </c>
      <c r="AE700">
        <f t="shared" si="320"/>
        <v>0</v>
      </c>
    </row>
    <row r="701" spans="1:31" x14ac:dyDescent="0.2">
      <c r="A701">
        <f t="shared" si="321"/>
        <v>6.6899999999999018</v>
      </c>
      <c r="B701" s="5">
        <f t="shared" si="333"/>
        <v>-47.789557197630266</v>
      </c>
      <c r="C701" s="5">
        <f t="shared" si="334"/>
        <v>455.62695631749176</v>
      </c>
      <c r="D701" s="5">
        <f t="shared" si="335"/>
        <v>-74.130713226468615</v>
      </c>
      <c r="E701" s="2">
        <f t="shared" si="343"/>
        <v>458.12636368177624</v>
      </c>
      <c r="F701" s="2">
        <f t="shared" si="344"/>
        <v>-5.9877155006527687</v>
      </c>
      <c r="G701" s="3">
        <f t="shared" si="336"/>
        <v>-6.9251580968834583</v>
      </c>
      <c r="H701" s="3">
        <f t="shared" si="337"/>
        <v>51.844670985243063</v>
      </c>
      <c r="I701" s="3">
        <f t="shared" si="338"/>
        <v>-75.955589716910211</v>
      </c>
      <c r="J701" s="2">
        <f t="shared" si="345"/>
        <v>92.222987012341619</v>
      </c>
      <c r="K701" s="2">
        <f t="shared" si="339"/>
        <v>62.865021821637093</v>
      </c>
      <c r="L701" s="6">
        <f t="shared" si="322"/>
        <v>2960.0670408164528</v>
      </c>
      <c r="M701" s="2">
        <f t="shared" si="323"/>
        <v>37.514738538125179</v>
      </c>
      <c r="N701" s="2">
        <f t="shared" si="340"/>
        <v>92.222987012341619</v>
      </c>
      <c r="O701" s="2">
        <f t="shared" si="341"/>
        <v>62.865021821637093</v>
      </c>
      <c r="P701" s="5">
        <f t="shared" si="324"/>
        <v>0.38719761396494545</v>
      </c>
      <c r="Q701" s="4">
        <f t="shared" si="342"/>
        <v>0.4067829480854358</v>
      </c>
      <c r="R701" s="4">
        <f t="shared" si="325"/>
        <v>0.29738223298601474</v>
      </c>
      <c r="S701" s="4">
        <f t="shared" si="346"/>
        <v>0</v>
      </c>
      <c r="T701" s="4">
        <f t="shared" si="347"/>
        <v>0</v>
      </c>
      <c r="U701" s="5">
        <f t="shared" si="348"/>
        <v>1.3146039669400029</v>
      </c>
      <c r="V701" s="5">
        <f t="shared" si="349"/>
        <v>-9.8416829173288942</v>
      </c>
      <c r="W701" s="5">
        <f t="shared" si="350"/>
        <v>14.418662816962089</v>
      </c>
      <c r="X701" s="5">
        <f t="shared" si="326"/>
        <v>0.99999999999999978</v>
      </c>
      <c r="Y701" s="5">
        <f t="shared" si="327"/>
        <v>-0.28929464184917397</v>
      </c>
      <c r="Z701" s="5">
        <f t="shared" si="328"/>
        <v>10.358509170237765</v>
      </c>
      <c r="AA701" s="5">
        <f t="shared" si="329"/>
        <v>7.0967378828734109</v>
      </c>
      <c r="AB701" s="5">
        <f t="shared" si="330"/>
        <v>1.0253093250908289</v>
      </c>
      <c r="AC701" s="5">
        <f t="shared" si="331"/>
        <v>0.51682625290887074</v>
      </c>
      <c r="AD701" s="5">
        <f t="shared" si="332"/>
        <v>-10.6585993001645</v>
      </c>
      <c r="AE701">
        <f t="shared" si="320"/>
        <v>0</v>
      </c>
    </row>
    <row r="702" spans="1:31" x14ac:dyDescent="0.2">
      <c r="A702">
        <f t="shared" si="321"/>
        <v>6.6999999999999016</v>
      </c>
      <c r="B702" s="5">
        <f t="shared" si="333"/>
        <v>-47.858757513132844</v>
      </c>
      <c r="C702" s="5">
        <f t="shared" si="334"/>
        <v>456.14542886865684</v>
      </c>
      <c r="D702" s="5">
        <f t="shared" si="335"/>
        <v>-74.890802053602727</v>
      </c>
      <c r="E702" s="2">
        <f t="shared" si="343"/>
        <v>458.64922647756828</v>
      </c>
      <c r="F702" s="2">
        <f t="shared" si="344"/>
        <v>-5.9895566382768397</v>
      </c>
      <c r="G702" s="3">
        <f t="shared" si="336"/>
        <v>-6.9149050036325503</v>
      </c>
      <c r="H702" s="3">
        <f t="shared" si="337"/>
        <v>51.849839247772152</v>
      </c>
      <c r="I702" s="3">
        <f t="shared" si="338"/>
        <v>-76.062175709911855</v>
      </c>
      <c r="J702" s="2">
        <f t="shared" si="345"/>
        <v>92.312926044810112</v>
      </c>
      <c r="K702" s="2">
        <f t="shared" si="339"/>
        <v>62.926329955562444</v>
      </c>
      <c r="L702" s="6">
        <f t="shared" si="322"/>
        <v>2960.0639640808104</v>
      </c>
      <c r="M702" s="2">
        <f t="shared" si="323"/>
        <v>37.51469954477416</v>
      </c>
      <c r="N702" s="2">
        <f t="shared" si="340"/>
        <v>92.312926044810112</v>
      </c>
      <c r="O702" s="2">
        <f t="shared" si="341"/>
        <v>62.926329955562444</v>
      </c>
      <c r="P702" s="5">
        <f t="shared" si="324"/>
        <v>0.38719743435922949</v>
      </c>
      <c r="Q702" s="4">
        <f t="shared" si="342"/>
        <v>0.40638620345068416</v>
      </c>
      <c r="R702" s="4">
        <f t="shared" si="325"/>
        <v>0.29727179242109453</v>
      </c>
      <c r="S702" s="4">
        <f t="shared" si="346"/>
        <v>0</v>
      </c>
      <c r="T702" s="4">
        <f t="shared" si="347"/>
        <v>0</v>
      </c>
      <c r="U702" s="5">
        <f t="shared" si="348"/>
        <v>1.3139371598900493</v>
      </c>
      <c r="V702" s="5">
        <f t="shared" si="349"/>
        <v>-9.852258344284488</v>
      </c>
      <c r="W702" s="5">
        <f t="shared" si="350"/>
        <v>14.452970659009537</v>
      </c>
      <c r="X702" s="5">
        <f t="shared" si="326"/>
        <v>1</v>
      </c>
      <c r="Y702" s="5">
        <f t="shared" si="327"/>
        <v>-0.28742746623964366</v>
      </c>
      <c r="Z702" s="5">
        <f t="shared" si="328"/>
        <v>10.380028395891991</v>
      </c>
      <c r="AA702" s="5">
        <f t="shared" si="329"/>
        <v>7.1019574748819387</v>
      </c>
      <c r="AB702" s="5">
        <f t="shared" si="330"/>
        <v>1.0265096936504057</v>
      </c>
      <c r="AC702" s="5">
        <f t="shared" si="331"/>
        <v>0.52777005160750257</v>
      </c>
      <c r="AD702" s="5">
        <f t="shared" si="332"/>
        <v>-10.619071866108523</v>
      </c>
      <c r="AE702">
        <f t="shared" si="320"/>
        <v>0</v>
      </c>
    </row>
    <row r="703" spans="1:31" x14ac:dyDescent="0.2">
      <c r="A703">
        <f t="shared" si="321"/>
        <v>6.7099999999999014</v>
      </c>
      <c r="B703" s="5">
        <f t="shared" si="333"/>
        <v>-47.927855237684483</v>
      </c>
      <c r="C703" s="5">
        <f t="shared" si="334"/>
        <v>456.66395364963716</v>
      </c>
      <c r="D703" s="5">
        <f t="shared" si="335"/>
        <v>-75.651954764295155</v>
      </c>
      <c r="E703" s="2">
        <f t="shared" si="343"/>
        <v>459.17213098205599</v>
      </c>
      <c r="F703" s="2">
        <f t="shared" si="344"/>
        <v>-5.9913801711620884</v>
      </c>
      <c r="G703" s="3">
        <f t="shared" si="336"/>
        <v>-6.9046399066960467</v>
      </c>
      <c r="H703" s="3">
        <f t="shared" si="337"/>
        <v>51.855116948288227</v>
      </c>
      <c r="I703" s="3">
        <f t="shared" si="338"/>
        <v>-76.168366428572938</v>
      </c>
      <c r="J703" s="2">
        <f t="shared" si="345"/>
        <v>92.402636598525405</v>
      </c>
      <c r="K703" s="2">
        <f t="shared" si="339"/>
        <v>62.987482343916426</v>
      </c>
      <c r="L703" s="6">
        <f t="shared" si="322"/>
        <v>2960.0608868122699</v>
      </c>
      <c r="M703" s="2">
        <f t="shared" si="323"/>
        <v>37.51466054466939</v>
      </c>
      <c r="N703" s="2">
        <f t="shared" si="340"/>
        <v>92.402636598525405</v>
      </c>
      <c r="O703" s="2">
        <f t="shared" si="341"/>
        <v>62.987482343916426</v>
      </c>
      <c r="P703" s="5">
        <f t="shared" si="324"/>
        <v>0.38719725472259203</v>
      </c>
      <c r="Q703" s="4">
        <f t="shared" si="342"/>
        <v>0.40599123494348494</v>
      </c>
      <c r="R703" s="4">
        <f t="shared" si="325"/>
        <v>0.29716171355601573</v>
      </c>
      <c r="S703" s="4">
        <f t="shared" si="346"/>
        <v>0</v>
      </c>
      <c r="T703" s="4">
        <f t="shared" si="347"/>
        <v>0</v>
      </c>
      <c r="U703" s="5">
        <f t="shared" si="348"/>
        <v>1.3132610267385363</v>
      </c>
      <c r="V703" s="5">
        <f t="shared" si="349"/>
        <v>-9.8628321020932432</v>
      </c>
      <c r="W703" s="5">
        <f t="shared" si="350"/>
        <v>14.487206929354524</v>
      </c>
      <c r="X703" s="5">
        <f t="shared" si="326"/>
        <v>0.99999999999999978</v>
      </c>
      <c r="Y703" s="5">
        <f t="shared" si="327"/>
        <v>-0.28556950007622872</v>
      </c>
      <c r="Z703" s="5">
        <f t="shared" si="328"/>
        <v>10.401490612672815</v>
      </c>
      <c r="AA703" s="5">
        <f t="shared" si="329"/>
        <v>7.1071796876552087</v>
      </c>
      <c r="AB703" s="5">
        <f t="shared" si="330"/>
        <v>1.0276915266623075</v>
      </c>
      <c r="AC703" s="5">
        <f t="shared" si="331"/>
        <v>0.53865851057957137</v>
      </c>
      <c r="AD703" s="5">
        <f t="shared" si="332"/>
        <v>-10.579613382990267</v>
      </c>
      <c r="AE703">
        <f t="shared" si="320"/>
        <v>0</v>
      </c>
    </row>
    <row r="704" spans="1:31" x14ac:dyDescent="0.2">
      <c r="A704">
        <f t="shared" si="321"/>
        <v>6.7199999999999012</v>
      </c>
      <c r="B704" s="5">
        <f t="shared" si="333"/>
        <v>-47.996850252175115</v>
      </c>
      <c r="C704" s="5">
        <f t="shared" si="334"/>
        <v>457.18253175204558</v>
      </c>
      <c r="D704" s="5">
        <f t="shared" si="335"/>
        <v>-76.414167409250027</v>
      </c>
      <c r="E704" s="2">
        <f t="shared" si="343"/>
        <v>459.69507825659815</v>
      </c>
      <c r="F704" s="2">
        <f t="shared" si="344"/>
        <v>-5.9931861299200726</v>
      </c>
      <c r="G704" s="3">
        <f t="shared" si="336"/>
        <v>-6.894362991429424</v>
      </c>
      <c r="H704" s="3">
        <f t="shared" si="337"/>
        <v>51.860503533394024</v>
      </c>
      <c r="I704" s="3">
        <f t="shared" si="338"/>
        <v>-76.274162562402836</v>
      </c>
      <c r="J704" s="2">
        <f t="shared" si="345"/>
        <v>92.492118271724209</v>
      </c>
      <c r="K704" s="2">
        <f t="shared" si="339"/>
        <v>63.048478712831766</v>
      </c>
      <c r="L704" s="6">
        <f t="shared" si="322"/>
        <v>2960.057809030111</v>
      </c>
      <c r="M704" s="2">
        <f t="shared" si="323"/>
        <v>37.514621538055223</v>
      </c>
      <c r="N704" s="2">
        <f t="shared" si="340"/>
        <v>92.492118271724209</v>
      </c>
      <c r="O704" s="2">
        <f t="shared" si="341"/>
        <v>63.048478712831766</v>
      </c>
      <c r="P704" s="5">
        <f t="shared" si="324"/>
        <v>0.38719707505615875</v>
      </c>
      <c r="Q704" s="4">
        <f t="shared" si="342"/>
        <v>0.40559803623314605</v>
      </c>
      <c r="R704" s="4">
        <f t="shared" si="325"/>
        <v>0.29705199617185934</v>
      </c>
      <c r="S704" s="4">
        <f t="shared" si="346"/>
        <v>0</v>
      </c>
      <c r="T704" s="4">
        <f t="shared" si="347"/>
        <v>0</v>
      </c>
      <c r="U704" s="5">
        <f t="shared" si="348"/>
        <v>1.3125756049227666</v>
      </c>
      <c r="V704" s="5">
        <f t="shared" si="349"/>
        <v>-9.8734040957177189</v>
      </c>
      <c r="W704" s="5">
        <f t="shared" si="350"/>
        <v>14.521371327529442</v>
      </c>
      <c r="X704" s="5">
        <f t="shared" si="326"/>
        <v>0.99999999999999978</v>
      </c>
      <c r="Y704" s="5">
        <f t="shared" si="327"/>
        <v>-0.28372074330912622</v>
      </c>
      <c r="Z704" s="5">
        <f t="shared" si="328"/>
        <v>10.42289573371905</v>
      </c>
      <c r="AA704" s="5">
        <f t="shared" si="329"/>
        <v>7.1124044708517298</v>
      </c>
      <c r="AB704" s="5">
        <f t="shared" si="330"/>
        <v>1.0288548616136404</v>
      </c>
      <c r="AC704" s="5">
        <f t="shared" si="331"/>
        <v>0.54949163800133149</v>
      </c>
      <c r="AD704" s="5">
        <f t="shared" si="332"/>
        <v>-10.540224201618827</v>
      </c>
      <c r="AE704">
        <f t="shared" si="320"/>
        <v>0</v>
      </c>
    </row>
    <row r="705" spans="1:31" x14ac:dyDescent="0.2">
      <c r="A705">
        <f t="shared" si="321"/>
        <v>6.729999999999901</v>
      </c>
      <c r="B705" s="5">
        <f t="shared" si="333"/>
        <v>-48.06574243934633</v>
      </c>
      <c r="C705" s="5">
        <f t="shared" si="334"/>
        <v>457.70116426196142</v>
      </c>
      <c r="D705" s="5">
        <f t="shared" si="335"/>
        <v>-77.177436046084139</v>
      </c>
      <c r="E705" s="2">
        <f t="shared" si="343"/>
        <v>460.21806935734344</v>
      </c>
      <c r="F705" s="2">
        <f t="shared" si="344"/>
        <v>-5.9949745453173913</v>
      </c>
      <c r="G705" s="3">
        <f t="shared" si="336"/>
        <v>-6.8840744428132874</v>
      </c>
      <c r="H705" s="3">
        <f t="shared" si="337"/>
        <v>51.86599844977404</v>
      </c>
      <c r="I705" s="3">
        <f t="shared" si="338"/>
        <v>-76.379564804419019</v>
      </c>
      <c r="J705" s="2">
        <f t="shared" si="345"/>
        <v>92.581370673794865</v>
      </c>
      <c r="K705" s="2">
        <f t="shared" si="339"/>
        <v>63.109318796042849</v>
      </c>
      <c r="L705" s="6">
        <f t="shared" si="322"/>
        <v>2960.0547307534944</v>
      </c>
      <c r="M705" s="2">
        <f t="shared" si="323"/>
        <v>37.51458252517449</v>
      </c>
      <c r="N705" s="2">
        <f t="shared" si="340"/>
        <v>92.581370673794865</v>
      </c>
      <c r="O705" s="2">
        <f t="shared" si="341"/>
        <v>63.109318796042849</v>
      </c>
      <c r="P705" s="5">
        <f t="shared" si="324"/>
        <v>0.38719689536104823</v>
      </c>
      <c r="Q705" s="4">
        <f t="shared" si="342"/>
        <v>0.40520660098406797</v>
      </c>
      <c r="R705" s="4">
        <f t="shared" si="325"/>
        <v>0.29694264003770082</v>
      </c>
      <c r="S705" s="4">
        <f t="shared" si="346"/>
        <v>0</v>
      </c>
      <c r="T705" s="4">
        <f t="shared" si="347"/>
        <v>0</v>
      </c>
      <c r="U705" s="5">
        <f t="shared" si="348"/>
        <v>1.3118809321706457</v>
      </c>
      <c r="V705" s="5">
        <f t="shared" si="349"/>
        <v>-9.8839742305930631</v>
      </c>
      <c r="W705" s="5">
        <f t="shared" si="350"/>
        <v>14.555463556762581</v>
      </c>
      <c r="X705" s="5">
        <f t="shared" si="326"/>
        <v>0.99999999999999978</v>
      </c>
      <c r="Y705" s="5">
        <f t="shared" si="327"/>
        <v>-0.28188119559914487</v>
      </c>
      <c r="Z705" s="5">
        <f t="shared" si="328"/>
        <v>10.444243674297189</v>
      </c>
      <c r="AA705" s="5">
        <f t="shared" si="329"/>
        <v>7.1176317742418087</v>
      </c>
      <c r="AB705" s="5">
        <f t="shared" si="330"/>
        <v>1.0299997365715008</v>
      </c>
      <c r="AC705" s="5">
        <f t="shared" si="331"/>
        <v>0.56026944370412579</v>
      </c>
      <c r="AD705" s="5">
        <f t="shared" si="332"/>
        <v>-10.500904668995609</v>
      </c>
      <c r="AE705">
        <f t="shared" si="320"/>
        <v>0</v>
      </c>
    </row>
    <row r="706" spans="1:31" x14ac:dyDescent="0.2">
      <c r="A706">
        <f t="shared" si="321"/>
        <v>6.7399999999999007</v>
      </c>
      <c r="B706" s="5">
        <f t="shared" si="333"/>
        <v>-48.134531683787628</v>
      </c>
      <c r="C706" s="5">
        <f t="shared" si="334"/>
        <v>458.21985225993132</v>
      </c>
      <c r="D706" s="5">
        <f t="shared" si="335"/>
        <v>-77.941756739361779</v>
      </c>
      <c r="E706" s="2">
        <f t="shared" si="343"/>
        <v>460.74110533523145</v>
      </c>
      <c r="F706" s="2">
        <f t="shared" si="344"/>
        <v>-5.9967454482748144</v>
      </c>
      <c r="G706" s="3">
        <f t="shared" si="336"/>
        <v>-6.8737744454475722</v>
      </c>
      <c r="H706" s="3">
        <f t="shared" si="337"/>
        <v>51.871601144211084</v>
      </c>
      <c r="I706" s="3">
        <f t="shared" si="338"/>
        <v>-76.484573851108976</v>
      </c>
      <c r="J706" s="2">
        <f t="shared" si="345"/>
        <v>92.670393425175178</v>
      </c>
      <c r="K706" s="2">
        <f t="shared" si="339"/>
        <v>63.170002334816068</v>
      </c>
      <c r="L706" s="6">
        <f t="shared" si="322"/>
        <v>2960.0516520014617</v>
      </c>
      <c r="M706" s="2">
        <f t="shared" si="323"/>
        <v>37.514543506268531</v>
      </c>
      <c r="N706" s="2">
        <f t="shared" si="340"/>
        <v>92.670393425175178</v>
      </c>
      <c r="O706" s="2">
        <f t="shared" si="341"/>
        <v>63.170002334816068</v>
      </c>
      <c r="P706" s="5">
        <f t="shared" si="324"/>
        <v>0.3871967156383721</v>
      </c>
      <c r="Q706" s="4">
        <f t="shared" si="342"/>
        <v>0.40481692285636928</v>
      </c>
      <c r="R706" s="4">
        <f t="shared" si="325"/>
        <v>0.2968336449107854</v>
      </c>
      <c r="S706" s="4">
        <f t="shared" si="346"/>
        <v>0</v>
      </c>
      <c r="T706" s="4">
        <f t="shared" si="347"/>
        <v>0</v>
      </c>
      <c r="U706" s="5">
        <f t="shared" si="348"/>
        <v>1.3111770464958257</v>
      </c>
      <c r="V706" s="5">
        <f t="shared" si="349"/>
        <v>-9.8945424126216963</v>
      </c>
      <c r="W706" s="5">
        <f t="shared" si="350"/>
        <v>14.589483323970063</v>
      </c>
      <c r="X706" s="5">
        <f t="shared" si="326"/>
        <v>1.0000000000000002</v>
      </c>
      <c r="Y706" s="5">
        <f t="shared" si="327"/>
        <v>-0.28005085631879778</v>
      </c>
      <c r="Z706" s="5">
        <f t="shared" si="328"/>
        <v>10.465534351790218</v>
      </c>
      <c r="AA706" s="5">
        <f t="shared" si="329"/>
        <v>7.1228615477053188</v>
      </c>
      <c r="AB706" s="5">
        <f t="shared" si="330"/>
        <v>1.0311261901770279</v>
      </c>
      <c r="AC706" s="5">
        <f t="shared" si="331"/>
        <v>0.57099193916852187</v>
      </c>
      <c r="AD706" s="5">
        <f t="shared" si="332"/>
        <v>-10.461655128324619</v>
      </c>
      <c r="AE706">
        <f t="shared" si="320"/>
        <v>0</v>
      </c>
    </row>
    <row r="707" spans="1:31" x14ac:dyDescent="0.2">
      <c r="A707">
        <f t="shared" si="321"/>
        <v>6.7499999999999005</v>
      </c>
      <c r="B707" s="5">
        <f t="shared" si="333"/>
        <v>-48.203217871932594</v>
      </c>
      <c r="C707" s="5">
        <f t="shared" si="334"/>
        <v>458.73859682097037</v>
      </c>
      <c r="D707" s="5">
        <f t="shared" si="335"/>
        <v>-78.707125560629279</v>
      </c>
      <c r="E707" s="2">
        <f t="shared" si="343"/>
        <v>461.26418723599369</v>
      </c>
      <c r="F707" s="2">
        <f t="shared" si="344"/>
        <v>-5.9984988698663928</v>
      </c>
      <c r="G707" s="3">
        <f t="shared" si="336"/>
        <v>-6.863463183545802</v>
      </c>
      <c r="H707" s="3">
        <f t="shared" si="337"/>
        <v>51.877311063602768</v>
      </c>
      <c r="I707" s="3">
        <f t="shared" si="338"/>
        <v>-76.589190402392219</v>
      </c>
      <c r="J707" s="2">
        <f t="shared" si="345"/>
        <v>92.759186157251193</v>
      </c>
      <c r="K707" s="2">
        <f t="shared" si="339"/>
        <v>63.230529077880838</v>
      </c>
      <c r="L707" s="6">
        <f t="shared" si="322"/>
        <v>2960.0485727929367</v>
      </c>
      <c r="M707" s="2">
        <f t="shared" si="323"/>
        <v>37.514504481577148</v>
      </c>
      <c r="N707" s="2">
        <f t="shared" si="340"/>
        <v>92.759186157251193</v>
      </c>
      <c r="O707" s="2">
        <f t="shared" si="341"/>
        <v>63.230529077880838</v>
      </c>
      <c r="P707" s="5">
        <f t="shared" si="324"/>
        <v>0.38719653588923508</v>
      </c>
      <c r="Q707" s="4">
        <f t="shared" si="342"/>
        <v>0.4044289955064958</v>
      </c>
      <c r="R707" s="4">
        <f t="shared" si="325"/>
        <v>0.29672501053670147</v>
      </c>
      <c r="S707" s="4">
        <f t="shared" si="346"/>
        <v>0</v>
      </c>
      <c r="T707" s="4">
        <f t="shared" si="347"/>
        <v>0</v>
      </c>
      <c r="U707" s="5">
        <f t="shared" si="348"/>
        <v>1.3104639861928762</v>
      </c>
      <c r="V707" s="5">
        <f t="shared" si="349"/>
        <v>-9.9051085481681174</v>
      </c>
      <c r="W707" s="5">
        <f t="shared" si="350"/>
        <v>14.623430339747564</v>
      </c>
      <c r="X707" s="5">
        <f t="shared" si="326"/>
        <v>1</v>
      </c>
      <c r="Y707" s="5">
        <f t="shared" si="327"/>
        <v>-0.27822972455342976</v>
      </c>
      <c r="Z707" s="5">
        <f t="shared" si="328"/>
        <v>10.486767685686408</v>
      </c>
      <c r="AA707" s="5">
        <f t="shared" si="329"/>
        <v>7.1280937412295717</v>
      </c>
      <c r="AB707" s="5">
        <f t="shared" si="330"/>
        <v>1.0322342616394464</v>
      </c>
      <c r="AC707" s="5">
        <f t="shared" si="331"/>
        <v>0.58165913751829024</v>
      </c>
      <c r="AD707" s="5">
        <f t="shared" si="332"/>
        <v>-10.422475919022865</v>
      </c>
      <c r="AE707">
        <f t="shared" si="320"/>
        <v>0</v>
      </c>
    </row>
    <row r="708" spans="1:31" x14ac:dyDescent="0.2">
      <c r="A708">
        <f t="shared" si="321"/>
        <v>6.7599999999999003</v>
      </c>
      <c r="B708" s="5">
        <f t="shared" si="333"/>
        <v>-48.271800892054969</v>
      </c>
      <c r="C708" s="5">
        <f t="shared" si="334"/>
        <v>459.25739901456325</v>
      </c>
      <c r="D708" s="5">
        <f t="shared" si="335"/>
        <v>-79.473538588449145</v>
      </c>
      <c r="E708" s="2">
        <f t="shared" si="343"/>
        <v>461.78731610015444</v>
      </c>
      <c r="F708" s="2">
        <f t="shared" si="344"/>
        <v>-6.0002348413185596</v>
      </c>
      <c r="G708" s="3">
        <f t="shared" si="336"/>
        <v>-6.8531408409294077</v>
      </c>
      <c r="H708" s="3">
        <f t="shared" si="337"/>
        <v>51.883127654977955</v>
      </c>
      <c r="I708" s="3">
        <f t="shared" si="338"/>
        <v>-76.69341516158245</v>
      </c>
      <c r="J708" s="2">
        <f t="shared" si="345"/>
        <v>92.847748512256331</v>
      </c>
      <c r="K708" s="2">
        <f t="shared" si="339"/>
        <v>63.290898781360823</v>
      </c>
      <c r="L708" s="6">
        <f t="shared" si="322"/>
        <v>2960.0454931467239</v>
      </c>
      <c r="M708" s="2">
        <f t="shared" si="323"/>
        <v>37.514465451338687</v>
      </c>
      <c r="N708" s="2">
        <f t="shared" si="340"/>
        <v>92.847748512256331</v>
      </c>
      <c r="O708" s="2">
        <f t="shared" si="341"/>
        <v>63.290898781360823</v>
      </c>
      <c r="P708" s="5">
        <f t="shared" si="324"/>
        <v>0.38719635611473502</v>
      </c>
      <c r="Q708" s="4">
        <f t="shared" si="342"/>
        <v>0.40404281258782065</v>
      </c>
      <c r="R708" s="4">
        <f t="shared" si="325"/>
        <v>0.2966167366495534</v>
      </c>
      <c r="S708" s="4">
        <f t="shared" si="346"/>
        <v>0</v>
      </c>
      <c r="T708" s="4">
        <f t="shared" si="347"/>
        <v>0</v>
      </c>
      <c r="U708" s="5">
        <f t="shared" si="348"/>
        <v>1.3097417898324757</v>
      </c>
      <c r="V708" s="5">
        <f t="shared" si="349"/>
        <v>-9.9156725440538214</v>
      </c>
      <c r="W708" s="5">
        <f t="shared" si="350"/>
        <v>14.657304318361787</v>
      </c>
      <c r="X708" s="5">
        <f t="shared" si="326"/>
        <v>1</v>
      </c>
      <c r="Y708" s="5">
        <f t="shared" si="327"/>
        <v>-0.2764177991023673</v>
      </c>
      <c r="Z708" s="5">
        <f t="shared" si="328"/>
        <v>10.507943597568071</v>
      </c>
      <c r="AA708" s="5">
        <f t="shared" si="329"/>
        <v>7.1333283049072742</v>
      </c>
      <c r="AB708" s="5">
        <f t="shared" si="330"/>
        <v>1.0333239907301084</v>
      </c>
      <c r="AC708" s="5">
        <f t="shared" si="331"/>
        <v>0.59227105351424925</v>
      </c>
      <c r="AD708" s="5">
        <f t="shared" si="332"/>
        <v>-10.383367376730938</v>
      </c>
      <c r="AE708">
        <f t="shared" si="320"/>
        <v>0</v>
      </c>
    </row>
    <row r="709" spans="1:31" x14ac:dyDescent="0.2">
      <c r="A709">
        <f t="shared" si="321"/>
        <v>6.7699999999999001</v>
      </c>
      <c r="B709" s="5">
        <f t="shared" si="333"/>
        <v>-48.340280634264722</v>
      </c>
      <c r="C709" s="5">
        <f t="shared" si="334"/>
        <v>459.77625990466572</v>
      </c>
      <c r="D709" s="5">
        <f t="shared" si="335"/>
        <v>-80.240991908433813</v>
      </c>
      <c r="E709" s="2">
        <f t="shared" si="343"/>
        <v>462.31049296303257</v>
      </c>
      <c r="F709" s="2">
        <f t="shared" si="344"/>
        <v>-6.001953394009222</v>
      </c>
      <c r="G709" s="3">
        <f t="shared" si="336"/>
        <v>-6.8428076010221064</v>
      </c>
      <c r="H709" s="3">
        <f t="shared" si="337"/>
        <v>51.8890503655131</v>
      </c>
      <c r="I709" s="3">
        <f t="shared" si="338"/>
        <v>-76.797248835349762</v>
      </c>
      <c r="J709" s="2">
        <f t="shared" si="345"/>
        <v>92.93608014317148</v>
      </c>
      <c r="K709" s="2">
        <f t="shared" si="339"/>
        <v>63.351111208705845</v>
      </c>
      <c r="L709" s="6">
        <f t="shared" si="322"/>
        <v>2960.0424130815104</v>
      </c>
      <c r="M709" s="2">
        <f t="shared" si="323"/>
        <v>37.51442641578997</v>
      </c>
      <c r="N709" s="2">
        <f t="shared" si="340"/>
        <v>92.93608014317148</v>
      </c>
      <c r="O709" s="2">
        <f t="shared" si="341"/>
        <v>63.351111208705845</v>
      </c>
      <c r="P709" s="5">
        <f t="shared" si="324"/>
        <v>0.38719617631596287</v>
      </c>
      <c r="Q709" s="4">
        <f t="shared" si="342"/>
        <v>0.40365836775122865</v>
      </c>
      <c r="R709" s="4">
        <f t="shared" si="325"/>
        <v>0.29650882297213038</v>
      </c>
      <c r="S709" s="4">
        <f t="shared" si="346"/>
        <v>0</v>
      </c>
      <c r="T709" s="4">
        <f t="shared" si="347"/>
        <v>0</v>
      </c>
      <c r="U709" s="5">
        <f t="shared" si="348"/>
        <v>1.3090104962566305</v>
      </c>
      <c r="V709" s="5">
        <f t="shared" si="349"/>
        <v>-9.9262343075523471</v>
      </c>
      <c r="W709" s="5">
        <f t="shared" si="350"/>
        <v>14.691104977741777</v>
      </c>
      <c r="X709" s="5">
        <f t="shared" si="326"/>
        <v>0.99999999999999978</v>
      </c>
      <c r="Y709" s="5">
        <f t="shared" si="327"/>
        <v>-0.27461507848009664</v>
      </c>
      <c r="Z709" s="5">
        <f t="shared" si="328"/>
        <v>10.529062011100251</v>
      </c>
      <c r="AA709" s="5">
        <f t="shared" si="329"/>
        <v>7.1385651889345283</v>
      </c>
      <c r="AB709" s="5">
        <f t="shared" si="330"/>
        <v>1.0343954177765338</v>
      </c>
      <c r="AC709" s="5">
        <f t="shared" si="331"/>
        <v>0.60282770354790394</v>
      </c>
      <c r="AD709" s="5">
        <f t="shared" si="332"/>
        <v>-10.344329833323695</v>
      </c>
      <c r="AE709">
        <f t="shared" ref="AE709:AE772" si="351">IF(($D709-height)*($D710-height)&lt;0,1,0)</f>
        <v>0</v>
      </c>
    </row>
    <row r="710" spans="1:31" x14ac:dyDescent="0.2">
      <c r="A710">
        <f t="shared" si="321"/>
        <v>6.7799999999998999</v>
      </c>
      <c r="B710" s="5">
        <f t="shared" si="333"/>
        <v>-48.408656990504056</v>
      </c>
      <c r="C710" s="5">
        <f t="shared" si="334"/>
        <v>460.29518054970606</v>
      </c>
      <c r="D710" s="5">
        <f t="shared" si="335"/>
        <v>-81.009481613278979</v>
      </c>
      <c r="E710" s="2">
        <f t="shared" si="343"/>
        <v>462.83371885474241</v>
      </c>
      <c r="F710" s="2">
        <f t="shared" si="344"/>
        <v>-6.0036545594668622</v>
      </c>
      <c r="G710" s="3">
        <f t="shared" si="336"/>
        <v>-6.8324636468443414</v>
      </c>
      <c r="H710" s="3">
        <f t="shared" si="337"/>
        <v>51.895078642548576</v>
      </c>
      <c r="I710" s="3">
        <f t="shared" si="338"/>
        <v>-76.900692133682995</v>
      </c>
      <c r="J710" s="2">
        <f t="shared" si="345"/>
        <v>93.024180713625441</v>
      </c>
      <c r="K710" s="2">
        <f t="shared" si="339"/>
        <v>63.411166130624018</v>
      </c>
      <c r="L710" s="6">
        <f t="shared" si="322"/>
        <v>2960.039332615866</v>
      </c>
      <c r="M710" s="2">
        <f t="shared" si="323"/>
        <v>37.514387375166351</v>
      </c>
      <c r="N710" s="2">
        <f t="shared" si="340"/>
        <v>93.024180713625441</v>
      </c>
      <c r="O710" s="2">
        <f t="shared" si="341"/>
        <v>63.411166130624018</v>
      </c>
      <c r="P710" s="5">
        <f t="shared" si="324"/>
        <v>0.38719599649400271</v>
      </c>
      <c r="Q710" s="4">
        <f t="shared" si="342"/>
        <v>0.40327565464569087</v>
      </c>
      <c r="R710" s="4">
        <f t="shared" si="325"/>
        <v>0.29640126921607562</v>
      </c>
      <c r="S710" s="4">
        <f t="shared" si="346"/>
        <v>0</v>
      </c>
      <c r="T710" s="4">
        <f t="shared" si="347"/>
        <v>0</v>
      </c>
      <c r="U710" s="5">
        <f t="shared" si="348"/>
        <v>1.3082701445739124</v>
      </c>
      <c r="V710" s="5">
        <f t="shared" si="349"/>
        <v>-9.9367937463843976</v>
      </c>
      <c r="W710" s="5">
        <f t="shared" si="350"/>
        <v>14.72483203946997</v>
      </c>
      <c r="X710" s="5">
        <f t="shared" si="326"/>
        <v>0.99999999999999978</v>
      </c>
      <c r="Y710" s="5">
        <f t="shared" si="327"/>
        <v>-0.27282156091746956</v>
      </c>
      <c r="Z710" s="5">
        <f t="shared" si="328"/>
        <v>10.550122852019381</v>
      </c>
      <c r="AA710" s="5">
        <f t="shared" si="329"/>
        <v>7.1438043436089433</v>
      </c>
      <c r="AB710" s="5">
        <f t="shared" si="330"/>
        <v>1.0354485836564429</v>
      </c>
      <c r="AC710" s="5">
        <f t="shared" si="331"/>
        <v>0.61332910563498366</v>
      </c>
      <c r="AD710" s="5">
        <f t="shared" si="332"/>
        <v>-10.305363616921085</v>
      </c>
      <c r="AE710">
        <f t="shared" si="351"/>
        <v>0</v>
      </c>
    </row>
    <row r="711" spans="1:31" x14ac:dyDescent="0.2">
      <c r="A711">
        <f t="shared" si="321"/>
        <v>6.7899999999998997</v>
      </c>
      <c r="B711" s="5">
        <f t="shared" si="333"/>
        <v>-48.476929854543322</v>
      </c>
      <c r="C711" s="5">
        <f t="shared" si="334"/>
        <v>460.81416200258684</v>
      </c>
      <c r="D711" s="5">
        <f t="shared" si="335"/>
        <v>-81.779003802796652</v>
      </c>
      <c r="E711" s="2">
        <f t="shared" si="343"/>
        <v>463.35699480019582</v>
      </c>
      <c r="F711" s="2">
        <f t="shared" si="344"/>
        <v>-6.0053383693696034</v>
      </c>
      <c r="G711" s="3">
        <f t="shared" si="336"/>
        <v>-6.8221091610077771</v>
      </c>
      <c r="H711" s="3">
        <f t="shared" si="337"/>
        <v>51.901211933604927</v>
      </c>
      <c r="I711" s="3">
        <f t="shared" si="338"/>
        <v>-77.003745769852202</v>
      </c>
      <c r="J711" s="2">
        <f t="shared" si="345"/>
        <v>93.112049897796325</v>
      </c>
      <c r="K711" s="2">
        <f t="shared" si="339"/>
        <v>63.471063325014534</v>
      </c>
      <c r="L711" s="6">
        <f t="shared" si="322"/>
        <v>2960.0362517682424</v>
      </c>
      <c r="M711" s="2">
        <f t="shared" si="323"/>
        <v>37.514348329701676</v>
      </c>
      <c r="N711" s="2">
        <f t="shared" si="340"/>
        <v>93.112049897796325</v>
      </c>
      <c r="O711" s="2">
        <f t="shared" si="341"/>
        <v>63.471063325014534</v>
      </c>
      <c r="P711" s="5">
        <f t="shared" si="324"/>
        <v>0.38719581664993169</v>
      </c>
      <c r="Q711" s="4">
        <f t="shared" si="342"/>
        <v>0.40289466691882514</v>
      </c>
      <c r="R711" s="4">
        <f t="shared" si="325"/>
        <v>0.29629407508205224</v>
      </c>
      <c r="S711" s="4">
        <f t="shared" si="346"/>
        <v>0</v>
      </c>
      <c r="T711" s="4">
        <f t="shared" si="347"/>
        <v>0</v>
      </c>
      <c r="U711" s="5">
        <f t="shared" si="348"/>
        <v>1.3075207741547237</v>
      </c>
      <c r="V711" s="5">
        <f t="shared" si="349"/>
        <v>-9.9473507687131146</v>
      </c>
      <c r="W711" s="5">
        <f t="shared" si="350"/>
        <v>14.758485228773063</v>
      </c>
      <c r="X711" s="5">
        <f t="shared" si="326"/>
        <v>0.99999999999999978</v>
      </c>
      <c r="Y711" s="5">
        <f t="shared" si="327"/>
        <v>-0.27103724436293236</v>
      </c>
      <c r="Z711" s="5">
        <f t="shared" si="328"/>
        <v>10.571126048121897</v>
      </c>
      <c r="AA711" s="5">
        <f t="shared" si="329"/>
        <v>7.149045719327809</v>
      </c>
      <c r="AB711" s="5">
        <f t="shared" si="330"/>
        <v>1.0364835297917914</v>
      </c>
      <c r="AC711" s="5">
        <f t="shared" si="331"/>
        <v>0.62377527940878252</v>
      </c>
      <c r="AD711" s="5">
        <f t="shared" si="332"/>
        <v>-10.266469051899129</v>
      </c>
      <c r="AE711">
        <f t="shared" si="351"/>
        <v>0</v>
      </c>
    </row>
    <row r="712" spans="1:31" x14ac:dyDescent="0.2">
      <c r="A712">
        <f t="shared" si="321"/>
        <v>6.7999999999998995</v>
      </c>
      <c r="B712" s="5">
        <f t="shared" si="333"/>
        <v>-48.545099121976911</v>
      </c>
      <c r="C712" s="5">
        <f t="shared" si="334"/>
        <v>461.33320531068682</v>
      </c>
      <c r="D712" s="5">
        <f t="shared" si="335"/>
        <v>-82.549554583947767</v>
      </c>
      <c r="E712" s="2">
        <f t="shared" si="343"/>
        <v>463.8803218191033</v>
      </c>
      <c r="F712" s="2">
        <f t="shared" si="344"/>
        <v>-6.0070048555442908</v>
      </c>
      <c r="G712" s="3">
        <f t="shared" si="336"/>
        <v>-6.8117443257098591</v>
      </c>
      <c r="H712" s="3">
        <f t="shared" si="337"/>
        <v>51.907449686399012</v>
      </c>
      <c r="I712" s="3">
        <f t="shared" si="338"/>
        <v>-77.106410460371194</v>
      </c>
      <c r="J712" s="2">
        <f t="shared" si="345"/>
        <v>93.199687380313279</v>
      </c>
      <c r="K712" s="2">
        <f t="shared" si="339"/>
        <v>63.530802576900662</v>
      </c>
      <c r="L712" s="6">
        <f t="shared" si="322"/>
        <v>2960.0331705569733</v>
      </c>
      <c r="M712" s="2">
        <f t="shared" si="323"/>
        <v>37.514309279628307</v>
      </c>
      <c r="N712" s="2">
        <f t="shared" si="340"/>
        <v>93.199687380313279</v>
      </c>
      <c r="O712" s="2">
        <f t="shared" si="341"/>
        <v>63.530802576900662</v>
      </c>
      <c r="P712" s="5">
        <f t="shared" si="324"/>
        <v>0.38719563678482016</v>
      </c>
      <c r="Q712" s="4">
        <f t="shared" si="342"/>
        <v>0.40251539821744631</v>
      </c>
      <c r="R712" s="4">
        <f t="shared" si="325"/>
        <v>0.29618724025990745</v>
      </c>
      <c r="S712" s="4">
        <f t="shared" si="346"/>
        <v>0</v>
      </c>
      <c r="T712" s="4">
        <f t="shared" si="347"/>
        <v>0</v>
      </c>
      <c r="U712" s="5">
        <f t="shared" si="348"/>
        <v>1.3067624246265834</v>
      </c>
      <c r="V712" s="5">
        <f t="shared" si="349"/>
        <v>-9.9579052831394179</v>
      </c>
      <c r="W712" s="5">
        <f t="shared" si="350"/>
        <v>14.792064274512672</v>
      </c>
      <c r="X712" s="5">
        <f t="shared" si="326"/>
        <v>0.99999999999999978</v>
      </c>
      <c r="Y712" s="5">
        <f t="shared" si="327"/>
        <v>-0.26926212648378167</v>
      </c>
      <c r="Z712" s="5">
        <f t="shared" si="328"/>
        <v>10.592071529252779</v>
      </c>
      <c r="AA712" s="5">
        <f t="shared" si="329"/>
        <v>7.154289266586316</v>
      </c>
      <c r="AB712" s="5">
        <f t="shared" si="330"/>
        <v>1.0375002981428016</v>
      </c>
      <c r="AC712" s="5">
        <f t="shared" si="331"/>
        <v>0.63416624611336125</v>
      </c>
      <c r="AD712" s="5">
        <f t="shared" si="332"/>
        <v>-10.227646458901013</v>
      </c>
      <c r="AE712">
        <f t="shared" si="351"/>
        <v>0</v>
      </c>
    </row>
    <row r="713" spans="1:31" x14ac:dyDescent="0.2">
      <c r="A713">
        <f t="shared" si="321"/>
        <v>6.8099999999998992</v>
      </c>
      <c r="B713" s="5">
        <f t="shared" si="333"/>
        <v>-48.613164690219108</v>
      </c>
      <c r="C713" s="5">
        <f t="shared" si="334"/>
        <v>461.85231151586311</v>
      </c>
      <c r="D713" s="5">
        <f t="shared" si="335"/>
        <v>-83.321130070874418</v>
      </c>
      <c r="E713" s="2">
        <f t="shared" si="343"/>
        <v>464.40370092597692</v>
      </c>
      <c r="F713" s="2">
        <f t="shared" si="344"/>
        <v>-6.0086540499655614</v>
      </c>
      <c r="G713" s="3">
        <f t="shared" si="336"/>
        <v>-6.8013693227284309</v>
      </c>
      <c r="H713" s="3">
        <f t="shared" si="337"/>
        <v>51.913791348860144</v>
      </c>
      <c r="I713" s="3">
        <f t="shared" si="338"/>
        <v>-77.208686924960205</v>
      </c>
      <c r="J713" s="2">
        <f t="shared" si="345"/>
        <v>93.287092856159148</v>
      </c>
      <c r="K713" s="2">
        <f t="shared" si="339"/>
        <v>63.590383678363423</v>
      </c>
      <c r="L713" s="6">
        <f t="shared" si="322"/>
        <v>2960.0300890002782</v>
      </c>
      <c r="M713" s="2">
        <f t="shared" si="323"/>
        <v>37.514270225177142</v>
      </c>
      <c r="N713" s="2">
        <f t="shared" si="340"/>
        <v>93.287092856159148</v>
      </c>
      <c r="O713" s="2">
        <f t="shared" si="341"/>
        <v>63.590383678363423</v>
      </c>
      <c r="P713" s="5">
        <f t="shared" si="324"/>
        <v>0.38719545689973167</v>
      </c>
      <c r="Q713" s="4">
        <f t="shared" si="342"/>
        <v>0.40213784218810411</v>
      </c>
      <c r="R713" s="4">
        <f t="shared" si="325"/>
        <v>0.2960807644288363</v>
      </c>
      <c r="S713" s="4">
        <f t="shared" si="346"/>
        <v>0</v>
      </c>
      <c r="T713" s="4">
        <f t="shared" si="347"/>
        <v>0</v>
      </c>
      <c r="U713" s="5">
        <f t="shared" si="348"/>
        <v>1.3059951358694433</v>
      </c>
      <c r="V713" s="5">
        <f t="shared" si="349"/>
        <v>-9.9684571986974948</v>
      </c>
      <c r="W713" s="5">
        <f t="shared" si="350"/>
        <v>14.825568909175804</v>
      </c>
      <c r="X713" s="5">
        <f t="shared" si="326"/>
        <v>1.0000000000000002</v>
      </c>
      <c r="Y713" s="5">
        <f t="shared" si="327"/>
        <v>-0.2674962046674435</v>
      </c>
      <c r="Z713" s="5">
        <f t="shared" si="328"/>
        <v>10.612959227294127</v>
      </c>
      <c r="AA713" s="5">
        <f t="shared" si="329"/>
        <v>7.1595349359759055</v>
      </c>
      <c r="AB713" s="5">
        <f t="shared" si="330"/>
        <v>1.0384989312019997</v>
      </c>
      <c r="AC713" s="5">
        <f t="shared" si="331"/>
        <v>0.64450202859663186</v>
      </c>
      <c r="AD713" s="5">
        <f t="shared" si="332"/>
        <v>-10.18889615484829</v>
      </c>
      <c r="AE713">
        <f t="shared" si="351"/>
        <v>0</v>
      </c>
    </row>
    <row r="714" spans="1:31" x14ac:dyDescent="0.2">
      <c r="A714">
        <f t="shared" si="321"/>
        <v>6.819999999999899</v>
      </c>
      <c r="B714" s="5">
        <f t="shared" si="333"/>
        <v>-48.681126458499833</v>
      </c>
      <c r="C714" s="5">
        <f t="shared" si="334"/>
        <v>462.37148165445313</v>
      </c>
      <c r="D714" s="5">
        <f t="shared" si="335"/>
        <v>-84.09372638493177</v>
      </c>
      <c r="E714" s="2">
        <f t="shared" si="343"/>
        <v>464.92713313013121</v>
      </c>
      <c r="F714" s="2">
        <f t="shared" si="344"/>
        <v>-6.0102859847548959</v>
      </c>
      <c r="G714" s="3">
        <f t="shared" si="336"/>
        <v>-6.7909843334164108</v>
      </c>
      <c r="H714" s="3">
        <f t="shared" si="337"/>
        <v>51.92023636914611</v>
      </c>
      <c r="I714" s="3">
        <f t="shared" si="338"/>
        <v>-77.310575886508687</v>
      </c>
      <c r="J714" s="2">
        <f t="shared" si="345"/>
        <v>93.37426603057358</v>
      </c>
      <c r="K714" s="2">
        <f t="shared" si="339"/>
        <v>63.649806428475507</v>
      </c>
      <c r="L714" s="6">
        <f t="shared" si="322"/>
        <v>2960.0270071162568</v>
      </c>
      <c r="M714" s="2">
        <f t="shared" si="323"/>
        <v>37.514231166577559</v>
      </c>
      <c r="N714" s="2">
        <f t="shared" si="340"/>
        <v>93.37426603057358</v>
      </c>
      <c r="O714" s="2">
        <f t="shared" si="341"/>
        <v>63.649806428475507</v>
      </c>
      <c r="P714" s="5">
        <f t="shared" si="324"/>
        <v>0.38719527699572287</v>
      </c>
      <c r="Q714" s="4">
        <f t="shared" si="342"/>
        <v>0.40176199247760896</v>
      </c>
      <c r="R714" s="4">
        <f t="shared" si="325"/>
        <v>0.29597464725754147</v>
      </c>
      <c r="S714" s="4">
        <f t="shared" si="346"/>
        <v>0</v>
      </c>
      <c r="T714" s="4">
        <f t="shared" si="347"/>
        <v>0</v>
      </c>
      <c r="U714" s="5">
        <f t="shared" si="348"/>
        <v>1.3052189480110203</v>
      </c>
      <c r="V714" s="5">
        <f t="shared" si="349"/>
        <v>-9.9790064248503452</v>
      </c>
      <c r="W714" s="5">
        <f t="shared" si="350"/>
        <v>14.858998868865093</v>
      </c>
      <c r="X714" s="5">
        <f t="shared" si="326"/>
        <v>1</v>
      </c>
      <c r="Y714" s="5">
        <f t="shared" si="327"/>
        <v>-0.26573947602277714</v>
      </c>
      <c r="Z714" s="5">
        <f t="shared" si="328"/>
        <v>10.633789076153601</v>
      </c>
      <c r="AA714" s="5">
        <f t="shared" si="329"/>
        <v>7.1647826781826112</v>
      </c>
      <c r="AB714" s="5">
        <f t="shared" si="330"/>
        <v>1.0394794719882432</v>
      </c>
      <c r="AC714" s="5">
        <f t="shared" si="331"/>
        <v>0.65478265130325575</v>
      </c>
      <c r="AD714" s="5">
        <f t="shared" si="332"/>
        <v>-10.150218452952295</v>
      </c>
      <c r="AE714">
        <f t="shared" si="351"/>
        <v>0</v>
      </c>
    </row>
    <row r="715" spans="1:31" x14ac:dyDescent="0.2">
      <c r="A715">
        <f t="shared" si="321"/>
        <v>6.8299999999998988</v>
      </c>
      <c r="B715" s="5">
        <f t="shared" si="333"/>
        <v>-48.748984327860398</v>
      </c>
      <c r="C715" s="5">
        <f t="shared" si="334"/>
        <v>462.89071675727718</v>
      </c>
      <c r="D715" s="5">
        <f t="shared" si="335"/>
        <v>-84.867339654719501</v>
      </c>
      <c r="E715" s="2">
        <f t="shared" si="343"/>
        <v>465.45061943568595</v>
      </c>
      <c r="F715" s="2">
        <f t="shared" si="344"/>
        <v>-6.0119006921796778</v>
      </c>
      <c r="G715" s="3">
        <f t="shared" si="336"/>
        <v>-6.7805895386965283</v>
      </c>
      <c r="H715" s="3">
        <f t="shared" si="337"/>
        <v>51.926784195659145</v>
      </c>
      <c r="I715" s="3">
        <f t="shared" si="338"/>
        <v>-77.412078071038209</v>
      </c>
      <c r="J715" s="2">
        <f t="shared" si="345"/>
        <v>93.461206618956894</v>
      </c>
      <c r="K715" s="2">
        <f t="shared" si="339"/>
        <v>63.709070633235783</v>
      </c>
      <c r="L715" s="6">
        <f t="shared" si="322"/>
        <v>2960.0239249228948</v>
      </c>
      <c r="M715" s="2">
        <f t="shared" si="323"/>
        <v>37.514192104057521</v>
      </c>
      <c r="N715" s="2">
        <f t="shared" si="340"/>
        <v>93.461206618956894</v>
      </c>
      <c r="O715" s="2">
        <f t="shared" si="341"/>
        <v>63.709070633235783</v>
      </c>
      <c r="P715" s="5">
        <f t="shared" si="324"/>
        <v>0.38719509707384381</v>
      </c>
      <c r="Q715" s="4">
        <f t="shared" si="342"/>
        <v>0.40138784273354816</v>
      </c>
      <c r="R715" s="4">
        <f t="shared" si="325"/>
        <v>0.2958688884043934</v>
      </c>
      <c r="S715" s="4">
        <f t="shared" si="346"/>
        <v>0</v>
      </c>
      <c r="T715" s="4">
        <f t="shared" si="347"/>
        <v>0</v>
      </c>
      <c r="U715" s="5">
        <f t="shared" si="348"/>
        <v>1.304433901422162</v>
      </c>
      <c r="V715" s="5">
        <f t="shared" si="349"/>
        <v>-9.9895528714854827</v>
      </c>
      <c r="W715" s="5">
        <f t="shared" si="350"/>
        <v>14.89235389328892</v>
      </c>
      <c r="X715" s="5">
        <f t="shared" si="326"/>
        <v>1</v>
      </c>
      <c r="Y715" s="5">
        <f t="shared" si="327"/>
        <v>-0.26399193738139964</v>
      </c>
      <c r="Z715" s="5">
        <f t="shared" si="328"/>
        <v>10.65456101175292</v>
      </c>
      <c r="AA715" s="5">
        <f t="shared" si="329"/>
        <v>7.1700324439855478</v>
      </c>
      <c r="AB715" s="5">
        <f t="shared" si="330"/>
        <v>1.0404419640407623</v>
      </c>
      <c r="AC715" s="5">
        <f t="shared" si="331"/>
        <v>0.66500814026743704</v>
      </c>
      <c r="AD715" s="5">
        <f t="shared" si="332"/>
        <v>-10.111613662725532</v>
      </c>
      <c r="AE715">
        <f t="shared" si="351"/>
        <v>0</v>
      </c>
    </row>
    <row r="716" spans="1:31" x14ac:dyDescent="0.2">
      <c r="A716">
        <f t="shared" si="321"/>
        <v>6.8399999999998986</v>
      </c>
      <c r="B716" s="5">
        <f t="shared" si="333"/>
        <v>-48.816738201149164</v>
      </c>
      <c r="C716" s="5">
        <f t="shared" si="334"/>
        <v>463.41001784964078</v>
      </c>
      <c r="D716" s="5">
        <f t="shared" si="335"/>
        <v>-85.641966016113017</v>
      </c>
      <c r="E716" s="2">
        <f t="shared" si="343"/>
        <v>465.97416084156845</v>
      </c>
      <c r="F716" s="2">
        <f t="shared" si="344"/>
        <v>-6.0134982046522376</v>
      </c>
      <c r="G716" s="3">
        <f t="shared" si="336"/>
        <v>-6.7701851190561202</v>
      </c>
      <c r="H716" s="3">
        <f t="shared" si="337"/>
        <v>51.933434277061821</v>
      </c>
      <c r="I716" s="3">
        <f t="shared" si="338"/>
        <v>-77.513194207665464</v>
      </c>
      <c r="J716" s="2">
        <f t="shared" si="345"/>
        <v>93.547914346774462</v>
      </c>
      <c r="K716" s="2">
        <f t="shared" si="339"/>
        <v>63.768176105504061</v>
      </c>
      <c r="L716" s="6">
        <f t="shared" si="322"/>
        <v>2960.0208424380608</v>
      </c>
      <c r="M716" s="2">
        <f t="shared" si="323"/>
        <v>37.514153037843478</v>
      </c>
      <c r="N716" s="2">
        <f t="shared" si="340"/>
        <v>93.547914346774462</v>
      </c>
      <c r="O716" s="2">
        <f t="shared" si="341"/>
        <v>63.768176105504061</v>
      </c>
      <c r="P716" s="5">
        <f t="shared" si="324"/>
        <v>0.38719491713513754</v>
      </c>
      <c r="Q716" s="4">
        <f t="shared" si="342"/>
        <v>0.4010153866047893</v>
      </c>
      <c r="R716" s="4">
        <f t="shared" si="325"/>
        <v>0.29576348751758735</v>
      </c>
      <c r="S716" s="4">
        <f t="shared" si="346"/>
        <v>0</v>
      </c>
      <c r="T716" s="4">
        <f t="shared" si="347"/>
        <v>0</v>
      </c>
      <c r="U716" s="5">
        <f t="shared" si="348"/>
        <v>1.3036400367122287</v>
      </c>
      <c r="V716" s="5">
        <f t="shared" si="349"/>
        <v>-10.000096448910673</v>
      </c>
      <c r="W716" s="5">
        <f t="shared" si="350"/>
        <v>14.925633725751227</v>
      </c>
      <c r="X716" s="5">
        <f t="shared" si="326"/>
        <v>1</v>
      </c>
      <c r="Y716" s="5">
        <f t="shared" si="327"/>
        <v>-0.26225358529903647</v>
      </c>
      <c r="Z716" s="5">
        <f t="shared" si="328"/>
        <v>10.675274972016256</v>
      </c>
      <c r="AA716" s="5">
        <f t="shared" si="329"/>
        <v>7.1752841842554087</v>
      </c>
      <c r="AB716" s="5">
        <f t="shared" si="330"/>
        <v>1.0413864514131923</v>
      </c>
      <c r="AC716" s="5">
        <f t="shared" si="331"/>
        <v>0.67517852310558268</v>
      </c>
      <c r="AD716" s="5">
        <f t="shared" si="332"/>
        <v>-10.073082089993363</v>
      </c>
      <c r="AE716">
        <f t="shared" si="351"/>
        <v>0</v>
      </c>
    </row>
    <row r="717" spans="1:31" x14ac:dyDescent="0.2">
      <c r="A717">
        <f t="shared" si="321"/>
        <v>6.8499999999998984</v>
      </c>
      <c r="B717" s="5">
        <f t="shared" si="333"/>
        <v>-48.884387983017156</v>
      </c>
      <c r="C717" s="5">
        <f t="shared" si="334"/>
        <v>463.92938595133757</v>
      </c>
      <c r="D717" s="5">
        <f t="shared" si="335"/>
        <v>-86.417601612294177</v>
      </c>
      <c r="E717" s="2">
        <f t="shared" si="343"/>
        <v>466.49775834151581</v>
      </c>
      <c r="F717" s="2">
        <f t="shared" si="344"/>
        <v>-6.0150785547288903</v>
      </c>
      <c r="G717" s="3">
        <f t="shared" si="336"/>
        <v>-6.7597712545419881</v>
      </c>
      <c r="H717" s="3">
        <f t="shared" si="337"/>
        <v>51.940186062292874</v>
      </c>
      <c r="I717" s="3">
        <f t="shared" si="338"/>
        <v>-77.613925028565404</v>
      </c>
      <c r="J717" s="2">
        <f t="shared" si="345"/>
        <v>93.634388949461865</v>
      </c>
      <c r="K717" s="2">
        <f t="shared" si="339"/>
        <v>63.82712266493651</v>
      </c>
      <c r="L717" s="6">
        <f t="shared" si="322"/>
        <v>2960.0177596795074</v>
      </c>
      <c r="M717" s="2">
        <f t="shared" si="323"/>
        <v>37.514113968160423</v>
      </c>
      <c r="N717" s="2">
        <f t="shared" si="340"/>
        <v>93.634388949461865</v>
      </c>
      <c r="O717" s="2">
        <f t="shared" si="341"/>
        <v>63.82712266493651</v>
      </c>
      <c r="P717" s="5">
        <f t="shared" si="324"/>
        <v>0.38719473718064046</v>
      </c>
      <c r="Q717" s="4">
        <f t="shared" si="342"/>
        <v>0.40064461774197357</v>
      </c>
      <c r="R717" s="4">
        <f t="shared" si="325"/>
        <v>0.29565844423529908</v>
      </c>
      <c r="S717" s="4">
        <f t="shared" si="346"/>
        <v>0</v>
      </c>
      <c r="T717" s="4">
        <f t="shared" si="347"/>
        <v>0</v>
      </c>
      <c r="U717" s="5">
        <f t="shared" si="348"/>
        <v>1.3028373947245082</v>
      </c>
      <c r="V717" s="5">
        <f t="shared" si="349"/>
        <v>-10.010637067849842</v>
      </c>
      <c r="W717" s="5">
        <f t="shared" si="350"/>
        <v>14.958838113141267</v>
      </c>
      <c r="X717" s="5">
        <f t="shared" si="326"/>
        <v>1</v>
      </c>
      <c r="Y717" s="5">
        <f t="shared" si="327"/>
        <v>-0.26052441605688992</v>
      </c>
      <c r="Z717" s="5">
        <f t="shared" si="328"/>
        <v>10.69593089685864</v>
      </c>
      <c r="AA717" s="5">
        <f t="shared" si="329"/>
        <v>7.1805378499530539</v>
      </c>
      <c r="AB717" s="5">
        <f t="shared" si="330"/>
        <v>1.0423129786676184</v>
      </c>
      <c r="AC717" s="5">
        <f t="shared" si="331"/>
        <v>0.68529382900879732</v>
      </c>
      <c r="AD717" s="5">
        <f t="shared" si="332"/>
        <v>-10.034624036905679</v>
      </c>
      <c r="AE717">
        <f t="shared" si="351"/>
        <v>0</v>
      </c>
    </row>
    <row r="718" spans="1:31" x14ac:dyDescent="0.2">
      <c r="A718">
        <f t="shared" si="321"/>
        <v>6.8599999999998982</v>
      </c>
      <c r="B718" s="5">
        <f t="shared" si="333"/>
        <v>-48.951933579913643</v>
      </c>
      <c r="C718" s="5">
        <f t="shared" si="334"/>
        <v>464.44882207665194</v>
      </c>
      <c r="D718" s="5">
        <f t="shared" si="335"/>
        <v>-87.194242593781681</v>
      </c>
      <c r="E718" s="2">
        <f t="shared" si="343"/>
        <v>467.02141292407754</v>
      </c>
      <c r="F718" s="2">
        <f t="shared" si="344"/>
        <v>-6.0166417751089742</v>
      </c>
      <c r="G718" s="3">
        <f t="shared" si="336"/>
        <v>-6.7493481247553122</v>
      </c>
      <c r="H718" s="3">
        <f t="shared" si="337"/>
        <v>51.947039000582961</v>
      </c>
      <c r="I718" s="3">
        <f t="shared" si="338"/>
        <v>-77.714271268934468</v>
      </c>
      <c r="J718" s="2">
        <f t="shared" si="345"/>
        <v>93.720630172330573</v>
      </c>
      <c r="K718" s="2">
        <f t="shared" si="339"/>
        <v>63.885910137921314</v>
      </c>
      <c r="L718" s="6">
        <f t="shared" si="322"/>
        <v>2960.0146766648727</v>
      </c>
      <c r="M718" s="2">
        <f t="shared" si="323"/>
        <v>37.514074895231893</v>
      </c>
      <c r="N718" s="2">
        <f t="shared" si="340"/>
        <v>93.720630172330573</v>
      </c>
      <c r="O718" s="2">
        <f t="shared" si="341"/>
        <v>63.885910137921314</v>
      </c>
      <c r="P718" s="5">
        <f t="shared" si="324"/>
        <v>0.38719455721138213</v>
      </c>
      <c r="Q718" s="4">
        <f t="shared" si="342"/>
        <v>0.40027552979799841</v>
      </c>
      <c r="R718" s="4">
        <f t="shared" si="325"/>
        <v>0.29555375818583912</v>
      </c>
      <c r="S718" s="4">
        <f t="shared" si="346"/>
        <v>0</v>
      </c>
      <c r="T718" s="4">
        <f t="shared" si="347"/>
        <v>0</v>
      </c>
      <c r="U718" s="5">
        <f t="shared" si="348"/>
        <v>1.3020260165316495</v>
      </c>
      <c r="V718" s="5">
        <f t="shared" si="349"/>
        <v>-10.021174639439025</v>
      </c>
      <c r="W718" s="5">
        <f t="shared" si="350"/>
        <v>14.99196680592307</v>
      </c>
      <c r="X718" s="5">
        <f t="shared" si="326"/>
        <v>1</v>
      </c>
      <c r="Y718" s="5">
        <f t="shared" si="327"/>
        <v>-0.25880442566303419</v>
      </c>
      <c r="Z718" s="5">
        <f t="shared" si="328"/>
        <v>10.7165287281743</v>
      </c>
      <c r="AA718" s="5">
        <f t="shared" si="329"/>
        <v>7.1857933921281676</v>
      </c>
      <c r="AB718" s="5">
        <f t="shared" si="330"/>
        <v>1.0432215908686153</v>
      </c>
      <c r="AC718" s="5">
        <f t="shared" si="331"/>
        <v>0.69535408873527516</v>
      </c>
      <c r="AD718" s="5">
        <f t="shared" si="332"/>
        <v>-9.9962398019487608</v>
      </c>
      <c r="AE718">
        <f t="shared" si="351"/>
        <v>0</v>
      </c>
    </row>
    <row r="719" spans="1:31" x14ac:dyDescent="0.2">
      <c r="A719">
        <f t="shared" si="321"/>
        <v>6.869999999999898</v>
      </c>
      <c r="B719" s="5">
        <f t="shared" si="333"/>
        <v>-49.019374900081651</v>
      </c>
      <c r="C719" s="5">
        <f t="shared" si="334"/>
        <v>464.96832723436222</v>
      </c>
      <c r="D719" s="5">
        <f t="shared" si="335"/>
        <v>-87.971885118461117</v>
      </c>
      <c r="E719" s="2">
        <f t="shared" si="343"/>
        <v>467.54512557261859</v>
      </c>
      <c r="F719" s="2">
        <f t="shared" si="344"/>
        <v>-6.0181878986338706</v>
      </c>
      <c r="G719" s="3">
        <f t="shared" si="336"/>
        <v>-6.7389159088466259</v>
      </c>
      <c r="H719" s="3">
        <f t="shared" si="337"/>
        <v>51.953992541470313</v>
      </c>
      <c r="I719" s="3">
        <f t="shared" si="338"/>
        <v>-77.814233666953953</v>
      </c>
      <c r="J719" s="2">
        <f t="shared" si="345"/>
        <v>93.806637770474268</v>
      </c>
      <c r="K719" s="2">
        <f t="shared" si="339"/>
        <v>63.944538357514837</v>
      </c>
      <c r="L719" s="6">
        <f t="shared" si="322"/>
        <v>2960.0115934116798</v>
      </c>
      <c r="M719" s="2">
        <f t="shared" si="323"/>
        <v>37.514035819279961</v>
      </c>
      <c r="N719" s="2">
        <f t="shared" si="340"/>
        <v>93.806637770474268</v>
      </c>
      <c r="O719" s="2">
        <f t="shared" si="341"/>
        <v>63.944538357514837</v>
      </c>
      <c r="P719" s="5">
        <f t="shared" si="324"/>
        <v>0.38719437722838562</v>
      </c>
      <c r="Q719" s="4">
        <f t="shared" si="342"/>
        <v>0.39990811642848945</v>
      </c>
      <c r="R719" s="4">
        <f t="shared" si="325"/>
        <v>0.29544942898780485</v>
      </c>
      <c r="S719" s="4">
        <f t="shared" si="346"/>
        <v>0</v>
      </c>
      <c r="T719" s="4">
        <f t="shared" si="347"/>
        <v>0</v>
      </c>
      <c r="U719" s="5">
        <f t="shared" si="348"/>
        <v>1.3012059434311267</v>
      </c>
      <c r="V719" s="5">
        <f t="shared" si="349"/>
        <v>-10.031709075222444</v>
      </c>
      <c r="W719" s="5">
        <f t="shared" si="350"/>
        <v>15.025019558124807</v>
      </c>
      <c r="X719" s="5">
        <f t="shared" si="326"/>
        <v>0.99999999999999967</v>
      </c>
      <c r="Y719" s="5">
        <f t="shared" si="327"/>
        <v>-0.25709360985382501</v>
      </c>
      <c r="Z719" s="5">
        <f t="shared" si="328"/>
        <v>10.737068409825005</v>
      </c>
      <c r="AA719" s="5">
        <f t="shared" si="329"/>
        <v>7.1910507619179622</v>
      </c>
      <c r="AB719" s="5">
        <f t="shared" si="330"/>
        <v>1.0441123335773017</v>
      </c>
      <c r="AC719" s="5">
        <f t="shared" si="331"/>
        <v>0.70535933460256039</v>
      </c>
      <c r="AD719" s="5">
        <f t="shared" si="332"/>
        <v>-9.9579296799572319</v>
      </c>
      <c r="AE719">
        <f t="shared" si="351"/>
        <v>0</v>
      </c>
    </row>
    <row r="720" spans="1:31" x14ac:dyDescent="0.2">
      <c r="A720">
        <f t="shared" si="321"/>
        <v>6.8799999999998978</v>
      </c>
      <c r="B720" s="5">
        <f t="shared" si="333"/>
        <v>-49.086711853553439</v>
      </c>
      <c r="C720" s="5">
        <f t="shared" si="334"/>
        <v>465.48790242774362</v>
      </c>
      <c r="D720" s="5">
        <f t="shared" si="335"/>
        <v>-88.750525351614655</v>
      </c>
      <c r="E720" s="2">
        <f t="shared" si="343"/>
        <v>468.06889726532177</v>
      </c>
      <c r="F720" s="2">
        <f t="shared" si="344"/>
        <v>-6.0197169582860326</v>
      </c>
      <c r="G720" s="3">
        <f t="shared" si="336"/>
        <v>-6.7284747855108531</v>
      </c>
      <c r="H720" s="3">
        <f t="shared" si="337"/>
        <v>51.961046134816335</v>
      </c>
      <c r="I720" s="3">
        <f t="shared" si="338"/>
        <v>-77.913812963753529</v>
      </c>
      <c r="J720" s="2">
        <f t="shared" si="345"/>
        <v>93.892411508675892</v>
      </c>
      <c r="K720" s="2">
        <f t="shared" si="339"/>
        <v>64.003007163378243</v>
      </c>
      <c r="L720" s="6">
        <f t="shared" si="322"/>
        <v>2960.0085099373359</v>
      </c>
      <c r="M720" s="2">
        <f t="shared" si="323"/>
        <v>37.513996740525258</v>
      </c>
      <c r="N720" s="2">
        <f t="shared" si="340"/>
        <v>93.892411508675892</v>
      </c>
      <c r="O720" s="2">
        <f t="shared" si="341"/>
        <v>64.003007163378243</v>
      </c>
      <c r="P720" s="5">
        <f t="shared" si="324"/>
        <v>0.38719419723266701</v>
      </c>
      <c r="Q720" s="4">
        <f t="shared" si="342"/>
        <v>0.39954237129226222</v>
      </c>
      <c r="R720" s="4">
        <f t="shared" si="325"/>
        <v>0.29534545625023123</v>
      </c>
      <c r="S720" s="4">
        <f t="shared" si="346"/>
        <v>0</v>
      </c>
      <c r="T720" s="4">
        <f t="shared" si="347"/>
        <v>0</v>
      </c>
      <c r="U720" s="5">
        <f t="shared" si="348"/>
        <v>1.3003772169407244</v>
      </c>
      <c r="V720" s="5">
        <f t="shared" si="349"/>
        <v>-10.042240287148664</v>
      </c>
      <c r="W720" s="5">
        <f t="shared" si="350"/>
        <v>15.057996127327915</v>
      </c>
      <c r="X720" s="5">
        <f t="shared" si="326"/>
        <v>0.99999999999999978</v>
      </c>
      <c r="Y720" s="5">
        <f t="shared" si="327"/>
        <v>-0.25539196409533393</v>
      </c>
      <c r="Z720" s="5">
        <f t="shared" si="328"/>
        <v>10.757549887628372</v>
      </c>
      <c r="AA720" s="5">
        <f t="shared" si="329"/>
        <v>7.1963099105459571</v>
      </c>
      <c r="AB720" s="5">
        <f t="shared" si="330"/>
        <v>1.0449852528453905</v>
      </c>
      <c r="AC720" s="5">
        <f t="shared" si="331"/>
        <v>0.71530960047970815</v>
      </c>
      <c r="AD720" s="5">
        <f t="shared" si="332"/>
        <v>-9.9196939621261286</v>
      </c>
      <c r="AE720">
        <f t="shared" si="351"/>
        <v>0</v>
      </c>
    </row>
    <row r="721" spans="1:31" x14ac:dyDescent="0.2">
      <c r="A721">
        <f t="shared" si="321"/>
        <v>6.8899999999998975</v>
      </c>
      <c r="B721" s="5">
        <f t="shared" si="333"/>
        <v>-49.153944352145906</v>
      </c>
      <c r="C721" s="5">
        <f t="shared" si="334"/>
        <v>466.00754865457185</v>
      </c>
      <c r="D721" s="5">
        <f t="shared" si="335"/>
        <v>-89.530159465950291</v>
      </c>
      <c r="E721" s="2">
        <f t="shared" si="343"/>
        <v>468.59272897519122</v>
      </c>
      <c r="F721" s="2">
        <f t="shared" si="344"/>
        <v>-6.0212289871879934</v>
      </c>
      <c r="G721" s="3">
        <f t="shared" si="336"/>
        <v>-6.7180249329823996</v>
      </c>
      <c r="H721" s="3">
        <f t="shared" si="337"/>
        <v>51.968199230821135</v>
      </c>
      <c r="I721" s="3">
        <f t="shared" si="338"/>
        <v>-78.013009903374794</v>
      </c>
      <c r="J721" s="2">
        <f t="shared" si="345"/>
        <v>93.977951161315204</v>
      </c>
      <c r="K721" s="2">
        <f t="shared" si="339"/>
        <v>64.061316401714521</v>
      </c>
      <c r="L721" s="6">
        <f t="shared" si="322"/>
        <v>2960.0054262591343</v>
      </c>
      <c r="M721" s="2">
        <f t="shared" si="323"/>
        <v>37.513957659186936</v>
      </c>
      <c r="N721" s="2">
        <f t="shared" si="340"/>
        <v>93.977951161315204</v>
      </c>
      <c r="O721" s="2">
        <f t="shared" si="341"/>
        <v>64.061316401714521</v>
      </c>
      <c r="P721" s="5">
        <f t="shared" si="324"/>
        <v>0.38719401722523589</v>
      </c>
      <c r="Q721" s="4">
        <f t="shared" si="342"/>
        <v>0.39917828805177302</v>
      </c>
      <c r="R721" s="4">
        <f t="shared" si="325"/>
        <v>0.29524183957273975</v>
      </c>
      <c r="S721" s="4">
        <f t="shared" si="346"/>
        <v>0</v>
      </c>
      <c r="T721" s="4">
        <f t="shared" si="347"/>
        <v>0</v>
      </c>
      <c r="U721" s="5">
        <f t="shared" si="348"/>
        <v>1.2995398787940526</v>
      </c>
      <c r="V721" s="5">
        <f t="shared" si="349"/>
        <v>-10.052768187566864</v>
      </c>
      <c r="W721" s="5">
        <f t="shared" si="350"/>
        <v>15.090896274656103</v>
      </c>
      <c r="X721" s="5">
        <f t="shared" si="326"/>
        <v>0.99999999999999967</v>
      </c>
      <c r="Y721" s="5">
        <f t="shared" si="327"/>
        <v>-0.25369948358480143</v>
      </c>
      <c r="Z721" s="5">
        <f t="shared" si="328"/>
        <v>10.777973109346123</v>
      </c>
      <c r="AA721" s="5">
        <f t="shared" si="329"/>
        <v>7.2015707893208178</v>
      </c>
      <c r="AB721" s="5">
        <f t="shared" si="330"/>
        <v>1.0458403952092512</v>
      </c>
      <c r="AC721" s="5">
        <f t="shared" si="331"/>
        <v>0.72520492177925888</v>
      </c>
      <c r="AD721" s="5">
        <f t="shared" si="332"/>
        <v>-9.8815329360230777</v>
      </c>
      <c r="AE721">
        <f t="shared" si="351"/>
        <v>0</v>
      </c>
    </row>
    <row r="722" spans="1:31" x14ac:dyDescent="0.2">
      <c r="A722">
        <f t="shared" si="321"/>
        <v>6.8999999999998973</v>
      </c>
      <c r="B722" s="5">
        <f t="shared" si="333"/>
        <v>-49.22107230945597</v>
      </c>
      <c r="C722" s="5">
        <f t="shared" si="334"/>
        <v>466.52726690712615</v>
      </c>
      <c r="D722" s="5">
        <f t="shared" si="335"/>
        <v>-90.310783641630834</v>
      </c>
      <c r="E722" s="2">
        <f t="shared" si="343"/>
        <v>469.11662167005511</v>
      </c>
      <c r="F722" s="2">
        <f t="shared" si="344"/>
        <v>-6.0227240186013793</v>
      </c>
      <c r="G722" s="3">
        <f t="shared" si="336"/>
        <v>-6.7075665290303075</v>
      </c>
      <c r="H722" s="3">
        <f t="shared" si="337"/>
        <v>51.975451280038925</v>
      </c>
      <c r="I722" s="3">
        <f t="shared" si="338"/>
        <v>-78.111825232735029</v>
      </c>
      <c r="J722" s="2">
        <f t="shared" si="345"/>
        <v>94.063256512276922</v>
      </c>
      <c r="K722" s="2">
        <f t="shared" si="339"/>
        <v>64.119465925205802</v>
      </c>
      <c r="L722" s="6">
        <f t="shared" si="322"/>
        <v>2960.0023423942539</v>
      </c>
      <c r="M722" s="2">
        <f t="shared" si="323"/>
        <v>37.513918575482734</v>
      </c>
      <c r="N722" s="2">
        <f t="shared" si="340"/>
        <v>94.063256512276922</v>
      </c>
      <c r="O722" s="2">
        <f t="shared" si="341"/>
        <v>64.119465925205802</v>
      </c>
      <c r="P722" s="5">
        <f t="shared" si="324"/>
        <v>0.3871938372070951</v>
      </c>
      <c r="Q722" s="4">
        <f t="shared" si="342"/>
        <v>0.39881586037356154</v>
      </c>
      <c r="R722" s="4">
        <f t="shared" si="325"/>
        <v>0.29513857854568598</v>
      </c>
      <c r="S722" s="4">
        <f t="shared" si="346"/>
        <v>0</v>
      </c>
      <c r="T722" s="4">
        <f t="shared" si="347"/>
        <v>0</v>
      </c>
      <c r="U722" s="5">
        <f t="shared" si="348"/>
        <v>1.2986939709360819</v>
      </c>
      <c r="V722" s="5">
        <f t="shared" si="349"/>
        <v>-10.063292689223154</v>
      </c>
      <c r="W722" s="5">
        <f t="shared" si="350"/>
        <v>15.123719764764116</v>
      </c>
      <c r="X722" s="5">
        <f t="shared" si="326"/>
        <v>1</v>
      </c>
      <c r="Y722" s="5">
        <f t="shared" si="327"/>
        <v>-0.25201616325210668</v>
      </c>
      <c r="Z722" s="5">
        <f t="shared" si="328"/>
        <v>10.798338024672354</v>
      </c>
      <c r="AA722" s="5">
        <f t="shared" si="329"/>
        <v>7.2068333496352386</v>
      </c>
      <c r="AB722" s="5">
        <f t="shared" si="330"/>
        <v>1.0466778076839751</v>
      </c>
      <c r="AC722" s="5">
        <f t="shared" si="331"/>
        <v>0.73504533544920037</v>
      </c>
      <c r="AD722" s="5">
        <f t="shared" si="332"/>
        <v>-9.8434468856006454</v>
      </c>
      <c r="AE722">
        <f t="shared" si="351"/>
        <v>0</v>
      </c>
    </row>
    <row r="723" spans="1:31" x14ac:dyDescent="0.2">
      <c r="A723">
        <f t="shared" si="321"/>
        <v>6.9099999999998971</v>
      </c>
      <c r="B723" s="5">
        <f t="shared" si="333"/>
        <v>-49.288095640855886</v>
      </c>
      <c r="C723" s="5">
        <f t="shared" si="334"/>
        <v>467.04705817219332</v>
      </c>
      <c r="D723" s="5">
        <f t="shared" si="335"/>
        <v>-91.092394066302461</v>
      </c>
      <c r="E723" s="2">
        <f t="shared" si="343"/>
        <v>469.64057631256935</v>
      </c>
      <c r="F723" s="2">
        <f t="shared" si="344"/>
        <v>-6.0242020859259098</v>
      </c>
      <c r="G723" s="3">
        <f t="shared" si="336"/>
        <v>-6.697099750953468</v>
      </c>
      <c r="H723" s="3">
        <f t="shared" si="337"/>
        <v>51.982801733393416</v>
      </c>
      <c r="I723" s="3">
        <f t="shared" si="338"/>
        <v>-78.210259701591042</v>
      </c>
      <c r="J723" s="2">
        <f t="shared" si="345"/>
        <v>94.148327354859717</v>
      </c>
      <c r="K723" s="2">
        <f t="shared" si="339"/>
        <v>64.177455592951404</v>
      </c>
      <c r="L723" s="6">
        <f t="shared" si="322"/>
        <v>2959.9992583597605</v>
      </c>
      <c r="M723" s="2">
        <f t="shared" si="323"/>
        <v>37.513879489628906</v>
      </c>
      <c r="N723" s="2">
        <f t="shared" si="340"/>
        <v>94.148327354859717</v>
      </c>
      <c r="O723" s="2">
        <f t="shared" si="341"/>
        <v>64.177455592951404</v>
      </c>
      <c r="P723" s="5">
        <f t="shared" si="324"/>
        <v>0.38719365717924081</v>
      </c>
      <c r="Q723" s="4">
        <f t="shared" si="342"/>
        <v>0.39845508192868101</v>
      </c>
      <c r="R723" s="4">
        <f t="shared" si="325"/>
        <v>0.29503567275030468</v>
      </c>
      <c r="S723" s="4">
        <f t="shared" si="346"/>
        <v>0</v>
      </c>
      <c r="T723" s="4">
        <f t="shared" si="347"/>
        <v>0</v>
      </c>
      <c r="U723" s="5">
        <f t="shared" si="348"/>
        <v>1.2978395355187118</v>
      </c>
      <c r="V723" s="5">
        <f t="shared" si="349"/>
        <v>-10.073813705257047</v>
      </c>
      <c r="W723" s="5">
        <f t="shared" si="350"/>
        <v>15.156466365826422</v>
      </c>
      <c r="X723" s="5">
        <f t="shared" si="326"/>
        <v>0.99999999999999978</v>
      </c>
      <c r="Y723" s="5">
        <f t="shared" si="327"/>
        <v>-0.25034199776126037</v>
      </c>
      <c r="Z723" s="5">
        <f t="shared" si="328"/>
        <v>10.818644585221746</v>
      </c>
      <c r="AA723" s="5">
        <f t="shared" si="329"/>
        <v>7.2120975429649112</v>
      </c>
      <c r="AB723" s="5">
        <f t="shared" si="330"/>
        <v>1.0474975377574514</v>
      </c>
      <c r="AC723" s="5">
        <f t="shared" si="331"/>
        <v>0.74483087996469877</v>
      </c>
      <c r="AD723" s="5">
        <f t="shared" si="332"/>
        <v>-9.8054360912086658</v>
      </c>
      <c r="AE723">
        <f t="shared" si="351"/>
        <v>0</v>
      </c>
    </row>
    <row r="724" spans="1:31" x14ac:dyDescent="0.2">
      <c r="A724">
        <f t="shared" si="321"/>
        <v>6.9199999999998969</v>
      </c>
      <c r="B724" s="5">
        <f t="shared" si="333"/>
        <v>-49.355014263488535</v>
      </c>
      <c r="C724" s="5">
        <f t="shared" si="334"/>
        <v>467.56692343107125</v>
      </c>
      <c r="D724" s="5">
        <f t="shared" si="335"/>
        <v>-91.874986935122934</v>
      </c>
      <c r="E724" s="2">
        <f t="shared" si="343"/>
        <v>470.1645938602208</v>
      </c>
      <c r="F724" s="2">
        <f t="shared" si="344"/>
        <v>-6.0256632226984017</v>
      </c>
      <c r="G724" s="3">
        <f t="shared" si="336"/>
        <v>-6.6866247755758934</v>
      </c>
      <c r="H724" s="3">
        <f t="shared" si="337"/>
        <v>51.990250042193061</v>
      </c>
      <c r="I724" s="3">
        <f t="shared" si="338"/>
        <v>-78.308314062503129</v>
      </c>
      <c r="J724" s="2">
        <f t="shared" si="345"/>
        <v>94.233163491685488</v>
      </c>
      <c r="K724" s="2">
        <f t="shared" si="339"/>
        <v>64.235285270405925</v>
      </c>
      <c r="L724" s="6">
        <f t="shared" si="322"/>
        <v>2959.9961741726052</v>
      </c>
      <c r="M724" s="2">
        <f t="shared" si="323"/>
        <v>37.513840401840305</v>
      </c>
      <c r="N724" s="2">
        <f t="shared" si="340"/>
        <v>94.233163491685488</v>
      </c>
      <c r="O724" s="2">
        <f t="shared" si="341"/>
        <v>64.235285270405925</v>
      </c>
      <c r="P724" s="5">
        <f t="shared" si="324"/>
        <v>0.38719347714266261</v>
      </c>
      <c r="Q724" s="4">
        <f t="shared" si="342"/>
        <v>0.39809594639312179</v>
      </c>
      <c r="R724" s="4">
        <f t="shared" si="325"/>
        <v>0.29493312175885433</v>
      </c>
      <c r="S724" s="4">
        <f t="shared" si="346"/>
        <v>0</v>
      </c>
      <c r="T724" s="4">
        <f t="shared" si="347"/>
        <v>0</v>
      </c>
      <c r="U724" s="5">
        <f t="shared" si="348"/>
        <v>1.2969766148963588</v>
      </c>
      <c r="V724" s="5">
        <f t="shared" si="349"/>
        <v>-10.084331149197965</v>
      </c>
      <c r="W724" s="5">
        <f t="shared" si="350"/>
        <v>15.189135849525655</v>
      </c>
      <c r="X724" s="5">
        <f t="shared" si="326"/>
        <v>0.99999999999999978</v>
      </c>
      <c r="Y724" s="5">
        <f t="shared" si="327"/>
        <v>-0.24867698151191078</v>
      </c>
      <c r="Z724" s="5">
        <f t="shared" si="328"/>
        <v>10.838892744517777</v>
      </c>
      <c r="AA724" s="5">
        <f t="shared" si="329"/>
        <v>7.2173633208675207</v>
      </c>
      <c r="AB724" s="5">
        <f t="shared" si="330"/>
        <v>1.0482996333844481</v>
      </c>
      <c r="AC724" s="5">
        <f t="shared" si="331"/>
        <v>0.75456159531981193</v>
      </c>
      <c r="AD724" s="5">
        <f t="shared" si="332"/>
        <v>-9.7675008296068242</v>
      </c>
      <c r="AE724">
        <f t="shared" si="351"/>
        <v>0</v>
      </c>
    </row>
    <row r="725" spans="1:31" x14ac:dyDescent="0.2">
      <c r="A725">
        <f t="shared" si="321"/>
        <v>6.9299999999998967</v>
      </c>
      <c r="B725" s="5">
        <f t="shared" si="333"/>
        <v>-49.42182809626263</v>
      </c>
      <c r="C725" s="5">
        <f t="shared" si="334"/>
        <v>468.08686365957294</v>
      </c>
      <c r="D725" s="5">
        <f t="shared" si="335"/>
        <v>-92.658558450789457</v>
      </c>
      <c r="E725" s="2">
        <f t="shared" si="343"/>
        <v>470.68867526533091</v>
      </c>
      <c r="F725" s="2">
        <f t="shared" si="344"/>
        <v>-6.0271074625917542</v>
      </c>
      <c r="G725" s="3">
        <f t="shared" si="336"/>
        <v>-6.676141779242049</v>
      </c>
      <c r="H725" s="3">
        <f t="shared" si="337"/>
        <v>51.997795658146259</v>
      </c>
      <c r="I725" s="3">
        <f t="shared" si="338"/>
        <v>-78.405989070799194</v>
      </c>
      <c r="J725" s="2">
        <f t="shared" si="345"/>
        <v>94.317764734609554</v>
      </c>
      <c r="K725" s="2">
        <f t="shared" si="339"/>
        <v>64.292954829318035</v>
      </c>
      <c r="L725" s="6">
        <f t="shared" si="322"/>
        <v>2959.9930898496268</v>
      </c>
      <c r="M725" s="2">
        <f t="shared" si="323"/>
        <v>37.513801312330344</v>
      </c>
      <c r="N725" s="2">
        <f t="shared" si="340"/>
        <v>94.317764734609554</v>
      </c>
      <c r="O725" s="2">
        <f t="shared" si="341"/>
        <v>64.292954829318035</v>
      </c>
      <c r="P725" s="5">
        <f t="shared" si="324"/>
        <v>0.38719329709834349</v>
      </c>
      <c r="Q725" s="4">
        <f t="shared" si="342"/>
        <v>0.39773844744822279</v>
      </c>
      <c r="R725" s="4">
        <f t="shared" si="325"/>
        <v>0.2948309251347595</v>
      </c>
      <c r="S725" s="4">
        <f t="shared" si="346"/>
        <v>0</v>
      </c>
      <c r="T725" s="4">
        <f t="shared" si="347"/>
        <v>0</v>
      </c>
      <c r="U725" s="5">
        <f t="shared" si="348"/>
        <v>1.296105251621575</v>
      </c>
      <c r="V725" s="5">
        <f t="shared" si="349"/>
        <v>-10.094844934961866</v>
      </c>
      <c r="W725" s="5">
        <f t="shared" si="350"/>
        <v>15.221727991040954</v>
      </c>
      <c r="X725" s="5">
        <f t="shared" si="326"/>
        <v>1.0000000000000002</v>
      </c>
      <c r="Y725" s="5">
        <f t="shared" si="327"/>
        <v>-0.24702110864087035</v>
      </c>
      <c r="Z725" s="5">
        <f t="shared" si="328"/>
        <v>10.859082457980927</v>
      </c>
      <c r="AA725" s="5">
        <f t="shared" si="329"/>
        <v>7.2226306349818303</v>
      </c>
      <c r="AB725" s="5">
        <f t="shared" si="330"/>
        <v>1.0490841429807047</v>
      </c>
      <c r="AC725" s="5">
        <f t="shared" si="331"/>
        <v>0.76423752301906056</v>
      </c>
      <c r="AD725" s="5">
        <f t="shared" si="332"/>
        <v>-9.7296413739772163</v>
      </c>
      <c r="AE725">
        <f t="shared" si="351"/>
        <v>0</v>
      </c>
    </row>
    <row r="726" spans="1:31" x14ac:dyDescent="0.2">
      <c r="A726">
        <f t="shared" si="321"/>
        <v>6.9399999999998965</v>
      </c>
      <c r="B726" s="5">
        <f t="shared" si="333"/>
        <v>-49.4885370598479</v>
      </c>
      <c r="C726" s="5">
        <f t="shared" si="334"/>
        <v>468.60687982803051</v>
      </c>
      <c r="D726" s="5">
        <f t="shared" si="335"/>
        <v>-93.443104823566145</v>
      </c>
      <c r="E726" s="2">
        <f t="shared" si="343"/>
        <v>471.21282147505934</v>
      </c>
      <c r="F726" s="2">
        <f t="shared" si="344"/>
        <v>-6.0285348394139406</v>
      </c>
      <c r="G726" s="3">
        <f t="shared" si="336"/>
        <v>-6.6656509378122424</v>
      </c>
      <c r="H726" s="3">
        <f t="shared" si="337"/>
        <v>52.00543803337645</v>
      </c>
      <c r="I726" s="3">
        <f t="shared" si="338"/>
        <v>-78.503285484538964</v>
      </c>
      <c r="J726" s="2">
        <f t="shared" si="345"/>
        <v>94.402130904631278</v>
      </c>
      <c r="K726" s="2">
        <f t="shared" si="339"/>
        <v>64.350464147669584</v>
      </c>
      <c r="L726" s="6">
        <f t="shared" si="322"/>
        <v>2959.9900054075501</v>
      </c>
      <c r="M726" s="2">
        <f t="shared" si="323"/>
        <v>37.513762221310962</v>
      </c>
      <c r="N726" s="2">
        <f t="shared" si="340"/>
        <v>94.402130904631278</v>
      </c>
      <c r="O726" s="2">
        <f t="shared" si="341"/>
        <v>64.350464147669584</v>
      </c>
      <c r="P726" s="5">
        <f t="shared" si="324"/>
        <v>0.38719311704725973</v>
      </c>
      <c r="Q726" s="4">
        <f t="shared" si="342"/>
        <v>0.39738257878107469</v>
      </c>
      <c r="R726" s="4">
        <f t="shared" si="325"/>
        <v>0.29472908243275164</v>
      </c>
      <c r="S726" s="4">
        <f t="shared" si="346"/>
        <v>0</v>
      </c>
      <c r="T726" s="4">
        <f t="shared" si="347"/>
        <v>0</v>
      </c>
      <c r="U726" s="5">
        <f t="shared" si="348"/>
        <v>1.2952254884406891</v>
      </c>
      <c r="V726" s="5">
        <f t="shared" si="349"/>
        <v>-10.105354976847929</v>
      </c>
      <c r="W726" s="5">
        <f t="shared" si="350"/>
        <v>15.254242569036091</v>
      </c>
      <c r="X726" s="5">
        <f t="shared" si="326"/>
        <v>0.99999999999999978</v>
      </c>
      <c r="Y726" s="5">
        <f t="shared" si="327"/>
        <v>-0.24537437302365867</v>
      </c>
      <c r="Z726" s="5">
        <f t="shared" si="328"/>
        <v>10.879213682916818</v>
      </c>
      <c r="AA726" s="5">
        <f t="shared" si="329"/>
        <v>7.2278994370267835</v>
      </c>
      <c r="AB726" s="5">
        <f t="shared" si="330"/>
        <v>1.0498511154170305</v>
      </c>
      <c r="AC726" s="5">
        <f t="shared" si="331"/>
        <v>0.77385870606888929</v>
      </c>
      <c r="AD726" s="5">
        <f t="shared" si="332"/>
        <v>-9.691857993937127</v>
      </c>
      <c r="AE726">
        <f t="shared" si="351"/>
        <v>0</v>
      </c>
    </row>
    <row r="727" spans="1:31" x14ac:dyDescent="0.2">
      <c r="A727">
        <f t="shared" si="321"/>
        <v>6.9499999999998963</v>
      </c>
      <c r="B727" s="5">
        <f t="shared" si="333"/>
        <v>-49.555141076670246</v>
      </c>
      <c r="C727" s="5">
        <f t="shared" si="334"/>
        <v>469.12697290129955</v>
      </c>
      <c r="D727" s="5">
        <f t="shared" si="335"/>
        <v>-94.228622271311224</v>
      </c>
      <c r="E727" s="2">
        <f t="shared" si="343"/>
        <v>471.73703343140801</v>
      </c>
      <c r="F727" s="2">
        <f t="shared" si="344"/>
        <v>-6.0299453871069844</v>
      </c>
      <c r="G727" s="3">
        <f t="shared" si="336"/>
        <v>-6.6551524266580717</v>
      </c>
      <c r="H727" s="3">
        <f t="shared" si="337"/>
        <v>52.013176620437136</v>
      </c>
      <c r="I727" s="3">
        <f t="shared" si="338"/>
        <v>-78.600204064478334</v>
      </c>
      <c r="J727" s="2">
        <f t="shared" si="345"/>
        <v>94.486261831805351</v>
      </c>
      <c r="K727" s="2">
        <f t="shared" si="339"/>
        <v>64.407813109615091</v>
      </c>
      <c r="L727" s="6">
        <f t="shared" si="322"/>
        <v>2959.9869208629889</v>
      </c>
      <c r="M727" s="2">
        <f t="shared" si="323"/>
        <v>37.513723128992737</v>
      </c>
      <c r="N727" s="2">
        <f t="shared" si="340"/>
        <v>94.486261831805351</v>
      </c>
      <c r="O727" s="2">
        <f t="shared" si="341"/>
        <v>64.407813109615091</v>
      </c>
      <c r="P727" s="5">
        <f t="shared" si="324"/>
        <v>0.38719293699038115</v>
      </c>
      <c r="Q727" s="4">
        <f t="shared" si="342"/>
        <v>0.39702833408491467</v>
      </c>
      <c r="R727" s="4">
        <f t="shared" si="325"/>
        <v>0.29462759319900822</v>
      </c>
      <c r="S727" s="4">
        <f t="shared" si="346"/>
        <v>0</v>
      </c>
      <c r="T727" s="4">
        <f t="shared" si="347"/>
        <v>0</v>
      </c>
      <c r="U727" s="5">
        <f t="shared" si="348"/>
        <v>1.2943373682894785</v>
      </c>
      <c r="V727" s="5">
        <f t="shared" si="349"/>
        <v>-10.115861189535357</v>
      </c>
      <c r="W727" s="5">
        <f t="shared" si="350"/>
        <v>15.286679365647506</v>
      </c>
      <c r="X727" s="5">
        <f t="shared" si="326"/>
        <v>1</v>
      </c>
      <c r="Y727" s="5">
        <f t="shared" si="327"/>
        <v>-0.24373676827606022</v>
      </c>
      <c r="Z727" s="5">
        <f t="shared" si="328"/>
        <v>10.899286378504389</v>
      </c>
      <c r="AA727" s="5">
        <f t="shared" si="329"/>
        <v>7.2331696788006923</v>
      </c>
      <c r="AB727" s="5">
        <f t="shared" si="330"/>
        <v>1.0506006000134183</v>
      </c>
      <c r="AC727" s="5">
        <f t="shared" si="331"/>
        <v>0.78342518896903179</v>
      </c>
      <c r="AD727" s="5">
        <f t="shared" si="332"/>
        <v>-9.654150955551799</v>
      </c>
      <c r="AE727">
        <f t="shared" si="351"/>
        <v>0</v>
      </c>
    </row>
    <row r="728" spans="1:31" x14ac:dyDescent="0.2">
      <c r="A728">
        <f t="shared" si="321"/>
        <v>6.959999999999896</v>
      </c>
      <c r="B728" s="5">
        <f t="shared" si="333"/>
        <v>-49.621640070906821</v>
      </c>
      <c r="C728" s="5">
        <f t="shared" si="334"/>
        <v>469.64714383876338</v>
      </c>
      <c r="D728" s="5">
        <f t="shared" si="335"/>
        <v>-95.015107019503787</v>
      </c>
      <c r="E728" s="2">
        <f t="shared" si="343"/>
        <v>472.26131207122478</v>
      </c>
      <c r="F728" s="2">
        <f t="shared" si="344"/>
        <v>-6.0313391397459473</v>
      </c>
      <c r="G728" s="3">
        <f t="shared" si="336"/>
        <v>-6.6446464206579376</v>
      </c>
      <c r="H728" s="3">
        <f t="shared" si="337"/>
        <v>52.021010872326826</v>
      </c>
      <c r="I728" s="3">
        <f t="shared" si="338"/>
        <v>-78.696745574033855</v>
      </c>
      <c r="J728" s="2">
        <f t="shared" si="345"/>
        <v>94.570157355153668</v>
      </c>
      <c r="K728" s="2">
        <f t="shared" si="339"/>
        <v>64.465001605421719</v>
      </c>
      <c r="L728" s="6">
        <f t="shared" si="322"/>
        <v>2959.9838362324426</v>
      </c>
      <c r="M728" s="2">
        <f t="shared" si="323"/>
        <v>37.513684035584774</v>
      </c>
      <c r="N728" s="2">
        <f t="shared" si="340"/>
        <v>94.570157355153668</v>
      </c>
      <c r="O728" s="2">
        <f t="shared" si="341"/>
        <v>64.465001605421719</v>
      </c>
      <c r="P728" s="5">
        <f t="shared" si="324"/>
        <v>0.387192756928671</v>
      </c>
      <c r="Q728" s="4">
        <f t="shared" si="342"/>
        <v>0.39667570705951077</v>
      </c>
      <c r="R728" s="4">
        <f t="shared" si="325"/>
        <v>0.29452645697129076</v>
      </c>
      <c r="S728" s="4">
        <f t="shared" si="346"/>
        <v>0</v>
      </c>
      <c r="T728" s="4">
        <f t="shared" si="347"/>
        <v>0</v>
      </c>
      <c r="U728" s="5">
        <f t="shared" si="348"/>
        <v>1.2934409342888633</v>
      </c>
      <c r="V728" s="5">
        <f t="shared" si="349"/>
        <v>-10.12636348808023</v>
      </c>
      <c r="W728" s="5">
        <f t="shared" si="350"/>
        <v>15.319038166472122</v>
      </c>
      <c r="X728" s="5">
        <f t="shared" si="326"/>
        <v>0.99999999999999978</v>
      </c>
      <c r="Y728" s="5">
        <f t="shared" si="327"/>
        <v>-0.24210828775570201</v>
      </c>
      <c r="Z728" s="5">
        <f t="shared" si="328"/>
        <v>10.919300505784019</v>
      </c>
      <c r="AA728" s="5">
        <f t="shared" si="329"/>
        <v>7.2384413121804645</v>
      </c>
      <c r="AB728" s="5">
        <f t="shared" si="330"/>
        <v>1.0513326465331614</v>
      </c>
      <c r="AC728" s="5">
        <f t="shared" si="331"/>
        <v>0.79293701770378888</v>
      </c>
      <c r="AD728" s="5">
        <f t="shared" si="332"/>
        <v>-9.616520521347411</v>
      </c>
      <c r="AE728">
        <f t="shared" si="351"/>
        <v>0</v>
      </c>
    </row>
    <row r="729" spans="1:31" x14ac:dyDescent="0.2">
      <c r="A729">
        <f t="shared" ref="A729:A745" si="352">A728+dt</f>
        <v>6.9699999999998958</v>
      </c>
      <c r="B729" s="5">
        <f t="shared" si="333"/>
        <v>-49.688033968481072</v>
      </c>
      <c r="C729" s="5">
        <f t="shared" si="334"/>
        <v>470.16739359433757</v>
      </c>
      <c r="D729" s="5">
        <f t="shared" si="335"/>
        <v>-95.802555301270189</v>
      </c>
      <c r="E729" s="2">
        <f t="shared" si="343"/>
        <v>472.78565832620779</v>
      </c>
      <c r="F729" s="2">
        <f t="shared" si="344"/>
        <v>-6.0327161315378861</v>
      </c>
      <c r="G729" s="3">
        <f t="shared" si="336"/>
        <v>-6.634133094192606</v>
      </c>
      <c r="H729" s="3">
        <f t="shared" si="337"/>
        <v>52.028940242503865</v>
      </c>
      <c r="I729" s="3">
        <f t="shared" si="338"/>
        <v>-78.792910779247336</v>
      </c>
      <c r="J729" s="2">
        <f t="shared" si="345"/>
        <v>94.653817322577808</v>
      </c>
      <c r="K729" s="2">
        <f t="shared" si="339"/>
        <v>64.522029531409544</v>
      </c>
      <c r="L729" s="6">
        <f t="shared" si="322"/>
        <v>2959.9807515323009</v>
      </c>
      <c r="M729" s="2">
        <f t="shared" si="323"/>
        <v>37.513644941294785</v>
      </c>
      <c r="N729" s="2">
        <f t="shared" si="340"/>
        <v>94.653817322577808</v>
      </c>
      <c r="O729" s="2">
        <f t="shared" si="341"/>
        <v>64.522029531409544</v>
      </c>
      <c r="P729" s="5">
        <f t="shared" si="324"/>
        <v>0.38719257686308589</v>
      </c>
      <c r="Q729" s="4">
        <f t="shared" si="342"/>
        <v>0.39632469141153848</v>
      </c>
      <c r="R729" s="4">
        <f t="shared" si="325"/>
        <v>0.29442567327908081</v>
      </c>
      <c r="S729" s="4">
        <f t="shared" si="346"/>
        <v>0</v>
      </c>
      <c r="T729" s="4">
        <f t="shared" si="347"/>
        <v>0</v>
      </c>
      <c r="U729" s="5">
        <f t="shared" si="348"/>
        <v>1.2925362297406306</v>
      </c>
      <c r="V729" s="5">
        <f t="shared" si="349"/>
        <v>-10.136861787912466</v>
      </c>
      <c r="W729" s="5">
        <f t="shared" si="350"/>
        <v>15.351318760555076</v>
      </c>
      <c r="X729" s="5">
        <f t="shared" si="326"/>
        <v>1</v>
      </c>
      <c r="Y729" s="5">
        <f t="shared" si="327"/>
        <v>-0.24048892456364138</v>
      </c>
      <c r="Z729" s="5">
        <f t="shared" si="328"/>
        <v>10.939256027645655</v>
      </c>
      <c r="AA729" s="5">
        <f t="shared" si="329"/>
        <v>7.2437142891208781</v>
      </c>
      <c r="AB729" s="5">
        <f t="shared" si="330"/>
        <v>1.0520473051769892</v>
      </c>
      <c r="AC729" s="5">
        <f t="shared" si="331"/>
        <v>0.80239423973318935</v>
      </c>
      <c r="AD729" s="5">
        <f t="shared" si="332"/>
        <v>-9.5789669503240447</v>
      </c>
      <c r="AE729">
        <f t="shared" si="351"/>
        <v>0</v>
      </c>
    </row>
    <row r="730" spans="1:31" x14ac:dyDescent="0.2">
      <c r="A730">
        <f t="shared" si="352"/>
        <v>6.9799999999998956</v>
      </c>
      <c r="B730" s="5">
        <f t="shared" si="333"/>
        <v>-49.754322697057738</v>
      </c>
      <c r="C730" s="5">
        <f t="shared" si="334"/>
        <v>470.68772311647456</v>
      </c>
      <c r="D730" s="5">
        <f t="shared" si="335"/>
        <v>-96.590963357410189</v>
      </c>
      <c r="E730" s="2">
        <f t="shared" si="343"/>
        <v>473.31007312290956</v>
      </c>
      <c r="F730" s="2">
        <f t="shared" si="344"/>
        <v>-6.034076396820832</v>
      </c>
      <c r="G730" s="3">
        <f t="shared" si="336"/>
        <v>-6.6236126211408362</v>
      </c>
      <c r="H730" s="3">
        <f t="shared" si="337"/>
        <v>52.036964184901194</v>
      </c>
      <c r="I730" s="3">
        <f t="shared" si="338"/>
        <v>-78.888700448750583</v>
      </c>
      <c r="J730" s="2">
        <f t="shared" si="345"/>
        <v>94.737241590772143</v>
      </c>
      <c r="K730" s="2">
        <f t="shared" si="339"/>
        <v>64.578896789892397</v>
      </c>
      <c r="L730" s="6">
        <f t="shared" si="322"/>
        <v>2959.9776667788396</v>
      </c>
      <c r="M730" s="2">
        <f t="shared" si="323"/>
        <v>37.513605846329035</v>
      </c>
      <c r="N730" s="2">
        <f t="shared" si="340"/>
        <v>94.737241590772143</v>
      </c>
      <c r="O730" s="2">
        <f t="shared" si="341"/>
        <v>64.578896789892397</v>
      </c>
      <c r="P730" s="5">
        <f t="shared" si="324"/>
        <v>0.38719239679457595</v>
      </c>
      <c r="Q730" s="4">
        <f t="shared" si="342"/>
        <v>0.39597528085494776</v>
      </c>
      <c r="R730" s="4">
        <f t="shared" si="325"/>
        <v>0.29432524164371426</v>
      </c>
      <c r="S730" s="4">
        <f t="shared" si="346"/>
        <v>0</v>
      </c>
      <c r="T730" s="4">
        <f t="shared" si="347"/>
        <v>0</v>
      </c>
      <c r="U730" s="5">
        <f t="shared" si="348"/>
        <v>1.291623298123183</v>
      </c>
      <c r="V730" s="5">
        <f t="shared" si="349"/>
        <v>-10.147356004832838</v>
      </c>
      <c r="W730" s="5">
        <f t="shared" si="350"/>
        <v>15.383520940377245</v>
      </c>
      <c r="X730" s="5">
        <f t="shared" si="326"/>
        <v>0.99999999999999967</v>
      </c>
      <c r="Y730" s="5">
        <f t="shared" si="327"/>
        <v>-0.23887867154597345</v>
      </c>
      <c r="Z730" s="5">
        <f t="shared" si="328"/>
        <v>10.959152908816909</v>
      </c>
      <c r="AA730" s="5">
        <f t="shared" si="329"/>
        <v>7.248988561653908</v>
      </c>
      <c r="AB730" s="5">
        <f t="shared" si="330"/>
        <v>1.0527446265772096</v>
      </c>
      <c r="AC730" s="5">
        <f t="shared" si="331"/>
        <v>0.81179690398407089</v>
      </c>
      <c r="AD730" s="5">
        <f t="shared" si="332"/>
        <v>-9.5414904979688444</v>
      </c>
      <c r="AE730">
        <f t="shared" si="351"/>
        <v>0</v>
      </c>
    </row>
    <row r="731" spans="1:31" x14ac:dyDescent="0.2">
      <c r="A731">
        <f t="shared" si="352"/>
        <v>6.9899999999998954</v>
      </c>
      <c r="B731" s="5">
        <f t="shared" si="333"/>
        <v>-49.820506186037818</v>
      </c>
      <c r="C731" s="5">
        <f t="shared" si="334"/>
        <v>471.20813334816876</v>
      </c>
      <c r="D731" s="5">
        <f t="shared" si="335"/>
        <v>-97.38032743642259</v>
      </c>
      <c r="E731" s="2">
        <f t="shared" si="343"/>
        <v>473.83455738274159</v>
      </c>
      <c r="F731" s="2">
        <f t="shared" si="344"/>
        <v>-6.0354199700627493</v>
      </c>
      <c r="G731" s="3">
        <f t="shared" si="336"/>
        <v>-6.6130851748750636</v>
      </c>
      <c r="H731" s="3">
        <f t="shared" si="337"/>
        <v>52.045082153941031</v>
      </c>
      <c r="I731" s="3">
        <f t="shared" si="338"/>
        <v>-78.984115353730274</v>
      </c>
      <c r="J731" s="2">
        <f t="shared" si="345"/>
        <v>94.820430025137483</v>
      </c>
      <c r="K731" s="2">
        <f t="shared" si="339"/>
        <v>64.635603289118933</v>
      </c>
      <c r="L731" s="6">
        <f t="shared" si="322"/>
        <v>2959.9745819882255</v>
      </c>
      <c r="M731" s="2">
        <f t="shared" si="323"/>
        <v>37.513566750892444</v>
      </c>
      <c r="N731" s="2">
        <f t="shared" si="340"/>
        <v>94.820430025137483</v>
      </c>
      <c r="O731" s="2">
        <f t="shared" si="341"/>
        <v>64.635603289118933</v>
      </c>
      <c r="P731" s="5">
        <f t="shared" si="324"/>
        <v>0.38719221672408499</v>
      </c>
      <c r="Q731" s="4">
        <f t="shared" si="342"/>
        <v>0.39562746911132302</v>
      </c>
      <c r="R731" s="4">
        <f t="shared" si="325"/>
        <v>0.29422516157851519</v>
      </c>
      <c r="S731" s="4">
        <f t="shared" si="346"/>
        <v>0</v>
      </c>
      <c r="T731" s="4">
        <f t="shared" si="347"/>
        <v>0</v>
      </c>
      <c r="U731" s="5">
        <f t="shared" si="348"/>
        <v>1.2907021830873171</v>
      </c>
      <c r="V731" s="5">
        <f t="shared" si="349"/>
        <v>-10.157846055010101</v>
      </c>
      <c r="W731" s="5">
        <f t="shared" si="350"/>
        <v>15.415644501842683</v>
      </c>
      <c r="X731" s="5">
        <f t="shared" si="326"/>
        <v>1</v>
      </c>
      <c r="Y731" s="5">
        <f t="shared" si="327"/>
        <v>-0.23727752129545021</v>
      </c>
      <c r="Z731" s="5">
        <f t="shared" si="328"/>
        <v>10.978991115851178</v>
      </c>
      <c r="AA731" s="5">
        <f t="shared" si="329"/>
        <v>7.2542640818881177</v>
      </c>
      <c r="AB731" s="5">
        <f t="shared" si="330"/>
        <v>1.0534246617918668</v>
      </c>
      <c r="AC731" s="5">
        <f t="shared" si="331"/>
        <v>0.82114506084107752</v>
      </c>
      <c r="AD731" s="5">
        <f t="shared" si="332"/>
        <v>-9.5040914162691976</v>
      </c>
      <c r="AE731">
        <f t="shared" si="351"/>
        <v>0</v>
      </c>
    </row>
    <row r="732" spans="1:31" x14ac:dyDescent="0.2">
      <c r="A732">
        <f t="shared" si="352"/>
        <v>6.9999999999998952</v>
      </c>
      <c r="B732" s="5">
        <f t="shared" si="333"/>
        <v>-49.886584366553478</v>
      </c>
      <c r="C732" s="5">
        <f t="shared" si="334"/>
        <v>471.72862522696119</v>
      </c>
      <c r="D732" s="5">
        <f t="shared" si="335"/>
        <v>-98.170643794530704</v>
      </c>
      <c r="E732" s="2">
        <f t="shared" si="343"/>
        <v>474.3591120219786</v>
      </c>
      <c r="F732" s="2">
        <f t="shared" si="344"/>
        <v>-6.0367468858604889</v>
      </c>
      <c r="G732" s="3">
        <f t="shared" si="336"/>
        <v>-6.6025509282571448</v>
      </c>
      <c r="H732" s="3">
        <f t="shared" si="337"/>
        <v>52.053293604549445</v>
      </c>
      <c r="I732" s="3">
        <f t="shared" si="338"/>
        <v>-79.079156267892969</v>
      </c>
      <c r="J732" s="2">
        <f t="shared" si="345"/>
        <v>94.903382499695411</v>
      </c>
      <c r="K732" s="2">
        <f t="shared" si="339"/>
        <v>64.69214894321432</v>
      </c>
      <c r="L732" s="6">
        <f t="shared" si="322"/>
        <v>2959.9714971765129</v>
      </c>
      <c r="M732" s="2">
        <f t="shared" si="323"/>
        <v>37.513527655188447</v>
      </c>
      <c r="N732" s="2">
        <f t="shared" si="340"/>
        <v>94.903382499695411</v>
      </c>
      <c r="O732" s="2">
        <f t="shared" si="341"/>
        <v>64.69214894321432</v>
      </c>
      <c r="P732" s="5">
        <f t="shared" si="324"/>
        <v>0.38719203665255009</v>
      </c>
      <c r="Q732" s="4">
        <f t="shared" si="342"/>
        <v>0.39528124991023206</v>
      </c>
      <c r="R732" s="4">
        <f t="shared" si="325"/>
        <v>0.29412543258892682</v>
      </c>
      <c r="S732" s="4">
        <f t="shared" si="346"/>
        <v>0</v>
      </c>
      <c r="T732" s="4">
        <f t="shared" si="347"/>
        <v>0</v>
      </c>
      <c r="U732" s="5">
        <f t="shared" si="348"/>
        <v>1.2897729284520245</v>
      </c>
      <c r="V732" s="5">
        <f t="shared" si="349"/>
        <v>-10.168331854978165</v>
      </c>
      <c r="W732" s="5">
        <f t="shared" si="350"/>
        <v>15.447689244265879</v>
      </c>
      <c r="X732" s="5">
        <f t="shared" si="326"/>
        <v>1</v>
      </c>
      <c r="Y732" s="5">
        <f t="shared" si="327"/>
        <v>-0.23568546615311486</v>
      </c>
      <c r="Z732" s="5">
        <f t="shared" si="328"/>
        <v>10.998770617115721</v>
      </c>
      <c r="AA732" s="5">
        <f t="shared" si="329"/>
        <v>7.2595408020080807</v>
      </c>
      <c r="AB732" s="5">
        <f t="shared" si="330"/>
        <v>1.0540874622989096</v>
      </c>
      <c r="AC732" s="5">
        <f t="shared" si="331"/>
        <v>0.83043876213755574</v>
      </c>
      <c r="AD732" s="5">
        <f t="shared" si="332"/>
        <v>-9.4667699537260397</v>
      </c>
      <c r="AE732">
        <f t="shared" si="351"/>
        <v>0</v>
      </c>
    </row>
    <row r="733" spans="1:31" x14ac:dyDescent="0.2">
      <c r="A733">
        <f t="shared" si="352"/>
        <v>7.009999999999895</v>
      </c>
      <c r="B733" s="5">
        <f t="shared" si="333"/>
        <v>-49.952557171462928</v>
      </c>
      <c r="C733" s="5">
        <f t="shared" si="334"/>
        <v>472.24919968494476</v>
      </c>
      <c r="D733" s="5">
        <f t="shared" si="335"/>
        <v>-98.961908695707322</v>
      </c>
      <c r="E733" s="2">
        <f t="shared" si="343"/>
        <v>474.88373795176341</v>
      </c>
      <c r="F733" s="2">
        <f t="shared" si="344"/>
        <v>-6.0380571789387458</v>
      </c>
      <c r="G733" s="3">
        <f t="shared" si="336"/>
        <v>-6.5920100536341559</v>
      </c>
      <c r="H733" s="3">
        <f t="shared" si="337"/>
        <v>52.061597992170817</v>
      </c>
      <c r="I733" s="3">
        <f t="shared" si="338"/>
        <v>-79.173823967430224</v>
      </c>
      <c r="J733" s="2">
        <f t="shared" si="345"/>
        <v>94.98609889700306</v>
      </c>
      <c r="K733" s="2">
        <f t="shared" si="339"/>
        <v>64.748533672122051</v>
      </c>
      <c r="L733" s="6">
        <f t="shared" si="322"/>
        <v>2959.9684123596458</v>
      </c>
      <c r="M733" s="2">
        <f t="shared" si="323"/>
        <v>37.513488559419116</v>
      </c>
      <c r="N733" s="2">
        <f t="shared" si="340"/>
        <v>94.98609889700306</v>
      </c>
      <c r="O733" s="2">
        <f t="shared" si="341"/>
        <v>64.748533672122051</v>
      </c>
      <c r="P733" s="5">
        <f t="shared" si="324"/>
        <v>0.38719185658090194</v>
      </c>
      <c r="Q733" s="4">
        <f t="shared" si="342"/>
        <v>0.39493661698957</v>
      </c>
      <c r="R733" s="4">
        <f t="shared" si="325"/>
        <v>0.29402605417264183</v>
      </c>
      <c r="S733" s="4">
        <f t="shared" si="346"/>
        <v>0</v>
      </c>
      <c r="T733" s="4">
        <f t="shared" si="347"/>
        <v>0</v>
      </c>
      <c r="U733" s="5">
        <f t="shared" si="348"/>
        <v>1.2888355782003258</v>
      </c>
      <c r="V733" s="5">
        <f t="shared" si="349"/>
        <v>-10.178813321633362</v>
      </c>
      <c r="W733" s="5">
        <f t="shared" si="350"/>
        <v>15.47965497035889</v>
      </c>
      <c r="X733" s="5">
        <f t="shared" si="326"/>
        <v>0.99999999999999978</v>
      </c>
      <c r="Y733" s="5">
        <f t="shared" si="327"/>
        <v>-0.23410249820994961</v>
      </c>
      <c r="Z733" s="5">
        <f t="shared" si="328"/>
        <v>11.018491382779725</v>
      </c>
      <c r="AA733" s="5">
        <f t="shared" si="329"/>
        <v>7.2648186742738456</v>
      </c>
      <c r="AB733" s="5">
        <f t="shared" si="330"/>
        <v>1.0547330799903762</v>
      </c>
      <c r="AC733" s="5">
        <f t="shared" si="331"/>
        <v>0.83967806114636367</v>
      </c>
      <c r="AD733" s="5">
        <f t="shared" si="332"/>
        <v>-9.4295263553672655</v>
      </c>
      <c r="AE733">
        <f t="shared" si="351"/>
        <v>0</v>
      </c>
    </row>
    <row r="734" spans="1:31" x14ac:dyDescent="0.2">
      <c r="A734">
        <f t="shared" si="352"/>
        <v>7.0199999999998948</v>
      </c>
      <c r="B734" s="5">
        <f t="shared" si="333"/>
        <v>-50.018424535345268</v>
      </c>
      <c r="C734" s="5">
        <f t="shared" si="334"/>
        <v>472.76985764876952</v>
      </c>
      <c r="D734" s="5">
        <f t="shared" si="335"/>
        <v>-99.754118411699395</v>
      </c>
      <c r="E734" s="2">
        <f t="shared" si="343"/>
        <v>475.40843607811149</v>
      </c>
      <c r="F734" s="2">
        <f t="shared" si="344"/>
        <v>-6.039350884149008</v>
      </c>
      <c r="G734" s="3">
        <f t="shared" si="336"/>
        <v>-6.5814627228342522</v>
      </c>
      <c r="H734" s="3">
        <f t="shared" si="337"/>
        <v>52.06999477278228</v>
      </c>
      <c r="I734" s="3">
        <f t="shared" si="338"/>
        <v>-79.268119230983899</v>
      </c>
      <c r="J734" s="2">
        <f t="shared" si="345"/>
        <v>95.068579108068676</v>
      </c>
      <c r="K734" s="2">
        <f t="shared" si="339"/>
        <v>64.804757401546468</v>
      </c>
      <c r="L734" s="6">
        <f t="shared" si="322"/>
        <v>2959.9653275534579</v>
      </c>
      <c r="M734" s="2">
        <f t="shared" si="323"/>
        <v>37.513449463785136</v>
      </c>
      <c r="N734" s="2">
        <f t="shared" si="340"/>
        <v>95.068579108068676</v>
      </c>
      <c r="O734" s="2">
        <f t="shared" si="341"/>
        <v>64.804757401546468</v>
      </c>
      <c r="P734" s="5">
        <f t="shared" si="324"/>
        <v>0.38719167651006481</v>
      </c>
      <c r="Q734" s="4">
        <f t="shared" si="342"/>
        <v>0.39459356409589263</v>
      </c>
      <c r="R734" s="4">
        <f t="shared" si="325"/>
        <v>0.29392702581973107</v>
      </c>
      <c r="S734" s="4">
        <f t="shared" si="346"/>
        <v>0</v>
      </c>
      <c r="T734" s="4">
        <f t="shared" si="347"/>
        <v>0</v>
      </c>
      <c r="U734" s="5">
        <f t="shared" si="348"/>
        <v>1.2878901764751249</v>
      </c>
      <c r="V734" s="5">
        <f t="shared" si="349"/>
        <v>-10.189290372231779</v>
      </c>
      <c r="W734" s="5">
        <f t="shared" si="350"/>
        <v>15.511541486218352</v>
      </c>
      <c r="X734" s="5">
        <f t="shared" si="326"/>
        <v>0.99999999999999978</v>
      </c>
      <c r="Y734" s="5">
        <f t="shared" si="327"/>
        <v>-0.23252860930853445</v>
      </c>
      <c r="Z734" s="5">
        <f t="shared" si="328"/>
        <v>11.038153384802399</v>
      </c>
      <c r="AA734" s="5">
        <f t="shared" si="329"/>
        <v>7.2700976510204702</v>
      </c>
      <c r="AB734" s="5">
        <f t="shared" si="330"/>
        <v>1.0553615671665906</v>
      </c>
      <c r="AC734" s="5">
        <f t="shared" si="331"/>
        <v>0.8488630125706198</v>
      </c>
      <c r="AD734" s="5">
        <f t="shared" si="332"/>
        <v>-9.3923608627611763</v>
      </c>
      <c r="AE734">
        <f t="shared" si="351"/>
        <v>0</v>
      </c>
    </row>
    <row r="735" spans="1:31" x14ac:dyDescent="0.2">
      <c r="A735">
        <f t="shared" si="352"/>
        <v>7.0299999999998946</v>
      </c>
      <c r="B735" s="5">
        <f t="shared" si="333"/>
        <v>-50.084186394495255</v>
      </c>
      <c r="C735" s="5">
        <f t="shared" si="334"/>
        <v>473.29060003964798</v>
      </c>
      <c r="D735" s="5">
        <f t="shared" si="335"/>
        <v>-100.54726922205238</v>
      </c>
      <c r="E735" s="2">
        <f t="shared" si="343"/>
        <v>475.93320730191601</v>
      </c>
      <c r="F735" s="2">
        <f t="shared" si="344"/>
        <v>-6.0406280364684983</v>
      </c>
      <c r="G735" s="3">
        <f t="shared" si="336"/>
        <v>-6.5709091071625867</v>
      </c>
      <c r="H735" s="3">
        <f t="shared" si="337"/>
        <v>52.078483402907985</v>
      </c>
      <c r="I735" s="3">
        <f t="shared" si="338"/>
        <v>-79.362042839611505</v>
      </c>
      <c r="J735" s="2">
        <f t="shared" si="345"/>
        <v>95.150823032267496</v>
      </c>
      <c r="K735" s="2">
        <f t="shared" si="339"/>
        <v>64.860820062895357</v>
      </c>
      <c r="L735" s="6">
        <f t="shared" si="322"/>
        <v>2959.9622427736731</v>
      </c>
      <c r="M735" s="2">
        <f t="shared" si="323"/>
        <v>37.513410368485786</v>
      </c>
      <c r="N735" s="2">
        <f t="shared" si="340"/>
        <v>95.150823032267496</v>
      </c>
      <c r="O735" s="2">
        <f t="shared" si="341"/>
        <v>64.860820062895357</v>
      </c>
      <c r="P735" s="5">
        <f t="shared" si="324"/>
        <v>0.38719149644095663</v>
      </c>
      <c r="Q735" s="4">
        <f t="shared" si="342"/>
        <v>0.39425208498474323</v>
      </c>
      <c r="R735" s="4">
        <f t="shared" si="325"/>
        <v>0.29382834701277077</v>
      </c>
      <c r="S735" s="4">
        <f t="shared" si="346"/>
        <v>0</v>
      </c>
      <c r="T735" s="4">
        <f t="shared" si="347"/>
        <v>0</v>
      </c>
      <c r="U735" s="5">
        <f t="shared" si="348"/>
        <v>1.2869367675750978</v>
      </c>
      <c r="V735" s="5">
        <f t="shared" si="349"/>
        <v>-10.199762924386688</v>
      </c>
      <c r="W735" s="5">
        <f t="shared" si="350"/>
        <v>15.543348601312333</v>
      </c>
      <c r="X735" s="5">
        <f t="shared" si="326"/>
        <v>1</v>
      </c>
      <c r="Y735" s="5">
        <f t="shared" si="327"/>
        <v>-0.23096379104472384</v>
      </c>
      <c r="Z735" s="5">
        <f t="shared" si="328"/>
        <v>11.057756596921029</v>
      </c>
      <c r="AA735" s="5">
        <f t="shared" si="329"/>
        <v>7.2753776846575828</v>
      </c>
      <c r="AB735" s="5">
        <f t="shared" si="330"/>
        <v>1.055972976530374</v>
      </c>
      <c r="AC735" s="5">
        <f t="shared" si="331"/>
        <v>0.85799367253434156</v>
      </c>
      <c r="AD735" s="5">
        <f t="shared" si="332"/>
        <v>-9.3552737140300835</v>
      </c>
      <c r="AE735">
        <f t="shared" si="351"/>
        <v>0</v>
      </c>
    </row>
    <row r="736" spans="1:31" x14ac:dyDescent="0.2">
      <c r="A736">
        <f t="shared" si="352"/>
        <v>7.0399999999998943</v>
      </c>
      <c r="B736" s="5">
        <f t="shared" si="333"/>
        <v>-50.149842686918056</v>
      </c>
      <c r="C736" s="5">
        <f t="shared" si="334"/>
        <v>473.81142777336072</v>
      </c>
      <c r="D736" s="5">
        <f t="shared" si="335"/>
        <v>-101.34135741413419</v>
      </c>
      <c r="E736" s="2">
        <f t="shared" si="343"/>
        <v>476.45805251895285</v>
      </c>
      <c r="F736" s="2">
        <f t="shared" si="344"/>
        <v>-6.0418886709991195</v>
      </c>
      <c r="G736" s="3">
        <f t="shared" si="336"/>
        <v>-6.5603493773972827</v>
      </c>
      <c r="H736" s="3">
        <f t="shared" si="337"/>
        <v>52.087063339633325</v>
      </c>
      <c r="I736" s="3">
        <f t="shared" si="338"/>
        <v>-79.455595576751804</v>
      </c>
      <c r="J736" s="2">
        <f t="shared" si="345"/>
        <v>95.232830577258554</v>
      </c>
      <c r="K736" s="2">
        <f t="shared" si="339"/>
        <v>64.916721593223272</v>
      </c>
      <c r="L736" s="6">
        <f t="shared" ref="L736:L799" si="353">SQRT(spin^2-flag*((30/PI())*(wx*G736+wy*H736+wz*I736)/J736)^2)*EXP(-A736/(tau*146.7/N736))</f>
        <v>2959.9591580359061</v>
      </c>
      <c r="M736" s="2">
        <f t="shared" ref="M736:M799" si="354">(L736*PI()/30)*(circ/(2*PI()))/12</f>
        <v>37.513371273718946</v>
      </c>
      <c r="N736" s="2">
        <f t="shared" si="340"/>
        <v>95.232830577258554</v>
      </c>
      <c r="O736" s="2">
        <f t="shared" si="341"/>
        <v>64.916721593223272</v>
      </c>
      <c r="P736" s="5">
        <f t="shared" ref="P736:P799" si="355">cd0+(cdspin*L736/1000)*EXP(-A736/(tau*146.7/N736))</f>
        <v>0.38719131637448884</v>
      </c>
      <c r="Q736" s="4">
        <f t="shared" si="342"/>
        <v>0.39391217342097018</v>
      </c>
      <c r="R736" s="4">
        <f t="shared" ref="R736:R799" si="356">cl2_*Q736/(cl0+cl1_*Q736)</f>
        <v>0.29373001722696795</v>
      </c>
      <c r="S736" s="4">
        <f t="shared" si="346"/>
        <v>0</v>
      </c>
      <c r="T736" s="4">
        <f t="shared" si="347"/>
        <v>0</v>
      </c>
      <c r="U736" s="5">
        <f t="shared" si="348"/>
        <v>1.2859753959506026</v>
      </c>
      <c r="V736" s="5">
        <f t="shared" si="349"/>
        <v>-10.210230896065999</v>
      </c>
      <c r="W736" s="5">
        <f t="shared" si="350"/>
        <v>15.575076128467089</v>
      </c>
      <c r="X736" s="5">
        <f t="shared" ref="X736:X799" si="357">M736/(romega*EXP(-A736/(tau*146.7/N736)))</f>
        <v>1</v>
      </c>
      <c r="Y736" s="5">
        <f t="shared" ref="Y736:Y799" si="358">const*($R736/omega)*N736*(wy*I736-wz*(H736-T736))</f>
        <v>-0.22940803476932822</v>
      </c>
      <c r="Z736" s="5">
        <f t="shared" ref="Z736:Z799" si="359">const*($R736/omega)*N736*(wz*(G736-S736)-wx*I736)</f>
        <v>11.077300994639037</v>
      </c>
      <c r="AA736" s="5">
        <f t="shared" ref="AA736:AA799" si="360">const*($R736/omega)*N736*(wx*(H736-T736)-wy*(G736-S736))</f>
        <v>7.2806587276689916</v>
      </c>
      <c r="AB736" s="5">
        <f t="shared" ref="AB736:AB799" si="361">U736+Y736</f>
        <v>1.0565673611812745</v>
      </c>
      <c r="AC736" s="5">
        <f t="shared" ref="AC736:AC799" si="362">V736+Z736</f>
        <v>0.86707009857303774</v>
      </c>
      <c r="AD736" s="5">
        <f t="shared" ref="AD736:AD799" si="363">W736+AA736-32.174</f>
        <v>-9.3182651438639184</v>
      </c>
      <c r="AE736">
        <f t="shared" si="351"/>
        <v>0</v>
      </c>
    </row>
    <row r="737" spans="1:31" x14ac:dyDescent="0.2">
      <c r="A737">
        <f t="shared" si="352"/>
        <v>7.0499999999998941</v>
      </c>
      <c r="B737" s="5">
        <f t="shared" ref="B737:B800" si="364">B736+G736*dt+0.5*AB736*dt*dt</f>
        <v>-50.215393352323964</v>
      </c>
      <c r="C737" s="5">
        <f t="shared" ref="C737:C800" si="365">C736+H736*dt+0.5*AC736*dt*dt</f>
        <v>474.33234176026195</v>
      </c>
      <c r="D737" s="5">
        <f t="shared" ref="D737:D800" si="366">D736+I736*dt+0.5*AD736*dt*dt</f>
        <v>-102.1363792831589</v>
      </c>
      <c r="E737" s="2">
        <f t="shared" si="343"/>
        <v>476.98297261988563</v>
      </c>
      <c r="F737" s="2">
        <f t="shared" si="344"/>
        <v>-6.0431328229663892</v>
      </c>
      <c r="G737" s="3">
        <f t="shared" ref="G737:G800" si="367">G736+AB736*dt</f>
        <v>-6.5497837037854696</v>
      </c>
      <c r="H737" s="3">
        <f t="shared" ref="H737:H800" si="368">H736+AC736*dt</f>
        <v>52.095734040619057</v>
      </c>
      <c r="I737" s="3">
        <f t="shared" ref="I737:I800" si="369">I736+AD736*dt</f>
        <v>-79.548778228190443</v>
      </c>
      <c r="J737" s="2">
        <f t="shared" si="345"/>
        <v>95.314601658901736</v>
      </c>
      <c r="K737" s="2">
        <f t="shared" ref="K737:K800" si="370">J737/1.467</f>
        <v>64.972461935175005</v>
      </c>
      <c r="L737" s="6">
        <f t="shared" si="353"/>
        <v>2959.9560733556614</v>
      </c>
      <c r="M737" s="2">
        <f t="shared" si="354"/>
        <v>37.513332179681129</v>
      </c>
      <c r="N737" s="2">
        <f t="shared" ref="N737:N800" si="371">IF(D737&gt;=hwind,SQRT((G737-vxw)^2+(H737-vyw)^2+I737^2),J737)</f>
        <v>95.314601658901736</v>
      </c>
      <c r="O737" s="2">
        <f t="shared" ref="O737:O800" si="372">J737/1.467</f>
        <v>64.972461935175005</v>
      </c>
      <c r="P737" s="5">
        <f t="shared" si="355"/>
        <v>0.38719113631156643</v>
      </c>
      <c r="Q737" s="4">
        <f t="shared" ref="Q737:Q800" si="373">(M737/N737)</f>
        <v>0.393573823179039</v>
      </c>
      <c r="R737" s="4">
        <f t="shared" si="356"/>
        <v>0.2936320359302852</v>
      </c>
      <c r="S737" s="4">
        <f t="shared" si="346"/>
        <v>0</v>
      </c>
      <c r="T737" s="4">
        <f t="shared" si="347"/>
        <v>0</v>
      </c>
      <c r="U737" s="5">
        <f t="shared" si="348"/>
        <v>1.2850061061996214</v>
      </c>
      <c r="V737" s="5">
        <f t="shared" si="349"/>
        <v>-10.220694205589847</v>
      </c>
      <c r="W737" s="5">
        <f t="shared" si="350"/>
        <v>15.606723883853666</v>
      </c>
      <c r="X737" s="5">
        <f t="shared" si="357"/>
        <v>1.0000000000000002</v>
      </c>
      <c r="Y737" s="5">
        <f t="shared" si="358"/>
        <v>-0.22786133158981436</v>
      </c>
      <c r="Z737" s="5">
        <f t="shared" si="359"/>
        <v>11.096786555214047</v>
      </c>
      <c r="AA737" s="5">
        <f t="shared" si="360"/>
        <v>7.2859407326123353</v>
      </c>
      <c r="AB737" s="5">
        <f t="shared" si="361"/>
        <v>1.057144774609807</v>
      </c>
      <c r="AC737" s="5">
        <f t="shared" si="362"/>
        <v>0.87609234962419968</v>
      </c>
      <c r="AD737" s="5">
        <f t="shared" si="363"/>
        <v>-9.2813353835339996</v>
      </c>
      <c r="AE737">
        <f t="shared" si="351"/>
        <v>0</v>
      </c>
    </row>
    <row r="738" spans="1:31" x14ac:dyDescent="0.2">
      <c r="A738">
        <f t="shared" si="352"/>
        <v>7.0599999999998939</v>
      </c>
      <c r="B738" s="5">
        <f t="shared" si="364"/>
        <v>-50.280838332123089</v>
      </c>
      <c r="C738" s="5">
        <f t="shared" si="365"/>
        <v>474.85334290528561</v>
      </c>
      <c r="D738" s="5">
        <f t="shared" si="366"/>
        <v>-102.93233113221</v>
      </c>
      <c r="E738" s="2">
        <f t="shared" ref="E738:E801" si="374">SQRT(B738^2+C738^2)</f>
        <v>477.5079684902712</v>
      </c>
      <c r="F738" s="2">
        <f t="shared" ref="F738:F801" si="375">ATAN2(C738,B738)*180/PI()</f>
        <v>-6.0443605277183696</v>
      </c>
      <c r="G738" s="3">
        <f t="shared" si="367"/>
        <v>-6.539212256039372</v>
      </c>
      <c r="H738" s="3">
        <f t="shared" si="368"/>
        <v>52.104494964115297</v>
      </c>
      <c r="I738" s="3">
        <f t="shared" si="369"/>
        <v>-79.641591582025782</v>
      </c>
      <c r="J738" s="2">
        <f t="shared" ref="J738:J801" si="376">SQRT(G738^2+H738^2+I738^2)</f>
        <v>95.396136201175622</v>
      </c>
      <c r="K738" s="2">
        <f t="shared" si="370"/>
        <v>65.028041036929523</v>
      </c>
      <c r="L738" s="6">
        <f t="shared" si="353"/>
        <v>2959.952988748335</v>
      </c>
      <c r="M738" s="2">
        <f t="shared" si="354"/>
        <v>37.513293086567437</v>
      </c>
      <c r="N738" s="2">
        <f t="shared" si="371"/>
        <v>95.396136201175622</v>
      </c>
      <c r="O738" s="2">
        <f t="shared" si="372"/>
        <v>65.028041036929523</v>
      </c>
      <c r="P738" s="5">
        <f t="shared" si="355"/>
        <v>0.38719095625308819</v>
      </c>
      <c r="Q738" s="4">
        <f t="shared" si="373"/>
        <v>0.39323702804333432</v>
      </c>
      <c r="R738" s="4">
        <f t="shared" si="356"/>
        <v>0.29353440258356311</v>
      </c>
      <c r="S738" s="4">
        <f t="shared" ref="S738:S801" si="377">IF(D738&gt;=hwind,vxw,0)</f>
        <v>0</v>
      </c>
      <c r="T738" s="4">
        <f t="shared" ref="T738:T801" si="378">IF(D738&gt;=hwind,vyw,0)</f>
        <v>0</v>
      </c>
      <c r="U738" s="5">
        <f t="shared" ref="U738:U801" si="379">-const*$P738*$N738*(G738-S738)</f>
        <v>1.2840289430637275</v>
      </c>
      <c r="V738" s="5">
        <f t="shared" ref="V738:V801" si="380">-const*$P738*$N738*(H738-T738)</f>
        <v>-10.231152771628194</v>
      </c>
      <c r="W738" s="5">
        <f t="shared" ref="W738:W801" si="381">-const*$P738*$N738*I738</f>
        <v>15.6382916869744</v>
      </c>
      <c r="X738" s="5">
        <f t="shared" si="357"/>
        <v>1</v>
      </c>
      <c r="Y738" s="5">
        <f t="shared" si="358"/>
        <v>-0.22632367237201112</v>
      </c>
      <c r="Z738" s="5">
        <f t="shared" si="359"/>
        <v>11.116213257645926</v>
      </c>
      <c r="AA738" s="5">
        <f t="shared" si="360"/>
        <v>7.2912236521187852</v>
      </c>
      <c r="AB738" s="5">
        <f t="shared" si="361"/>
        <v>1.0577052706917165</v>
      </c>
      <c r="AC738" s="5">
        <f t="shared" si="362"/>
        <v>0.88506048601773202</v>
      </c>
      <c r="AD738" s="5">
        <f t="shared" si="363"/>
        <v>-9.2444846609068136</v>
      </c>
      <c r="AE738">
        <f t="shared" si="351"/>
        <v>0</v>
      </c>
    </row>
    <row r="739" spans="1:31" x14ac:dyDescent="0.2">
      <c r="A739">
        <f t="shared" si="352"/>
        <v>7.0699999999998937</v>
      </c>
      <c r="B739" s="5">
        <f t="shared" si="364"/>
        <v>-50.34617756941995</v>
      </c>
      <c r="C739" s="5">
        <f t="shared" si="365"/>
        <v>475.37443210795112</v>
      </c>
      <c r="D739" s="5">
        <f t="shared" si="366"/>
        <v>-103.7292092722633</v>
      </c>
      <c r="E739" s="2">
        <f t="shared" si="374"/>
        <v>478.03304101056511</v>
      </c>
      <c r="F739" s="2">
        <f t="shared" si="375"/>
        <v>-6.0455718207246001</v>
      </c>
      <c r="G739" s="3">
        <f t="shared" si="367"/>
        <v>-6.5286352033324544</v>
      </c>
      <c r="H739" s="3">
        <f t="shared" si="368"/>
        <v>52.113345568975475</v>
      </c>
      <c r="I739" s="3">
        <f t="shared" si="369"/>
        <v>-79.734036428634852</v>
      </c>
      <c r="J739" s="2">
        <f t="shared" si="376"/>
        <v>95.477434136095837</v>
      </c>
      <c r="K739" s="2">
        <f t="shared" si="370"/>
        <v>65.083458852144403</v>
      </c>
      <c r="L739" s="6">
        <f t="shared" si="353"/>
        <v>2959.9499042292146</v>
      </c>
      <c r="M739" s="2">
        <f t="shared" si="354"/>
        <v>37.513253994571649</v>
      </c>
      <c r="N739" s="2">
        <f t="shared" si="371"/>
        <v>95.477434136095837</v>
      </c>
      <c r="O739" s="2">
        <f t="shared" si="372"/>
        <v>65.083458852144403</v>
      </c>
      <c r="P739" s="5">
        <f t="shared" si="355"/>
        <v>0.38719077619994641</v>
      </c>
      <c r="Q739" s="4">
        <f t="shared" si="373"/>
        <v>0.39290178180845697</v>
      </c>
      <c r="R739" s="4">
        <f t="shared" si="356"/>
        <v>0.29343711664064198</v>
      </c>
      <c r="S739" s="4">
        <f t="shared" si="377"/>
        <v>0</v>
      </c>
      <c r="T739" s="4">
        <f t="shared" si="378"/>
        <v>0</v>
      </c>
      <c r="U739" s="5">
        <f t="shared" si="379"/>
        <v>1.2830439514240797</v>
      </c>
      <c r="V739" s="5">
        <f t="shared" si="380"/>
        <v>-10.241606513198526</v>
      </c>
      <c r="W739" s="5">
        <f t="shared" si="381"/>
        <v>15.669779360649274</v>
      </c>
      <c r="X739" s="5">
        <f t="shared" si="357"/>
        <v>1.0000000000000002</v>
      </c>
      <c r="Y739" s="5">
        <f t="shared" si="358"/>
        <v>-0.22479504774183046</v>
      </c>
      <c r="Z739" s="5">
        <f t="shared" si="359"/>
        <v>11.135581082664851</v>
      </c>
      <c r="AA739" s="5">
        <f t="shared" si="360"/>
        <v>7.2965074388927738</v>
      </c>
      <c r="AB739" s="5">
        <f t="shared" si="361"/>
        <v>1.0582489036822493</v>
      </c>
      <c r="AC739" s="5">
        <f t="shared" si="362"/>
        <v>0.89397456946632481</v>
      </c>
      <c r="AD739" s="5">
        <f t="shared" si="363"/>
        <v>-9.2077132004579525</v>
      </c>
      <c r="AE739">
        <f t="shared" si="351"/>
        <v>0</v>
      </c>
    </row>
    <row r="740" spans="1:31" x14ac:dyDescent="0.2">
      <c r="A740">
        <f t="shared" si="352"/>
        <v>7.0799999999998935</v>
      </c>
      <c r="B740" s="5">
        <f t="shared" si="364"/>
        <v>-50.411411009008091</v>
      </c>
      <c r="C740" s="5">
        <f t="shared" si="365"/>
        <v>475.89561026236936</v>
      </c>
      <c r="D740" s="5">
        <f t="shared" si="366"/>
        <v>-104.52701002220967</v>
      </c>
      <c r="E740" s="2">
        <f t="shared" si="374"/>
        <v>478.55819105612653</v>
      </c>
      <c r="F740" s="2">
        <f t="shared" si="375"/>
        <v>-6.0467667375750249</v>
      </c>
      <c r="G740" s="3">
        <f t="shared" si="367"/>
        <v>-6.5180527142956315</v>
      </c>
      <c r="H740" s="3">
        <f t="shared" si="368"/>
        <v>52.122285314670137</v>
      </c>
      <c r="I740" s="3">
        <f t="shared" si="369"/>
        <v>-79.826113560639428</v>
      </c>
      <c r="J740" s="2">
        <f t="shared" si="376"/>
        <v>95.558495403633884</v>
      </c>
      <c r="K740" s="2">
        <f t="shared" si="370"/>
        <v>65.138715339900401</v>
      </c>
      <c r="L740" s="6">
        <f t="shared" si="353"/>
        <v>2959.9468198134791</v>
      </c>
      <c r="M740" s="2">
        <f t="shared" si="354"/>
        <v>37.513214903886102</v>
      </c>
      <c r="N740" s="2">
        <f t="shared" si="371"/>
        <v>95.558495403633884</v>
      </c>
      <c r="O740" s="2">
        <f t="shared" si="372"/>
        <v>65.138715339900401</v>
      </c>
      <c r="P740" s="5">
        <f t="shared" si="355"/>
        <v>0.3871905961530272</v>
      </c>
      <c r="Q740" s="4">
        <f t="shared" si="373"/>
        <v>0.39256807827951168</v>
      </c>
      <c r="R740" s="4">
        <f t="shared" si="356"/>
        <v>0.29334017754848163</v>
      </c>
      <c r="S740" s="4">
        <f t="shared" si="377"/>
        <v>0</v>
      </c>
      <c r="T740" s="4">
        <f t="shared" si="378"/>
        <v>0</v>
      </c>
      <c r="U740" s="5">
        <f t="shared" si="379"/>
        <v>1.2820511762974471</v>
      </c>
      <c r="V740" s="5">
        <f t="shared" si="380"/>
        <v>-10.252055349663619</v>
      </c>
      <c r="W740" s="5">
        <f t="shared" si="381"/>
        <v>15.70118673100219</v>
      </c>
      <c r="X740" s="5">
        <f t="shared" si="357"/>
        <v>0.99999999999999978</v>
      </c>
      <c r="Y740" s="5">
        <f t="shared" si="358"/>
        <v>-0.22327544808699573</v>
      </c>
      <c r="Z740" s="5">
        <f t="shared" si="359"/>
        <v>11.154890012719346</v>
      </c>
      <c r="AA740" s="5">
        <f t="shared" si="360"/>
        <v>7.3017920457117658</v>
      </c>
      <c r="AB740" s="5">
        <f t="shared" si="361"/>
        <v>1.0587757282104513</v>
      </c>
      <c r="AC740" s="5">
        <f t="shared" si="362"/>
        <v>0.90283466305572624</v>
      </c>
      <c r="AD740" s="5">
        <f t="shared" si="363"/>
        <v>-9.1710212232860435</v>
      </c>
      <c r="AE740">
        <f t="shared" si="351"/>
        <v>0</v>
      </c>
    </row>
    <row r="741" spans="1:31" x14ac:dyDescent="0.2">
      <c r="A741">
        <f t="shared" si="352"/>
        <v>7.0899999999998933</v>
      </c>
      <c r="B741" s="5">
        <f t="shared" si="364"/>
        <v>-50.476538597364637</v>
      </c>
      <c r="C741" s="5">
        <f t="shared" si="365"/>
        <v>476.41687825724921</v>
      </c>
      <c r="D741" s="5">
        <f t="shared" si="366"/>
        <v>-105.32572970887722</v>
      </c>
      <c r="E741" s="2">
        <f t="shared" si="374"/>
        <v>479.08341949722478</v>
      </c>
      <c r="F741" s="2">
        <f t="shared" si="375"/>
        <v>-6.0479453139789099</v>
      </c>
      <c r="G741" s="3">
        <f t="shared" si="367"/>
        <v>-6.5074649570135268</v>
      </c>
      <c r="H741" s="3">
        <f t="shared" si="368"/>
        <v>52.131313661300695</v>
      </c>
      <c r="I741" s="3">
        <f t="shared" si="369"/>
        <v>-79.917823772872282</v>
      </c>
      <c r="J741" s="2">
        <f t="shared" si="376"/>
        <v>95.639319951636764</v>
      </c>
      <c r="K741" s="2">
        <f t="shared" si="370"/>
        <v>65.193810464646731</v>
      </c>
      <c r="L741" s="6">
        <f t="shared" si="353"/>
        <v>2959.9437355162004</v>
      </c>
      <c r="M741" s="2">
        <f t="shared" si="354"/>
        <v>37.513175814701846</v>
      </c>
      <c r="N741" s="2">
        <f t="shared" si="371"/>
        <v>95.639319951636764</v>
      </c>
      <c r="O741" s="2">
        <f t="shared" si="372"/>
        <v>65.193810464646731</v>
      </c>
      <c r="P741" s="5">
        <f t="shared" si="355"/>
        <v>0.38719041611321026</v>
      </c>
      <c r="Q741" s="4">
        <f t="shared" si="373"/>
        <v>0.39223591127238927</v>
      </c>
      <c r="R741" s="4">
        <f t="shared" si="356"/>
        <v>0.29324358474728068</v>
      </c>
      <c r="S741" s="4">
        <f t="shared" si="377"/>
        <v>0</v>
      </c>
      <c r="T741" s="4">
        <f t="shared" si="378"/>
        <v>0</v>
      </c>
      <c r="U741" s="5">
        <f t="shared" si="379"/>
        <v>1.2810506628322593</v>
      </c>
      <c r="V741" s="5">
        <f t="shared" si="380"/>
        <v>-10.262499200729366</v>
      </c>
      <c r="W741" s="5">
        <f t="shared" si="381"/>
        <v>15.732513627447096</v>
      </c>
      <c r="X741" s="5">
        <f t="shared" si="357"/>
        <v>1</v>
      </c>
      <c r="Y741" s="5">
        <f t="shared" si="358"/>
        <v>-0.22176486355878305</v>
      </c>
      <c r="Z741" s="5">
        <f t="shared" si="359"/>
        <v>11.174140031964367</v>
      </c>
      <c r="AA741" s="5">
        <f t="shared" si="360"/>
        <v>7.3070774254261037</v>
      </c>
      <c r="AB741" s="5">
        <f t="shared" si="361"/>
        <v>1.0592857992734763</v>
      </c>
      <c r="AC741" s="5">
        <f t="shared" si="362"/>
        <v>0.91164083123500106</v>
      </c>
      <c r="AD741" s="5">
        <f t="shared" si="363"/>
        <v>-9.1344089471268006</v>
      </c>
      <c r="AE741">
        <f t="shared" si="351"/>
        <v>0</v>
      </c>
    </row>
    <row r="742" spans="1:31" x14ac:dyDescent="0.2">
      <c r="A742">
        <f t="shared" si="352"/>
        <v>7.0999999999998931</v>
      </c>
      <c r="B742" s="5">
        <f t="shared" si="364"/>
        <v>-50.541560282644809</v>
      </c>
      <c r="C742" s="5">
        <f t="shared" si="365"/>
        <v>476.93823697590375</v>
      </c>
      <c r="D742" s="5">
        <f t="shared" si="366"/>
        <v>-106.1253646670533</v>
      </c>
      <c r="E742" s="2">
        <f t="shared" si="374"/>
        <v>479.60872719904455</v>
      </c>
      <c r="F742" s="2">
        <f t="shared" si="375"/>
        <v>-6.0491075857637684</v>
      </c>
      <c r="G742" s="3">
        <f t="shared" si="367"/>
        <v>-6.4968720990207922</v>
      </c>
      <c r="H742" s="3">
        <f t="shared" si="368"/>
        <v>52.140430069613046</v>
      </c>
      <c r="I742" s="3">
        <f t="shared" si="369"/>
        <v>-80.009167862343546</v>
      </c>
      <c r="J742" s="2">
        <f t="shared" si="376"/>
        <v>95.719907735746958</v>
      </c>
      <c r="K742" s="2">
        <f t="shared" si="370"/>
        <v>65.248744196146532</v>
      </c>
      <c r="L742" s="6">
        <f t="shared" si="353"/>
        <v>2959.9406513523422</v>
      </c>
      <c r="M742" s="2">
        <f t="shared" si="354"/>
        <v>37.513136727208504</v>
      </c>
      <c r="N742" s="2">
        <f t="shared" si="371"/>
        <v>95.719907735746958</v>
      </c>
      <c r="O742" s="2">
        <f t="shared" si="372"/>
        <v>65.248744196146532</v>
      </c>
      <c r="P742" s="5">
        <f t="shared" si="355"/>
        <v>0.38719023608136904</v>
      </c>
      <c r="Q742" s="4">
        <f t="shared" si="373"/>
        <v>0.39190527461404023</v>
      </c>
      <c r="R742" s="4">
        <f t="shared" si="356"/>
        <v>0.29314733767059314</v>
      </c>
      <c r="S742" s="4">
        <f t="shared" si="377"/>
        <v>0</v>
      </c>
      <c r="T742" s="4">
        <f t="shared" si="378"/>
        <v>0</v>
      </c>
      <c r="U742" s="5">
        <f t="shared" si="379"/>
        <v>1.2800424563046846</v>
      </c>
      <c r="V742" s="5">
        <f t="shared" si="380"/>
        <v>-10.272937986442654</v>
      </c>
      <c r="W742" s="5">
        <f t="shared" si="381"/>
        <v>15.763759882674012</v>
      </c>
      <c r="X742" s="5">
        <f t="shared" si="357"/>
        <v>1</v>
      </c>
      <c r="Y742" s="5">
        <f t="shared" si="358"/>
        <v>-0.22026328407376849</v>
      </c>
      <c r="Z742" s="5">
        <f t="shared" si="359"/>
        <v>11.193331126249324</v>
      </c>
      <c r="AA742" s="5">
        <f t="shared" si="360"/>
        <v>7.3123635309588222</v>
      </c>
      <c r="AB742" s="5">
        <f t="shared" si="361"/>
        <v>1.059779172230916</v>
      </c>
      <c r="AC742" s="5">
        <f t="shared" si="362"/>
        <v>0.92039313980667004</v>
      </c>
      <c r="AD742" s="5">
        <f t="shared" si="363"/>
        <v>-9.097876586367164</v>
      </c>
      <c r="AE742">
        <f t="shared" si="351"/>
        <v>0</v>
      </c>
    </row>
    <row r="743" spans="1:31" x14ac:dyDescent="0.2">
      <c r="A743">
        <f t="shared" si="352"/>
        <v>7.1099999999998929</v>
      </c>
      <c r="B743" s="5">
        <f t="shared" si="364"/>
        <v>-50.606476014676403</v>
      </c>
      <c r="C743" s="5">
        <f t="shared" si="365"/>
        <v>477.45968729625685</v>
      </c>
      <c r="D743" s="5">
        <f t="shared" si="366"/>
        <v>-106.92591123950605</v>
      </c>
      <c r="E743" s="2">
        <f t="shared" si="374"/>
        <v>480.13411502169203</v>
      </c>
      <c r="F743" s="2">
        <f t="shared" si="375"/>
        <v>-6.0502535888742646</v>
      </c>
      <c r="G743" s="3">
        <f t="shared" si="367"/>
        <v>-6.4862743072984834</v>
      </c>
      <c r="H743" s="3">
        <f t="shared" si="368"/>
        <v>52.149634001011115</v>
      </c>
      <c r="I743" s="3">
        <f t="shared" si="369"/>
        <v>-80.100146628207213</v>
      </c>
      <c r="J743" s="2">
        <f t="shared" si="376"/>
        <v>95.80025871932304</v>
      </c>
      <c r="K743" s="2">
        <f t="shared" si="370"/>
        <v>65.30351650942265</v>
      </c>
      <c r="L743" s="6">
        <f t="shared" si="353"/>
        <v>2959.9375673367608</v>
      </c>
      <c r="M743" s="2">
        <f t="shared" si="354"/>
        <v>37.513097641594364</v>
      </c>
      <c r="N743" s="2">
        <f t="shared" si="371"/>
        <v>95.80025871932304</v>
      </c>
      <c r="O743" s="2">
        <f t="shared" si="372"/>
        <v>65.30351650942265</v>
      </c>
      <c r="P743" s="5">
        <f t="shared" si="355"/>
        <v>0.38719005605837081</v>
      </c>
      <c r="Q743" s="4">
        <f t="shared" si="373"/>
        <v>0.39157616214274293</v>
      </c>
      <c r="R743" s="4">
        <f t="shared" si="356"/>
        <v>0.29305143574544468</v>
      </c>
      <c r="S743" s="4">
        <f t="shared" si="377"/>
        <v>0</v>
      </c>
      <c r="T743" s="4">
        <f t="shared" si="378"/>
        <v>0</v>
      </c>
      <c r="U743" s="5">
        <f t="shared" si="379"/>
        <v>1.2790266021147367</v>
      </c>
      <c r="V743" s="5">
        <f t="shared" si="380"/>
        <v>-10.283371627189338</v>
      </c>
      <c r="W743" s="5">
        <f t="shared" si="381"/>
        <v>15.794925332634955</v>
      </c>
      <c r="X743" s="5">
        <f t="shared" si="357"/>
        <v>1</v>
      </c>
      <c r="Y743" s="5">
        <f t="shared" si="358"/>
        <v>-0.21877069931558729</v>
      </c>
      <c r="Z743" s="5">
        <f t="shared" si="359"/>
        <v>11.212463283106157</v>
      </c>
      <c r="AA743" s="5">
        <f t="shared" si="360"/>
        <v>7.317650315305559</v>
      </c>
      <c r="AB743" s="5">
        <f t="shared" si="361"/>
        <v>1.0602559027991494</v>
      </c>
      <c r="AC743" s="5">
        <f t="shared" si="362"/>
        <v>0.92909165591681919</v>
      </c>
      <c r="AD743" s="5">
        <f t="shared" si="363"/>
        <v>-9.0614243520594862</v>
      </c>
      <c r="AE743">
        <f t="shared" si="351"/>
        <v>0</v>
      </c>
    </row>
    <row r="744" spans="1:31" x14ac:dyDescent="0.2">
      <c r="A744">
        <f t="shared" si="352"/>
        <v>7.1199999999998926</v>
      </c>
      <c r="B744" s="5">
        <f t="shared" si="364"/>
        <v>-50.671285744954247</v>
      </c>
      <c r="C744" s="5">
        <f t="shared" si="365"/>
        <v>477.98123009084975</v>
      </c>
      <c r="D744" s="5">
        <f t="shared" si="366"/>
        <v>-107.72736577700573</v>
      </c>
      <c r="E744" s="2">
        <f t="shared" si="374"/>
        <v>480.65958382020079</v>
      </c>
      <c r="F744" s="2">
        <f t="shared" si="375"/>
        <v>-6.0513833593711421</v>
      </c>
      <c r="G744" s="3">
        <f t="shared" si="367"/>
        <v>-6.475671748270492</v>
      </c>
      <c r="H744" s="3">
        <f t="shared" si="368"/>
        <v>52.158924917570282</v>
      </c>
      <c r="I744" s="3">
        <f t="shared" si="369"/>
        <v>-80.190760871727804</v>
      </c>
      <c r="J744" s="2">
        <f t="shared" si="376"/>
        <v>95.880372873360869</v>
      </c>
      <c r="K744" s="2">
        <f t="shared" si="370"/>
        <v>65.358127384704062</v>
      </c>
      <c r="L744" s="6">
        <f t="shared" si="353"/>
        <v>2959.9344834842059</v>
      </c>
      <c r="M744" s="2">
        <f t="shared" si="354"/>
        <v>37.51305855804636</v>
      </c>
      <c r="N744" s="2">
        <f t="shared" si="371"/>
        <v>95.880372873360869</v>
      </c>
      <c r="O744" s="2">
        <f t="shared" si="372"/>
        <v>65.358127384704062</v>
      </c>
      <c r="P744" s="5">
        <f t="shared" si="355"/>
        <v>0.38718987604507643</v>
      </c>
      <c r="Q744" s="4">
        <f t="shared" si="373"/>
        <v>0.39124856770836447</v>
      </c>
      <c r="R744" s="4">
        <f t="shared" si="356"/>
        <v>0.29295587839244763</v>
      </c>
      <c r="S744" s="4">
        <f t="shared" si="377"/>
        <v>0</v>
      </c>
      <c r="T744" s="4">
        <f t="shared" si="378"/>
        <v>0</v>
      </c>
      <c r="U744" s="5">
        <f t="shared" si="379"/>
        <v>1.2780031457824101</v>
      </c>
      <c r="V744" s="5">
        <f t="shared" si="380"/>
        <v>-10.293800043692235</v>
      </c>
      <c r="W744" s="5">
        <f t="shared" si="381"/>
        <v>15.826009816529744</v>
      </c>
      <c r="X744" s="5">
        <f t="shared" si="357"/>
        <v>1</v>
      </c>
      <c r="Y744" s="5">
        <f t="shared" si="358"/>
        <v>-0.21728709873670107</v>
      </c>
      <c r="Z744" s="5">
        <f t="shared" si="359"/>
        <v>11.231536491737412</v>
      </c>
      <c r="AA744" s="5">
        <f t="shared" si="360"/>
        <v>7.3229377315344921</v>
      </c>
      <c r="AB744" s="5">
        <f t="shared" si="361"/>
        <v>1.0607160470457091</v>
      </c>
      <c r="AC744" s="5">
        <f t="shared" si="362"/>
        <v>0.93773644804517708</v>
      </c>
      <c r="AD744" s="5">
        <f t="shared" si="363"/>
        <v>-9.025052451935764</v>
      </c>
      <c r="AE744">
        <f t="shared" si="351"/>
        <v>0</v>
      </c>
    </row>
    <row r="745" spans="1:31" x14ac:dyDescent="0.2">
      <c r="A745">
        <f t="shared" si="352"/>
        <v>7.1299999999998924</v>
      </c>
      <c r="B745" s="5">
        <f t="shared" si="364"/>
        <v>-50.735989426634596</v>
      </c>
      <c r="C745" s="5">
        <f t="shared" si="365"/>
        <v>478.50286622684786</v>
      </c>
      <c r="D745" s="5">
        <f t="shared" si="366"/>
        <v>-108.5297246383456</v>
      </c>
      <c r="E745" s="2">
        <f t="shared" si="374"/>
        <v>481.18513444453811</v>
      </c>
      <c r="F745" s="2">
        <f t="shared" si="375"/>
        <v>-6.0524969334301222</v>
      </c>
      <c r="G745" s="3">
        <f t="shared" si="367"/>
        <v>-6.4650645878000352</v>
      </c>
      <c r="H745" s="3">
        <f t="shared" si="368"/>
        <v>52.168302282050732</v>
      </c>
      <c r="I745" s="3">
        <f t="shared" si="369"/>
        <v>-80.281011396247166</v>
      </c>
      <c r="J745" s="2">
        <f t="shared" si="376"/>
        <v>95.9602501764153</v>
      </c>
      <c r="K745" s="2">
        <f t="shared" si="370"/>
        <v>65.412576807372389</v>
      </c>
      <c r="L745" s="6">
        <f t="shared" si="353"/>
        <v>2959.9313998093216</v>
      </c>
      <c r="M745" s="2">
        <f t="shared" si="354"/>
        <v>37.513019476750081</v>
      </c>
      <c r="N745" s="2">
        <f t="shared" si="371"/>
        <v>95.9602501764153</v>
      </c>
      <c r="O745" s="2">
        <f t="shared" si="372"/>
        <v>65.412576807372389</v>
      </c>
      <c r="P745" s="5">
        <f t="shared" si="355"/>
        <v>0.38718969604234071</v>
      </c>
      <c r="Q745" s="4">
        <f t="shared" si="373"/>
        <v>0.39092248517261441</v>
      </c>
      <c r="R745" s="4">
        <f t="shared" si="356"/>
        <v>0.29286066502591357</v>
      </c>
      <c r="S745" s="4">
        <f t="shared" si="377"/>
        <v>0</v>
      </c>
      <c r="T745" s="4">
        <f t="shared" si="378"/>
        <v>0</v>
      </c>
      <c r="U745" s="5">
        <f t="shared" si="379"/>
        <v>1.2769721329438413</v>
      </c>
      <c r="V745" s="5">
        <f t="shared" si="380"/>
        <v>-10.30422315700922</v>
      </c>
      <c r="W745" s="5">
        <f t="shared" si="381"/>
        <v>15.857013176791702</v>
      </c>
      <c r="X745" s="5">
        <f t="shared" si="357"/>
        <v>0.99999999999999978</v>
      </c>
      <c r="Y745" s="5">
        <f t="shared" si="358"/>
        <v>-0.21581247156017411</v>
      </c>
      <c r="Z745" s="5">
        <f t="shared" si="359"/>
        <v>11.250550743004277</v>
      </c>
      <c r="AA745" s="5">
        <f t="shared" si="360"/>
        <v>7.3282257327862768</v>
      </c>
      <c r="AB745" s="5">
        <f t="shared" si="361"/>
        <v>1.0611596613836671</v>
      </c>
      <c r="AC745" s="5">
        <f t="shared" si="362"/>
        <v>0.94632758599505706</v>
      </c>
      <c r="AD745" s="5">
        <f t="shared" si="363"/>
        <v>-8.9887610904220203</v>
      </c>
      <c r="AE745">
        <f t="shared" si="351"/>
        <v>0</v>
      </c>
    </row>
    <row r="746" spans="1:31" x14ac:dyDescent="0.2">
      <c r="A746">
        <f t="shared" ref="A746:A809" si="382">A745+dt</f>
        <v>7.1399999999998922</v>
      </c>
      <c r="B746" s="5">
        <f t="shared" si="364"/>
        <v>-50.800587014529533</v>
      </c>
      <c r="C746" s="5">
        <f t="shared" si="365"/>
        <v>479.02459656604771</v>
      </c>
      <c r="D746" s="5">
        <f t="shared" si="366"/>
        <v>-109.33298419036258</v>
      </c>
      <c r="E746" s="2">
        <f t="shared" si="374"/>
        <v>481.71076773961113</v>
      </c>
      <c r="F746" s="2">
        <f t="shared" si="375"/>
        <v>-6.0535943473408143</v>
      </c>
      <c r="G746" s="3">
        <f t="shared" si="367"/>
        <v>-6.4544529911861988</v>
      </c>
      <c r="H746" s="3">
        <f t="shared" si="368"/>
        <v>52.177765557910682</v>
      </c>
      <c r="I746" s="3">
        <f t="shared" si="369"/>
        <v>-80.37089900715138</v>
      </c>
      <c r="J746" s="2">
        <f t="shared" si="376"/>
        <v>96.03989061452252</v>
      </c>
      <c r="K746" s="2">
        <f t="shared" si="370"/>
        <v>65.466864767909001</v>
      </c>
      <c r="L746" s="6">
        <f t="shared" si="353"/>
        <v>2959.928316326645</v>
      </c>
      <c r="M746" s="2">
        <f t="shared" si="354"/>
        <v>37.51298039788977</v>
      </c>
      <c r="N746" s="2">
        <f t="shared" si="371"/>
        <v>96.03989061452252</v>
      </c>
      <c r="O746" s="2">
        <f t="shared" si="372"/>
        <v>65.466864767909001</v>
      </c>
      <c r="P746" s="5">
        <f t="shared" si="355"/>
        <v>0.38718951605101226</v>
      </c>
      <c r="Q746" s="4">
        <f t="shared" si="373"/>
        <v>0.39059790840929282</v>
      </c>
      <c r="R746" s="4">
        <f t="shared" si="356"/>
        <v>0.29276579505396594</v>
      </c>
      <c r="S746" s="4">
        <f t="shared" si="377"/>
        <v>0</v>
      </c>
      <c r="T746" s="4">
        <f t="shared" si="378"/>
        <v>0</v>
      </c>
      <c r="U746" s="5">
        <f t="shared" si="379"/>
        <v>1.2759336093475007</v>
      </c>
      <c r="V746" s="5">
        <f t="shared" si="380"/>
        <v>-10.314640888531356</v>
      </c>
      <c r="W746" s="5">
        <f t="shared" si="381"/>
        <v>15.887935259073265</v>
      </c>
      <c r="X746" s="5">
        <f t="shared" si="357"/>
        <v>1</v>
      </c>
      <c r="Y746" s="5">
        <f t="shared" si="358"/>
        <v>-0.21434680678145601</v>
      </c>
      <c r="Z746" s="5">
        <f t="shared" si="359"/>
        <v>11.2695060294147</v>
      </c>
      <c r="AA746" s="5">
        <f t="shared" si="360"/>
        <v>7.3335142722740736</v>
      </c>
      <c r="AB746" s="5">
        <f t="shared" si="361"/>
        <v>1.0615868025660447</v>
      </c>
      <c r="AC746" s="5">
        <f t="shared" si="362"/>
        <v>0.95486514088334395</v>
      </c>
      <c r="AD746" s="5">
        <f t="shared" si="363"/>
        <v>-8.9525504686526602</v>
      </c>
      <c r="AE746">
        <f t="shared" si="351"/>
        <v>0</v>
      </c>
    </row>
    <row r="747" spans="1:31" x14ac:dyDescent="0.2">
      <c r="A747">
        <f t="shared" si="382"/>
        <v>7.149999999999892</v>
      </c>
      <c r="B747" s="5">
        <f t="shared" si="364"/>
        <v>-50.86507846510127</v>
      </c>
      <c r="C747" s="5">
        <f t="shared" si="365"/>
        <v>479.54642196488385</v>
      </c>
      <c r="D747" s="5">
        <f t="shared" si="366"/>
        <v>-110.13714080795752</v>
      </c>
      <c r="E747" s="2">
        <f t="shared" si="374"/>
        <v>482.23648454527302</v>
      </c>
      <c r="F747" s="2">
        <f t="shared" si="375"/>
        <v>-6.0546756375056194</v>
      </c>
      <c r="G747" s="3">
        <f t="shared" si="367"/>
        <v>-6.443837123160538</v>
      </c>
      <c r="H747" s="3">
        <f t="shared" si="368"/>
        <v>52.187314209319517</v>
      </c>
      <c r="I747" s="3">
        <f t="shared" si="369"/>
        <v>-80.4604245118379</v>
      </c>
      <c r="J747" s="2">
        <f t="shared" si="376"/>
        <v>96.119294181122811</v>
      </c>
      <c r="K747" s="2">
        <f t="shared" si="370"/>
        <v>65.520991261842397</v>
      </c>
      <c r="L747" s="6">
        <f t="shared" si="353"/>
        <v>2959.9252330506069</v>
      </c>
      <c r="M747" s="2">
        <f t="shared" si="354"/>
        <v>37.512941321648313</v>
      </c>
      <c r="N747" s="2">
        <f t="shared" si="371"/>
        <v>96.119294181122811</v>
      </c>
      <c r="O747" s="2">
        <f t="shared" si="372"/>
        <v>65.520991261842397</v>
      </c>
      <c r="P747" s="5">
        <f t="shared" si="355"/>
        <v>0.38718933607193329</v>
      </c>
      <c r="Q747" s="4">
        <f t="shared" si="373"/>
        <v>0.39027483130453122</v>
      </c>
      <c r="R747" s="4">
        <f t="shared" si="356"/>
        <v>0.29267126787865028</v>
      </c>
      <c r="S747" s="4">
        <f t="shared" si="377"/>
        <v>0</v>
      </c>
      <c r="T747" s="4">
        <f t="shared" si="378"/>
        <v>0</v>
      </c>
      <c r="U747" s="5">
        <f t="shared" si="379"/>
        <v>1.2748876208504094</v>
      </c>
      <c r="V747" s="5">
        <f t="shared" si="380"/>
        <v>-10.325053159981083</v>
      </c>
      <c r="W747" s="5">
        <f t="shared" si="381"/>
        <v>15.918775912231483</v>
      </c>
      <c r="X747" s="5">
        <f t="shared" si="357"/>
        <v>0.99999999999999978</v>
      </c>
      <c r="Y747" s="5">
        <f t="shared" si="358"/>
        <v>-0.21289009317017296</v>
      </c>
      <c r="Z747" s="5">
        <f t="shared" si="359"/>
        <v>11.288402345111429</v>
      </c>
      <c r="AA747" s="5">
        <f t="shared" si="360"/>
        <v>7.3388033032835489</v>
      </c>
      <c r="AB747" s="5">
        <f t="shared" si="361"/>
        <v>1.0619975276802365</v>
      </c>
      <c r="AC747" s="5">
        <f t="shared" si="362"/>
        <v>0.96334918513034573</v>
      </c>
      <c r="AD747" s="5">
        <f t="shared" si="363"/>
        <v>-8.9164207844849663</v>
      </c>
      <c r="AE747">
        <f t="shared" si="351"/>
        <v>0</v>
      </c>
    </row>
    <row r="748" spans="1:31" x14ac:dyDescent="0.2">
      <c r="A748">
        <f t="shared" si="382"/>
        <v>7.1599999999998918</v>
      </c>
      <c r="B748" s="5">
        <f t="shared" si="364"/>
        <v>-50.929463736456491</v>
      </c>
      <c r="C748" s="5">
        <f t="shared" si="365"/>
        <v>480.0683432744363</v>
      </c>
      <c r="D748" s="5">
        <f t="shared" si="366"/>
        <v>-110.94219087411513</v>
      </c>
      <c r="E748" s="2">
        <f t="shared" si="374"/>
        <v>482.76228569633014</v>
      </c>
      <c r="F748" s="2">
        <f t="shared" si="375"/>
        <v>-6.0557408404386273</v>
      </c>
      <c r="G748" s="3">
        <f t="shared" si="367"/>
        <v>-6.4332171478837354</v>
      </c>
      <c r="H748" s="3">
        <f t="shared" si="368"/>
        <v>52.196947701170821</v>
      </c>
      <c r="I748" s="3">
        <f t="shared" si="369"/>
        <v>-80.549588719682745</v>
      </c>
      <c r="J748" s="2">
        <f t="shared" si="376"/>
        <v>96.198460876984029</v>
      </c>
      <c r="K748" s="2">
        <f t="shared" si="370"/>
        <v>65.57495628969599</v>
      </c>
      <c r="L748" s="6">
        <f t="shared" si="353"/>
        <v>2959.9221499955343</v>
      </c>
      <c r="M748" s="2">
        <f t="shared" si="354"/>
        <v>37.51290224820729</v>
      </c>
      <c r="N748" s="2">
        <f t="shared" si="371"/>
        <v>96.198460876984029</v>
      </c>
      <c r="O748" s="2">
        <f t="shared" si="372"/>
        <v>65.57495628969599</v>
      </c>
      <c r="P748" s="5">
        <f t="shared" si="355"/>
        <v>0.38718915610594018</v>
      </c>
      <c r="Q748" s="4">
        <f t="shared" si="373"/>
        <v>0.38995324775702772</v>
      </c>
      <c r="R748" s="4">
        <f t="shared" si="356"/>
        <v>0.29257708289604412</v>
      </c>
      <c r="S748" s="4">
        <f t="shared" si="377"/>
        <v>0</v>
      </c>
      <c r="T748" s="4">
        <f t="shared" si="378"/>
        <v>0</v>
      </c>
      <c r="U748" s="5">
        <f t="shared" si="379"/>
        <v>1.2738342134143898</v>
      </c>
      <c r="V748" s="5">
        <f t="shared" si="380"/>
        <v>-10.335459893410491</v>
      </c>
      <c r="W748" s="5">
        <f t="shared" si="381"/>
        <v>15.949534988313447</v>
      </c>
      <c r="X748" s="5">
        <f t="shared" si="357"/>
        <v>1</v>
      </c>
      <c r="Y748" s="5">
        <f t="shared" si="358"/>
        <v>-0.21144231927192567</v>
      </c>
      <c r="Z748" s="5">
        <f t="shared" si="359"/>
        <v>11.307239685860162</v>
      </c>
      <c r="AA748" s="5">
        <f t="shared" si="360"/>
        <v>7.3440927791729695</v>
      </c>
      <c r="AB748" s="5">
        <f t="shared" si="361"/>
        <v>1.0623918941424642</v>
      </c>
      <c r="AC748" s="5">
        <f t="shared" si="362"/>
        <v>0.97177979244967183</v>
      </c>
      <c r="AD748" s="5">
        <f t="shared" si="363"/>
        <v>-8.880372232513583</v>
      </c>
      <c r="AE748">
        <f t="shared" si="351"/>
        <v>0</v>
      </c>
    </row>
    <row r="749" spans="1:31" x14ac:dyDescent="0.2">
      <c r="A749">
        <f t="shared" si="382"/>
        <v>7.1699999999998916</v>
      </c>
      <c r="B749" s="5">
        <f t="shared" si="364"/>
        <v>-50.993742788340619</v>
      </c>
      <c r="C749" s="5">
        <f t="shared" si="365"/>
        <v>480.5903613404376</v>
      </c>
      <c r="D749" s="5">
        <f t="shared" si="366"/>
        <v>-111.74813077992359</v>
      </c>
      <c r="E749" s="2">
        <f t="shared" si="374"/>
        <v>483.28817202254783</v>
      </c>
      <c r="F749" s="2">
        <f t="shared" si="375"/>
        <v>-6.0567899927645259</v>
      </c>
      <c r="G749" s="3">
        <f t="shared" si="367"/>
        <v>-6.4225932289423104</v>
      </c>
      <c r="H749" s="3">
        <f t="shared" si="368"/>
        <v>52.206665499095315</v>
      </c>
      <c r="I749" s="3">
        <f t="shared" si="369"/>
        <v>-80.638392442007884</v>
      </c>
      <c r="J749" s="2">
        <f t="shared" si="376"/>
        <v>96.277390710125488</v>
      </c>
      <c r="K749" s="2">
        <f t="shared" si="370"/>
        <v>65.628759856936256</v>
      </c>
      <c r="L749" s="6">
        <f t="shared" si="353"/>
        <v>2959.9190671756478</v>
      </c>
      <c r="M749" s="2">
        <f t="shared" si="354"/>
        <v>37.512863177746922</v>
      </c>
      <c r="N749" s="2">
        <f t="shared" si="371"/>
        <v>96.277390710125488</v>
      </c>
      <c r="O749" s="2">
        <f t="shared" si="372"/>
        <v>65.628759856936256</v>
      </c>
      <c r="P749" s="5">
        <f t="shared" si="355"/>
        <v>0.38718897615386288</v>
      </c>
      <c r="Q749" s="4">
        <f t="shared" si="373"/>
        <v>0.38963315167827556</v>
      </c>
      <c r="R749" s="4">
        <f t="shared" si="356"/>
        <v>0.29248323949636446</v>
      </c>
      <c r="S749" s="4">
        <f t="shared" si="377"/>
        <v>0</v>
      </c>
      <c r="T749" s="4">
        <f t="shared" si="378"/>
        <v>0</v>
      </c>
      <c r="U749" s="5">
        <f t="shared" si="379"/>
        <v>1.2727734331023364</v>
      </c>
      <c r="V749" s="5">
        <f t="shared" si="380"/>
        <v>-10.345861011199608</v>
      </c>
      <c r="W749" s="5">
        <f t="shared" si="381"/>
        <v>15.980212342541575</v>
      </c>
      <c r="X749" s="5">
        <f t="shared" si="357"/>
        <v>0.99999999999999978</v>
      </c>
      <c r="Y749" s="5">
        <f t="shared" si="358"/>
        <v>-0.21000347341009593</v>
      </c>
      <c r="Z749" s="5">
        <f t="shared" si="359"/>
        <v>11.326018049037582</v>
      </c>
      <c r="AA749" s="5">
        <f t="shared" si="360"/>
        <v>7.349382653373274</v>
      </c>
      <c r="AB749" s="5">
        <f t="shared" si="361"/>
        <v>1.0627699596922404</v>
      </c>
      <c r="AC749" s="5">
        <f t="shared" si="362"/>
        <v>0.9801570378379747</v>
      </c>
      <c r="AD749" s="5">
        <f t="shared" si="363"/>
        <v>-8.8444050040851501</v>
      </c>
      <c r="AE749">
        <f t="shared" si="351"/>
        <v>0</v>
      </c>
    </row>
    <row r="750" spans="1:31" x14ac:dyDescent="0.2">
      <c r="A750">
        <f t="shared" si="382"/>
        <v>7.1799999999998914</v>
      </c>
      <c r="B750" s="5">
        <f t="shared" si="364"/>
        <v>-51.057915582132061</v>
      </c>
      <c r="C750" s="5">
        <f t="shared" si="365"/>
        <v>481.11247700328045</v>
      </c>
      <c r="D750" s="5">
        <f t="shared" si="366"/>
        <v>-112.55495692459387</v>
      </c>
      <c r="E750" s="2">
        <f t="shared" si="374"/>
        <v>483.81414434865809</v>
      </c>
      <c r="F750" s="2">
        <f t="shared" si="375"/>
        <v>-6.0578231312174857</v>
      </c>
      <c r="G750" s="3">
        <f t="shared" si="367"/>
        <v>-6.4119655293453883</v>
      </c>
      <c r="H750" s="3">
        <f t="shared" si="368"/>
        <v>52.216467069473694</v>
      </c>
      <c r="I750" s="3">
        <f t="shared" si="369"/>
        <v>-80.726836492048733</v>
      </c>
      <c r="J750" s="2">
        <f t="shared" si="376"/>
        <v>96.356083695742399</v>
      </c>
      <c r="K750" s="2">
        <f t="shared" si="370"/>
        <v>65.682401973921202</v>
      </c>
      <c r="L750" s="6">
        <f t="shared" si="353"/>
        <v>2959.9159846050638</v>
      </c>
      <c r="M750" s="2">
        <f t="shared" si="354"/>
        <v>37.512824110446118</v>
      </c>
      <c r="N750" s="2">
        <f t="shared" si="371"/>
        <v>96.356083695742399</v>
      </c>
      <c r="O750" s="2">
        <f t="shared" si="372"/>
        <v>65.682401973921202</v>
      </c>
      <c r="P750" s="5">
        <f t="shared" si="355"/>
        <v>0.38718879621652547</v>
      </c>
      <c r="Q750" s="4">
        <f t="shared" si="373"/>
        <v>0.38931453699278629</v>
      </c>
      <c r="R750" s="4">
        <f t="shared" si="356"/>
        <v>0.29238973706407528</v>
      </c>
      <c r="S750" s="4">
        <f t="shared" si="377"/>
        <v>0</v>
      </c>
      <c r="T750" s="4">
        <f t="shared" si="378"/>
        <v>0</v>
      </c>
      <c r="U750" s="5">
        <f t="shared" si="379"/>
        <v>1.2717053260745206</v>
      </c>
      <c r="V750" s="5">
        <f t="shared" si="380"/>
        <v>-10.356256436054771</v>
      </c>
      <c r="W750" s="5">
        <f t="shared" si="381"/>
        <v>16.010807833298848</v>
      </c>
      <c r="X750" s="5">
        <f t="shared" si="357"/>
        <v>1</v>
      </c>
      <c r="Y750" s="5">
        <f t="shared" si="358"/>
        <v>-0.20857354368765813</v>
      </c>
      <c r="Z750" s="5">
        <f t="shared" si="359"/>
        <v>11.344737433619523</v>
      </c>
      <c r="AA750" s="5">
        <f t="shared" si="360"/>
        <v>7.3546728793882181</v>
      </c>
      <c r="AB750" s="5">
        <f t="shared" si="361"/>
        <v>1.0631317823868625</v>
      </c>
      <c r="AC750" s="5">
        <f t="shared" si="362"/>
        <v>0.98848099756475172</v>
      </c>
      <c r="AD750" s="5">
        <f t="shared" si="363"/>
        <v>-8.808519287312933</v>
      </c>
      <c r="AE750">
        <f t="shared" si="351"/>
        <v>0</v>
      </c>
    </row>
    <row r="751" spans="1:31" x14ac:dyDescent="0.2">
      <c r="A751">
        <f t="shared" si="382"/>
        <v>7.1899999999998911</v>
      </c>
      <c r="B751" s="5">
        <f t="shared" si="364"/>
        <v>-51.121982080836396</v>
      </c>
      <c r="C751" s="5">
        <f t="shared" si="365"/>
        <v>481.63469109802509</v>
      </c>
      <c r="D751" s="5">
        <f t="shared" si="366"/>
        <v>-113.36266571547873</v>
      </c>
      <c r="E751" s="2">
        <f t="shared" si="374"/>
        <v>484.34020349436554</v>
      </c>
      <c r="F751" s="2">
        <f t="shared" si="375"/>
        <v>-6.0588402926400597</v>
      </c>
      <c r="G751" s="3">
        <f t="shared" si="367"/>
        <v>-6.4013342115215197</v>
      </c>
      <c r="H751" s="3">
        <f t="shared" si="368"/>
        <v>52.226351879449339</v>
      </c>
      <c r="I751" s="3">
        <f t="shared" si="369"/>
        <v>-80.814921684921856</v>
      </c>
      <c r="J751" s="2">
        <f t="shared" si="376"/>
        <v>96.434539856130954</v>
      </c>
      <c r="K751" s="2">
        <f t="shared" si="370"/>
        <v>65.735882655849323</v>
      </c>
      <c r="L751" s="6">
        <f t="shared" si="353"/>
        <v>2959.9129022977945</v>
      </c>
      <c r="M751" s="2">
        <f t="shared" si="354"/>
        <v>37.512785046482463</v>
      </c>
      <c r="N751" s="2">
        <f t="shared" si="371"/>
        <v>96.434539856130954</v>
      </c>
      <c r="O751" s="2">
        <f t="shared" si="372"/>
        <v>65.735882655849323</v>
      </c>
      <c r="P751" s="5">
        <f t="shared" si="355"/>
        <v>0.38718861629474571</v>
      </c>
      <c r="Q751" s="4">
        <f t="shared" si="373"/>
        <v>0.38899739763830621</v>
      </c>
      <c r="R751" s="4">
        <f t="shared" si="356"/>
        <v>0.29229657497799277</v>
      </c>
      <c r="S751" s="4">
        <f t="shared" si="377"/>
        <v>0</v>
      </c>
      <c r="T751" s="4">
        <f t="shared" si="378"/>
        <v>0</v>
      </c>
      <c r="U751" s="5">
        <f t="shared" si="379"/>
        <v>1.2706299385849227</v>
      </c>
      <c r="V751" s="5">
        <f t="shared" si="380"/>
        <v>-10.366646091007052</v>
      </c>
      <c r="W751" s="5">
        <f t="shared" si="381"/>
        <v>16.041321322113941</v>
      </c>
      <c r="X751" s="5">
        <f t="shared" si="357"/>
        <v>1</v>
      </c>
      <c r="Y751" s="5">
        <f t="shared" si="358"/>
        <v>-0.20715251798899625</v>
      </c>
      <c r="Z751" s="5">
        <f t="shared" si="359"/>
        <v>11.363397840169064</v>
      </c>
      <c r="AA751" s="5">
        <f t="shared" si="360"/>
        <v>7.3599634107945251</v>
      </c>
      <c r="AB751" s="5">
        <f t="shared" si="361"/>
        <v>1.0634774205959263</v>
      </c>
      <c r="AC751" s="5">
        <f t="shared" si="362"/>
        <v>0.99675174916201215</v>
      </c>
      <c r="AD751" s="5">
        <f t="shared" si="363"/>
        <v>-8.7727152670915345</v>
      </c>
      <c r="AE751">
        <f t="shared" si="351"/>
        <v>0</v>
      </c>
    </row>
    <row r="752" spans="1:31" x14ac:dyDescent="0.2">
      <c r="A752">
        <f t="shared" si="382"/>
        <v>7.1999999999998909</v>
      </c>
      <c r="B752" s="5">
        <f t="shared" si="364"/>
        <v>-51.185942249080583</v>
      </c>
      <c r="C752" s="5">
        <f t="shared" si="365"/>
        <v>482.15700445440706</v>
      </c>
      <c r="D752" s="5">
        <f t="shared" si="366"/>
        <v>-114.1712535680913</v>
      </c>
      <c r="E752" s="2">
        <f t="shared" si="374"/>
        <v>484.86635027435483</v>
      </c>
      <c r="F752" s="2">
        <f t="shared" si="375"/>
        <v>-6.0598415139820725</v>
      </c>
      <c r="G752" s="3">
        <f t="shared" si="367"/>
        <v>-6.3906994373155603</v>
      </c>
      <c r="H752" s="3">
        <f t="shared" si="368"/>
        <v>52.236319396940956</v>
      </c>
      <c r="I752" s="3">
        <f t="shared" si="369"/>
        <v>-80.902648837592778</v>
      </c>
      <c r="J752" s="2">
        <f t="shared" si="376"/>
        <v>96.512759220613873</v>
      </c>
      <c r="K752" s="2">
        <f t="shared" si="370"/>
        <v>65.789201922708841</v>
      </c>
      <c r="L752" s="6">
        <f t="shared" si="353"/>
        <v>2959.9098202677483</v>
      </c>
      <c r="M752" s="2">
        <f t="shared" si="354"/>
        <v>37.512745986032229</v>
      </c>
      <c r="N752" s="2">
        <f t="shared" si="371"/>
        <v>96.512759220613873</v>
      </c>
      <c r="O752" s="2">
        <f t="shared" si="372"/>
        <v>65.789201922708841</v>
      </c>
      <c r="P752" s="5">
        <f t="shared" si="355"/>
        <v>0.38718843638933548</v>
      </c>
      <c r="Q752" s="4">
        <f t="shared" si="373"/>
        <v>0.38868172756602726</v>
      </c>
      <c r="R752" s="4">
        <f t="shared" si="356"/>
        <v>0.29220375261138981</v>
      </c>
      <c r="S752" s="4">
        <f t="shared" si="377"/>
        <v>0</v>
      </c>
      <c r="T752" s="4">
        <f t="shared" si="378"/>
        <v>0</v>
      </c>
      <c r="U752" s="5">
        <f t="shared" si="379"/>
        <v>1.2695473169775919</v>
      </c>
      <c r="V752" s="5">
        <f t="shared" si="380"/>
        <v>-10.377029899410736</v>
      </c>
      <c r="W752" s="5">
        <f t="shared" si="381"/>
        <v>16.071752673646291</v>
      </c>
      <c r="X752" s="5">
        <f t="shared" si="357"/>
        <v>1</v>
      </c>
      <c r="Y752" s="5">
        <f t="shared" si="358"/>
        <v>-0.20574038398172831</v>
      </c>
      <c r="Z752" s="5">
        <f t="shared" si="359"/>
        <v>11.381999270824688</v>
      </c>
      <c r="AA752" s="5">
        <f t="shared" si="360"/>
        <v>7.3652542012420765</v>
      </c>
      <c r="AB752" s="5">
        <f t="shared" si="361"/>
        <v>1.0638069329958637</v>
      </c>
      <c r="AC752" s="5">
        <f t="shared" si="362"/>
        <v>1.0049693714139512</v>
      </c>
      <c r="AD752" s="5">
        <f t="shared" si="363"/>
        <v>-8.7369931251116313</v>
      </c>
      <c r="AE752">
        <f t="shared" si="351"/>
        <v>0</v>
      </c>
    </row>
    <row r="753" spans="1:31" x14ac:dyDescent="0.2">
      <c r="A753">
        <f t="shared" si="382"/>
        <v>7.2099999999998907</v>
      </c>
      <c r="B753" s="5">
        <f t="shared" si="364"/>
        <v>-51.24979605310709</v>
      </c>
      <c r="C753" s="5">
        <f t="shared" si="365"/>
        <v>482.67941789684505</v>
      </c>
      <c r="D753" s="5">
        <f t="shared" si="366"/>
        <v>-114.98071690612349</v>
      </c>
      <c r="E753" s="2">
        <f t="shared" si="374"/>
        <v>485.39258549829771</v>
      </c>
      <c r="F753" s="2">
        <f t="shared" si="375"/>
        <v>-6.0608268322995134</v>
      </c>
      <c r="G753" s="3">
        <f t="shared" si="367"/>
        <v>-6.3800613679856015</v>
      </c>
      <c r="H753" s="3">
        <f t="shared" si="368"/>
        <v>52.246369090655094</v>
      </c>
      <c r="I753" s="3">
        <f t="shared" si="369"/>
        <v>-80.990018768843896</v>
      </c>
      <c r="J753" s="2">
        <f t="shared" si="376"/>
        <v>96.590741825466424</v>
      </c>
      <c r="K753" s="2">
        <f t="shared" si="370"/>
        <v>65.842359799227282</v>
      </c>
      <c r="L753" s="6">
        <f t="shared" si="353"/>
        <v>2959.9067385287299</v>
      </c>
      <c r="M753" s="2">
        <f t="shared" si="354"/>
        <v>37.512706929270358</v>
      </c>
      <c r="N753" s="2">
        <f t="shared" si="371"/>
        <v>96.590741825466424</v>
      </c>
      <c r="O753" s="2">
        <f t="shared" si="372"/>
        <v>65.842359799227282</v>
      </c>
      <c r="P753" s="5">
        <f t="shared" si="355"/>
        <v>0.38718825650110056</v>
      </c>
      <c r="Q753" s="4">
        <f t="shared" si="373"/>
        <v>0.38836752074079245</v>
      </c>
      <c r="R753" s="4">
        <f t="shared" si="356"/>
        <v>0.29211126933209908</v>
      </c>
      <c r="S753" s="4">
        <f t="shared" si="377"/>
        <v>0</v>
      </c>
      <c r="T753" s="4">
        <f t="shared" si="378"/>
        <v>0</v>
      </c>
      <c r="U753" s="5">
        <f t="shared" si="379"/>
        <v>1.2684575076830336</v>
      </c>
      <c r="V753" s="5">
        <f t="shared" si="380"/>
        <v>-10.387407784941827</v>
      </c>
      <c r="W753" s="5">
        <f t="shared" si="381"/>
        <v>16.102101755671026</v>
      </c>
      <c r="X753" s="5">
        <f t="shared" si="357"/>
        <v>1</v>
      </c>
      <c r="Y753" s="5">
        <f t="shared" si="358"/>
        <v>-0.2043371291185361</v>
      </c>
      <c r="Z753" s="5">
        <f t="shared" si="359"/>
        <v>11.400541729288401</v>
      </c>
      <c r="AA753" s="5">
        <f t="shared" si="360"/>
        <v>7.3705452044541175</v>
      </c>
      <c r="AB753" s="5">
        <f t="shared" si="361"/>
        <v>1.0641203785644975</v>
      </c>
      <c r="AC753" s="5">
        <f t="shared" si="362"/>
        <v>1.0131339443465741</v>
      </c>
      <c r="AD753" s="5">
        <f t="shared" si="363"/>
        <v>-8.7013530398748564</v>
      </c>
      <c r="AE753">
        <f t="shared" si="351"/>
        <v>0</v>
      </c>
    </row>
    <row r="754" spans="1:31" x14ac:dyDescent="0.2">
      <c r="A754">
        <f t="shared" si="382"/>
        <v>7.2199999999998905</v>
      </c>
      <c r="B754" s="5">
        <f t="shared" si="364"/>
        <v>-51.313543460768024</v>
      </c>
      <c r="C754" s="5">
        <f t="shared" si="365"/>
        <v>483.20193224444881</v>
      </c>
      <c r="D754" s="5">
        <f t="shared" si="366"/>
        <v>-115.79105216146392</v>
      </c>
      <c r="E754" s="2">
        <f t="shared" si="374"/>
        <v>485.91890997086028</v>
      </c>
      <c r="F754" s="2">
        <f t="shared" si="375"/>
        <v>-6.061796284753421</v>
      </c>
      <c r="G754" s="3">
        <f t="shared" si="367"/>
        <v>-6.3694201641999566</v>
      </c>
      <c r="H754" s="3">
        <f t="shared" si="368"/>
        <v>52.256500430098562</v>
      </c>
      <c r="I754" s="3">
        <f t="shared" si="369"/>
        <v>-81.077032299242646</v>
      </c>
      <c r="J754" s="2">
        <f t="shared" si="376"/>
        <v>96.668487713843149</v>
      </c>
      <c r="K754" s="2">
        <f t="shared" si="370"/>
        <v>65.895356314821498</v>
      </c>
      <c r="L754" s="6">
        <f t="shared" si="353"/>
        <v>2959.9036570944404</v>
      </c>
      <c r="M754" s="2">
        <f t="shared" si="354"/>
        <v>37.512667876370507</v>
      </c>
      <c r="N754" s="2">
        <f t="shared" si="371"/>
        <v>96.668487713843149</v>
      </c>
      <c r="O754" s="2">
        <f t="shared" si="372"/>
        <v>65.895356314821498</v>
      </c>
      <c r="P754" s="5">
        <f t="shared" si="355"/>
        <v>0.38718807663084059</v>
      </c>
      <c r="Q754" s="4">
        <f t="shared" si="373"/>
        <v>0.38805477114129516</v>
      </c>
      <c r="R754" s="4">
        <f t="shared" si="356"/>
        <v>0.29201912450261508</v>
      </c>
      <c r="S754" s="4">
        <f t="shared" si="377"/>
        <v>0</v>
      </c>
      <c r="T754" s="4">
        <f t="shared" si="378"/>
        <v>0</v>
      </c>
      <c r="U754" s="5">
        <f t="shared" si="379"/>
        <v>1.2673605572146251</v>
      </c>
      <c r="V754" s="5">
        <f t="shared" si="380"/>
        <v>-10.397779671596636</v>
      </c>
      <c r="W754" s="5">
        <f t="shared" si="381"/>
        <v>16.132368439063857</v>
      </c>
      <c r="X754" s="5">
        <f t="shared" si="357"/>
        <v>1</v>
      </c>
      <c r="Y754" s="5">
        <f t="shared" si="358"/>
        <v>-0.20294274063899873</v>
      </c>
      <c r="Z754" s="5">
        <f t="shared" si="359"/>
        <v>11.419025220813934</v>
      </c>
      <c r="AA754" s="5">
        <f t="shared" si="360"/>
        <v>7.375836374227525</v>
      </c>
      <c r="AB754" s="5">
        <f t="shared" si="361"/>
        <v>1.0644178165756264</v>
      </c>
      <c r="AC754" s="5">
        <f t="shared" si="362"/>
        <v>1.0212455492172978</v>
      </c>
      <c r="AD754" s="5">
        <f t="shared" si="363"/>
        <v>-8.6657951867086176</v>
      </c>
      <c r="AE754">
        <f t="shared" si="351"/>
        <v>0</v>
      </c>
    </row>
    <row r="755" spans="1:31" x14ac:dyDescent="0.2">
      <c r="A755">
        <f t="shared" si="382"/>
        <v>7.2299999999998903</v>
      </c>
      <c r="B755" s="5">
        <f t="shared" si="364"/>
        <v>-51.377184441519198</v>
      </c>
      <c r="C755" s="5">
        <f t="shared" si="365"/>
        <v>483.72454831102726</v>
      </c>
      <c r="D755" s="5">
        <f t="shared" si="366"/>
        <v>-116.60225577421568</v>
      </c>
      <c r="E755" s="2">
        <f t="shared" si="374"/>
        <v>486.44532449171021</v>
      </c>
      <c r="F755" s="2">
        <f t="shared" si="375"/>
        <v>-6.0627499086087679</v>
      </c>
      <c r="G755" s="3">
        <f t="shared" si="367"/>
        <v>-6.3587759860342006</v>
      </c>
      <c r="H755" s="3">
        <f t="shared" si="368"/>
        <v>52.266712885590735</v>
      </c>
      <c r="I755" s="3">
        <f t="shared" si="369"/>
        <v>-81.163690251109728</v>
      </c>
      <c r="J755" s="2">
        <f t="shared" si="376"/>
        <v>96.745996935704923</v>
      </c>
      <c r="K755" s="2">
        <f t="shared" si="370"/>
        <v>65.948191503548003</v>
      </c>
      <c r="L755" s="6">
        <f t="shared" si="353"/>
        <v>2959.9005759784786</v>
      </c>
      <c r="M755" s="2">
        <f t="shared" si="354"/>
        <v>37.512628827505033</v>
      </c>
      <c r="N755" s="2">
        <f t="shared" si="371"/>
        <v>96.745996935704923</v>
      </c>
      <c r="O755" s="2">
        <f t="shared" si="372"/>
        <v>65.948191503548003</v>
      </c>
      <c r="P755" s="5">
        <f t="shared" si="355"/>
        <v>0.38718789677934939</v>
      </c>
      <c r="Q755" s="4">
        <f t="shared" si="373"/>
        <v>0.38774347276027377</v>
      </c>
      <c r="R755" s="4">
        <f t="shared" si="356"/>
        <v>0.2919273174801949</v>
      </c>
      <c r="S755" s="4">
        <f t="shared" si="377"/>
        <v>0</v>
      </c>
      <c r="T755" s="4">
        <f t="shared" si="378"/>
        <v>0</v>
      </c>
      <c r="U755" s="5">
        <f t="shared" si="379"/>
        <v>1.2662565121650617</v>
      </c>
      <c r="V755" s="5">
        <f t="shared" si="380"/>
        <v>-10.408145483690397</v>
      </c>
      <c r="W755" s="5">
        <f t="shared" si="381"/>
        <v>16.162552597785893</v>
      </c>
      <c r="X755" s="5">
        <f t="shared" si="357"/>
        <v>1.0000000000000002</v>
      </c>
      <c r="Y755" s="5">
        <f t="shared" si="358"/>
        <v>-0.20155720557143142</v>
      </c>
      <c r="Z755" s="5">
        <f t="shared" si="359"/>
        <v>11.437449752194899</v>
      </c>
      <c r="AA755" s="5">
        <f t="shared" si="360"/>
        <v>7.3811276644330555</v>
      </c>
      <c r="AB755" s="5">
        <f t="shared" si="361"/>
        <v>1.0646993065936303</v>
      </c>
      <c r="AC755" s="5">
        <f t="shared" si="362"/>
        <v>1.029304268504502</v>
      </c>
      <c r="AD755" s="5">
        <f t="shared" si="363"/>
        <v>-8.6303197377810505</v>
      </c>
      <c r="AE755">
        <f t="shared" si="351"/>
        <v>0</v>
      </c>
    </row>
    <row r="756" spans="1:31" x14ac:dyDescent="0.2">
      <c r="A756">
        <f t="shared" si="382"/>
        <v>7.2399999999998901</v>
      </c>
      <c r="B756" s="5">
        <f t="shared" si="364"/>
        <v>-51.440718966414209</v>
      </c>
      <c r="C756" s="5">
        <f t="shared" si="365"/>
        <v>484.24726690509658</v>
      </c>
      <c r="D756" s="5">
        <f t="shared" si="366"/>
        <v>-117.41432419271366</v>
      </c>
      <c r="E756" s="2">
        <f t="shared" si="374"/>
        <v>486.97182985552405</v>
      </c>
      <c r="F756" s="2">
        <f t="shared" si="375"/>
        <v>-6.0636877412333465</v>
      </c>
      <c r="G756" s="3">
        <f t="shared" si="367"/>
        <v>-6.3481289929682641</v>
      </c>
      <c r="H756" s="3">
        <f t="shared" si="368"/>
        <v>52.277005928275777</v>
      </c>
      <c r="I756" s="3">
        <f t="shared" si="369"/>
        <v>-81.249993448487544</v>
      </c>
      <c r="J756" s="2">
        <f t="shared" si="376"/>
        <v>96.823269547746705</v>
      </c>
      <c r="K756" s="2">
        <f t="shared" si="370"/>
        <v>66.000865404053641</v>
      </c>
      <c r="L756" s="6">
        <f t="shared" si="353"/>
        <v>2959.8974951943405</v>
      </c>
      <c r="M756" s="2">
        <f t="shared" si="354"/>
        <v>37.512589782844934</v>
      </c>
      <c r="N756" s="2">
        <f t="shared" si="371"/>
        <v>96.823269547746705</v>
      </c>
      <c r="O756" s="2">
        <f t="shared" si="372"/>
        <v>66.000865404053641</v>
      </c>
      <c r="P756" s="5">
        <f t="shared" si="355"/>
        <v>0.38718771694741466</v>
      </c>
      <c r="Q756" s="4">
        <f t="shared" si="373"/>
        <v>0.38743361960469902</v>
      </c>
      <c r="R756" s="4">
        <f t="shared" si="356"/>
        <v>0.29183584761695758</v>
      </c>
      <c r="S756" s="4">
        <f t="shared" si="377"/>
        <v>0</v>
      </c>
      <c r="T756" s="4">
        <f t="shared" si="378"/>
        <v>0</v>
      </c>
      <c r="U756" s="5">
        <f t="shared" si="379"/>
        <v>1.26514541920283</v>
      </c>
      <c r="V756" s="5">
        <f t="shared" si="380"/>
        <v>-10.418505145855962</v>
      </c>
      <c r="W756" s="5">
        <f t="shared" si="381"/>
        <v>16.192654108868364</v>
      </c>
      <c r="X756" s="5">
        <f t="shared" si="357"/>
        <v>0.99999999999999978</v>
      </c>
      <c r="Y756" s="5">
        <f t="shared" si="358"/>
        <v>-0.20018051073472953</v>
      </c>
      <c r="Z756" s="5">
        <f t="shared" si="359"/>
        <v>11.455815331752989</v>
      </c>
      <c r="AA756" s="5">
        <f t="shared" si="360"/>
        <v>7.3864190290156557</v>
      </c>
      <c r="AB756" s="5">
        <f t="shared" si="361"/>
        <v>1.0649649084681005</v>
      </c>
      <c r="AC756" s="5">
        <f t="shared" si="362"/>
        <v>1.0373101858970273</v>
      </c>
      <c r="AD756" s="5">
        <f t="shared" si="363"/>
        <v>-8.5949268621159796</v>
      </c>
      <c r="AE756">
        <f t="shared" si="351"/>
        <v>0</v>
      </c>
    </row>
    <row r="757" spans="1:31" x14ac:dyDescent="0.2">
      <c r="A757">
        <f t="shared" si="382"/>
        <v>7.2499999999998899</v>
      </c>
      <c r="B757" s="5">
        <f t="shared" si="364"/>
        <v>-51.504147008098471</v>
      </c>
      <c r="C757" s="5">
        <f t="shared" si="365"/>
        <v>484.77008882988866</v>
      </c>
      <c r="D757" s="5">
        <f t="shared" si="366"/>
        <v>-118.22725387354164</v>
      </c>
      <c r="E757" s="2">
        <f t="shared" si="374"/>
        <v>487.49842685199508</v>
      </c>
      <c r="F757" s="2">
        <f t="shared" si="375"/>
        <v>-6.0646098200966509</v>
      </c>
      <c r="G757" s="3">
        <f t="shared" si="367"/>
        <v>-6.337479343883583</v>
      </c>
      <c r="H757" s="3">
        <f t="shared" si="368"/>
        <v>52.287379030134744</v>
      </c>
      <c r="I757" s="3">
        <f t="shared" si="369"/>
        <v>-81.335942717108708</v>
      </c>
      <c r="J757" s="2">
        <f t="shared" si="376"/>
        <v>96.900305613325671</v>
      </c>
      <c r="K757" s="2">
        <f t="shared" si="370"/>
        <v>66.053378059526693</v>
      </c>
      <c r="L757" s="6">
        <f t="shared" si="353"/>
        <v>2959.8944147554203</v>
      </c>
      <c r="M757" s="2">
        <f t="shared" si="354"/>
        <v>37.512550742560009</v>
      </c>
      <c r="N757" s="2">
        <f t="shared" si="371"/>
        <v>96.900305613325671</v>
      </c>
      <c r="O757" s="2">
        <f t="shared" si="372"/>
        <v>66.053378059526693</v>
      </c>
      <c r="P757" s="5">
        <f t="shared" si="355"/>
        <v>0.38718753713581816</v>
      </c>
      <c r="Q757" s="4">
        <f t="shared" si="373"/>
        <v>0.38712520569595921</v>
      </c>
      <c r="R757" s="4">
        <f t="shared" si="356"/>
        <v>0.29174471425998255</v>
      </c>
      <c r="S757" s="4">
        <f t="shared" si="377"/>
        <v>0</v>
      </c>
      <c r="T757" s="4">
        <f t="shared" si="378"/>
        <v>0</v>
      </c>
      <c r="U757" s="5">
        <f t="shared" si="379"/>
        <v>1.2640273250687069</v>
      </c>
      <c r="V757" s="5">
        <f t="shared" si="380"/>
        <v>-10.428858583042494</v>
      </c>
      <c r="W757" s="5">
        <f t="shared" si="381"/>
        <v>16.222672852397242</v>
      </c>
      <c r="X757" s="5">
        <f t="shared" si="357"/>
        <v>0.99999999999999978</v>
      </c>
      <c r="Y757" s="5">
        <f t="shared" si="358"/>
        <v>-0.1988126427402177</v>
      </c>
      <c r="Z757" s="5">
        <f t="shared" si="359"/>
        <v>11.474121969326186</v>
      </c>
      <c r="AA757" s="5">
        <f t="shared" si="360"/>
        <v>7.3917104219947873</v>
      </c>
      <c r="AB757" s="5">
        <f t="shared" si="361"/>
        <v>1.0652146823284891</v>
      </c>
      <c r="AC757" s="5">
        <f t="shared" si="362"/>
        <v>1.0452633862836915</v>
      </c>
      <c r="AD757" s="5">
        <f t="shared" si="363"/>
        <v>-8.5596167256079703</v>
      </c>
      <c r="AE757">
        <f t="shared" si="351"/>
        <v>0</v>
      </c>
    </row>
    <row r="758" spans="1:31" x14ac:dyDescent="0.2">
      <c r="A758">
        <f t="shared" si="382"/>
        <v>7.2599999999998897</v>
      </c>
      <c r="B758" s="5">
        <f t="shared" si="364"/>
        <v>-51.567468540803183</v>
      </c>
      <c r="C758" s="5">
        <f t="shared" si="365"/>
        <v>485.29301488335932</v>
      </c>
      <c r="D758" s="5">
        <f t="shared" si="366"/>
        <v>-119.04104128154901</v>
      </c>
      <c r="E758" s="2">
        <f t="shared" si="374"/>
        <v>488.0251162658405</v>
      </c>
      <c r="F758" s="2">
        <f t="shared" si="375"/>
        <v>-6.0655161827687607</v>
      </c>
      <c r="G758" s="3">
        <f t="shared" si="367"/>
        <v>-6.3268271970602985</v>
      </c>
      <c r="H758" s="3">
        <f t="shared" si="368"/>
        <v>52.297831663997584</v>
      </c>
      <c r="I758" s="3">
        <f t="shared" si="369"/>
        <v>-81.421538884364793</v>
      </c>
      <c r="J758" s="2">
        <f t="shared" si="376"/>
        <v>96.977105202390007</v>
      </c>
      <c r="K758" s="2">
        <f t="shared" si="370"/>
        <v>66.105729517648257</v>
      </c>
      <c r="L758" s="6">
        <f t="shared" si="353"/>
        <v>2959.8913346750105</v>
      </c>
      <c r="M758" s="2">
        <f t="shared" si="354"/>
        <v>37.512511706818707</v>
      </c>
      <c r="N758" s="2">
        <f t="shared" si="371"/>
        <v>96.977105202390007</v>
      </c>
      <c r="O758" s="2">
        <f t="shared" si="372"/>
        <v>66.105729517648257</v>
      </c>
      <c r="P758" s="5">
        <f t="shared" si="355"/>
        <v>0.38718735734533577</v>
      </c>
      <c r="Q758" s="4">
        <f t="shared" si="373"/>
        <v>0.38681822507003649</v>
      </c>
      <c r="R758" s="4">
        <f t="shared" si="356"/>
        <v>0.29165391675140706</v>
      </c>
      <c r="S758" s="4">
        <f t="shared" si="377"/>
        <v>0</v>
      </c>
      <c r="T758" s="4">
        <f t="shared" si="378"/>
        <v>0</v>
      </c>
      <c r="U758" s="5">
        <f t="shared" si="379"/>
        <v>1.2629022765722926</v>
      </c>
      <c r="V758" s="5">
        <f t="shared" si="380"/>
        <v>-10.439205720514261</v>
      </c>
      <c r="W758" s="5">
        <f t="shared" si="381"/>
        <v>16.252608711497849</v>
      </c>
      <c r="X758" s="5">
        <f t="shared" si="357"/>
        <v>0.99999999999999978</v>
      </c>
      <c r="Y758" s="5">
        <f t="shared" si="358"/>
        <v>-0.19745358799349882</v>
      </c>
      <c r="Z758" s="5">
        <f t="shared" si="359"/>
        <v>11.492369676257011</v>
      </c>
      <c r="AA758" s="5">
        <f t="shared" si="360"/>
        <v>7.3970017974647693</v>
      </c>
      <c r="AB758" s="5">
        <f t="shared" si="361"/>
        <v>1.0654486885787937</v>
      </c>
      <c r="AC758" s="5">
        <f t="shared" si="362"/>
        <v>1.0531639557427503</v>
      </c>
      <c r="AD758" s="5">
        <f t="shared" si="363"/>
        <v>-8.5243894910373825</v>
      </c>
      <c r="AE758">
        <f t="shared" si="351"/>
        <v>0</v>
      </c>
    </row>
    <row r="759" spans="1:31" x14ac:dyDescent="0.2">
      <c r="A759">
        <f t="shared" si="382"/>
        <v>7.2699999999998894</v>
      </c>
      <c r="B759" s="5">
        <f t="shared" si="364"/>
        <v>-51.630683540339355</v>
      </c>
      <c r="C759" s="5">
        <f t="shared" si="365"/>
        <v>485.81604585819707</v>
      </c>
      <c r="D759" s="5">
        <f t="shared" si="366"/>
        <v>-119.85568288986721</v>
      </c>
      <c r="E759" s="2">
        <f t="shared" si="374"/>
        <v>488.55189887680973</v>
      </c>
      <c r="F759" s="2">
        <f t="shared" si="375"/>
        <v>-6.0664068669192091</v>
      </c>
      <c r="G759" s="3">
        <f t="shared" si="367"/>
        <v>-6.3161727101745102</v>
      </c>
      <c r="H759" s="3">
        <f t="shared" si="368"/>
        <v>52.308363303555012</v>
      </c>
      <c r="I759" s="3">
        <f t="shared" si="369"/>
        <v>-81.50678277927517</v>
      </c>
      <c r="J759" s="2">
        <f t="shared" si="376"/>
        <v>97.053668391408067</v>
      </c>
      <c r="K759" s="2">
        <f t="shared" si="370"/>
        <v>66.157919830544003</v>
      </c>
      <c r="L759" s="6">
        <f t="shared" si="353"/>
        <v>2959.8882549663017</v>
      </c>
      <c r="M759" s="2">
        <f t="shared" si="354"/>
        <v>37.512472675788196</v>
      </c>
      <c r="N759" s="2">
        <f t="shared" si="371"/>
        <v>97.053668391408067</v>
      </c>
      <c r="O759" s="2">
        <f t="shared" si="372"/>
        <v>66.157919830544003</v>
      </c>
      <c r="P759" s="5">
        <f t="shared" si="355"/>
        <v>0.38718717757673737</v>
      </c>
      <c r="Q759" s="4">
        <f t="shared" si="373"/>
        <v>0.38651267177768095</v>
      </c>
      <c r="R759" s="4">
        <f t="shared" si="356"/>
        <v>0.291563454428522</v>
      </c>
      <c r="S759" s="4">
        <f t="shared" si="377"/>
        <v>0</v>
      </c>
      <c r="T759" s="4">
        <f t="shared" si="378"/>
        <v>0</v>
      </c>
      <c r="U759" s="5">
        <f t="shared" si="379"/>
        <v>1.2617703205885658</v>
      </c>
      <c r="V759" s="5">
        <f t="shared" si="380"/>
        <v>-10.44954648384943</v>
      </c>
      <c r="W759" s="5">
        <f t="shared" si="381"/>
        <v>16.282461572319349</v>
      </c>
      <c r="X759" s="5">
        <f t="shared" si="357"/>
        <v>0.99999999999999978</v>
      </c>
      <c r="Y759" s="5">
        <f t="shared" si="358"/>
        <v>-0.19610333269631</v>
      </c>
      <c r="Z759" s="5">
        <f t="shared" si="359"/>
        <v>11.51055846538075</v>
      </c>
      <c r="AA759" s="5">
        <f t="shared" si="360"/>
        <v>7.4022931095951554</v>
      </c>
      <c r="AB759" s="5">
        <f t="shared" si="361"/>
        <v>1.0656669878922558</v>
      </c>
      <c r="AC759" s="5">
        <f t="shared" si="362"/>
        <v>1.0610119815313208</v>
      </c>
      <c r="AD759" s="5">
        <f t="shared" si="363"/>
        <v>-8.4892453180854943</v>
      </c>
      <c r="AE759">
        <f t="shared" si="351"/>
        <v>0</v>
      </c>
    </row>
    <row r="760" spans="1:31" x14ac:dyDescent="0.2">
      <c r="A760">
        <f t="shared" si="382"/>
        <v>7.2799999999998892</v>
      </c>
      <c r="B760" s="5">
        <f t="shared" si="364"/>
        <v>-51.693791984091703</v>
      </c>
      <c r="C760" s="5">
        <f t="shared" si="365"/>
        <v>486.33918254183169</v>
      </c>
      <c r="D760" s="5">
        <f t="shared" si="366"/>
        <v>-120.67117517992585</v>
      </c>
      <c r="E760" s="2">
        <f t="shared" si="374"/>
        <v>489.07877545969177</v>
      </c>
      <c r="F760" s="2">
        <f t="shared" si="375"/>
        <v>-6.0672819103158773</v>
      </c>
      <c r="G760" s="3">
        <f t="shared" si="367"/>
        <v>-6.3055160402955872</v>
      </c>
      <c r="H760" s="3">
        <f t="shared" si="368"/>
        <v>52.318973423370323</v>
      </c>
      <c r="I760" s="3">
        <f t="shared" si="369"/>
        <v>-81.591675232456026</v>
      </c>
      <c r="J760" s="2">
        <f t="shared" si="376"/>
        <v>97.129995263298213</v>
      </c>
      <c r="K760" s="2">
        <f t="shared" si="370"/>
        <v>66.209949054736342</v>
      </c>
      <c r="L760" s="6">
        <f t="shared" si="353"/>
        <v>2959.8851756423846</v>
      </c>
      <c r="M760" s="2">
        <f t="shared" si="354"/>
        <v>37.512433649634389</v>
      </c>
      <c r="N760" s="2">
        <f t="shared" si="371"/>
        <v>97.129995263298213</v>
      </c>
      <c r="O760" s="2">
        <f t="shared" si="372"/>
        <v>66.209949054736342</v>
      </c>
      <c r="P760" s="5">
        <f t="shared" si="355"/>
        <v>0.38718699783078697</v>
      </c>
      <c r="Q760" s="4">
        <f t="shared" si="373"/>
        <v>0.38620853988457809</v>
      </c>
      <c r="R760" s="4">
        <f t="shared" si="356"/>
        <v>0.29147332662386677</v>
      </c>
      <c r="S760" s="4">
        <f t="shared" si="377"/>
        <v>0</v>
      </c>
      <c r="T760" s="4">
        <f t="shared" si="378"/>
        <v>0</v>
      </c>
      <c r="U760" s="5">
        <f t="shared" si="379"/>
        <v>1.2606315040544727</v>
      </c>
      <c r="V760" s="5">
        <f t="shared" si="380"/>
        <v>-10.45988079893894</v>
      </c>
      <c r="W760" s="5">
        <f t="shared" si="381"/>
        <v>16.312231324019187</v>
      </c>
      <c r="X760" s="5">
        <f t="shared" si="357"/>
        <v>1</v>
      </c>
      <c r="Y760" s="5">
        <f t="shared" si="358"/>
        <v>-0.1947618628483809</v>
      </c>
      <c r="Z760" s="5">
        <f t="shared" si="359"/>
        <v>11.528688351013734</v>
      </c>
      <c r="AA760" s="5">
        <f t="shared" si="360"/>
        <v>7.4075843126311272</v>
      </c>
      <c r="AB760" s="5">
        <f t="shared" si="361"/>
        <v>1.0658696412060917</v>
      </c>
      <c r="AC760" s="5">
        <f t="shared" si="362"/>
        <v>1.0688075520747944</v>
      </c>
      <c r="AD760" s="5">
        <f t="shared" si="363"/>
        <v>-8.454184363349686</v>
      </c>
      <c r="AE760">
        <f t="shared" si="351"/>
        <v>0</v>
      </c>
    </row>
    <row r="761" spans="1:31" x14ac:dyDescent="0.2">
      <c r="A761">
        <f t="shared" si="382"/>
        <v>7.289999999999889</v>
      </c>
      <c r="B761" s="5">
        <f t="shared" si="364"/>
        <v>-51.756793851012596</v>
      </c>
      <c r="C761" s="5">
        <f t="shared" si="365"/>
        <v>486.862425716443</v>
      </c>
      <c r="D761" s="5">
        <f t="shared" si="366"/>
        <v>-121.48751464146858</v>
      </c>
      <c r="E761" s="2">
        <f t="shared" si="374"/>
        <v>489.60574678432357</v>
      </c>
      <c r="F761" s="2">
        <f t="shared" si="375"/>
        <v>-6.0681413508238524</v>
      </c>
      <c r="G761" s="3">
        <f t="shared" si="367"/>
        <v>-6.2948573438835265</v>
      </c>
      <c r="H761" s="3">
        <f t="shared" si="368"/>
        <v>52.32966149889107</v>
      </c>
      <c r="I761" s="3">
        <f t="shared" si="369"/>
        <v>-81.676217076089529</v>
      </c>
      <c r="J761" s="2">
        <f t="shared" si="376"/>
        <v>97.206085907359039</v>
      </c>
      <c r="K761" s="2">
        <f t="shared" si="370"/>
        <v>66.261817251096815</v>
      </c>
      <c r="L761" s="6">
        <f t="shared" si="353"/>
        <v>2959.8820967162478</v>
      </c>
      <c r="M761" s="2">
        <f t="shared" si="354"/>
        <v>37.512394628521882</v>
      </c>
      <c r="N761" s="2">
        <f t="shared" si="371"/>
        <v>97.206085907359039</v>
      </c>
      <c r="O761" s="2">
        <f t="shared" si="372"/>
        <v>66.261817251096815</v>
      </c>
      <c r="P761" s="5">
        <f t="shared" si="355"/>
        <v>0.38718681810824279</v>
      </c>
      <c r="Q761" s="4">
        <f t="shared" si="373"/>
        <v>0.38590582347151153</v>
      </c>
      <c r="R761" s="4">
        <f t="shared" si="356"/>
        <v>0.2913835326653233</v>
      </c>
      <c r="S761" s="4">
        <f t="shared" si="377"/>
        <v>0</v>
      </c>
      <c r="T761" s="4">
        <f t="shared" si="378"/>
        <v>0</v>
      </c>
      <c r="U761" s="5">
        <f t="shared" si="379"/>
        <v>1.2594858739655408</v>
      </c>
      <c r="V761" s="5">
        <f t="shared" si="380"/>
        <v>-10.470208591985406</v>
      </c>
      <c r="W761" s="5">
        <f t="shared" si="381"/>
        <v>16.341917858747468</v>
      </c>
      <c r="X761" s="5">
        <f t="shared" si="357"/>
        <v>0.99999999999999978</v>
      </c>
      <c r="Y761" s="5">
        <f t="shared" si="358"/>
        <v>-0.19342916424929538</v>
      </c>
      <c r="Z761" s="5">
        <f t="shared" si="359"/>
        <v>11.546759348941634</v>
      </c>
      <c r="AA761" s="5">
        <f t="shared" si="360"/>
        <v>7.4128753608939224</v>
      </c>
      <c r="AB761" s="5">
        <f t="shared" si="361"/>
        <v>1.0660567097162454</v>
      </c>
      <c r="AC761" s="5">
        <f t="shared" si="362"/>
        <v>1.0765507569562285</v>
      </c>
      <c r="AD761" s="5">
        <f t="shared" si="363"/>
        <v>-8.419206780358607</v>
      </c>
      <c r="AE761">
        <f t="shared" si="351"/>
        <v>0</v>
      </c>
    </row>
    <row r="762" spans="1:31" x14ac:dyDescent="0.2">
      <c r="A762">
        <f t="shared" si="382"/>
        <v>7.2999999999998888</v>
      </c>
      <c r="B762" s="5">
        <f t="shared" si="364"/>
        <v>-51.819689121615951</v>
      </c>
      <c r="C762" s="5">
        <f t="shared" si="365"/>
        <v>487.38577615896975</v>
      </c>
      <c r="D762" s="5">
        <f t="shared" si="366"/>
        <v>-122.30469777256849</v>
      </c>
      <c r="E762" s="2">
        <f t="shared" si="374"/>
        <v>490.13281361559774</v>
      </c>
      <c r="F762" s="2">
        <f t="shared" si="375"/>
        <v>-6.0689852264043225</v>
      </c>
      <c r="G762" s="3">
        <f t="shared" si="367"/>
        <v>-6.2841967767863638</v>
      </c>
      <c r="H762" s="3">
        <f t="shared" si="368"/>
        <v>52.340427006460629</v>
      </c>
      <c r="I762" s="3">
        <f t="shared" si="369"/>
        <v>-81.760409143893114</v>
      </c>
      <c r="J762" s="2">
        <f t="shared" si="376"/>
        <v>97.28194041920014</v>
      </c>
      <c r="K762" s="2">
        <f t="shared" si="370"/>
        <v>66.313524484799004</v>
      </c>
      <c r="L762" s="6">
        <f t="shared" si="353"/>
        <v>2959.8790182007815</v>
      </c>
      <c r="M762" s="2">
        <f t="shared" si="354"/>
        <v>37.512355612614073</v>
      </c>
      <c r="N762" s="2">
        <f t="shared" si="371"/>
        <v>97.28194041920014</v>
      </c>
      <c r="O762" s="2">
        <f t="shared" si="372"/>
        <v>66.313524484799004</v>
      </c>
      <c r="P762" s="5">
        <f t="shared" si="355"/>
        <v>0.38718663840985712</v>
      </c>
      <c r="Q762" s="4">
        <f t="shared" si="373"/>
        <v>0.38560451663452233</v>
      </c>
      <c r="R762" s="4">
        <f t="shared" si="356"/>
        <v>0.29129407187620859</v>
      </c>
      <c r="S762" s="4">
        <f t="shared" si="377"/>
        <v>0</v>
      </c>
      <c r="T762" s="4">
        <f t="shared" si="378"/>
        <v>0</v>
      </c>
      <c r="U762" s="5">
        <f t="shared" si="379"/>
        <v>1.2583334773725212</v>
      </c>
      <c r="V762" s="5">
        <f t="shared" si="380"/>
        <v>-10.480529789502047</v>
      </c>
      <c r="W762" s="5">
        <f t="shared" si="381"/>
        <v>16.371521071631246</v>
      </c>
      <c r="X762" s="5">
        <f t="shared" si="357"/>
        <v>1</v>
      </c>
      <c r="Y762" s="5">
        <f t="shared" si="358"/>
        <v>-0.19210522250035325</v>
      </c>
      <c r="Z762" s="5">
        <f t="shared" si="359"/>
        <v>11.56477147640776</v>
      </c>
      <c r="AA762" s="5">
        <f t="shared" si="360"/>
        <v>7.4181662087812663</v>
      </c>
      <c r="AB762" s="5">
        <f t="shared" si="361"/>
        <v>1.066228254872168</v>
      </c>
      <c r="AC762" s="5">
        <f t="shared" si="362"/>
        <v>1.0842416869057132</v>
      </c>
      <c r="AD762" s="5">
        <f t="shared" si="363"/>
        <v>-8.3843127195874878</v>
      </c>
      <c r="AE762">
        <f t="shared" si="351"/>
        <v>0</v>
      </c>
    </row>
    <row r="763" spans="1:31" x14ac:dyDescent="0.2">
      <c r="A763">
        <f t="shared" si="382"/>
        <v>7.3099999999998886</v>
      </c>
      <c r="B763" s="5">
        <f t="shared" si="364"/>
        <v>-51.882477777971076</v>
      </c>
      <c r="C763" s="5">
        <f t="shared" si="365"/>
        <v>487.9092346411187</v>
      </c>
      <c r="D763" s="5">
        <f t="shared" si="366"/>
        <v>-123.12272107964341</v>
      </c>
      <c r="E763" s="2">
        <f t="shared" si="374"/>
        <v>490.659976713471</v>
      </c>
      <c r="F763" s="2">
        <f t="shared" si="375"/>
        <v>-6.0698135751134306</v>
      </c>
      <c r="G763" s="3">
        <f t="shared" si="367"/>
        <v>-6.2735344942376425</v>
      </c>
      <c r="H763" s="3">
        <f t="shared" si="368"/>
        <v>52.35126942332969</v>
      </c>
      <c r="I763" s="3">
        <f t="shared" si="369"/>
        <v>-81.84425227108899</v>
      </c>
      <c r="J763" s="2">
        <f t="shared" si="376"/>
        <v>97.357558900673439</v>
      </c>
      <c r="K763" s="2">
        <f t="shared" si="370"/>
        <v>66.365070825271602</v>
      </c>
      <c r="L763" s="6">
        <f t="shared" si="353"/>
        <v>2959.8759401087741</v>
      </c>
      <c r="M763" s="2">
        <f t="shared" si="354"/>
        <v>37.512316602073007</v>
      </c>
      <c r="N763" s="2">
        <f t="shared" si="371"/>
        <v>97.357558900673439</v>
      </c>
      <c r="O763" s="2">
        <f t="shared" si="372"/>
        <v>66.365070825271602</v>
      </c>
      <c r="P763" s="5">
        <f t="shared" si="355"/>
        <v>0.3871864587363763</v>
      </c>
      <c r="Q763" s="4">
        <f t="shared" si="373"/>
        <v>0.38530461348506068</v>
      </c>
      <c r="R763" s="4">
        <f t="shared" si="356"/>
        <v>0.29120494357536619</v>
      </c>
      <c r="S763" s="4">
        <f t="shared" si="377"/>
        <v>0</v>
      </c>
      <c r="T763" s="4">
        <f t="shared" si="378"/>
        <v>0</v>
      </c>
      <c r="U763" s="5">
        <f t="shared" si="379"/>
        <v>1.2571743613780624</v>
      </c>
      <c r="V763" s="5">
        <f t="shared" si="380"/>
        <v>-10.490844318311693</v>
      </c>
      <c r="W763" s="5">
        <f t="shared" si="381"/>
        <v>16.401040860758794</v>
      </c>
      <c r="X763" s="5">
        <f t="shared" si="357"/>
        <v>1</v>
      </c>
      <c r="Y763" s="5">
        <f t="shared" si="358"/>
        <v>-0.19079002300643846</v>
      </c>
      <c r="Z763" s="5">
        <f t="shared" si="359"/>
        <v>11.582724752101393</v>
      </c>
      <c r="AA763" s="5">
        <f t="shared" si="360"/>
        <v>7.4234568107678411</v>
      </c>
      <c r="AB763" s="5">
        <f t="shared" si="361"/>
        <v>1.0663843383716238</v>
      </c>
      <c r="AC763" s="5">
        <f t="shared" si="362"/>
        <v>1.0918804337897008</v>
      </c>
      <c r="AD763" s="5">
        <f t="shared" si="363"/>
        <v>-8.3495023284733634</v>
      </c>
      <c r="AE763">
        <f t="shared" si="351"/>
        <v>0</v>
      </c>
    </row>
    <row r="764" spans="1:31" x14ac:dyDescent="0.2">
      <c r="A764">
        <f t="shared" si="382"/>
        <v>7.3199999999998884</v>
      </c>
      <c r="B764" s="5">
        <f t="shared" si="364"/>
        <v>-51.945159803696534</v>
      </c>
      <c r="C764" s="5">
        <f t="shared" si="365"/>
        <v>488.43280192937368</v>
      </c>
      <c r="D764" s="5">
        <f t="shared" si="366"/>
        <v>-123.94158107747073</v>
      </c>
      <c r="E764" s="2">
        <f t="shared" si="374"/>
        <v>491.18723683297225</v>
      </c>
      <c r="F764" s="2">
        <f t="shared" si="375"/>
        <v>-6.0706264351011603</v>
      </c>
      <c r="G764" s="3">
        <f t="shared" si="367"/>
        <v>-6.2628706508539267</v>
      </c>
      <c r="H764" s="3">
        <f t="shared" si="368"/>
        <v>52.362188227667588</v>
      </c>
      <c r="I764" s="3">
        <f t="shared" si="369"/>
        <v>-81.927747294373731</v>
      </c>
      <c r="J764" s="2">
        <f t="shared" si="376"/>
        <v>97.432941459804965</v>
      </c>
      <c r="K764" s="2">
        <f t="shared" si="370"/>
        <v>66.416456346151989</v>
      </c>
      <c r="L764" s="6">
        <f t="shared" si="353"/>
        <v>2959.8728624529167</v>
      </c>
      <c r="M764" s="2">
        <f t="shared" si="354"/>
        <v>37.51227759705953</v>
      </c>
      <c r="N764" s="2">
        <f t="shared" si="371"/>
        <v>97.432941459804965</v>
      </c>
      <c r="O764" s="2">
        <f t="shared" si="372"/>
        <v>66.416456346151989</v>
      </c>
      <c r="P764" s="5">
        <f t="shared" si="355"/>
        <v>0.38718627908854109</v>
      </c>
      <c r="Q764" s="4">
        <f t="shared" si="373"/>
        <v>0.38500610815013592</v>
      </c>
      <c r="R764" s="4">
        <f t="shared" si="356"/>
        <v>0.2911161470772568</v>
      </c>
      <c r="S764" s="4">
        <f t="shared" si="377"/>
        <v>0</v>
      </c>
      <c r="T764" s="4">
        <f t="shared" si="378"/>
        <v>0</v>
      </c>
      <c r="U764" s="5">
        <f t="shared" si="379"/>
        <v>1.2560085731334087</v>
      </c>
      <c r="V764" s="5">
        <f t="shared" si="380"/>
        <v>-10.501152105545804</v>
      </c>
      <c r="W764" s="5">
        <f t="shared" si="381"/>
        <v>16.43047712716379</v>
      </c>
      <c r="X764" s="5">
        <f t="shared" si="357"/>
        <v>0.99999999999999978</v>
      </c>
      <c r="Y764" s="5">
        <f t="shared" si="358"/>
        <v>-0.18948355097788461</v>
      </c>
      <c r="Z764" s="5">
        <f t="shared" si="359"/>
        <v>11.600619196146159</v>
      </c>
      <c r="AA764" s="5">
        <f t="shared" si="360"/>
        <v>7.4287471214057659</v>
      </c>
      <c r="AB764" s="5">
        <f t="shared" si="361"/>
        <v>1.066525022155524</v>
      </c>
      <c r="AC764" s="5">
        <f t="shared" si="362"/>
        <v>1.0994670906003545</v>
      </c>
      <c r="AD764" s="5">
        <f t="shared" si="363"/>
        <v>-8.3147757514304423</v>
      </c>
      <c r="AE764">
        <f t="shared" si="351"/>
        <v>0</v>
      </c>
    </row>
    <row r="765" spans="1:31" x14ac:dyDescent="0.2">
      <c r="A765">
        <f t="shared" si="382"/>
        <v>7.3299999999998882</v>
      </c>
      <c r="B765" s="5">
        <f t="shared" si="364"/>
        <v>-52.007735183953969</v>
      </c>
      <c r="C765" s="5">
        <f t="shared" si="365"/>
        <v>488.95647878500489</v>
      </c>
      <c r="D765" s="5">
        <f t="shared" si="366"/>
        <v>-124.76127428920203</v>
      </c>
      <c r="E765" s="2">
        <f t="shared" si="374"/>
        <v>491.71459472421117</v>
      </c>
      <c r="F765" s="2">
        <f t="shared" si="375"/>
        <v>-6.0714238446102113</v>
      </c>
      <c r="G765" s="3">
        <f t="shared" si="367"/>
        <v>-6.2522054006323717</v>
      </c>
      <c r="H765" s="3">
        <f t="shared" si="368"/>
        <v>52.373182898573589</v>
      </c>
      <c r="I765" s="3">
        <f t="shared" si="369"/>
        <v>-82.010895051888042</v>
      </c>
      <c r="J765" s="2">
        <f t="shared" si="376"/>
        <v>97.508088210727081</v>
      </c>
      <c r="K765" s="2">
        <f t="shared" si="370"/>
        <v>66.467681125239992</v>
      </c>
      <c r="L765" s="6">
        <f t="shared" si="353"/>
        <v>2959.869785245799</v>
      </c>
      <c r="M765" s="2">
        <f t="shared" si="354"/>
        <v>37.512238597733209</v>
      </c>
      <c r="N765" s="2">
        <f t="shared" si="371"/>
        <v>97.508088210727081</v>
      </c>
      <c r="O765" s="2">
        <f t="shared" si="372"/>
        <v>66.467681125239992</v>
      </c>
      <c r="P765" s="5">
        <f t="shared" si="355"/>
        <v>0.38718609946708638</v>
      </c>
      <c r="Q765" s="4">
        <f t="shared" si="373"/>
        <v>0.38470899477246034</v>
      </c>
      <c r="R765" s="4">
        <f t="shared" si="356"/>
        <v>0.29102768169204757</v>
      </c>
      <c r="S765" s="4">
        <f t="shared" si="377"/>
        <v>0</v>
      </c>
      <c r="T765" s="4">
        <f t="shared" si="378"/>
        <v>0</v>
      </c>
      <c r="U765" s="5">
        <f t="shared" si="379"/>
        <v>1.2548361598351292</v>
      </c>
      <c r="V765" s="5">
        <f t="shared" si="380"/>
        <v>-10.511453078643546</v>
      </c>
      <c r="W765" s="5">
        <f t="shared" si="381"/>
        <v>16.459829774809425</v>
      </c>
      <c r="X765" s="5">
        <f t="shared" si="357"/>
        <v>0.99999999999999978</v>
      </c>
      <c r="Y765" s="5">
        <f t="shared" si="358"/>
        <v>-0.18818579143234607</v>
      </c>
      <c r="Z765" s="5">
        <f t="shared" si="359"/>
        <v>11.618454830088371</v>
      </c>
      <c r="AA765" s="5">
        <f t="shared" si="360"/>
        <v>7.4340370953251016</v>
      </c>
      <c r="AB765" s="5">
        <f t="shared" si="361"/>
        <v>1.066650368402783</v>
      </c>
      <c r="AC765" s="5">
        <f t="shared" si="362"/>
        <v>1.1070017514448249</v>
      </c>
      <c r="AD765" s="5">
        <f t="shared" si="363"/>
        <v>-8.2801331298654723</v>
      </c>
      <c r="AE765">
        <f t="shared" si="351"/>
        <v>0</v>
      </c>
    </row>
    <row r="766" spans="1:31" x14ac:dyDescent="0.2">
      <c r="A766">
        <f t="shared" si="382"/>
        <v>7.3399999999998879</v>
      </c>
      <c r="B766" s="5">
        <f t="shared" si="364"/>
        <v>-52.070203905441872</v>
      </c>
      <c r="C766" s="5">
        <f t="shared" si="365"/>
        <v>489.48026596407817</v>
      </c>
      <c r="D766" s="5">
        <f t="shared" si="366"/>
        <v>-125.58179724637742</v>
      </c>
      <c r="E766" s="2">
        <f t="shared" si="374"/>
        <v>492.24205113238651</v>
      </c>
      <c r="F766" s="2">
        <f t="shared" si="375"/>
        <v>-6.0722058419748564</v>
      </c>
      <c r="G766" s="3">
        <f t="shared" si="367"/>
        <v>-6.2415388969483443</v>
      </c>
      <c r="H766" s="3">
        <f t="shared" si="368"/>
        <v>52.384252916088037</v>
      </c>
      <c r="I766" s="3">
        <f t="shared" si="369"/>
        <v>-82.093696383186696</v>
      </c>
      <c r="J766" s="2">
        <f t="shared" si="376"/>
        <v>97.582999273611378</v>
      </c>
      <c r="K766" s="2">
        <f t="shared" si="370"/>
        <v>66.518745244452191</v>
      </c>
      <c r="L766" s="6">
        <f t="shared" si="353"/>
        <v>2959.8667084999138</v>
      </c>
      <c r="M766" s="2">
        <f t="shared" si="354"/>
        <v>37.51219960425238</v>
      </c>
      <c r="N766" s="2">
        <f t="shared" si="371"/>
        <v>97.582999273611378</v>
      </c>
      <c r="O766" s="2">
        <f t="shared" si="372"/>
        <v>66.518745244452191</v>
      </c>
      <c r="P766" s="5">
        <f t="shared" si="355"/>
        <v>0.3871859198727412</v>
      </c>
      <c r="Q766" s="4">
        <f t="shared" si="373"/>
        <v>0.38441326751058896</v>
      </c>
      <c r="R766" s="4">
        <f t="shared" si="356"/>
        <v>0.2909395467257006</v>
      </c>
      <c r="S766" s="4">
        <f t="shared" si="377"/>
        <v>0</v>
      </c>
      <c r="T766" s="4">
        <f t="shared" si="378"/>
        <v>0</v>
      </c>
      <c r="U766" s="5">
        <f t="shared" si="379"/>
        <v>1.253657168721874</v>
      </c>
      <c r="V766" s="5">
        <f t="shared" si="380"/>
        <v>-10.521747165350881</v>
      </c>
      <c r="W766" s="5">
        <f t="shared" si="381"/>
        <v>16.489098710572492</v>
      </c>
      <c r="X766" s="5">
        <f t="shared" si="357"/>
        <v>1</v>
      </c>
      <c r="Y766" s="5">
        <f t="shared" si="358"/>
        <v>-0.18689672919666914</v>
      </c>
      <c r="Z766" s="5">
        <f t="shared" si="359"/>
        <v>11.636231676885469</v>
      </c>
      <c r="AA766" s="5">
        <f t="shared" si="360"/>
        <v>7.4393266872343773</v>
      </c>
      <c r="AB766" s="5">
        <f t="shared" si="361"/>
        <v>1.0667604395252048</v>
      </c>
      <c r="AC766" s="5">
        <f t="shared" si="362"/>
        <v>1.1144845115345881</v>
      </c>
      <c r="AD766" s="5">
        <f t="shared" si="363"/>
        <v>-8.2455746021931304</v>
      </c>
      <c r="AE766">
        <f t="shared" si="351"/>
        <v>0</v>
      </c>
    </row>
    <row r="767" spans="1:31" x14ac:dyDescent="0.2">
      <c r="A767">
        <f t="shared" si="382"/>
        <v>7.3499999999998877</v>
      </c>
      <c r="B767" s="5">
        <f t="shared" si="364"/>
        <v>-52.132565956389378</v>
      </c>
      <c r="C767" s="5">
        <f t="shared" si="365"/>
        <v>490.00416421746468</v>
      </c>
      <c r="D767" s="5">
        <f t="shared" si="366"/>
        <v>-126.4031464889394</v>
      </c>
      <c r="E767" s="2">
        <f t="shared" si="374"/>
        <v>492.76960679779489</v>
      </c>
      <c r="F767" s="2">
        <f t="shared" si="375"/>
        <v>-6.0729724656198272</v>
      </c>
      <c r="G767" s="3">
        <f t="shared" si="367"/>
        <v>-6.2308712925530925</v>
      </c>
      <c r="H767" s="3">
        <f t="shared" si="368"/>
        <v>52.395397761203384</v>
      </c>
      <c r="I767" s="3">
        <f t="shared" si="369"/>
        <v>-82.176152129208631</v>
      </c>
      <c r="J767" s="2">
        <f t="shared" si="376"/>
        <v>97.657674774601915</v>
      </c>
      <c r="K767" s="2">
        <f t="shared" si="370"/>
        <v>66.569648789776352</v>
      </c>
      <c r="L767" s="6">
        <f t="shared" si="353"/>
        <v>2959.8636322276548</v>
      </c>
      <c r="M767" s="2">
        <f t="shared" si="354"/>
        <v>37.512160616774104</v>
      </c>
      <c r="N767" s="2">
        <f t="shared" si="371"/>
        <v>97.657674774601915</v>
      </c>
      <c r="O767" s="2">
        <f t="shared" si="372"/>
        <v>66.569648789776352</v>
      </c>
      <c r="P767" s="5">
        <f t="shared" si="355"/>
        <v>0.38718574030622899</v>
      </c>
      <c r="Q767" s="4">
        <f t="shared" si="373"/>
        <v>0.38411892053905411</v>
      </c>
      <c r="R767" s="4">
        <f t="shared" si="356"/>
        <v>0.29085174148005971</v>
      </c>
      <c r="S767" s="4">
        <f t="shared" si="377"/>
        <v>0</v>
      </c>
      <c r="T767" s="4">
        <f t="shared" si="378"/>
        <v>0</v>
      </c>
      <c r="U767" s="5">
        <f t="shared" si="379"/>
        <v>1.2524716470711603</v>
      </c>
      <c r="V767" s="5">
        <f t="shared" si="380"/>
        <v>-10.532034293719736</v>
      </c>
      <c r="W767" s="5">
        <f t="shared" si="381"/>
        <v>16.518283844227419</v>
      </c>
      <c r="X767" s="5">
        <f t="shared" si="357"/>
        <v>1.0000000000000002</v>
      </c>
      <c r="Y767" s="5">
        <f t="shared" si="358"/>
        <v>-0.18561634890876311</v>
      </c>
      <c r="Z767" s="5">
        <f t="shared" si="359"/>
        <v>11.653949760894422</v>
      </c>
      <c r="AA767" s="5">
        <f t="shared" si="360"/>
        <v>7.4446158519211254</v>
      </c>
      <c r="AB767" s="5">
        <f t="shared" si="361"/>
        <v>1.0668552981623973</v>
      </c>
      <c r="AC767" s="5">
        <f t="shared" si="362"/>
        <v>1.121915467174686</v>
      </c>
      <c r="AD767" s="5">
        <f t="shared" si="363"/>
        <v>-8.2111003038514561</v>
      </c>
      <c r="AE767">
        <f t="shared" si="351"/>
        <v>0</v>
      </c>
    </row>
    <row r="768" spans="1:31" x14ac:dyDescent="0.2">
      <c r="A768">
        <f t="shared" si="382"/>
        <v>7.3599999999998875</v>
      </c>
      <c r="B768" s="5">
        <f t="shared" si="364"/>
        <v>-52.194821326549999</v>
      </c>
      <c r="C768" s="5">
        <f t="shared" si="365"/>
        <v>490.52817429085007</v>
      </c>
      <c r="D768" s="5">
        <f t="shared" si="366"/>
        <v>-127.22531856524668</v>
      </c>
      <c r="E768" s="2">
        <f t="shared" si="374"/>
        <v>493.29726245583913</v>
      </c>
      <c r="F768" s="2">
        <f t="shared" si="375"/>
        <v>-6.0737237540591735</v>
      </c>
      <c r="G768" s="3">
        <f t="shared" si="367"/>
        <v>-6.2202027395714685</v>
      </c>
      <c r="H768" s="3">
        <f t="shared" si="368"/>
        <v>52.406616915875134</v>
      </c>
      <c r="I768" s="3">
        <f t="shared" si="369"/>
        <v>-82.258263132247151</v>
      </c>
      <c r="J768" s="2">
        <f t="shared" si="376"/>
        <v>97.73211484574901</v>
      </c>
      <c r="K768" s="2">
        <f t="shared" si="370"/>
        <v>66.620391851226316</v>
      </c>
      <c r="L768" s="6">
        <f t="shared" si="353"/>
        <v>2959.8605564413178</v>
      </c>
      <c r="M768" s="2">
        <f t="shared" si="354"/>
        <v>37.5121216354542</v>
      </c>
      <c r="N768" s="2">
        <f t="shared" si="371"/>
        <v>97.73211484574901</v>
      </c>
      <c r="O768" s="2">
        <f t="shared" si="372"/>
        <v>66.620391851226316</v>
      </c>
      <c r="P768" s="5">
        <f t="shared" si="355"/>
        <v>0.38718556076826727</v>
      </c>
      <c r="Q768" s="4">
        <f t="shared" si="373"/>
        <v>0.38382594804849696</v>
      </c>
      <c r="R768" s="4">
        <f t="shared" si="356"/>
        <v>0.29076426525293703</v>
      </c>
      <c r="S768" s="4">
        <f t="shared" si="377"/>
        <v>0</v>
      </c>
      <c r="T768" s="4">
        <f t="shared" si="378"/>
        <v>0</v>
      </c>
      <c r="U768" s="5">
        <f t="shared" si="379"/>
        <v>1.2512796421961836</v>
      </c>
      <c r="V768" s="5">
        <f t="shared" si="380"/>
        <v>-10.542314392107164</v>
      </c>
      <c r="W768" s="5">
        <f t="shared" si="381"/>
        <v>16.547385088430222</v>
      </c>
      <c r="X768" s="5">
        <f t="shared" si="357"/>
        <v>1</v>
      </c>
      <c r="Y768" s="5">
        <f t="shared" si="358"/>
        <v>-0.18434463501947379</v>
      </c>
      <c r="Z768" s="5">
        <f t="shared" si="359"/>
        <v>11.671609107860192</v>
      </c>
      <c r="AA768" s="5">
        <f t="shared" si="360"/>
        <v>7.4499045442524485</v>
      </c>
      <c r="AB768" s="5">
        <f t="shared" si="361"/>
        <v>1.0669350071767099</v>
      </c>
      <c r="AC768" s="5">
        <f t="shared" si="362"/>
        <v>1.1292947157530282</v>
      </c>
      <c r="AD768" s="5">
        <f t="shared" si="363"/>
        <v>-8.1767103673173303</v>
      </c>
      <c r="AE768">
        <f t="shared" si="351"/>
        <v>0</v>
      </c>
    </row>
    <row r="769" spans="1:31" x14ac:dyDescent="0.2">
      <c r="A769">
        <f t="shared" si="382"/>
        <v>7.3699999999998873</v>
      </c>
      <c r="B769" s="5">
        <f t="shared" si="364"/>
        <v>-52.256970007195356</v>
      </c>
      <c r="C769" s="5">
        <f t="shared" si="365"/>
        <v>491.05229692474461</v>
      </c>
      <c r="D769" s="5">
        <f t="shared" si="366"/>
        <v>-128.0483100320875</v>
      </c>
      <c r="E769" s="2">
        <f t="shared" si="374"/>
        <v>493.82501883703748</v>
      </c>
      <c r="F769" s="2">
        <f t="shared" si="375"/>
        <v>-6.0744597458951439</v>
      </c>
      <c r="G769" s="3">
        <f t="shared" si="367"/>
        <v>-6.2095333894997014</v>
      </c>
      <c r="H769" s="3">
        <f t="shared" si="368"/>
        <v>52.417909863032662</v>
      </c>
      <c r="I769" s="3">
        <f t="shared" si="369"/>
        <v>-82.340030235920324</v>
      </c>
      <c r="J769" s="2">
        <f t="shared" si="376"/>
        <v>97.80631962494347</v>
      </c>
      <c r="K769" s="2">
        <f t="shared" si="370"/>
        <v>66.670974522797181</v>
      </c>
      <c r="L769" s="6">
        <f t="shared" si="353"/>
        <v>2959.8574811531012</v>
      </c>
      <c r="M769" s="2">
        <f t="shared" si="354"/>
        <v>37.512082660447291</v>
      </c>
      <c r="N769" s="2">
        <f t="shared" si="371"/>
        <v>97.80631962494347</v>
      </c>
      <c r="O769" s="2">
        <f t="shared" si="372"/>
        <v>66.670974522797181</v>
      </c>
      <c r="P769" s="5">
        <f t="shared" si="355"/>
        <v>0.38718538125956814</v>
      </c>
      <c r="Q769" s="4">
        <f t="shared" si="373"/>
        <v>0.38353434424579469</v>
      </c>
      <c r="R769" s="4">
        <f t="shared" si="356"/>
        <v>0.2906771173381984</v>
      </c>
      <c r="S769" s="4">
        <f t="shared" si="377"/>
        <v>0</v>
      </c>
      <c r="T769" s="4">
        <f t="shared" si="378"/>
        <v>0</v>
      </c>
      <c r="U769" s="5">
        <f t="shared" si="379"/>
        <v>1.2500812014426612</v>
      </c>
      <c r="V769" s="5">
        <f t="shared" si="380"/>
        <v>-10.552587389174574</v>
      </c>
      <c r="W769" s="5">
        <f t="shared" si="381"/>
        <v>16.576402358702428</v>
      </c>
      <c r="X769" s="5">
        <f t="shared" si="357"/>
        <v>1</v>
      </c>
      <c r="Y769" s="5">
        <f t="shared" si="358"/>
        <v>-0.18308157179445728</v>
      </c>
      <c r="Z769" s="5">
        <f t="shared" si="359"/>
        <v>11.689209744904209</v>
      </c>
      <c r="AA769" s="5">
        <f t="shared" si="360"/>
        <v>7.4551927191755958</v>
      </c>
      <c r="AB769" s="5">
        <f t="shared" si="361"/>
        <v>1.0669996296482038</v>
      </c>
      <c r="AC769" s="5">
        <f t="shared" si="362"/>
        <v>1.1366223557296351</v>
      </c>
      <c r="AD769" s="5">
        <f t="shared" si="363"/>
        <v>-8.1424049221219761</v>
      </c>
      <c r="AE769">
        <f t="shared" si="351"/>
        <v>0</v>
      </c>
    </row>
    <row r="770" spans="1:31" x14ac:dyDescent="0.2">
      <c r="A770">
        <f t="shared" si="382"/>
        <v>7.3799999999998871</v>
      </c>
      <c r="B770" s="5">
        <f t="shared" si="364"/>
        <v>-52.319011991108866</v>
      </c>
      <c r="C770" s="5">
        <f t="shared" si="365"/>
        <v>491.57653285449271</v>
      </c>
      <c r="D770" s="5">
        <f t="shared" si="366"/>
        <v>-128.87211745469281</v>
      </c>
      <c r="E770" s="2">
        <f t="shared" si="374"/>
        <v>494.35287666703221</v>
      </c>
      <c r="F770" s="2">
        <f t="shared" si="375"/>
        <v>-6.0751804798170426</v>
      </c>
      <c r="G770" s="3">
        <f t="shared" si="367"/>
        <v>-6.1988633932032196</v>
      </c>
      <c r="H770" s="3">
        <f t="shared" si="368"/>
        <v>52.429276086589958</v>
      </c>
      <c r="I770" s="3">
        <f t="shared" si="369"/>
        <v>-82.42145428514155</v>
      </c>
      <c r="J770" s="2">
        <f t="shared" si="376"/>
        <v>97.880289255851437</v>
      </c>
      <c r="K770" s="2">
        <f t="shared" si="370"/>
        <v>66.721396902420878</v>
      </c>
      <c r="L770" s="6">
        <f t="shared" si="353"/>
        <v>2959.8544063751065</v>
      </c>
      <c r="M770" s="2">
        <f t="shared" si="354"/>
        <v>37.512043691906733</v>
      </c>
      <c r="N770" s="2">
        <f t="shared" si="371"/>
        <v>97.880289255851437</v>
      </c>
      <c r="O770" s="2">
        <f t="shared" si="372"/>
        <v>66.721396902420878</v>
      </c>
      <c r="P770" s="5">
        <f t="shared" si="355"/>
        <v>0.38718520178083771</v>
      </c>
      <c r="Q770" s="4">
        <f t="shared" si="373"/>
        <v>0.38324410335418174</v>
      </c>
      <c r="R770" s="4">
        <f t="shared" si="356"/>
        <v>0.29059029702584671</v>
      </c>
      <c r="S770" s="4">
        <f t="shared" si="377"/>
        <v>0</v>
      </c>
      <c r="T770" s="4">
        <f t="shared" si="378"/>
        <v>0</v>
      </c>
      <c r="U770" s="5">
        <f t="shared" si="379"/>
        <v>1.2488763721857012</v>
      </c>
      <c r="V770" s="5">
        <f t="shared" si="380"/>
        <v>-10.562853213886985</v>
      </c>
      <c r="W770" s="5">
        <f t="shared" si="381"/>
        <v>16.605335573414962</v>
      </c>
      <c r="X770" s="5">
        <f t="shared" si="357"/>
        <v>1</v>
      </c>
      <c r="Y770" s="5">
        <f t="shared" si="358"/>
        <v>-0.18182714331605423</v>
      </c>
      <c r="Z770" s="5">
        <f t="shared" si="359"/>
        <v>11.706751700512871</v>
      </c>
      <c r="AA770" s="5">
        <f t="shared" si="360"/>
        <v>7.4604803317185553</v>
      </c>
      <c r="AB770" s="5">
        <f t="shared" si="361"/>
        <v>1.0670492288696469</v>
      </c>
      <c r="AC770" s="5">
        <f t="shared" si="362"/>
        <v>1.1438984866258863</v>
      </c>
      <c r="AD770" s="5">
        <f t="shared" si="363"/>
        <v>-8.1081840948664805</v>
      </c>
      <c r="AE770">
        <f t="shared" si="351"/>
        <v>0</v>
      </c>
    </row>
    <row r="771" spans="1:31" x14ac:dyDescent="0.2">
      <c r="A771">
        <f t="shared" si="382"/>
        <v>7.3899999999998869</v>
      </c>
      <c r="B771" s="5">
        <f t="shared" si="364"/>
        <v>-52.380947272579455</v>
      </c>
      <c r="C771" s="5">
        <f t="shared" si="365"/>
        <v>492.10088281028294</v>
      </c>
      <c r="D771" s="5">
        <f t="shared" si="366"/>
        <v>-129.69673740674898</v>
      </c>
      <c r="E771" s="2">
        <f t="shared" si="374"/>
        <v>494.88083666659855</v>
      </c>
      <c r="F771" s="2">
        <f t="shared" si="375"/>
        <v>-6.0758859946001094</v>
      </c>
      <c r="G771" s="3">
        <f t="shared" si="367"/>
        <v>-6.1881929009145233</v>
      </c>
      <c r="H771" s="3">
        <f t="shared" si="368"/>
        <v>52.440715071456218</v>
      </c>
      <c r="I771" s="3">
        <f t="shared" si="369"/>
        <v>-82.50253612609022</v>
      </c>
      <c r="J771" s="2">
        <f t="shared" si="376"/>
        <v>97.954023887849587</v>
      </c>
      <c r="K771" s="2">
        <f t="shared" si="370"/>
        <v>66.771659091922004</v>
      </c>
      <c r="L771" s="6">
        <f t="shared" si="353"/>
        <v>2959.8513321193377</v>
      </c>
      <c r="M771" s="2">
        <f t="shared" si="354"/>
        <v>37.51200472998466</v>
      </c>
      <c r="N771" s="2">
        <f t="shared" si="371"/>
        <v>97.954023887849587</v>
      </c>
      <c r="O771" s="2">
        <f t="shared" si="372"/>
        <v>66.771659091922004</v>
      </c>
      <c r="P771" s="5">
        <f t="shared" si="355"/>
        <v>0.3871850223327768</v>
      </c>
      <c r="Q771" s="4">
        <f t="shared" si="373"/>
        <v>0.38295521961336931</v>
      </c>
      <c r="R771" s="4">
        <f t="shared" si="356"/>
        <v>0.29050380360210587</v>
      </c>
      <c r="S771" s="4">
        <f t="shared" si="377"/>
        <v>0</v>
      </c>
      <c r="T771" s="4">
        <f t="shared" si="378"/>
        <v>0</v>
      </c>
      <c r="U771" s="5">
        <f t="shared" si="379"/>
        <v>1.2476652018267016</v>
      </c>
      <c r="V771" s="5">
        <f t="shared" si="380"/>
        <v>-10.573111795512325</v>
      </c>
      <c r="W771" s="5">
        <f t="shared" si="381"/>
        <v>16.634184653771985</v>
      </c>
      <c r="X771" s="5">
        <f t="shared" si="357"/>
        <v>1</v>
      </c>
      <c r="Y771" s="5">
        <f t="shared" si="358"/>
        <v>-0.18058133348516378</v>
      </c>
      <c r="Z771" s="5">
        <f t="shared" si="359"/>
        <v>11.724235004526104</v>
      </c>
      <c r="AA771" s="5">
        <f t="shared" si="360"/>
        <v>7.4657673369906705</v>
      </c>
      <c r="AB771" s="5">
        <f t="shared" si="361"/>
        <v>1.0670838683415378</v>
      </c>
      <c r="AC771" s="5">
        <f t="shared" si="362"/>
        <v>1.1511232090137788</v>
      </c>
      <c r="AD771" s="5">
        <f t="shared" si="363"/>
        <v>-8.0740480092373446</v>
      </c>
      <c r="AE771">
        <f t="shared" si="351"/>
        <v>0</v>
      </c>
    </row>
    <row r="772" spans="1:31" x14ac:dyDescent="0.2">
      <c r="A772">
        <f t="shared" si="382"/>
        <v>7.3999999999998867</v>
      </c>
      <c r="B772" s="5">
        <f t="shared" si="364"/>
        <v>-52.442775847395183</v>
      </c>
      <c r="C772" s="5">
        <f t="shared" si="365"/>
        <v>492.62534751715799</v>
      </c>
      <c r="D772" s="5">
        <f t="shared" si="366"/>
        <v>-130.52216647041035</v>
      </c>
      <c r="E772" s="2">
        <f t="shared" si="374"/>
        <v>495.40889955165403</v>
      </c>
      <c r="F772" s="2">
        <f t="shared" si="375"/>
        <v>-6.0765763291043786</v>
      </c>
      <c r="G772" s="3">
        <f t="shared" si="367"/>
        <v>-6.177522062231108</v>
      </c>
      <c r="H772" s="3">
        <f t="shared" si="368"/>
        <v>52.452226303546354</v>
      </c>
      <c r="I772" s="3">
        <f t="shared" si="369"/>
        <v>-82.583276606182594</v>
      </c>
      <c r="J772" s="2">
        <f t="shared" si="376"/>
        <v>98.027523675960808</v>
      </c>
      <c r="K772" s="2">
        <f t="shared" si="370"/>
        <v>66.821761196973966</v>
      </c>
      <c r="L772" s="6">
        <f t="shared" si="353"/>
        <v>2959.8482583977029</v>
      </c>
      <c r="M772" s="2">
        <f t="shared" si="354"/>
        <v>37.511965774831999</v>
      </c>
      <c r="N772" s="2">
        <f t="shared" si="371"/>
        <v>98.027523675960808</v>
      </c>
      <c r="O772" s="2">
        <f t="shared" si="372"/>
        <v>66.821761196973966</v>
      </c>
      <c r="P772" s="5">
        <f t="shared" si="355"/>
        <v>0.38718484291608019</v>
      </c>
      <c r="Q772" s="4">
        <f t="shared" si="373"/>
        <v>0.38266768727965961</v>
      </c>
      <c r="R772" s="4">
        <f t="shared" si="356"/>
        <v>0.29041763634950213</v>
      </c>
      <c r="S772" s="4">
        <f t="shared" si="377"/>
        <v>0</v>
      </c>
      <c r="T772" s="4">
        <f t="shared" si="378"/>
        <v>0</v>
      </c>
      <c r="U772" s="5">
        <f t="shared" si="379"/>
        <v>1.2464477377902723</v>
      </c>
      <c r="V772" s="5">
        <f t="shared" si="380"/>
        <v>-10.583363063620714</v>
      </c>
      <c r="W772" s="5">
        <f t="shared" si="381"/>
        <v>16.662949523794623</v>
      </c>
      <c r="X772" s="5">
        <f t="shared" si="357"/>
        <v>1</v>
      </c>
      <c r="Y772" s="5">
        <f t="shared" si="358"/>
        <v>-0.17934412602311689</v>
      </c>
      <c r="Z772" s="5">
        <f t="shared" si="359"/>
        <v>11.741659688125862</v>
      </c>
      <c r="AA772" s="5">
        <f t="shared" si="360"/>
        <v>7.4710536901832514</v>
      </c>
      <c r="AB772" s="5">
        <f t="shared" si="361"/>
        <v>1.0671036117671555</v>
      </c>
      <c r="AC772" s="5">
        <f t="shared" si="362"/>
        <v>1.158296624505148</v>
      </c>
      <c r="AD772" s="5">
        <f t="shared" si="363"/>
        <v>-8.039996786022126</v>
      </c>
      <c r="AE772">
        <f t="shared" si="351"/>
        <v>0</v>
      </c>
    </row>
    <row r="773" spans="1:31" x14ac:dyDescent="0.2">
      <c r="A773">
        <f t="shared" si="382"/>
        <v>7.4099999999998865</v>
      </c>
      <c r="B773" s="5">
        <f t="shared" si="364"/>
        <v>-52.504497712836901</v>
      </c>
      <c r="C773" s="5">
        <f t="shared" si="365"/>
        <v>493.1499276950247</v>
      </c>
      <c r="D773" s="5">
        <f t="shared" si="366"/>
        <v>-131.3484012363115</v>
      </c>
      <c r="E773" s="2">
        <f t="shared" si="374"/>
        <v>495.93706603326734</v>
      </c>
      <c r="F773" s="2">
        <f t="shared" si="375"/>
        <v>-6.0772515222735581</v>
      </c>
      <c r="G773" s="3">
        <f t="shared" si="367"/>
        <v>-6.1668510261134362</v>
      </c>
      <c r="H773" s="3">
        <f t="shared" si="368"/>
        <v>52.463809269791405</v>
      </c>
      <c r="I773" s="3">
        <f t="shared" si="369"/>
        <v>-82.66367657404281</v>
      </c>
      <c r="J773" s="2">
        <f t="shared" si="376"/>
        <v>98.100788780790552</v>
      </c>
      <c r="K773" s="2">
        <f t="shared" si="370"/>
        <v>66.871703327055585</v>
      </c>
      <c r="L773" s="6">
        <f t="shared" si="353"/>
        <v>2959.8451852220142</v>
      </c>
      <c r="M773" s="2">
        <f t="shared" si="354"/>
        <v>37.511926826598447</v>
      </c>
      <c r="N773" s="2">
        <f t="shared" si="371"/>
        <v>98.100788780790552</v>
      </c>
      <c r="O773" s="2">
        <f t="shared" si="372"/>
        <v>66.871703327055585</v>
      </c>
      <c r="P773" s="5">
        <f t="shared" si="355"/>
        <v>0.38718466353143738</v>
      </c>
      <c r="Q773" s="4">
        <f t="shared" si="373"/>
        <v>0.38238150062605597</v>
      </c>
      <c r="R773" s="4">
        <f t="shared" si="356"/>
        <v>0.2903317945469458</v>
      </c>
      <c r="S773" s="4">
        <f t="shared" si="377"/>
        <v>0</v>
      </c>
      <c r="T773" s="4">
        <f t="shared" si="378"/>
        <v>0</v>
      </c>
      <c r="U773" s="5">
        <f t="shared" si="379"/>
        <v>1.2452240275211952</v>
      </c>
      <c r="V773" s="5">
        <f t="shared" si="380"/>
        <v>-10.593606948083876</v>
      </c>
      <c r="W773" s="5">
        <f t="shared" si="381"/>
        <v>16.691630110304796</v>
      </c>
      <c r="X773" s="5">
        <f t="shared" si="357"/>
        <v>1</v>
      </c>
      <c r="Y773" s="5">
        <f t="shared" si="358"/>
        <v>-0.17811550447355126</v>
      </c>
      <c r="Z773" s="5">
        <f t="shared" si="359"/>
        <v>11.759025783824795</v>
      </c>
      <c r="AA773" s="5">
        <f t="shared" si="360"/>
        <v>7.4763393465702395</v>
      </c>
      <c r="AB773" s="5">
        <f t="shared" si="361"/>
        <v>1.067108523047644</v>
      </c>
      <c r="AC773" s="5">
        <f t="shared" si="362"/>
        <v>1.165418835740919</v>
      </c>
      <c r="AD773" s="5">
        <f t="shared" si="363"/>
        <v>-8.0060305431249645</v>
      </c>
      <c r="AE773">
        <f t="shared" ref="AE773:AE836" si="383">IF(($D773-height)*($D774-height)&lt;0,1,0)</f>
        <v>0</v>
      </c>
    </row>
    <row r="774" spans="1:31" x14ac:dyDescent="0.2">
      <c r="A774">
        <f t="shared" si="382"/>
        <v>7.4199999999998862</v>
      </c>
      <c r="B774" s="5">
        <f t="shared" si="364"/>
        <v>-52.566112867671883</v>
      </c>
      <c r="C774" s="5">
        <f t="shared" si="365"/>
        <v>493.67462405866439</v>
      </c>
      <c r="D774" s="5">
        <f t="shared" si="366"/>
        <v>-132.17543830357909</v>
      </c>
      <c r="E774" s="2">
        <f t="shared" si="374"/>
        <v>496.46533681766789</v>
      </c>
      <c r="F774" s="2">
        <f t="shared" si="375"/>
        <v>-6.0779116131338915</v>
      </c>
      <c r="G774" s="3">
        <f t="shared" si="367"/>
        <v>-6.1561799408829598</v>
      </c>
      <c r="H774" s="3">
        <f t="shared" si="368"/>
        <v>52.475463458148816</v>
      </c>
      <c r="I774" s="3">
        <f t="shared" si="369"/>
        <v>-82.743736879474056</v>
      </c>
      <c r="J774" s="2">
        <f t="shared" si="376"/>
        <v>98.173819368463384</v>
      </c>
      <c r="K774" s="2">
        <f t="shared" si="370"/>
        <v>66.921485595407887</v>
      </c>
      <c r="L774" s="6">
        <f t="shared" si="353"/>
        <v>2959.842112603988</v>
      </c>
      <c r="M774" s="2">
        <f t="shared" si="354"/>
        <v>37.511887885432486</v>
      </c>
      <c r="N774" s="2">
        <f t="shared" si="371"/>
        <v>98.173819368463384</v>
      </c>
      <c r="O774" s="2">
        <f t="shared" si="372"/>
        <v>66.921485595407887</v>
      </c>
      <c r="P774" s="5">
        <f t="shared" si="355"/>
        <v>0.38718448417953211</v>
      </c>
      <c r="Q774" s="4">
        <f t="shared" si="373"/>
        <v>0.38209665394236991</v>
      </c>
      <c r="R774" s="4">
        <f t="shared" si="356"/>
        <v>0.29024627746981096</v>
      </c>
      <c r="S774" s="4">
        <f t="shared" si="377"/>
        <v>0</v>
      </c>
      <c r="T774" s="4">
        <f t="shared" si="378"/>
        <v>0</v>
      </c>
      <c r="U774" s="5">
        <f t="shared" si="379"/>
        <v>1.2439941184814027</v>
      </c>
      <c r="V774" s="5">
        <f t="shared" si="380"/>
        <v>-10.60384337907448</v>
      </c>
      <c r="W774" s="5">
        <f t="shared" si="381"/>
        <v>16.720226342908873</v>
      </c>
      <c r="X774" s="5">
        <f t="shared" si="357"/>
        <v>1</v>
      </c>
      <c r="Y774" s="5">
        <f t="shared" si="358"/>
        <v>-0.17689545220428374</v>
      </c>
      <c r="Z774" s="5">
        <f t="shared" si="359"/>
        <v>11.776333325454805</v>
      </c>
      <c r="AA774" s="5">
        <f t="shared" si="360"/>
        <v>7.481624261508844</v>
      </c>
      <c r="AB774" s="5">
        <f t="shared" si="361"/>
        <v>1.0670986662771189</v>
      </c>
      <c r="AC774" s="5">
        <f t="shared" si="362"/>
        <v>1.1724899463803258</v>
      </c>
      <c r="AD774" s="5">
        <f t="shared" si="363"/>
        <v>-7.9721493955822815</v>
      </c>
      <c r="AE774">
        <f t="shared" si="383"/>
        <v>0</v>
      </c>
    </row>
    <row r="775" spans="1:31" x14ac:dyDescent="0.2">
      <c r="A775">
        <f t="shared" si="382"/>
        <v>7.429999999999886</v>
      </c>
      <c r="B775" s="5">
        <f t="shared" si="364"/>
        <v>-52.627621312147397</v>
      </c>
      <c r="C775" s="5">
        <f t="shared" si="365"/>
        <v>494.19943731774322</v>
      </c>
      <c r="D775" s="5">
        <f t="shared" si="366"/>
        <v>-133.00327427984359</v>
      </c>
      <c r="E775" s="2">
        <f t="shared" si="374"/>
        <v>496.99371260625503</v>
      </c>
      <c r="F775" s="2">
        <f t="shared" si="375"/>
        <v>-6.0785566407930247</v>
      </c>
      <c r="G775" s="3">
        <f t="shared" si="367"/>
        <v>-6.1455089542201886</v>
      </c>
      <c r="H775" s="3">
        <f t="shared" si="368"/>
        <v>52.487188357612617</v>
      </c>
      <c r="I775" s="3">
        <f t="shared" si="369"/>
        <v>-82.823458373429872</v>
      </c>
      <c r="J775" s="2">
        <f t="shared" si="376"/>
        <v>98.246615610560227</v>
      </c>
      <c r="K775" s="2">
        <f t="shared" si="370"/>
        <v>66.971108118991296</v>
      </c>
      <c r="L775" s="6">
        <f t="shared" si="353"/>
        <v>2959.839040555245</v>
      </c>
      <c r="M775" s="2">
        <f t="shared" si="354"/>
        <v>37.511848951481397</v>
      </c>
      <c r="N775" s="2">
        <f t="shared" si="371"/>
        <v>98.246615610560227</v>
      </c>
      <c r="O775" s="2">
        <f t="shared" si="372"/>
        <v>66.971108118991296</v>
      </c>
      <c r="P775" s="5">
        <f t="shared" si="355"/>
        <v>0.38718430486104272</v>
      </c>
      <c r="Q775" s="4">
        <f t="shared" si="373"/>
        <v>0.38181314153532392</v>
      </c>
      <c r="R775" s="4">
        <f t="shared" si="356"/>
        <v>0.29016108439001487</v>
      </c>
      <c r="S775" s="4">
        <f t="shared" si="377"/>
        <v>0</v>
      </c>
      <c r="T775" s="4">
        <f t="shared" si="378"/>
        <v>0</v>
      </c>
      <c r="U775" s="5">
        <f t="shared" si="379"/>
        <v>1.2427580581469893</v>
      </c>
      <c r="V775" s="5">
        <f t="shared" si="380"/>
        <v>-10.614072287065587</v>
      </c>
      <c r="W775" s="5">
        <f t="shared" si="381"/>
        <v>16.748738153981353</v>
      </c>
      <c r="X775" s="5">
        <f t="shared" si="357"/>
        <v>0.99999999999999978</v>
      </c>
      <c r="Y775" s="5">
        <f t="shared" si="358"/>
        <v>-0.17568395240918133</v>
      </c>
      <c r="Z775" s="5">
        <f t="shared" si="359"/>
        <v>11.793582348155736</v>
      </c>
      <c r="AA775" s="5">
        <f t="shared" si="360"/>
        <v>7.4869083904402247</v>
      </c>
      <c r="AB775" s="5">
        <f t="shared" si="361"/>
        <v>1.0670741057378079</v>
      </c>
      <c r="AC775" s="5">
        <f t="shared" si="362"/>
        <v>1.1795100610901486</v>
      </c>
      <c r="AD775" s="5">
        <f t="shared" si="363"/>
        <v>-7.9383534555784223</v>
      </c>
      <c r="AE775">
        <f t="shared" si="383"/>
        <v>0</v>
      </c>
    </row>
    <row r="776" spans="1:31" x14ac:dyDescent="0.2">
      <c r="A776">
        <f t="shared" si="382"/>
        <v>7.4399999999998858</v>
      </c>
      <c r="B776" s="5">
        <f t="shared" si="364"/>
        <v>-52.689023047984307</v>
      </c>
      <c r="C776" s="5">
        <f t="shared" si="365"/>
        <v>494.7243681768224</v>
      </c>
      <c r="D776" s="5">
        <f t="shared" si="366"/>
        <v>-133.83190578125067</v>
      </c>
      <c r="E776" s="2">
        <f t="shared" si="374"/>
        <v>497.52219409560729</v>
      </c>
      <c r="F776" s="2">
        <f t="shared" si="375"/>
        <v>-6.0791866444388853</v>
      </c>
      <c r="G776" s="3">
        <f t="shared" si="367"/>
        <v>-6.1348382131628103</v>
      </c>
      <c r="H776" s="3">
        <f t="shared" si="368"/>
        <v>52.49898345822352</v>
      </c>
      <c r="I776" s="3">
        <f t="shared" si="369"/>
        <v>-82.90284190798566</v>
      </c>
      <c r="J776" s="2">
        <f t="shared" si="376"/>
        <v>98.319177684055987</v>
      </c>
      <c r="K776" s="2">
        <f t="shared" si="370"/>
        <v>67.020571018443064</v>
      </c>
      <c r="L776" s="6">
        <f t="shared" si="353"/>
        <v>2959.8359690873112</v>
      </c>
      <c r="M776" s="2">
        <f t="shared" si="354"/>
        <v>37.511810024891268</v>
      </c>
      <c r="N776" s="2">
        <f t="shared" si="371"/>
        <v>98.319177684055987</v>
      </c>
      <c r="O776" s="2">
        <f t="shared" si="372"/>
        <v>67.020571018443064</v>
      </c>
      <c r="P776" s="5">
        <f t="shared" si="355"/>
        <v>0.38718412557664172</v>
      </c>
      <c r="Q776" s="4">
        <f t="shared" si="373"/>
        <v>0.38153095772865075</v>
      </c>
      <c r="R776" s="4">
        <f t="shared" si="356"/>
        <v>0.29007621457609595</v>
      </c>
      <c r="S776" s="4">
        <f t="shared" si="377"/>
        <v>0</v>
      </c>
      <c r="T776" s="4">
        <f t="shared" si="378"/>
        <v>0</v>
      </c>
      <c r="U776" s="5">
        <f t="shared" si="379"/>
        <v>1.2415158940052491</v>
      </c>
      <c r="V776" s="5">
        <f t="shared" si="380"/>
        <v>-10.624293602830077</v>
      </c>
      <c r="W776" s="5">
        <f t="shared" si="381"/>
        <v>16.777165478648481</v>
      </c>
      <c r="X776" s="5">
        <f t="shared" si="357"/>
        <v>1</v>
      </c>
      <c r="Y776" s="5">
        <f t="shared" si="358"/>
        <v>-0.1744809881100341</v>
      </c>
      <c r="Z776" s="5">
        <f t="shared" si="359"/>
        <v>11.810772888364031</v>
      </c>
      <c r="AA776" s="5">
        <f t="shared" si="360"/>
        <v>7.4921916888901707</v>
      </c>
      <c r="AB776" s="5">
        <f t="shared" si="361"/>
        <v>1.0670349058952149</v>
      </c>
      <c r="AC776" s="5">
        <f t="shared" si="362"/>
        <v>1.1864792855339541</v>
      </c>
      <c r="AD776" s="5">
        <f t="shared" si="363"/>
        <v>-7.9046428324613487</v>
      </c>
      <c r="AE776">
        <f t="shared" si="383"/>
        <v>0</v>
      </c>
    </row>
    <row r="777" spans="1:31" x14ac:dyDescent="0.2">
      <c r="A777">
        <f t="shared" si="382"/>
        <v>7.4499999999998856</v>
      </c>
      <c r="B777" s="5">
        <f t="shared" si="364"/>
        <v>-52.75031807837064</v>
      </c>
      <c r="C777" s="5">
        <f t="shared" si="365"/>
        <v>495.24941733536889</v>
      </c>
      <c r="D777" s="5">
        <f t="shared" si="366"/>
        <v>-134.66132943247214</v>
      </c>
      <c r="E777" s="2">
        <f t="shared" si="374"/>
        <v>498.05078197749236</v>
      </c>
      <c r="F777" s="2">
        <f t="shared" si="375"/>
        <v>-6.0798016633385359</v>
      </c>
      <c r="G777" s="3">
        <f t="shared" si="367"/>
        <v>-6.1241678641038577</v>
      </c>
      <c r="H777" s="3">
        <f t="shared" si="368"/>
        <v>52.510848251078862</v>
      </c>
      <c r="I777" s="3">
        <f t="shared" si="369"/>
        <v>-82.981888336310277</v>
      </c>
      <c r="J777" s="2">
        <f t="shared" si="376"/>
        <v>98.391505771257613</v>
      </c>
      <c r="K777" s="2">
        <f t="shared" si="370"/>
        <v>67.069874418035184</v>
      </c>
      <c r="L777" s="6">
        <f t="shared" si="353"/>
        <v>2959.8328982116191</v>
      </c>
      <c r="M777" s="2">
        <f t="shared" si="354"/>
        <v>37.511771105806972</v>
      </c>
      <c r="N777" s="2">
        <f t="shared" si="371"/>
        <v>98.391505771257613</v>
      </c>
      <c r="O777" s="2">
        <f t="shared" si="372"/>
        <v>67.069874418035184</v>
      </c>
      <c r="P777" s="5">
        <f t="shared" si="355"/>
        <v>0.38718394632699638</v>
      </c>
      <c r="Q777" s="4">
        <f t="shared" si="373"/>
        <v>0.38125009686318889</v>
      </c>
      <c r="R777" s="4">
        <f t="shared" si="356"/>
        <v>0.28999166729329101</v>
      </c>
      <c r="S777" s="4">
        <f t="shared" si="377"/>
        <v>0</v>
      </c>
      <c r="T777" s="4">
        <f t="shared" si="378"/>
        <v>0</v>
      </c>
      <c r="U777" s="5">
        <f t="shared" si="379"/>
        <v>1.2402676735517433</v>
      </c>
      <c r="V777" s="5">
        <f t="shared" si="380"/>
        <v>-10.634507257440148</v>
      </c>
      <c r="W777" s="5">
        <f t="shared" si="381"/>
        <v>16.805508254771883</v>
      </c>
      <c r="X777" s="5">
        <f t="shared" si="357"/>
        <v>0.99999999999999978</v>
      </c>
      <c r="Y777" s="5">
        <f t="shared" si="358"/>
        <v>-0.17328654215842365</v>
      </c>
      <c r="Z777" s="5">
        <f t="shared" si="359"/>
        <v>11.827904983801448</v>
      </c>
      <c r="AA777" s="5">
        <f t="shared" si="360"/>
        <v>7.4974741124697948</v>
      </c>
      <c r="AB777" s="5">
        <f t="shared" si="361"/>
        <v>1.0669811313933195</v>
      </c>
      <c r="AC777" s="5">
        <f t="shared" si="362"/>
        <v>1.1933977263612991</v>
      </c>
      <c r="AD777" s="5">
        <f t="shared" si="363"/>
        <v>-7.8710176327583206</v>
      </c>
      <c r="AE777">
        <f t="shared" si="383"/>
        <v>0</v>
      </c>
    </row>
    <row r="778" spans="1:31" x14ac:dyDescent="0.2">
      <c r="A778">
        <f t="shared" si="382"/>
        <v>7.4599999999998854</v>
      </c>
      <c r="B778" s="5">
        <f t="shared" si="364"/>
        <v>-52.811506407955108</v>
      </c>
      <c r="C778" s="5">
        <f t="shared" si="365"/>
        <v>495.77458548776599</v>
      </c>
      <c r="D778" s="5">
        <f t="shared" si="366"/>
        <v>-135.49154186671686</v>
      </c>
      <c r="E778" s="2">
        <f t="shared" si="374"/>
        <v>498.5794769388765</v>
      </c>
      <c r="F778" s="2">
        <f t="shared" si="375"/>
        <v>-6.0804017368370591</v>
      </c>
      <c r="G778" s="3">
        <f t="shared" si="367"/>
        <v>-6.1134980527899243</v>
      </c>
      <c r="H778" s="3">
        <f t="shared" si="368"/>
        <v>52.522782228342471</v>
      </c>
      <c r="I778" s="3">
        <f t="shared" si="369"/>
        <v>-83.060598512637867</v>
      </c>
      <c r="J778" s="2">
        <f t="shared" si="376"/>
        <v>98.46360005974276</v>
      </c>
      <c r="K778" s="2">
        <f t="shared" si="370"/>
        <v>67.11901844563242</v>
      </c>
      <c r="L778" s="6">
        <f t="shared" si="353"/>
        <v>2959.8298279395058</v>
      </c>
      <c r="M778" s="2">
        <f t="shared" si="354"/>
        <v>37.511732194372208</v>
      </c>
      <c r="N778" s="2">
        <f t="shared" si="371"/>
        <v>98.46360005974276</v>
      </c>
      <c r="O778" s="2">
        <f t="shared" si="372"/>
        <v>67.11901844563242</v>
      </c>
      <c r="P778" s="5">
        <f t="shared" si="355"/>
        <v>0.38718376711276842</v>
      </c>
      <c r="Q778" s="4">
        <f t="shared" si="373"/>
        <v>0.38097055329697449</v>
      </c>
      <c r="R778" s="4">
        <f t="shared" si="356"/>
        <v>0.28990744180361161</v>
      </c>
      <c r="S778" s="4">
        <f t="shared" si="377"/>
        <v>0</v>
      </c>
      <c r="T778" s="4">
        <f t="shared" si="378"/>
        <v>0</v>
      </c>
      <c r="U778" s="5">
        <f t="shared" si="379"/>
        <v>1.2390134442873955</v>
      </c>
      <c r="V778" s="5">
        <f t="shared" si="380"/>
        <v>-10.644713182266814</v>
      </c>
      <c r="W778" s="5">
        <f t="shared" si="381"/>
        <v>16.833766422932126</v>
      </c>
      <c r="X778" s="5">
        <f t="shared" si="357"/>
        <v>1</v>
      </c>
      <c r="Y778" s="5">
        <f t="shared" si="358"/>
        <v>-0.17210059723759175</v>
      </c>
      <c r="Z778" s="5">
        <f t="shared" si="359"/>
        <v>11.844978673463807</v>
      </c>
      <c r="AA778" s="5">
        <f t="shared" si="360"/>
        <v>7.5027556168762448</v>
      </c>
      <c r="AB778" s="5">
        <f t="shared" si="361"/>
        <v>1.0669128470498037</v>
      </c>
      <c r="AC778" s="5">
        <f t="shared" si="362"/>
        <v>1.2002654911969923</v>
      </c>
      <c r="AD778" s="5">
        <f t="shared" si="363"/>
        <v>-7.8374779601916273</v>
      </c>
      <c r="AE778">
        <f t="shared" si="383"/>
        <v>0</v>
      </c>
    </row>
    <row r="779" spans="1:31" x14ac:dyDescent="0.2">
      <c r="A779">
        <f t="shared" si="382"/>
        <v>7.4699999999998852</v>
      </c>
      <c r="B779" s="5">
        <f t="shared" si="364"/>
        <v>-52.872588042840654</v>
      </c>
      <c r="C779" s="5">
        <f t="shared" si="365"/>
        <v>496.29987332332394</v>
      </c>
      <c r="D779" s="5">
        <f t="shared" si="366"/>
        <v>-136.32253972574122</v>
      </c>
      <c r="E779" s="2">
        <f t="shared" si="374"/>
        <v>499.10827966193403</v>
      </c>
      <c r="F779" s="2">
        <f t="shared" si="375"/>
        <v>-6.0809869043564131</v>
      </c>
      <c r="G779" s="3">
        <f t="shared" si="367"/>
        <v>-6.102828924319426</v>
      </c>
      <c r="H779" s="3">
        <f t="shared" si="368"/>
        <v>52.534784883254439</v>
      </c>
      <c r="I779" s="3">
        <f t="shared" si="369"/>
        <v>-83.138973292239783</v>
      </c>
      <c r="J779" s="2">
        <f t="shared" si="376"/>
        <v>98.53546074229871</v>
      </c>
      <c r="K779" s="2">
        <f t="shared" si="370"/>
        <v>67.16800323265079</v>
      </c>
      <c r="L779" s="6">
        <f t="shared" si="353"/>
        <v>2959.826758282215</v>
      </c>
      <c r="M779" s="2">
        <f t="shared" si="354"/>
        <v>37.511693290729461</v>
      </c>
      <c r="N779" s="2">
        <f t="shared" si="371"/>
        <v>98.53546074229871</v>
      </c>
      <c r="O779" s="2">
        <f t="shared" si="372"/>
        <v>67.16800323265079</v>
      </c>
      <c r="P779" s="5">
        <f t="shared" si="355"/>
        <v>0.38718358793461399</v>
      </c>
      <c r="Q779" s="4">
        <f t="shared" si="373"/>
        <v>0.38069232140533005</v>
      </c>
      <c r="R779" s="4">
        <f t="shared" si="356"/>
        <v>0.28982353736591931</v>
      </c>
      <c r="S779" s="4">
        <f t="shared" si="377"/>
        <v>0</v>
      </c>
      <c r="T779" s="4">
        <f t="shared" si="378"/>
        <v>0</v>
      </c>
      <c r="U779" s="5">
        <f t="shared" si="379"/>
        <v>1.2377532537156108</v>
      </c>
      <c r="V779" s="5">
        <f t="shared" si="380"/>
        <v>-10.654911308979438</v>
      </c>
      <c r="W779" s="5">
        <f t="shared" si="381"/>
        <v>16.861939926412219</v>
      </c>
      <c r="X779" s="5">
        <f t="shared" si="357"/>
        <v>1</v>
      </c>
      <c r="Y779" s="5">
        <f t="shared" si="358"/>
        <v>-0.17092313586430685</v>
      </c>
      <c r="Z779" s="5">
        <f t="shared" si="359"/>
        <v>11.861993997609765</v>
      </c>
      <c r="AA779" s="5">
        <f t="shared" si="360"/>
        <v>7.5080361578934305</v>
      </c>
      <c r="AB779" s="5">
        <f t="shared" si="361"/>
        <v>1.066830117851304</v>
      </c>
      <c r="AC779" s="5">
        <f t="shared" si="362"/>
        <v>1.2070826886303276</v>
      </c>
      <c r="AD779" s="5">
        <f t="shared" si="363"/>
        <v>-7.8040239156943514</v>
      </c>
      <c r="AE779">
        <f t="shared" si="383"/>
        <v>0</v>
      </c>
    </row>
    <row r="780" spans="1:31" x14ac:dyDescent="0.2">
      <c r="A780">
        <f t="shared" si="382"/>
        <v>7.479999999999885</v>
      </c>
      <c r="B780" s="5">
        <f t="shared" si="364"/>
        <v>-52.933562990577961</v>
      </c>
      <c r="C780" s="5">
        <f t="shared" si="365"/>
        <v>496.82528152629089</v>
      </c>
      <c r="D780" s="5">
        <f t="shared" si="366"/>
        <v>-137.1543196598594</v>
      </c>
      <c r="E780" s="2">
        <f t="shared" si="374"/>
        <v>499.63719082405754</v>
      </c>
      <c r="F780" s="2">
        <f t="shared" si="375"/>
        <v>-6.0815572053943203</v>
      </c>
      <c r="G780" s="3">
        <f t="shared" si="367"/>
        <v>-6.0921606231409129</v>
      </c>
      <c r="H780" s="3">
        <f t="shared" si="368"/>
        <v>52.54685571014074</v>
      </c>
      <c r="I780" s="3">
        <f t="shared" si="369"/>
        <v>-83.217013531396731</v>
      </c>
      <c r="J780" s="2">
        <f t="shared" si="376"/>
        <v>98.607088016861979</v>
      </c>
      <c r="K780" s="2">
        <f t="shared" si="370"/>
        <v>67.216828914016347</v>
      </c>
      <c r="L780" s="6">
        <f t="shared" si="353"/>
        <v>2959.8236892508985</v>
      </c>
      <c r="M780" s="2">
        <f t="shared" si="354"/>
        <v>37.511654395020066</v>
      </c>
      <c r="N780" s="2">
        <f t="shared" si="371"/>
        <v>98.607088016861979</v>
      </c>
      <c r="O780" s="2">
        <f t="shared" si="372"/>
        <v>67.216828914016347</v>
      </c>
      <c r="P780" s="5">
        <f t="shared" si="355"/>
        <v>0.38718340879318391</v>
      </c>
      <c r="Q780" s="4">
        <f t="shared" si="373"/>
        <v>0.38041539558094961</v>
      </c>
      <c r="R780" s="4">
        <f t="shared" si="356"/>
        <v>0.28973995323600027</v>
      </c>
      <c r="S780" s="4">
        <f t="shared" si="377"/>
        <v>0</v>
      </c>
      <c r="T780" s="4">
        <f t="shared" si="378"/>
        <v>0</v>
      </c>
      <c r="U780" s="5">
        <f t="shared" si="379"/>
        <v>1.2364871493394285</v>
      </c>
      <c r="V780" s="5">
        <f t="shared" si="380"/>
        <v>-10.665101569545294</v>
      </c>
      <c r="W780" s="5">
        <f t="shared" si="381"/>
        <v>16.89002871118117</v>
      </c>
      <c r="X780" s="5">
        <f t="shared" si="357"/>
        <v>1</v>
      </c>
      <c r="Y780" s="5">
        <f t="shared" si="358"/>
        <v>-0.16975414039072761</v>
      </c>
      <c r="Z780" s="5">
        <f t="shared" si="359"/>
        <v>11.878950997749621</v>
      </c>
      <c r="AA780" s="5">
        <f t="shared" si="360"/>
        <v>7.5133156913927417</v>
      </c>
      <c r="AB780" s="5">
        <f t="shared" si="361"/>
        <v>1.0667330089487008</v>
      </c>
      <c r="AC780" s="5">
        <f t="shared" si="362"/>
        <v>1.2138494282043268</v>
      </c>
      <c r="AD780" s="5">
        <f t="shared" si="363"/>
        <v>-7.7706555974260887</v>
      </c>
      <c r="AE780">
        <f t="shared" si="383"/>
        <v>0</v>
      </c>
    </row>
    <row r="781" spans="1:31" x14ac:dyDescent="0.2">
      <c r="A781">
        <f t="shared" si="382"/>
        <v>7.4899999999998847</v>
      </c>
      <c r="B781" s="5">
        <f t="shared" si="364"/>
        <v>-52.994431260158926</v>
      </c>
      <c r="C781" s="5">
        <f t="shared" si="365"/>
        <v>497.35081077586375</v>
      </c>
      <c r="D781" s="5">
        <f t="shared" si="366"/>
        <v>-137.98687832795324</v>
      </c>
      <c r="E781" s="2">
        <f t="shared" si="374"/>
        <v>500.16621109786769</v>
      </c>
      <c r="F781" s="2">
        <f t="shared" si="375"/>
        <v>-6.0821126795231137</v>
      </c>
      <c r="G781" s="3">
        <f t="shared" si="367"/>
        <v>-6.0814932930514258</v>
      </c>
      <c r="H781" s="3">
        <f t="shared" si="368"/>
        <v>52.558994204422781</v>
      </c>
      <c r="I781" s="3">
        <f t="shared" si="369"/>
        <v>-83.29472008737099</v>
      </c>
      <c r="J781" s="2">
        <f t="shared" si="376"/>
        <v>98.678482086458246</v>
      </c>
      <c r="K781" s="2">
        <f t="shared" si="370"/>
        <v>67.265495628124228</v>
      </c>
      <c r="L781" s="6">
        <f t="shared" si="353"/>
        <v>2959.820620856613</v>
      </c>
      <c r="M781" s="2">
        <f t="shared" si="354"/>
        <v>37.51161550738415</v>
      </c>
      <c r="N781" s="2">
        <f t="shared" si="371"/>
        <v>98.678482086458246</v>
      </c>
      <c r="O781" s="2">
        <f t="shared" si="372"/>
        <v>67.265495628124228</v>
      </c>
      <c r="P781" s="5">
        <f t="shared" si="355"/>
        <v>0.38718322968912344</v>
      </c>
      <c r="Q781" s="4">
        <f t="shared" si="373"/>
        <v>0.38013977023397999</v>
      </c>
      <c r="R781" s="4">
        <f t="shared" si="356"/>
        <v>0.28965668866663818</v>
      </c>
      <c r="S781" s="4">
        <f t="shared" si="377"/>
        <v>0</v>
      </c>
      <c r="T781" s="4">
        <f t="shared" si="378"/>
        <v>0</v>
      </c>
      <c r="U781" s="5">
        <f t="shared" si="379"/>
        <v>1.2352151786586985</v>
      </c>
      <c r="V781" s="5">
        <f t="shared" si="380"/>
        <v>-10.675283896229168</v>
      </c>
      <c r="W781" s="5">
        <f t="shared" si="381"/>
        <v>16.918032725877449</v>
      </c>
      <c r="X781" s="5">
        <f t="shared" si="357"/>
        <v>0.99999999999999978</v>
      </c>
      <c r="Y781" s="5">
        <f t="shared" si="358"/>
        <v>-0.16859359300626664</v>
      </c>
      <c r="Z781" s="5">
        <f t="shared" si="359"/>
        <v>11.895849716634155</v>
      </c>
      <c r="AA781" s="5">
        <f t="shared" si="360"/>
        <v>7.5185941733338071</v>
      </c>
      <c r="AB781" s="5">
        <f t="shared" si="361"/>
        <v>1.0666215856524319</v>
      </c>
      <c r="AC781" s="5">
        <f t="shared" si="362"/>
        <v>1.2205658204049872</v>
      </c>
      <c r="AD781" s="5">
        <f t="shared" si="363"/>
        <v>-7.7373731007887443</v>
      </c>
      <c r="AE781">
        <f t="shared" si="383"/>
        <v>0</v>
      </c>
    </row>
    <row r="782" spans="1:31" x14ac:dyDescent="0.2">
      <c r="A782">
        <f t="shared" si="382"/>
        <v>7.4999999999998845</v>
      </c>
      <c r="B782" s="5">
        <f t="shared" si="364"/>
        <v>-53.055192862010152</v>
      </c>
      <c r="C782" s="5">
        <f t="shared" si="365"/>
        <v>497.87646174619903</v>
      </c>
      <c r="D782" s="5">
        <f t="shared" si="366"/>
        <v>-138.82021239748198</v>
      </c>
      <c r="E782" s="2">
        <f t="shared" si="374"/>
        <v>500.69534115122286</v>
      </c>
      <c r="F782" s="2">
        <f t="shared" si="375"/>
        <v>-6.0826533663886266</v>
      </c>
      <c r="G782" s="3">
        <f t="shared" si="367"/>
        <v>-6.0708270771949016</v>
      </c>
      <c r="H782" s="3">
        <f t="shared" si="368"/>
        <v>52.571199862626834</v>
      </c>
      <c r="I782" s="3">
        <f t="shared" si="369"/>
        <v>-83.372093818378872</v>
      </c>
      <c r="J782" s="2">
        <f t="shared" si="376"/>
        <v>98.749643159142735</v>
      </c>
      <c r="K782" s="2">
        <f t="shared" si="370"/>
        <v>67.314003516798039</v>
      </c>
      <c r="L782" s="6">
        <f t="shared" si="353"/>
        <v>2959.8175531103234</v>
      </c>
      <c r="M782" s="2">
        <f t="shared" si="354"/>
        <v>37.5115766279607</v>
      </c>
      <c r="N782" s="2">
        <f t="shared" si="371"/>
        <v>98.749643159142735</v>
      </c>
      <c r="O782" s="2">
        <f t="shared" si="372"/>
        <v>67.314003516798039</v>
      </c>
      <c r="P782" s="5">
        <f t="shared" si="355"/>
        <v>0.38718305062307251</v>
      </c>
      <c r="Q782" s="4">
        <f t="shared" si="373"/>
        <v>0.37986543979210008</v>
      </c>
      <c r="R782" s="4">
        <f t="shared" si="356"/>
        <v>0.28957374290768756</v>
      </c>
      <c r="S782" s="4">
        <f t="shared" si="377"/>
        <v>0</v>
      </c>
      <c r="T782" s="4">
        <f t="shared" si="378"/>
        <v>0</v>
      </c>
      <c r="U782" s="5">
        <f t="shared" si="379"/>
        <v>1.2339373891672873</v>
      </c>
      <c r="V782" s="5">
        <f t="shared" si="380"/>
        <v>-10.68545822159296</v>
      </c>
      <c r="W782" s="5">
        <f t="shared" si="381"/>
        <v>16.945951921792446</v>
      </c>
      <c r="X782" s="5">
        <f t="shared" si="357"/>
        <v>1</v>
      </c>
      <c r="Y782" s="5">
        <f t="shared" si="358"/>
        <v>-0.1674414757394484</v>
      </c>
      <c r="Z782" s="5">
        <f t="shared" si="359"/>
        <v>11.912690198243512</v>
      </c>
      <c r="AA782" s="5">
        <f t="shared" si="360"/>
        <v>7.5238715597652366</v>
      </c>
      <c r="AB782" s="5">
        <f t="shared" si="361"/>
        <v>1.0664959134278389</v>
      </c>
      <c r="AC782" s="5">
        <f t="shared" si="362"/>
        <v>1.2272319766505522</v>
      </c>
      <c r="AD782" s="5">
        <f t="shared" si="363"/>
        <v>-7.704176518442317</v>
      </c>
      <c r="AE782">
        <f t="shared" si="383"/>
        <v>0</v>
      </c>
    </row>
    <row r="783" spans="1:31" x14ac:dyDescent="0.2">
      <c r="A783">
        <f t="shared" si="382"/>
        <v>7.5099999999998843</v>
      </c>
      <c r="B783" s="5">
        <f t="shared" si="364"/>
        <v>-53.115847807986427</v>
      </c>
      <c r="C783" s="5">
        <f t="shared" si="365"/>
        <v>498.40223510642414</v>
      </c>
      <c r="D783" s="5">
        <f t="shared" si="366"/>
        <v>-139.6543185444917</v>
      </c>
      <c r="E783" s="2">
        <f t="shared" si="374"/>
        <v>501.22458164722974</v>
      </c>
      <c r="F783" s="2">
        <f t="shared" si="375"/>
        <v>-6.0831793057090664</v>
      </c>
      <c r="G783" s="3">
        <f t="shared" si="367"/>
        <v>-6.0601621180606235</v>
      </c>
      <c r="H783" s="3">
        <f t="shared" si="368"/>
        <v>52.583472182393336</v>
      </c>
      <c r="I783" s="3">
        <f t="shared" si="369"/>
        <v>-83.44913558356329</v>
      </c>
      <c r="J783" s="2">
        <f t="shared" si="376"/>
        <v>98.820571447941134</v>
      </c>
      <c r="K783" s="2">
        <f t="shared" si="370"/>
        <v>67.362352725249579</v>
      </c>
      <c r="L783" s="6">
        <f t="shared" si="353"/>
        <v>2959.8144860229036</v>
      </c>
      <c r="M783" s="2">
        <f t="shared" si="354"/>
        <v>37.511537756887492</v>
      </c>
      <c r="N783" s="2">
        <f t="shared" si="371"/>
        <v>98.820571447941134</v>
      </c>
      <c r="O783" s="2">
        <f t="shared" si="372"/>
        <v>67.362352725249579</v>
      </c>
      <c r="P783" s="5">
        <f t="shared" si="355"/>
        <v>0.38718287159566567</v>
      </c>
      <c r="Q783" s="4">
        <f t="shared" si="373"/>
        <v>0.37959239870059486</v>
      </c>
      <c r="R783" s="4">
        <f t="shared" si="356"/>
        <v>0.28949111520614479</v>
      </c>
      <c r="S783" s="4">
        <f t="shared" si="377"/>
        <v>0</v>
      </c>
      <c r="T783" s="4">
        <f t="shared" si="378"/>
        <v>0</v>
      </c>
      <c r="U783" s="5">
        <f t="shared" si="379"/>
        <v>1.2326538283503115</v>
      </c>
      <c r="V783" s="5">
        <f t="shared" si="380"/>
        <v>-10.69562447849532</v>
      </c>
      <c r="W783" s="5">
        <f t="shared" si="381"/>
        <v>16.97378625285392</v>
      </c>
      <c r="X783" s="5">
        <f t="shared" si="357"/>
        <v>1</v>
      </c>
      <c r="Y783" s="5">
        <f t="shared" si="358"/>
        <v>-0.16629777045976743</v>
      </c>
      <c r="Z783" s="5">
        <f t="shared" si="359"/>
        <v>11.929472487776103</v>
      </c>
      <c r="AA783" s="5">
        <f t="shared" si="360"/>
        <v>7.5291478068253825</v>
      </c>
      <c r="AB783" s="5">
        <f t="shared" si="361"/>
        <v>1.066356057890544</v>
      </c>
      <c r="AC783" s="5">
        <f t="shared" si="362"/>
        <v>1.2338480092807824</v>
      </c>
      <c r="AD783" s="5">
        <f t="shared" si="363"/>
        <v>-7.6710659403206982</v>
      </c>
      <c r="AE783">
        <f t="shared" si="383"/>
        <v>0</v>
      </c>
    </row>
    <row r="784" spans="1:31" x14ac:dyDescent="0.2">
      <c r="A784">
        <f t="shared" si="382"/>
        <v>7.5199999999998841</v>
      </c>
      <c r="B784" s="5">
        <f t="shared" si="364"/>
        <v>-53.176396111364141</v>
      </c>
      <c r="C784" s="5">
        <f t="shared" si="365"/>
        <v>498.92813152064849</v>
      </c>
      <c r="D784" s="5">
        <f t="shared" si="366"/>
        <v>-140.48919345362435</v>
      </c>
      <c r="E784" s="2">
        <f t="shared" si="374"/>
        <v>501.75393324425295</v>
      </c>
      <c r="F784" s="2">
        <f t="shared" si="375"/>
        <v>-6.0836905372738705</v>
      </c>
      <c r="G784" s="3">
        <f t="shared" si="367"/>
        <v>-6.0494985574817184</v>
      </c>
      <c r="H784" s="3">
        <f t="shared" si="368"/>
        <v>52.595810662486144</v>
      </c>
      <c r="I784" s="3">
        <f t="shared" si="369"/>
        <v>-83.525846242966495</v>
      </c>
      <c r="J784" s="2">
        <f t="shared" si="376"/>
        <v>98.891267170790897</v>
      </c>
      <c r="K784" s="2">
        <f t="shared" si="370"/>
        <v>67.410543402038783</v>
      </c>
      <c r="L784" s="6">
        <f t="shared" si="353"/>
        <v>2959.8114196051342</v>
      </c>
      <c r="M784" s="2">
        <f t="shared" si="354"/>
        <v>37.511498894301177</v>
      </c>
      <c r="N784" s="2">
        <f t="shared" si="371"/>
        <v>98.891267170790897</v>
      </c>
      <c r="O784" s="2">
        <f t="shared" si="372"/>
        <v>67.410543402038783</v>
      </c>
      <c r="P784" s="5">
        <f t="shared" si="355"/>
        <v>0.38718269260753219</v>
      </c>
      <c r="Q784" s="4">
        <f t="shared" si="373"/>
        <v>0.37932064142242877</v>
      </c>
      <c r="R784" s="4">
        <f t="shared" si="356"/>
        <v>0.28940880480621944</v>
      </c>
      <c r="S784" s="4">
        <f t="shared" si="377"/>
        <v>0</v>
      </c>
      <c r="T784" s="4">
        <f t="shared" si="378"/>
        <v>0</v>
      </c>
      <c r="U784" s="5">
        <f t="shared" si="379"/>
        <v>1.2313645436813987</v>
      </c>
      <c r="V784" s="5">
        <f t="shared" si="380"/>
        <v>-10.705782600091348</v>
      </c>
      <c r="W784" s="5">
        <f t="shared" si="381"/>
        <v>17.001535675609411</v>
      </c>
      <c r="X784" s="5">
        <f t="shared" si="357"/>
        <v>0.99999999999999978</v>
      </c>
      <c r="Y784" s="5">
        <f t="shared" si="358"/>
        <v>-0.16516245887954289</v>
      </c>
      <c r="Z784" s="5">
        <f t="shared" si="359"/>
        <v>11.946196631637557</v>
      </c>
      <c r="AA784" s="5">
        <f t="shared" si="360"/>
        <v>7.5344228707431276</v>
      </c>
      <c r="AB784" s="5">
        <f t="shared" si="361"/>
        <v>1.0662020848018559</v>
      </c>
      <c r="AC784" s="5">
        <f t="shared" si="362"/>
        <v>1.2404140315462087</v>
      </c>
      <c r="AD784" s="5">
        <f t="shared" si="363"/>
        <v>-7.6380414536474603</v>
      </c>
      <c r="AE784">
        <f t="shared" si="383"/>
        <v>0</v>
      </c>
    </row>
    <row r="785" spans="1:31" x14ac:dyDescent="0.2">
      <c r="A785">
        <f t="shared" si="382"/>
        <v>7.5299999999998839</v>
      </c>
      <c r="B785" s="5">
        <f t="shared" si="364"/>
        <v>-53.23683778683472</v>
      </c>
      <c r="C785" s="5">
        <f t="shared" si="365"/>
        <v>499.45415164797492</v>
      </c>
      <c r="D785" s="5">
        <f t="shared" si="366"/>
        <v>-141.32483381812671</v>
      </c>
      <c r="E785" s="2">
        <f t="shared" si="374"/>
        <v>502.28339659592581</v>
      </c>
      <c r="F785" s="2">
        <f t="shared" si="375"/>
        <v>-6.0841871009425965</v>
      </c>
      <c r="G785" s="3">
        <f t="shared" si="367"/>
        <v>-6.0388365366337</v>
      </c>
      <c r="H785" s="3">
        <f t="shared" si="368"/>
        <v>52.608214802801605</v>
      </c>
      <c r="I785" s="3">
        <f t="shared" si="369"/>
        <v>-83.602226657502968</v>
      </c>
      <c r="J785" s="2">
        <f t="shared" si="376"/>
        <v>98.961730550482983</v>
      </c>
      <c r="K785" s="2">
        <f t="shared" si="370"/>
        <v>67.458575699034071</v>
      </c>
      <c r="L785" s="6">
        <f t="shared" si="353"/>
        <v>2959.8083538677056</v>
      </c>
      <c r="M785" s="2">
        <f t="shared" si="354"/>
        <v>37.511460040337248</v>
      </c>
      <c r="N785" s="2">
        <f t="shared" si="371"/>
        <v>98.961730550482983</v>
      </c>
      <c r="O785" s="2">
        <f t="shared" si="372"/>
        <v>67.458575699034071</v>
      </c>
      <c r="P785" s="5">
        <f t="shared" si="355"/>
        <v>0.38718251365929579</v>
      </c>
      <c r="Q785" s="4">
        <f t="shared" si="373"/>
        <v>0.37905016243831413</v>
      </c>
      <c r="R785" s="4">
        <f t="shared" si="356"/>
        <v>0.28932681094940382</v>
      </c>
      <c r="S785" s="4">
        <f t="shared" si="377"/>
        <v>0</v>
      </c>
      <c r="T785" s="4">
        <f t="shared" si="378"/>
        <v>0</v>
      </c>
      <c r="U785" s="5">
        <f t="shared" si="379"/>
        <v>1.230069582619973</v>
      </c>
      <c r="V785" s="5">
        <f t="shared" si="380"/>
        <v>-10.715932519832222</v>
      </c>
      <c r="W785" s="5">
        <f t="shared" si="381"/>
        <v>17.029200149209611</v>
      </c>
      <c r="X785" s="5">
        <f t="shared" si="357"/>
        <v>1.0000000000000002</v>
      </c>
      <c r="Y785" s="5">
        <f t="shared" si="358"/>
        <v>-0.16403552255576984</v>
      </c>
      <c r="Z785" s="5">
        <f t="shared" si="359"/>
        <v>11.962862677429692</v>
      </c>
      <c r="AA785" s="5">
        <f t="shared" si="360"/>
        <v>7.539696707838643</v>
      </c>
      <c r="AB785" s="5">
        <f t="shared" si="361"/>
        <v>1.0660340600642031</v>
      </c>
      <c r="AC785" s="5">
        <f t="shared" si="362"/>
        <v>1.2469301575974701</v>
      </c>
      <c r="AD785" s="5">
        <f t="shared" si="363"/>
        <v>-7.6051031429517444</v>
      </c>
      <c r="AE785">
        <f t="shared" si="383"/>
        <v>0</v>
      </c>
    </row>
    <row r="786" spans="1:31" x14ac:dyDescent="0.2">
      <c r="A786">
        <f t="shared" si="382"/>
        <v>7.5399999999998837</v>
      </c>
      <c r="B786" s="5">
        <f t="shared" si="364"/>
        <v>-53.29717285049805</v>
      </c>
      <c r="C786" s="5">
        <f t="shared" si="365"/>
        <v>499.98029614251084</v>
      </c>
      <c r="D786" s="5">
        <f t="shared" si="366"/>
        <v>-142.1612363398589</v>
      </c>
      <c r="E786" s="2">
        <f t="shared" si="374"/>
        <v>502.81297235116034</v>
      </c>
      <c r="F786" s="2">
        <f t="shared" si="375"/>
        <v>-6.0846690366437866</v>
      </c>
      <c r="G786" s="3">
        <f t="shared" si="367"/>
        <v>-6.0281761960330575</v>
      </c>
      <c r="H786" s="3">
        <f t="shared" si="368"/>
        <v>52.620684104377581</v>
      </c>
      <c r="I786" s="3">
        <f t="shared" si="369"/>
        <v>-83.678277688932482</v>
      </c>
      <c r="J786" s="2">
        <f t="shared" si="376"/>
        <v>99.031961814604131</v>
      </c>
      <c r="K786" s="2">
        <f t="shared" si="370"/>
        <v>67.506449771372957</v>
      </c>
      <c r="L786" s="6">
        <f t="shared" si="353"/>
        <v>2959.805288821216</v>
      </c>
      <c r="M786" s="2">
        <f t="shared" si="354"/>
        <v>37.511421195129991</v>
      </c>
      <c r="N786" s="2">
        <f t="shared" si="371"/>
        <v>99.031961814604131</v>
      </c>
      <c r="O786" s="2">
        <f t="shared" si="372"/>
        <v>67.506449771372957</v>
      </c>
      <c r="P786" s="5">
        <f t="shared" si="355"/>
        <v>0.38718233475157504</v>
      </c>
      <c r="Q786" s="4">
        <f t="shared" si="373"/>
        <v>0.37878095624677632</v>
      </c>
      <c r="R786" s="4">
        <f t="shared" si="356"/>
        <v>0.28924513287454207</v>
      </c>
      <c r="S786" s="4">
        <f t="shared" si="377"/>
        <v>0</v>
      </c>
      <c r="T786" s="4">
        <f t="shared" si="378"/>
        <v>0</v>
      </c>
      <c r="U786" s="5">
        <f t="shared" si="379"/>
        <v>1.2287689926085743</v>
      </c>
      <c r="V786" s="5">
        <f t="shared" si="380"/>
        <v>-10.726074171464958</v>
      </c>
      <c r="W786" s="5">
        <f t="shared" si="381"/>
        <v>17.056779635391774</v>
      </c>
      <c r="X786" s="5">
        <f t="shared" si="357"/>
        <v>1</v>
      </c>
      <c r="Y786" s="5">
        <f t="shared" si="358"/>
        <v>-0.16291694289196712</v>
      </c>
      <c r="Z786" s="5">
        <f t="shared" si="359"/>
        <v>11.979470673939542</v>
      </c>
      <c r="AA786" s="5">
        <f t="shared" si="360"/>
        <v>7.5449692745242016</v>
      </c>
      <c r="AB786" s="5">
        <f t="shared" si="361"/>
        <v>1.0658520497166073</v>
      </c>
      <c r="AC786" s="5">
        <f t="shared" si="362"/>
        <v>1.2533965024745832</v>
      </c>
      <c r="AD786" s="5">
        <f t="shared" si="363"/>
        <v>-7.5722510900840234</v>
      </c>
      <c r="AE786">
        <f t="shared" si="383"/>
        <v>0</v>
      </c>
    </row>
    <row r="787" spans="1:31" x14ac:dyDescent="0.2">
      <c r="A787">
        <f t="shared" si="382"/>
        <v>7.5499999999998835</v>
      </c>
      <c r="B787" s="5">
        <f t="shared" si="364"/>
        <v>-53.357401319855896</v>
      </c>
      <c r="C787" s="5">
        <f t="shared" si="365"/>
        <v>500.50656565337977</v>
      </c>
      <c r="D787" s="5">
        <f t="shared" si="366"/>
        <v>-142.99839772930272</v>
      </c>
      <c r="E787" s="2">
        <f t="shared" si="374"/>
        <v>503.34266115415761</v>
      </c>
      <c r="F787" s="2">
        <f t="shared" si="375"/>
        <v>-6.0851363843738513</v>
      </c>
      <c r="G787" s="3">
        <f t="shared" si="367"/>
        <v>-6.0175176755358919</v>
      </c>
      <c r="H787" s="3">
        <f t="shared" si="368"/>
        <v>52.633218069402325</v>
      </c>
      <c r="I787" s="3">
        <f t="shared" si="369"/>
        <v>-83.754000199833328</v>
      </c>
      <c r="J787" s="2">
        <f t="shared" si="376"/>
        <v>99.101961195479518</v>
      </c>
      <c r="K787" s="2">
        <f t="shared" si="370"/>
        <v>67.55416577742298</v>
      </c>
      <c r="L787" s="6">
        <f t="shared" si="353"/>
        <v>2959.8022244761746</v>
      </c>
      <c r="M787" s="2">
        <f t="shared" si="354"/>
        <v>37.511382358812625</v>
      </c>
      <c r="N787" s="2">
        <f t="shared" si="371"/>
        <v>99.101961195479518</v>
      </c>
      <c r="O787" s="2">
        <f t="shared" si="372"/>
        <v>67.55416577742298</v>
      </c>
      <c r="P787" s="5">
        <f t="shared" si="355"/>
        <v>0.38718215588498334</v>
      </c>
      <c r="Q787" s="4">
        <f t="shared" si="373"/>
        <v>0.37851301736421827</v>
      </c>
      <c r="R787" s="4">
        <f t="shared" si="356"/>
        <v>0.28916376981789849</v>
      </c>
      <c r="S787" s="4">
        <f t="shared" si="377"/>
        <v>0</v>
      </c>
      <c r="T787" s="4">
        <f t="shared" si="378"/>
        <v>0</v>
      </c>
      <c r="U787" s="5">
        <f t="shared" si="379"/>
        <v>1.2274628210702017</v>
      </c>
      <c r="V787" s="5">
        <f t="shared" si="380"/>
        <v>-10.736207489032136</v>
      </c>
      <c r="W787" s="5">
        <f t="shared" si="381"/>
        <v>17.084274098463091</v>
      </c>
      <c r="X787" s="5">
        <f t="shared" si="357"/>
        <v>1</v>
      </c>
      <c r="Y787" s="5">
        <f t="shared" si="358"/>
        <v>-0.16180670114002207</v>
      </c>
      <c r="Z787" s="5">
        <f t="shared" si="359"/>
        <v>11.996020671128397</v>
      </c>
      <c r="AA787" s="5">
        <f t="shared" si="360"/>
        <v>7.5502405273049584</v>
      </c>
      <c r="AB787" s="5">
        <f t="shared" si="361"/>
        <v>1.0656561199301795</v>
      </c>
      <c r="AC787" s="5">
        <f t="shared" si="362"/>
        <v>1.259813182096261</v>
      </c>
      <c r="AD787" s="5">
        <f t="shared" si="363"/>
        <v>-7.5394853742319512</v>
      </c>
      <c r="AE787">
        <f t="shared" si="383"/>
        <v>0</v>
      </c>
    </row>
    <row r="788" spans="1:31" x14ac:dyDescent="0.2">
      <c r="A788">
        <f t="shared" si="382"/>
        <v>7.5599999999998833</v>
      </c>
      <c r="B788" s="5">
        <f t="shared" si="364"/>
        <v>-53.417523213805261</v>
      </c>
      <c r="C788" s="5">
        <f t="shared" si="365"/>
        <v>501.03296082473287</v>
      </c>
      <c r="D788" s="5">
        <f t="shared" si="366"/>
        <v>-143.83631470556975</v>
      </c>
      <c r="E788" s="2">
        <f t="shared" si="374"/>
        <v>503.87246364441836</v>
      </c>
      <c r="F788" s="2">
        <f t="shared" si="375"/>
        <v>-6.0855891841959453</v>
      </c>
      <c r="G788" s="3">
        <f t="shared" si="367"/>
        <v>-6.0068611143365898</v>
      </c>
      <c r="H788" s="3">
        <f t="shared" si="368"/>
        <v>52.64581620122329</v>
      </c>
      <c r="I788" s="3">
        <f t="shared" si="369"/>
        <v>-83.829395053575652</v>
      </c>
      <c r="J788" s="2">
        <f t="shared" si="376"/>
        <v>99.171728930115805</v>
      </c>
      <c r="K788" s="2">
        <f t="shared" si="370"/>
        <v>67.601723878742874</v>
      </c>
      <c r="L788" s="6">
        <f t="shared" si="353"/>
        <v>2959.7991608429984</v>
      </c>
      <c r="M788" s="2">
        <f t="shared" si="354"/>
        <v>37.51134353151717</v>
      </c>
      <c r="N788" s="2">
        <f t="shared" si="371"/>
        <v>99.171728930115805</v>
      </c>
      <c r="O788" s="2">
        <f t="shared" si="372"/>
        <v>67.601723878742874</v>
      </c>
      <c r="P788" s="5">
        <f t="shared" si="355"/>
        <v>0.38718197706012847</v>
      </c>
      <c r="Q788" s="4">
        <f t="shared" si="373"/>
        <v>0.37824634032497922</v>
      </c>
      <c r="R788" s="4">
        <f t="shared" si="356"/>
        <v>0.28908272101322469</v>
      </c>
      <c r="S788" s="4">
        <f t="shared" si="377"/>
        <v>0</v>
      </c>
      <c r="T788" s="4">
        <f t="shared" si="378"/>
        <v>0</v>
      </c>
      <c r="U788" s="5">
        <f t="shared" si="379"/>
        <v>1.2261511154056786</v>
      </c>
      <c r="V788" s="5">
        <f t="shared" si="380"/>
        <v>-10.746332406871622</v>
      </c>
      <c r="W788" s="5">
        <f t="shared" si="381"/>
        <v>17.11168350528396</v>
      </c>
      <c r="X788" s="5">
        <f t="shared" si="357"/>
        <v>1</v>
      </c>
      <c r="Y788" s="5">
        <f t="shared" si="358"/>
        <v>-0.16070477840203232</v>
      </c>
      <c r="Z788" s="5">
        <f t="shared" si="359"/>
        <v>12.012512720120904</v>
      </c>
      <c r="AA788" s="5">
        <f t="shared" si="360"/>
        <v>7.5555104227797631</v>
      </c>
      <c r="AB788" s="5">
        <f t="shared" si="361"/>
        <v>1.0654463370036462</v>
      </c>
      <c r="AC788" s="5">
        <f t="shared" si="362"/>
        <v>1.2661803132492828</v>
      </c>
      <c r="AD788" s="5">
        <f t="shared" si="363"/>
        <v>-7.5068060719362748</v>
      </c>
      <c r="AE788">
        <f t="shared" si="383"/>
        <v>0</v>
      </c>
    </row>
    <row r="789" spans="1:31" x14ac:dyDescent="0.2">
      <c r="A789">
        <f t="shared" si="382"/>
        <v>7.569999999999883</v>
      </c>
      <c r="B789" s="5">
        <f t="shared" si="364"/>
        <v>-53.477538552631778</v>
      </c>
      <c r="C789" s="5">
        <f t="shared" si="365"/>
        <v>501.5594822957608</v>
      </c>
      <c r="D789" s="5">
        <f t="shared" si="366"/>
        <v>-144.67498399640911</v>
      </c>
      <c r="E789" s="2">
        <f t="shared" si="374"/>
        <v>504.4023804567538</v>
      </c>
      <c r="F789" s="2">
        <f t="shared" si="375"/>
        <v>-6.0860274762388338</v>
      </c>
      <c r="G789" s="3">
        <f t="shared" si="367"/>
        <v>-5.9962066509665535</v>
      </c>
      <c r="H789" s="3">
        <f t="shared" si="368"/>
        <v>52.658478004355786</v>
      </c>
      <c r="I789" s="3">
        <f t="shared" si="369"/>
        <v>-83.904463114295012</v>
      </c>
      <c r="J789" s="2">
        <f t="shared" si="376"/>
        <v>99.241265260144729</v>
      </c>
      <c r="K789" s="2">
        <f t="shared" si="370"/>
        <v>67.649124240044117</v>
      </c>
      <c r="L789" s="6">
        <f t="shared" si="353"/>
        <v>2959.7960979320164</v>
      </c>
      <c r="M789" s="2">
        <f t="shared" si="354"/>
        <v>37.511304713374514</v>
      </c>
      <c r="N789" s="2">
        <f t="shared" si="371"/>
        <v>99.241265260144729</v>
      </c>
      <c r="O789" s="2">
        <f t="shared" si="372"/>
        <v>67.649124240044117</v>
      </c>
      <c r="P789" s="5">
        <f t="shared" si="355"/>
        <v>0.38718179827761323</v>
      </c>
      <c r="Q789" s="4">
        <f t="shared" si="373"/>
        <v>0.3779809196813923</v>
      </c>
      <c r="R789" s="4">
        <f t="shared" si="356"/>
        <v>0.28900198569182634</v>
      </c>
      <c r="S789" s="4">
        <f t="shared" si="377"/>
        <v>0</v>
      </c>
      <c r="T789" s="4">
        <f t="shared" si="378"/>
        <v>0</v>
      </c>
      <c r="U789" s="5">
        <f t="shared" si="379"/>
        <v>1.2248339229910565</v>
      </c>
      <c r="V789" s="5">
        <f t="shared" si="380"/>
        <v>-10.756448859616382</v>
      </c>
      <c r="W789" s="5">
        <f t="shared" si="381"/>
        <v>17.139007825251419</v>
      </c>
      <c r="X789" s="5">
        <f t="shared" si="357"/>
        <v>1</v>
      </c>
      <c r="Y789" s="5">
        <f t="shared" si="358"/>
        <v>-0.15961115563214354</v>
      </c>
      <c r="Z789" s="5">
        <f t="shared" si="359"/>
        <v>12.028946873194192</v>
      </c>
      <c r="AA789" s="5">
        <f t="shared" si="360"/>
        <v>7.5607789176419757</v>
      </c>
      <c r="AB789" s="5">
        <f t="shared" si="361"/>
        <v>1.065222767358913</v>
      </c>
      <c r="AC789" s="5">
        <f t="shared" si="362"/>
        <v>1.2724980135778097</v>
      </c>
      <c r="AD789" s="5">
        <f t="shared" si="363"/>
        <v>-7.4742132571066051</v>
      </c>
      <c r="AE789">
        <f t="shared" si="383"/>
        <v>0</v>
      </c>
    </row>
    <row r="790" spans="1:31" x14ac:dyDescent="0.2">
      <c r="A790">
        <f t="shared" si="382"/>
        <v>7.5799999999998828</v>
      </c>
      <c r="B790" s="5">
        <f t="shared" si="364"/>
        <v>-53.537447358003071</v>
      </c>
      <c r="C790" s="5">
        <f t="shared" si="365"/>
        <v>502.08613070070504</v>
      </c>
      <c r="D790" s="5">
        <f t="shared" si="366"/>
        <v>-145.51440233821489</v>
      </c>
      <c r="E790" s="2">
        <f t="shared" si="374"/>
        <v>504.93241222129564</v>
      </c>
      <c r="F790" s="2">
        <f t="shared" si="375"/>
        <v>-6.0864513006957903</v>
      </c>
      <c r="G790" s="3">
        <f t="shared" si="367"/>
        <v>-5.9855544232929647</v>
      </c>
      <c r="H790" s="3">
        <f t="shared" si="368"/>
        <v>52.671202984491565</v>
      </c>
      <c r="I790" s="3">
        <f t="shared" si="369"/>
        <v>-83.979205246866073</v>
      </c>
      <c r="J790" s="2">
        <f t="shared" si="376"/>
        <v>99.310570431767104</v>
      </c>
      <c r="K790" s="2">
        <f t="shared" si="370"/>
        <v>67.696367029152754</v>
      </c>
      <c r="L790" s="6">
        <f t="shared" si="353"/>
        <v>2959.7930357534678</v>
      </c>
      <c r="M790" s="2">
        <f t="shared" si="354"/>
        <v>37.511265904514438</v>
      </c>
      <c r="N790" s="2">
        <f t="shared" si="371"/>
        <v>99.310570431767104</v>
      </c>
      <c r="O790" s="2">
        <f t="shared" si="372"/>
        <v>67.696367029152754</v>
      </c>
      <c r="P790" s="5">
        <f t="shared" si="355"/>
        <v>0.38718161953803515</v>
      </c>
      <c r="Q790" s="4">
        <f t="shared" si="373"/>
        <v>0.3777167500038392</v>
      </c>
      <c r="R790" s="4">
        <f t="shared" si="356"/>
        <v>0.28892156308262823</v>
      </c>
      <c r="S790" s="4">
        <f t="shared" si="377"/>
        <v>0</v>
      </c>
      <c r="T790" s="4">
        <f t="shared" si="378"/>
        <v>0</v>
      </c>
      <c r="U790" s="5">
        <f t="shared" si="379"/>
        <v>1.223511291175037</v>
      </c>
      <c r="V790" s="5">
        <f t="shared" si="380"/>
        <v>-10.766556782194263</v>
      </c>
      <c r="W790" s="5">
        <f t="shared" si="381"/>
        <v>17.166247030282403</v>
      </c>
      <c r="X790" s="5">
        <f t="shared" si="357"/>
        <v>1</v>
      </c>
      <c r="Y790" s="5">
        <f t="shared" si="358"/>
        <v>-0.15852581363838122</v>
      </c>
      <c r="Z790" s="5">
        <f t="shared" si="359"/>
        <v>12.045323183767009</v>
      </c>
      <c r="AA790" s="5">
        <f t="shared" si="360"/>
        <v>7.5660459686802639</v>
      </c>
      <c r="AB790" s="5">
        <f t="shared" si="361"/>
        <v>1.0649854775366558</v>
      </c>
      <c r="AC790" s="5">
        <f t="shared" si="362"/>
        <v>1.2787664015727458</v>
      </c>
      <c r="AD790" s="5">
        <f t="shared" si="363"/>
        <v>-7.441707001037333</v>
      </c>
      <c r="AE790">
        <f t="shared" si="383"/>
        <v>0</v>
      </c>
    </row>
    <row r="791" spans="1:31" x14ac:dyDescent="0.2">
      <c r="A791">
        <f t="shared" si="382"/>
        <v>7.5899999999998826</v>
      </c>
      <c r="B791" s="5">
        <f t="shared" si="364"/>
        <v>-53.597249652962127</v>
      </c>
      <c r="C791" s="5">
        <f t="shared" si="365"/>
        <v>502.61290666887004</v>
      </c>
      <c r="D791" s="5">
        <f t="shared" si="366"/>
        <v>-146.3545664760336</v>
      </c>
      <c r="E791" s="2">
        <f t="shared" si="374"/>
        <v>505.46255956350734</v>
      </c>
      <c r="F791" s="2">
        <f t="shared" si="375"/>
        <v>-6.0868606978234672</v>
      </c>
      <c r="G791" s="3">
        <f t="shared" si="367"/>
        <v>-5.9749045685175979</v>
      </c>
      <c r="H791" s="3">
        <f t="shared" si="368"/>
        <v>52.68399064850729</v>
      </c>
      <c r="I791" s="3">
        <f t="shared" si="369"/>
        <v>-84.053622316876442</v>
      </c>
      <c r="J791" s="2">
        <f t="shared" si="376"/>
        <v>99.379644695697138</v>
      </c>
      <c r="K791" s="2">
        <f t="shared" si="370"/>
        <v>67.743452416971465</v>
      </c>
      <c r="L791" s="6">
        <f t="shared" si="353"/>
        <v>2959.7899743175021</v>
      </c>
      <c r="M791" s="2">
        <f t="shared" si="354"/>
        <v>37.511227105065565</v>
      </c>
      <c r="N791" s="2">
        <f t="shared" si="371"/>
        <v>99.379644695697138</v>
      </c>
      <c r="O791" s="2">
        <f t="shared" si="372"/>
        <v>67.743452416971465</v>
      </c>
      <c r="P791" s="5">
        <f t="shared" si="355"/>
        <v>0.38718144084198658</v>
      </c>
      <c r="Q791" s="4">
        <f t="shared" si="373"/>
        <v>0.37745382588080129</v>
      </c>
      <c r="R791" s="4">
        <f t="shared" si="356"/>
        <v>0.28884145241223974</v>
      </c>
      <c r="S791" s="4">
        <f t="shared" si="377"/>
        <v>0</v>
      </c>
      <c r="T791" s="4">
        <f t="shared" si="378"/>
        <v>0</v>
      </c>
      <c r="U791" s="5">
        <f t="shared" si="379"/>
        <v>1.2221832672764239</v>
      </c>
      <c r="V791" s="5">
        <f t="shared" si="380"/>
        <v>-10.776656109827799</v>
      </c>
      <c r="W791" s="5">
        <f t="shared" si="381"/>
        <v>17.193401094797089</v>
      </c>
      <c r="X791" s="5">
        <f t="shared" si="357"/>
        <v>1</v>
      </c>
      <c r="Y791" s="5">
        <f t="shared" si="358"/>
        <v>-0.15744873308448201</v>
      </c>
      <c r="Z791" s="5">
        <f t="shared" si="359"/>
        <v>12.061641706388965</v>
      </c>
      <c r="AA791" s="5">
        <f t="shared" si="360"/>
        <v>7.5713115327794593</v>
      </c>
      <c r="AB791" s="5">
        <f t="shared" si="361"/>
        <v>1.0647345341919419</v>
      </c>
      <c r="AC791" s="5">
        <f t="shared" si="362"/>
        <v>1.2849855965611656</v>
      </c>
      <c r="AD791" s="5">
        <f t="shared" si="363"/>
        <v>-7.4092873724234494</v>
      </c>
      <c r="AE791">
        <f t="shared" si="383"/>
        <v>0</v>
      </c>
    </row>
    <row r="792" spans="1:31" x14ac:dyDescent="0.2">
      <c r="A792">
        <f t="shared" si="382"/>
        <v>7.5999999999998824</v>
      </c>
      <c r="B792" s="5">
        <f t="shared" si="364"/>
        <v>-53.656945461920593</v>
      </c>
      <c r="C792" s="5">
        <f t="shared" si="365"/>
        <v>503.13981082463494</v>
      </c>
      <c r="D792" s="5">
        <f t="shared" si="366"/>
        <v>-147.19547316357097</v>
      </c>
      <c r="E792" s="2">
        <f t="shared" si="374"/>
        <v>505.99282310419477</v>
      </c>
      <c r="F792" s="2">
        <f t="shared" si="375"/>
        <v>-6.0872557079407743</v>
      </c>
      <c r="G792" s="3">
        <f t="shared" si="367"/>
        <v>-5.9642572231756787</v>
      </c>
      <c r="H792" s="3">
        <f t="shared" si="368"/>
        <v>52.696840504472902</v>
      </c>
      <c r="I792" s="3">
        <f t="shared" si="369"/>
        <v>-84.127715190600682</v>
      </c>
      <c r="J792" s="2">
        <f t="shared" si="376"/>
        <v>99.448488307107439</v>
      </c>
      <c r="K792" s="2">
        <f t="shared" si="370"/>
        <v>67.790380577442008</v>
      </c>
      <c r="L792" s="6">
        <f t="shared" si="353"/>
        <v>2959.7869136341801</v>
      </c>
      <c r="M792" s="2">
        <f t="shared" si="354"/>
        <v>37.511188315155401</v>
      </c>
      <c r="N792" s="2">
        <f t="shared" si="371"/>
        <v>99.448488307107439</v>
      </c>
      <c r="O792" s="2">
        <f t="shared" si="372"/>
        <v>67.790380577442008</v>
      </c>
      <c r="P792" s="5">
        <f t="shared" si="355"/>
        <v>0.38718126219005455</v>
      </c>
      <c r="Q792" s="4">
        <f t="shared" si="373"/>
        <v>0.37719214191890871</v>
      </c>
      <c r="R792" s="4">
        <f t="shared" si="356"/>
        <v>0.2887616529050186</v>
      </c>
      <c r="S792" s="4">
        <f t="shared" si="377"/>
        <v>0</v>
      </c>
      <c r="T792" s="4">
        <f t="shared" si="378"/>
        <v>0</v>
      </c>
      <c r="U792" s="5">
        <f t="shared" si="379"/>
        <v>1.2208498985816028</v>
      </c>
      <c r="V792" s="5">
        <f t="shared" si="380"/>
        <v>-10.786746778034063</v>
      </c>
      <c r="W792" s="5">
        <f t="shared" si="381"/>
        <v>17.220469995702185</v>
      </c>
      <c r="X792" s="5">
        <f t="shared" si="357"/>
        <v>0.99999999999999978</v>
      </c>
      <c r="Y792" s="5">
        <f t="shared" si="358"/>
        <v>-0.15637989449171846</v>
      </c>
      <c r="Z792" s="5">
        <f t="shared" si="359"/>
        <v>12.077902496729765</v>
      </c>
      <c r="AA792" s="5">
        <f t="shared" si="360"/>
        <v>7.576575566921373</v>
      </c>
      <c r="AB792" s="5">
        <f t="shared" si="361"/>
        <v>1.0644700040898842</v>
      </c>
      <c r="AC792" s="5">
        <f t="shared" si="362"/>
        <v>1.2911557186957019</v>
      </c>
      <c r="AD792" s="5">
        <f t="shared" si="363"/>
        <v>-7.3769544373764404</v>
      </c>
      <c r="AE792">
        <f t="shared" si="383"/>
        <v>0</v>
      </c>
    </row>
    <row r="793" spans="1:31" x14ac:dyDescent="0.2">
      <c r="A793">
        <f t="shared" si="382"/>
        <v>7.6099999999998822</v>
      </c>
      <c r="B793" s="5">
        <f t="shared" si="364"/>
        <v>-53.716534810652149</v>
      </c>
      <c r="C793" s="5">
        <f t="shared" si="365"/>
        <v>503.66684378746561</v>
      </c>
      <c r="D793" s="5">
        <f t="shared" si="366"/>
        <v>-148.03711916319884</v>
      </c>
      <c r="E793" s="2">
        <f t="shared" si="374"/>
        <v>506.52320345951705</v>
      </c>
      <c r="F793" s="2">
        <f t="shared" si="375"/>
        <v>-6.0876363714277737</v>
      </c>
      <c r="G793" s="3">
        <f t="shared" si="367"/>
        <v>-5.9536125231347796</v>
      </c>
      <c r="H793" s="3">
        <f t="shared" si="368"/>
        <v>52.709752061659863</v>
      </c>
      <c r="I793" s="3">
        <f t="shared" si="369"/>
        <v>-84.201484734974443</v>
      </c>
      <c r="J793" s="2">
        <f t="shared" si="376"/>
        <v>99.517101525574077</v>
      </c>
      <c r="K793" s="2">
        <f t="shared" si="370"/>
        <v>67.837151687507884</v>
      </c>
      <c r="L793" s="6">
        <f t="shared" si="353"/>
        <v>2959.7838537134753</v>
      </c>
      <c r="M793" s="2">
        <f t="shared" si="354"/>
        <v>37.511149534910366</v>
      </c>
      <c r="N793" s="2">
        <f t="shared" si="371"/>
        <v>99.517101525574077</v>
      </c>
      <c r="O793" s="2">
        <f t="shared" si="372"/>
        <v>67.837151687507884</v>
      </c>
      <c r="P793" s="5">
        <f t="shared" si="355"/>
        <v>0.38718108358282116</v>
      </c>
      <c r="Q793" s="4">
        <f t="shared" si="373"/>
        <v>0.37693169274298738</v>
      </c>
      <c r="R793" s="4">
        <f t="shared" si="356"/>
        <v>0.28868216378313416</v>
      </c>
      <c r="S793" s="4">
        <f t="shared" si="377"/>
        <v>0</v>
      </c>
      <c r="T793" s="4">
        <f t="shared" si="378"/>
        <v>0</v>
      </c>
      <c r="U793" s="5">
        <f t="shared" si="379"/>
        <v>1.2195112323420463</v>
      </c>
      <c r="V793" s="5">
        <f t="shared" si="380"/>
        <v>-10.796828722624504</v>
      </c>
      <c r="W793" s="5">
        <f t="shared" si="381"/>
        <v>17.247453712374231</v>
      </c>
      <c r="X793" s="5">
        <f t="shared" si="357"/>
        <v>1</v>
      </c>
      <c r="Y793" s="5">
        <f t="shared" si="358"/>
        <v>-0.15531927824072045</v>
      </c>
      <c r="Z793" s="5">
        <f t="shared" si="359"/>
        <v>12.094105611568455</v>
      </c>
      <c r="AA793" s="5">
        <f t="shared" si="360"/>
        <v>7.5818380281856257</v>
      </c>
      <c r="AB793" s="5">
        <f t="shared" si="361"/>
        <v>1.0641919541013258</v>
      </c>
      <c r="AC793" s="5">
        <f t="shared" si="362"/>
        <v>1.2972768889439514</v>
      </c>
      <c r="AD793" s="5">
        <f t="shared" si="363"/>
        <v>-7.3447082594401429</v>
      </c>
      <c r="AE793">
        <f t="shared" si="383"/>
        <v>0</v>
      </c>
    </row>
    <row r="794" spans="1:31" x14ac:dyDescent="0.2">
      <c r="A794">
        <f t="shared" si="382"/>
        <v>7.619999999999882</v>
      </c>
      <c r="B794" s="5">
        <f t="shared" si="364"/>
        <v>-53.776017726285794</v>
      </c>
      <c r="C794" s="5">
        <f t="shared" si="365"/>
        <v>504.19400617192667</v>
      </c>
      <c r="D794" s="5">
        <f t="shared" si="366"/>
        <v>-148.87950124596154</v>
      </c>
      <c r="E794" s="2">
        <f t="shared" si="374"/>
        <v>507.05370124099738</v>
      </c>
      <c r="F794" s="2">
        <f t="shared" si="375"/>
        <v>-6.0880027287245539</v>
      </c>
      <c r="G794" s="3">
        <f t="shared" si="367"/>
        <v>-5.9429706035937659</v>
      </c>
      <c r="H794" s="3">
        <f t="shared" si="368"/>
        <v>52.722724830549303</v>
      </c>
      <c r="I794" s="3">
        <f t="shared" si="369"/>
        <v>-84.274931817568842</v>
      </c>
      <c r="J794" s="2">
        <f t="shared" si="376"/>
        <v>99.58548461502248</v>
      </c>
      <c r="K794" s="2">
        <f t="shared" si="370"/>
        <v>67.883765927077349</v>
      </c>
      <c r="L794" s="6">
        <f t="shared" si="353"/>
        <v>2959.7807945652726</v>
      </c>
      <c r="M794" s="2">
        <f t="shared" si="354"/>
        <v>37.511110764455708</v>
      </c>
      <c r="N794" s="2">
        <f t="shared" si="371"/>
        <v>99.58548461502248</v>
      </c>
      <c r="O794" s="2">
        <f t="shared" si="372"/>
        <v>67.883765927077349</v>
      </c>
      <c r="P794" s="5">
        <f t="shared" si="355"/>
        <v>0.38718090502086322</v>
      </c>
      <c r="Q794" s="4">
        <f t="shared" si="373"/>
        <v>0.37667247299610124</v>
      </c>
      <c r="R794" s="4">
        <f t="shared" si="356"/>
        <v>0.28860298426662939</v>
      </c>
      <c r="S794" s="4">
        <f t="shared" si="377"/>
        <v>0</v>
      </c>
      <c r="T794" s="4">
        <f t="shared" si="378"/>
        <v>0</v>
      </c>
      <c r="U794" s="5">
        <f t="shared" si="379"/>
        <v>1.2181673157718469</v>
      </c>
      <c r="V794" s="5">
        <f t="shared" si="380"/>
        <v>-10.806901879704819</v>
      </c>
      <c r="W794" s="5">
        <f t="shared" si="381"/>
        <v>17.274352226642897</v>
      </c>
      <c r="X794" s="5">
        <f t="shared" si="357"/>
        <v>0.99999999999999978</v>
      </c>
      <c r="Y794" s="5">
        <f t="shared" si="358"/>
        <v>-0.15426686457328903</v>
      </c>
      <c r="Z794" s="5">
        <f t="shared" si="359"/>
        <v>12.110251108782773</v>
      </c>
      <c r="AA794" s="5">
        <f t="shared" si="360"/>
        <v>7.5870988737504961</v>
      </c>
      <c r="AB794" s="5">
        <f t="shared" si="361"/>
        <v>1.0639004511985579</v>
      </c>
      <c r="AC794" s="5">
        <f t="shared" si="362"/>
        <v>1.3033492290779538</v>
      </c>
      <c r="AD794" s="5">
        <f t="shared" si="363"/>
        <v>-7.3125488996066075</v>
      </c>
      <c r="AE794">
        <f t="shared" si="383"/>
        <v>0</v>
      </c>
    </row>
    <row r="795" spans="1:31" x14ac:dyDescent="0.2">
      <c r="A795">
        <f t="shared" si="382"/>
        <v>7.6299999999998818</v>
      </c>
      <c r="B795" s="5">
        <f t="shared" si="364"/>
        <v>-53.83539423729917</v>
      </c>
      <c r="C795" s="5">
        <f t="shared" si="365"/>
        <v>504.72129858769364</v>
      </c>
      <c r="D795" s="5">
        <f t="shared" si="366"/>
        <v>-149.7226161915822</v>
      </c>
      <c r="E795" s="2">
        <f t="shared" si="374"/>
        <v>507.58431705553437</v>
      </c>
      <c r="F795" s="2">
        <f t="shared" si="375"/>
        <v>-6.0883548203301263</v>
      </c>
      <c r="G795" s="3">
        <f t="shared" si="367"/>
        <v>-5.9323315990817802</v>
      </c>
      <c r="H795" s="3">
        <f t="shared" si="368"/>
        <v>52.735758322840084</v>
      </c>
      <c r="I795" s="3">
        <f t="shared" si="369"/>
        <v>-84.348057306564911</v>
      </c>
      <c r="J795" s="2">
        <f t="shared" si="376"/>
        <v>99.653637843673422</v>
      </c>
      <c r="K795" s="2">
        <f t="shared" si="370"/>
        <v>67.930223478986647</v>
      </c>
      <c r="L795" s="6">
        <f t="shared" si="353"/>
        <v>2959.7777361993699</v>
      </c>
      <c r="M795" s="2">
        <f t="shared" si="354"/>
        <v>37.511072003915622</v>
      </c>
      <c r="N795" s="2">
        <f t="shared" si="371"/>
        <v>99.653637843673422</v>
      </c>
      <c r="O795" s="2">
        <f t="shared" si="372"/>
        <v>67.930223478986647</v>
      </c>
      <c r="P795" s="5">
        <f t="shared" si="355"/>
        <v>0.38718072650475244</v>
      </c>
      <c r="Q795" s="4">
        <f t="shared" si="373"/>
        <v>0.37641447733959504</v>
      </c>
      <c r="R795" s="4">
        <f t="shared" si="356"/>
        <v>0.28852411357348312</v>
      </c>
      <c r="S795" s="4">
        <f t="shared" si="377"/>
        <v>0</v>
      </c>
      <c r="T795" s="4">
        <f t="shared" si="378"/>
        <v>0</v>
      </c>
      <c r="U795" s="5">
        <f t="shared" si="379"/>
        <v>1.216818196045278</v>
      </c>
      <c r="V795" s="5">
        <f t="shared" si="380"/>
        <v>-10.816966185674849</v>
      </c>
      <c r="W795" s="5">
        <f t="shared" si="381"/>
        <v>17.301165522774269</v>
      </c>
      <c r="X795" s="5">
        <f t="shared" si="357"/>
        <v>0.99999999999999978</v>
      </c>
      <c r="Y795" s="5">
        <f t="shared" si="358"/>
        <v>-0.1532226335942104</v>
      </c>
      <c r="Z795" s="5">
        <f t="shared" si="359"/>
        <v>12.126339047338494</v>
      </c>
      <c r="AA795" s="5">
        <f t="shared" si="360"/>
        <v>7.592358060893762</v>
      </c>
      <c r="AB795" s="5">
        <f t="shared" si="361"/>
        <v>1.0635955624510676</v>
      </c>
      <c r="AC795" s="5">
        <f t="shared" si="362"/>
        <v>1.3093728616636451</v>
      </c>
      <c r="AD795" s="5">
        <f t="shared" si="363"/>
        <v>-7.2804764163319682</v>
      </c>
      <c r="AE795">
        <f t="shared" si="383"/>
        <v>0</v>
      </c>
    </row>
    <row r="796" spans="1:31" x14ac:dyDescent="0.2">
      <c r="A796">
        <f t="shared" si="382"/>
        <v>7.6399999999998816</v>
      </c>
      <c r="B796" s="5">
        <f t="shared" si="364"/>
        <v>-53.894664373511866</v>
      </c>
      <c r="C796" s="5">
        <f t="shared" si="365"/>
        <v>505.24872163956513</v>
      </c>
      <c r="D796" s="5">
        <f t="shared" si="366"/>
        <v>-150.56646078846867</v>
      </c>
      <c r="E796" s="2">
        <f t="shared" si="374"/>
        <v>508.11505150541274</v>
      </c>
      <c r="F796" s="2">
        <f t="shared" si="375"/>
        <v>-6.0886926868013047</v>
      </c>
      <c r="G796" s="3">
        <f t="shared" si="367"/>
        <v>-5.9216956434572694</v>
      </c>
      <c r="H796" s="3">
        <f t="shared" si="368"/>
        <v>52.748852051456723</v>
      </c>
      <c r="I796" s="3">
        <f t="shared" si="369"/>
        <v>-84.420862070728234</v>
      </c>
      <c r="J796" s="2">
        <f t="shared" si="376"/>
        <v>99.721561483989674</v>
      </c>
      <c r="K796" s="2">
        <f t="shared" si="370"/>
        <v>67.976524528963651</v>
      </c>
      <c r="L796" s="6">
        <f t="shared" si="353"/>
        <v>2959.7746786254779</v>
      </c>
      <c r="M796" s="2">
        <f t="shared" si="354"/>
        <v>37.511033253413181</v>
      </c>
      <c r="N796" s="2">
        <f t="shared" si="371"/>
        <v>99.721561483989674</v>
      </c>
      <c r="O796" s="2">
        <f t="shared" si="372"/>
        <v>67.976524528963651</v>
      </c>
      <c r="P796" s="5">
        <f t="shared" si="355"/>
        <v>0.38718054803505553</v>
      </c>
      <c r="Q796" s="4">
        <f t="shared" si="373"/>
        <v>0.37615770045313207</v>
      </c>
      <c r="R796" s="4">
        <f t="shared" si="356"/>
        <v>0.28844555091967039</v>
      </c>
      <c r="S796" s="4">
        <f t="shared" si="377"/>
        <v>0</v>
      </c>
      <c r="T796" s="4">
        <f t="shared" si="378"/>
        <v>0</v>
      </c>
      <c r="U796" s="5">
        <f t="shared" si="379"/>
        <v>1.2154639202943782</v>
      </c>
      <c r="V796" s="5">
        <f t="shared" si="380"/>
        <v>-10.82702157722848</v>
      </c>
      <c r="W796" s="5">
        <f t="shared" si="381"/>
        <v>17.327893587454138</v>
      </c>
      <c r="X796" s="5">
        <f t="shared" si="357"/>
        <v>1.0000000000000002</v>
      </c>
      <c r="Y796" s="5">
        <f t="shared" si="358"/>
        <v>-0.15218656527306185</v>
      </c>
      <c r="Z796" s="5">
        <f t="shared" si="359"/>
        <v>12.142369487278829</v>
      </c>
      <c r="AA796" s="5">
        <f t="shared" si="360"/>
        <v>7.5976155469935582</v>
      </c>
      <c r="AB796" s="5">
        <f t="shared" si="361"/>
        <v>1.0632773550213164</v>
      </c>
      <c r="AC796" s="5">
        <f t="shared" si="362"/>
        <v>1.3153479100503489</v>
      </c>
      <c r="AD796" s="5">
        <f t="shared" si="363"/>
        <v>-7.2484908655523022</v>
      </c>
      <c r="AE796">
        <f t="shared" si="383"/>
        <v>0</v>
      </c>
    </row>
    <row r="797" spans="1:31" x14ac:dyDescent="0.2">
      <c r="A797">
        <f t="shared" si="382"/>
        <v>7.6499999999998813</v>
      </c>
      <c r="B797" s="5">
        <f t="shared" si="364"/>
        <v>-53.953828166078686</v>
      </c>
      <c r="C797" s="5">
        <f t="shared" si="365"/>
        <v>505.77627592747518</v>
      </c>
      <c r="D797" s="5">
        <f t="shared" si="366"/>
        <v>-151.41103183371925</v>
      </c>
      <c r="E797" s="2">
        <f t="shared" si="374"/>
        <v>508.64590518831494</v>
      </c>
      <c r="F797" s="2">
        <f t="shared" si="375"/>
        <v>-6.0890163687516061</v>
      </c>
      <c r="G797" s="3">
        <f t="shared" si="367"/>
        <v>-5.911062869907056</v>
      </c>
      <c r="H797" s="3">
        <f t="shared" si="368"/>
        <v>52.762005530557225</v>
      </c>
      <c r="I797" s="3">
        <f t="shared" si="369"/>
        <v>-84.493346979383759</v>
      </c>
      <c r="J797" s="2">
        <f t="shared" si="376"/>
        <v>99.789255812622855</v>
      </c>
      <c r="K797" s="2">
        <f t="shared" si="370"/>
        <v>68.022669265591574</v>
      </c>
      <c r="L797" s="6">
        <f t="shared" si="353"/>
        <v>2959.7716218532196</v>
      </c>
      <c r="M797" s="2">
        <f t="shared" si="354"/>
        <v>37.510994513070322</v>
      </c>
      <c r="N797" s="2">
        <f t="shared" si="371"/>
        <v>99.789255812622855</v>
      </c>
      <c r="O797" s="2">
        <f t="shared" si="372"/>
        <v>68.022669265591574</v>
      </c>
      <c r="P797" s="5">
        <f t="shared" si="355"/>
        <v>0.3871803696123341</v>
      </c>
      <c r="Q797" s="4">
        <f t="shared" si="373"/>
        <v>0.37590213703473041</v>
      </c>
      <c r="R797" s="4">
        <f t="shared" si="356"/>
        <v>0.2883672955192228</v>
      </c>
      <c r="S797" s="4">
        <f t="shared" si="377"/>
        <v>0</v>
      </c>
      <c r="T797" s="4">
        <f t="shared" si="378"/>
        <v>0</v>
      </c>
      <c r="U797" s="5">
        <f t="shared" si="379"/>
        <v>1.2141045356065658</v>
      </c>
      <c r="V797" s="5">
        <f t="shared" si="380"/>
        <v>-10.837067991353555</v>
      </c>
      <c r="W797" s="5">
        <f t="shared" si="381"/>
        <v>17.354536409771288</v>
      </c>
      <c r="X797" s="5">
        <f t="shared" si="357"/>
        <v>1</v>
      </c>
      <c r="Y797" s="5">
        <f t="shared" si="358"/>
        <v>-0.15115863944601254</v>
      </c>
      <c r="Z797" s="5">
        <f t="shared" si="359"/>
        <v>12.158342489713881</v>
      </c>
      <c r="AA797" s="5">
        <f t="shared" si="360"/>
        <v>7.6028712895292259</v>
      </c>
      <c r="AB797" s="5">
        <f t="shared" si="361"/>
        <v>1.0629458961605533</v>
      </c>
      <c r="AC797" s="5">
        <f t="shared" si="362"/>
        <v>1.3212744983603262</v>
      </c>
      <c r="AD797" s="5">
        <f t="shared" si="363"/>
        <v>-7.2165923006994852</v>
      </c>
      <c r="AE797">
        <f t="shared" si="383"/>
        <v>0</v>
      </c>
    </row>
    <row r="798" spans="1:31" x14ac:dyDescent="0.2">
      <c r="A798">
        <f t="shared" si="382"/>
        <v>7.6599999999998811</v>
      </c>
      <c r="B798" s="5">
        <f t="shared" si="364"/>
        <v>-54.012885647482953</v>
      </c>
      <c r="C798" s="5">
        <f t="shared" si="365"/>
        <v>506.30396204650572</v>
      </c>
      <c r="D798" s="5">
        <f t="shared" si="366"/>
        <v>-152.25632613312811</v>
      </c>
      <c r="E798" s="2">
        <f t="shared" si="374"/>
        <v>509.17687869733203</v>
      </c>
      <c r="F798" s="2">
        <f t="shared" si="375"/>
        <v>-6.0893259068501289</v>
      </c>
      <c r="G798" s="3">
        <f t="shared" si="367"/>
        <v>-5.9004334109454506</v>
      </c>
      <c r="H798" s="3">
        <f t="shared" si="368"/>
        <v>52.77521827554083</v>
      </c>
      <c r="I798" s="3">
        <f t="shared" si="369"/>
        <v>-84.565512902390751</v>
      </c>
      <c r="J798" s="2">
        <f t="shared" si="376"/>
        <v>99.856721110360908</v>
      </c>
      <c r="K798" s="2">
        <f t="shared" si="370"/>
        <v>68.068657880273278</v>
      </c>
      <c r="L798" s="6">
        <f t="shared" si="353"/>
        <v>2959.7685658921332</v>
      </c>
      <c r="M798" s="2">
        <f t="shared" si="354"/>
        <v>37.510955783007937</v>
      </c>
      <c r="N798" s="2">
        <f t="shared" si="371"/>
        <v>99.856721110360908</v>
      </c>
      <c r="O798" s="2">
        <f t="shared" si="372"/>
        <v>68.068657880273278</v>
      </c>
      <c r="P798" s="5">
        <f t="shared" si="355"/>
        <v>0.38718019123714464</v>
      </c>
      <c r="Q798" s="4">
        <f t="shared" si="373"/>
        <v>0.37564778180079744</v>
      </c>
      <c r="R798" s="4">
        <f t="shared" si="356"/>
        <v>0.2882893465842874</v>
      </c>
      <c r="S798" s="4">
        <f t="shared" si="377"/>
        <v>0</v>
      </c>
      <c r="T798" s="4">
        <f t="shared" si="378"/>
        <v>0</v>
      </c>
      <c r="U798" s="5">
        <f t="shared" si="379"/>
        <v>1.2127400890222768</v>
      </c>
      <c r="V798" s="5">
        <f t="shared" si="380"/>
        <v>-10.847105365331812</v>
      </c>
      <c r="W798" s="5">
        <f t="shared" si="381"/>
        <v>17.381093981200763</v>
      </c>
      <c r="X798" s="5">
        <f t="shared" si="357"/>
        <v>0.99999999999999978</v>
      </c>
      <c r="Y798" s="5">
        <f t="shared" si="358"/>
        <v>-0.15013883581762125</v>
      </c>
      <c r="Z798" s="5">
        <f t="shared" si="359"/>
        <v>12.174258116810087</v>
      </c>
      <c r="AA798" s="5">
        <f t="shared" si="360"/>
        <v>7.608125246082162</v>
      </c>
      <c r="AB798" s="5">
        <f t="shared" si="361"/>
        <v>1.0626012532046556</v>
      </c>
      <c r="AC798" s="5">
        <f t="shared" si="362"/>
        <v>1.3271527514782751</v>
      </c>
      <c r="AD798" s="5">
        <f t="shared" si="363"/>
        <v>-7.184780772717076</v>
      </c>
      <c r="AE798">
        <f t="shared" si="383"/>
        <v>0</v>
      </c>
    </row>
    <row r="799" spans="1:31" x14ac:dyDescent="0.2">
      <c r="A799">
        <f t="shared" si="382"/>
        <v>7.6699999999998809</v>
      </c>
      <c r="B799" s="5">
        <f t="shared" si="364"/>
        <v>-54.071836851529746</v>
      </c>
      <c r="C799" s="5">
        <f t="shared" si="365"/>
        <v>506.83178058689873</v>
      </c>
      <c r="D799" s="5">
        <f t="shared" si="366"/>
        <v>-153.10234050119064</v>
      </c>
      <c r="E799" s="2">
        <f t="shared" si="374"/>
        <v>509.70797262097511</v>
      </c>
      <c r="F799" s="2">
        <f t="shared" si="375"/>
        <v>-6.0896213418204654</v>
      </c>
      <c r="G799" s="3">
        <f t="shared" si="367"/>
        <v>-5.8898073984134038</v>
      </c>
      <c r="H799" s="3">
        <f t="shared" si="368"/>
        <v>52.788489803055612</v>
      </c>
      <c r="I799" s="3">
        <f t="shared" si="369"/>
        <v>-84.637360710117918</v>
      </c>
      <c r="J799" s="2">
        <f t="shared" si="376"/>
        <v>99.923957662075836</v>
      </c>
      <c r="K799" s="2">
        <f t="shared" si="370"/>
        <v>68.114490567195517</v>
      </c>
      <c r="L799" s="6">
        <f t="shared" si="353"/>
        <v>2959.7655107516712</v>
      </c>
      <c r="M799" s="2">
        <f t="shared" si="354"/>
        <v>37.510917063345836</v>
      </c>
      <c r="N799" s="2">
        <f t="shared" si="371"/>
        <v>99.923957662075836</v>
      </c>
      <c r="O799" s="2">
        <f t="shared" si="372"/>
        <v>68.114490567195517</v>
      </c>
      <c r="P799" s="5">
        <f t="shared" si="355"/>
        <v>0.38718001291003878</v>
      </c>
      <c r="Q799" s="4">
        <f t="shared" si="373"/>
        <v>0.37539462948616137</v>
      </c>
      <c r="R799" s="4">
        <f t="shared" si="356"/>
        <v>0.28821170332518592</v>
      </c>
      <c r="S799" s="4">
        <f t="shared" si="377"/>
        <v>0</v>
      </c>
      <c r="T799" s="4">
        <f t="shared" si="378"/>
        <v>0</v>
      </c>
      <c r="U799" s="5">
        <f t="shared" si="379"/>
        <v>1.2113706275326317</v>
      </c>
      <c r="V799" s="5">
        <f t="shared" si="380"/>
        <v>-10.857133636738833</v>
      </c>
      <c r="W799" s="5">
        <f t="shared" si="381"/>
        <v>17.407566295587191</v>
      </c>
      <c r="X799" s="5">
        <f t="shared" si="357"/>
        <v>1.0000000000000002</v>
      </c>
      <c r="Y799" s="5">
        <f t="shared" si="358"/>
        <v>-0.149127133962625</v>
      </c>
      <c r="Z799" s="5">
        <f t="shared" si="359"/>
        <v>12.190116431779781</v>
      </c>
      <c r="AA799" s="5">
        <f t="shared" si="360"/>
        <v>7.6133773743366904</v>
      </c>
      <c r="AB799" s="5">
        <f t="shared" si="361"/>
        <v>1.0622434935700067</v>
      </c>
      <c r="AC799" s="5">
        <f t="shared" si="362"/>
        <v>1.3329827950409481</v>
      </c>
      <c r="AD799" s="5">
        <f t="shared" si="363"/>
        <v>-7.1530563300761187</v>
      </c>
      <c r="AE799">
        <f t="shared" si="383"/>
        <v>0</v>
      </c>
    </row>
    <row r="800" spans="1:31" x14ac:dyDescent="0.2">
      <c r="A800">
        <f t="shared" si="382"/>
        <v>7.6799999999998807</v>
      </c>
      <c r="B800" s="5">
        <f t="shared" si="364"/>
        <v>-54.130681813339201</v>
      </c>
      <c r="C800" s="5">
        <f t="shared" si="365"/>
        <v>507.35973213406902</v>
      </c>
      <c r="D800" s="5">
        <f t="shared" si="366"/>
        <v>-153.94907176110831</v>
      </c>
      <c r="E800" s="2">
        <f t="shared" si="374"/>
        <v>510.23918754318669</v>
      </c>
      <c r="F800" s="2">
        <f t="shared" si="375"/>
        <v>-6.0899027144395834</v>
      </c>
      <c r="G800" s="3">
        <f t="shared" si="367"/>
        <v>-5.8791849634777034</v>
      </c>
      <c r="H800" s="3">
        <f t="shared" si="368"/>
        <v>52.801819631006019</v>
      </c>
      <c r="I800" s="3">
        <f t="shared" si="369"/>
        <v>-84.708891273418672</v>
      </c>
      <c r="J800" s="2">
        <f t="shared" si="376"/>
        <v>99.99096575667194</v>
      </c>
      <c r="K800" s="2">
        <f t="shared" si="370"/>
        <v>68.160167523293751</v>
      </c>
      <c r="L800" s="6">
        <f t="shared" ref="L800:L863" si="384">SQRT(spin^2-flag*((30/PI())*(wx*G800+wy*H800+wz*I800)/J800)^2)*EXP(-A800/(tau*146.7/N800))</f>
        <v>2959.7624564411981</v>
      </c>
      <c r="M800" s="2">
        <f t="shared" ref="M800:M863" si="385">(L800*PI()/30)*(circ/(2*PI()))/12</f>
        <v>37.510878354202681</v>
      </c>
      <c r="N800" s="2">
        <f t="shared" si="371"/>
        <v>99.99096575667194</v>
      </c>
      <c r="O800" s="2">
        <f t="shared" si="372"/>
        <v>68.160167523293751</v>
      </c>
      <c r="P800" s="5">
        <f t="shared" ref="P800:P863" si="386">cd0+(cdspin*L800/1000)*EXP(-A800/(tau*146.7/N800))</f>
        <v>0.38717983463156302</v>
      </c>
      <c r="Q800" s="4">
        <f t="shared" si="373"/>
        <v>0.37514267484409963</v>
      </c>
      <c r="R800" s="4">
        <f t="shared" ref="R800:R863" si="387">cl2_*Q800/(cl0+cl1_*Q800)</f>
        <v>0.28813436495047179</v>
      </c>
      <c r="S800" s="4">
        <f t="shared" si="377"/>
        <v>0</v>
      </c>
      <c r="T800" s="4">
        <f t="shared" si="378"/>
        <v>0</v>
      </c>
      <c r="U800" s="5">
        <f t="shared" si="379"/>
        <v>1.2099961980771283</v>
      </c>
      <c r="V800" s="5">
        <f t="shared" si="380"/>
        <v>-10.86715274344402</v>
      </c>
      <c r="W800" s="5">
        <f t="shared" si="381"/>
        <v>17.433953349128057</v>
      </c>
      <c r="X800" s="5">
        <f t="shared" ref="X800:X863" si="388">M800/(romega*EXP(-A800/(tau*146.7/N800)))</f>
        <v>0.99999999999999978</v>
      </c>
      <c r="Y800" s="5">
        <f t="shared" ref="Y800:Y863" si="389">const*($R800/omega)*N800*(wy*I800-wz*(H800-T800))</f>
        <v>-0.14812351332772714</v>
      </c>
      <c r="Z800" s="5">
        <f t="shared" ref="Z800:Z863" si="390">const*($R800/omega)*N800*(wz*(G800-S800)-wx*I800)</f>
        <v>12.205917498870727</v>
      </c>
      <c r="AA800" s="5">
        <f t="shared" ref="AA800:AA863" si="391">const*($R800/omega)*N800*(wx*(H800-T800)-wy*(G800-S800))</f>
        <v>7.6186276320809236</v>
      </c>
      <c r="AB800" s="5">
        <f t="shared" ref="AB800:AB863" si="392">U800+Y800</f>
        <v>1.0618726847494011</v>
      </c>
      <c r="AC800" s="5">
        <f t="shared" ref="AC800:AC863" si="393">V800+Z800</f>
        <v>1.3387647554267073</v>
      </c>
      <c r="AD800" s="5">
        <f t="shared" ref="AD800:AD863" si="394">W800+AA800-32.174</f>
        <v>-7.1214190187910198</v>
      </c>
      <c r="AE800">
        <f t="shared" si="383"/>
        <v>0</v>
      </c>
    </row>
    <row r="801" spans="1:31" x14ac:dyDescent="0.2">
      <c r="A801">
        <f t="shared" si="382"/>
        <v>7.6899999999998805</v>
      </c>
      <c r="B801" s="5">
        <f t="shared" ref="B801:B864" si="395">B800+G800*dt+0.5*AB800*dt*dt</f>
        <v>-54.189420569339745</v>
      </c>
      <c r="C801" s="5">
        <f t="shared" ref="C801:C864" si="396">C800+H800*dt+0.5*AC800*dt*dt</f>
        <v>507.88781726861686</v>
      </c>
      <c r="D801" s="5">
        <f t="shared" ref="D801:D864" si="397">D800+I800*dt+0.5*AD800*dt*dt</f>
        <v>-154.79651674479345</v>
      </c>
      <c r="E801" s="2">
        <f t="shared" si="374"/>
        <v>510.77052404335228</v>
      </c>
      <c r="F801" s="2">
        <f t="shared" si="375"/>
        <v>-6.0901700655367268</v>
      </c>
      <c r="G801" s="3">
        <f t="shared" ref="G801:G864" si="398">G800+AB800*dt</f>
        <v>-5.8685662366302092</v>
      </c>
      <c r="H801" s="3">
        <f t="shared" ref="H801:H864" si="399">H800+AC800*dt</f>
        <v>52.815207278560287</v>
      </c>
      <c r="I801" s="3">
        <f t="shared" ref="I801:I864" si="400">I800+AD800*dt</f>
        <v>-84.780105463606589</v>
      </c>
      <c r="J801" s="2">
        <f t="shared" si="376"/>
        <v>100.05774568703444</v>
      </c>
      <c r="K801" s="2">
        <f t="shared" ref="K801:K864" si="401">J801/1.467</f>
        <v>68.205688948217059</v>
      </c>
      <c r="L801" s="6">
        <f t="shared" si="384"/>
        <v>2959.7594029699962</v>
      </c>
      <c r="M801" s="2">
        <f t="shared" si="385"/>
        <v>37.510839655696124</v>
      </c>
      <c r="N801" s="2">
        <f t="shared" ref="N801:N864" si="402">IF(D801&gt;=hwind,SQRT((G801-vxw)^2+(H801-vyw)^2+I801^2),J801)</f>
        <v>100.05774568703444</v>
      </c>
      <c r="O801" s="2">
        <f t="shared" ref="O801:O864" si="403">J801/1.467</f>
        <v>68.205688948217059</v>
      </c>
      <c r="P801" s="5">
        <f t="shared" si="386"/>
        <v>0.38717965640225893</v>
      </c>
      <c r="Q801" s="4">
        <f t="shared" ref="Q801:Q864" si="404">(M801/N801)</f>
        <v>0.37489191264636706</v>
      </c>
      <c r="R801" s="4">
        <f t="shared" si="387"/>
        <v>0.28805733066698758</v>
      </c>
      <c r="S801" s="4">
        <f t="shared" si="377"/>
        <v>0</v>
      </c>
      <c r="T801" s="4">
        <f t="shared" si="378"/>
        <v>0</v>
      </c>
      <c r="U801" s="5">
        <f t="shared" si="379"/>
        <v>1.2086168475413583</v>
      </c>
      <c r="V801" s="5">
        <f t="shared" si="380"/>
        <v>-10.87716262361055</v>
      </c>
      <c r="W801" s="5">
        <f t="shared" si="381"/>
        <v>17.460255140356988</v>
      </c>
      <c r="X801" s="5">
        <f t="shared" si="388"/>
        <v>0.99999999999999967</v>
      </c>
      <c r="Y801" s="5">
        <f t="shared" si="389"/>
        <v>-0.14712795323337494</v>
      </c>
      <c r="Z801" s="5">
        <f t="shared" si="390"/>
        <v>12.221661383355737</v>
      </c>
      <c r="AA801" s="5">
        <f t="shared" si="391"/>
        <v>7.6238759772076232</v>
      </c>
      <c r="AB801" s="5">
        <f t="shared" si="392"/>
        <v>1.0614888943079834</v>
      </c>
      <c r="AC801" s="5">
        <f t="shared" si="393"/>
        <v>1.3444987597451874</v>
      </c>
      <c r="AD801" s="5">
        <f t="shared" si="394"/>
        <v>-7.0898688824353897</v>
      </c>
      <c r="AE801">
        <f t="shared" si="383"/>
        <v>0</v>
      </c>
    </row>
    <row r="802" spans="1:31" x14ac:dyDescent="0.2">
      <c r="A802">
        <f t="shared" si="382"/>
        <v>7.6999999999998803</v>
      </c>
      <c r="B802" s="5">
        <f t="shared" si="395"/>
        <v>-54.248053157261332</v>
      </c>
      <c r="C802" s="5">
        <f t="shared" si="396"/>
        <v>508.41603656634044</v>
      </c>
      <c r="D802" s="5">
        <f t="shared" si="397"/>
        <v>-155.64467229287365</v>
      </c>
      <c r="E802" s="2">
        <f t="shared" ref="E802:E865" si="405">SQRT(B802^2+C802^2)</f>
        <v>511.30198269631171</v>
      </c>
      <c r="F802" s="2">
        <f t="shared" ref="F802:F865" si="406">ATAN2(C802,B802)*180/PI()</f>
        <v>-6.0904234359923199</v>
      </c>
      <c r="G802" s="3">
        <f t="shared" si="398"/>
        <v>-5.8579513476871297</v>
      </c>
      <c r="H802" s="3">
        <f t="shared" si="399"/>
        <v>52.828652266157739</v>
      </c>
      <c r="I802" s="3">
        <f t="shared" si="400"/>
        <v>-84.851004152430946</v>
      </c>
      <c r="J802" s="2">
        <f t="shared" ref="J802:J865" si="407">SQRT(G802^2+H802^2+I802^2)</f>
        <v>100.12429774997844</v>
      </c>
      <c r="K802" s="2">
        <f t="shared" si="401"/>
        <v>68.251055044293409</v>
      </c>
      <c r="L802" s="6">
        <f t="shared" si="384"/>
        <v>2959.756350347262</v>
      </c>
      <c r="M802" s="2">
        <f t="shared" si="385"/>
        <v>37.510800967942728</v>
      </c>
      <c r="N802" s="2">
        <f t="shared" si="402"/>
        <v>100.12429774997844</v>
      </c>
      <c r="O802" s="2">
        <f t="shared" si="403"/>
        <v>68.251055044293409</v>
      </c>
      <c r="P802" s="5">
        <f t="shared" si="386"/>
        <v>0.38717947822266324</v>
      </c>
      <c r="Q802" s="4">
        <f t="shared" si="404"/>
        <v>0.37464233768322042</v>
      </c>
      <c r="R802" s="4">
        <f t="shared" si="387"/>
        <v>0.28798059967992135</v>
      </c>
      <c r="S802" s="4">
        <f t="shared" ref="S802:S865" si="408">IF(D802&gt;=hwind,vxw,0)</f>
        <v>0</v>
      </c>
      <c r="T802" s="4">
        <f t="shared" ref="T802:T865" si="409">IF(D802&gt;=hwind,vyw,0)</f>
        <v>0</v>
      </c>
      <c r="U802" s="5">
        <f t="shared" ref="U802:U865" si="410">-const*$P802*$N802*(G802-S802)</f>
        <v>1.2072326227547541</v>
      </c>
      <c r="V802" s="5">
        <f t="shared" ref="V802:V865" si="411">-const*$P802*$N802*(H802-T802)</f>
        <v>-10.887163215695379</v>
      </c>
      <c r="W802" s="5">
        <f t="shared" ref="W802:W865" si="412">-const*$P802*$N802*I802</f>
        <v>17.486471670127081</v>
      </c>
      <c r="X802" s="5">
        <f t="shared" si="388"/>
        <v>0.99999999999999978</v>
      </c>
      <c r="Y802" s="5">
        <f t="shared" si="389"/>
        <v>-0.14614043287553588</v>
      </c>
      <c r="Z802" s="5">
        <f t="shared" si="390"/>
        <v>12.237348151522298</v>
      </c>
      <c r="AA802" s="5">
        <f t="shared" si="391"/>
        <v>7.6291223677150608</v>
      </c>
      <c r="AB802" s="5">
        <f t="shared" si="392"/>
        <v>1.0610921898792183</v>
      </c>
      <c r="AC802" s="5">
        <f t="shared" si="393"/>
        <v>1.3501849358269187</v>
      </c>
      <c r="AD802" s="5">
        <f t="shared" si="394"/>
        <v>-7.0584059621578561</v>
      </c>
      <c r="AE802">
        <f t="shared" si="383"/>
        <v>0</v>
      </c>
    </row>
    <row r="803" spans="1:31" x14ac:dyDescent="0.2">
      <c r="A803">
        <f t="shared" si="382"/>
        <v>7.7099999999998801</v>
      </c>
      <c r="B803" s="5">
        <f t="shared" si="395"/>
        <v>-54.306579616128708</v>
      </c>
      <c r="C803" s="5">
        <f t="shared" si="396"/>
        <v>508.94439059824879</v>
      </c>
      <c r="D803" s="5">
        <f t="shared" si="397"/>
        <v>-156.49353525469607</v>
      </c>
      <c r="E803" s="2">
        <f t="shared" si="405"/>
        <v>511.83356407237085</v>
      </c>
      <c r="F803" s="2">
        <f t="shared" si="406"/>
        <v>-6.0906628667368699</v>
      </c>
      <c r="G803" s="3">
        <f t="shared" si="398"/>
        <v>-5.8473404257883379</v>
      </c>
      <c r="H803" s="3">
        <f t="shared" si="399"/>
        <v>52.84215411551601</v>
      </c>
      <c r="I803" s="3">
        <f t="shared" si="400"/>
        <v>-84.921588212052527</v>
      </c>
      <c r="J803" s="2">
        <f t="shared" si="407"/>
        <v>100.19062224619837</v>
      </c>
      <c r="K803" s="2">
        <f t="shared" si="401"/>
        <v>68.296266016495139</v>
      </c>
      <c r="L803" s="6">
        <f t="shared" si="384"/>
        <v>2959.7532985821072</v>
      </c>
      <c r="M803" s="2">
        <f t="shared" si="385"/>
        <v>37.510762291057958</v>
      </c>
      <c r="N803" s="2">
        <f t="shared" si="402"/>
        <v>100.19062224619837</v>
      </c>
      <c r="O803" s="2">
        <f t="shared" si="403"/>
        <v>68.296266016495139</v>
      </c>
      <c r="P803" s="5">
        <f t="shared" si="386"/>
        <v>0.38717930009330753</v>
      </c>
      <c r="Q803" s="4">
        <f t="shared" si="404"/>
        <v>0.37439394476344079</v>
      </c>
      <c r="R803" s="4">
        <f t="shared" si="387"/>
        <v>0.28790417119286205</v>
      </c>
      <c r="S803" s="4">
        <f t="shared" si="408"/>
        <v>0</v>
      </c>
      <c r="T803" s="4">
        <f t="shared" si="409"/>
        <v>0</v>
      </c>
      <c r="U803" s="5">
        <f t="shared" si="410"/>
        <v>1.2058435704883568</v>
      </c>
      <c r="V803" s="5">
        <f t="shared" si="411"/>
        <v>-10.897154458449236</v>
      </c>
      <c r="W803" s="5">
        <f t="shared" si="412"/>
        <v>17.512602941594174</v>
      </c>
      <c r="X803" s="5">
        <f t="shared" si="388"/>
        <v>1.0000000000000002</v>
      </c>
      <c r="Y803" s="5">
        <f t="shared" si="389"/>
        <v>-0.14516093132746402</v>
      </c>
      <c r="Z803" s="5">
        <f t="shared" si="390"/>
        <v>12.252977870662283</v>
      </c>
      <c r="AA803" s="5">
        <f t="shared" si="391"/>
        <v>7.6343667617079065</v>
      </c>
      <c r="AB803" s="5">
        <f t="shared" si="392"/>
        <v>1.0606826391608928</v>
      </c>
      <c r="AC803" s="5">
        <f t="shared" si="393"/>
        <v>1.3558234122130468</v>
      </c>
      <c r="AD803" s="5">
        <f t="shared" si="394"/>
        <v>-7.0270302966979195</v>
      </c>
      <c r="AE803">
        <f t="shared" si="383"/>
        <v>0</v>
      </c>
    </row>
    <row r="804" spans="1:31" x14ac:dyDescent="0.2">
      <c r="A804">
        <f t="shared" si="382"/>
        <v>7.7199999999998798</v>
      </c>
      <c r="B804" s="5">
        <f t="shared" si="395"/>
        <v>-54.364999986254631</v>
      </c>
      <c r="C804" s="5">
        <f t="shared" si="396"/>
        <v>509.47287993057461</v>
      </c>
      <c r="D804" s="5">
        <f t="shared" si="397"/>
        <v>-157.34310248833143</v>
      </c>
      <c r="E804" s="2">
        <f t="shared" si="405"/>
        <v>512.36526873731316</v>
      </c>
      <c r="F804" s="2">
        <f t="shared" si="406"/>
        <v>-6.0908883987498674</v>
      </c>
      <c r="G804" s="3">
        <f t="shared" si="398"/>
        <v>-5.8367335993967293</v>
      </c>
      <c r="H804" s="3">
        <f t="shared" si="399"/>
        <v>52.855712349638139</v>
      </c>
      <c r="I804" s="3">
        <f t="shared" si="400"/>
        <v>-84.991858515019501</v>
      </c>
      <c r="J804" s="2">
        <f t="shared" si="407"/>
        <v>100.25671948021792</v>
      </c>
      <c r="K804" s="2">
        <f t="shared" si="401"/>
        <v>68.34132207240485</v>
      </c>
      <c r="L804" s="6">
        <f t="shared" si="384"/>
        <v>2959.7502476835589</v>
      </c>
      <c r="M804" s="2">
        <f t="shared" si="385"/>
        <v>37.51072362515621</v>
      </c>
      <c r="N804" s="2">
        <f t="shared" si="402"/>
        <v>100.25671948021792</v>
      </c>
      <c r="O804" s="2">
        <f t="shared" si="403"/>
        <v>68.34132207240485</v>
      </c>
      <c r="P804" s="5">
        <f t="shared" si="386"/>
        <v>0.38717912201471866</v>
      </c>
      <c r="Q804" s="4">
        <f t="shared" si="404"/>
        <v>0.37414672871435423</v>
      </c>
      <c r="R804" s="4">
        <f t="shared" si="387"/>
        <v>0.28782804440785442</v>
      </c>
      <c r="S804" s="4">
        <f t="shared" si="408"/>
        <v>0</v>
      </c>
      <c r="T804" s="4">
        <f t="shared" si="409"/>
        <v>0</v>
      </c>
      <c r="U804" s="5">
        <f t="shared" si="410"/>
        <v>1.2044497374526164</v>
      </c>
      <c r="V804" s="5">
        <f t="shared" si="411"/>
        <v>-10.907136290916657</v>
      </c>
      <c r="W804" s="5">
        <f t="shared" si="412"/>
        <v>17.538648960200224</v>
      </c>
      <c r="X804" s="5">
        <f t="shared" si="388"/>
        <v>0.99999999999999978</v>
      </c>
      <c r="Y804" s="5">
        <f t="shared" si="389"/>
        <v>-0.14418942754146302</v>
      </c>
      <c r="Z804" s="5">
        <f t="shared" si="390"/>
        <v>12.268550609061672</v>
      </c>
      <c r="AA804" s="5">
        <f t="shared" si="391"/>
        <v>7.6396091173980798</v>
      </c>
      <c r="AB804" s="5">
        <f t="shared" si="392"/>
        <v>1.0602603099111534</v>
      </c>
      <c r="AC804" s="5">
        <f t="shared" si="393"/>
        <v>1.3614143181450142</v>
      </c>
      <c r="AD804" s="5">
        <f t="shared" si="394"/>
        <v>-6.9957419224016952</v>
      </c>
      <c r="AE804">
        <f t="shared" si="383"/>
        <v>0</v>
      </c>
    </row>
    <row r="805" spans="1:31" x14ac:dyDescent="0.2">
      <c r="A805">
        <f t="shared" si="382"/>
        <v>7.7299999999998796</v>
      </c>
      <c r="B805" s="5">
        <f t="shared" si="395"/>
        <v>-54.423314309233099</v>
      </c>
      <c r="C805" s="5">
        <f t="shared" si="396"/>
        <v>510.00150512478689</v>
      </c>
      <c r="D805" s="5">
        <f t="shared" si="397"/>
        <v>-158.19337086057774</v>
      </c>
      <c r="E805" s="2">
        <f t="shared" si="405"/>
        <v>512.89709725241141</v>
      </c>
      <c r="F805" s="2">
        <f t="shared" si="406"/>
        <v>-6.0911000730586995</v>
      </c>
      <c r="G805" s="3">
        <f t="shared" si="398"/>
        <v>-5.8261309962976178</v>
      </c>
      <c r="H805" s="3">
        <f t="shared" si="399"/>
        <v>52.869326492819589</v>
      </c>
      <c r="I805" s="3">
        <f t="shared" si="400"/>
        <v>-85.061815934243512</v>
      </c>
      <c r="J805" s="2">
        <f t="shared" si="407"/>
        <v>100.32258976034012</v>
      </c>
      <c r="K805" s="2">
        <f t="shared" si="401"/>
        <v>68.386223422181402</v>
      </c>
      <c r="L805" s="6">
        <f t="shared" si="384"/>
        <v>2959.747197660563</v>
      </c>
      <c r="M805" s="2">
        <f t="shared" si="385"/>
        <v>37.510684970350887</v>
      </c>
      <c r="N805" s="2">
        <f t="shared" si="402"/>
        <v>100.32258976034012</v>
      </c>
      <c r="O805" s="2">
        <f t="shared" si="403"/>
        <v>68.386223422181402</v>
      </c>
      <c r="P805" s="5">
        <f t="shared" si="386"/>
        <v>0.38717894398741859</v>
      </c>
      <c r="Q805" s="4">
        <f t="shared" si="404"/>
        <v>0.37390068438185137</v>
      </c>
      <c r="R805" s="4">
        <f t="shared" si="387"/>
        <v>0.28775221852545346</v>
      </c>
      <c r="S805" s="4">
        <f t="shared" si="408"/>
        <v>0</v>
      </c>
      <c r="T805" s="4">
        <f t="shared" si="409"/>
        <v>0</v>
      </c>
      <c r="U805" s="5">
        <f t="shared" si="410"/>
        <v>1.2030511702952105</v>
      </c>
      <c r="V805" s="5">
        <f t="shared" si="411"/>
        <v>-10.91710865243598</v>
      </c>
      <c r="W805" s="5">
        <f t="shared" si="412"/>
        <v>17.564609733656578</v>
      </c>
      <c r="X805" s="5">
        <f t="shared" si="388"/>
        <v>1</v>
      </c>
      <c r="Y805" s="5">
        <f t="shared" si="389"/>
        <v>-0.14322590035064253</v>
      </c>
      <c r="Z805" s="5">
        <f t="shared" si="390"/>
        <v>12.284066435990335</v>
      </c>
      <c r="AA805" s="5">
        <f t="shared" si="391"/>
        <v>7.6448493931056412</v>
      </c>
      <c r="AB805" s="5">
        <f t="shared" si="392"/>
        <v>1.059825269944568</v>
      </c>
      <c r="AC805" s="5">
        <f t="shared" si="393"/>
        <v>1.3669577835543549</v>
      </c>
      <c r="AD805" s="5">
        <f t="shared" si="394"/>
        <v>-6.9645408732377803</v>
      </c>
      <c r="AE805">
        <f t="shared" si="383"/>
        <v>0</v>
      </c>
    </row>
    <row r="806" spans="1:31" x14ac:dyDescent="0.2">
      <c r="A806">
        <f t="shared" si="382"/>
        <v>7.7399999999998794</v>
      </c>
      <c r="B806" s="5">
        <f t="shared" si="395"/>
        <v>-54.481522627932584</v>
      </c>
      <c r="C806" s="5">
        <f t="shared" si="396"/>
        <v>510.53026673760428</v>
      </c>
      <c r="D806" s="5">
        <f t="shared" si="397"/>
        <v>-159.04433724696386</v>
      </c>
      <c r="E806" s="2">
        <f t="shared" si="405"/>
        <v>513.42905017443968</v>
      </c>
      <c r="F806" s="2">
        <f t="shared" si="406"/>
        <v>-6.0912979307375528</v>
      </c>
      <c r="G806" s="3">
        <f t="shared" si="398"/>
        <v>-5.8155327435981725</v>
      </c>
      <c r="H806" s="3">
        <f t="shared" si="399"/>
        <v>52.882996070655132</v>
      </c>
      <c r="I806" s="3">
        <f t="shared" si="400"/>
        <v>-85.131461342975896</v>
      </c>
      <c r="J806" s="2">
        <f t="shared" si="407"/>
        <v>100.38823339859802</v>
      </c>
      <c r="K806" s="2">
        <f t="shared" si="401"/>
        <v>68.430970278526246</v>
      </c>
      <c r="L806" s="6">
        <f t="shared" si="384"/>
        <v>2959.7441485219806</v>
      </c>
      <c r="M806" s="2">
        <f t="shared" si="385"/>
        <v>37.510646326754269</v>
      </c>
      <c r="N806" s="2">
        <f t="shared" si="402"/>
        <v>100.38823339859802</v>
      </c>
      <c r="O806" s="2">
        <f t="shared" si="403"/>
        <v>68.430970278526246</v>
      </c>
      <c r="P806" s="5">
        <f t="shared" si="386"/>
        <v>0.38717876601192436</v>
      </c>
      <c r="Q806" s="4">
        <f t="shared" si="404"/>
        <v>0.37365580663040265</v>
      </c>
      <c r="R806" s="4">
        <f t="shared" si="387"/>
        <v>0.28767669274477725</v>
      </c>
      <c r="S806" s="4">
        <f t="shared" si="408"/>
        <v>0</v>
      </c>
      <c r="T806" s="4">
        <f t="shared" si="409"/>
        <v>0</v>
      </c>
      <c r="U806" s="5">
        <f t="shared" si="410"/>
        <v>1.2016479155988962</v>
      </c>
      <c r="V806" s="5">
        <f t="shared" si="411"/>
        <v>-10.927071482639416</v>
      </c>
      <c r="W806" s="5">
        <f t="shared" si="412"/>
        <v>17.590485271927363</v>
      </c>
      <c r="X806" s="5">
        <f t="shared" si="388"/>
        <v>1</v>
      </c>
      <c r="Y806" s="5">
        <f t="shared" si="389"/>
        <v>-0.14227032847066653</v>
      </c>
      <c r="Z806" s="5">
        <f t="shared" si="390"/>
        <v>12.299525421691811</v>
      </c>
      <c r="AA806" s="5">
        <f t="shared" si="391"/>
        <v>7.6500875472596315</v>
      </c>
      <c r="AB806" s="5">
        <f t="shared" si="392"/>
        <v>1.0593775871282296</v>
      </c>
      <c r="AC806" s="5">
        <f t="shared" si="393"/>
        <v>1.3724539390523951</v>
      </c>
      <c r="AD806" s="5">
        <f t="shared" si="394"/>
        <v>-6.9334271808130055</v>
      </c>
      <c r="AE806">
        <f t="shared" si="383"/>
        <v>0</v>
      </c>
    </row>
    <row r="807" spans="1:31" x14ac:dyDescent="0.2">
      <c r="A807">
        <f t="shared" si="382"/>
        <v>7.7499999999998792</v>
      </c>
      <c r="B807" s="5">
        <f t="shared" si="395"/>
        <v>-54.539624986489208</v>
      </c>
      <c r="C807" s="5">
        <f t="shared" si="396"/>
        <v>511.05916532100781</v>
      </c>
      <c r="D807" s="5">
        <f t="shared" si="397"/>
        <v>-159.89599853175267</v>
      </c>
      <c r="E807" s="2">
        <f t="shared" si="405"/>
        <v>513.96112805568487</v>
      </c>
      <c r="F807" s="2">
        <f t="shared" si="406"/>
        <v>-6.0914820129063285</v>
      </c>
      <c r="G807" s="3">
        <f t="shared" si="398"/>
        <v>-5.8049389677268906</v>
      </c>
      <c r="H807" s="3">
        <f t="shared" si="399"/>
        <v>52.896720610045655</v>
      </c>
      <c r="I807" s="3">
        <f t="shared" si="400"/>
        <v>-85.200795614784028</v>
      </c>
      <c r="J807" s="2">
        <f t="shared" si="407"/>
        <v>100.4536507107057</v>
      </c>
      <c r="K807" s="2">
        <f t="shared" si="401"/>
        <v>68.4755628566501</v>
      </c>
      <c r="L807" s="6">
        <f t="shared" si="384"/>
        <v>2959.7411002765898</v>
      </c>
      <c r="M807" s="2">
        <f t="shared" si="385"/>
        <v>37.510607694477613</v>
      </c>
      <c r="N807" s="2">
        <f t="shared" si="402"/>
        <v>100.4536507107057</v>
      </c>
      <c r="O807" s="2">
        <f t="shared" si="403"/>
        <v>68.4755628566501</v>
      </c>
      <c r="P807" s="5">
        <f t="shared" si="386"/>
        <v>0.38717858808874817</v>
      </c>
      <c r="Q807" s="4">
        <f t="shared" si="404"/>
        <v>0.37341209034307377</v>
      </c>
      <c r="R807" s="4">
        <f t="shared" si="387"/>
        <v>0.28760146626356048</v>
      </c>
      <c r="S807" s="4">
        <f t="shared" si="408"/>
        <v>0</v>
      </c>
      <c r="T807" s="4">
        <f t="shared" si="409"/>
        <v>0</v>
      </c>
      <c r="U807" s="5">
        <f t="shared" si="410"/>
        <v>1.2002400198793801</v>
      </c>
      <c r="V807" s="5">
        <f t="shared" si="411"/>
        <v>-10.93702472145306</v>
      </c>
      <c r="W807" s="5">
        <f t="shared" si="412"/>
        <v>17.61627558721278</v>
      </c>
      <c r="X807" s="5">
        <f t="shared" si="388"/>
        <v>1</v>
      </c>
      <c r="Y807" s="5">
        <f t="shared" si="389"/>
        <v>-0.14132269050149807</v>
      </c>
      <c r="Z807" s="5">
        <f t="shared" si="390"/>
        <v>12.314927637373231</v>
      </c>
      <c r="AA807" s="5">
        <f t="shared" si="391"/>
        <v>7.6553235383989886</v>
      </c>
      <c r="AB807" s="5">
        <f t="shared" si="392"/>
        <v>1.058917329377882</v>
      </c>
      <c r="AC807" s="5">
        <f t="shared" si="393"/>
        <v>1.3779029159201706</v>
      </c>
      <c r="AD807" s="5">
        <f t="shared" si="394"/>
        <v>-6.9024008743882312</v>
      </c>
      <c r="AE807">
        <f t="shared" si="383"/>
        <v>0</v>
      </c>
    </row>
    <row r="808" spans="1:31" x14ac:dyDescent="0.2">
      <c r="A808">
        <f t="shared" si="382"/>
        <v>7.759999999999879</v>
      </c>
      <c r="B808" s="5">
        <f t="shared" si="395"/>
        <v>-54.597621430300009</v>
      </c>
      <c r="C808" s="5">
        <f t="shared" si="396"/>
        <v>511.58820142225403</v>
      </c>
      <c r="D808" s="5">
        <f t="shared" si="397"/>
        <v>-160.74835160794424</v>
      </c>
      <c r="E808" s="2">
        <f t="shared" si="405"/>
        <v>514.49333144395871</v>
      </c>
      <c r="F808" s="2">
        <f t="shared" si="406"/>
        <v>-6.0916523607295598</v>
      </c>
      <c r="G808" s="3">
        <f t="shared" si="398"/>
        <v>-5.7943497944331117</v>
      </c>
      <c r="H808" s="3">
        <f t="shared" si="399"/>
        <v>52.910499639204858</v>
      </c>
      <c r="I808" s="3">
        <f t="shared" si="400"/>
        <v>-85.269819623527908</v>
      </c>
      <c r="J808" s="2">
        <f t="shared" si="407"/>
        <v>100.51884201600976</v>
      </c>
      <c r="K808" s="2">
        <f t="shared" si="401"/>
        <v>68.520001374239769</v>
      </c>
      <c r="L808" s="6">
        <f t="shared" si="384"/>
        <v>2959.7380529330871</v>
      </c>
      <c r="M808" s="2">
        <f t="shared" si="385"/>
        <v>37.510569073631139</v>
      </c>
      <c r="N808" s="2">
        <f t="shared" si="402"/>
        <v>100.51884201600976</v>
      </c>
      <c r="O808" s="2">
        <f t="shared" si="403"/>
        <v>68.520001374239769</v>
      </c>
      <c r="P808" s="5">
        <f t="shared" si="386"/>
        <v>0.3871784102183975</v>
      </c>
      <c r="Q808" s="4">
        <f t="shared" si="404"/>
        <v>0.37316953042153816</v>
      </c>
      <c r="R808" s="4">
        <f t="shared" si="387"/>
        <v>0.28752653827820579</v>
      </c>
      <c r="S808" s="4">
        <f t="shared" si="408"/>
        <v>0</v>
      </c>
      <c r="T808" s="4">
        <f t="shared" si="409"/>
        <v>0</v>
      </c>
      <c r="U808" s="5">
        <f t="shared" si="410"/>
        <v>1.1988275295832216</v>
      </c>
      <c r="V808" s="5">
        <f t="shared" si="411"/>
        <v>-10.946968309096984</v>
      </c>
      <c r="W808" s="5">
        <f t="shared" si="412"/>
        <v>17.641980693932528</v>
      </c>
      <c r="X808" s="5">
        <f t="shared" si="388"/>
        <v>1</v>
      </c>
      <c r="Y808" s="5">
        <f t="shared" si="389"/>
        <v>-0.14038296492913688</v>
      </c>
      <c r="Z808" s="5">
        <f t="shared" si="390"/>
        <v>12.330273155195156</v>
      </c>
      <c r="AA808" s="5">
        <f t="shared" si="391"/>
        <v>7.6605573251733814</v>
      </c>
      <c r="AB808" s="5">
        <f t="shared" si="392"/>
        <v>1.0584445646540848</v>
      </c>
      <c r="AC808" s="5">
        <f t="shared" si="393"/>
        <v>1.3833048460981718</v>
      </c>
      <c r="AD808" s="5">
        <f t="shared" si="394"/>
        <v>-6.8714619808940895</v>
      </c>
      <c r="AE808">
        <f t="shared" si="383"/>
        <v>0</v>
      </c>
    </row>
    <row r="809" spans="1:31" x14ac:dyDescent="0.2">
      <c r="A809">
        <f t="shared" si="382"/>
        <v>7.7699999999998788</v>
      </c>
      <c r="B809" s="5">
        <f t="shared" si="395"/>
        <v>-54.655512006016103</v>
      </c>
      <c r="C809" s="5">
        <f t="shared" si="396"/>
        <v>512.11737558388836</v>
      </c>
      <c r="D809" s="5">
        <f t="shared" si="397"/>
        <v>-161.60139337727858</v>
      </c>
      <c r="E809" s="2">
        <f t="shared" si="405"/>
        <v>515.02566088261005</v>
      </c>
      <c r="F809" s="2">
        <f t="shared" si="406"/>
        <v>-6.0918090154153219</v>
      </c>
      <c r="G809" s="3">
        <f t="shared" si="398"/>
        <v>-5.783765348786571</v>
      </c>
      <c r="H809" s="3">
        <f t="shared" si="399"/>
        <v>52.924332687665839</v>
      </c>
      <c r="I809" s="3">
        <f t="shared" si="400"/>
        <v>-85.338534243336852</v>
      </c>
      <c r="J809" s="2">
        <f t="shared" si="407"/>
        <v>100.58380763744101</v>
      </c>
      <c r="K809" s="2">
        <f t="shared" si="401"/>
        <v>68.564286051425356</v>
      </c>
      <c r="L809" s="6">
        <f t="shared" si="384"/>
        <v>2959.7350065000869</v>
      </c>
      <c r="M809" s="2">
        <f t="shared" si="385"/>
        <v>37.510530464324013</v>
      </c>
      <c r="N809" s="2">
        <f t="shared" si="402"/>
        <v>100.58380763744101</v>
      </c>
      <c r="O809" s="2">
        <f t="shared" si="403"/>
        <v>68.564286051425356</v>
      </c>
      <c r="P809" s="5">
        <f t="shared" si="386"/>
        <v>0.387178232401375</v>
      </c>
      <c r="Q809" s="4">
        <f t="shared" si="404"/>
        <v>0.37292812178608764</v>
      </c>
      <c r="R809" s="4">
        <f t="shared" si="387"/>
        <v>0.28745190798383574</v>
      </c>
      <c r="S809" s="4">
        <f t="shared" si="408"/>
        <v>0</v>
      </c>
      <c r="T809" s="4">
        <f t="shared" si="409"/>
        <v>0</v>
      </c>
      <c r="U809" s="5">
        <f t="shared" si="410"/>
        <v>1.1974104910857564</v>
      </c>
      <c r="V809" s="5">
        <f t="shared" si="411"/>
        <v>-10.956902186085284</v>
      </c>
      <c r="W809" s="5">
        <f t="shared" si="412"/>
        <v>17.667600608709169</v>
      </c>
      <c r="X809" s="5">
        <f t="shared" si="388"/>
        <v>0.99999999999999978</v>
      </c>
      <c r="Y809" s="5">
        <f t="shared" si="389"/>
        <v>-0.13945113012734625</v>
      </c>
      <c r="Z809" s="5">
        <f t="shared" si="390"/>
        <v>12.345562048261581</v>
      </c>
      <c r="AA809" s="5">
        <f t="shared" si="391"/>
        <v>7.6657888663441058</v>
      </c>
      <c r="AB809" s="5">
        <f t="shared" si="392"/>
        <v>1.0579593609584101</v>
      </c>
      <c r="AC809" s="5">
        <f t="shared" si="393"/>
        <v>1.3886598621762971</v>
      </c>
      <c r="AD809" s="5">
        <f t="shared" si="394"/>
        <v>-6.8406105249467259</v>
      </c>
      <c r="AE809">
        <f t="shared" si="383"/>
        <v>0</v>
      </c>
    </row>
    <row r="810" spans="1:31" x14ac:dyDescent="0.2">
      <c r="A810">
        <f t="shared" ref="A810:A873" si="413">A809+dt</f>
        <v>7.7799999999998786</v>
      </c>
      <c r="B810" s="5">
        <f t="shared" si="395"/>
        <v>-54.713296761535922</v>
      </c>
      <c r="C810" s="5">
        <f t="shared" si="396"/>
        <v>512.64668834375811</v>
      </c>
      <c r="D810" s="5">
        <f t="shared" si="397"/>
        <v>-162.45512075023819</v>
      </c>
      <c r="E810" s="2">
        <f t="shared" si="405"/>
        <v>515.55811691053623</v>
      </c>
      <c r="F810" s="2">
        <f t="shared" si="406"/>
        <v>-6.0919520182141564</v>
      </c>
      <c r="G810" s="3">
        <f t="shared" si="398"/>
        <v>-5.7731857551769865</v>
      </c>
      <c r="H810" s="3">
        <f t="shared" si="399"/>
        <v>52.938219286287598</v>
      </c>
      <c r="I810" s="3">
        <f t="shared" si="400"/>
        <v>-85.406940348586318</v>
      </c>
      <c r="J810" s="2">
        <f t="shared" si="407"/>
        <v>100.64854790146667</v>
      </c>
      <c r="K810" s="2">
        <f t="shared" si="401"/>
        <v>68.608417110747553</v>
      </c>
      <c r="L810" s="6">
        <f t="shared" si="384"/>
        <v>2959.7319609861215</v>
      </c>
      <c r="M810" s="2">
        <f t="shared" si="385"/>
        <v>37.510491866664388</v>
      </c>
      <c r="N810" s="2">
        <f t="shared" si="402"/>
        <v>100.64854790146667</v>
      </c>
      <c r="O810" s="2">
        <f t="shared" si="403"/>
        <v>68.608417110747553</v>
      </c>
      <c r="P810" s="5">
        <f t="shared" si="386"/>
        <v>0.38717805463817856</v>
      </c>
      <c r="Q810" s="4">
        <f t="shared" si="404"/>
        <v>0.37268785937564208</v>
      </c>
      <c r="R810" s="4">
        <f t="shared" si="387"/>
        <v>0.28737757457434326</v>
      </c>
      <c r="S810" s="4">
        <f t="shared" si="408"/>
        <v>0</v>
      </c>
      <c r="T810" s="4">
        <f t="shared" si="409"/>
        <v>0</v>
      </c>
      <c r="U810" s="5">
        <f t="shared" si="410"/>
        <v>1.1959889506890446</v>
      </c>
      <c r="V810" s="5">
        <f t="shared" si="411"/>
        <v>-10.96682629322615</v>
      </c>
      <c r="W810" s="5">
        <f t="shared" si="412"/>
        <v>17.693135350351486</v>
      </c>
      <c r="X810" s="5">
        <f t="shared" si="388"/>
        <v>1</v>
      </c>
      <c r="Y810" s="5">
        <f t="shared" si="389"/>
        <v>-0.13852716435938084</v>
      </c>
      <c r="Z810" s="5">
        <f t="shared" si="390"/>
        <v>12.360794390609881</v>
      </c>
      <c r="AA810" s="5">
        <f t="shared" si="391"/>
        <v>7.6710181207849422</v>
      </c>
      <c r="AB810" s="5">
        <f t="shared" si="392"/>
        <v>1.0574617863296638</v>
      </c>
      <c r="AC810" s="5">
        <f t="shared" si="393"/>
        <v>1.3939680973837305</v>
      </c>
      <c r="AD810" s="5">
        <f t="shared" si="394"/>
        <v>-6.8098465288635701</v>
      </c>
      <c r="AE810">
        <f t="shared" si="383"/>
        <v>0</v>
      </c>
    </row>
    <row r="811" spans="1:31" x14ac:dyDescent="0.2">
      <c r="A811">
        <f t="shared" si="413"/>
        <v>7.7899999999998784</v>
      </c>
      <c r="B811" s="5">
        <f t="shared" si="395"/>
        <v>-54.770975745998378</v>
      </c>
      <c r="C811" s="5">
        <f t="shared" si="396"/>
        <v>513.17614023502585</v>
      </c>
      <c r="D811" s="5">
        <f t="shared" si="397"/>
        <v>-163.30953064605049</v>
      </c>
      <c r="E811" s="2">
        <f t="shared" si="405"/>
        <v>516.09070006219611</v>
      </c>
      <c r="F811" s="2">
        <f t="shared" si="406"/>
        <v>-6.0920814104179941</v>
      </c>
      <c r="G811" s="3">
        <f t="shared" si="398"/>
        <v>-5.7626111373136899</v>
      </c>
      <c r="H811" s="3">
        <f t="shared" si="399"/>
        <v>52.952158967261433</v>
      </c>
      <c r="I811" s="3">
        <f t="shared" si="400"/>
        <v>-85.47503881387496</v>
      </c>
      <c r="J811" s="2">
        <f t="shared" si="407"/>
        <v>100.71306313804307</v>
      </c>
      <c r="K811" s="2">
        <f t="shared" si="401"/>
        <v>68.652394777125465</v>
      </c>
      <c r="L811" s="6">
        <f t="shared" si="384"/>
        <v>2959.728916399642</v>
      </c>
      <c r="M811" s="2">
        <f t="shared" si="385"/>
        <v>37.510453280759357</v>
      </c>
      <c r="N811" s="2">
        <f t="shared" si="402"/>
        <v>100.71306313804307</v>
      </c>
      <c r="O811" s="2">
        <f t="shared" si="403"/>
        <v>68.652394777125465</v>
      </c>
      <c r="P811" s="5">
        <f t="shared" si="386"/>
        <v>0.38717787692930117</v>
      </c>
      <c r="Q811" s="4">
        <f t="shared" si="404"/>
        <v>0.37244873814775536</v>
      </c>
      <c r="R811" s="4">
        <f t="shared" si="387"/>
        <v>0.28730353724244184</v>
      </c>
      <c r="S811" s="4">
        <f t="shared" si="408"/>
        <v>0</v>
      </c>
      <c r="T811" s="4">
        <f t="shared" si="409"/>
        <v>0</v>
      </c>
      <c r="U811" s="5">
        <f t="shared" si="410"/>
        <v>1.1945629546198502</v>
      </c>
      <c r="V811" s="5">
        <f t="shared" si="411"/>
        <v>-10.976740571621971</v>
      </c>
      <c r="W811" s="5">
        <f t="shared" si="412"/>
        <v>17.71858493983796</v>
      </c>
      <c r="X811" s="5">
        <f t="shared" si="388"/>
        <v>1.0000000000000002</v>
      </c>
      <c r="Y811" s="5">
        <f t="shared" si="389"/>
        <v>-0.13761104577969993</v>
      </c>
      <c r="Z811" s="5">
        <f t="shared" si="390"/>
        <v>12.375970257200898</v>
      </c>
      <c r="AA811" s="5">
        <f t="shared" si="391"/>
        <v>7.6762450474830457</v>
      </c>
      <c r="AB811" s="5">
        <f t="shared" si="392"/>
        <v>1.0569519088401502</v>
      </c>
      <c r="AC811" s="5">
        <f t="shared" si="393"/>
        <v>1.399229685578927</v>
      </c>
      <c r="AD811" s="5">
        <f t="shared" si="394"/>
        <v>-6.7791700126789927</v>
      </c>
      <c r="AE811">
        <f t="shared" si="383"/>
        <v>0</v>
      </c>
    </row>
    <row r="812" spans="1:31" x14ac:dyDescent="0.2">
      <c r="A812">
        <f t="shared" si="413"/>
        <v>7.7999999999998781</v>
      </c>
      <c r="B812" s="5">
        <f t="shared" si="395"/>
        <v>-54.828549009776076</v>
      </c>
      <c r="C812" s="5">
        <f t="shared" si="396"/>
        <v>513.70573178618281</v>
      </c>
      <c r="D812" s="5">
        <f t="shared" si="397"/>
        <v>-164.16461999268986</v>
      </c>
      <c r="E812" s="2">
        <f t="shared" si="405"/>
        <v>516.62341086762126</v>
      </c>
      <c r="F812" s="2">
        <f t="shared" si="406"/>
        <v>-6.0921972333590757</v>
      </c>
      <c r="G812" s="3">
        <f t="shared" si="398"/>
        <v>-5.752041618225288</v>
      </c>
      <c r="H812" s="3">
        <f t="shared" si="399"/>
        <v>52.966151264117222</v>
      </c>
      <c r="I812" s="3">
        <f t="shared" si="400"/>
        <v>-85.54283051400175</v>
      </c>
      <c r="J812" s="2">
        <f t="shared" si="407"/>
        <v>100.7773536805684</v>
      </c>
      <c r="K812" s="2">
        <f t="shared" si="401"/>
        <v>68.696219277824397</v>
      </c>
      <c r="L812" s="6">
        <f t="shared" si="384"/>
        <v>2959.7258727490198</v>
      </c>
      <c r="M812" s="2">
        <f t="shared" si="385"/>
        <v>37.510414706715004</v>
      </c>
      <c r="N812" s="2">
        <f t="shared" si="402"/>
        <v>100.7773536805684</v>
      </c>
      <c r="O812" s="2">
        <f t="shared" si="403"/>
        <v>68.696219277824397</v>
      </c>
      <c r="P812" s="5">
        <f t="shared" si="386"/>
        <v>0.38717769927523144</v>
      </c>
      <c r="Q812" s="4">
        <f t="shared" si="404"/>
        <v>0.372210753078622</v>
      </c>
      <c r="R812" s="4">
        <f t="shared" si="387"/>
        <v>0.28722979517971464</v>
      </c>
      <c r="S812" s="4">
        <f t="shared" si="408"/>
        <v>0</v>
      </c>
      <c r="T812" s="4">
        <f t="shared" si="409"/>
        <v>0</v>
      </c>
      <c r="U812" s="5">
        <f t="shared" si="410"/>
        <v>1.193132549027639</v>
      </c>
      <c r="V812" s="5">
        <f t="shared" si="411"/>
        <v>-10.986644962669413</v>
      </c>
      <c r="W812" s="5">
        <f t="shared" si="412"/>
        <v>17.743949400300167</v>
      </c>
      <c r="X812" s="5">
        <f t="shared" si="388"/>
        <v>0.99999999999999978</v>
      </c>
      <c r="Y812" s="5">
        <f t="shared" si="389"/>
        <v>-0.13670275243567931</v>
      </c>
      <c r="Z812" s="5">
        <f t="shared" si="390"/>
        <v>12.391089723908955</v>
      </c>
      <c r="AA812" s="5">
        <f t="shared" si="391"/>
        <v>7.6814696055397915</v>
      </c>
      <c r="AB812" s="5">
        <f t="shared" si="392"/>
        <v>1.0564297965919596</v>
      </c>
      <c r="AC812" s="5">
        <f t="shared" si="393"/>
        <v>1.4044447612395423</v>
      </c>
      <c r="AD812" s="5">
        <f t="shared" si="394"/>
        <v>-6.7485809941600401</v>
      </c>
      <c r="AE812">
        <f t="shared" si="383"/>
        <v>0</v>
      </c>
    </row>
    <row r="813" spans="1:31" x14ac:dyDescent="0.2">
      <c r="A813">
        <f t="shared" si="413"/>
        <v>7.8099999999998779</v>
      </c>
      <c r="B813" s="5">
        <f t="shared" si="395"/>
        <v>-54.886016604468495</v>
      </c>
      <c r="C813" s="5">
        <f t="shared" si="396"/>
        <v>514.235463521062</v>
      </c>
      <c r="D813" s="5">
        <f t="shared" si="397"/>
        <v>-165.0203857268796</v>
      </c>
      <c r="E813" s="2">
        <f t="shared" si="405"/>
        <v>517.15624985242846</v>
      </c>
      <c r="F813" s="2">
        <f t="shared" si="406"/>
        <v>-6.0922995284088834</v>
      </c>
      <c r="G813" s="3">
        <f t="shared" si="398"/>
        <v>-5.7414773202593681</v>
      </c>
      <c r="H813" s="3">
        <f t="shared" si="399"/>
        <v>52.980195711729621</v>
      </c>
      <c r="I813" s="3">
        <f t="shared" si="400"/>
        <v>-85.610316323943351</v>
      </c>
      <c r="J813" s="2">
        <f t="shared" si="407"/>
        <v>100.84141986583622</v>
      </c>
      <c r="K813" s="2">
        <f t="shared" si="401"/>
        <v>68.739890842424131</v>
      </c>
      <c r="L813" s="6">
        <f t="shared" si="384"/>
        <v>2959.7228300425445</v>
      </c>
      <c r="M813" s="2">
        <f t="shared" si="385"/>
        <v>37.51037614463641</v>
      </c>
      <c r="N813" s="2">
        <f t="shared" si="402"/>
        <v>100.84141986583622</v>
      </c>
      <c r="O813" s="2">
        <f t="shared" si="403"/>
        <v>68.739890842424131</v>
      </c>
      <c r="P813" s="5">
        <f t="shared" si="386"/>
        <v>0.38717752167645297</v>
      </c>
      <c r="Q813" s="4">
        <f t="shared" si="404"/>
        <v>0.37197389916308038</v>
      </c>
      <c r="R813" s="4">
        <f t="shared" si="387"/>
        <v>0.28715634757666375</v>
      </c>
      <c r="S813" s="4">
        <f t="shared" si="408"/>
        <v>0</v>
      </c>
      <c r="T813" s="4">
        <f t="shared" si="409"/>
        <v>0</v>
      </c>
      <c r="U813" s="5">
        <f t="shared" si="410"/>
        <v>1.1916977799826045</v>
      </c>
      <c r="V813" s="5">
        <f t="shared" si="411"/>
        <v>-10.996539408059517</v>
      </c>
      <c r="W813" s="5">
        <f t="shared" si="412"/>
        <v>17.769228757006228</v>
      </c>
      <c r="X813" s="5">
        <f t="shared" si="388"/>
        <v>0.99999999999999978</v>
      </c>
      <c r="Y813" s="5">
        <f t="shared" si="389"/>
        <v>-0.13580226226931302</v>
      </c>
      <c r="Z813" s="5">
        <f t="shared" si="390"/>
        <v>12.406152867512057</v>
      </c>
      <c r="AA813" s="5">
        <f t="shared" si="391"/>
        <v>7.6866917541716697</v>
      </c>
      <c r="AB813" s="5">
        <f t="shared" si="392"/>
        <v>1.0558955177132914</v>
      </c>
      <c r="AC813" s="5">
        <f t="shared" si="393"/>
        <v>1.4096134594525402</v>
      </c>
      <c r="AD813" s="5">
        <f t="shared" si="394"/>
        <v>-6.7180794888221023</v>
      </c>
      <c r="AE813">
        <f t="shared" si="383"/>
        <v>0</v>
      </c>
    </row>
    <row r="814" spans="1:31" x14ac:dyDescent="0.2">
      <c r="A814">
        <f t="shared" si="413"/>
        <v>7.8199999999998777</v>
      </c>
      <c r="B814" s="5">
        <f t="shared" si="395"/>
        <v>-54.943378582895207</v>
      </c>
      <c r="C814" s="5">
        <f t="shared" si="396"/>
        <v>514.76533595885235</v>
      </c>
      <c r="D814" s="5">
        <f t="shared" si="397"/>
        <v>-165.87682479409347</v>
      </c>
      <c r="E814" s="2">
        <f t="shared" si="405"/>
        <v>517.68921753783275</v>
      </c>
      <c r="F814" s="2">
        <f t="shared" si="406"/>
        <v>-6.0923883369770699</v>
      </c>
      <c r="G814" s="3">
        <f t="shared" si="398"/>
        <v>-5.7309183650822355</v>
      </c>
      <c r="H814" s="3">
        <f t="shared" si="399"/>
        <v>52.994291846324145</v>
      </c>
      <c r="I814" s="3">
        <f t="shared" si="400"/>
        <v>-85.677497118831567</v>
      </c>
      <c r="J814" s="2">
        <f t="shared" si="407"/>
        <v>100.90526203398912</v>
      </c>
      <c r="K814" s="2">
        <f t="shared" si="401"/>
        <v>68.783409702787395</v>
      </c>
      <c r="L814" s="6">
        <f t="shared" si="384"/>
        <v>2959.7197882884261</v>
      </c>
      <c r="M814" s="2">
        <f t="shared" si="385"/>
        <v>37.510337594627615</v>
      </c>
      <c r="N814" s="2">
        <f t="shared" si="402"/>
        <v>100.90526203398912</v>
      </c>
      <c r="O814" s="2">
        <f t="shared" si="403"/>
        <v>68.783409702787395</v>
      </c>
      <c r="P814" s="5">
        <f t="shared" si="386"/>
        <v>0.38717734413344479</v>
      </c>
      <c r="Q814" s="4">
        <f t="shared" si="404"/>
        <v>0.37173817141461424</v>
      </c>
      <c r="R814" s="4">
        <f t="shared" si="387"/>
        <v>0.28708319362275786</v>
      </c>
      <c r="S814" s="4">
        <f t="shared" si="408"/>
        <v>0</v>
      </c>
      <c r="T814" s="4">
        <f t="shared" si="409"/>
        <v>0</v>
      </c>
      <c r="U814" s="5">
        <f t="shared" si="410"/>
        <v>1.1902586934737207</v>
      </c>
      <c r="V814" s="5">
        <f t="shared" si="411"/>
        <v>-11.00642384977782</v>
      </c>
      <c r="W814" s="5">
        <f t="shared" si="412"/>
        <v>17.794423037344309</v>
      </c>
      <c r="X814" s="5">
        <f t="shared" si="388"/>
        <v>0.99999999999999978</v>
      </c>
      <c r="Y814" s="5">
        <f t="shared" si="389"/>
        <v>-0.13490955311890851</v>
      </c>
      <c r="Z814" s="5">
        <f t="shared" si="390"/>
        <v>12.421159765682006</v>
      </c>
      <c r="AA814" s="5">
        <f t="shared" si="391"/>
        <v>7.6919114527111327</v>
      </c>
      <c r="AB814" s="5">
        <f t="shared" si="392"/>
        <v>1.0553491403548123</v>
      </c>
      <c r="AC814" s="5">
        <f t="shared" si="393"/>
        <v>1.4147359159041866</v>
      </c>
      <c r="AD814" s="5">
        <f t="shared" si="394"/>
        <v>-6.6876655099445586</v>
      </c>
      <c r="AE814">
        <f t="shared" si="383"/>
        <v>0</v>
      </c>
    </row>
    <row r="815" spans="1:31" x14ac:dyDescent="0.2">
      <c r="A815">
        <f t="shared" si="413"/>
        <v>7.8299999999998775</v>
      </c>
      <c r="B815" s="5">
        <f t="shared" si="395"/>
        <v>-55.000634999089009</v>
      </c>
      <c r="C815" s="5">
        <f t="shared" si="396"/>
        <v>515.29534961411139</v>
      </c>
      <c r="D815" s="5">
        <f t="shared" si="397"/>
        <v>-166.73393414855727</v>
      </c>
      <c r="E815" s="2">
        <f t="shared" si="405"/>
        <v>518.22231444065801</v>
      </c>
      <c r="F815" s="2">
        <f t="shared" si="406"/>
        <v>-6.0924637005103914</v>
      </c>
      <c r="G815" s="3">
        <f t="shared" si="398"/>
        <v>-5.7203648736786876</v>
      </c>
      <c r="H815" s="3">
        <f t="shared" si="399"/>
        <v>53.008439205483185</v>
      </c>
      <c r="I815" s="3">
        <f t="shared" si="400"/>
        <v>-85.744373773931017</v>
      </c>
      <c r="J815" s="2">
        <f t="shared" si="407"/>
        <v>100.96888052847279</v>
      </c>
      <c r="K815" s="2">
        <f t="shared" si="401"/>
        <v>68.826776093028485</v>
      </c>
      <c r="L815" s="6">
        <f t="shared" si="384"/>
        <v>2959.7167474947951</v>
      </c>
      <c r="M815" s="2">
        <f t="shared" si="385"/>
        <v>37.510299056791673</v>
      </c>
      <c r="N815" s="2">
        <f t="shared" si="402"/>
        <v>100.96888052847279</v>
      </c>
      <c r="O815" s="2">
        <f t="shared" si="403"/>
        <v>68.826776093028485</v>
      </c>
      <c r="P815" s="5">
        <f t="shared" si="386"/>
        <v>0.38717716664668134</v>
      </c>
      <c r="Q815" s="4">
        <f t="shared" si="404"/>
        <v>0.37150356486535402</v>
      </c>
      <c r="R815" s="4">
        <f t="shared" si="387"/>
        <v>0.28701033250648</v>
      </c>
      <c r="S815" s="4">
        <f t="shared" si="408"/>
        <v>0</v>
      </c>
      <c r="T815" s="4">
        <f t="shared" si="409"/>
        <v>0</v>
      </c>
      <c r="U815" s="5">
        <f t="shared" si="410"/>
        <v>1.1888153354068136</v>
      </c>
      <c r="V815" s="5">
        <f t="shared" si="411"/>
        <v>-11.016298230104448</v>
      </c>
      <c r="W815" s="5">
        <f t="shared" si="412"/>
        <v>17.819532270806093</v>
      </c>
      <c r="X815" s="5">
        <f t="shared" si="388"/>
        <v>1</v>
      </c>
      <c r="Y815" s="5">
        <f t="shared" si="389"/>
        <v>-0.13402460272077629</v>
      </c>
      <c r="Z815" s="5">
        <f t="shared" si="390"/>
        <v>12.436110496974647</v>
      </c>
      <c r="AA815" s="5">
        <f t="shared" si="391"/>
        <v>7.6971286606074782</v>
      </c>
      <c r="AB815" s="5">
        <f t="shared" si="392"/>
        <v>1.0547907326860373</v>
      </c>
      <c r="AC815" s="5">
        <f t="shared" si="393"/>
        <v>1.4198122668701991</v>
      </c>
      <c r="AD815" s="5">
        <f t="shared" si="394"/>
        <v>-6.6573390685864275</v>
      </c>
      <c r="AE815">
        <f t="shared" si="383"/>
        <v>0</v>
      </c>
    </row>
    <row r="816" spans="1:31" x14ac:dyDescent="0.2">
      <c r="A816">
        <f t="shared" si="413"/>
        <v>7.8399999999998773</v>
      </c>
      <c r="B816" s="5">
        <f t="shared" si="395"/>
        <v>-55.057785908289162</v>
      </c>
      <c r="C816" s="5">
        <f t="shared" si="396"/>
        <v>515.82550499677961</v>
      </c>
      <c r="D816" s="5">
        <f t="shared" si="397"/>
        <v>-167.59171075325003</v>
      </c>
      <c r="E816" s="2">
        <f t="shared" si="405"/>
        <v>518.75554107335154</v>
      </c>
      <c r="F816" s="2">
        <f t="shared" si="406"/>
        <v>-6.0925256604916473</v>
      </c>
      <c r="G816" s="3">
        <f t="shared" si="398"/>
        <v>-5.709816966351827</v>
      </c>
      <c r="H816" s="3">
        <f t="shared" si="399"/>
        <v>53.022637328151887</v>
      </c>
      <c r="I816" s="3">
        <f t="shared" si="400"/>
        <v>-85.810947164616877</v>
      </c>
      <c r="J816" s="2">
        <f t="shared" si="407"/>
        <v>101.03227569599051</v>
      </c>
      <c r="K816" s="2">
        <f t="shared" si="401"/>
        <v>68.869990249482271</v>
      </c>
      <c r="L816" s="6">
        <f t="shared" si="384"/>
        <v>2959.7137076697027</v>
      </c>
      <c r="M816" s="2">
        <f t="shared" si="385"/>
        <v>37.510260531230607</v>
      </c>
      <c r="N816" s="2">
        <f t="shared" si="402"/>
        <v>101.03227569599051</v>
      </c>
      <c r="O816" s="2">
        <f t="shared" si="403"/>
        <v>68.869990249482271</v>
      </c>
      <c r="P816" s="5">
        <f t="shared" si="386"/>
        <v>0.38717698921663235</v>
      </c>
      <c r="Q816" s="4">
        <f t="shared" si="404"/>
        <v>0.37127007456607464</v>
      </c>
      <c r="R816" s="4">
        <f t="shared" si="387"/>
        <v>0.28693776341537414</v>
      </c>
      <c r="S816" s="4">
        <f t="shared" si="408"/>
        <v>0</v>
      </c>
      <c r="T816" s="4">
        <f t="shared" si="409"/>
        <v>0</v>
      </c>
      <c r="U816" s="5">
        <f t="shared" si="410"/>
        <v>1.1873677516026653</v>
      </c>
      <c r="V816" s="5">
        <f t="shared" si="411"/>
        <v>-11.026162491614263</v>
      </c>
      <c r="W816" s="5">
        <f t="shared" si="412"/>
        <v>17.844556488970309</v>
      </c>
      <c r="X816" s="5">
        <f t="shared" si="388"/>
        <v>1</v>
      </c>
      <c r="Y816" s="5">
        <f t="shared" si="389"/>
        <v>-0.13314738871090981</v>
      </c>
      <c r="Z816" s="5">
        <f t="shared" si="390"/>
        <v>12.451005140820104</v>
      </c>
      <c r="AA816" s="5">
        <f t="shared" si="391"/>
        <v>7.7023433374276884</v>
      </c>
      <c r="AB816" s="5">
        <f t="shared" si="392"/>
        <v>1.0542203628917555</v>
      </c>
      <c r="AC816" s="5">
        <f t="shared" si="393"/>
        <v>1.424842649205841</v>
      </c>
      <c r="AD816" s="5">
        <f t="shared" si="394"/>
        <v>-6.6271001736020025</v>
      </c>
      <c r="AE816">
        <f t="shared" si="383"/>
        <v>0</v>
      </c>
    </row>
    <row r="817" spans="1:31" x14ac:dyDescent="0.2">
      <c r="A817">
        <f t="shared" si="413"/>
        <v>7.8499999999998771</v>
      </c>
      <c r="B817" s="5">
        <f t="shared" si="395"/>
        <v>-55.114831366934538</v>
      </c>
      <c r="C817" s="5">
        <f t="shared" si="396"/>
        <v>516.35580261219354</v>
      </c>
      <c r="D817" s="5">
        <f t="shared" si="397"/>
        <v>-168.45015157990488</v>
      </c>
      <c r="E817" s="2">
        <f t="shared" si="405"/>
        <v>519.28889794399436</v>
      </c>
      <c r="F817" s="2">
        <f t="shared" si="406"/>
        <v>-6.0925742584386127</v>
      </c>
      <c r="G817" s="3">
        <f t="shared" si="398"/>
        <v>-5.6992747627229097</v>
      </c>
      <c r="H817" s="3">
        <f t="shared" si="399"/>
        <v>53.036885754643947</v>
      </c>
      <c r="I817" s="3">
        <f t="shared" si="400"/>
        <v>-85.877218166352904</v>
      </c>
      <c r="J817" s="2">
        <f t="shared" si="407"/>
        <v>101.09544788645796</v>
      </c>
      <c r="K817" s="2">
        <f t="shared" si="401"/>
        <v>68.913052410673458</v>
      </c>
      <c r="L817" s="6">
        <f t="shared" si="384"/>
        <v>2959.7106688211211</v>
      </c>
      <c r="M817" s="2">
        <f t="shared" si="385"/>
        <v>37.510222018045461</v>
      </c>
      <c r="N817" s="2">
        <f t="shared" si="402"/>
        <v>101.09544788645796</v>
      </c>
      <c r="O817" s="2">
        <f t="shared" si="403"/>
        <v>68.913052410673458</v>
      </c>
      <c r="P817" s="5">
        <f t="shared" si="386"/>
        <v>0.38717681184376301</v>
      </c>
      <c r="Q817" s="4">
        <f t="shared" si="404"/>
        <v>0.37103769558619332</v>
      </c>
      <c r="R817" s="4">
        <f t="shared" si="387"/>
        <v>0.28686548553609176</v>
      </c>
      <c r="S817" s="4">
        <f t="shared" si="408"/>
        <v>0</v>
      </c>
      <c r="T817" s="4">
        <f t="shared" si="409"/>
        <v>0</v>
      </c>
      <c r="U817" s="5">
        <f t="shared" si="410"/>
        <v>1.1859159877951366</v>
      </c>
      <c r="V817" s="5">
        <f t="shared" si="411"/>
        <v>-11.036016577176973</v>
      </c>
      <c r="W817" s="5">
        <f t="shared" si="412"/>
        <v>17.869495725486278</v>
      </c>
      <c r="X817" s="5">
        <f t="shared" si="388"/>
        <v>1</v>
      </c>
      <c r="Y817" s="5">
        <f t="shared" si="389"/>
        <v>-0.13227788862665865</v>
      </c>
      <c r="Z817" s="5">
        <f t="shared" si="390"/>
        <v>12.465843777513138</v>
      </c>
      <c r="AA817" s="5">
        <f t="shared" si="391"/>
        <v>7.7075554428573279</v>
      </c>
      <c r="AB817" s="5">
        <f t="shared" si="392"/>
        <v>1.0536380991684779</v>
      </c>
      <c r="AC817" s="5">
        <f t="shared" si="393"/>
        <v>1.4298272003361649</v>
      </c>
      <c r="AD817" s="5">
        <f t="shared" si="394"/>
        <v>-6.5969488316563947</v>
      </c>
      <c r="AE817">
        <f t="shared" si="383"/>
        <v>0</v>
      </c>
    </row>
    <row r="818" spans="1:31" x14ac:dyDescent="0.2">
      <c r="A818">
        <f t="shared" si="413"/>
        <v>7.8599999999998769</v>
      </c>
      <c r="B818" s="5">
        <f t="shared" si="395"/>
        <v>-55.171771432656804</v>
      </c>
      <c r="C818" s="5">
        <f t="shared" si="396"/>
        <v>516.88624296110004</v>
      </c>
      <c r="D818" s="5">
        <f t="shared" si="397"/>
        <v>-169.30925360901</v>
      </c>
      <c r="E818" s="2">
        <f t="shared" si="405"/>
        <v>519.82238555631545</v>
      </c>
      <c r="F818" s="2">
        <f t="shared" si="406"/>
        <v>-6.0926095359029855</v>
      </c>
      <c r="G818" s="3">
        <f t="shared" si="398"/>
        <v>-5.6887383817312251</v>
      </c>
      <c r="H818" s="3">
        <f t="shared" si="399"/>
        <v>53.051184026647306</v>
      </c>
      <c r="I818" s="3">
        <f t="shared" si="400"/>
        <v>-85.943187654669472</v>
      </c>
      <c r="J818" s="2">
        <f t="shared" si="407"/>
        <v>101.15839745295845</v>
      </c>
      <c r="K818" s="2">
        <f t="shared" si="401"/>
        <v>68.955962817285922</v>
      </c>
      <c r="L818" s="6">
        <f t="shared" si="384"/>
        <v>2959.7076309569443</v>
      </c>
      <c r="M818" s="2">
        <f t="shared" si="385"/>
        <v>37.510183517336266</v>
      </c>
      <c r="N818" s="2">
        <f t="shared" si="402"/>
        <v>101.15839745295845</v>
      </c>
      <c r="O818" s="2">
        <f t="shared" si="403"/>
        <v>68.955962817285922</v>
      </c>
      <c r="P818" s="5">
        <f t="shared" si="386"/>
        <v>0.38717663452853385</v>
      </c>
      <c r="Q818" s="4">
        <f t="shared" si="404"/>
        <v>0.37080642301376487</v>
      </c>
      <c r="R818" s="4">
        <f t="shared" si="387"/>
        <v>0.2867934980544371</v>
      </c>
      <c r="S818" s="4">
        <f t="shared" si="408"/>
        <v>0</v>
      </c>
      <c r="T818" s="4">
        <f t="shared" si="409"/>
        <v>0</v>
      </c>
      <c r="U818" s="5">
        <f t="shared" si="410"/>
        <v>1.1844600896293156</v>
      </c>
      <c r="V818" s="5">
        <f t="shared" si="411"/>
        <v>-11.04586042995725</v>
      </c>
      <c r="W818" s="5">
        <f t="shared" si="412"/>
        <v>17.894350016057469</v>
      </c>
      <c r="X818" s="5">
        <f t="shared" si="388"/>
        <v>0.99999999999999978</v>
      </c>
      <c r="Y818" s="5">
        <f t="shared" si="389"/>
        <v>-0.13141607990839579</v>
      </c>
      <c r="Z818" s="5">
        <f t="shared" si="390"/>
        <v>12.480626488203432</v>
      </c>
      <c r="AA818" s="5">
        <f t="shared" si="391"/>
        <v>7.7127649367013706</v>
      </c>
      <c r="AB818" s="5">
        <f t="shared" si="392"/>
        <v>1.0530440097209197</v>
      </c>
      <c r="AC818" s="5">
        <f t="shared" si="393"/>
        <v>1.4347660582461828</v>
      </c>
      <c r="AD818" s="5">
        <f t="shared" si="394"/>
        <v>-6.5668850472411577</v>
      </c>
      <c r="AE818">
        <f t="shared" si="383"/>
        <v>0</v>
      </c>
    </row>
    <row r="819" spans="1:31" x14ac:dyDescent="0.2">
      <c r="A819">
        <f t="shared" si="413"/>
        <v>7.8699999999998766</v>
      </c>
      <c r="B819" s="5">
        <f t="shared" si="395"/>
        <v>-55.228606164273629</v>
      </c>
      <c r="C819" s="5">
        <f t="shared" si="396"/>
        <v>517.4168265396695</v>
      </c>
      <c r="D819" s="5">
        <f t="shared" si="397"/>
        <v>-170.16901382980905</v>
      </c>
      <c r="E819" s="2">
        <f t="shared" si="405"/>
        <v>520.35600440970302</v>
      </c>
      <c r="F819" s="2">
        <f t="shared" si="406"/>
        <v>-6.0926315344693345</v>
      </c>
      <c r="G819" s="3">
        <f t="shared" si="398"/>
        <v>-5.6782079416340157</v>
      </c>
      <c r="H819" s="3">
        <f t="shared" si="399"/>
        <v>53.065531687229765</v>
      </c>
      <c r="I819" s="3">
        <f t="shared" si="400"/>
        <v>-86.008856505141878</v>
      </c>
      <c r="J819" s="2">
        <f t="shared" si="407"/>
        <v>101.2211247516985</v>
      </c>
      <c r="K819" s="2">
        <f t="shared" si="401"/>
        <v>68.998721712132578</v>
      </c>
      <c r="L819" s="6">
        <f t="shared" si="384"/>
        <v>2959.7045940849871</v>
      </c>
      <c r="M819" s="2">
        <f t="shared" si="385"/>
        <v>37.510145029202093</v>
      </c>
      <c r="N819" s="2">
        <f t="shared" si="402"/>
        <v>101.2211247516985</v>
      </c>
      <c r="O819" s="2">
        <f t="shared" si="403"/>
        <v>68.998721712132578</v>
      </c>
      <c r="P819" s="5">
        <f t="shared" si="386"/>
        <v>0.38717645727140082</v>
      </c>
      <c r="Q819" s="4">
        <f t="shared" si="404"/>
        <v>0.370576251955476</v>
      </c>
      <c r="R819" s="4">
        <f t="shared" si="387"/>
        <v>0.28672180015541249</v>
      </c>
      <c r="S819" s="4">
        <f t="shared" si="408"/>
        <v>0</v>
      </c>
      <c r="T819" s="4">
        <f t="shared" si="409"/>
        <v>0</v>
      </c>
      <c r="U819" s="5">
        <f t="shared" si="410"/>
        <v>1.1830001026596926</v>
      </c>
      <c r="V819" s="5">
        <f t="shared" si="411"/>
        <v>-11.055693993414902</v>
      </c>
      <c r="W819" s="5">
        <f t="shared" si="412"/>
        <v>17.91911939842511</v>
      </c>
      <c r="X819" s="5">
        <f t="shared" si="388"/>
        <v>1</v>
      </c>
      <c r="Y819" s="5">
        <f t="shared" si="389"/>
        <v>-0.13056193990117576</v>
      </c>
      <c r="Z819" s="5">
        <f t="shared" si="390"/>
        <v>12.495353354886046</v>
      </c>
      <c r="AA819" s="5">
        <f t="shared" si="391"/>
        <v>7.7179717788850652</v>
      </c>
      <c r="AB819" s="5">
        <f t="shared" si="392"/>
        <v>1.0524381627585169</v>
      </c>
      <c r="AC819" s="5">
        <f t="shared" si="393"/>
        <v>1.4396593614711435</v>
      </c>
      <c r="AD819" s="5">
        <f t="shared" si="394"/>
        <v>-6.5369088226898242</v>
      </c>
      <c r="AE819">
        <f t="shared" si="383"/>
        <v>0</v>
      </c>
    </row>
    <row r="820" spans="1:31" x14ac:dyDescent="0.2">
      <c r="A820">
        <f t="shared" si="413"/>
        <v>7.8799999999998764</v>
      </c>
      <c r="B820" s="5">
        <f t="shared" si="395"/>
        <v>-55.285335621781826</v>
      </c>
      <c r="C820" s="5">
        <f t="shared" si="396"/>
        <v>517.94755383950985</v>
      </c>
      <c r="D820" s="5">
        <f t="shared" si="397"/>
        <v>-171.0294292403016</v>
      </c>
      <c r="E820" s="2">
        <f t="shared" si="405"/>
        <v>520.88975499921776</v>
      </c>
      <c r="F820" s="2">
        <f t="shared" si="406"/>
        <v>-6.0926402957540446</v>
      </c>
      <c r="G820" s="3">
        <f t="shared" si="398"/>
        <v>-5.6676835600064308</v>
      </c>
      <c r="H820" s="3">
        <f t="shared" si="399"/>
        <v>53.079928280844477</v>
      </c>
      <c r="I820" s="3">
        <f t="shared" si="400"/>
        <v>-86.07422559336878</v>
      </c>
      <c r="J820" s="2">
        <f t="shared" si="407"/>
        <v>101.28363014196371</v>
      </c>
      <c r="K820" s="2">
        <f t="shared" si="401"/>
        <v>69.04132934012523</v>
      </c>
      <c r="L820" s="6">
        <f t="shared" si="384"/>
        <v>2959.7015582129884</v>
      </c>
      <c r="M820" s="2">
        <f t="shared" si="385"/>
        <v>37.510106553741004</v>
      </c>
      <c r="N820" s="2">
        <f t="shared" si="402"/>
        <v>101.28363014196371</v>
      </c>
      <c r="O820" s="2">
        <f t="shared" si="403"/>
        <v>69.04132934012523</v>
      </c>
      <c r="P820" s="5">
        <f t="shared" si="386"/>
        <v>0.38717628007281557</v>
      </c>
      <c r="Q820" s="4">
        <f t="shared" si="404"/>
        <v>0.37034717753663787</v>
      </c>
      <c r="R820" s="4">
        <f t="shared" si="387"/>
        <v>0.28665039102326256</v>
      </c>
      <c r="S820" s="4">
        <f t="shared" si="408"/>
        <v>0</v>
      </c>
      <c r="T820" s="4">
        <f t="shared" si="409"/>
        <v>0</v>
      </c>
      <c r="U820" s="5">
        <f t="shared" si="410"/>
        <v>1.1815360723483574</v>
      </c>
      <c r="V820" s="5">
        <f t="shared" si="411"/>
        <v>-11.065517211304988</v>
      </c>
      <c r="W820" s="5">
        <f t="shared" si="412"/>
        <v>17.943803912351807</v>
      </c>
      <c r="X820" s="5">
        <f t="shared" si="388"/>
        <v>1.0000000000000002</v>
      </c>
      <c r="Y820" s="5">
        <f t="shared" si="389"/>
        <v>-0.12971544585638378</v>
      </c>
      <c r="Z820" s="5">
        <f t="shared" si="390"/>
        <v>12.510024460391845</v>
      </c>
      <c r="AA820" s="5">
        <f t="shared" si="391"/>
        <v>7.723175929454805</v>
      </c>
      <c r="AB820" s="5">
        <f t="shared" si="392"/>
        <v>1.0518206264919736</v>
      </c>
      <c r="AC820" s="5">
        <f t="shared" si="393"/>
        <v>1.4445072490868576</v>
      </c>
      <c r="AD820" s="5">
        <f t="shared" si="394"/>
        <v>-6.507020158193388</v>
      </c>
      <c r="AE820">
        <f t="shared" si="383"/>
        <v>0</v>
      </c>
    </row>
    <row r="821" spans="1:31" x14ac:dyDescent="0.2">
      <c r="A821">
        <f t="shared" si="413"/>
        <v>7.8899999999998762</v>
      </c>
      <c r="B821" s="5">
        <f t="shared" si="395"/>
        <v>-55.341959866350564</v>
      </c>
      <c r="C821" s="5">
        <f t="shared" si="396"/>
        <v>518.47842534768074</v>
      </c>
      <c r="D821" s="5">
        <f t="shared" si="397"/>
        <v>-171.89049684724321</v>
      </c>
      <c r="E821" s="2">
        <f t="shared" si="405"/>
        <v>521.42363781560516</v>
      </c>
      <c r="F821" s="2">
        <f t="shared" si="406"/>
        <v>-6.0926358614042675</v>
      </c>
      <c r="G821" s="3">
        <f t="shared" si="398"/>
        <v>-5.6571653537415107</v>
      </c>
      <c r="H821" s="3">
        <f t="shared" si="399"/>
        <v>53.094373353335342</v>
      </c>
      <c r="I821" s="3">
        <f t="shared" si="400"/>
        <v>-86.139295794950712</v>
      </c>
      <c r="J821" s="2">
        <f t="shared" si="407"/>
        <v>101.3459139860752</v>
      </c>
      <c r="K821" s="2">
        <f t="shared" si="401"/>
        <v>69.083785948244852</v>
      </c>
      <c r="L821" s="6">
        <f t="shared" si="384"/>
        <v>2959.6985233486084</v>
      </c>
      <c r="M821" s="2">
        <f t="shared" si="385"/>
        <v>37.510068091050066</v>
      </c>
      <c r="N821" s="2">
        <f t="shared" si="402"/>
        <v>101.3459139860752</v>
      </c>
      <c r="O821" s="2">
        <f t="shared" si="403"/>
        <v>69.083785948244852</v>
      </c>
      <c r="P821" s="5">
        <f t="shared" si="386"/>
        <v>0.38717610293322491</v>
      </c>
      <c r="Q821" s="4">
        <f t="shared" si="404"/>
        <v>0.37011919490117678</v>
      </c>
      <c r="R821" s="4">
        <f t="shared" si="387"/>
        <v>0.28657926984151799</v>
      </c>
      <c r="S821" s="4">
        <f t="shared" si="408"/>
        <v>0</v>
      </c>
      <c r="T821" s="4">
        <f t="shared" si="409"/>
        <v>0</v>
      </c>
      <c r="U821" s="5">
        <f t="shared" si="410"/>
        <v>1.1800680440632201</v>
      </c>
      <c r="V821" s="5">
        <f t="shared" si="411"/>
        <v>-11.075330027677966</v>
      </c>
      <c r="W821" s="5">
        <f t="shared" si="412"/>
        <v>17.968403599605178</v>
      </c>
      <c r="X821" s="5">
        <f t="shared" si="388"/>
        <v>0.99999999999999978</v>
      </c>
      <c r="Y821" s="5">
        <f t="shared" si="389"/>
        <v>-0.12887657493338078</v>
      </c>
      <c r="Z821" s="5">
        <f t="shared" si="390"/>
        <v>12.524639888377989</v>
      </c>
      <c r="AA821" s="5">
        <f t="shared" si="391"/>
        <v>7.7283773485789515</v>
      </c>
      <c r="AB821" s="5">
        <f t="shared" si="392"/>
        <v>1.0511914691298392</v>
      </c>
      <c r="AC821" s="5">
        <f t="shared" si="393"/>
        <v>1.4493098607000228</v>
      </c>
      <c r="AD821" s="5">
        <f t="shared" si="394"/>
        <v>-6.4772190518158688</v>
      </c>
      <c r="AE821">
        <f t="shared" si="383"/>
        <v>0</v>
      </c>
    </row>
    <row r="822" spans="1:31" x14ac:dyDescent="0.2">
      <c r="A822">
        <f t="shared" si="413"/>
        <v>7.899999999999876</v>
      </c>
      <c r="B822" s="5">
        <f t="shared" si="395"/>
        <v>-55.398478960314527</v>
      </c>
      <c r="C822" s="5">
        <f t="shared" si="396"/>
        <v>519.00944154670719</v>
      </c>
      <c r="D822" s="5">
        <f t="shared" si="397"/>
        <v>-172.75221366614531</v>
      </c>
      <c r="E822" s="2">
        <f t="shared" si="405"/>
        <v>521.95765334530859</v>
      </c>
      <c r="F822" s="2">
        <f t="shared" si="406"/>
        <v>-6.0926182730968783</v>
      </c>
      <c r="G822" s="3">
        <f t="shared" si="398"/>
        <v>-5.6466534390502128</v>
      </c>
      <c r="H822" s="3">
        <f t="shared" si="399"/>
        <v>53.10886645194234</v>
      </c>
      <c r="I822" s="3">
        <f t="shared" si="400"/>
        <v>-86.204067985468868</v>
      </c>
      <c r="J822" s="2">
        <f t="shared" si="407"/>
        <v>101.4079766493461</v>
      </c>
      <c r="K822" s="2">
        <f t="shared" si="401"/>
        <v>69.126091785511989</v>
      </c>
      <c r="L822" s="6">
        <f t="shared" si="384"/>
        <v>2959.6954894994301</v>
      </c>
      <c r="M822" s="2">
        <f t="shared" si="385"/>
        <v>37.510029641225422</v>
      </c>
      <c r="N822" s="2">
        <f t="shared" si="402"/>
        <v>101.4079766493461</v>
      </c>
      <c r="O822" s="2">
        <f t="shared" si="403"/>
        <v>69.126091785511989</v>
      </c>
      <c r="P822" s="5">
        <f t="shared" si="386"/>
        <v>0.38717592585307126</v>
      </c>
      <c r="Q822" s="4">
        <f t="shared" si="404"/>
        <v>0.36989229921162514</v>
      </c>
      <c r="R822" s="4">
        <f t="shared" si="387"/>
        <v>0.28650843579303897</v>
      </c>
      <c r="S822" s="4">
        <f t="shared" si="408"/>
        <v>0</v>
      </c>
      <c r="T822" s="4">
        <f t="shared" si="409"/>
        <v>0</v>
      </c>
      <c r="U822" s="5">
        <f t="shared" si="410"/>
        <v>1.1785960630762584</v>
      </c>
      <c r="V822" s="5">
        <f t="shared" si="411"/>
        <v>-11.085132386879852</v>
      </c>
      <c r="W822" s="5">
        <f t="shared" si="412"/>
        <v>17.992918503941546</v>
      </c>
      <c r="X822" s="5">
        <f t="shared" si="388"/>
        <v>1.0000000000000002</v>
      </c>
      <c r="Y822" s="5">
        <f t="shared" si="389"/>
        <v>-0.12804530420113716</v>
      </c>
      <c r="Z822" s="5">
        <f t="shared" si="390"/>
        <v>12.53919972331847</v>
      </c>
      <c r="AA822" s="5">
        <f t="shared" si="391"/>
        <v>7.7335759965487032</v>
      </c>
      <c r="AB822" s="5">
        <f t="shared" si="392"/>
        <v>1.0505507588751213</v>
      </c>
      <c r="AC822" s="5">
        <f t="shared" si="393"/>
        <v>1.4540673364386176</v>
      </c>
      <c r="AD822" s="5">
        <f t="shared" si="394"/>
        <v>-6.4475054995097523</v>
      </c>
      <c r="AE822">
        <f t="shared" si="383"/>
        <v>0</v>
      </c>
    </row>
    <row r="823" spans="1:31" x14ac:dyDescent="0.2">
      <c r="A823">
        <f t="shared" si="413"/>
        <v>7.9099999999998758</v>
      </c>
      <c r="B823" s="5">
        <f t="shared" si="395"/>
        <v>-55.454892967167083</v>
      </c>
      <c r="C823" s="5">
        <f t="shared" si="396"/>
        <v>519.54060291459348</v>
      </c>
      <c r="D823" s="5">
        <f t="shared" si="397"/>
        <v>-173.61457672127497</v>
      </c>
      <c r="E823" s="2">
        <f t="shared" si="405"/>
        <v>522.49180207048153</v>
      </c>
      <c r="F823" s="2">
        <f t="shared" si="406"/>
        <v>-6.0925875725374343</v>
      </c>
      <c r="G823" s="3">
        <f t="shared" si="398"/>
        <v>-5.636147931461462</v>
      </c>
      <c r="H823" s="3">
        <f t="shared" si="399"/>
        <v>53.123407125306727</v>
      </c>
      <c r="I823" s="3">
        <f t="shared" si="400"/>
        <v>-86.268543040463967</v>
      </c>
      <c r="J823" s="2">
        <f t="shared" si="407"/>
        <v>101.46981850003868</v>
      </c>
      <c r="K823" s="2">
        <f t="shared" si="401"/>
        <v>69.168247102957523</v>
      </c>
      <c r="L823" s="6">
        <f t="shared" si="384"/>
        <v>2959.6924566729617</v>
      </c>
      <c r="M823" s="2">
        <f t="shared" si="385"/>
        <v>37.509991204362187</v>
      </c>
      <c r="N823" s="2">
        <f t="shared" si="402"/>
        <v>101.46981850003868</v>
      </c>
      <c r="O823" s="2">
        <f t="shared" si="403"/>
        <v>69.168247102957523</v>
      </c>
      <c r="P823" s="5">
        <f t="shared" si="386"/>
        <v>0.38717574883279271</v>
      </c>
      <c r="Q823" s="4">
        <f t="shared" si="404"/>
        <v>0.36966648564910842</v>
      </c>
      <c r="R823" s="4">
        <f t="shared" si="387"/>
        <v>0.28643788806005765</v>
      </c>
      <c r="S823" s="4">
        <f t="shared" si="408"/>
        <v>0</v>
      </c>
      <c r="T823" s="4">
        <f t="shared" si="409"/>
        <v>0</v>
      </c>
      <c r="U823" s="5">
        <f t="shared" si="410"/>
        <v>1.1771201745617867</v>
      </c>
      <c r="V823" s="5">
        <f t="shared" si="411"/>
        <v>-11.094924233552385</v>
      </c>
      <c r="W823" s="5">
        <f t="shared" si="412"/>
        <v>18.017348671089668</v>
      </c>
      <c r="X823" s="5">
        <f t="shared" si="388"/>
        <v>1</v>
      </c>
      <c r="Y823" s="5">
        <f t="shared" si="389"/>
        <v>-0.12722161063986048</v>
      </c>
      <c r="Z823" s="5">
        <f t="shared" si="390"/>
        <v>12.553704050494709</v>
      </c>
      <c r="AA823" s="5">
        <f t="shared" si="391"/>
        <v>7.7387718337789257</v>
      </c>
      <c r="AB823" s="5">
        <f t="shared" si="392"/>
        <v>1.0498985639219263</v>
      </c>
      <c r="AC823" s="5">
        <f t="shared" si="393"/>
        <v>1.4587798169423234</v>
      </c>
      <c r="AD823" s="5">
        <f t="shared" si="394"/>
        <v>-6.4178794951314053</v>
      </c>
      <c r="AE823">
        <f t="shared" si="383"/>
        <v>0</v>
      </c>
    </row>
    <row r="824" spans="1:31" x14ac:dyDescent="0.2">
      <c r="A824">
        <f t="shared" si="413"/>
        <v>7.9199999999998756</v>
      </c>
      <c r="B824" s="5">
        <f t="shared" si="395"/>
        <v>-55.511201951553502</v>
      </c>
      <c r="C824" s="5">
        <f t="shared" si="396"/>
        <v>520.07190992483731</v>
      </c>
      <c r="D824" s="5">
        <f t="shared" si="397"/>
        <v>-174.47758304565437</v>
      </c>
      <c r="E824" s="2">
        <f t="shared" si="405"/>
        <v>523.02608446900069</v>
      </c>
      <c r="F824" s="2">
        <f t="shared" si="406"/>
        <v>-6.09254380145914</v>
      </c>
      <c r="G824" s="3">
        <f t="shared" si="398"/>
        <v>-5.6256489458222427</v>
      </c>
      <c r="H824" s="3">
        <f t="shared" si="399"/>
        <v>53.13799492347615</v>
      </c>
      <c r="I824" s="3">
        <f t="shared" si="400"/>
        <v>-86.332721835415285</v>
      </c>
      <c r="J824" s="2">
        <f t="shared" si="407"/>
        <v>101.53143990932168</v>
      </c>
      <c r="K824" s="2">
        <f t="shared" si="401"/>
        <v>69.210252153593501</v>
      </c>
      <c r="L824" s="6">
        <f t="shared" si="384"/>
        <v>2959.689424876633</v>
      </c>
      <c r="M824" s="2">
        <f t="shared" si="385"/>
        <v>37.509952780554549</v>
      </c>
      <c r="N824" s="2">
        <f t="shared" si="402"/>
        <v>101.53143990932168</v>
      </c>
      <c r="O824" s="2">
        <f t="shared" si="403"/>
        <v>69.210252153593501</v>
      </c>
      <c r="P824" s="5">
        <f t="shared" si="386"/>
        <v>0.38717557187282281</v>
      </c>
      <c r="Q824" s="4">
        <f t="shared" si="404"/>
        <v>0.36944174941333352</v>
      </c>
      <c r="R824" s="4">
        <f t="shared" si="387"/>
        <v>0.2863676258242201</v>
      </c>
      <c r="S824" s="4">
        <f t="shared" si="408"/>
        <v>0</v>
      </c>
      <c r="T824" s="4">
        <f t="shared" si="409"/>
        <v>0</v>
      </c>
      <c r="U824" s="5">
        <f t="shared" si="410"/>
        <v>1.1756404235947477</v>
      </c>
      <c r="V824" s="5">
        <f t="shared" si="411"/>
        <v>-11.104705512633137</v>
      </c>
      <c r="W824" s="5">
        <f t="shared" si="412"/>
        <v>18.041694148734425</v>
      </c>
      <c r="X824" s="5">
        <f t="shared" si="388"/>
        <v>1</v>
      </c>
      <c r="Y824" s="5">
        <f t="shared" si="389"/>
        <v>-0.1264054711426145</v>
      </c>
      <c r="Z824" s="5">
        <f t="shared" si="390"/>
        <v>12.568152955986164</v>
      </c>
      <c r="AA824" s="5">
        <f t="shared" si="391"/>
        <v>7.7439648208089906</v>
      </c>
      <c r="AB824" s="5">
        <f t="shared" si="392"/>
        <v>1.0492349524521332</v>
      </c>
      <c r="AC824" s="5">
        <f t="shared" si="393"/>
        <v>1.4634474433530276</v>
      </c>
      <c r="AD824" s="5">
        <f t="shared" si="394"/>
        <v>-6.3883410304565835</v>
      </c>
      <c r="AE824">
        <f t="shared" si="383"/>
        <v>0</v>
      </c>
    </row>
    <row r="825" spans="1:31" x14ac:dyDescent="0.2">
      <c r="A825">
        <f t="shared" si="413"/>
        <v>7.9299999999998754</v>
      </c>
      <c r="B825" s="5">
        <f t="shared" si="395"/>
        <v>-55.567405979264102</v>
      </c>
      <c r="C825" s="5">
        <f t="shared" si="396"/>
        <v>520.6033630464442</v>
      </c>
      <c r="D825" s="5">
        <f t="shared" si="397"/>
        <v>-175.34122968106004</v>
      </c>
      <c r="E825" s="2">
        <f t="shared" si="405"/>
        <v>523.56050101447886</v>
      </c>
      <c r="F825" s="2">
        <f t="shared" si="406"/>
        <v>-6.0924870016218025</v>
      </c>
      <c r="G825" s="3">
        <f t="shared" si="398"/>
        <v>-5.6151565962977212</v>
      </c>
      <c r="H825" s="3">
        <f t="shared" si="399"/>
        <v>53.152629397909678</v>
      </c>
      <c r="I825" s="3">
        <f t="shared" si="400"/>
        <v>-86.396605245719854</v>
      </c>
      <c r="J825" s="2">
        <f t="shared" si="407"/>
        <v>101.59284125122807</v>
      </c>
      <c r="K825" s="2">
        <f t="shared" si="401"/>
        <v>69.2521071923845</v>
      </c>
      <c r="L825" s="6">
        <f t="shared" si="384"/>
        <v>2959.6863941177994</v>
      </c>
      <c r="M825" s="2">
        <f t="shared" si="385"/>
        <v>37.509914369895718</v>
      </c>
      <c r="N825" s="2">
        <f t="shared" si="402"/>
        <v>101.59284125122807</v>
      </c>
      <c r="O825" s="2">
        <f t="shared" si="403"/>
        <v>69.2521071923845</v>
      </c>
      <c r="P825" s="5">
        <f t="shared" si="386"/>
        <v>0.3871753949735906</v>
      </c>
      <c r="Q825" s="4">
        <f t="shared" si="404"/>
        <v>0.36921808572257342</v>
      </c>
      <c r="R825" s="4">
        <f t="shared" si="387"/>
        <v>0.28629764826662824</v>
      </c>
      <c r="S825" s="4">
        <f t="shared" si="408"/>
        <v>0</v>
      </c>
      <c r="T825" s="4">
        <f t="shared" si="409"/>
        <v>0</v>
      </c>
      <c r="U825" s="5">
        <f t="shared" si="410"/>
        <v>1.1741568551490325</v>
      </c>
      <c r="V825" s="5">
        <f t="shared" si="411"/>
        <v>-11.114476169355727</v>
      </c>
      <c r="W825" s="5">
        <f t="shared" si="412"/>
        <v>18.06595498650065</v>
      </c>
      <c r="X825" s="5">
        <f t="shared" si="388"/>
        <v>0.99999999999999978</v>
      </c>
      <c r="Y825" s="5">
        <f t="shared" si="389"/>
        <v>-0.12559686251692984</v>
      </c>
      <c r="Z825" s="5">
        <f t="shared" si="390"/>
        <v>12.582546526661062</v>
      </c>
      <c r="AA825" s="5">
        <f t="shared" si="391"/>
        <v>7.7491549183036312</v>
      </c>
      <c r="AB825" s="5">
        <f t="shared" si="392"/>
        <v>1.0485599926321025</v>
      </c>
      <c r="AC825" s="5">
        <f t="shared" si="393"/>
        <v>1.4680703573053346</v>
      </c>
      <c r="AD825" s="5">
        <f t="shared" si="394"/>
        <v>-6.3588900951957186</v>
      </c>
      <c r="AE825">
        <f t="shared" si="383"/>
        <v>0</v>
      </c>
    </row>
    <row r="826" spans="1:31" x14ac:dyDescent="0.2">
      <c r="A826">
        <f t="shared" si="413"/>
        <v>7.9399999999998752</v>
      </c>
      <c r="B826" s="5">
        <f t="shared" si="395"/>
        <v>-55.623505117227445</v>
      </c>
      <c r="C826" s="5">
        <f t="shared" si="396"/>
        <v>521.13496274394117</v>
      </c>
      <c r="D826" s="5">
        <f t="shared" si="397"/>
        <v>-176.20551367802199</v>
      </c>
      <c r="E826" s="2">
        <f t="shared" si="405"/>
        <v>524.09505217627759</v>
      </c>
      <c r="F826" s="2">
        <f t="shared" si="406"/>
        <v>-6.092417214810812</v>
      </c>
      <c r="G826" s="3">
        <f t="shared" si="398"/>
        <v>-5.6046709963714001</v>
      </c>
      <c r="H826" s="3">
        <f t="shared" si="399"/>
        <v>53.167310101482734</v>
      </c>
      <c r="I826" s="3">
        <f t="shared" si="400"/>
        <v>-86.46019414667181</v>
      </c>
      <c r="J826" s="2">
        <f t="shared" si="407"/>
        <v>101.65402290261304</v>
      </c>
      <c r="K826" s="2">
        <f t="shared" si="401"/>
        <v>69.293812476218832</v>
      </c>
      <c r="L826" s="6">
        <f t="shared" si="384"/>
        <v>2959.6833644037406</v>
      </c>
      <c r="M826" s="2">
        <f t="shared" si="385"/>
        <v>37.509875972477957</v>
      </c>
      <c r="N826" s="2">
        <f t="shared" si="402"/>
        <v>101.65402290261304</v>
      </c>
      <c r="O826" s="2">
        <f t="shared" si="403"/>
        <v>69.293812476218832</v>
      </c>
      <c r="P826" s="5">
        <f t="shared" si="386"/>
        <v>0.3871752181355208</v>
      </c>
      <c r="Q826" s="4">
        <f t="shared" si="404"/>
        <v>0.3689954898136526</v>
      </c>
      <c r="R826" s="4">
        <f t="shared" si="387"/>
        <v>0.28622795456788025</v>
      </c>
      <c r="S826" s="4">
        <f t="shared" si="408"/>
        <v>0</v>
      </c>
      <c r="T826" s="4">
        <f t="shared" si="409"/>
        <v>0</v>
      </c>
      <c r="U826" s="5">
        <f t="shared" si="410"/>
        <v>1.1726695140958188</v>
      </c>
      <c r="V826" s="5">
        <f t="shared" si="411"/>
        <v>-11.124236149249951</v>
      </c>
      <c r="W826" s="5">
        <f t="shared" si="412"/>
        <v>18.090131235936887</v>
      </c>
      <c r="X826" s="5">
        <f t="shared" si="388"/>
        <v>0.99999999999999978</v>
      </c>
      <c r="Y826" s="5">
        <f t="shared" si="389"/>
        <v>-0.12479576148640761</v>
      </c>
      <c r="Z826" s="5">
        <f t="shared" si="390"/>
        <v>12.596884850167051</v>
      </c>
      <c r="AA826" s="5">
        <f t="shared" si="391"/>
        <v>7.754342087053737</v>
      </c>
      <c r="AB826" s="5">
        <f t="shared" si="392"/>
        <v>1.0478737526094111</v>
      </c>
      <c r="AC826" s="5">
        <f t="shared" si="393"/>
        <v>1.4726487009170999</v>
      </c>
      <c r="AD826" s="5">
        <f t="shared" si="394"/>
        <v>-6.3295266770093761</v>
      </c>
      <c r="AE826">
        <f t="shared" si="383"/>
        <v>0</v>
      </c>
    </row>
    <row r="827" spans="1:31" x14ac:dyDescent="0.2">
      <c r="A827">
        <f t="shared" si="413"/>
        <v>7.9499999999998749</v>
      </c>
      <c r="B827" s="5">
        <f t="shared" si="395"/>
        <v>-55.67949943350353</v>
      </c>
      <c r="C827" s="5">
        <f t="shared" si="396"/>
        <v>521.66670947739101</v>
      </c>
      <c r="D827" s="5">
        <f t="shared" si="397"/>
        <v>-177.07043209582258</v>
      </c>
      <c r="E827" s="2">
        <f t="shared" si="405"/>
        <v>524.62973841952021</v>
      </c>
      <c r="F827" s="2">
        <f t="shared" si="406"/>
        <v>-6.0923344828361063</v>
      </c>
      <c r="G827" s="3">
        <f t="shared" si="398"/>
        <v>-5.5941922588453057</v>
      </c>
      <c r="H827" s="3">
        <f t="shared" si="399"/>
        <v>53.182036588491904</v>
      </c>
      <c r="I827" s="3">
        <f t="shared" si="400"/>
        <v>-86.523489413441908</v>
      </c>
      <c r="J827" s="2">
        <f t="shared" si="407"/>
        <v>101.71498524311258</v>
      </c>
      <c r="K827" s="2">
        <f t="shared" si="401"/>
        <v>69.335368263880412</v>
      </c>
      <c r="L827" s="6">
        <f t="shared" si="384"/>
        <v>2959.6803357416611</v>
      </c>
      <c r="M827" s="2">
        <f t="shared" si="385"/>
        <v>37.509837588392571</v>
      </c>
      <c r="N827" s="2">
        <f t="shared" si="402"/>
        <v>101.71498524311258</v>
      </c>
      <c r="O827" s="2">
        <f t="shared" si="403"/>
        <v>69.335368263880412</v>
      </c>
      <c r="P827" s="5">
        <f t="shared" si="386"/>
        <v>0.3871750413590338</v>
      </c>
      <c r="Q827" s="4">
        <f t="shared" si="404"/>
        <v>0.36877395694192927</v>
      </c>
      <c r="R827" s="4">
        <f t="shared" si="387"/>
        <v>0.28615854390811135</v>
      </c>
      <c r="S827" s="4">
        <f t="shared" si="408"/>
        <v>0</v>
      </c>
      <c r="T827" s="4">
        <f t="shared" si="409"/>
        <v>0</v>
      </c>
      <c r="U827" s="5">
        <f t="shared" si="410"/>
        <v>1.171178445201936</v>
      </c>
      <c r="V827" s="5">
        <f t="shared" si="411"/>
        <v>-11.133985398141959</v>
      </c>
      <c r="W827" s="5">
        <f t="shared" si="412"/>
        <v>18.114222950499283</v>
      </c>
      <c r="X827" s="5">
        <f t="shared" si="388"/>
        <v>0.99999999999999978</v>
      </c>
      <c r="Y827" s="5">
        <f t="shared" si="389"/>
        <v>-0.12400214469231365</v>
      </c>
      <c r="Z827" s="5">
        <f t="shared" si="390"/>
        <v>12.611168014922049</v>
      </c>
      <c r="AA827" s="5">
        <f t="shared" si="391"/>
        <v>7.75952628797722</v>
      </c>
      <c r="AB827" s="5">
        <f t="shared" si="392"/>
        <v>1.0471763005096224</v>
      </c>
      <c r="AC827" s="5">
        <f t="shared" si="393"/>
        <v>1.4771826167800892</v>
      </c>
      <c r="AD827" s="5">
        <f t="shared" si="394"/>
        <v>-6.3002507615234968</v>
      </c>
      <c r="AE827">
        <f t="shared" si="383"/>
        <v>0</v>
      </c>
    </row>
    <row r="828" spans="1:31" x14ac:dyDescent="0.2">
      <c r="A828">
        <f t="shared" si="413"/>
        <v>7.9599999999998747</v>
      </c>
      <c r="B828" s="5">
        <f t="shared" si="395"/>
        <v>-55.735388997276957</v>
      </c>
      <c r="C828" s="5">
        <f t="shared" si="396"/>
        <v>522.19860370240667</v>
      </c>
      <c r="D828" s="5">
        <f t="shared" si="397"/>
        <v>-177.93598200249508</v>
      </c>
      <c r="E828" s="2">
        <f t="shared" si="405"/>
        <v>525.16456020510464</v>
      </c>
      <c r="F828" s="2">
        <f t="shared" si="406"/>
        <v>-6.0922388475311484</v>
      </c>
      <c r="G828" s="3">
        <f t="shared" si="398"/>
        <v>-5.5837204958402094</v>
      </c>
      <c r="H828" s="3">
        <f t="shared" si="399"/>
        <v>53.196808414659706</v>
      </c>
      <c r="I828" s="3">
        <f t="shared" si="400"/>
        <v>-86.586491921057146</v>
      </c>
      <c r="J828" s="2">
        <f t="shared" si="407"/>
        <v>101.7757286551021</v>
      </c>
      <c r="K828" s="2">
        <f t="shared" si="401"/>
        <v>69.376774816020514</v>
      </c>
      <c r="L828" s="6">
        <f t="shared" si="384"/>
        <v>2959.67730813869</v>
      </c>
      <c r="M828" s="2">
        <f t="shared" si="385"/>
        <v>37.509799217729928</v>
      </c>
      <c r="N828" s="2">
        <f t="shared" si="402"/>
        <v>101.7757286551021</v>
      </c>
      <c r="O828" s="2">
        <f t="shared" si="403"/>
        <v>69.376774816020514</v>
      </c>
      <c r="P828" s="5">
        <f t="shared" si="386"/>
        <v>0.38717486464454542</v>
      </c>
      <c r="Q828" s="4">
        <f t="shared" si="404"/>
        <v>0.36855348238127827</v>
      </c>
      <c r="R828" s="4">
        <f t="shared" si="387"/>
        <v>0.28608941546703337</v>
      </c>
      <c r="S828" s="4">
        <f t="shared" si="408"/>
        <v>0</v>
      </c>
      <c r="T828" s="4">
        <f t="shared" si="409"/>
        <v>0</v>
      </c>
      <c r="U828" s="5">
        <f t="shared" si="410"/>
        <v>1.1696836931282517</v>
      </c>
      <c r="V828" s="5">
        <f t="shared" si="411"/>
        <v>-11.143723862154415</v>
      </c>
      <c r="W828" s="5">
        <f t="shared" si="412"/>
        <v>18.138230185535413</v>
      </c>
      <c r="X828" s="5">
        <f t="shared" si="388"/>
        <v>1</v>
      </c>
      <c r="Y828" s="5">
        <f t="shared" si="389"/>
        <v>-0.12321598869516502</v>
      </c>
      <c r="Z828" s="5">
        <f t="shared" si="390"/>
        <v>12.625396110105017</v>
      </c>
      <c r="AA828" s="5">
        <f t="shared" si="391"/>
        <v>7.7647074821198103</v>
      </c>
      <c r="AB828" s="5">
        <f t="shared" si="392"/>
        <v>1.0464677044330868</v>
      </c>
      <c r="AC828" s="5">
        <f t="shared" si="393"/>
        <v>1.4816722479506019</v>
      </c>
      <c r="AD828" s="5">
        <f t="shared" si="394"/>
        <v>-6.2710623323447763</v>
      </c>
      <c r="AE828">
        <f t="shared" si="383"/>
        <v>0</v>
      </c>
    </row>
    <row r="829" spans="1:31" x14ac:dyDescent="0.2">
      <c r="A829">
        <f t="shared" si="413"/>
        <v>7.9699999999998745</v>
      </c>
      <c r="B829" s="5">
        <f t="shared" si="395"/>
        <v>-55.791173878850138</v>
      </c>
      <c r="C829" s="5">
        <f t="shared" si="396"/>
        <v>522.73064587016563</v>
      </c>
      <c r="D829" s="5">
        <f t="shared" si="397"/>
        <v>-178.80216047482227</v>
      </c>
      <c r="E829" s="2">
        <f t="shared" si="405"/>
        <v>525.69951798971681</v>
      </c>
      <c r="F829" s="2">
        <f t="shared" si="406"/>
        <v>-6.0921303507519076</v>
      </c>
      <c r="G829" s="3">
        <f t="shared" si="398"/>
        <v>-5.5732558187958787</v>
      </c>
      <c r="H829" s="3">
        <f t="shared" si="399"/>
        <v>53.211625137139215</v>
      </c>
      <c r="I829" s="3">
        <f t="shared" si="400"/>
        <v>-86.6492025443806</v>
      </c>
      <c r="J829" s="2">
        <f t="shared" si="407"/>
        <v>101.83625352365561</v>
      </c>
      <c r="K829" s="2">
        <f t="shared" si="401"/>
        <v>69.418032395129927</v>
      </c>
      <c r="L829" s="6">
        <f t="shared" si="384"/>
        <v>2959.6742816018846</v>
      </c>
      <c r="M829" s="2">
        <f t="shared" si="385"/>
        <v>37.509760860579433</v>
      </c>
      <c r="N829" s="2">
        <f t="shared" si="402"/>
        <v>101.83625352365561</v>
      </c>
      <c r="O829" s="2">
        <f t="shared" si="403"/>
        <v>69.418032395129927</v>
      </c>
      <c r="P829" s="5">
        <f t="shared" si="386"/>
        <v>0.38717468799246751</v>
      </c>
      <c r="Q829" s="4">
        <f t="shared" si="404"/>
        <v>0.36833406142407099</v>
      </c>
      <c r="R829" s="4">
        <f t="shared" si="387"/>
        <v>0.28602056842397405</v>
      </c>
      <c r="S829" s="4">
        <f t="shared" si="408"/>
        <v>0</v>
      </c>
      <c r="T829" s="4">
        <f t="shared" si="409"/>
        <v>0</v>
      </c>
      <c r="U829" s="5">
        <f t="shared" si="410"/>
        <v>1.1681853024280817</v>
      </c>
      <c r="V829" s="5">
        <f t="shared" si="411"/>
        <v>-11.15345148770666</v>
      </c>
      <c r="W829" s="5">
        <f t="shared" si="412"/>
        <v>18.162152998268219</v>
      </c>
      <c r="X829" s="5">
        <f t="shared" si="388"/>
        <v>0.99999999999999978</v>
      </c>
      <c r="Y829" s="5">
        <f t="shared" si="389"/>
        <v>-0.12243726997630819</v>
      </c>
      <c r="Z829" s="5">
        <f t="shared" si="390"/>
        <v>12.639569225646834</v>
      </c>
      <c r="AA829" s="5">
        <f t="shared" si="391"/>
        <v>7.7698856306558755</v>
      </c>
      <c r="AB829" s="5">
        <f t="shared" si="392"/>
        <v>1.0457480324517736</v>
      </c>
      <c r="AC829" s="5">
        <f t="shared" si="393"/>
        <v>1.4861177379401749</v>
      </c>
      <c r="AD829" s="5">
        <f t="shared" si="394"/>
        <v>-6.2419613710759059</v>
      </c>
      <c r="AE829">
        <f t="shared" si="383"/>
        <v>0</v>
      </c>
    </row>
    <row r="830" spans="1:31" x14ac:dyDescent="0.2">
      <c r="A830">
        <f t="shared" si="413"/>
        <v>7.9799999999998743</v>
      </c>
      <c r="B830" s="5">
        <f t="shared" si="395"/>
        <v>-55.846854149636471</v>
      </c>
      <c r="C830" s="5">
        <f t="shared" si="396"/>
        <v>523.26283642742385</v>
      </c>
      <c r="D830" s="5">
        <f t="shared" si="397"/>
        <v>-179.66896459833464</v>
      </c>
      <c r="E830" s="2">
        <f t="shared" si="405"/>
        <v>526.23461222584331</v>
      </c>
      <c r="F830" s="2">
        <f t="shared" si="406"/>
        <v>-6.0920090343758382</v>
      </c>
      <c r="G830" s="3">
        <f t="shared" si="398"/>
        <v>-5.5627983384713611</v>
      </c>
      <c r="H830" s="3">
        <f t="shared" si="399"/>
        <v>53.226486314518617</v>
      </c>
      <c r="I830" s="3">
        <f t="shared" si="400"/>
        <v>-86.711622158091359</v>
      </c>
      <c r="J830" s="2">
        <f t="shared" si="407"/>
        <v>101.89656023650522</v>
      </c>
      <c r="K830" s="2">
        <f t="shared" si="401"/>
        <v>69.459141265511391</v>
      </c>
      <c r="L830" s="6">
        <f t="shared" si="384"/>
        <v>2959.6712561382255</v>
      </c>
      <c r="M830" s="2">
        <f t="shared" si="385"/>
        <v>37.509722517029594</v>
      </c>
      <c r="N830" s="2">
        <f t="shared" si="402"/>
        <v>101.89656023650522</v>
      </c>
      <c r="O830" s="2">
        <f t="shared" si="403"/>
        <v>69.459141265511391</v>
      </c>
      <c r="P830" s="5">
        <f t="shared" si="386"/>
        <v>0.38717451140320724</v>
      </c>
      <c r="Q830" s="4">
        <f t="shared" si="404"/>
        <v>0.36811568938115585</v>
      </c>
      <c r="R830" s="4">
        <f t="shared" si="387"/>
        <v>0.28595200195791604</v>
      </c>
      <c r="S830" s="4">
        <f t="shared" si="408"/>
        <v>0</v>
      </c>
      <c r="T830" s="4">
        <f t="shared" si="409"/>
        <v>0</v>
      </c>
      <c r="U830" s="5">
        <f t="shared" si="410"/>
        <v>1.1666833175456244</v>
      </c>
      <c r="V830" s="5">
        <f t="shared" si="411"/>
        <v>-11.163168221514894</v>
      </c>
      <c r="W830" s="5">
        <f t="shared" si="412"/>
        <v>18.185991447779951</v>
      </c>
      <c r="X830" s="5">
        <f t="shared" si="388"/>
        <v>1</v>
      </c>
      <c r="Y830" s="5">
        <f t="shared" si="389"/>
        <v>-0.12166596493948835</v>
      </c>
      <c r="Z830" s="5">
        <f t="shared" si="390"/>
        <v>12.653687452221245</v>
      </c>
      <c r="AA830" s="5">
        <f t="shared" si="391"/>
        <v>7.7750606948892491</v>
      </c>
      <c r="AB830" s="5">
        <f t="shared" si="392"/>
        <v>1.0450173526061359</v>
      </c>
      <c r="AC830" s="5">
        <f t="shared" si="393"/>
        <v>1.4905192307063508</v>
      </c>
      <c r="AD830" s="5">
        <f t="shared" si="394"/>
        <v>-6.2129478573307999</v>
      </c>
      <c r="AE830">
        <f t="shared" si="383"/>
        <v>0</v>
      </c>
    </row>
    <row r="831" spans="1:31" x14ac:dyDescent="0.2">
      <c r="A831">
        <f t="shared" si="413"/>
        <v>7.9899999999998741</v>
      </c>
      <c r="B831" s="5">
        <f t="shared" si="395"/>
        <v>-55.902429882153555</v>
      </c>
      <c r="C831" s="5">
        <f t="shared" si="396"/>
        <v>523.79517581653056</v>
      </c>
      <c r="D831" s="5">
        <f t="shared" si="397"/>
        <v>-180.53639146730842</v>
      </c>
      <c r="E831" s="2">
        <f t="shared" si="405"/>
        <v>526.76984336178475</v>
      </c>
      <c r="F831" s="2">
        <f t="shared" si="406"/>
        <v>-6.0918749403008725</v>
      </c>
      <c r="G831" s="3">
        <f t="shared" si="398"/>
        <v>-5.5523481649452995</v>
      </c>
      <c r="H831" s="3">
        <f t="shared" si="399"/>
        <v>53.241391506825678</v>
      </c>
      <c r="I831" s="3">
        <f t="shared" si="400"/>
        <v>-86.77375163666467</v>
      </c>
      <c r="J831" s="2">
        <f t="shared" si="407"/>
        <v>101.95664918400087</v>
      </c>
      <c r="K831" s="2">
        <f t="shared" si="401"/>
        <v>69.50010169325212</v>
      </c>
      <c r="L831" s="6">
        <f t="shared" si="384"/>
        <v>2959.668231754621</v>
      </c>
      <c r="M831" s="2">
        <f t="shared" si="385"/>
        <v>37.509684187167927</v>
      </c>
      <c r="N831" s="2">
        <f t="shared" si="402"/>
        <v>101.95664918400087</v>
      </c>
      <c r="O831" s="2">
        <f t="shared" si="403"/>
        <v>69.50010169325212</v>
      </c>
      <c r="P831" s="5">
        <f t="shared" si="386"/>
        <v>0.38717433487716768</v>
      </c>
      <c r="Q831" s="4">
        <f t="shared" si="404"/>
        <v>0.36789836158183575</v>
      </c>
      <c r="R831" s="4">
        <f t="shared" si="387"/>
        <v>0.28588371524753464</v>
      </c>
      <c r="S831" s="4">
        <f t="shared" si="408"/>
        <v>0</v>
      </c>
      <c r="T831" s="4">
        <f t="shared" si="409"/>
        <v>0</v>
      </c>
      <c r="U831" s="5">
        <f t="shared" si="410"/>
        <v>1.165177782814415</v>
      </c>
      <c r="V831" s="5">
        <f t="shared" si="411"/>
        <v>-11.172874010592334</v>
      </c>
      <c r="W831" s="5">
        <f t="shared" si="412"/>
        <v>18.209745594996157</v>
      </c>
      <c r="X831" s="5">
        <f t="shared" si="388"/>
        <v>0.99999999999999967</v>
      </c>
      <c r="Y831" s="5">
        <f t="shared" si="389"/>
        <v>-0.12090204991241099</v>
      </c>
      <c r="Z831" s="5">
        <f t="shared" si="390"/>
        <v>12.667750881235772</v>
      </c>
      <c r="AA831" s="5">
        <f t="shared" si="391"/>
        <v>7.7802326362540191</v>
      </c>
      <c r="AB831" s="5">
        <f t="shared" si="392"/>
        <v>1.044275732902004</v>
      </c>
      <c r="AC831" s="5">
        <f t="shared" si="393"/>
        <v>1.4948768706434379</v>
      </c>
      <c r="AD831" s="5">
        <f t="shared" si="394"/>
        <v>-6.1840217687498225</v>
      </c>
      <c r="AE831">
        <f t="shared" si="383"/>
        <v>0</v>
      </c>
    </row>
    <row r="832" spans="1:31" x14ac:dyDescent="0.2">
      <c r="A832">
        <f t="shared" si="413"/>
        <v>7.9999999999998739</v>
      </c>
      <c r="B832" s="5">
        <f t="shared" si="395"/>
        <v>-55.957901150016362</v>
      </c>
      <c r="C832" s="5">
        <f t="shared" si="396"/>
        <v>524.32766447544236</v>
      </c>
      <c r="D832" s="5">
        <f t="shared" si="397"/>
        <v>-181.40443818476351</v>
      </c>
      <c r="E832" s="2">
        <f t="shared" si="405"/>
        <v>527.30521184166867</v>
      </c>
      <c r="F832" s="2">
        <f t="shared" si="406"/>
        <v>-6.091728110444401</v>
      </c>
      <c r="G832" s="3">
        <f t="shared" si="398"/>
        <v>-5.5419054076162793</v>
      </c>
      <c r="H832" s="3">
        <f t="shared" si="399"/>
        <v>53.256340275532111</v>
      </c>
      <c r="I832" s="3">
        <f t="shared" si="400"/>
        <v>-86.835591854352174</v>
      </c>
      <c r="J832" s="2">
        <f t="shared" si="407"/>
        <v>102.01652075907052</v>
      </c>
      <c r="K832" s="2">
        <f t="shared" si="401"/>
        <v>69.540913946196667</v>
      </c>
      <c r="L832" s="6">
        <f t="shared" si="384"/>
        <v>2959.6652084579064</v>
      </c>
      <c r="M832" s="2">
        <f t="shared" si="385"/>
        <v>37.509645871081098</v>
      </c>
      <c r="N832" s="2">
        <f t="shared" si="402"/>
        <v>102.01652075907052</v>
      </c>
      <c r="O832" s="2">
        <f t="shared" si="403"/>
        <v>69.540913946196667</v>
      </c>
      <c r="P832" s="5">
        <f t="shared" si="386"/>
        <v>0.3871741584147475</v>
      </c>
      <c r="Q832" s="4">
        <f t="shared" si="404"/>
        <v>0.36768207337384645</v>
      </c>
      <c r="R832" s="4">
        <f t="shared" si="387"/>
        <v>0.28581570747123608</v>
      </c>
      <c r="S832" s="4">
        <f t="shared" si="408"/>
        <v>0</v>
      </c>
      <c r="T832" s="4">
        <f t="shared" si="409"/>
        <v>0</v>
      </c>
      <c r="U832" s="5">
        <f t="shared" si="410"/>
        <v>1.1636687424558074</v>
      </c>
      <c r="V832" s="5">
        <f t="shared" si="411"/>
        <v>-11.182568802249394</v>
      </c>
      <c r="W832" s="5">
        <f t="shared" si="412"/>
        <v>18.233415502669708</v>
      </c>
      <c r="X832" s="5">
        <f t="shared" si="388"/>
        <v>0.99999999999999978</v>
      </c>
      <c r="Y832" s="5">
        <f t="shared" si="389"/>
        <v>-0.12014550114829411</v>
      </c>
      <c r="Z832" s="5">
        <f t="shared" si="390"/>
        <v>12.681759604822787</v>
      </c>
      <c r="AA832" s="5">
        <f t="shared" si="391"/>
        <v>7.7854014163153433</v>
      </c>
      <c r="AB832" s="5">
        <f t="shared" si="392"/>
        <v>1.0435232413075133</v>
      </c>
      <c r="AC832" s="5">
        <f t="shared" si="393"/>
        <v>1.4991908025733931</v>
      </c>
      <c r="AD832" s="5">
        <f t="shared" si="394"/>
        <v>-6.1551830810149468</v>
      </c>
      <c r="AE832">
        <f t="shared" si="383"/>
        <v>0</v>
      </c>
    </row>
    <row r="833" spans="1:31" x14ac:dyDescent="0.2">
      <c r="A833">
        <f t="shared" si="413"/>
        <v>8.0099999999998737</v>
      </c>
      <c r="B833" s="5">
        <f t="shared" si="395"/>
        <v>-56.013268027930458</v>
      </c>
      <c r="C833" s="5">
        <f t="shared" si="396"/>
        <v>524.86030283773778</v>
      </c>
      <c r="D833" s="5">
        <f t="shared" si="397"/>
        <v>-182.27310186246109</v>
      </c>
      <c r="E833" s="2">
        <f t="shared" si="405"/>
        <v>527.84071810546277</v>
      </c>
      <c r="F833" s="2">
        <f t="shared" si="406"/>
        <v>-6.0915685867422802</v>
      </c>
      <c r="G833" s="3">
        <f t="shared" si="398"/>
        <v>-5.5314701752032045</v>
      </c>
      <c r="H833" s="3">
        <f t="shared" si="399"/>
        <v>53.271332183557845</v>
      </c>
      <c r="I833" s="3">
        <f t="shared" si="400"/>
        <v>-86.89714368516232</v>
      </c>
      <c r="J833" s="2">
        <f t="shared" si="407"/>
        <v>102.07617535718055</v>
      </c>
      <c r="K833" s="2">
        <f t="shared" si="401"/>
        <v>69.581578293919932</v>
      </c>
      <c r="L833" s="6">
        <f t="shared" si="384"/>
        <v>2959.6621862548436</v>
      </c>
      <c r="M833" s="2">
        <f t="shared" si="385"/>
        <v>37.509607568854783</v>
      </c>
      <c r="N833" s="2">
        <f t="shared" si="402"/>
        <v>102.07617535718055</v>
      </c>
      <c r="O833" s="2">
        <f t="shared" si="403"/>
        <v>69.581578293919932</v>
      </c>
      <c r="P833" s="5">
        <f t="shared" si="386"/>
        <v>0.38717398201634134</v>
      </c>
      <c r="Q833" s="4">
        <f t="shared" si="404"/>
        <v>0.36746682012333226</v>
      </c>
      <c r="R833" s="4">
        <f t="shared" si="387"/>
        <v>0.28574797780719424</v>
      </c>
      <c r="S833" s="4">
        <f t="shared" si="408"/>
        <v>0</v>
      </c>
      <c r="T833" s="4">
        <f t="shared" si="409"/>
        <v>0</v>
      </c>
      <c r="U833" s="5">
        <f t="shared" si="410"/>
        <v>1.1621562405774719</v>
      </c>
      <c r="V833" s="5">
        <f t="shared" si="411"/>
        <v>-11.19225254409384</v>
      </c>
      <c r="W833" s="5">
        <f t="shared" si="412"/>
        <v>18.257001235364832</v>
      </c>
      <c r="X833" s="5">
        <f t="shared" si="388"/>
        <v>0.99999999999999978</v>
      </c>
      <c r="Y833" s="5">
        <f t="shared" si="389"/>
        <v>-0.11939629482741479</v>
      </c>
      <c r="Z833" s="5">
        <f t="shared" si="390"/>
        <v>12.695713715830527</v>
      </c>
      <c r="AA833" s="5">
        <f t="shared" si="391"/>
        <v>7.7905669967702389</v>
      </c>
      <c r="AB833" s="5">
        <f t="shared" si="392"/>
        <v>1.0427599457500571</v>
      </c>
      <c r="AC833" s="5">
        <f t="shared" si="393"/>
        <v>1.5034611717366868</v>
      </c>
      <c r="AD833" s="5">
        <f t="shared" si="394"/>
        <v>-6.1264317678649292</v>
      </c>
      <c r="AE833">
        <f t="shared" si="383"/>
        <v>0</v>
      </c>
    </row>
    <row r="834" spans="1:31" x14ac:dyDescent="0.2">
      <c r="A834">
        <f t="shared" si="413"/>
        <v>8.0199999999998735</v>
      </c>
      <c r="B834" s="5">
        <f t="shared" si="395"/>
        <v>-56.068530591685203</v>
      </c>
      <c r="C834" s="5">
        <f t="shared" si="396"/>
        <v>525.39309133263191</v>
      </c>
      <c r="D834" s="5">
        <f t="shared" si="397"/>
        <v>-183.1423796209011</v>
      </c>
      <c r="E834" s="2">
        <f t="shared" si="405"/>
        <v>528.37636258898829</v>
      </c>
      <c r="F834" s="2">
        <f t="shared" si="406"/>
        <v>-6.0913964111478167</v>
      </c>
      <c r="G834" s="3">
        <f t="shared" si="398"/>
        <v>-5.521042575745704</v>
      </c>
      <c r="H834" s="3">
        <f t="shared" si="399"/>
        <v>53.286366795275214</v>
      </c>
      <c r="I834" s="3">
        <f t="shared" si="400"/>
        <v>-86.958408002840969</v>
      </c>
      <c r="J834" s="2">
        <f t="shared" si="407"/>
        <v>102.13561337629672</v>
      </c>
      <c r="K834" s="2">
        <f t="shared" si="401"/>
        <v>69.622095007700551</v>
      </c>
      <c r="L834" s="6">
        <f t="shared" si="384"/>
        <v>2959.659165152123</v>
      </c>
      <c r="M834" s="2">
        <f t="shared" si="385"/>
        <v>37.509569280573778</v>
      </c>
      <c r="N834" s="2">
        <f t="shared" si="402"/>
        <v>102.13561337629672</v>
      </c>
      <c r="O834" s="2">
        <f t="shared" si="403"/>
        <v>69.622095007700551</v>
      </c>
      <c r="P834" s="5">
        <f t="shared" si="386"/>
        <v>0.38717380568233933</v>
      </c>
      <c r="Q834" s="4">
        <f t="shared" si="404"/>
        <v>0.36725259721482095</v>
      </c>
      <c r="R834" s="4">
        <f t="shared" si="387"/>
        <v>0.28568052543338729</v>
      </c>
      <c r="S834" s="4">
        <f t="shared" si="408"/>
        <v>0</v>
      </c>
      <c r="T834" s="4">
        <f t="shared" si="409"/>
        <v>0</v>
      </c>
      <c r="U834" s="5">
        <f t="shared" si="410"/>
        <v>1.1606403211719221</v>
      </c>
      <c r="V834" s="5">
        <f t="shared" si="411"/>
        <v>-11.20192518403098</v>
      </c>
      <c r="W834" s="5">
        <f t="shared" si="412"/>
        <v>18.280502859441278</v>
      </c>
      <c r="X834" s="5">
        <f t="shared" si="388"/>
        <v>1</v>
      </c>
      <c r="Y834" s="5">
        <f t="shared" si="389"/>
        <v>-0.11865440705863881</v>
      </c>
      <c r="Z834" s="5">
        <f t="shared" si="390"/>
        <v>12.709613307814207</v>
      </c>
      <c r="AA834" s="5">
        <f t="shared" si="391"/>
        <v>7.7957293394483731</v>
      </c>
      <c r="AB834" s="5">
        <f t="shared" si="392"/>
        <v>1.0419859141132832</v>
      </c>
      <c r="AC834" s="5">
        <f t="shared" si="393"/>
        <v>1.5076881237832271</v>
      </c>
      <c r="AD834" s="5">
        <f t="shared" si="394"/>
        <v>-6.0977678011103507</v>
      </c>
      <c r="AE834">
        <f t="shared" si="383"/>
        <v>0</v>
      </c>
    </row>
    <row r="835" spans="1:31" x14ac:dyDescent="0.2">
      <c r="A835">
        <f t="shared" si="413"/>
        <v>8.0299999999998732</v>
      </c>
      <c r="B835" s="5">
        <f t="shared" si="395"/>
        <v>-56.123688918146954</v>
      </c>
      <c r="C835" s="5">
        <f t="shared" si="396"/>
        <v>525.92603038499078</v>
      </c>
      <c r="D835" s="5">
        <f t="shared" si="397"/>
        <v>-184.01226858931955</v>
      </c>
      <c r="E835" s="2">
        <f t="shared" si="405"/>
        <v>528.91214572393324</v>
      </c>
      <c r="F835" s="2">
        <f t="shared" si="406"/>
        <v>-6.0912116256307778</v>
      </c>
      <c r="G835" s="3">
        <f t="shared" si="398"/>
        <v>-5.5106227166045709</v>
      </c>
      <c r="H835" s="3">
        <f t="shared" si="399"/>
        <v>53.301443676513045</v>
      </c>
      <c r="I835" s="3">
        <f t="shared" si="400"/>
        <v>-87.019385680852068</v>
      </c>
      <c r="J835" s="2">
        <f t="shared" si="407"/>
        <v>102.19483521684514</v>
      </c>
      <c r="K835" s="2">
        <f t="shared" si="401"/>
        <v>69.662464360494297</v>
      </c>
      <c r="L835" s="6">
        <f t="shared" si="384"/>
        <v>2959.6561451563621</v>
      </c>
      <c r="M835" s="2">
        <f t="shared" si="385"/>
        <v>37.50953100632195</v>
      </c>
      <c r="N835" s="2">
        <f t="shared" si="402"/>
        <v>102.19483521684514</v>
      </c>
      <c r="O835" s="2">
        <f t="shared" si="403"/>
        <v>69.662464360494297</v>
      </c>
      <c r="P835" s="5">
        <f t="shared" si="386"/>
        <v>0.38717362941312766</v>
      </c>
      <c r="Q835" s="4">
        <f t="shared" si="404"/>
        <v>0.36703940005119867</v>
      </c>
      <c r="R835" s="4">
        <f t="shared" si="387"/>
        <v>0.28561334952763412</v>
      </c>
      <c r="S835" s="4">
        <f t="shared" si="408"/>
        <v>0</v>
      </c>
      <c r="T835" s="4">
        <f t="shared" si="409"/>
        <v>0</v>
      </c>
      <c r="U835" s="5">
        <f t="shared" si="410"/>
        <v>1.1591210281150601</v>
      </c>
      <c r="V835" s="5">
        <f t="shared" si="411"/>
        <v>-11.211586670263813</v>
      </c>
      <c r="W835" s="5">
        <f t="shared" si="412"/>
        <v>18.303920443038397</v>
      </c>
      <c r="X835" s="5">
        <f t="shared" si="388"/>
        <v>1</v>
      </c>
      <c r="Y835" s="5">
        <f t="shared" si="389"/>
        <v>-0.11791981388095411</v>
      </c>
      <c r="Z835" s="5">
        <f t="shared" si="390"/>
        <v>12.723458475027202</v>
      </c>
      <c r="AA835" s="5">
        <f t="shared" si="391"/>
        <v>7.8008884063128479</v>
      </c>
      <c r="AB835" s="5">
        <f t="shared" si="392"/>
        <v>1.0412012142341061</v>
      </c>
      <c r="AC835" s="5">
        <f t="shared" si="393"/>
        <v>1.5118718047633894</v>
      </c>
      <c r="AD835" s="5">
        <f t="shared" si="394"/>
        <v>-6.0691911506487557</v>
      </c>
      <c r="AE835">
        <f t="shared" si="383"/>
        <v>0</v>
      </c>
    </row>
    <row r="836" spans="1:31" x14ac:dyDescent="0.2">
      <c r="A836">
        <f t="shared" si="413"/>
        <v>8.039999999999873</v>
      </c>
      <c r="B836" s="5">
        <f t="shared" si="395"/>
        <v>-56.178743085252286</v>
      </c>
      <c r="C836" s="5">
        <f t="shared" si="396"/>
        <v>526.45912041534621</v>
      </c>
      <c r="D836" s="5">
        <f t="shared" si="397"/>
        <v>-184.8827659056856</v>
      </c>
      <c r="E836" s="2">
        <f t="shared" si="405"/>
        <v>529.44806793786563</v>
      </c>
      <c r="F836" s="2">
        <f t="shared" si="406"/>
        <v>-6.0910142721763911</v>
      </c>
      <c r="G836" s="3">
        <f t="shared" si="398"/>
        <v>-5.5002107044622299</v>
      </c>
      <c r="H836" s="3">
        <f t="shared" si="399"/>
        <v>53.316562394560677</v>
      </c>
      <c r="I836" s="3">
        <f t="shared" si="400"/>
        <v>-87.080077592358549</v>
      </c>
      <c r="J836" s="2">
        <f t="shared" si="407"/>
        <v>102.25384128167384</v>
      </c>
      <c r="K836" s="2">
        <f t="shared" si="401"/>
        <v>69.702686626907862</v>
      </c>
      <c r="L836" s="6">
        <f t="shared" si="384"/>
        <v>2959.6531262741078</v>
      </c>
      <c r="M836" s="2">
        <f t="shared" si="385"/>
        <v>37.509492746182268</v>
      </c>
      <c r="N836" s="2">
        <f t="shared" si="402"/>
        <v>102.25384128167384</v>
      </c>
      <c r="O836" s="2">
        <f t="shared" si="403"/>
        <v>69.702686626907862</v>
      </c>
      <c r="P836" s="5">
        <f t="shared" si="386"/>
        <v>0.38717345320908819</v>
      </c>
      <c r="Q836" s="4">
        <f t="shared" si="404"/>
        <v>0.36682722405368257</v>
      </c>
      <c r="R836" s="4">
        <f t="shared" si="387"/>
        <v>0.28554644926762973</v>
      </c>
      <c r="S836" s="4">
        <f t="shared" si="408"/>
        <v>0</v>
      </c>
      <c r="T836" s="4">
        <f t="shared" si="409"/>
        <v>0</v>
      </c>
      <c r="U836" s="5">
        <f t="shared" si="410"/>
        <v>1.1575984051647454</v>
      </c>
      <c r="V836" s="5">
        <f t="shared" si="411"/>
        <v>-11.22123695129322</v>
      </c>
      <c r="W836" s="5">
        <f t="shared" si="412"/>
        <v>18.327254056059367</v>
      </c>
      <c r="X836" s="5">
        <f t="shared" si="388"/>
        <v>1</v>
      </c>
      <c r="Y836" s="5">
        <f t="shared" si="389"/>
        <v>-0.11719249126498436</v>
      </c>
      <c r="Z836" s="5">
        <f t="shared" si="390"/>
        <v>12.737249312412223</v>
      </c>
      <c r="AA836" s="5">
        <f t="shared" si="391"/>
        <v>7.8060441594609831</v>
      </c>
      <c r="AB836" s="5">
        <f t="shared" si="392"/>
        <v>1.040405913899761</v>
      </c>
      <c r="AC836" s="5">
        <f t="shared" si="393"/>
        <v>1.5160123611190031</v>
      </c>
      <c r="AD836" s="5">
        <f t="shared" si="394"/>
        <v>-6.0407017844796513</v>
      </c>
      <c r="AE836">
        <f t="shared" si="383"/>
        <v>0</v>
      </c>
    </row>
    <row r="837" spans="1:31" x14ac:dyDescent="0.2">
      <c r="A837">
        <f t="shared" si="413"/>
        <v>8.0499999999998728</v>
      </c>
      <c r="B837" s="5">
        <f t="shared" si="395"/>
        <v>-56.23369317200121</v>
      </c>
      <c r="C837" s="5">
        <f t="shared" si="396"/>
        <v>526.9923618399099</v>
      </c>
      <c r="D837" s="5">
        <f t="shared" si="397"/>
        <v>-185.75386871669841</v>
      </c>
      <c r="E837" s="2">
        <f t="shared" si="405"/>
        <v>529.98412965424666</v>
      </c>
      <c r="F837" s="2">
        <f t="shared" si="406"/>
        <v>-6.0908043927843583</v>
      </c>
      <c r="G837" s="3">
        <f t="shared" si="398"/>
        <v>-5.4898066453232319</v>
      </c>
      <c r="H837" s="3">
        <f t="shared" si="399"/>
        <v>53.331722518171865</v>
      </c>
      <c r="I837" s="3">
        <f t="shared" si="400"/>
        <v>-87.140484610203345</v>
      </c>
      <c r="J837" s="2">
        <f t="shared" si="407"/>
        <v>102.31263197601459</v>
      </c>
      <c r="K837" s="2">
        <f t="shared" si="401"/>
        <v>69.742762083172863</v>
      </c>
      <c r="L837" s="6">
        <f t="shared" si="384"/>
        <v>2959.6501085118343</v>
      </c>
      <c r="M837" s="2">
        <f t="shared" si="385"/>
        <v>37.509454500236792</v>
      </c>
      <c r="N837" s="2">
        <f t="shared" si="402"/>
        <v>102.31263197601459</v>
      </c>
      <c r="O837" s="2">
        <f t="shared" si="403"/>
        <v>69.742762083172863</v>
      </c>
      <c r="P837" s="5">
        <f t="shared" si="386"/>
        <v>0.38717327707059868</v>
      </c>
      <c r="Q837" s="4">
        <f t="shared" si="404"/>
        <v>0.36661606466179297</v>
      </c>
      <c r="R837" s="4">
        <f t="shared" si="387"/>
        <v>0.28547982383098069</v>
      </c>
      <c r="S837" s="4">
        <f t="shared" si="408"/>
        <v>0</v>
      </c>
      <c r="T837" s="4">
        <f t="shared" si="409"/>
        <v>0</v>
      </c>
      <c r="U837" s="5">
        <f t="shared" si="410"/>
        <v>1.1560724959593849</v>
      </c>
      <c r="V837" s="5">
        <f t="shared" si="411"/>
        <v>-11.230875975918112</v>
      </c>
      <c r="W837" s="5">
        <f t="shared" si="412"/>
        <v>18.350503770155402</v>
      </c>
      <c r="X837" s="5">
        <f t="shared" si="388"/>
        <v>1</v>
      </c>
      <c r="Y837" s="5">
        <f t="shared" si="389"/>
        <v>-0.1164724151145007</v>
      </c>
      <c r="Z837" s="5">
        <f t="shared" si="390"/>
        <v>12.750985915592604</v>
      </c>
      <c r="AA837" s="5">
        <f t="shared" si="391"/>
        <v>7.8111965611250973</v>
      </c>
      <c r="AB837" s="5">
        <f t="shared" si="392"/>
        <v>1.0396000808448842</v>
      </c>
      <c r="AC837" s="5">
        <f t="shared" si="393"/>
        <v>1.5201099396744926</v>
      </c>
      <c r="AD837" s="5">
        <f t="shared" si="394"/>
        <v>-6.0122996687194998</v>
      </c>
      <c r="AE837">
        <f t="shared" ref="AE837:AE900" si="414">IF(($D837-height)*($D838-height)&lt;0,1,0)</f>
        <v>0</v>
      </c>
    </row>
    <row r="838" spans="1:31" x14ac:dyDescent="0.2">
      <c r="A838">
        <f t="shared" si="413"/>
        <v>8.0599999999998726</v>
      </c>
      <c r="B838" s="5">
        <f t="shared" si="395"/>
        <v>-56.288539258450399</v>
      </c>
      <c r="C838" s="5">
        <f t="shared" si="396"/>
        <v>527.52575507058862</v>
      </c>
      <c r="D838" s="5">
        <f t="shared" si="397"/>
        <v>-186.62557417778388</v>
      </c>
      <c r="E838" s="2">
        <f t="shared" si="405"/>
        <v>530.52033129244421</v>
      </c>
      <c r="F838" s="2">
        <f t="shared" si="406"/>
        <v>-6.0905820294678703</v>
      </c>
      <c r="G838" s="3">
        <f t="shared" si="398"/>
        <v>-5.4794106445147834</v>
      </c>
      <c r="H838" s="3">
        <f t="shared" si="399"/>
        <v>53.346923617568613</v>
      </c>
      <c r="I838" s="3">
        <f t="shared" si="400"/>
        <v>-87.200607606890543</v>
      </c>
      <c r="J838" s="2">
        <f t="shared" si="407"/>
        <v>102.37120770744487</v>
      </c>
      <c r="K838" s="2">
        <f t="shared" si="401"/>
        <v>69.78269100711988</v>
      </c>
      <c r="L838" s="6">
        <f t="shared" si="384"/>
        <v>2959.6470918759469</v>
      </c>
      <c r="M838" s="2">
        <f t="shared" si="385"/>
        <v>37.509416268566689</v>
      </c>
      <c r="N838" s="2">
        <f t="shared" si="402"/>
        <v>102.37120770744487</v>
      </c>
      <c r="O838" s="2">
        <f t="shared" si="403"/>
        <v>69.78269100711988</v>
      </c>
      <c r="P838" s="5">
        <f t="shared" si="386"/>
        <v>0.38717310099803265</v>
      </c>
      <c r="Q838" s="4">
        <f t="shared" si="404"/>
        <v>0.366405917333325</v>
      </c>
      <c r="R838" s="4">
        <f t="shared" si="387"/>
        <v>0.28541347239523923</v>
      </c>
      <c r="S838" s="4">
        <f t="shared" si="408"/>
        <v>0</v>
      </c>
      <c r="T838" s="4">
        <f t="shared" si="409"/>
        <v>0</v>
      </c>
      <c r="U838" s="5">
        <f t="shared" si="410"/>
        <v>1.1545433440165465</v>
      </c>
      <c r="V838" s="5">
        <f t="shared" si="411"/>
        <v>-11.240503693235611</v>
      </c>
      <c r="W838" s="5">
        <f t="shared" si="412"/>
        <v>18.373669658710039</v>
      </c>
      <c r="X838" s="5">
        <f t="shared" si="388"/>
        <v>1</v>
      </c>
      <c r="Y838" s="5">
        <f t="shared" si="389"/>
        <v>-0.11575956126791988</v>
      </c>
      <c r="Z838" s="5">
        <f t="shared" si="390"/>
        <v>12.764668380863538</v>
      </c>
      <c r="AA838" s="5">
        <f t="shared" si="391"/>
        <v>7.8163455736732432</v>
      </c>
      <c r="AB838" s="5">
        <f t="shared" si="392"/>
        <v>1.0387837827486266</v>
      </c>
      <c r="AC838" s="5">
        <f t="shared" si="393"/>
        <v>1.5241646876279269</v>
      </c>
      <c r="AD838" s="5">
        <f t="shared" si="394"/>
        <v>-5.9839847676167182</v>
      </c>
      <c r="AE838">
        <f t="shared" si="414"/>
        <v>0</v>
      </c>
    </row>
    <row r="839" spans="1:31" x14ac:dyDescent="0.2">
      <c r="A839">
        <f t="shared" si="413"/>
        <v>8.0699999999998724</v>
      </c>
      <c r="B839" s="5">
        <f t="shared" si="395"/>
        <v>-56.343281425706415</v>
      </c>
      <c r="C839" s="5">
        <f t="shared" si="396"/>
        <v>528.05930051499877</v>
      </c>
      <c r="D839" s="5">
        <f t="shared" si="397"/>
        <v>-187.49787945309117</v>
      </c>
      <c r="E839" s="2">
        <f t="shared" si="405"/>
        <v>531.05667326774665</v>
      </c>
      <c r="F839" s="2">
        <f t="shared" si="406"/>
        <v>-6.0903472242526133</v>
      </c>
      <c r="G839" s="3">
        <f t="shared" si="398"/>
        <v>-5.4690228066872972</v>
      </c>
      <c r="H839" s="3">
        <f t="shared" si="399"/>
        <v>53.36216526444489</v>
      </c>
      <c r="I839" s="3">
        <f t="shared" si="400"/>
        <v>-87.260447454566716</v>
      </c>
      <c r="J839" s="2">
        <f t="shared" si="407"/>
        <v>102.4295688858505</v>
      </c>
      <c r="K839" s="2">
        <f t="shared" si="401"/>
        <v>69.822473678153031</v>
      </c>
      <c r="L839" s="6">
        <f t="shared" si="384"/>
        <v>2959.6440763727783</v>
      </c>
      <c r="M839" s="2">
        <f t="shared" si="385"/>
        <v>37.50937805125222</v>
      </c>
      <c r="N839" s="2">
        <f t="shared" si="402"/>
        <v>102.4295688858505</v>
      </c>
      <c r="O839" s="2">
        <f t="shared" si="403"/>
        <v>69.822473678153031</v>
      </c>
      <c r="P839" s="5">
        <f t="shared" si="386"/>
        <v>0.38717292499175965</v>
      </c>
      <c r="Q839" s="4">
        <f t="shared" si="404"/>
        <v>0.36619677754431829</v>
      </c>
      <c r="R839" s="4">
        <f t="shared" si="387"/>
        <v>0.28534739413793803</v>
      </c>
      <c r="S839" s="4">
        <f t="shared" si="408"/>
        <v>0</v>
      </c>
      <c r="T839" s="4">
        <f t="shared" si="409"/>
        <v>0</v>
      </c>
      <c r="U839" s="5">
        <f t="shared" si="410"/>
        <v>1.1530109927315912</v>
      </c>
      <c r="V839" s="5">
        <f t="shared" si="411"/>
        <v>-11.250120052641202</v>
      </c>
      <c r="W839" s="5">
        <f t="shared" si="412"/>
        <v>18.396751796823423</v>
      </c>
      <c r="X839" s="5">
        <f t="shared" si="388"/>
        <v>0.99999999999999978</v>
      </c>
      <c r="Y839" s="5">
        <f t="shared" si="389"/>
        <v>-0.11505390549979895</v>
      </c>
      <c r="Z839" s="5">
        <f t="shared" si="390"/>
        <v>12.778296805183503</v>
      </c>
      <c r="AA839" s="5">
        <f t="shared" si="391"/>
        <v>7.821491159610007</v>
      </c>
      <c r="AB839" s="5">
        <f t="shared" si="392"/>
        <v>1.0379570872317923</v>
      </c>
      <c r="AC839" s="5">
        <f t="shared" si="393"/>
        <v>1.5281767525423007</v>
      </c>
      <c r="AD839" s="5">
        <f t="shared" si="394"/>
        <v>-5.955757043566571</v>
      </c>
      <c r="AE839">
        <f t="shared" si="414"/>
        <v>0</v>
      </c>
    </row>
    <row r="840" spans="1:31" x14ac:dyDescent="0.2">
      <c r="A840">
        <f t="shared" si="413"/>
        <v>8.0799999999998722</v>
      </c>
      <c r="B840" s="5">
        <f t="shared" si="395"/>
        <v>-56.397919755918927</v>
      </c>
      <c r="C840" s="5">
        <f t="shared" si="396"/>
        <v>528.5929985764808</v>
      </c>
      <c r="D840" s="5">
        <f t="shared" si="397"/>
        <v>-188.37078171548902</v>
      </c>
      <c r="E840" s="2">
        <f t="shared" si="405"/>
        <v>531.59315599137517</v>
      </c>
      <c r="F840" s="2">
        <f t="shared" si="406"/>
        <v>-6.0901000191758072</v>
      </c>
      <c r="G840" s="3">
        <f t="shared" si="398"/>
        <v>-5.4586432358149795</v>
      </c>
      <c r="H840" s="3">
        <f t="shared" si="399"/>
        <v>53.377447031970313</v>
      </c>
      <c r="I840" s="3">
        <f t="shared" si="400"/>
        <v>-87.320005025002388</v>
      </c>
      <c r="J840" s="2">
        <f t="shared" si="407"/>
        <v>102.48771592338834</v>
      </c>
      <c r="K840" s="2">
        <f t="shared" si="401"/>
        <v>69.862110377224496</v>
      </c>
      <c r="L840" s="6">
        <f t="shared" si="384"/>
        <v>2959.6410620085926</v>
      </c>
      <c r="M840" s="2">
        <f t="shared" si="385"/>
        <v>37.50933984837279</v>
      </c>
      <c r="N840" s="2">
        <f t="shared" si="402"/>
        <v>102.48771592338834</v>
      </c>
      <c r="O840" s="2">
        <f t="shared" si="403"/>
        <v>69.862110377224496</v>
      </c>
      <c r="P840" s="5">
        <f t="shared" si="386"/>
        <v>0.38717274905214499</v>
      </c>
      <c r="Q840" s="4">
        <f t="shared" si="404"/>
        <v>0.36598864078902676</v>
      </c>
      <c r="R840" s="4">
        <f t="shared" si="387"/>
        <v>0.28528158823662347</v>
      </c>
      <c r="S840" s="4">
        <f t="shared" si="408"/>
        <v>0</v>
      </c>
      <c r="T840" s="4">
        <f t="shared" si="409"/>
        <v>0</v>
      </c>
      <c r="U840" s="5">
        <f t="shared" si="410"/>
        <v>1.1514754853763332</v>
      </c>
      <c r="V840" s="5">
        <f t="shared" si="411"/>
        <v>-11.259725003828921</v>
      </c>
      <c r="W840" s="5">
        <f t="shared" si="412"/>
        <v>18.419750261296709</v>
      </c>
      <c r="X840" s="5">
        <f t="shared" si="388"/>
        <v>1</v>
      </c>
      <c r="Y840" s="5">
        <f t="shared" si="389"/>
        <v>-0.11435542352231523</v>
      </c>
      <c r="Z840" s="5">
        <f t="shared" si="390"/>
        <v>12.791871286165607</v>
      </c>
      <c r="AA840" s="5">
        <f t="shared" si="391"/>
        <v>7.8266332815772399</v>
      </c>
      <c r="AB840" s="5">
        <f t="shared" si="392"/>
        <v>1.0371200618540179</v>
      </c>
      <c r="AC840" s="5">
        <f t="shared" si="393"/>
        <v>1.5321462823366865</v>
      </c>
      <c r="AD840" s="5">
        <f t="shared" si="394"/>
        <v>-5.9276164571260495</v>
      </c>
      <c r="AE840">
        <f t="shared" si="414"/>
        <v>0</v>
      </c>
    </row>
    <row r="841" spans="1:31" x14ac:dyDescent="0.2">
      <c r="A841">
        <f t="shared" si="413"/>
        <v>8.089999999999872</v>
      </c>
      <c r="B841" s="5">
        <f t="shared" si="395"/>
        <v>-56.452454332273987</v>
      </c>
      <c r="C841" s="5">
        <f t="shared" si="396"/>
        <v>529.12684965411461</v>
      </c>
      <c r="D841" s="5">
        <f t="shared" si="397"/>
        <v>-189.2442781465619</v>
      </c>
      <c r="E841" s="2">
        <f t="shared" si="405"/>
        <v>532.12977987049874</v>
      </c>
      <c r="F841" s="2">
        <f t="shared" si="406"/>
        <v>-6.0898404562852129</v>
      </c>
      <c r="G841" s="3">
        <f t="shared" si="398"/>
        <v>-5.4482720351964389</v>
      </c>
      <c r="H841" s="3">
        <f t="shared" si="399"/>
        <v>53.392768494793678</v>
      </c>
      <c r="I841" s="3">
        <f t="shared" si="400"/>
        <v>-87.379281189573646</v>
      </c>
      <c r="J841" s="2">
        <f t="shared" si="407"/>
        <v>102.5456492344493</v>
      </c>
      <c r="K841" s="2">
        <f t="shared" si="401"/>
        <v>69.901601386809332</v>
      </c>
      <c r="L841" s="6">
        <f t="shared" si="384"/>
        <v>2959.6380487895831</v>
      </c>
      <c r="M841" s="2">
        <f t="shared" si="385"/>
        <v>37.509301660006862</v>
      </c>
      <c r="N841" s="2">
        <f t="shared" si="402"/>
        <v>102.5456492344493</v>
      </c>
      <c r="O841" s="2">
        <f t="shared" si="403"/>
        <v>69.901601386809332</v>
      </c>
      <c r="P841" s="5">
        <f t="shared" si="386"/>
        <v>0.38717257317955006</v>
      </c>
      <c r="Q841" s="4">
        <f t="shared" si="404"/>
        <v>0.36578150257988662</v>
      </c>
      <c r="R841" s="4">
        <f t="shared" si="387"/>
        <v>0.28521605386888893</v>
      </c>
      <c r="S841" s="4">
        <f t="shared" si="408"/>
        <v>0</v>
      </c>
      <c r="T841" s="4">
        <f t="shared" si="409"/>
        <v>0</v>
      </c>
      <c r="U841" s="5">
        <f t="shared" si="410"/>
        <v>1.1499368650977142</v>
      </c>
      <c r="V841" s="5">
        <f t="shared" si="411"/>
        <v>-11.269318496791488</v>
      </c>
      <c r="W841" s="5">
        <f t="shared" si="412"/>
        <v>18.44266513061643</v>
      </c>
      <c r="X841" s="5">
        <f t="shared" si="388"/>
        <v>0.99999999999999978</v>
      </c>
      <c r="Y841" s="5">
        <f t="shared" si="389"/>
        <v>-0.11366409098674064</v>
      </c>
      <c r="Z841" s="5">
        <f t="shared" si="390"/>
        <v>12.805391922069042</v>
      </c>
      <c r="AA841" s="5">
        <f t="shared" si="391"/>
        <v>7.8317719023548031</v>
      </c>
      <c r="AB841" s="5">
        <f t="shared" si="392"/>
        <v>1.0362727741109736</v>
      </c>
      <c r="AC841" s="5">
        <f t="shared" si="393"/>
        <v>1.5360734252775536</v>
      </c>
      <c r="AD841" s="5">
        <f t="shared" si="394"/>
        <v>-5.8995629670287677</v>
      </c>
      <c r="AE841">
        <f t="shared" si="414"/>
        <v>0</v>
      </c>
    </row>
    <row r="842" spans="1:31" x14ac:dyDescent="0.2">
      <c r="A842">
        <f t="shared" si="413"/>
        <v>8.0999999999998717</v>
      </c>
      <c r="B842" s="5">
        <f t="shared" si="395"/>
        <v>-56.506885238987245</v>
      </c>
      <c r="C842" s="5">
        <f t="shared" si="396"/>
        <v>529.6608541427338</v>
      </c>
      <c r="D842" s="5">
        <f t="shared" si="397"/>
        <v>-190.11836593660598</v>
      </c>
      <c r="E842" s="2">
        <f t="shared" si="405"/>
        <v>532.66654530824667</v>
      </c>
      <c r="F842" s="2">
        <f t="shared" si="406"/>
        <v>-6.0895685776381736</v>
      </c>
      <c r="G842" s="3">
        <f t="shared" si="398"/>
        <v>-5.4379093074553291</v>
      </c>
      <c r="H842" s="3">
        <f t="shared" si="399"/>
        <v>53.408129229046452</v>
      </c>
      <c r="I842" s="3">
        <f t="shared" si="400"/>
        <v>-87.438276819243939</v>
      </c>
      <c r="J842" s="2">
        <f t="shared" si="407"/>
        <v>102.60336923562193</v>
      </c>
      <c r="K842" s="2">
        <f t="shared" si="401"/>
        <v>69.940946990880661</v>
      </c>
      <c r="L842" s="6">
        <f t="shared" si="384"/>
        <v>2959.6350367218752</v>
      </c>
      <c r="M842" s="2">
        <f t="shared" si="385"/>
        <v>37.509263486232101</v>
      </c>
      <c r="N842" s="2">
        <f t="shared" si="402"/>
        <v>102.60336923562193</v>
      </c>
      <c r="O842" s="2">
        <f t="shared" si="403"/>
        <v>69.940946990880661</v>
      </c>
      <c r="P842" s="5">
        <f t="shared" si="386"/>
        <v>0.38717239737433207</v>
      </c>
      <c r="Q842" s="4">
        <f t="shared" si="404"/>
        <v>0.36557535844748462</v>
      </c>
      <c r="R842" s="4">
        <f t="shared" si="387"/>
        <v>0.28515079021240763</v>
      </c>
      <c r="S842" s="4">
        <f t="shared" si="408"/>
        <v>0</v>
      </c>
      <c r="T842" s="4">
        <f t="shared" si="409"/>
        <v>0</v>
      </c>
      <c r="U842" s="5">
        <f t="shared" si="410"/>
        <v>1.1483951749165042</v>
      </c>
      <c r="V842" s="5">
        <f t="shared" si="411"/>
        <v>-11.278900481820495</v>
      </c>
      <c r="W842" s="5">
        <f t="shared" si="412"/>
        <v>18.465496484938981</v>
      </c>
      <c r="X842" s="5">
        <f t="shared" si="388"/>
        <v>1.0000000000000002</v>
      </c>
      <c r="Y842" s="5">
        <f t="shared" si="389"/>
        <v>-0.11297988348490716</v>
      </c>
      <c r="Z842" s="5">
        <f t="shared" si="390"/>
        <v>12.8188588117906</v>
      </c>
      <c r="AA842" s="5">
        <f t="shared" si="391"/>
        <v>7.8369069848613275</v>
      </c>
      <c r="AB842" s="5">
        <f t="shared" si="392"/>
        <v>1.0354152914315971</v>
      </c>
      <c r="AC842" s="5">
        <f t="shared" si="393"/>
        <v>1.539958329970105</v>
      </c>
      <c r="AD842" s="5">
        <f t="shared" si="394"/>
        <v>-5.8715965301996889</v>
      </c>
      <c r="AE842">
        <f t="shared" si="414"/>
        <v>0</v>
      </c>
    </row>
    <row r="843" spans="1:31" x14ac:dyDescent="0.2">
      <c r="A843">
        <f t="shared" si="413"/>
        <v>8.1099999999998715</v>
      </c>
      <c r="B843" s="5">
        <f t="shared" si="395"/>
        <v>-56.561212561297225</v>
      </c>
      <c r="C843" s="5">
        <f t="shared" si="396"/>
        <v>530.19501243294076</v>
      </c>
      <c r="D843" s="5">
        <f t="shared" si="397"/>
        <v>-190.99304228462495</v>
      </c>
      <c r="E843" s="2">
        <f t="shared" si="405"/>
        <v>533.20345270372218</v>
      </c>
      <c r="F843" s="2">
        <f t="shared" si="406"/>
        <v>-6.0892844253006473</v>
      </c>
      <c r="G843" s="3">
        <f t="shared" si="398"/>
        <v>-5.4275551545410128</v>
      </c>
      <c r="H843" s="3">
        <f t="shared" si="399"/>
        <v>53.423528812346156</v>
      </c>
      <c r="I843" s="3">
        <f t="shared" si="400"/>
        <v>-87.496992784545938</v>
      </c>
      <c r="J843" s="2">
        <f t="shared" si="407"/>
        <v>102.66087634565589</v>
      </c>
      <c r="K843" s="2">
        <f t="shared" si="401"/>
        <v>69.980147474884717</v>
      </c>
      <c r="L843" s="6">
        <f t="shared" si="384"/>
        <v>2959.6320258115234</v>
      </c>
      <c r="M843" s="2">
        <f t="shared" si="385"/>
        <v>37.509225327125201</v>
      </c>
      <c r="N843" s="2">
        <f t="shared" si="402"/>
        <v>102.66087634565589</v>
      </c>
      <c r="O843" s="2">
        <f t="shared" si="403"/>
        <v>69.980147474884717</v>
      </c>
      <c r="P843" s="5">
        <f t="shared" si="386"/>
        <v>0.38717222163684428</v>
      </c>
      <c r="Q843" s="4">
        <f t="shared" si="404"/>
        <v>0.36537020394052389</v>
      </c>
      <c r="R843" s="4">
        <f t="shared" si="387"/>
        <v>0.2850857964449649</v>
      </c>
      <c r="S843" s="4">
        <f t="shared" si="408"/>
        <v>0</v>
      </c>
      <c r="T843" s="4">
        <f t="shared" si="409"/>
        <v>0</v>
      </c>
      <c r="U843" s="5">
        <f t="shared" si="410"/>
        <v>1.146850457726021</v>
      </c>
      <c r="V843" s="5">
        <f t="shared" si="411"/>
        <v>-11.288470909506534</v>
      </c>
      <c r="W843" s="5">
        <f t="shared" si="412"/>
        <v>18.488244406075086</v>
      </c>
      <c r="X843" s="5">
        <f t="shared" si="388"/>
        <v>0.99999999999999978</v>
      </c>
      <c r="Y843" s="5">
        <f t="shared" si="389"/>
        <v>-0.11230277655066286</v>
      </c>
      <c r="Z843" s="5">
        <f t="shared" si="390"/>
        <v>12.832272054856194</v>
      </c>
      <c r="AA843" s="5">
        <f t="shared" si="391"/>
        <v>7.8420384921549262</v>
      </c>
      <c r="AB843" s="5">
        <f t="shared" si="392"/>
        <v>1.0345476811753582</v>
      </c>
      <c r="AC843" s="5">
        <f t="shared" si="393"/>
        <v>1.5438011453496596</v>
      </c>
      <c r="AD843" s="5">
        <f t="shared" si="394"/>
        <v>-5.843717101769986</v>
      </c>
      <c r="AE843">
        <f t="shared" si="414"/>
        <v>0</v>
      </c>
    </row>
    <row r="844" spans="1:31" x14ac:dyDescent="0.2">
      <c r="A844">
        <f t="shared" si="413"/>
        <v>8.1199999999998713</v>
      </c>
      <c r="B844" s="5">
        <f t="shared" si="395"/>
        <v>-56.615436385458572</v>
      </c>
      <c r="C844" s="5">
        <f t="shared" si="396"/>
        <v>530.72932491112147</v>
      </c>
      <c r="D844" s="5">
        <f t="shared" si="397"/>
        <v>-191.86830439832551</v>
      </c>
      <c r="E844" s="2">
        <f t="shared" si="405"/>
        <v>533.74050245201613</v>
      </c>
      <c r="F844" s="2">
        <f t="shared" si="406"/>
        <v>-6.0889880413462389</v>
      </c>
      <c r="G844" s="3">
        <f t="shared" si="398"/>
        <v>-5.4172096777292591</v>
      </c>
      <c r="H844" s="3">
        <f t="shared" si="399"/>
        <v>53.438966823799653</v>
      </c>
      <c r="I844" s="3">
        <f t="shared" si="400"/>
        <v>-87.555429955563639</v>
      </c>
      <c r="J844" s="2">
        <f t="shared" si="407"/>
        <v>102.71817098542621</v>
      </c>
      <c r="K844" s="2">
        <f t="shared" si="401"/>
        <v>70.019203125716572</v>
      </c>
      <c r="L844" s="6">
        <f t="shared" si="384"/>
        <v>2959.6290160645144</v>
      </c>
      <c r="M844" s="2">
        <f t="shared" si="385"/>
        <v>37.509187182762076</v>
      </c>
      <c r="N844" s="2">
        <f t="shared" si="402"/>
        <v>102.71817098542621</v>
      </c>
      <c r="O844" s="2">
        <f t="shared" si="403"/>
        <v>70.019203125716572</v>
      </c>
      <c r="P844" s="5">
        <f t="shared" si="386"/>
        <v>0.38717204596743587</v>
      </c>
      <c r="Q844" s="4">
        <f t="shared" si="404"/>
        <v>0.36516603462579106</v>
      </c>
      <c r="R844" s="4">
        <f t="shared" si="387"/>
        <v>0.28502107174448976</v>
      </c>
      <c r="S844" s="4">
        <f t="shared" si="408"/>
        <v>0</v>
      </c>
      <c r="T844" s="4">
        <f t="shared" si="409"/>
        <v>0</v>
      </c>
      <c r="U844" s="5">
        <f t="shared" si="410"/>
        <v>1.1453027562908726</v>
      </c>
      <c r="V844" s="5">
        <f t="shared" si="411"/>
        <v>-11.298029730739376</v>
      </c>
      <c r="W844" s="5">
        <f t="shared" si="412"/>
        <v>18.510908977474351</v>
      </c>
      <c r="X844" s="5">
        <f t="shared" si="388"/>
        <v>1</v>
      </c>
      <c r="Y844" s="5">
        <f t="shared" si="389"/>
        <v>-0.11163274566131554</v>
      </c>
      <c r="Z844" s="5">
        <f t="shared" si="390"/>
        <v>12.845631751412443</v>
      </c>
      <c r="AA844" s="5">
        <f t="shared" si="391"/>
        <v>7.8471663874339317</v>
      </c>
      <c r="AB844" s="5">
        <f t="shared" si="392"/>
        <v>1.0336700106295571</v>
      </c>
      <c r="AC844" s="5">
        <f t="shared" si="393"/>
        <v>1.5476020206730663</v>
      </c>
      <c r="AD844" s="5">
        <f t="shared" si="394"/>
        <v>-5.8159246350917186</v>
      </c>
      <c r="AE844">
        <f t="shared" si="414"/>
        <v>0</v>
      </c>
    </row>
    <row r="845" spans="1:31" x14ac:dyDescent="0.2">
      <c r="A845">
        <f t="shared" si="413"/>
        <v>8.1299999999998711</v>
      </c>
      <c r="B845" s="5">
        <f t="shared" si="395"/>
        <v>-56.669556798735336</v>
      </c>
      <c r="C845" s="5">
        <f t="shared" si="396"/>
        <v>531.26379195946049</v>
      </c>
      <c r="D845" s="5">
        <f t="shared" si="397"/>
        <v>-192.74414949411289</v>
      </c>
      <c r="E845" s="2">
        <f t="shared" si="405"/>
        <v>534.27769494422091</v>
      </c>
      <c r="F845" s="2">
        <f t="shared" si="406"/>
        <v>-6.0886794678552478</v>
      </c>
      <c r="G845" s="3">
        <f t="shared" si="398"/>
        <v>-5.4068729776229638</v>
      </c>
      <c r="H845" s="3">
        <f t="shared" si="399"/>
        <v>53.454442844006387</v>
      </c>
      <c r="I845" s="3">
        <f t="shared" si="400"/>
        <v>-87.61358920191455</v>
      </c>
      <c r="J845" s="2">
        <f t="shared" si="407"/>
        <v>102.7752535778975</v>
      </c>
      <c r="K845" s="2">
        <f t="shared" si="401"/>
        <v>70.05811423169564</v>
      </c>
      <c r="L845" s="6">
        <f t="shared" si="384"/>
        <v>2959.6260074867678</v>
      </c>
      <c r="M845" s="2">
        <f t="shared" si="385"/>
        <v>37.509149053217719</v>
      </c>
      <c r="N845" s="2">
        <f t="shared" si="402"/>
        <v>102.7752535778975</v>
      </c>
      <c r="O845" s="2">
        <f t="shared" si="403"/>
        <v>70.05811423169564</v>
      </c>
      <c r="P845" s="5">
        <f t="shared" si="386"/>
        <v>0.38717187036645212</v>
      </c>
      <c r="Q845" s="4">
        <f t="shared" si="404"/>
        <v>0.36496284608812007</v>
      </c>
      <c r="R845" s="4">
        <f t="shared" si="387"/>
        <v>0.28495661528908678</v>
      </c>
      <c r="S845" s="4">
        <f t="shared" si="408"/>
        <v>0</v>
      </c>
      <c r="T845" s="4">
        <f t="shared" si="409"/>
        <v>0</v>
      </c>
      <c r="U845" s="5">
        <f t="shared" si="410"/>
        <v>1.1437521132457196</v>
      </c>
      <c r="V845" s="5">
        <f t="shared" si="411"/>
        <v>-11.307576896708115</v>
      </c>
      <c r="W845" s="5">
        <f t="shared" si="412"/>
        <v>18.533490284209876</v>
      </c>
      <c r="X845" s="5">
        <f t="shared" si="388"/>
        <v>1</v>
      </c>
      <c r="Y845" s="5">
        <f t="shared" si="389"/>
        <v>-0.11096976623907587</v>
      </c>
      <c r="Z845" s="5">
        <f t="shared" si="390"/>
        <v>12.858938002218347</v>
      </c>
      <c r="AA845" s="5">
        <f t="shared" si="391"/>
        <v>7.8522906340376233</v>
      </c>
      <c r="AB845" s="5">
        <f t="shared" si="392"/>
        <v>1.0327823470066437</v>
      </c>
      <c r="AC845" s="5">
        <f t="shared" si="393"/>
        <v>1.5513611055102317</v>
      </c>
      <c r="AD845" s="5">
        <f t="shared" si="394"/>
        <v>-5.7882190817525014</v>
      </c>
      <c r="AE845">
        <f t="shared" si="414"/>
        <v>0</v>
      </c>
    </row>
    <row r="846" spans="1:31" x14ac:dyDescent="0.2">
      <c r="A846">
        <f t="shared" si="413"/>
        <v>8.1399999999998709</v>
      </c>
      <c r="B846" s="5">
        <f t="shared" si="395"/>
        <v>-56.72357388939421</v>
      </c>
      <c r="C846" s="5">
        <f t="shared" si="396"/>
        <v>531.79841395595588</v>
      </c>
      <c r="D846" s="5">
        <f t="shared" si="397"/>
        <v>-193.62057479708611</v>
      </c>
      <c r="E846" s="2">
        <f t="shared" si="405"/>
        <v>534.81503056744373</v>
      </c>
      <c r="F846" s="2">
        <f t="shared" si="406"/>
        <v>-6.088358746913709</v>
      </c>
      <c r="G846" s="3">
        <f t="shared" si="398"/>
        <v>-5.3965451541528973</v>
      </c>
      <c r="H846" s="3">
        <f t="shared" si="399"/>
        <v>53.469956455061492</v>
      </c>
      <c r="I846" s="3">
        <f t="shared" si="400"/>
        <v>-87.671471392732073</v>
      </c>
      <c r="J846" s="2">
        <f t="shared" si="407"/>
        <v>102.83212454808867</v>
      </c>
      <c r="K846" s="2">
        <f t="shared" si="401"/>
        <v>70.096881082541699</v>
      </c>
      <c r="L846" s="6">
        <f t="shared" si="384"/>
        <v>2959.6230000841333</v>
      </c>
      <c r="M846" s="2">
        <f t="shared" si="385"/>
        <v>37.509110938566273</v>
      </c>
      <c r="N846" s="2">
        <f t="shared" si="402"/>
        <v>102.83212454808867</v>
      </c>
      <c r="O846" s="2">
        <f t="shared" si="403"/>
        <v>70.096881082541699</v>
      </c>
      <c r="P846" s="5">
        <f t="shared" si="386"/>
        <v>0.3871716948342343</v>
      </c>
      <c r="Q846" s="4">
        <f t="shared" si="404"/>
        <v>0.36476063393035724</v>
      </c>
      <c r="R846" s="4">
        <f t="shared" si="387"/>
        <v>0.28489242625706618</v>
      </c>
      <c r="S846" s="4">
        <f t="shared" si="408"/>
        <v>0</v>
      </c>
      <c r="T846" s="4">
        <f t="shared" si="409"/>
        <v>0</v>
      </c>
      <c r="U846" s="5">
        <f t="shared" si="410"/>
        <v>1.1421985710940583</v>
      </c>
      <c r="V846" s="5">
        <f t="shared" si="411"/>
        <v>-11.317112358901314</v>
      </c>
      <c r="W846" s="5">
        <f t="shared" si="412"/>
        <v>18.555988412962886</v>
      </c>
      <c r="X846" s="5">
        <f t="shared" si="388"/>
        <v>1</v>
      </c>
      <c r="Y846" s="5">
        <f t="shared" si="389"/>
        <v>-0.11031381365247926</v>
      </c>
      <c r="Z846" s="5">
        <f t="shared" si="390"/>
        <v>12.87219090863692</v>
      </c>
      <c r="AA846" s="5">
        <f t="shared" si="391"/>
        <v>7.8574111954469164</v>
      </c>
      <c r="AB846" s="5">
        <f t="shared" si="392"/>
        <v>1.031884757441579</v>
      </c>
      <c r="AC846" s="5">
        <f t="shared" si="393"/>
        <v>1.5550785497356063</v>
      </c>
      <c r="AD846" s="5">
        <f t="shared" si="394"/>
        <v>-5.7606003915901951</v>
      </c>
      <c r="AE846">
        <f t="shared" si="414"/>
        <v>0</v>
      </c>
    </row>
    <row r="847" spans="1:31" x14ac:dyDescent="0.2">
      <c r="A847">
        <f t="shared" si="413"/>
        <v>8.1499999999998707</v>
      </c>
      <c r="B847" s="5">
        <f t="shared" si="395"/>
        <v>-56.777487746697865</v>
      </c>
      <c r="C847" s="5">
        <f t="shared" si="396"/>
        <v>532.33319127443394</v>
      </c>
      <c r="D847" s="5">
        <f t="shared" si="397"/>
        <v>-194.49757754103302</v>
      </c>
      <c r="E847" s="2">
        <f t="shared" si="405"/>
        <v>535.35250970482014</v>
      </c>
      <c r="F847" s="2">
        <f t="shared" si="406"/>
        <v>-6.0880259206124503</v>
      </c>
      <c r="G847" s="3">
        <f t="shared" si="398"/>
        <v>-5.3862263065784814</v>
      </c>
      <c r="H847" s="3">
        <f t="shared" si="399"/>
        <v>53.485507240558846</v>
      </c>
      <c r="I847" s="3">
        <f t="shared" si="400"/>
        <v>-87.72907739664798</v>
      </c>
      <c r="J847" s="2">
        <f t="shared" si="407"/>
        <v>102.88878432303787</v>
      </c>
      <c r="K847" s="2">
        <f t="shared" si="401"/>
        <v>70.135503969350964</v>
      </c>
      <c r="L847" s="6">
        <f t="shared" si="384"/>
        <v>2959.6199938623949</v>
      </c>
      <c r="M847" s="2">
        <f t="shared" si="385"/>
        <v>37.509072838881046</v>
      </c>
      <c r="N847" s="2">
        <f t="shared" si="402"/>
        <v>102.88878432303787</v>
      </c>
      <c r="O847" s="2">
        <f t="shared" si="403"/>
        <v>70.135503969350964</v>
      </c>
      <c r="P847" s="5">
        <f t="shared" si="386"/>
        <v>0.38717151937111977</v>
      </c>
      <c r="Q847" s="4">
        <f t="shared" si="404"/>
        <v>0.36455939377332475</v>
      </c>
      <c r="R847" s="4">
        <f t="shared" si="387"/>
        <v>0.28482850382697517</v>
      </c>
      <c r="S847" s="4">
        <f t="shared" si="408"/>
        <v>0</v>
      </c>
      <c r="T847" s="4">
        <f t="shared" si="409"/>
        <v>0</v>
      </c>
      <c r="U847" s="5">
        <f t="shared" si="410"/>
        <v>1.1406421722070257</v>
      </c>
      <c r="V847" s="5">
        <f t="shared" si="411"/>
        <v>-11.326636069107154</v>
      </c>
      <c r="W847" s="5">
        <f t="shared" si="412"/>
        <v>18.578403452007418</v>
      </c>
      <c r="X847" s="5">
        <f t="shared" si="388"/>
        <v>1</v>
      </c>
      <c r="Y847" s="5">
        <f t="shared" si="389"/>
        <v>-0.10966486321781012</v>
      </c>
      <c r="Z847" s="5">
        <f t="shared" si="390"/>
        <v>12.885390572626982</v>
      </c>
      <c r="AA847" s="5">
        <f t="shared" si="391"/>
        <v>7.8625280352850915</v>
      </c>
      <c r="AB847" s="5">
        <f t="shared" si="392"/>
        <v>1.0309773089892156</v>
      </c>
      <c r="AC847" s="5">
        <f t="shared" si="393"/>
        <v>1.5587545035198271</v>
      </c>
      <c r="AD847" s="5">
        <f t="shared" si="394"/>
        <v>-5.7330685127074901</v>
      </c>
      <c r="AE847">
        <f t="shared" si="414"/>
        <v>0</v>
      </c>
    </row>
    <row r="848" spans="1:31" x14ac:dyDescent="0.2">
      <c r="A848">
        <f t="shared" si="413"/>
        <v>8.1599999999998705</v>
      </c>
      <c r="B848" s="5">
        <f t="shared" si="395"/>
        <v>-56.831298460898203</v>
      </c>
      <c r="C848" s="5">
        <f t="shared" si="396"/>
        <v>532.86812428456471</v>
      </c>
      <c r="D848" s="5">
        <f t="shared" si="397"/>
        <v>-195.37515496842514</v>
      </c>
      <c r="E848" s="2">
        <f t="shared" si="405"/>
        <v>535.89013273552814</v>
      </c>
      <c r="F848" s="2">
        <f t="shared" si="406"/>
        <v>-6.0876810310461407</v>
      </c>
      <c r="G848" s="3">
        <f t="shared" si="398"/>
        <v>-5.3759165334885894</v>
      </c>
      <c r="H848" s="3">
        <f t="shared" si="399"/>
        <v>53.501094785594042</v>
      </c>
      <c r="I848" s="3">
        <f t="shared" si="400"/>
        <v>-87.786408081775051</v>
      </c>
      <c r="J848" s="2">
        <f t="shared" si="407"/>
        <v>102.9452333317677</v>
      </c>
      <c r="K848" s="2">
        <f t="shared" si="401"/>
        <v>70.173983184572393</v>
      </c>
      <c r="L848" s="6">
        <f t="shared" si="384"/>
        <v>2959.616988827268</v>
      </c>
      <c r="M848" s="2">
        <f t="shared" si="385"/>
        <v>37.50903475423447</v>
      </c>
      <c r="N848" s="2">
        <f t="shared" si="402"/>
        <v>102.9452333317677</v>
      </c>
      <c r="O848" s="2">
        <f t="shared" si="403"/>
        <v>70.173983184572393</v>
      </c>
      <c r="P848" s="5">
        <f t="shared" si="386"/>
        <v>0.38717134397744191</v>
      </c>
      <c r="Q848" s="4">
        <f t="shared" si="404"/>
        <v>0.36435912125578351</v>
      </c>
      <c r="R848" s="4">
        <f t="shared" si="387"/>
        <v>0.2847648471776274</v>
      </c>
      <c r="S848" s="4">
        <f t="shared" si="408"/>
        <v>0</v>
      </c>
      <c r="T848" s="4">
        <f t="shared" si="409"/>
        <v>0</v>
      </c>
      <c r="U848" s="5">
        <f t="shared" si="410"/>
        <v>1.1390829588222231</v>
      </c>
      <c r="V848" s="5">
        <f t="shared" si="411"/>
        <v>-11.336147979413569</v>
      </c>
      <c r="W848" s="5">
        <f t="shared" si="412"/>
        <v>18.600735491195046</v>
      </c>
      <c r="X848" s="5">
        <f t="shared" si="388"/>
        <v>1</v>
      </c>
      <c r="Y848" s="5">
        <f t="shared" si="389"/>
        <v>-0.10902289020051091</v>
      </c>
      <c r="Z848" s="5">
        <f t="shared" si="390"/>
        <v>12.898537096734902</v>
      </c>
      <c r="AA848" s="5">
        <f t="shared" si="391"/>
        <v>7.8676411173184793</v>
      </c>
      <c r="AB848" s="5">
        <f t="shared" si="392"/>
        <v>1.0300600686217123</v>
      </c>
      <c r="AC848" s="5">
        <f t="shared" si="393"/>
        <v>1.5623891173213327</v>
      </c>
      <c r="AD848" s="5">
        <f t="shared" si="394"/>
        <v>-5.7056233914864762</v>
      </c>
      <c r="AE848">
        <f t="shared" si="414"/>
        <v>0</v>
      </c>
    </row>
    <row r="849" spans="1:31" x14ac:dyDescent="0.2">
      <c r="A849">
        <f t="shared" si="413"/>
        <v>8.1699999999998703</v>
      </c>
      <c r="B849" s="5">
        <f t="shared" si="395"/>
        <v>-56.885006123229658</v>
      </c>
      <c r="C849" s="5">
        <f t="shared" si="396"/>
        <v>533.40321335187662</v>
      </c>
      <c r="D849" s="5">
        <f t="shared" si="397"/>
        <v>-196.25330433041245</v>
      </c>
      <c r="E849" s="2">
        <f t="shared" si="405"/>
        <v>536.42790003480195</v>
      </c>
      <c r="F849" s="2">
        <f t="shared" si="406"/>
        <v>-6.0873241203123447</v>
      </c>
      <c r="G849" s="3">
        <f t="shared" si="398"/>
        <v>-5.3656159328023723</v>
      </c>
      <c r="H849" s="3">
        <f t="shared" si="399"/>
        <v>53.516718676767255</v>
      </c>
      <c r="I849" s="3">
        <f t="shared" si="400"/>
        <v>-87.843464315689914</v>
      </c>
      <c r="J849" s="2">
        <f t="shared" si="407"/>
        <v>103.00147200525087</v>
      </c>
      <c r="K849" s="2">
        <f t="shared" si="401"/>
        <v>70.212319021984229</v>
      </c>
      <c r="L849" s="6">
        <f t="shared" si="384"/>
        <v>2959.6139849844012</v>
      </c>
      <c r="M849" s="2">
        <f t="shared" si="385"/>
        <v>37.50899668469814</v>
      </c>
      <c r="N849" s="2">
        <f t="shared" si="402"/>
        <v>103.00147200525087</v>
      </c>
      <c r="O849" s="2">
        <f t="shared" si="403"/>
        <v>70.212319021984229</v>
      </c>
      <c r="P849" s="5">
        <f t="shared" si="386"/>
        <v>0.38717116865353018</v>
      </c>
      <c r="Q849" s="4">
        <f t="shared" si="404"/>
        <v>0.36415981203439485</v>
      </c>
      <c r="R849" s="4">
        <f t="shared" si="387"/>
        <v>0.28470145548813269</v>
      </c>
      <c r="S849" s="4">
        <f t="shared" si="408"/>
        <v>0</v>
      </c>
      <c r="T849" s="4">
        <f t="shared" si="409"/>
        <v>0</v>
      </c>
      <c r="U849" s="5">
        <f t="shared" si="410"/>
        <v>1.1375209730425633</v>
      </c>
      <c r="V849" s="5">
        <f t="shared" si="411"/>
        <v>-11.345648042208396</v>
      </c>
      <c r="W849" s="5">
        <f t="shared" si="412"/>
        <v>18.622984621939711</v>
      </c>
      <c r="X849" s="5">
        <f t="shared" si="388"/>
        <v>1</v>
      </c>
      <c r="Y849" s="5">
        <f t="shared" si="389"/>
        <v>-0.10838786981658118</v>
      </c>
      <c r="Z849" s="5">
        <f t="shared" si="390"/>
        <v>12.911630584086451</v>
      </c>
      <c r="AA849" s="5">
        <f t="shared" si="391"/>
        <v>7.8727504054571558</v>
      </c>
      <c r="AB849" s="5">
        <f t="shared" si="392"/>
        <v>1.0291331032259821</v>
      </c>
      <c r="AC849" s="5">
        <f t="shared" si="393"/>
        <v>1.5659825418780553</v>
      </c>
      <c r="AD849" s="5">
        <f t="shared" si="394"/>
        <v>-5.6782649726031309</v>
      </c>
      <c r="AE849">
        <f t="shared" si="414"/>
        <v>0</v>
      </c>
    </row>
    <row r="850" spans="1:31" x14ac:dyDescent="0.2">
      <c r="A850">
        <f t="shared" si="413"/>
        <v>8.17999999999987</v>
      </c>
      <c r="B850" s="5">
        <f t="shared" si="395"/>
        <v>-56.938610825902515</v>
      </c>
      <c r="C850" s="5">
        <f t="shared" si="396"/>
        <v>533.93845883777135</v>
      </c>
      <c r="D850" s="5">
        <f t="shared" si="397"/>
        <v>-197.13202288681799</v>
      </c>
      <c r="E850" s="2">
        <f t="shared" si="405"/>
        <v>536.96581197394494</v>
      </c>
      <c r="F850" s="2">
        <f t="shared" si="406"/>
        <v>-6.0869552305106041</v>
      </c>
      <c r="G850" s="3">
        <f t="shared" si="398"/>
        <v>-5.3553246017701124</v>
      </c>
      <c r="H850" s="3">
        <f t="shared" si="399"/>
        <v>53.532378502186035</v>
      </c>
      <c r="I850" s="3">
        <f t="shared" si="400"/>
        <v>-87.900246965415946</v>
      </c>
      <c r="J850" s="2">
        <f t="shared" si="407"/>
        <v>103.05750077637605</v>
      </c>
      <c r="K850" s="2">
        <f t="shared" si="401"/>
        <v>70.250511776670777</v>
      </c>
      <c r="L850" s="6">
        <f t="shared" si="384"/>
        <v>2959.6109823393781</v>
      </c>
      <c r="M850" s="2">
        <f t="shared" si="385"/>
        <v>37.508958630342811</v>
      </c>
      <c r="N850" s="2">
        <f t="shared" si="402"/>
        <v>103.05750077637605</v>
      </c>
      <c r="O850" s="2">
        <f t="shared" si="403"/>
        <v>70.250511776670777</v>
      </c>
      <c r="P850" s="5">
        <f t="shared" si="386"/>
        <v>0.38717099339971028</v>
      </c>
      <c r="Q850" s="4">
        <f t="shared" si="404"/>
        <v>0.36396146178368244</v>
      </c>
      <c r="R850" s="4">
        <f t="shared" si="387"/>
        <v>0.28463832793792632</v>
      </c>
      <c r="S850" s="4">
        <f t="shared" si="408"/>
        <v>0</v>
      </c>
      <c r="T850" s="4">
        <f t="shared" si="409"/>
        <v>0</v>
      </c>
      <c r="U850" s="5">
        <f t="shared" si="410"/>
        <v>1.1359562568351349</v>
      </c>
      <c r="V850" s="5">
        <f t="shared" si="411"/>
        <v>-11.355136210179497</v>
      </c>
      <c r="W850" s="5">
        <f t="shared" si="412"/>
        <v>18.645150937202541</v>
      </c>
      <c r="X850" s="5">
        <f t="shared" si="388"/>
        <v>1</v>
      </c>
      <c r="Y850" s="5">
        <f t="shared" si="389"/>
        <v>-0.1077597772339704</v>
      </c>
      <c r="Z850" s="5">
        <f t="shared" si="390"/>
        <v>12.924671138378677</v>
      </c>
      <c r="AA850" s="5">
        <f t="shared" si="391"/>
        <v>7.877855863755622</v>
      </c>
      <c r="AB850" s="5">
        <f t="shared" si="392"/>
        <v>1.0281964796011644</v>
      </c>
      <c r="AC850" s="5">
        <f t="shared" si="393"/>
        <v>1.5695349281991806</v>
      </c>
      <c r="AD850" s="5">
        <f t="shared" si="394"/>
        <v>-5.6509931990418352</v>
      </c>
      <c r="AE850">
        <f t="shared" si="414"/>
        <v>0</v>
      </c>
    </row>
    <row r="851" spans="1:31" x14ac:dyDescent="0.2">
      <c r="A851">
        <f t="shared" si="413"/>
        <v>8.1899999999998698</v>
      </c>
      <c r="B851" s="5">
        <f t="shared" si="395"/>
        <v>-56.992112662096233</v>
      </c>
      <c r="C851" s="5">
        <f t="shared" si="396"/>
        <v>534.4738610995397</v>
      </c>
      <c r="D851" s="5">
        <f t="shared" si="397"/>
        <v>-198.01130790613209</v>
      </c>
      <c r="E851" s="2">
        <f t="shared" si="405"/>
        <v>537.50386892034476</v>
      </c>
      <c r="F851" s="2">
        <f t="shared" si="406"/>
        <v>-6.0865744037414844</v>
      </c>
      <c r="G851" s="3">
        <f t="shared" si="398"/>
        <v>-5.3450426369741004</v>
      </c>
      <c r="H851" s="3">
        <f t="shared" si="399"/>
        <v>53.548073851468025</v>
      </c>
      <c r="I851" s="3">
        <f t="shared" si="400"/>
        <v>-87.956756897406365</v>
      </c>
      <c r="J851" s="2">
        <f t="shared" si="407"/>
        <v>103.11332007991396</v>
      </c>
      <c r="K851" s="2">
        <f t="shared" si="401"/>
        <v>70.288561744999285</v>
      </c>
      <c r="L851" s="6">
        <f t="shared" si="384"/>
        <v>2959.6079808977156</v>
      </c>
      <c r="M851" s="2">
        <f t="shared" si="385"/>
        <v>37.508920591238407</v>
      </c>
      <c r="N851" s="2">
        <f t="shared" si="402"/>
        <v>103.11332007991396</v>
      </c>
      <c r="O851" s="2">
        <f t="shared" si="403"/>
        <v>70.288561744999285</v>
      </c>
      <c r="P851" s="5">
        <f t="shared" si="386"/>
        <v>0.387170818216304</v>
      </c>
      <c r="Q851" s="4">
        <f t="shared" si="404"/>
        <v>0.36376406619599272</v>
      </c>
      <c r="R851" s="4">
        <f t="shared" si="387"/>
        <v>0.28457546370679765</v>
      </c>
      <c r="S851" s="4">
        <f t="shared" si="408"/>
        <v>0</v>
      </c>
      <c r="T851" s="4">
        <f t="shared" si="409"/>
        <v>0</v>
      </c>
      <c r="U851" s="5">
        <f t="shared" si="410"/>
        <v>1.1343888520300898</v>
      </c>
      <c r="V851" s="5">
        <f t="shared" si="411"/>
        <v>-11.364612436314907</v>
      </c>
      <c r="W851" s="5">
        <f t="shared" si="412"/>
        <v>18.667234531476755</v>
      </c>
      <c r="X851" s="5">
        <f t="shared" si="388"/>
        <v>1</v>
      </c>
      <c r="Y851" s="5">
        <f t="shared" si="389"/>
        <v>-0.10713858757396193</v>
      </c>
      <c r="Z851" s="5">
        <f t="shared" si="390"/>
        <v>12.937658863871849</v>
      </c>
      <c r="AA851" s="5">
        <f t="shared" si="391"/>
        <v>7.8829574564134841</v>
      </c>
      <c r="AB851" s="5">
        <f t="shared" si="392"/>
        <v>1.0272502644561279</v>
      </c>
      <c r="AC851" s="5">
        <f t="shared" si="393"/>
        <v>1.5730464275569425</v>
      </c>
      <c r="AD851" s="5">
        <f t="shared" si="394"/>
        <v>-5.6238080121097624</v>
      </c>
      <c r="AE851">
        <f t="shared" si="414"/>
        <v>0</v>
      </c>
    </row>
    <row r="852" spans="1:31" x14ac:dyDescent="0.2">
      <c r="A852">
        <f t="shared" si="413"/>
        <v>8.1999999999998696</v>
      </c>
      <c r="B852" s="5">
        <f t="shared" si="395"/>
        <v>-57.04551172595275</v>
      </c>
      <c r="C852" s="5">
        <f t="shared" si="396"/>
        <v>535.00942049037576</v>
      </c>
      <c r="D852" s="5">
        <f t="shared" si="397"/>
        <v>-198.89115666550677</v>
      </c>
      <c r="E852" s="2">
        <f t="shared" si="405"/>
        <v>538.04207123748552</v>
      </c>
      <c r="F852" s="2">
        <f t="shared" si="406"/>
        <v>-6.0861816821056616</v>
      </c>
      <c r="G852" s="3">
        <f t="shared" si="398"/>
        <v>-5.3347701343295393</v>
      </c>
      <c r="H852" s="3">
        <f t="shared" si="399"/>
        <v>53.563804315743596</v>
      </c>
      <c r="I852" s="3">
        <f t="shared" si="400"/>
        <v>-88.012994977527455</v>
      </c>
      <c r="J852" s="2">
        <f t="shared" si="407"/>
        <v>103.16893035248393</v>
      </c>
      <c r="K852" s="2">
        <f t="shared" si="401"/>
        <v>70.326469224597076</v>
      </c>
      <c r="L852" s="6">
        <f t="shared" si="384"/>
        <v>2959.6049806648639</v>
      </c>
      <c r="M852" s="2">
        <f t="shared" si="385"/>
        <v>37.508882567454002</v>
      </c>
      <c r="N852" s="2">
        <f t="shared" si="402"/>
        <v>103.16893035248393</v>
      </c>
      <c r="O852" s="2">
        <f t="shared" si="403"/>
        <v>70.326469224597076</v>
      </c>
      <c r="P852" s="5">
        <f t="shared" si="386"/>
        <v>0.38717064310362925</v>
      </c>
      <c r="Q852" s="4">
        <f t="shared" si="404"/>
        <v>0.36356762098145495</v>
      </c>
      <c r="R852" s="4">
        <f t="shared" si="387"/>
        <v>0.28451286197491849</v>
      </c>
      <c r="S852" s="4">
        <f t="shared" si="408"/>
        <v>0</v>
      </c>
      <c r="T852" s="4">
        <f t="shared" si="409"/>
        <v>0</v>
      </c>
      <c r="U852" s="5">
        <f t="shared" si="410"/>
        <v>1.1328188003195465</v>
      </c>
      <c r="V852" s="5">
        <f t="shared" si="411"/>
        <v>-11.374076673902929</v>
      </c>
      <c r="W852" s="5">
        <f t="shared" si="412"/>
        <v>18.689235500772575</v>
      </c>
      <c r="X852" s="5">
        <f t="shared" si="388"/>
        <v>0.99999999999999978</v>
      </c>
      <c r="Y852" s="5">
        <f t="shared" si="389"/>
        <v>-0.10652427591254342</v>
      </c>
      <c r="Z852" s="5">
        <f t="shared" si="390"/>
        <v>12.950593865381407</v>
      </c>
      <c r="AA852" s="5">
        <f t="shared" si="391"/>
        <v>7.8880551477761118</v>
      </c>
      <c r="AB852" s="5">
        <f t="shared" si="392"/>
        <v>1.0262945244070032</v>
      </c>
      <c r="AC852" s="5">
        <f t="shared" si="393"/>
        <v>1.5765171914784784</v>
      </c>
      <c r="AD852" s="5">
        <f t="shared" si="394"/>
        <v>-5.5967093514513131</v>
      </c>
      <c r="AE852">
        <f t="shared" si="414"/>
        <v>0</v>
      </c>
    </row>
    <row r="853" spans="1:31" x14ac:dyDescent="0.2">
      <c r="A853">
        <f t="shared" si="413"/>
        <v>8.2099999999998694</v>
      </c>
      <c r="B853" s="5">
        <f t="shared" si="395"/>
        <v>-57.098808112569827</v>
      </c>
      <c r="C853" s="5">
        <f t="shared" si="396"/>
        <v>535.5451373593927</v>
      </c>
      <c r="D853" s="5">
        <f t="shared" si="397"/>
        <v>-199.77156645074962</v>
      </c>
      <c r="E853" s="2">
        <f t="shared" si="405"/>
        <v>538.58041928496334</v>
      </c>
      <c r="F853" s="2">
        <f t="shared" si="406"/>
        <v>-6.0857771077029907</v>
      </c>
      <c r="G853" s="3">
        <f t="shared" si="398"/>
        <v>-5.3245071890854696</v>
      </c>
      <c r="H853" s="3">
        <f t="shared" si="399"/>
        <v>53.579569487658382</v>
      </c>
      <c r="I853" s="3">
        <f t="shared" si="400"/>
        <v>-88.068962071041966</v>
      </c>
      <c r="J853" s="2">
        <f t="shared" si="407"/>
        <v>103.22433203252064</v>
      </c>
      <c r="K853" s="2">
        <f t="shared" si="401"/>
        <v>70.364234514328984</v>
      </c>
      <c r="L853" s="6">
        <f t="shared" si="384"/>
        <v>2959.6019816462094</v>
      </c>
      <c r="M853" s="2">
        <f t="shared" si="385"/>
        <v>37.508844559057856</v>
      </c>
      <c r="N853" s="2">
        <f t="shared" si="402"/>
        <v>103.22433203252064</v>
      </c>
      <c r="O853" s="2">
        <f t="shared" si="403"/>
        <v>70.364234514328984</v>
      </c>
      <c r="P853" s="5">
        <f t="shared" si="386"/>
        <v>0.38717046806200017</v>
      </c>
      <c r="Q853" s="4">
        <f t="shared" si="404"/>
        <v>0.3633721218679406</v>
      </c>
      <c r="R853" s="4">
        <f t="shared" si="387"/>
        <v>0.28445052192287085</v>
      </c>
      <c r="S853" s="4">
        <f t="shared" si="408"/>
        <v>0</v>
      </c>
      <c r="T853" s="4">
        <f t="shared" si="409"/>
        <v>0</v>
      </c>
      <c r="U853" s="5">
        <f t="shared" si="410"/>
        <v>1.1312461432565193</v>
      </c>
      <c r="V853" s="5">
        <f t="shared" si="411"/>
        <v>-11.38352887653229</v>
      </c>
      <c r="W853" s="5">
        <f t="shared" si="412"/>
        <v>18.711153942602305</v>
      </c>
      <c r="X853" s="5">
        <f t="shared" si="388"/>
        <v>0.99999999999999978</v>
      </c>
      <c r="Y853" s="5">
        <f t="shared" si="389"/>
        <v>-0.1059168172817727</v>
      </c>
      <c r="Z853" s="5">
        <f t="shared" si="390"/>
        <v>12.963476248270021</v>
      </c>
      <c r="AA853" s="5">
        <f t="shared" si="391"/>
        <v>7.8931489023353052</v>
      </c>
      <c r="AB853" s="5">
        <f t="shared" si="392"/>
        <v>1.0253293259747467</v>
      </c>
      <c r="AC853" s="5">
        <f t="shared" si="393"/>
        <v>1.579947371737731</v>
      </c>
      <c r="AD853" s="5">
        <f t="shared" si="394"/>
        <v>-5.5696971550623893</v>
      </c>
      <c r="AE853">
        <f t="shared" si="414"/>
        <v>0</v>
      </c>
    </row>
    <row r="854" spans="1:31" x14ac:dyDescent="0.2">
      <c r="A854">
        <f t="shared" si="413"/>
        <v>8.2199999999998692</v>
      </c>
      <c r="B854" s="5">
        <f t="shared" si="395"/>
        <v>-57.152001917994383</v>
      </c>
      <c r="C854" s="5">
        <f t="shared" si="396"/>
        <v>536.08101205163791</v>
      </c>
      <c r="D854" s="5">
        <f t="shared" si="397"/>
        <v>-200.65253455631779</v>
      </c>
      <c r="E854" s="2">
        <f t="shared" si="405"/>
        <v>539.11891341849878</v>
      </c>
      <c r="F854" s="2">
        <f t="shared" si="406"/>
        <v>-6.0853607226315853</v>
      </c>
      <c r="G854" s="3">
        <f t="shared" si="398"/>
        <v>-5.3142538958257219</v>
      </c>
      <c r="H854" s="3">
        <f t="shared" si="399"/>
        <v>53.595368961375762</v>
      </c>
      <c r="I854" s="3">
        <f t="shared" si="400"/>
        <v>-88.124659042592583</v>
      </c>
      <c r="J854" s="2">
        <f t="shared" si="407"/>
        <v>103.2795255602411</v>
      </c>
      <c r="K854" s="2">
        <f t="shared" si="401"/>
        <v>70.401857914274771</v>
      </c>
      <c r="L854" s="6">
        <f t="shared" si="384"/>
        <v>2959.5989838470728</v>
      </c>
      <c r="M854" s="2">
        <f t="shared" si="385"/>
        <v>37.508806566117407</v>
      </c>
      <c r="N854" s="2">
        <f t="shared" si="402"/>
        <v>103.2795255602411</v>
      </c>
      <c r="O854" s="2">
        <f t="shared" si="403"/>
        <v>70.401857914274771</v>
      </c>
      <c r="P854" s="5">
        <f t="shared" si="386"/>
        <v>0.38717029309172712</v>
      </c>
      <c r="Q854" s="4">
        <f t="shared" si="404"/>
        <v>0.36317756460102241</v>
      </c>
      <c r="R854" s="4">
        <f t="shared" si="387"/>
        <v>0.28438844273167457</v>
      </c>
      <c r="S854" s="4">
        <f t="shared" si="408"/>
        <v>0</v>
      </c>
      <c r="T854" s="4">
        <f t="shared" si="409"/>
        <v>0</v>
      </c>
      <c r="U854" s="5">
        <f t="shared" si="410"/>
        <v>1.1296709222538615</v>
      </c>
      <c r="V854" s="5">
        <f t="shared" si="411"/>
        <v>-11.392968998092236</v>
      </c>
      <c r="W854" s="5">
        <f t="shared" si="412"/>
        <v>18.732989955965291</v>
      </c>
      <c r="X854" s="5">
        <f t="shared" si="388"/>
        <v>0.99999999999999967</v>
      </c>
      <c r="Y854" s="5">
        <f t="shared" si="389"/>
        <v>-0.10531618667113052</v>
      </c>
      <c r="Z854" s="5">
        <f t="shared" si="390"/>
        <v>12.976306118439641</v>
      </c>
      <c r="AA854" s="5">
        <f t="shared" si="391"/>
        <v>7.8982386847299404</v>
      </c>
      <c r="AB854" s="5">
        <f t="shared" si="392"/>
        <v>1.0243547355827309</v>
      </c>
      <c r="AC854" s="5">
        <f t="shared" si="393"/>
        <v>1.5833371203474051</v>
      </c>
      <c r="AD854" s="5">
        <f t="shared" si="394"/>
        <v>-5.5427713593047692</v>
      </c>
      <c r="AE854">
        <f t="shared" si="414"/>
        <v>0</v>
      </c>
    </row>
    <row r="855" spans="1:31" x14ac:dyDescent="0.2">
      <c r="A855">
        <f t="shared" si="413"/>
        <v>8.229999999999869</v>
      </c>
      <c r="B855" s="5">
        <f t="shared" si="395"/>
        <v>-57.205093239215856</v>
      </c>
      <c r="C855" s="5">
        <f t="shared" si="396"/>
        <v>536.61704490810769</v>
      </c>
      <c r="D855" s="5">
        <f t="shared" si="397"/>
        <v>-201.53405828531166</v>
      </c>
      <c r="E855" s="2">
        <f t="shared" si="405"/>
        <v>539.65755398995157</v>
      </c>
      <c r="F855" s="2">
        <f t="shared" si="406"/>
        <v>-6.0849325689869138</v>
      </c>
      <c r="G855" s="3">
        <f t="shared" si="398"/>
        <v>-5.3040103484698946</v>
      </c>
      <c r="H855" s="3">
        <f t="shared" si="399"/>
        <v>53.611202332579239</v>
      </c>
      <c r="I855" s="3">
        <f t="shared" si="400"/>
        <v>-88.180086756185631</v>
      </c>
      <c r="J855" s="2">
        <f t="shared" si="407"/>
        <v>103.33451137761213</v>
      </c>
      <c r="K855" s="2">
        <f t="shared" si="401"/>
        <v>70.439339725706972</v>
      </c>
      <c r="L855" s="6">
        <f t="shared" si="384"/>
        <v>2959.5959872727103</v>
      </c>
      <c r="M855" s="2">
        <f t="shared" si="385"/>
        <v>37.508768588699283</v>
      </c>
      <c r="N855" s="2">
        <f t="shared" si="402"/>
        <v>103.33451137761213</v>
      </c>
      <c r="O855" s="2">
        <f t="shared" si="403"/>
        <v>70.439339725706972</v>
      </c>
      <c r="P855" s="5">
        <f t="shared" si="386"/>
        <v>0.38717011819311659</v>
      </c>
      <c r="Q855" s="4">
        <f t="shared" si="404"/>
        <v>0.36298394494393205</v>
      </c>
      <c r="R855" s="4">
        <f t="shared" si="387"/>
        <v>0.28432662358281474</v>
      </c>
      <c r="S855" s="4">
        <f t="shared" si="408"/>
        <v>0</v>
      </c>
      <c r="T855" s="4">
        <f t="shared" si="409"/>
        <v>0</v>
      </c>
      <c r="U855" s="5">
        <f t="shared" si="410"/>
        <v>1.1280931785832324</v>
      </c>
      <c r="V855" s="5">
        <f t="shared" si="411"/>
        <v>-11.402396992772646</v>
      </c>
      <c r="W855" s="5">
        <f t="shared" si="412"/>
        <v>18.754743641333086</v>
      </c>
      <c r="X855" s="5">
        <f t="shared" si="388"/>
        <v>1.0000000000000002</v>
      </c>
      <c r="Y855" s="5">
        <f t="shared" si="389"/>
        <v>-0.10472235902886881</v>
      </c>
      <c r="Z855" s="5">
        <f t="shared" si="390"/>
        <v>12.989083582323651</v>
      </c>
      <c r="AA855" s="5">
        <f t="shared" si="391"/>
        <v>7.9033244597466297</v>
      </c>
      <c r="AB855" s="5">
        <f t="shared" si="392"/>
        <v>1.0233708195543636</v>
      </c>
      <c r="AC855" s="5">
        <f t="shared" si="393"/>
        <v>1.5866865895510056</v>
      </c>
      <c r="AD855" s="5">
        <f t="shared" si="394"/>
        <v>-5.5159318989202859</v>
      </c>
      <c r="AE855">
        <f t="shared" si="414"/>
        <v>0</v>
      </c>
    </row>
    <row r="856" spans="1:31" x14ac:dyDescent="0.2">
      <c r="A856">
        <f t="shared" si="413"/>
        <v>8.2399999999998688</v>
      </c>
      <c r="B856" s="5">
        <f t="shared" si="395"/>
        <v>-57.258082174159576</v>
      </c>
      <c r="C856" s="5">
        <f t="shared" si="396"/>
        <v>537.15323626576298</v>
      </c>
      <c r="D856" s="5">
        <f t="shared" si="397"/>
        <v>-202.41613494946844</v>
      </c>
      <c r="E856" s="2">
        <f t="shared" si="405"/>
        <v>540.19634134733394</v>
      </c>
      <c r="F856" s="2">
        <f t="shared" si="406"/>
        <v>-6.0844926888608759</v>
      </c>
      <c r="G856" s="3">
        <f t="shared" si="398"/>
        <v>-5.2937766402743511</v>
      </c>
      <c r="H856" s="3">
        <f t="shared" si="399"/>
        <v>53.62706919847475</v>
      </c>
      <c r="I856" s="3">
        <f t="shared" si="400"/>
        <v>-88.235246075174828</v>
      </c>
      <c r="J856" s="2">
        <f t="shared" si="407"/>
        <v>103.38928992831785</v>
      </c>
      <c r="K856" s="2">
        <f t="shared" si="401"/>
        <v>70.476680251068743</v>
      </c>
      <c r="L856" s="6">
        <f t="shared" si="384"/>
        <v>2959.5929919283135</v>
      </c>
      <c r="M856" s="2">
        <f t="shared" si="385"/>
        <v>37.508730626869252</v>
      </c>
      <c r="N856" s="2">
        <f t="shared" si="402"/>
        <v>103.38928992831785</v>
      </c>
      <c r="O856" s="2">
        <f t="shared" si="403"/>
        <v>70.476680251068743</v>
      </c>
      <c r="P856" s="5">
        <f t="shared" si="386"/>
        <v>0.38716994336647148</v>
      </c>
      <c r="Q856" s="4">
        <f t="shared" si="404"/>
        <v>0.36279125867751782</v>
      </c>
      <c r="R856" s="4">
        <f t="shared" si="387"/>
        <v>0.28426506365826737</v>
      </c>
      <c r="S856" s="4">
        <f t="shared" si="408"/>
        <v>0</v>
      </c>
      <c r="T856" s="4">
        <f t="shared" si="409"/>
        <v>0</v>
      </c>
      <c r="U856" s="5">
        <f t="shared" si="410"/>
        <v>1.1265129533740816</v>
      </c>
      <c r="V856" s="5">
        <f t="shared" si="411"/>
        <v>-11.41181281506414</v>
      </c>
      <c r="W856" s="5">
        <f t="shared" si="412"/>
        <v>18.776415100634601</v>
      </c>
      <c r="X856" s="5">
        <f t="shared" si="388"/>
        <v>1</v>
      </c>
      <c r="Y856" s="5">
        <f t="shared" si="389"/>
        <v>-0.10413530926334243</v>
      </c>
      <c r="Z856" s="5">
        <f t="shared" si="390"/>
        <v>13.001808746878991</v>
      </c>
      <c r="AA856" s="5">
        <f t="shared" si="391"/>
        <v>7.9084061923203217</v>
      </c>
      <c r="AB856" s="5">
        <f t="shared" si="392"/>
        <v>1.0223776441107393</v>
      </c>
      <c r="AC856" s="5">
        <f t="shared" si="393"/>
        <v>1.5899959318148511</v>
      </c>
      <c r="AD856" s="5">
        <f t="shared" si="394"/>
        <v>-5.4891787070450775</v>
      </c>
      <c r="AE856">
        <f t="shared" si="414"/>
        <v>0</v>
      </c>
    </row>
    <row r="857" spans="1:31" x14ac:dyDescent="0.2">
      <c r="A857">
        <f t="shared" si="413"/>
        <v>8.2499999999998685</v>
      </c>
      <c r="B857" s="5">
        <f t="shared" si="395"/>
        <v>-57.310968821680113</v>
      </c>
      <c r="C857" s="5">
        <f t="shared" si="396"/>
        <v>537.68958645754435</v>
      </c>
      <c r="D857" s="5">
        <f t="shared" si="397"/>
        <v>-203.29876186915556</v>
      </c>
      <c r="E857" s="2">
        <f t="shared" si="405"/>
        <v>540.73527583482542</v>
      </c>
      <c r="F857" s="2">
        <f t="shared" si="406"/>
        <v>-6.0840411243409065</v>
      </c>
      <c r="G857" s="3">
        <f t="shared" si="398"/>
        <v>-5.2835528638332434</v>
      </c>
      <c r="H857" s="3">
        <f t="shared" si="399"/>
        <v>53.642969157792898</v>
      </c>
      <c r="I857" s="3">
        <f t="shared" si="400"/>
        <v>-88.290137862245274</v>
      </c>
      <c r="J857" s="2">
        <f t="shared" si="407"/>
        <v>103.44386165772775</v>
      </c>
      <c r="K857" s="2">
        <f t="shared" si="401"/>
        <v>70.513879793952114</v>
      </c>
      <c r="L857" s="6">
        <f t="shared" si="384"/>
        <v>2959.58999781901</v>
      </c>
      <c r="M857" s="2">
        <f t="shared" si="385"/>
        <v>37.508692680692313</v>
      </c>
      <c r="N857" s="2">
        <f t="shared" si="402"/>
        <v>103.44386165772775</v>
      </c>
      <c r="O857" s="2">
        <f t="shared" si="403"/>
        <v>70.513879793952114</v>
      </c>
      <c r="P857" s="5">
        <f t="shared" si="386"/>
        <v>0.38716976861209085</v>
      </c>
      <c r="Q857" s="4">
        <f t="shared" si="404"/>
        <v>0.36259950160020188</v>
      </c>
      <c r="R857" s="4">
        <f t="shared" si="387"/>
        <v>0.28420376214052695</v>
      </c>
      <c r="S857" s="4">
        <f t="shared" si="408"/>
        <v>0</v>
      </c>
      <c r="T857" s="4">
        <f t="shared" si="409"/>
        <v>0</v>
      </c>
      <c r="U857" s="5">
        <f t="shared" si="410"/>
        <v>1.1249302876126535</v>
      </c>
      <c r="V857" s="5">
        <f t="shared" si="411"/>
        <v>-11.421216419758194</v>
      </c>
      <c r="W857" s="5">
        <f t="shared" si="412"/>
        <v>18.798004437241325</v>
      </c>
      <c r="X857" s="5">
        <f t="shared" si="388"/>
        <v>1</v>
      </c>
      <c r="Y857" s="5">
        <f t="shared" si="389"/>
        <v>-0.10355501224433962</v>
      </c>
      <c r="Z857" s="5">
        <f t="shared" si="390"/>
        <v>13.014481719578447</v>
      </c>
      <c r="AA857" s="5">
        <f t="shared" si="391"/>
        <v>7.913483847534974</v>
      </c>
      <c r="AB857" s="5">
        <f t="shared" si="392"/>
        <v>1.0213752753683139</v>
      </c>
      <c r="AC857" s="5">
        <f t="shared" si="393"/>
        <v>1.5932652998202528</v>
      </c>
      <c r="AD857" s="5">
        <f t="shared" si="394"/>
        <v>-5.4625117152237017</v>
      </c>
      <c r="AE857">
        <f t="shared" si="414"/>
        <v>0</v>
      </c>
    </row>
    <row r="858" spans="1:31" x14ac:dyDescent="0.2">
      <c r="A858">
        <f t="shared" si="413"/>
        <v>8.2599999999998683</v>
      </c>
      <c r="B858" s="5">
        <f t="shared" si="395"/>
        <v>-57.363753281554679</v>
      </c>
      <c r="C858" s="5">
        <f t="shared" si="396"/>
        <v>538.22609581238726</v>
      </c>
      <c r="D858" s="5">
        <f t="shared" si="397"/>
        <v>-204.18193637336375</v>
      </c>
      <c r="E858" s="2">
        <f t="shared" si="405"/>
        <v>541.27435779278528</v>
      </c>
      <c r="F858" s="2">
        <f t="shared" si="406"/>
        <v>-6.0835779175090723</v>
      </c>
      <c r="G858" s="3">
        <f t="shared" si="398"/>
        <v>-5.2733391110795607</v>
      </c>
      <c r="H858" s="3">
        <f t="shared" si="399"/>
        <v>53.6589018107911</v>
      </c>
      <c r="I858" s="3">
        <f t="shared" si="400"/>
        <v>-88.344762979397515</v>
      </c>
      <c r="J858" s="2">
        <f t="shared" si="407"/>
        <v>103.49822701286475</v>
      </c>
      <c r="K858" s="2">
        <f t="shared" si="401"/>
        <v>70.550938659076166</v>
      </c>
      <c r="L858" s="6">
        <f t="shared" si="384"/>
        <v>2959.5870049498653</v>
      </c>
      <c r="M858" s="2">
        <f t="shared" si="385"/>
        <v>37.508654750232672</v>
      </c>
      <c r="N858" s="2">
        <f t="shared" si="402"/>
        <v>103.49822701286475</v>
      </c>
      <c r="O858" s="2">
        <f t="shared" si="403"/>
        <v>70.550938659076166</v>
      </c>
      <c r="P858" s="5">
        <f t="shared" si="386"/>
        <v>0.38716959393027006</v>
      </c>
      <c r="Q858" s="4">
        <f t="shared" si="404"/>
        <v>0.36240866952793671</v>
      </c>
      <c r="R858" s="4">
        <f t="shared" si="387"/>
        <v>0.28414271821263148</v>
      </c>
      <c r="S858" s="4">
        <f t="shared" si="408"/>
        <v>0</v>
      </c>
      <c r="T858" s="4">
        <f t="shared" si="409"/>
        <v>0</v>
      </c>
      <c r="U858" s="5">
        <f t="shared" si="410"/>
        <v>1.1233452221410112</v>
      </c>
      <c r="V858" s="5">
        <f t="shared" si="411"/>
        <v>-11.430607761947211</v>
      </c>
      <c r="W858" s="5">
        <f t="shared" si="412"/>
        <v>18.819511755952572</v>
      </c>
      <c r="X858" s="5">
        <f t="shared" si="388"/>
        <v>1</v>
      </c>
      <c r="Y858" s="5">
        <f t="shared" si="389"/>
        <v>-0.10298144280439622</v>
      </c>
      <c r="Z858" s="5">
        <f t="shared" si="390"/>
        <v>13.027102608402855</v>
      </c>
      <c r="AA858" s="5">
        <f t="shared" si="391"/>
        <v>7.9185573906241302</v>
      </c>
      <c r="AB858" s="5">
        <f t="shared" si="392"/>
        <v>1.0203637793366149</v>
      </c>
      <c r="AC858" s="5">
        <f t="shared" si="393"/>
        <v>1.5964948464556432</v>
      </c>
      <c r="AD858" s="5">
        <f t="shared" si="394"/>
        <v>-5.4359308534232973</v>
      </c>
      <c r="AE858">
        <f t="shared" si="414"/>
        <v>0</v>
      </c>
    </row>
    <row r="859" spans="1:31" x14ac:dyDescent="0.2">
      <c r="A859">
        <f t="shared" si="413"/>
        <v>8.2699999999998681</v>
      </c>
      <c r="B859" s="5">
        <f t="shared" si="395"/>
        <v>-57.416435654476508</v>
      </c>
      <c r="C859" s="5">
        <f t="shared" si="396"/>
        <v>538.76276465523745</v>
      </c>
      <c r="D859" s="5">
        <f t="shared" si="397"/>
        <v>-205.06565579970041</v>
      </c>
      <c r="E859" s="2">
        <f t="shared" si="405"/>
        <v>541.8135875577683</v>
      </c>
      <c r="F859" s="2">
        <f t="shared" si="406"/>
        <v>-6.0831031104411686</v>
      </c>
      <c r="G859" s="3">
        <f t="shared" si="398"/>
        <v>-5.2631354732861944</v>
      </c>
      <c r="H859" s="3">
        <f t="shared" si="399"/>
        <v>53.674866759255657</v>
      </c>
      <c r="I859" s="3">
        <f t="shared" si="400"/>
        <v>-88.399122287931746</v>
      </c>
      <c r="J859" s="2">
        <f t="shared" si="407"/>
        <v>103.5523864423738</v>
      </c>
      <c r="K859" s="2">
        <f t="shared" si="401"/>
        <v>70.587857152265713</v>
      </c>
      <c r="L859" s="6">
        <f t="shared" si="384"/>
        <v>2959.5840133258803</v>
      </c>
      <c r="M859" s="2">
        <f t="shared" si="385"/>
        <v>37.508616835553688</v>
      </c>
      <c r="N859" s="2">
        <f t="shared" si="402"/>
        <v>103.5523864423738</v>
      </c>
      <c r="O859" s="2">
        <f t="shared" si="403"/>
        <v>70.587857152265713</v>
      </c>
      <c r="P859" s="5">
        <f t="shared" si="386"/>
        <v>0.38716941932130078</v>
      </c>
      <c r="Q859" s="4">
        <f t="shared" si="404"/>
        <v>0.36221875829416039</v>
      </c>
      <c r="R859" s="4">
        <f t="shared" si="387"/>
        <v>0.28408193105818819</v>
      </c>
      <c r="S859" s="4">
        <f t="shared" si="408"/>
        <v>0</v>
      </c>
      <c r="T859" s="4">
        <f t="shared" si="409"/>
        <v>0</v>
      </c>
      <c r="U859" s="5">
        <f t="shared" si="410"/>
        <v>1.1217577976560777</v>
      </c>
      <c r="V859" s="5">
        <f t="shared" si="411"/>
        <v>-11.439986797024631</v>
      </c>
      <c r="W859" s="5">
        <f t="shared" si="412"/>
        <v>18.84093716298084</v>
      </c>
      <c r="X859" s="5">
        <f t="shared" si="388"/>
        <v>0.99999999999999978</v>
      </c>
      <c r="Y859" s="5">
        <f t="shared" si="389"/>
        <v>-0.1024145757401055</v>
      </c>
      <c r="Z859" s="5">
        <f t="shared" si="390"/>
        <v>13.039671521833466</v>
      </c>
      <c r="AA859" s="5">
        <f t="shared" si="391"/>
        <v>7.9236267869715631</v>
      </c>
      <c r="AB859" s="5">
        <f t="shared" si="392"/>
        <v>1.0193432219159722</v>
      </c>
      <c r="AC859" s="5">
        <f t="shared" si="393"/>
        <v>1.5996847248088351</v>
      </c>
      <c r="AD859" s="5">
        <f t="shared" si="394"/>
        <v>-5.4094360500475958</v>
      </c>
      <c r="AE859">
        <f t="shared" si="414"/>
        <v>0</v>
      </c>
    </row>
    <row r="860" spans="1:31" x14ac:dyDescent="0.2">
      <c r="A860">
        <f t="shared" si="413"/>
        <v>8.2799999999998679</v>
      </c>
      <c r="B860" s="5">
        <f t="shared" si="395"/>
        <v>-57.469016042048274</v>
      </c>
      <c r="C860" s="5">
        <f t="shared" si="396"/>
        <v>539.29959330706617</v>
      </c>
      <c r="D860" s="5">
        <f t="shared" si="397"/>
        <v>-205.94991749438225</v>
      </c>
      <c r="E860" s="2">
        <f t="shared" si="405"/>
        <v>542.35296546253733</v>
      </c>
      <c r="F860" s="2">
        <f t="shared" si="406"/>
        <v>-6.0826167452058408</v>
      </c>
      <c r="G860" s="3">
        <f t="shared" si="398"/>
        <v>-5.2529420410670342</v>
      </c>
      <c r="H860" s="3">
        <f t="shared" si="399"/>
        <v>53.690863606503747</v>
      </c>
      <c r="I860" s="3">
        <f t="shared" si="400"/>
        <v>-88.453216648432218</v>
      </c>
      <c r="J860" s="2">
        <f t="shared" si="407"/>
        <v>103.60634039649062</v>
      </c>
      <c r="K860" s="2">
        <f t="shared" si="401"/>
        <v>70.624635580429867</v>
      </c>
      <c r="L860" s="6">
        <f t="shared" si="384"/>
        <v>2959.5810229519943</v>
      </c>
      <c r="M860" s="2">
        <f t="shared" si="385"/>
        <v>37.508578936717974</v>
      </c>
      <c r="N860" s="2">
        <f t="shared" si="402"/>
        <v>103.60634039649062</v>
      </c>
      <c r="O860" s="2">
        <f t="shared" si="403"/>
        <v>70.624635580429867</v>
      </c>
      <c r="P860" s="5">
        <f t="shared" si="386"/>
        <v>0.3871692447854711</v>
      </c>
      <c r="Q860" s="4">
        <f t="shared" si="404"/>
        <v>0.36202976374975282</v>
      </c>
      <c r="R860" s="4">
        <f t="shared" si="387"/>
        <v>0.28402139986139902</v>
      </c>
      <c r="S860" s="4">
        <f t="shared" si="408"/>
        <v>0</v>
      </c>
      <c r="T860" s="4">
        <f t="shared" si="409"/>
        <v>0</v>
      </c>
      <c r="U860" s="5">
        <f t="shared" si="410"/>
        <v>1.1201680547087003</v>
      </c>
      <c r="V860" s="5">
        <f t="shared" si="411"/>
        <v>-11.449353480685007</v>
      </c>
      <c r="W860" s="5">
        <f t="shared" si="412"/>
        <v>18.862280765937186</v>
      </c>
      <c r="X860" s="5">
        <f t="shared" si="388"/>
        <v>0.99999999999999978</v>
      </c>
      <c r="Y860" s="5">
        <f t="shared" si="389"/>
        <v>-0.10185438581341542</v>
      </c>
      <c r="Z860" s="5">
        <f t="shared" si="390"/>
        <v>13.052188568844283</v>
      </c>
      <c r="AA860" s="5">
        <f t="shared" si="391"/>
        <v>7.928692002111859</v>
      </c>
      <c r="AB860" s="5">
        <f t="shared" si="392"/>
        <v>1.018313668895285</v>
      </c>
      <c r="AC860" s="5">
        <f t="shared" si="393"/>
        <v>1.6028350881592761</v>
      </c>
      <c r="AD860" s="5">
        <f t="shared" si="394"/>
        <v>-5.3830272319509547</v>
      </c>
      <c r="AE860">
        <f t="shared" si="414"/>
        <v>0</v>
      </c>
    </row>
    <row r="861" spans="1:31" x14ac:dyDescent="0.2">
      <c r="A861">
        <f t="shared" si="413"/>
        <v>8.2899999999998677</v>
      </c>
      <c r="B861" s="5">
        <f t="shared" si="395"/>
        <v>-57.5214945467755</v>
      </c>
      <c r="C861" s="5">
        <f t="shared" si="396"/>
        <v>539.83658208488566</v>
      </c>
      <c r="D861" s="5">
        <f t="shared" si="397"/>
        <v>-206.83471881222818</v>
      </c>
      <c r="E861" s="2">
        <f t="shared" si="405"/>
        <v>542.89249183607819</v>
      </c>
      <c r="F861" s="2">
        <f t="shared" si="406"/>
        <v>-6.0821188638636787</v>
      </c>
      <c r="G861" s="3">
        <f t="shared" si="398"/>
        <v>-5.2427589043780811</v>
      </c>
      <c r="H861" s="3">
        <f t="shared" si="399"/>
        <v>53.706891957385338</v>
      </c>
      <c r="I861" s="3">
        <f t="shared" si="400"/>
        <v>-88.507046920751733</v>
      </c>
      <c r="J861" s="2">
        <f t="shared" si="407"/>
        <v>103.66008932701075</v>
      </c>
      <c r="K861" s="2">
        <f t="shared" si="401"/>
        <v>70.661274251541073</v>
      </c>
      <c r="L861" s="6">
        <f t="shared" si="384"/>
        <v>2959.5780338330819</v>
      </c>
      <c r="M861" s="2">
        <f t="shared" si="385"/>
        <v>37.508541053787319</v>
      </c>
      <c r="N861" s="2">
        <f t="shared" si="402"/>
        <v>103.66008932701075</v>
      </c>
      <c r="O861" s="2">
        <f t="shared" si="403"/>
        <v>70.661274251541073</v>
      </c>
      <c r="P861" s="5">
        <f t="shared" si="386"/>
        <v>0.38716907032306536</v>
      </c>
      <c r="Q861" s="4">
        <f t="shared" si="404"/>
        <v>0.36184168176298981</v>
      </c>
      <c r="R861" s="4">
        <f t="shared" si="387"/>
        <v>0.28396112380708466</v>
      </c>
      <c r="S861" s="4">
        <f t="shared" si="408"/>
        <v>0</v>
      </c>
      <c r="T861" s="4">
        <f t="shared" si="409"/>
        <v>0</v>
      </c>
      <c r="U861" s="5">
        <f t="shared" si="410"/>
        <v>1.1185760337027282</v>
      </c>
      <c r="V861" s="5">
        <f t="shared" si="411"/>
        <v>-11.458707768924086</v>
      </c>
      <c r="W861" s="5">
        <f t="shared" si="412"/>
        <v>18.883542673816653</v>
      </c>
      <c r="X861" s="5">
        <f t="shared" si="388"/>
        <v>0.99999999999999978</v>
      </c>
      <c r="Y861" s="5">
        <f t="shared" si="389"/>
        <v>-0.10130084775291734</v>
      </c>
      <c r="Z861" s="5">
        <f t="shared" si="390"/>
        <v>13.06465385889449</v>
      </c>
      <c r="AA861" s="5">
        <f t="shared" si="391"/>
        <v>7.9337530017310103</v>
      </c>
      <c r="AB861" s="5">
        <f t="shared" si="392"/>
        <v>1.0172751859498108</v>
      </c>
      <c r="AC861" s="5">
        <f t="shared" si="393"/>
        <v>1.6059460899704039</v>
      </c>
      <c r="AD861" s="5">
        <f t="shared" si="394"/>
        <v>-5.3567043244523376</v>
      </c>
      <c r="AE861">
        <f t="shared" si="414"/>
        <v>0</v>
      </c>
    </row>
    <row r="862" spans="1:31" x14ac:dyDescent="0.2">
      <c r="A862">
        <f t="shared" si="413"/>
        <v>8.2999999999998675</v>
      </c>
      <c r="B862" s="5">
        <f t="shared" si="395"/>
        <v>-57.573871272059982</v>
      </c>
      <c r="C862" s="5">
        <f t="shared" si="396"/>
        <v>540.373731301764</v>
      </c>
      <c r="D862" s="5">
        <f t="shared" si="397"/>
        <v>-207.7200571166519</v>
      </c>
      <c r="E862" s="2">
        <f t="shared" si="405"/>
        <v>543.43216700361302</v>
      </c>
      <c r="F862" s="2">
        <f t="shared" si="406"/>
        <v>-6.0816095084663555</v>
      </c>
      <c r="G862" s="3">
        <f t="shared" si="398"/>
        <v>-5.2325861525185831</v>
      </c>
      <c r="H862" s="3">
        <f t="shared" si="399"/>
        <v>53.722951418285042</v>
      </c>
      <c r="I862" s="3">
        <f t="shared" si="400"/>
        <v>-88.560613963996261</v>
      </c>
      <c r="J862" s="2">
        <f t="shared" si="407"/>
        <v>103.71363368725885</v>
      </c>
      <c r="K862" s="2">
        <f t="shared" si="401"/>
        <v>70.697773474614067</v>
      </c>
      <c r="L862" s="6">
        <f t="shared" si="384"/>
        <v>2959.5750459739584</v>
      </c>
      <c r="M862" s="2">
        <f t="shared" si="385"/>
        <v>37.508503186822736</v>
      </c>
      <c r="N862" s="2">
        <f t="shared" si="402"/>
        <v>103.71363368725885</v>
      </c>
      <c r="O862" s="2">
        <f t="shared" si="403"/>
        <v>70.697773474614067</v>
      </c>
      <c r="P862" s="5">
        <f t="shared" si="386"/>
        <v>0.38716889593436432</v>
      </c>
      <c r="Q862" s="4">
        <f t="shared" si="404"/>
        <v>0.36165450821949779</v>
      </c>
      <c r="R862" s="4">
        <f t="shared" si="387"/>
        <v>0.28390110208070968</v>
      </c>
      <c r="S862" s="4">
        <f t="shared" si="408"/>
        <v>0</v>
      </c>
      <c r="T862" s="4">
        <f t="shared" si="409"/>
        <v>0</v>
      </c>
      <c r="U862" s="5">
        <f t="shared" si="410"/>
        <v>1.116981774894114</v>
      </c>
      <c r="V862" s="5">
        <f t="shared" si="411"/>
        <v>-11.468049618038883</v>
      </c>
      <c r="W862" s="5">
        <f t="shared" si="412"/>
        <v>18.904722996983793</v>
      </c>
      <c r="X862" s="5">
        <f t="shared" si="388"/>
        <v>1</v>
      </c>
      <c r="Y862" s="5">
        <f t="shared" si="389"/>
        <v>-0.10075393625512749</v>
      </c>
      <c r="Z862" s="5">
        <f t="shared" si="390"/>
        <v>13.077067501920908</v>
      </c>
      <c r="AA862" s="5">
        <f t="shared" si="391"/>
        <v>7.9388097516670122</v>
      </c>
      <c r="AB862" s="5">
        <f t="shared" si="392"/>
        <v>1.0162278386389865</v>
      </c>
      <c r="AC862" s="5">
        <f t="shared" si="393"/>
        <v>1.609017883882025</v>
      </c>
      <c r="AD862" s="5">
        <f t="shared" si="394"/>
        <v>-5.3304672513491944</v>
      </c>
      <c r="AE862">
        <f t="shared" si="414"/>
        <v>0</v>
      </c>
    </row>
    <row r="863" spans="1:31" x14ac:dyDescent="0.2">
      <c r="A863">
        <f t="shared" si="413"/>
        <v>8.3099999999998673</v>
      </c>
      <c r="B863" s="5">
        <f t="shared" si="395"/>
        <v>-57.626146322193236</v>
      </c>
      <c r="C863" s="5">
        <f t="shared" si="396"/>
        <v>540.91104126684104</v>
      </c>
      <c r="D863" s="5">
        <f t="shared" si="397"/>
        <v>-208.60592977965445</v>
      </c>
      <c r="E863" s="2">
        <f t="shared" si="405"/>
        <v>543.97199128661498</v>
      </c>
      <c r="F863" s="2">
        <f t="shared" si="406"/>
        <v>-6.0810887210557327</v>
      </c>
      <c r="G863" s="3">
        <f t="shared" si="398"/>
        <v>-5.2224238741321933</v>
      </c>
      <c r="H863" s="3">
        <f t="shared" si="399"/>
        <v>53.739041597123865</v>
      </c>
      <c r="I863" s="3">
        <f t="shared" si="400"/>
        <v>-88.613918636509752</v>
      </c>
      <c r="J863" s="2">
        <f t="shared" si="407"/>
        <v>103.76697393205839</v>
      </c>
      <c r="K863" s="2">
        <f t="shared" si="401"/>
        <v>70.734133559685333</v>
      </c>
      <c r="L863" s="6">
        <f t="shared" si="384"/>
        <v>2959.5720593793758</v>
      </c>
      <c r="M863" s="2">
        <f t="shared" si="385"/>
        <v>37.508465335884452</v>
      </c>
      <c r="N863" s="2">
        <f t="shared" si="402"/>
        <v>103.76697393205839</v>
      </c>
      <c r="O863" s="2">
        <f t="shared" si="403"/>
        <v>70.734133559685333</v>
      </c>
      <c r="P863" s="5">
        <f t="shared" si="386"/>
        <v>0.38716872161964511</v>
      </c>
      <c r="Q863" s="4">
        <f t="shared" si="404"/>
        <v>0.36146823902220743</v>
      </c>
      <c r="R863" s="4">
        <f t="shared" si="387"/>
        <v>0.28384133386840599</v>
      </c>
      <c r="S863" s="4">
        <f t="shared" si="408"/>
        <v>0</v>
      </c>
      <c r="T863" s="4">
        <f t="shared" si="409"/>
        <v>0</v>
      </c>
      <c r="U863" s="5">
        <f t="shared" si="410"/>
        <v>1.1153853183900297</v>
      </c>
      <c r="V863" s="5">
        <f t="shared" si="411"/>
        <v>-11.477378984627748</v>
      </c>
      <c r="W863" s="5">
        <f t="shared" si="412"/>
        <v>18.9258218471582</v>
      </c>
      <c r="X863" s="5">
        <f t="shared" si="388"/>
        <v>1</v>
      </c>
      <c r="Y863" s="5">
        <f t="shared" si="389"/>
        <v>-0.10021362598575426</v>
      </c>
      <c r="Z863" s="5">
        <f t="shared" si="390"/>
        <v>13.089429608330509</v>
      </c>
      <c r="AA863" s="5">
        <f t="shared" si="391"/>
        <v>7.9438622179104357</v>
      </c>
      <c r="AB863" s="5">
        <f t="shared" si="392"/>
        <v>1.0151716924042755</v>
      </c>
      <c r="AC863" s="5">
        <f t="shared" si="393"/>
        <v>1.6120506237027605</v>
      </c>
      <c r="AD863" s="5">
        <f t="shared" si="394"/>
        <v>-5.3043159349313633</v>
      </c>
      <c r="AE863">
        <f t="shared" si="414"/>
        <v>0</v>
      </c>
    </row>
    <row r="864" spans="1:31" x14ac:dyDescent="0.2">
      <c r="A864">
        <f t="shared" si="413"/>
        <v>8.3199999999998671</v>
      </c>
      <c r="B864" s="5">
        <f t="shared" si="395"/>
        <v>-57.678319802349939</v>
      </c>
      <c r="C864" s="5">
        <f t="shared" si="396"/>
        <v>541.44851228534344</v>
      </c>
      <c r="D864" s="5">
        <f t="shared" si="397"/>
        <v>-209.49233418181629</v>
      </c>
      <c r="E864" s="2">
        <f t="shared" si="405"/>
        <v>544.5119650028214</v>
      </c>
      <c r="F864" s="2">
        <f t="shared" si="406"/>
        <v>-6.0805565436629951</v>
      </c>
      <c r="G864" s="3">
        <f t="shared" si="398"/>
        <v>-5.212272157208151</v>
      </c>
      <c r="H864" s="3">
        <f t="shared" si="399"/>
        <v>53.755162103360895</v>
      </c>
      <c r="I864" s="3">
        <f t="shared" si="400"/>
        <v>-88.666961795859066</v>
      </c>
      <c r="J864" s="2">
        <f t="shared" si="407"/>
        <v>103.82011051770147</v>
      </c>
      <c r="K864" s="2">
        <f t="shared" si="401"/>
        <v>70.770354817792409</v>
      </c>
      <c r="L864" s="6">
        <f t="shared" ref="L864:L927" si="415">SQRT(spin^2-flag*((30/PI())*(wx*G864+wy*H864+wz*I864)/J864)^2)*EXP(-A864/(tau*146.7/N864))</f>
        <v>2959.5690740540249</v>
      </c>
      <c r="M864" s="2">
        <f t="shared" ref="M864:M927" si="416">(L864*PI()/30)*(circ/(2*PI()))/12</f>
        <v>37.50842750103191</v>
      </c>
      <c r="N864" s="2">
        <f t="shared" si="402"/>
        <v>103.82011051770147</v>
      </c>
      <c r="O864" s="2">
        <f t="shared" si="403"/>
        <v>70.770354817792409</v>
      </c>
      <c r="P864" s="5">
        <f t="shared" ref="P864:P927" si="417">cd0+(cdspin*L864/1000)*EXP(-A864/(tau*146.7/N864))</f>
        <v>0.38716854737918127</v>
      </c>
      <c r="Q864" s="4">
        <f t="shared" si="404"/>
        <v>0.36128287009130733</v>
      </c>
      <c r="R864" s="4">
        <f t="shared" ref="R864:R927" si="418">cl2_*Q864/(cl0+cl1_*Q864)</f>
        <v>0.28378181835699684</v>
      </c>
      <c r="S864" s="4">
        <f t="shared" si="408"/>
        <v>0</v>
      </c>
      <c r="T864" s="4">
        <f t="shared" si="409"/>
        <v>0</v>
      </c>
      <c r="U864" s="5">
        <f t="shared" si="410"/>
        <v>1.1137867041480043</v>
      </c>
      <c r="V864" s="5">
        <f t="shared" si="411"/>
        <v>-11.486695825590418</v>
      </c>
      <c r="W864" s="5">
        <f t="shared" si="412"/>
        <v>18.946839337400139</v>
      </c>
      <c r="X864" s="5">
        <f t="shared" ref="X864:X927" si="419">M864/(romega*EXP(-A864/(tau*146.7/N864)))</f>
        <v>0.99999999999999978</v>
      </c>
      <c r="Y864" s="5">
        <f t="shared" ref="Y864:Y927" si="420">const*($R864/omega)*N864*(wy*I864-wz*(H864-T864))</f>
        <v>-9.9679891580961091E-2</v>
      </c>
      <c r="Z864" s="5">
        <f t="shared" ref="Z864:Z927" si="421">const*($R864/omega)*N864*(wz*(G864-S864)-wx*I864)</f>
        <v>13.101740288992973</v>
      </c>
      <c r="AA864" s="5">
        <f t="shared" ref="AA864:AA927" si="422">const*($R864/omega)*N864*(wx*(H864-T864)-wy*(G864-S864))</f>
        <v>7.9489103666049905</v>
      </c>
      <c r="AB864" s="5">
        <f t="shared" ref="AB864:AB927" si="423">U864+Y864</f>
        <v>1.0141068125670432</v>
      </c>
      <c r="AC864" s="5">
        <f t="shared" ref="AC864:AC927" si="424">V864+Z864</f>
        <v>1.6150444634025547</v>
      </c>
      <c r="AD864" s="5">
        <f t="shared" ref="AD864:AD927" si="425">W864+AA864-32.174</f>
        <v>-5.2782502959948694</v>
      </c>
      <c r="AE864">
        <f t="shared" si="414"/>
        <v>0</v>
      </c>
    </row>
    <row r="865" spans="1:31" x14ac:dyDescent="0.2">
      <c r="A865">
        <f t="shared" si="413"/>
        <v>8.3299999999998668</v>
      </c>
      <c r="B865" s="5">
        <f t="shared" ref="B865:B928" si="426">B864+G864*dt+0.5*AB864*dt*dt</f>
        <v>-57.730391818581396</v>
      </c>
      <c r="C865" s="5">
        <f t="shared" ref="C865:C928" si="427">C864+H864*dt+0.5*AC864*dt*dt</f>
        <v>541.98614465860021</v>
      </c>
      <c r="D865" s="5">
        <f t="shared" ref="D865:D928" si="428">D864+I864*dt+0.5*AD864*dt*dt</f>
        <v>-210.3792677122897</v>
      </c>
      <c r="E865" s="2">
        <f t="shared" si="405"/>
        <v>545.0520884662493</v>
      </c>
      <c r="F865" s="2">
        <f t="shared" si="406"/>
        <v>-6.0800130183077776</v>
      </c>
      <c r="G865" s="3">
        <f t="shared" ref="G865:G928" si="429">G864+AB864*dt</f>
        <v>-5.2021310890824806</v>
      </c>
      <c r="H865" s="3">
        <f t="shared" ref="H865:H928" si="430">H864+AC864*dt</f>
        <v>53.771312547994924</v>
      </c>
      <c r="I865" s="3">
        <f t="shared" ref="I865:I928" si="431">I864+AD864*dt</f>
        <v>-88.719744298819009</v>
      </c>
      <c r="J865" s="2">
        <f t="shared" si="407"/>
        <v>103.87304390191896</v>
      </c>
      <c r="K865" s="2">
        <f t="shared" ref="K865:K928" si="432">J865/1.467</f>
        <v>70.806437560953611</v>
      </c>
      <c r="L865" s="6">
        <f t="shared" si="415"/>
        <v>2959.5660900025364</v>
      </c>
      <c r="M865" s="2">
        <f t="shared" si="416"/>
        <v>37.508389682323816</v>
      </c>
      <c r="N865" s="2">
        <f t="shared" ref="N865:N928" si="433">IF(D865&gt;=hwind,SQRT((G865-vxw)^2+(H865-vyw)^2+I865^2),J865)</f>
        <v>103.87304390191896</v>
      </c>
      <c r="O865" s="2">
        <f t="shared" ref="O865:O928" si="434">J865/1.467</f>
        <v>70.806437560953611</v>
      </c>
      <c r="P865" s="5">
        <f t="shared" si="417"/>
        <v>0.38716837321324293</v>
      </c>
      <c r="Q865" s="4">
        <f t="shared" ref="Q865:Q928" si="435">(M865/N865)</f>
        <v>0.36109839736419702</v>
      </c>
      <c r="R865" s="4">
        <f t="shared" si="418"/>
        <v>0.28372255473401992</v>
      </c>
      <c r="S865" s="4">
        <f t="shared" si="408"/>
        <v>0</v>
      </c>
      <c r="T865" s="4">
        <f t="shared" si="409"/>
        <v>0</v>
      </c>
      <c r="U865" s="5">
        <f t="shared" si="410"/>
        <v>1.1121859719750771</v>
      </c>
      <c r="V865" s="5">
        <f t="shared" si="411"/>
        <v>-11.496000098128091</v>
      </c>
      <c r="W865" s="5">
        <f t="shared" si="412"/>
        <v>18.967775582096227</v>
      </c>
      <c r="X865" s="5">
        <f t="shared" si="419"/>
        <v>1.0000000000000002</v>
      </c>
      <c r="Y865" s="5">
        <f t="shared" si="420"/>
        <v>-9.9152707648617375E-2</v>
      </c>
      <c r="Z865" s="5">
        <f t="shared" si="421"/>
        <v>13.113999655233309</v>
      </c>
      <c r="AA865" s="5">
        <f t="shared" si="422"/>
        <v>7.9539541640480929</v>
      </c>
      <c r="AB865" s="5">
        <f t="shared" si="423"/>
        <v>1.0130332643264597</v>
      </c>
      <c r="AC865" s="5">
        <f t="shared" si="424"/>
        <v>1.6179995571052181</v>
      </c>
      <c r="AD865" s="5">
        <f t="shared" si="425"/>
        <v>-5.2522702538556807</v>
      </c>
      <c r="AE865">
        <f t="shared" si="414"/>
        <v>0</v>
      </c>
    </row>
    <row r="866" spans="1:31" x14ac:dyDescent="0.2">
      <c r="A866">
        <f t="shared" si="413"/>
        <v>8.3399999999998666</v>
      </c>
      <c r="B866" s="5">
        <f t="shared" si="426"/>
        <v>-57.782362477809002</v>
      </c>
      <c r="C866" s="5">
        <f t="shared" si="427"/>
        <v>542.52393868405807</v>
      </c>
      <c r="D866" s="5">
        <f t="shared" si="428"/>
        <v>-211.26672776879059</v>
      </c>
      <c r="E866" s="2">
        <f t="shared" ref="E866:E929" si="436">SQRT(B866^2+C866^2)</f>
        <v>545.59236198720794</v>
      </c>
      <c r="F866" s="2">
        <f t="shared" ref="F866:F929" si="437">ATAN2(C866,B866)*180/PI()</f>
        <v>-6.0794581869973054</v>
      </c>
      <c r="G866" s="3">
        <f t="shared" si="429"/>
        <v>-5.1920007564392163</v>
      </c>
      <c r="H866" s="3">
        <f t="shared" si="430"/>
        <v>53.787492543565975</v>
      </c>
      <c r="I866" s="3">
        <f t="shared" si="431"/>
        <v>-88.772267001357562</v>
      </c>
      <c r="J866" s="2">
        <f t="shared" ref="J866:J929" si="438">SQRT(G866^2+H866^2+I866^2)</f>
        <v>103.92577454385099</v>
      </c>
      <c r="K866" s="2">
        <f t="shared" si="432"/>
        <v>70.842382102147909</v>
      </c>
      <c r="L866" s="6">
        <f t="shared" si="415"/>
        <v>2959.5631072294782</v>
      </c>
      <c r="M866" s="2">
        <f t="shared" si="416"/>
        <v>37.508351879818036</v>
      </c>
      <c r="N866" s="2">
        <f t="shared" si="433"/>
        <v>103.92577454385099</v>
      </c>
      <c r="O866" s="2">
        <f t="shared" si="434"/>
        <v>70.842382102147909</v>
      </c>
      <c r="P866" s="5">
        <f t="shared" si="417"/>
        <v>0.38716819912209643</v>
      </c>
      <c r="Q866" s="4">
        <f t="shared" si="435"/>
        <v>0.36091481679543858</v>
      </c>
      <c r="R866" s="4">
        <f t="shared" si="418"/>
        <v>0.28366354218775008</v>
      </c>
      <c r="S866" s="4">
        <f t="shared" ref="S866:S929" si="439">IF(D866&gt;=hwind,vxw,0)</f>
        <v>0</v>
      </c>
      <c r="T866" s="4">
        <f t="shared" ref="T866:T929" si="440">IF(D866&gt;=hwind,vyw,0)</f>
        <v>0</v>
      </c>
      <c r="U866" s="5">
        <f t="shared" ref="U866:U929" si="441">-const*$P866*$N866*(G866-S866)</f>
        <v>1.1105831615269708</v>
      </c>
      <c r="V866" s="5">
        <f t="shared" ref="V866:V929" si="442">-const*$P866*$N866*(H866-T866)</f>
        <v>-11.505291759743448</v>
      </c>
      <c r="W866" s="5">
        <f t="shared" ref="W866:W929" si="443">-const*$P866*$N866*I866</f>
        <v>18.988630696945133</v>
      </c>
      <c r="X866" s="5">
        <f t="shared" si="419"/>
        <v>0.99999999999999978</v>
      </c>
      <c r="Y866" s="5">
        <f t="shared" si="420"/>
        <v>-9.8632048769538544E-2</v>
      </c>
      <c r="Z866" s="5">
        <f t="shared" si="421"/>
        <v>13.126207818824472</v>
      </c>
      <c r="AA866" s="5">
        <f t="shared" si="422"/>
        <v>7.9589935766914044</v>
      </c>
      <c r="AB866" s="5">
        <f t="shared" si="423"/>
        <v>1.0119511127574323</v>
      </c>
      <c r="AC866" s="5">
        <f t="shared" si="424"/>
        <v>1.6209160590810239</v>
      </c>
      <c r="AD866" s="5">
        <f t="shared" si="425"/>
        <v>-5.2263757263634609</v>
      </c>
      <c r="AE866">
        <f t="shared" si="414"/>
        <v>0</v>
      </c>
    </row>
    <row r="867" spans="1:31" x14ac:dyDescent="0.2">
      <c r="A867">
        <f t="shared" si="413"/>
        <v>8.3499999999998664</v>
      </c>
      <c r="B867" s="5">
        <f t="shared" si="426"/>
        <v>-57.834231887817758</v>
      </c>
      <c r="C867" s="5">
        <f t="shared" si="427"/>
        <v>543.06189465529667</v>
      </c>
      <c r="D867" s="5">
        <f t="shared" si="428"/>
        <v>-212.15471175759049</v>
      </c>
      <c r="E867" s="2">
        <f t="shared" si="436"/>
        <v>546.13278587231366</v>
      </c>
      <c r="F867" s="2">
        <f t="shared" si="437"/>
        <v>-6.0788920917255309</v>
      </c>
      <c r="G867" s="3">
        <f t="shared" si="429"/>
        <v>-5.1818812453116418</v>
      </c>
      <c r="H867" s="3">
        <f t="shared" si="430"/>
        <v>53.803701704156786</v>
      </c>
      <c r="I867" s="3">
        <f t="shared" si="431"/>
        <v>-88.824530758621194</v>
      </c>
      <c r="J867" s="2">
        <f t="shared" si="438"/>
        <v>103.97830290401762</v>
      </c>
      <c r="K867" s="2">
        <f t="shared" si="432"/>
        <v>70.8781887552949</v>
      </c>
      <c r="L867" s="6">
        <f t="shared" si="415"/>
        <v>2959.5601257393605</v>
      </c>
      <c r="M867" s="2">
        <f t="shared" si="416"/>
        <v>37.508314093571762</v>
      </c>
      <c r="N867" s="2">
        <f t="shared" si="433"/>
        <v>103.97830290401762</v>
      </c>
      <c r="O867" s="2">
        <f t="shared" si="434"/>
        <v>70.8781887552949</v>
      </c>
      <c r="P867" s="5">
        <f t="shared" si="417"/>
        <v>0.38716802510600479</v>
      </c>
      <c r="Q867" s="4">
        <f t="shared" si="435"/>
        <v>0.36073212435671015</v>
      </c>
      <c r="R867" s="4">
        <f t="shared" si="418"/>
        <v>0.2836047799072226</v>
      </c>
      <c r="S867" s="4">
        <f t="shared" si="439"/>
        <v>0</v>
      </c>
      <c r="T867" s="4">
        <f t="shared" si="440"/>
        <v>0</v>
      </c>
      <c r="U867" s="5">
        <f t="shared" si="441"/>
        <v>1.1089783123072823</v>
      </c>
      <c r="V867" s="5">
        <f t="shared" si="442"/>
        <v>-11.514570768240718</v>
      </c>
      <c r="W867" s="5">
        <f t="shared" si="443"/>
        <v>19.009404798943418</v>
      </c>
      <c r="X867" s="5">
        <f t="shared" si="419"/>
        <v>1.0000000000000002</v>
      </c>
      <c r="Y867" s="5">
        <f t="shared" si="420"/>
        <v>-9.8117889498722619E-2</v>
      </c>
      <c r="Z867" s="5">
        <f t="shared" si="421"/>
        <v>13.138364891980119</v>
      </c>
      <c r="AA867" s="5">
        <f t="shared" si="422"/>
        <v>7.9640285711414016</v>
      </c>
      <c r="AB867" s="5">
        <f t="shared" si="423"/>
        <v>1.0108604228085596</v>
      </c>
      <c r="AC867" s="5">
        <f t="shared" si="424"/>
        <v>1.6237941237394011</v>
      </c>
      <c r="AD867" s="5">
        <f t="shared" si="425"/>
        <v>-5.2005666299151798</v>
      </c>
      <c r="AE867">
        <f t="shared" si="414"/>
        <v>0</v>
      </c>
    </row>
    <row r="868" spans="1:31" x14ac:dyDescent="0.2">
      <c r="A868">
        <f t="shared" si="413"/>
        <v>8.3599999999998662</v>
      </c>
      <c r="B868" s="5">
        <f t="shared" si="426"/>
        <v>-57.886000157249732</v>
      </c>
      <c r="C868" s="5">
        <f t="shared" si="427"/>
        <v>543.60001286204442</v>
      </c>
      <c r="D868" s="5">
        <f t="shared" si="428"/>
        <v>-213.04321709350819</v>
      </c>
      <c r="E868" s="2">
        <f t="shared" si="436"/>
        <v>546.67336042450427</v>
      </c>
      <c r="F868" s="2">
        <f t="shared" si="437"/>
        <v>-6.0783147744722852</v>
      </c>
      <c r="G868" s="3">
        <f t="shared" si="429"/>
        <v>-5.1717726410835558</v>
      </c>
      <c r="H868" s="3">
        <f t="shared" si="430"/>
        <v>53.819939645394179</v>
      </c>
      <c r="I868" s="3">
        <f t="shared" si="431"/>
        <v>-88.876536424920346</v>
      </c>
      <c r="J868" s="2">
        <f t="shared" si="438"/>
        <v>104.03062944428974</v>
      </c>
      <c r="K868" s="2">
        <f t="shared" si="432"/>
        <v>70.913857835234992</v>
      </c>
      <c r="L868" s="6">
        <f t="shared" si="415"/>
        <v>2959.5571455366321</v>
      </c>
      <c r="M868" s="2">
        <f t="shared" si="416"/>
        <v>37.508276323641347</v>
      </c>
      <c r="N868" s="2">
        <f t="shared" si="433"/>
        <v>104.03062944428974</v>
      </c>
      <c r="O868" s="2">
        <f t="shared" si="434"/>
        <v>70.913857835234992</v>
      </c>
      <c r="P868" s="5">
        <f t="shared" si="417"/>
        <v>0.38716785116522739</v>
      </c>
      <c r="Q868" s="4">
        <f t="shared" si="435"/>
        <v>0.36055031603675625</v>
      </c>
      <c r="R868" s="4">
        <f t="shared" si="418"/>
        <v>0.2835462670822545</v>
      </c>
      <c r="S868" s="4">
        <f t="shared" si="439"/>
        <v>0</v>
      </c>
      <c r="T868" s="4">
        <f t="shared" si="440"/>
        <v>0</v>
      </c>
      <c r="U868" s="5">
        <f t="shared" si="441"/>
        <v>1.1073714636666909</v>
      </c>
      <c r="V868" s="5">
        <f t="shared" si="442"/>
        <v>-11.523837081725697</v>
      </c>
      <c r="W868" s="5">
        <f t="shared" si="443"/>
        <v>19.03009800637134</v>
      </c>
      <c r="X868" s="5">
        <f t="shared" si="419"/>
        <v>1.0000000000000002</v>
      </c>
      <c r="Y868" s="5">
        <f t="shared" si="420"/>
        <v>-9.7610204366568434E-2</v>
      </c>
      <c r="Z868" s="5">
        <f t="shared" si="421"/>
        <v>13.150470987347308</v>
      </c>
      <c r="AA868" s="5">
        <f t="shared" si="422"/>
        <v>7.9690591141598679</v>
      </c>
      <c r="AB868" s="5">
        <f t="shared" si="423"/>
        <v>1.0097612593001224</v>
      </c>
      <c r="AC868" s="5">
        <f t="shared" si="424"/>
        <v>1.6266339056216115</v>
      </c>
      <c r="AD868" s="5">
        <f t="shared" si="425"/>
        <v>-5.1748428794687911</v>
      </c>
      <c r="AE868">
        <f t="shared" si="414"/>
        <v>0</v>
      </c>
    </row>
    <row r="869" spans="1:31" x14ac:dyDescent="0.2">
      <c r="A869">
        <f t="shared" si="413"/>
        <v>8.369999999999866</v>
      </c>
      <c r="B869" s="5">
        <f t="shared" si="426"/>
        <v>-57.9376673955976</v>
      </c>
      <c r="C869" s="5">
        <f t="shared" si="427"/>
        <v>544.1382935901936</v>
      </c>
      <c r="D869" s="5">
        <f t="shared" si="428"/>
        <v>-213.93224119990137</v>
      </c>
      <c r="E869" s="2">
        <f t="shared" si="436"/>
        <v>547.21408594305262</v>
      </c>
      <c r="F869" s="2">
        <f t="shared" si="437"/>
        <v>-6.0777262772024221</v>
      </c>
      <c r="G869" s="3">
        <f t="shared" si="429"/>
        <v>-5.1616750284905546</v>
      </c>
      <c r="H869" s="3">
        <f t="shared" si="430"/>
        <v>53.836205984450395</v>
      </c>
      <c r="I869" s="3">
        <f t="shared" si="431"/>
        <v>-88.928284853715027</v>
      </c>
      <c r="J869" s="2">
        <f t="shared" si="438"/>
        <v>104.08275462786041</v>
      </c>
      <c r="K869" s="2">
        <f t="shared" si="432"/>
        <v>70.949389657709887</v>
      </c>
      <c r="L869" s="6">
        <f t="shared" si="415"/>
        <v>2959.5541666256818</v>
      </c>
      <c r="M869" s="2">
        <f t="shared" si="416"/>
        <v>37.508238570082419</v>
      </c>
      <c r="N869" s="2">
        <f t="shared" si="433"/>
        <v>104.08275462786041</v>
      </c>
      <c r="O869" s="2">
        <f t="shared" si="434"/>
        <v>70.949389657709887</v>
      </c>
      <c r="P869" s="5">
        <f t="shared" si="417"/>
        <v>0.38716767730002027</v>
      </c>
      <c r="Q869" s="4">
        <f t="shared" si="435"/>
        <v>0.36036938784133965</v>
      </c>
      <c r="R869" s="4">
        <f t="shared" si="418"/>
        <v>0.28348800290346698</v>
      </c>
      <c r="S869" s="4">
        <f t="shared" si="439"/>
        <v>0</v>
      </c>
      <c r="T869" s="4">
        <f t="shared" si="440"/>
        <v>0</v>
      </c>
      <c r="U869" s="5">
        <f t="shared" si="441"/>
        <v>1.1057626548021853</v>
      </c>
      <c r="V869" s="5">
        <f t="shared" si="442"/>
        <v>-11.533090658605785</v>
      </c>
      <c r="W869" s="5">
        <f t="shared" si="443"/>
        <v>19.050710438778804</v>
      </c>
      <c r="X869" s="5">
        <f t="shared" si="419"/>
        <v>0.99999999999999978</v>
      </c>
      <c r="Y869" s="5">
        <f t="shared" si="420"/>
        <v>-9.7108967880092087E-2</v>
      </c>
      <c r="Z869" s="5">
        <f t="shared" si="421"/>
        <v>13.16252621799933</v>
      </c>
      <c r="AA869" s="5">
        <f t="shared" si="422"/>
        <v>7.9740851726644548</v>
      </c>
      <c r="AB869" s="5">
        <f t="shared" si="423"/>
        <v>1.0086536869220932</v>
      </c>
      <c r="AC869" s="5">
        <f t="shared" si="424"/>
        <v>1.6294355593935457</v>
      </c>
      <c r="AD869" s="5">
        <f t="shared" si="425"/>
        <v>-5.1492043885567398</v>
      </c>
      <c r="AE869">
        <f t="shared" si="414"/>
        <v>0</v>
      </c>
    </row>
    <row r="870" spans="1:31" x14ac:dyDescent="0.2">
      <c r="A870">
        <f t="shared" si="413"/>
        <v>8.3799999999998658</v>
      </c>
      <c r="B870" s="5">
        <f t="shared" si="426"/>
        <v>-57.989233713198161</v>
      </c>
      <c r="C870" s="5">
        <f t="shared" si="427"/>
        <v>544.67673712181613</v>
      </c>
      <c r="D870" s="5">
        <f t="shared" si="428"/>
        <v>-214.82178150865795</v>
      </c>
      <c r="E870" s="2">
        <f t="shared" si="436"/>
        <v>547.75496272358123</v>
      </c>
      <c r="F870" s="2">
        <f t="shared" si="437"/>
        <v>-6.0771266418649752</v>
      </c>
      <c r="G870" s="3">
        <f t="shared" si="429"/>
        <v>-5.1515884916213333</v>
      </c>
      <c r="H870" s="3">
        <f t="shared" si="430"/>
        <v>53.85250034004433</v>
      </c>
      <c r="I870" s="3">
        <f t="shared" si="431"/>
        <v>-88.979776897600601</v>
      </c>
      <c r="J870" s="2">
        <f t="shared" si="438"/>
        <v>104.13467891921623</v>
      </c>
      <c r="K870" s="2">
        <f t="shared" si="432"/>
        <v>70.984784539343025</v>
      </c>
      <c r="L870" s="6">
        <f t="shared" si="415"/>
        <v>2959.5511890108401</v>
      </c>
      <c r="M870" s="2">
        <f t="shared" si="416"/>
        <v>37.508200832949875</v>
      </c>
      <c r="N870" s="2">
        <f t="shared" si="433"/>
        <v>104.13467891921623</v>
      </c>
      <c r="O870" s="2">
        <f t="shared" si="434"/>
        <v>70.984784539343025</v>
      </c>
      <c r="P870" s="5">
        <f t="shared" si="417"/>
        <v>0.38716750351063584</v>
      </c>
      <c r="Q870" s="4">
        <f t="shared" si="435"/>
        <v>0.36018933579319268</v>
      </c>
      <c r="R870" s="4">
        <f t="shared" si="418"/>
        <v>0.28342998656230706</v>
      </c>
      <c r="S870" s="4">
        <f t="shared" si="439"/>
        <v>0</v>
      </c>
      <c r="T870" s="4">
        <f t="shared" si="440"/>
        <v>0</v>
      </c>
      <c r="U870" s="5">
        <f t="shared" si="441"/>
        <v>1.1041519247563043</v>
      </c>
      <c r="V870" s="5">
        <f t="shared" si="442"/>
        <v>-11.542331457589988</v>
      </c>
      <c r="W870" s="5">
        <f t="shared" si="443"/>
        <v>19.071242216971292</v>
      </c>
      <c r="X870" s="5">
        <f t="shared" si="419"/>
        <v>0.99999999999999978</v>
      </c>
      <c r="Y870" s="5">
        <f t="shared" si="420"/>
        <v>-9.661415452413144E-2</v>
      </c>
      <c r="Z870" s="5">
        <f t="shared" si="421"/>
        <v>13.174530697428557</v>
      </c>
      <c r="AA870" s="5">
        <f t="shared" si="422"/>
        <v>7.9791067137291867</v>
      </c>
      <c r="AB870" s="5">
        <f t="shared" si="423"/>
        <v>1.0075377702321728</v>
      </c>
      <c r="AC870" s="5">
        <f t="shared" si="424"/>
        <v>1.6321992398385685</v>
      </c>
      <c r="AD870" s="5">
        <f t="shared" si="425"/>
        <v>-5.1236510692995196</v>
      </c>
      <c r="AE870">
        <f t="shared" si="414"/>
        <v>0</v>
      </c>
    </row>
    <row r="871" spans="1:31" x14ac:dyDescent="0.2">
      <c r="A871">
        <f t="shared" si="413"/>
        <v>8.3899999999998656</v>
      </c>
      <c r="B871" s="5">
        <f t="shared" si="426"/>
        <v>-58.040699221225864</v>
      </c>
      <c r="C871" s="5">
        <f t="shared" si="427"/>
        <v>545.21534373517852</v>
      </c>
      <c r="D871" s="5">
        <f t="shared" si="428"/>
        <v>-215.71183546018742</v>
      </c>
      <c r="E871" s="2">
        <f t="shared" si="436"/>
        <v>548.29599105807586</v>
      </c>
      <c r="F871" s="2">
        <f t="shared" si="437"/>
        <v>-6.0765159103923221</v>
      </c>
      <c r="G871" s="3">
        <f t="shared" si="429"/>
        <v>-5.1415131139190118</v>
      </c>
      <c r="H871" s="3">
        <f t="shared" si="430"/>
        <v>53.868822332442718</v>
      </c>
      <c r="I871" s="3">
        <f t="shared" si="431"/>
        <v>-89.031013408293603</v>
      </c>
      <c r="J871" s="2">
        <f t="shared" si="438"/>
        <v>104.18640278410921</v>
      </c>
      <c r="K871" s="2">
        <f t="shared" si="432"/>
        <v>71.020042797620448</v>
      </c>
      <c r="L871" s="6">
        <f t="shared" si="415"/>
        <v>2959.5482126963784</v>
      </c>
      <c r="M871" s="2">
        <f t="shared" si="416"/>
        <v>37.508163112297851</v>
      </c>
      <c r="N871" s="2">
        <f t="shared" si="433"/>
        <v>104.18640278410921</v>
      </c>
      <c r="O871" s="2">
        <f t="shared" si="434"/>
        <v>71.020042797620448</v>
      </c>
      <c r="P871" s="5">
        <f t="shared" si="417"/>
        <v>0.38716732979732321</v>
      </c>
      <c r="Q871" s="4">
        <f t="shared" si="435"/>
        <v>0.36001015593196678</v>
      </c>
      <c r="R871" s="4">
        <f t="shared" si="418"/>
        <v>0.2833722172510682</v>
      </c>
      <c r="S871" s="4">
        <f t="shared" si="439"/>
        <v>0</v>
      </c>
      <c r="T871" s="4">
        <f t="shared" si="440"/>
        <v>0</v>
      </c>
      <c r="U871" s="5">
        <f t="shared" si="441"/>
        <v>1.1025393124164025</v>
      </c>
      <c r="V871" s="5">
        <f t="shared" si="442"/>
        <v>-11.551559437688965</v>
      </c>
      <c r="W871" s="5">
        <f t="shared" si="443"/>
        <v>19.091693462995948</v>
      </c>
      <c r="X871" s="5">
        <f t="shared" si="419"/>
        <v>1</v>
      </c>
      <c r="Y871" s="5">
        <f t="shared" si="420"/>
        <v>-9.6125738762538396E-2</v>
      </c>
      <c r="Z871" s="5">
        <f t="shared" si="421"/>
        <v>13.186484539539302</v>
      </c>
      <c r="AA871" s="5">
        <f t="shared" si="422"/>
        <v>7.9841237045849569</v>
      </c>
      <c r="AB871" s="5">
        <f t="shared" si="423"/>
        <v>1.006413573653864</v>
      </c>
      <c r="AC871" s="5">
        <f t="shared" si="424"/>
        <v>1.634925101850337</v>
      </c>
      <c r="AD871" s="5">
        <f t="shared" si="425"/>
        <v>-5.098182832419095</v>
      </c>
      <c r="AE871">
        <f t="shared" si="414"/>
        <v>0</v>
      </c>
    </row>
    <row r="872" spans="1:31" x14ac:dyDescent="0.2">
      <c r="A872">
        <f t="shared" si="413"/>
        <v>8.3999999999998654</v>
      </c>
      <c r="B872" s="5">
        <f t="shared" si="426"/>
        <v>-58.09206403168637</v>
      </c>
      <c r="C872" s="5">
        <f t="shared" si="427"/>
        <v>545.75411370475808</v>
      </c>
      <c r="D872" s="5">
        <f t="shared" si="428"/>
        <v>-216.60240050341199</v>
      </c>
      <c r="E872" s="2">
        <f t="shared" si="436"/>
        <v>548.83717123490055</v>
      </c>
      <c r="F872" s="2">
        <f t="shared" si="437"/>
        <v>-6.0758941246993396</v>
      </c>
      <c r="G872" s="3">
        <f t="shared" si="429"/>
        <v>-5.1314489781824735</v>
      </c>
      <c r="H872" s="3">
        <f t="shared" si="430"/>
        <v>53.885171583461222</v>
      </c>
      <c r="I872" s="3">
        <f t="shared" si="431"/>
        <v>-89.0819952366178</v>
      </c>
      <c r="J872" s="2">
        <f t="shared" si="438"/>
        <v>104.23792668952862</v>
      </c>
      <c r="K872" s="2">
        <f t="shared" si="432"/>
        <v>71.055164750871583</v>
      </c>
      <c r="L872" s="6">
        <f t="shared" si="415"/>
        <v>2959.5452376865087</v>
      </c>
      <c r="M872" s="2">
        <f t="shared" si="416"/>
        <v>37.508125408179708</v>
      </c>
      <c r="N872" s="2">
        <f t="shared" si="433"/>
        <v>104.23792668952862</v>
      </c>
      <c r="O872" s="2">
        <f t="shared" si="434"/>
        <v>71.055164750871583</v>
      </c>
      <c r="P872" s="5">
        <f t="shared" si="417"/>
        <v>0.38716715616032799</v>
      </c>
      <c r="Q872" s="4">
        <f t="shared" si="435"/>
        <v>0.35983184431418325</v>
      </c>
      <c r="R872" s="4">
        <f t="shared" si="418"/>
        <v>0.28331469416291172</v>
      </c>
      <c r="S872" s="4">
        <f t="shared" si="439"/>
        <v>0</v>
      </c>
      <c r="T872" s="4">
        <f t="shared" si="440"/>
        <v>0</v>
      </c>
      <c r="U872" s="5">
        <f t="shared" si="441"/>
        <v>1.1009248565139247</v>
      </c>
      <c r="V872" s="5">
        <f t="shared" si="442"/>
        <v>-11.560774558214993</v>
      </c>
      <c r="W872" s="5">
        <f t="shared" si="443"/>
        <v>19.112064300127614</v>
      </c>
      <c r="X872" s="5">
        <f t="shared" si="419"/>
        <v>0.99999999999999978</v>
      </c>
      <c r="Y872" s="5">
        <f t="shared" si="420"/>
        <v>-9.5643695039367774E-2</v>
      </c>
      <c r="Z872" s="5">
        <f t="shared" si="421"/>
        <v>13.198387858640791</v>
      </c>
      <c r="AA872" s="5">
        <f t="shared" si="422"/>
        <v>7.9891361126200415</v>
      </c>
      <c r="AB872" s="5">
        <f t="shared" si="423"/>
        <v>1.0052811614745569</v>
      </c>
      <c r="AC872" s="5">
        <f t="shared" si="424"/>
        <v>1.637613300425798</v>
      </c>
      <c r="AD872" s="5">
        <f t="shared" si="425"/>
        <v>-5.0727995872523444</v>
      </c>
      <c r="AE872">
        <f t="shared" si="414"/>
        <v>0</v>
      </c>
    </row>
    <row r="873" spans="1:31" x14ac:dyDescent="0.2">
      <c r="A873">
        <f t="shared" si="413"/>
        <v>8.4099999999998651</v>
      </c>
      <c r="B873" s="5">
        <f t="shared" si="426"/>
        <v>-58.143328257410118</v>
      </c>
      <c r="C873" s="5">
        <f t="shared" si="427"/>
        <v>546.29304730125773</v>
      </c>
      <c r="D873" s="5">
        <f t="shared" si="428"/>
        <v>-217.49347409575751</v>
      </c>
      <c r="E873" s="2">
        <f t="shared" si="436"/>
        <v>549.37850353881083</v>
      </c>
      <c r="F873" s="2">
        <f t="shared" si="437"/>
        <v>-6.0752613266825852</v>
      </c>
      <c r="G873" s="3">
        <f t="shared" si="429"/>
        <v>-5.1213961665677283</v>
      </c>
      <c r="H873" s="3">
        <f t="shared" si="430"/>
        <v>53.90154771646548</v>
      </c>
      <c r="I873" s="3">
        <f t="shared" si="431"/>
        <v>-89.132723232490321</v>
      </c>
      <c r="J873" s="2">
        <f t="shared" si="438"/>
        <v>104.28925110367348</v>
      </c>
      <c r="K873" s="2">
        <f t="shared" si="432"/>
        <v>71.090150718250499</v>
      </c>
      <c r="L873" s="6">
        <f t="shared" si="415"/>
        <v>2959.5422639853864</v>
      </c>
      <c r="M873" s="2">
        <f t="shared" si="416"/>
        <v>37.508087720648128</v>
      </c>
      <c r="N873" s="2">
        <f t="shared" si="433"/>
        <v>104.28925110367348</v>
      </c>
      <c r="O873" s="2">
        <f t="shared" si="434"/>
        <v>71.090150718250499</v>
      </c>
      <c r="P873" s="5">
        <f t="shared" si="417"/>
        <v>0.38716698259989246</v>
      </c>
      <c r="Q873" s="4">
        <f t="shared" si="435"/>
        <v>0.35965439701318314</v>
      </c>
      <c r="R873" s="4">
        <f t="shared" si="418"/>
        <v>0.28325741649188724</v>
      </c>
      <c r="S873" s="4">
        <f t="shared" si="439"/>
        <v>0</v>
      </c>
      <c r="T873" s="4">
        <f t="shared" si="440"/>
        <v>0</v>
      </c>
      <c r="U873" s="5">
        <f t="shared" si="441"/>
        <v>1.0993085956237048</v>
      </c>
      <c r="V873" s="5">
        <f t="shared" si="442"/>
        <v>-11.569976778782003</v>
      </c>
      <c r="W873" s="5">
        <f t="shared" si="443"/>
        <v>19.132354852855045</v>
      </c>
      <c r="X873" s="5">
        <f t="shared" si="419"/>
        <v>1</v>
      </c>
      <c r="Y873" s="5">
        <f t="shared" si="420"/>
        <v>-9.5167997780048572E-2</v>
      </c>
      <c r="Z873" s="5">
        <f t="shared" si="421"/>
        <v>13.210240769440151</v>
      </c>
      <c r="AA873" s="5">
        <f t="shared" si="422"/>
        <v>7.9941439053805823</v>
      </c>
      <c r="AB873" s="5">
        <f t="shared" si="423"/>
        <v>1.0041405978436562</v>
      </c>
      <c r="AC873" s="5">
        <f t="shared" si="424"/>
        <v>1.6402639906581484</v>
      </c>
      <c r="AD873" s="5">
        <f t="shared" si="425"/>
        <v>-5.0475012417643725</v>
      </c>
      <c r="AE873">
        <f t="shared" si="414"/>
        <v>0</v>
      </c>
    </row>
    <row r="874" spans="1:31" x14ac:dyDescent="0.2">
      <c r="A874">
        <f t="shared" ref="A874:A937" si="444">A873+dt</f>
        <v>8.4199999999998649</v>
      </c>
      <c r="B874" s="5">
        <f t="shared" si="426"/>
        <v>-58.194492012045899</v>
      </c>
      <c r="C874" s="5">
        <f t="shared" si="427"/>
        <v>546.83214479162189</v>
      </c>
      <c r="D874" s="5">
        <f t="shared" si="428"/>
        <v>-218.38505370314448</v>
      </c>
      <c r="E874" s="2">
        <f t="shared" si="436"/>
        <v>549.91998825096857</v>
      </c>
      <c r="F874" s="2">
        <f t="shared" si="437"/>
        <v>-6.0746175582194626</v>
      </c>
      <c r="G874" s="3">
        <f t="shared" si="429"/>
        <v>-5.1113547605892915</v>
      </c>
      <c r="H874" s="3">
        <f t="shared" si="430"/>
        <v>53.91795035637206</v>
      </c>
      <c r="I874" s="3">
        <f t="shared" si="431"/>
        <v>-89.18319824490797</v>
      </c>
      <c r="J874" s="2">
        <f t="shared" si="438"/>
        <v>104.3403764959249</v>
      </c>
      <c r="K874" s="2">
        <f t="shared" si="432"/>
        <v>71.125001019717033</v>
      </c>
      <c r="L874" s="6">
        <f t="shared" si="415"/>
        <v>2959.5392915971074</v>
      </c>
      <c r="M874" s="2">
        <f t="shared" si="416"/>
        <v>37.508050049755006</v>
      </c>
      <c r="N874" s="2">
        <f t="shared" si="433"/>
        <v>104.3403764959249</v>
      </c>
      <c r="O874" s="2">
        <f t="shared" si="434"/>
        <v>71.125001019717033</v>
      </c>
      <c r="P874" s="5">
        <f t="shared" si="417"/>
        <v>0.38716680911625551</v>
      </c>
      <c r="Q874" s="4">
        <f t="shared" si="435"/>
        <v>0.35947781011907615</v>
      </c>
      <c r="R874" s="4">
        <f t="shared" si="418"/>
        <v>0.28320038343295251</v>
      </c>
      <c r="S874" s="4">
        <f t="shared" si="439"/>
        <v>0</v>
      </c>
      <c r="T874" s="4">
        <f t="shared" si="440"/>
        <v>0</v>
      </c>
      <c r="U874" s="5">
        <f t="shared" si="441"/>
        <v>1.0976905681632767</v>
      </c>
      <c r="V874" s="5">
        <f t="shared" si="442"/>
        <v>-11.579166059305553</v>
      </c>
      <c r="W874" s="5">
        <f t="shared" si="443"/>
        <v>19.152565246867098</v>
      </c>
      <c r="X874" s="5">
        <f t="shared" si="419"/>
        <v>1</v>
      </c>
      <c r="Y874" s="5">
        <f t="shared" si="420"/>
        <v>-9.469862139255554E-2</v>
      </c>
      <c r="Z874" s="5">
        <f t="shared" si="421"/>
        <v>13.222043387035432</v>
      </c>
      <c r="AA874" s="5">
        <f t="shared" si="422"/>
        <v>7.9991470505710636</v>
      </c>
      <c r="AB874" s="5">
        <f t="shared" si="423"/>
        <v>1.0029919467707211</v>
      </c>
      <c r="AC874" s="5">
        <f t="shared" si="424"/>
        <v>1.6428773277298792</v>
      </c>
      <c r="AD874" s="5">
        <f t="shared" si="425"/>
        <v>-5.0222877025618367</v>
      </c>
      <c r="AE874">
        <f t="shared" si="414"/>
        <v>0</v>
      </c>
    </row>
    <row r="875" spans="1:31" x14ac:dyDescent="0.2">
      <c r="A875">
        <f t="shared" si="444"/>
        <v>8.4299999999998647</v>
      </c>
      <c r="B875" s="5">
        <f t="shared" si="426"/>
        <v>-58.245555410054457</v>
      </c>
      <c r="C875" s="5">
        <f t="shared" si="427"/>
        <v>547.37140643905195</v>
      </c>
      <c r="D875" s="5">
        <f t="shared" si="428"/>
        <v>-219.27713679997868</v>
      </c>
      <c r="E875" s="2">
        <f t="shared" si="436"/>
        <v>550.4616256489561</v>
      </c>
      <c r="F875" s="2">
        <f t="shared" si="437"/>
        <v>-6.0739628611674084</v>
      </c>
      <c r="G875" s="3">
        <f t="shared" si="429"/>
        <v>-5.1013248411215839</v>
      </c>
      <c r="H875" s="3">
        <f t="shared" si="430"/>
        <v>53.934379129649358</v>
      </c>
      <c r="I875" s="3">
        <f t="shared" si="431"/>
        <v>-89.233421121933588</v>
      </c>
      <c r="J875" s="2">
        <f t="shared" si="438"/>
        <v>104.39130333681894</v>
      </c>
      <c r="K875" s="2">
        <f t="shared" si="432"/>
        <v>71.159715976018362</v>
      </c>
      <c r="L875" s="6">
        <f t="shared" si="415"/>
        <v>2959.5363205257108</v>
      </c>
      <c r="M875" s="2">
        <f t="shared" si="416"/>
        <v>37.508012395551546</v>
      </c>
      <c r="N875" s="2">
        <f t="shared" si="433"/>
        <v>104.39130333681894</v>
      </c>
      <c r="O875" s="2">
        <f t="shared" si="434"/>
        <v>71.159715976018362</v>
      </c>
      <c r="P875" s="5">
        <f t="shared" si="417"/>
        <v>0.3871666357096526</v>
      </c>
      <c r="Q875" s="4">
        <f t="shared" si="435"/>
        <v>0.35930207973869049</v>
      </c>
      <c r="R875" s="4">
        <f t="shared" si="418"/>
        <v>0.28314359418199386</v>
      </c>
      <c r="S875" s="4">
        <f t="shared" si="439"/>
        <v>0</v>
      </c>
      <c r="T875" s="4">
        <f t="shared" si="440"/>
        <v>0</v>
      </c>
      <c r="U875" s="5">
        <f t="shared" si="441"/>
        <v>1.0960708123922032</v>
      </c>
      <c r="V875" s="5">
        <f t="shared" si="442"/>
        <v>-11.588342360002811</v>
      </c>
      <c r="W875" s="5">
        <f t="shared" si="443"/>
        <v>19.172695609038993</v>
      </c>
      <c r="X875" s="5">
        <f t="shared" si="419"/>
        <v>1</v>
      </c>
      <c r="Y875" s="5">
        <f t="shared" si="420"/>
        <v>-9.4235540268562817E-2</v>
      </c>
      <c r="Z875" s="5">
        <f t="shared" si="421"/>
        <v>13.233795826908704</v>
      </c>
      <c r="AA875" s="5">
        <f t="shared" si="422"/>
        <v>8.0041455160547983</v>
      </c>
      <c r="AB875" s="5">
        <f t="shared" si="423"/>
        <v>1.0018352721236403</v>
      </c>
      <c r="AC875" s="5">
        <f t="shared" si="424"/>
        <v>1.6454534669058933</v>
      </c>
      <c r="AD875" s="5">
        <f t="shared" si="425"/>
        <v>-4.9971588749062086</v>
      </c>
      <c r="AE875">
        <f t="shared" si="414"/>
        <v>0</v>
      </c>
    </row>
    <row r="876" spans="1:31" x14ac:dyDescent="0.2">
      <c r="A876">
        <f t="shared" si="444"/>
        <v>8.4399999999998645</v>
      </c>
      <c r="B876" s="5">
        <f t="shared" si="426"/>
        <v>-58.296518566702069</v>
      </c>
      <c r="C876" s="5">
        <f t="shared" si="427"/>
        <v>547.91083250302177</v>
      </c>
      <c r="D876" s="5">
        <f t="shared" si="428"/>
        <v>-220.16972086914177</v>
      </c>
      <c r="E876" s="2">
        <f t="shared" si="436"/>
        <v>551.00341600679053</v>
      </c>
      <c r="F876" s="2">
        <f t="shared" si="437"/>
        <v>-6.073297277363066</v>
      </c>
      <c r="G876" s="3">
        <f t="shared" si="429"/>
        <v>-5.0913064884003472</v>
      </c>
      <c r="H876" s="3">
        <f t="shared" si="430"/>
        <v>53.950833664318417</v>
      </c>
      <c r="I876" s="3">
        <f t="shared" si="431"/>
        <v>-89.283392710682648</v>
      </c>
      <c r="J876" s="2">
        <f t="shared" si="438"/>
        <v>104.44203209801961</v>
      </c>
      <c r="K876" s="2">
        <f t="shared" si="432"/>
        <v>71.194295908670483</v>
      </c>
      <c r="L876" s="6">
        <f t="shared" si="415"/>
        <v>2959.5333507751784</v>
      </c>
      <c r="M876" s="2">
        <f t="shared" si="416"/>
        <v>37.507974758088196</v>
      </c>
      <c r="N876" s="2">
        <f t="shared" si="433"/>
        <v>104.44203209801961</v>
      </c>
      <c r="O876" s="2">
        <f t="shared" si="434"/>
        <v>71.194295908670483</v>
      </c>
      <c r="P876" s="5">
        <f t="shared" si="417"/>
        <v>0.38716646238031588</v>
      </c>
      <c r="Q876" s="4">
        <f t="shared" si="435"/>
        <v>0.35912720199552117</v>
      </c>
      <c r="R876" s="4">
        <f t="shared" si="418"/>
        <v>0.28308704793584516</v>
      </c>
      <c r="S876" s="4">
        <f t="shared" si="439"/>
        <v>0</v>
      </c>
      <c r="T876" s="4">
        <f t="shared" si="440"/>
        <v>0</v>
      </c>
      <c r="U876" s="5">
        <f t="shared" si="441"/>
        <v>1.0944493664114248</v>
      </c>
      <c r="V876" s="5">
        <f t="shared" si="442"/>
        <v>-11.597505641392539</v>
      </c>
      <c r="W876" s="5">
        <f t="shared" si="443"/>
        <v>19.192746067418696</v>
      </c>
      <c r="X876" s="5">
        <f t="shared" si="419"/>
        <v>1</v>
      </c>
      <c r="Y876" s="5">
        <f t="shared" si="420"/>
        <v>-9.3778728784592438E-2</v>
      </c>
      <c r="Z876" s="5">
        <f t="shared" si="421"/>
        <v>13.245498204919166</v>
      </c>
      <c r="AA876" s="5">
        <f t="shared" si="422"/>
        <v>8.0091392698543604</v>
      </c>
      <c r="AB876" s="5">
        <f t="shared" si="423"/>
        <v>1.0006706376268324</v>
      </c>
      <c r="AC876" s="5">
        <f t="shared" si="424"/>
        <v>1.6479925635266266</v>
      </c>
      <c r="AD876" s="5">
        <f t="shared" si="425"/>
        <v>-4.9721146627269448</v>
      </c>
      <c r="AE876">
        <f t="shared" si="414"/>
        <v>0</v>
      </c>
    </row>
    <row r="877" spans="1:31" x14ac:dyDescent="0.2">
      <c r="A877">
        <f t="shared" si="444"/>
        <v>8.4499999999998643</v>
      </c>
      <c r="B877" s="5">
        <f t="shared" si="426"/>
        <v>-58.347381598054184</v>
      </c>
      <c r="C877" s="5">
        <f t="shared" si="427"/>
        <v>548.45042323929306</v>
      </c>
      <c r="D877" s="5">
        <f t="shared" si="428"/>
        <v>-221.06280340198174</v>
      </c>
      <c r="E877" s="2">
        <f t="shared" si="436"/>
        <v>551.54535959493728</v>
      </c>
      <c r="F877" s="2">
        <f t="shared" si="437"/>
        <v>-6.072620848621483</v>
      </c>
      <c r="G877" s="3">
        <f t="shared" si="429"/>
        <v>-5.0812997820240788</v>
      </c>
      <c r="H877" s="3">
        <f t="shared" si="430"/>
        <v>53.967313589953683</v>
      </c>
      <c r="I877" s="3">
        <f t="shared" si="431"/>
        <v>-89.333113857309911</v>
      </c>
      <c r="J877" s="2">
        <f t="shared" si="438"/>
        <v>104.49256325229223</v>
      </c>
      <c r="K877" s="2">
        <f t="shared" si="432"/>
        <v>71.228741139940169</v>
      </c>
      <c r="L877" s="6">
        <f t="shared" si="415"/>
        <v>2959.5303823494351</v>
      </c>
      <c r="M877" s="2">
        <f t="shared" si="416"/>
        <v>37.507937137414707</v>
      </c>
      <c r="N877" s="2">
        <f t="shared" si="433"/>
        <v>104.49256325229223</v>
      </c>
      <c r="O877" s="2">
        <f t="shared" si="434"/>
        <v>71.228741139940169</v>
      </c>
      <c r="P877" s="5">
        <f t="shared" si="417"/>
        <v>0.38716628912847423</v>
      </c>
      <c r="Q877" s="4">
        <f t="shared" si="435"/>
        <v>0.35895317302967877</v>
      </c>
      <c r="R877" s="4">
        <f t="shared" si="418"/>
        <v>0.28303074389230776</v>
      </c>
      <c r="S877" s="4">
        <f t="shared" si="439"/>
        <v>0</v>
      </c>
      <c r="T877" s="4">
        <f t="shared" si="440"/>
        <v>0</v>
      </c>
      <c r="U877" s="5">
        <f t="shared" si="441"/>
        <v>1.0928262681626204</v>
      </c>
      <c r="V877" s="5">
        <f t="shared" si="442"/>
        <v>-11.606655864295055</v>
      </c>
      <c r="W877" s="5">
        <f t="shared" si="443"/>
        <v>19.212716751213293</v>
      </c>
      <c r="X877" s="5">
        <f t="shared" si="419"/>
        <v>0.99999999999999978</v>
      </c>
      <c r="Y877" s="5">
        <f t="shared" si="420"/>
        <v>-9.3328161303153509E-2</v>
      </c>
      <c r="Z877" s="5">
        <f t="shared" si="421"/>
        <v>13.257150637296366</v>
      </c>
      <c r="AA877" s="5">
        <f t="shared" si="422"/>
        <v>8.0141282801520877</v>
      </c>
      <c r="AB877" s="5">
        <f t="shared" si="423"/>
        <v>0.99949810685946694</v>
      </c>
      <c r="AC877" s="5">
        <f t="shared" si="424"/>
        <v>1.6504947730013111</v>
      </c>
      <c r="AD877" s="5">
        <f t="shared" si="425"/>
        <v>-4.9471549686346208</v>
      </c>
      <c r="AE877">
        <f t="shared" si="414"/>
        <v>0</v>
      </c>
    </row>
    <row r="878" spans="1:31" x14ac:dyDescent="0.2">
      <c r="A878">
        <f t="shared" si="444"/>
        <v>8.4599999999998641</v>
      </c>
      <c r="B878" s="5">
        <f t="shared" si="426"/>
        <v>-58.398144620969077</v>
      </c>
      <c r="C878" s="5">
        <f t="shared" si="427"/>
        <v>548.99017889993127</v>
      </c>
      <c r="D878" s="5">
        <f t="shared" si="428"/>
        <v>-221.95638189830328</v>
      </c>
      <c r="E878" s="2">
        <f t="shared" si="436"/>
        <v>552.08745668032543</v>
      </c>
      <c r="F878" s="2">
        <f t="shared" si="437"/>
        <v>-6.071933616735306</v>
      </c>
      <c r="G878" s="3">
        <f t="shared" si="429"/>
        <v>-5.0713048009554837</v>
      </c>
      <c r="H878" s="3">
        <f t="shared" si="430"/>
        <v>53.983818537683696</v>
      </c>
      <c r="I878" s="3">
        <f t="shared" si="431"/>
        <v>-89.382585406996256</v>
      </c>
      <c r="J878" s="2">
        <f t="shared" si="438"/>
        <v>104.54289727347685</v>
      </c>
      <c r="K878" s="2">
        <f t="shared" si="432"/>
        <v>71.26305199282676</v>
      </c>
      <c r="L878" s="6">
        <f t="shared" si="415"/>
        <v>2959.5274152523498</v>
      </c>
      <c r="M878" s="2">
        <f t="shared" si="416"/>
        <v>37.507899533580122</v>
      </c>
      <c r="N878" s="2">
        <f t="shared" si="433"/>
        <v>104.54289727347685</v>
      </c>
      <c r="O878" s="2">
        <f t="shared" si="434"/>
        <v>71.26305199282676</v>
      </c>
      <c r="P878" s="5">
        <f t="shared" si="417"/>
        <v>0.38716611595435324</v>
      </c>
      <c r="Q878" s="4">
        <f t="shared" si="435"/>
        <v>0.35877998899783792</v>
      </c>
      <c r="R878" s="4">
        <f t="shared" si="418"/>
        <v>0.28297468125016878</v>
      </c>
      <c r="S878" s="4">
        <f t="shared" si="439"/>
        <v>0</v>
      </c>
      <c r="T878" s="4">
        <f t="shared" si="440"/>
        <v>0</v>
      </c>
      <c r="U878" s="5">
        <f t="shared" si="441"/>
        <v>1.0912015554275885</v>
      </c>
      <c r="V878" s="5">
        <f t="shared" si="442"/>
        <v>-11.615792989832208</v>
      </c>
      <c r="W878" s="5">
        <f t="shared" si="443"/>
        <v>19.232607790775489</v>
      </c>
      <c r="X878" s="5">
        <f t="shared" si="419"/>
        <v>0.99999999999999978</v>
      </c>
      <c r="Y878" s="5">
        <f t="shared" si="420"/>
        <v>-9.2883812173870747E-2</v>
      </c>
      <c r="Z878" s="5">
        <f t="shared" si="421"/>
        <v>13.268753240633366</v>
      </c>
      <c r="AA878" s="5">
        <f t="shared" si="422"/>
        <v>8.0191125152904643</v>
      </c>
      <c r="AB878" s="5">
        <f t="shared" si="423"/>
        <v>0.99831774325371769</v>
      </c>
      <c r="AC878" s="5">
        <f t="shared" si="424"/>
        <v>1.6529602508011578</v>
      </c>
      <c r="AD878" s="5">
        <f t="shared" si="425"/>
        <v>-4.9222796939340441</v>
      </c>
      <c r="AE878">
        <f t="shared" si="414"/>
        <v>0</v>
      </c>
    </row>
    <row r="879" spans="1:31" x14ac:dyDescent="0.2">
      <c r="A879">
        <f t="shared" si="444"/>
        <v>8.4699999999998639</v>
      </c>
      <c r="B879" s="5">
        <f t="shared" si="426"/>
        <v>-58.448807753091472</v>
      </c>
      <c r="C879" s="5">
        <f t="shared" si="427"/>
        <v>549.53009973332064</v>
      </c>
      <c r="D879" s="5">
        <f t="shared" si="428"/>
        <v>-222.85045386635795</v>
      </c>
      <c r="E879" s="2">
        <f t="shared" si="436"/>
        <v>552.6297075263609</v>
      </c>
      <c r="F879" s="2">
        <f t="shared" si="437"/>
        <v>-6.0712356234739753</v>
      </c>
      <c r="G879" s="3">
        <f t="shared" si="429"/>
        <v>-5.0613216235229466</v>
      </c>
      <c r="H879" s="3">
        <f t="shared" si="430"/>
        <v>54.000348140191704</v>
      </c>
      <c r="I879" s="3">
        <f t="shared" si="431"/>
        <v>-89.431808203935603</v>
      </c>
      <c r="J879" s="2">
        <f t="shared" si="438"/>
        <v>104.59303463646215</v>
      </c>
      <c r="K879" s="2">
        <f t="shared" si="432"/>
        <v>71.297228791044404</v>
      </c>
      <c r="L879" s="6">
        <f t="shared" si="415"/>
        <v>2959.5244494877343</v>
      </c>
      <c r="M879" s="2">
        <f t="shared" si="416"/>
        <v>37.507861946632737</v>
      </c>
      <c r="N879" s="2">
        <f t="shared" si="433"/>
        <v>104.59303463646215</v>
      </c>
      <c r="O879" s="2">
        <f t="shared" si="434"/>
        <v>71.297228791044404</v>
      </c>
      <c r="P879" s="5">
        <f t="shared" si="417"/>
        <v>0.38716594285817507</v>
      </c>
      <c r="Q879" s="4">
        <f t="shared" si="435"/>
        <v>0.35860764607318441</v>
      </c>
      <c r="R879" s="4">
        <f t="shared" si="418"/>
        <v>0.28291885920922033</v>
      </c>
      <c r="S879" s="4">
        <f t="shared" si="439"/>
        <v>0</v>
      </c>
      <c r="T879" s="4">
        <f t="shared" si="440"/>
        <v>0</v>
      </c>
      <c r="U879" s="5">
        <f t="shared" si="441"/>
        <v>1.0895752658276403</v>
      </c>
      <c r="V879" s="5">
        <f t="shared" si="442"/>
        <v>-11.62491697942731</v>
      </c>
      <c r="W879" s="5">
        <f t="shared" si="443"/>
        <v>19.252419317590103</v>
      </c>
      <c r="X879" s="5">
        <f t="shared" si="419"/>
        <v>0.99999999999999978</v>
      </c>
      <c r="Y879" s="5">
        <f t="shared" si="420"/>
        <v>-9.24456557346027E-2</v>
      </c>
      <c r="Z879" s="5">
        <f t="shared" si="421"/>
        <v>13.28030613188009</v>
      </c>
      <c r="AA879" s="5">
        <f t="shared" si="422"/>
        <v>8.0240919437726212</v>
      </c>
      <c r="AB879" s="5">
        <f t="shared" si="423"/>
        <v>0.99712961009303758</v>
      </c>
      <c r="AC879" s="5">
        <f t="shared" si="424"/>
        <v>1.6553891524527806</v>
      </c>
      <c r="AD879" s="5">
        <f t="shared" si="425"/>
        <v>-4.897488738637275</v>
      </c>
      <c r="AE879">
        <f t="shared" si="414"/>
        <v>0</v>
      </c>
    </row>
    <row r="880" spans="1:31" x14ac:dyDescent="0.2">
      <c r="A880">
        <f t="shared" si="444"/>
        <v>8.4799999999998636</v>
      </c>
      <c r="B880" s="5">
        <f t="shared" si="426"/>
        <v>-58.499371112846198</v>
      </c>
      <c r="C880" s="5">
        <f t="shared" si="427"/>
        <v>550.07018598418017</v>
      </c>
      <c r="D880" s="5">
        <f t="shared" si="428"/>
        <v>-223.74501682283423</v>
      </c>
      <c r="E880" s="2">
        <f t="shared" si="436"/>
        <v>553.17211239294147</v>
      </c>
      <c r="F880" s="2">
        <f t="shared" si="437"/>
        <v>-6.07052691058293</v>
      </c>
      <c r="G880" s="3">
        <f t="shared" si="429"/>
        <v>-5.051350327422016</v>
      </c>
      <c r="H880" s="3">
        <f t="shared" si="430"/>
        <v>54.016902031716235</v>
      </c>
      <c r="I880" s="3">
        <f t="shared" si="431"/>
        <v>-89.480783091321982</v>
      </c>
      <c r="J880" s="2">
        <f t="shared" si="438"/>
        <v>104.64297581715932</v>
      </c>
      <c r="K880" s="2">
        <f t="shared" si="432"/>
        <v>71.331271859004303</v>
      </c>
      <c r="L880" s="6">
        <f t="shared" si="415"/>
        <v>2959.5214850593452</v>
      </c>
      <c r="M880" s="2">
        <f t="shared" si="416"/>
        <v>37.507824376620171</v>
      </c>
      <c r="N880" s="2">
        <f t="shared" si="433"/>
        <v>104.64297581715932</v>
      </c>
      <c r="O880" s="2">
        <f t="shared" si="434"/>
        <v>71.331271859004303</v>
      </c>
      <c r="P880" s="5">
        <f t="shared" si="417"/>
        <v>0.38716576984015882</v>
      </c>
      <c r="Q880" s="4">
        <f t="shared" si="435"/>
        <v>0.3584361404453642</v>
      </c>
      <c r="R880" s="4">
        <f t="shared" si="418"/>
        <v>0.2828632769702773</v>
      </c>
      <c r="S880" s="4">
        <f t="shared" si="439"/>
        <v>0</v>
      </c>
      <c r="T880" s="4">
        <f t="shared" si="440"/>
        <v>0</v>
      </c>
      <c r="U880" s="5">
        <f t="shared" si="441"/>
        <v>1.0879474368230146</v>
      </c>
      <c r="V880" s="5">
        <f t="shared" si="442"/>
        <v>-11.634027794805098</v>
      </c>
      <c r="W880" s="5">
        <f t="shared" si="443"/>
        <v>19.272151464260684</v>
      </c>
      <c r="X880" s="5">
        <f t="shared" si="419"/>
        <v>1</v>
      </c>
      <c r="Y880" s="5">
        <f t="shared" si="420"/>
        <v>-9.2013666312555489E-2</v>
      </c>
      <c r="Z880" s="5">
        <f t="shared" si="421"/>
        <v>13.291809428336553</v>
      </c>
      <c r="AA880" s="5">
        <f t="shared" si="422"/>
        <v>8.0290665342627019</v>
      </c>
      <c r="AB880" s="5">
        <f t="shared" si="423"/>
        <v>0.99593377051045917</v>
      </c>
      <c r="AC880" s="5">
        <f t="shared" si="424"/>
        <v>1.6577816335314548</v>
      </c>
      <c r="AD880" s="5">
        <f t="shared" si="425"/>
        <v>-4.8727820014766152</v>
      </c>
      <c r="AE880">
        <f t="shared" si="414"/>
        <v>0</v>
      </c>
    </row>
    <row r="881" spans="1:31" x14ac:dyDescent="0.2">
      <c r="A881">
        <f t="shared" si="444"/>
        <v>8.4899999999998634</v>
      </c>
      <c r="B881" s="5">
        <f t="shared" si="426"/>
        <v>-58.549834819431894</v>
      </c>
      <c r="C881" s="5">
        <f t="shared" si="427"/>
        <v>550.61043789357905</v>
      </c>
      <c r="D881" s="5">
        <f t="shared" si="428"/>
        <v>-224.6400682928475</v>
      </c>
      <c r="E881" s="2">
        <f t="shared" si="436"/>
        <v>553.71467153647063</v>
      </c>
      <c r="F881" s="2">
        <f t="shared" si="437"/>
        <v>-6.0698075197828176</v>
      </c>
      <c r="G881" s="3">
        <f t="shared" si="429"/>
        <v>-5.0413909897169118</v>
      </c>
      <c r="H881" s="3">
        <f t="shared" si="430"/>
        <v>54.033479848051549</v>
      </c>
      <c r="I881" s="3">
        <f t="shared" si="431"/>
        <v>-89.529510911336743</v>
      </c>
      <c r="J881" s="2">
        <f t="shared" si="438"/>
        <v>104.69272129247646</v>
      </c>
      <c r="K881" s="2">
        <f t="shared" si="432"/>
        <v>71.365181521797183</v>
      </c>
      <c r="L881" s="6">
        <f t="shared" si="415"/>
        <v>2959.5185219708837</v>
      </c>
      <c r="M881" s="2">
        <f t="shared" si="416"/>
        <v>37.507786823589321</v>
      </c>
      <c r="N881" s="2">
        <f t="shared" si="433"/>
        <v>104.69272129247646</v>
      </c>
      <c r="O881" s="2">
        <f t="shared" si="434"/>
        <v>71.365181521797183</v>
      </c>
      <c r="P881" s="5">
        <f t="shared" si="417"/>
        <v>0.38716559690052033</v>
      </c>
      <c r="Q881" s="4">
        <f t="shared" si="435"/>
        <v>0.35826546832042988</v>
      </c>
      <c r="R881" s="4">
        <f t="shared" si="418"/>
        <v>0.28280793373519586</v>
      </c>
      <c r="S881" s="4">
        <f t="shared" si="439"/>
        <v>0</v>
      </c>
      <c r="T881" s="4">
        <f t="shared" si="440"/>
        <v>0</v>
      </c>
      <c r="U881" s="5">
        <f t="shared" si="441"/>
        <v>1.0863181057123044</v>
      </c>
      <c r="V881" s="5">
        <f t="shared" si="442"/>
        <v>-11.643125397991668</v>
      </c>
      <c r="W881" s="5">
        <f t="shared" si="443"/>
        <v>19.291804364496176</v>
      </c>
      <c r="X881" s="5">
        <f t="shared" si="419"/>
        <v>0.99999999999999978</v>
      </c>
      <c r="Y881" s="5">
        <f t="shared" si="420"/>
        <v>-9.1587818225380146E-2</v>
      </c>
      <c r="Z881" s="5">
        <f t="shared" si="421"/>
        <v>13.303263247646303</v>
      </c>
      <c r="AA881" s="5">
        <f t="shared" si="422"/>
        <v>8.0340362555863223</v>
      </c>
      <c r="AB881" s="5">
        <f t="shared" si="423"/>
        <v>0.99473028748692416</v>
      </c>
      <c r="AC881" s="5">
        <f t="shared" si="424"/>
        <v>1.6601378496546353</v>
      </c>
      <c r="AD881" s="5">
        <f t="shared" si="425"/>
        <v>-4.8481593799175009</v>
      </c>
      <c r="AE881">
        <f t="shared" si="414"/>
        <v>0</v>
      </c>
    </row>
    <row r="882" spans="1:31" x14ac:dyDescent="0.2">
      <c r="A882">
        <f t="shared" si="444"/>
        <v>8.4999999999998632</v>
      </c>
      <c r="B882" s="5">
        <f t="shared" si="426"/>
        <v>-58.600198992814683</v>
      </c>
      <c r="C882" s="5">
        <f t="shared" si="427"/>
        <v>551.15085569895211</v>
      </c>
      <c r="D882" s="5">
        <f t="shared" si="428"/>
        <v>-225.53560580992985</v>
      </c>
      <c r="E882" s="2">
        <f t="shared" si="436"/>
        <v>554.25738520987215</v>
      </c>
      <c r="F882" s="2">
        <f t="shared" si="437"/>
        <v>-6.0690774927687041</v>
      </c>
      <c r="G882" s="3">
        <f t="shared" si="429"/>
        <v>-5.0314436868420422</v>
      </c>
      <c r="H882" s="3">
        <f t="shared" si="430"/>
        <v>54.050081226548095</v>
      </c>
      <c r="I882" s="3">
        <f t="shared" si="431"/>
        <v>-89.577992505135924</v>
      </c>
      <c r="J882" s="2">
        <f t="shared" si="438"/>
        <v>104.74227154029312</v>
      </c>
      <c r="K882" s="2">
        <f t="shared" si="432"/>
        <v>71.39895810517595</v>
      </c>
      <c r="L882" s="6">
        <f t="shared" si="415"/>
        <v>2959.5155602259952</v>
      </c>
      <c r="M882" s="2">
        <f t="shared" si="416"/>
        <v>37.5077492875864</v>
      </c>
      <c r="N882" s="2">
        <f t="shared" si="433"/>
        <v>104.74227154029312</v>
      </c>
      <c r="O882" s="2">
        <f t="shared" si="434"/>
        <v>71.39895810517595</v>
      </c>
      <c r="P882" s="5">
        <f t="shared" si="417"/>
        <v>0.38716542403947196</v>
      </c>
      <c r="Q882" s="4">
        <f t="shared" si="435"/>
        <v>0.35809562592078797</v>
      </c>
      <c r="R882" s="4">
        <f t="shared" si="418"/>
        <v>0.28275282870689089</v>
      </c>
      <c r="S882" s="4">
        <f t="shared" si="439"/>
        <v>0</v>
      </c>
      <c r="T882" s="4">
        <f t="shared" si="440"/>
        <v>0</v>
      </c>
      <c r="U882" s="5">
        <f t="shared" si="441"/>
        <v>1.084687309631901</v>
      </c>
      <c r="V882" s="5">
        <f t="shared" si="442"/>
        <v>-11.652209751314409</v>
      </c>
      <c r="W882" s="5">
        <f t="shared" si="443"/>
        <v>19.311378153097642</v>
      </c>
      <c r="X882" s="5">
        <f t="shared" si="419"/>
        <v>1</v>
      </c>
      <c r="Y882" s="5">
        <f t="shared" si="420"/>
        <v>-9.1168085782264818E-2</v>
      </c>
      <c r="Z882" s="5">
        <f t="shared" si="421"/>
        <v>13.314667707789804</v>
      </c>
      <c r="AA882" s="5">
        <f t="shared" si="422"/>
        <v>8.0390010767309708</v>
      </c>
      <c r="AB882" s="5">
        <f t="shared" si="423"/>
        <v>0.9935192238496362</v>
      </c>
      <c r="AC882" s="5">
        <f t="shared" si="424"/>
        <v>1.6624579564753947</v>
      </c>
      <c r="AD882" s="5">
        <f t="shared" si="425"/>
        <v>-4.823620770171388</v>
      </c>
      <c r="AE882">
        <f t="shared" si="414"/>
        <v>0</v>
      </c>
    </row>
    <row r="883" spans="1:31" x14ac:dyDescent="0.2">
      <c r="A883">
        <f t="shared" si="444"/>
        <v>8.509999999999863</v>
      </c>
      <c r="B883" s="5">
        <f t="shared" si="426"/>
        <v>-58.650463753721908</v>
      </c>
      <c r="C883" s="5">
        <f t="shared" si="427"/>
        <v>551.69143963411545</v>
      </c>
      <c r="D883" s="5">
        <f t="shared" si="428"/>
        <v>-226.43162691601972</v>
      </c>
      <c r="E883" s="2">
        <f t="shared" si="436"/>
        <v>554.80025366260384</v>
      </c>
      <c r="F883" s="2">
        <f t="shared" si="437"/>
        <v>-6.0683368712093024</v>
      </c>
      <c r="G883" s="3">
        <f t="shared" si="429"/>
        <v>-5.0215084946035455</v>
      </c>
      <c r="H883" s="3">
        <f t="shared" si="430"/>
        <v>54.06670580611285</v>
      </c>
      <c r="I883" s="3">
        <f t="shared" si="431"/>
        <v>-89.626228712837644</v>
      </c>
      <c r="J883" s="2">
        <f t="shared" si="438"/>
        <v>104.79162703943486</v>
      </c>
      <c r="K883" s="2">
        <f t="shared" si="432"/>
        <v>71.432601935538415</v>
      </c>
      <c r="L883" s="6">
        <f t="shared" si="415"/>
        <v>2959.512599828271</v>
      </c>
      <c r="M883" s="2">
        <f t="shared" si="416"/>
        <v>37.507711768656904</v>
      </c>
      <c r="N883" s="2">
        <f t="shared" si="433"/>
        <v>104.79162703943486</v>
      </c>
      <c r="O883" s="2">
        <f t="shared" si="434"/>
        <v>71.432601935538415</v>
      </c>
      <c r="P883" s="5">
        <f t="shared" si="417"/>
        <v>0.38716525125722318</v>
      </c>
      <c r="Q883" s="4">
        <f t="shared" si="435"/>
        <v>0.35792660948514637</v>
      </c>
      <c r="R883" s="4">
        <f t="shared" si="418"/>
        <v>0.28269796108935363</v>
      </c>
      <c r="S883" s="4">
        <f t="shared" si="439"/>
        <v>0</v>
      </c>
      <c r="T883" s="4">
        <f t="shared" si="440"/>
        <v>0</v>
      </c>
      <c r="U883" s="5">
        <f t="shared" si="441"/>
        <v>1.0830550855554533</v>
      </c>
      <c r="V883" s="5">
        <f t="shared" si="442"/>
        <v>-11.661280817401911</v>
      </c>
      <c r="W883" s="5">
        <f t="shared" si="443"/>
        <v>19.330872965945026</v>
      </c>
      <c r="X883" s="5">
        <f t="shared" si="419"/>
        <v>1</v>
      </c>
      <c r="Y883" s="5">
        <f t="shared" si="420"/>
        <v>-9.0754443285019679E-2</v>
      </c>
      <c r="Z883" s="5">
        <f t="shared" si="421"/>
        <v>13.326022927077874</v>
      </c>
      <c r="AA883" s="5">
        <f t="shared" si="422"/>
        <v>8.0439609668463881</v>
      </c>
      <c r="AB883" s="5">
        <f t="shared" si="423"/>
        <v>0.99230064227043357</v>
      </c>
      <c r="AC883" s="5">
        <f t="shared" si="424"/>
        <v>1.6647421096759629</v>
      </c>
      <c r="AD883" s="5">
        <f t="shared" si="425"/>
        <v>-4.799166067208585</v>
      </c>
      <c r="AE883">
        <f t="shared" si="414"/>
        <v>0</v>
      </c>
    </row>
    <row r="884" spans="1:31" x14ac:dyDescent="0.2">
      <c r="A884">
        <f t="shared" si="444"/>
        <v>8.5199999999998628</v>
      </c>
      <c r="B884" s="5">
        <f t="shared" si="426"/>
        <v>-58.700629223635829</v>
      </c>
      <c r="C884" s="5">
        <f t="shared" si="427"/>
        <v>552.23218992928207</v>
      </c>
      <c r="D884" s="5">
        <f t="shared" si="428"/>
        <v>-227.32812916145144</v>
      </c>
      <c r="E884" s="2">
        <f t="shared" si="436"/>
        <v>555.34327714067217</v>
      </c>
      <c r="F884" s="2">
        <f t="shared" si="437"/>
        <v>-6.0675856967461872</v>
      </c>
      <c r="G884" s="3">
        <f t="shared" si="429"/>
        <v>-5.0115854881808408</v>
      </c>
      <c r="H884" s="3">
        <f t="shared" si="430"/>
        <v>54.083353227209606</v>
      </c>
      <c r="I884" s="3">
        <f t="shared" si="431"/>
        <v>-89.674220373509726</v>
      </c>
      <c r="J884" s="2">
        <f t="shared" si="438"/>
        <v>104.84078826964846</v>
      </c>
      <c r="K884" s="2">
        <f t="shared" si="432"/>
        <v>71.466113339910322</v>
      </c>
      <c r="L884" s="6">
        <f t="shared" si="415"/>
        <v>2959.509640781248</v>
      </c>
      <c r="M884" s="2">
        <f t="shared" si="416"/>
        <v>37.507674266845683</v>
      </c>
      <c r="N884" s="2">
        <f t="shared" si="433"/>
        <v>104.84078826964846</v>
      </c>
      <c r="O884" s="2">
        <f t="shared" si="434"/>
        <v>71.466113339910322</v>
      </c>
      <c r="P884" s="5">
        <f t="shared" si="417"/>
        <v>0.38716507855398014</v>
      </c>
      <c r="Q884" s="4">
        <f t="shared" si="435"/>
        <v>0.35775841526846097</v>
      </c>
      <c r="R884" s="4">
        <f t="shared" si="418"/>
        <v>0.28264333008766884</v>
      </c>
      <c r="S884" s="4">
        <f t="shared" si="439"/>
        <v>0</v>
      </c>
      <c r="T884" s="4">
        <f t="shared" si="440"/>
        <v>0</v>
      </c>
      <c r="U884" s="5">
        <f t="shared" si="441"/>
        <v>1.0814214702933436</v>
      </c>
      <c r="V884" s="5">
        <f t="shared" si="442"/>
        <v>-11.670338559183886</v>
      </c>
      <c r="W884" s="5">
        <f t="shared" si="443"/>
        <v>19.350288939984033</v>
      </c>
      <c r="X884" s="5">
        <f t="shared" si="419"/>
        <v>1.0000000000000002</v>
      </c>
      <c r="Y884" s="5">
        <f t="shared" si="420"/>
        <v>-9.0346865029147225E-2</v>
      </c>
      <c r="Z884" s="5">
        <f t="shared" si="421"/>
        <v>13.337329024145239</v>
      </c>
      <c r="AA884" s="5">
        <f t="shared" si="422"/>
        <v>8.0489158952449902</v>
      </c>
      <c r="AB884" s="5">
        <f t="shared" si="423"/>
        <v>0.99107460526419633</v>
      </c>
      <c r="AC884" s="5">
        <f t="shared" si="424"/>
        <v>1.6669904649613532</v>
      </c>
      <c r="AD884" s="5">
        <f t="shared" si="425"/>
        <v>-4.7747951647709783</v>
      </c>
      <c r="AE884">
        <f t="shared" si="414"/>
        <v>0</v>
      </c>
    </row>
    <row r="885" spans="1:31" x14ac:dyDescent="0.2">
      <c r="A885">
        <f t="shared" si="444"/>
        <v>8.5299999999998626</v>
      </c>
      <c r="B885" s="5">
        <f t="shared" si="426"/>
        <v>-58.750695524787375</v>
      </c>
      <c r="C885" s="5">
        <f t="shared" si="427"/>
        <v>552.77310681107747</v>
      </c>
      <c r="D885" s="5">
        <f t="shared" si="428"/>
        <v>-228.22511010494478</v>
      </c>
      <c r="E885" s="2">
        <f t="shared" si="436"/>
        <v>555.88645588664701</v>
      </c>
      <c r="F885" s="2">
        <f t="shared" si="437"/>
        <v>-6.0668240109930229</v>
      </c>
      <c r="G885" s="3">
        <f t="shared" si="429"/>
        <v>-5.0016747421281993</v>
      </c>
      <c r="H885" s="3">
        <f t="shared" si="430"/>
        <v>54.100023131859217</v>
      </c>
      <c r="I885" s="3">
        <f t="shared" si="431"/>
        <v>-89.721968325157434</v>
      </c>
      <c r="J885" s="2">
        <f t="shared" si="438"/>
        <v>104.889755711577</v>
      </c>
      <c r="K885" s="2">
        <f t="shared" si="432"/>
        <v>71.499492645928413</v>
      </c>
      <c r="L885" s="6">
        <f t="shared" si="415"/>
        <v>2959.5066830884075</v>
      </c>
      <c r="M885" s="2">
        <f t="shared" si="416"/>
        <v>37.507636782196833</v>
      </c>
      <c r="N885" s="2">
        <f t="shared" si="433"/>
        <v>104.889755711577</v>
      </c>
      <c r="O885" s="2">
        <f t="shared" si="434"/>
        <v>71.499492645928413</v>
      </c>
      <c r="P885" s="5">
        <f t="shared" si="417"/>
        <v>0.38716490592994585</v>
      </c>
      <c r="Q885" s="4">
        <f t="shared" si="435"/>
        <v>0.35759103954188165</v>
      </c>
      <c r="R885" s="4">
        <f t="shared" si="418"/>
        <v>0.28258893490803133</v>
      </c>
      <c r="S885" s="4">
        <f t="shared" si="439"/>
        <v>0</v>
      </c>
      <c r="T885" s="4">
        <f t="shared" si="440"/>
        <v>0</v>
      </c>
      <c r="U885" s="5">
        <f t="shared" si="441"/>
        <v>1.0797865004921796</v>
      </c>
      <c r="V885" s="5">
        <f t="shared" si="442"/>
        <v>-11.679382939891084</v>
      </c>
      <c r="W885" s="5">
        <f t="shared" si="443"/>
        <v>19.369626213213039</v>
      </c>
      <c r="X885" s="5">
        <f t="shared" si="419"/>
        <v>1.0000000000000002</v>
      </c>
      <c r="Y885" s="5">
        <f t="shared" si="420"/>
        <v>-8.9945325304906884E-2</v>
      </c>
      <c r="Z885" s="5">
        <f t="shared" si="421"/>
        <v>13.348586117944027</v>
      </c>
      <c r="AA885" s="5">
        <f t="shared" si="422"/>
        <v>8.0538658314022094</v>
      </c>
      <c r="AB885" s="5">
        <f t="shared" si="423"/>
        <v>0.98984117518727277</v>
      </c>
      <c r="AC885" s="5">
        <f t="shared" si="424"/>
        <v>1.6692031780529426</v>
      </c>
      <c r="AD885" s="5">
        <f t="shared" si="425"/>
        <v>-4.7505079553847516</v>
      </c>
      <c r="AE885">
        <f t="shared" si="414"/>
        <v>0</v>
      </c>
    </row>
    <row r="886" spans="1:31" x14ac:dyDescent="0.2">
      <c r="A886">
        <f t="shared" si="444"/>
        <v>8.5399999999998624</v>
      </c>
      <c r="B886" s="5">
        <f t="shared" si="426"/>
        <v>-58.800662780149899</v>
      </c>
      <c r="C886" s="5">
        <f t="shared" si="427"/>
        <v>553.31419050255488</v>
      </c>
      <c r="D886" s="5">
        <f t="shared" si="428"/>
        <v>-229.12256731359412</v>
      </c>
      <c r="E886" s="2">
        <f t="shared" si="436"/>
        <v>556.42979013967476</v>
      </c>
      <c r="F886" s="2">
        <f t="shared" si="437"/>
        <v>-6.0660518555348091</v>
      </c>
      <c r="G886" s="3">
        <f t="shared" si="429"/>
        <v>-4.991776330376327</v>
      </c>
      <c r="H886" s="3">
        <f t="shared" si="430"/>
        <v>54.116715163639746</v>
      </c>
      <c r="I886" s="3">
        <f t="shared" si="431"/>
        <v>-89.769473404711277</v>
      </c>
      <c r="J886" s="2">
        <f t="shared" si="438"/>
        <v>104.93852984673545</v>
      </c>
      <c r="K886" s="2">
        <f t="shared" si="432"/>
        <v>71.532740181823755</v>
      </c>
      <c r="L886" s="6">
        <f t="shared" si="415"/>
        <v>2959.5037267531789</v>
      </c>
      <c r="M886" s="2">
        <f t="shared" si="416"/>
        <v>37.507599314753826</v>
      </c>
      <c r="N886" s="2">
        <f t="shared" si="433"/>
        <v>104.93852984673545</v>
      </c>
      <c r="O886" s="2">
        <f t="shared" si="434"/>
        <v>71.532740181823755</v>
      </c>
      <c r="P886" s="5">
        <f t="shared" si="417"/>
        <v>0.3871647333853202</v>
      </c>
      <c r="Q886" s="4">
        <f t="shared" si="435"/>
        <v>0.35742447859269927</v>
      </c>
      <c r="R886" s="4">
        <f t="shared" si="418"/>
        <v>0.28253477475776301</v>
      </c>
      <c r="S886" s="4">
        <f t="shared" si="439"/>
        <v>0</v>
      </c>
      <c r="T886" s="4">
        <f t="shared" si="440"/>
        <v>0</v>
      </c>
      <c r="U886" s="5">
        <f t="shared" si="441"/>
        <v>1.0781502126342988</v>
      </c>
      <c r="V886" s="5">
        <f t="shared" si="442"/>
        <v>-11.688413923055185</v>
      </c>
      <c r="W886" s="5">
        <f t="shared" si="443"/>
        <v>19.38888492467008</v>
      </c>
      <c r="X886" s="5">
        <f t="shared" si="419"/>
        <v>0.99999999999999978</v>
      </c>
      <c r="Y886" s="5">
        <f t="shared" si="420"/>
        <v>-8.9549798398369143E-2</v>
      </c>
      <c r="Z886" s="5">
        <f t="shared" si="421"/>
        <v>13.359794327737415</v>
      </c>
      <c r="AA886" s="5">
        <f t="shared" si="422"/>
        <v>8.058810744956908</v>
      </c>
      <c r="AB886" s="5">
        <f t="shared" si="423"/>
        <v>0.98860041423592959</v>
      </c>
      <c r="AC886" s="5">
        <f t="shared" si="424"/>
        <v>1.67138040468223</v>
      </c>
      <c r="AD886" s="5">
        <f t="shared" si="425"/>
        <v>-4.7263043303730115</v>
      </c>
      <c r="AE886">
        <f t="shared" si="414"/>
        <v>0</v>
      </c>
    </row>
    <row r="887" spans="1:31" x14ac:dyDescent="0.2">
      <c r="A887">
        <f t="shared" si="444"/>
        <v>8.5499999999998622</v>
      </c>
      <c r="B887" s="5">
        <f t="shared" si="426"/>
        <v>-58.85053111343295</v>
      </c>
      <c r="C887" s="5">
        <f t="shared" si="427"/>
        <v>553.85544122321153</v>
      </c>
      <c r="D887" s="5">
        <f t="shared" si="428"/>
        <v>-230.02049836285775</v>
      </c>
      <c r="E887" s="2">
        <f t="shared" si="436"/>
        <v>556.97328013549395</v>
      </c>
      <c r="F887" s="2">
        <f t="shared" si="437"/>
        <v>-6.0652692719270993</v>
      </c>
      <c r="G887" s="3">
        <f t="shared" si="429"/>
        <v>-4.9818903262339678</v>
      </c>
      <c r="H887" s="3">
        <f t="shared" si="430"/>
        <v>54.133428967686569</v>
      </c>
      <c r="I887" s="3">
        <f t="shared" si="431"/>
        <v>-89.816736448015007</v>
      </c>
      <c r="J887" s="2">
        <f t="shared" si="438"/>
        <v>104.98711115748627</v>
      </c>
      <c r="K887" s="2">
        <f t="shared" si="432"/>
        <v>71.565856276405086</v>
      </c>
      <c r="L887" s="6">
        <f t="shared" si="415"/>
        <v>2959.5007717789367</v>
      </c>
      <c r="M887" s="2">
        <f t="shared" si="416"/>
        <v>37.507561864559442</v>
      </c>
      <c r="N887" s="2">
        <f t="shared" si="433"/>
        <v>104.98711115748627</v>
      </c>
      <c r="O887" s="2">
        <f t="shared" si="434"/>
        <v>71.565856276405086</v>
      </c>
      <c r="P887" s="5">
        <f t="shared" si="417"/>
        <v>0.38716456092029988</v>
      </c>
      <c r="Q887" s="4">
        <f t="shared" si="435"/>
        <v>0.35725872872429165</v>
      </c>
      <c r="R887" s="4">
        <f t="shared" si="418"/>
        <v>0.28248084884532898</v>
      </c>
      <c r="S887" s="4">
        <f t="shared" si="439"/>
        <v>0</v>
      </c>
      <c r="T887" s="4">
        <f t="shared" si="440"/>
        <v>0</v>
      </c>
      <c r="U887" s="5">
        <f t="shared" si="441"/>
        <v>1.0765126430372907</v>
      </c>
      <c r="V887" s="5">
        <f t="shared" si="442"/>
        <v>-11.697431472508672</v>
      </c>
      <c r="W887" s="5">
        <f t="shared" si="443"/>
        <v>19.408065214419885</v>
      </c>
      <c r="X887" s="5">
        <f t="shared" si="419"/>
        <v>1</v>
      </c>
      <c r="Y887" s="5">
        <f t="shared" si="420"/>
        <v>-8.9160258592461794E-2</v>
      </c>
      <c r="Z887" s="5">
        <f t="shared" si="421"/>
        <v>13.370953773093241</v>
      </c>
      <c r="AA887" s="5">
        <f t="shared" si="422"/>
        <v>8.063750605711709</v>
      </c>
      <c r="AB887" s="5">
        <f t="shared" si="423"/>
        <v>0.98735238444482887</v>
      </c>
      <c r="AC887" s="5">
        <f t="shared" si="424"/>
        <v>1.673522300584569</v>
      </c>
      <c r="AD887" s="5">
        <f t="shared" si="425"/>
        <v>-4.7021841798684036</v>
      </c>
      <c r="AE887">
        <f t="shared" si="414"/>
        <v>0</v>
      </c>
    </row>
    <row r="888" spans="1:31" x14ac:dyDescent="0.2">
      <c r="A888">
        <f t="shared" si="444"/>
        <v>8.5599999999998619</v>
      </c>
      <c r="B888" s="5">
        <f t="shared" si="426"/>
        <v>-58.900300649076073</v>
      </c>
      <c r="C888" s="5">
        <f t="shared" si="427"/>
        <v>554.39685918900352</v>
      </c>
      <c r="D888" s="5">
        <f t="shared" si="428"/>
        <v>-230.9189008365469</v>
      </c>
      <c r="E888" s="2">
        <f t="shared" si="436"/>
        <v>557.51692610644864</v>
      </c>
      <c r="F888" s="2">
        <f t="shared" si="437"/>
        <v>-6.0644763016952643</v>
      </c>
      <c r="G888" s="3">
        <f t="shared" si="429"/>
        <v>-4.9720168023895193</v>
      </c>
      <c r="H888" s="3">
        <f t="shared" si="430"/>
        <v>54.150164190692415</v>
      </c>
      <c r="I888" s="3">
        <f t="shared" si="431"/>
        <v>-89.863758289813688</v>
      </c>
      <c r="J888" s="2">
        <f t="shared" si="438"/>
        <v>105.03550012701538</v>
      </c>
      <c r="K888" s="2">
        <f t="shared" si="432"/>
        <v>71.598841259042516</v>
      </c>
      <c r="L888" s="6">
        <f t="shared" si="415"/>
        <v>2959.4978181690039</v>
      </c>
      <c r="M888" s="2">
        <f t="shared" si="416"/>
        <v>37.507524431655774</v>
      </c>
      <c r="N888" s="2">
        <f t="shared" si="433"/>
        <v>105.03550012701538</v>
      </c>
      <c r="O888" s="2">
        <f t="shared" si="434"/>
        <v>71.598841259042516</v>
      </c>
      <c r="P888" s="5">
        <f t="shared" si="417"/>
        <v>0.38716438853507862</v>
      </c>
      <c r="Q888" s="4">
        <f t="shared" si="435"/>
        <v>0.35709378625606936</v>
      </c>
      <c r="R888" s="4">
        <f t="shared" si="418"/>
        <v>0.28242715638035354</v>
      </c>
      <c r="S888" s="4">
        <f t="shared" si="439"/>
        <v>0</v>
      </c>
      <c r="T888" s="4">
        <f t="shared" si="440"/>
        <v>0</v>
      </c>
      <c r="U888" s="5">
        <f t="shared" si="441"/>
        <v>1.0748738278535337</v>
      </c>
      <c r="V888" s="5">
        <f t="shared" si="442"/>
        <v>-11.706435552384729</v>
      </c>
      <c r="W888" s="5">
        <f t="shared" si="443"/>
        <v>19.427167223540994</v>
      </c>
      <c r="X888" s="5">
        <f t="shared" si="419"/>
        <v>0.99999999999999978</v>
      </c>
      <c r="Y888" s="5">
        <f t="shared" si="420"/>
        <v>-8.8776680168005023E-2</v>
      </c>
      <c r="Z888" s="5">
        <f t="shared" si="421"/>
        <v>13.382064573877713</v>
      </c>
      <c r="AA888" s="5">
        <f t="shared" si="422"/>
        <v>8.0686853836333725</v>
      </c>
      <c r="AB888" s="5">
        <f t="shared" si="423"/>
        <v>0.9860971476855287</v>
      </c>
      <c r="AC888" s="5">
        <f t="shared" si="424"/>
        <v>1.6756290214929841</v>
      </c>
      <c r="AD888" s="5">
        <f t="shared" si="425"/>
        <v>-4.6781473928256325</v>
      </c>
      <c r="AE888">
        <f t="shared" si="414"/>
        <v>0</v>
      </c>
    </row>
    <row r="889" spans="1:31" x14ac:dyDescent="0.2">
      <c r="A889">
        <f t="shared" si="444"/>
        <v>8.5699999999998617</v>
      </c>
      <c r="B889" s="5">
        <f t="shared" si="426"/>
        <v>-58.949971512242584</v>
      </c>
      <c r="C889" s="5">
        <f t="shared" si="427"/>
        <v>554.93844461236154</v>
      </c>
      <c r="D889" s="5">
        <f t="shared" si="428"/>
        <v>-231.81777232681469</v>
      </c>
      <c r="E889" s="2">
        <f t="shared" si="436"/>
        <v>558.06072828150275</v>
      </c>
      <c r="F889" s="2">
        <f t="shared" si="437"/>
        <v>-6.0636729863337324</v>
      </c>
      <c r="G889" s="3">
        <f t="shared" si="429"/>
        <v>-4.9621558309126641</v>
      </c>
      <c r="H889" s="3">
        <f t="shared" si="430"/>
        <v>54.166920480907343</v>
      </c>
      <c r="I889" s="3">
        <f t="shared" si="431"/>
        <v>-89.910539763741951</v>
      </c>
      <c r="J889" s="2">
        <f t="shared" si="438"/>
        <v>105.08369723930835</v>
      </c>
      <c r="K889" s="2">
        <f t="shared" si="432"/>
        <v>71.631695459651226</v>
      </c>
      <c r="L889" s="6">
        <f t="shared" si="415"/>
        <v>2959.4948659266483</v>
      </c>
      <c r="M889" s="2">
        <f t="shared" si="416"/>
        <v>37.507487016084255</v>
      </c>
      <c r="N889" s="2">
        <f t="shared" si="433"/>
        <v>105.08369723930835</v>
      </c>
      <c r="O889" s="2">
        <f t="shared" si="434"/>
        <v>71.631695459651226</v>
      </c>
      <c r="P889" s="5">
        <f t="shared" si="417"/>
        <v>0.38716421622984687</v>
      </c>
      <c r="Q889" s="4">
        <f t="shared" si="435"/>
        <v>0.35692964752342138</v>
      </c>
      <c r="R889" s="4">
        <f t="shared" si="418"/>
        <v>0.28237369657363609</v>
      </c>
      <c r="S889" s="4">
        <f t="shared" si="439"/>
        <v>0</v>
      </c>
      <c r="T889" s="4">
        <f t="shared" si="440"/>
        <v>0</v>
      </c>
      <c r="U889" s="5">
        <f t="shared" si="441"/>
        <v>1.0732338030697468</v>
      </c>
      <c r="V889" s="5">
        <f t="shared" si="442"/>
        <v>-11.715426127117112</v>
      </c>
      <c r="W889" s="5">
        <f t="shared" si="443"/>
        <v>19.446191094112944</v>
      </c>
      <c r="X889" s="5">
        <f t="shared" si="419"/>
        <v>1</v>
      </c>
      <c r="Y889" s="5">
        <f t="shared" si="420"/>
        <v>-8.8399037404738048E-2</v>
      </c>
      <c r="Z889" s="5">
        <f t="shared" si="421"/>
        <v>13.393126850249116</v>
      </c>
      <c r="AA889" s="5">
        <f t="shared" si="422"/>
        <v>8.0736150488531191</v>
      </c>
      <c r="AB889" s="5">
        <f t="shared" si="423"/>
        <v>0.98483476566500872</v>
      </c>
      <c r="AC889" s="5">
        <f t="shared" si="424"/>
        <v>1.6777007231320038</v>
      </c>
      <c r="AD889" s="5">
        <f t="shared" si="425"/>
        <v>-4.6541938570339383</v>
      </c>
      <c r="AE889">
        <f t="shared" si="414"/>
        <v>0</v>
      </c>
    </row>
    <row r="890" spans="1:31" x14ac:dyDescent="0.2">
      <c r="A890">
        <f t="shared" si="444"/>
        <v>8.5799999999998615</v>
      </c>
      <c r="B890" s="5">
        <f t="shared" si="426"/>
        <v>-58.99954382881343</v>
      </c>
      <c r="C890" s="5">
        <f t="shared" si="427"/>
        <v>555.48019770220674</v>
      </c>
      <c r="D890" s="5">
        <f t="shared" si="428"/>
        <v>-232.71711043414496</v>
      </c>
      <c r="E890" s="2">
        <f t="shared" si="436"/>
        <v>558.60468688625474</v>
      </c>
      <c r="F890" s="2">
        <f t="shared" si="437"/>
        <v>-6.0628593673052444</v>
      </c>
      <c r="G890" s="3">
        <f t="shared" si="429"/>
        <v>-4.9523074832560141</v>
      </c>
      <c r="H890" s="3">
        <f t="shared" si="430"/>
        <v>54.183697488138662</v>
      </c>
      <c r="I890" s="3">
        <f t="shared" si="431"/>
        <v>-89.957081702312294</v>
      </c>
      <c r="J890" s="2">
        <f t="shared" si="438"/>
        <v>105.13170297912674</v>
      </c>
      <c r="K890" s="2">
        <f t="shared" si="432"/>
        <v>71.664419208675355</v>
      </c>
      <c r="L890" s="6">
        <f t="shared" si="415"/>
        <v>2959.4919150550868</v>
      </c>
      <c r="M890" s="2">
        <f t="shared" si="416"/>
        <v>37.507449617885648</v>
      </c>
      <c r="N890" s="2">
        <f t="shared" si="433"/>
        <v>105.13170297912674</v>
      </c>
      <c r="O890" s="2">
        <f t="shared" si="434"/>
        <v>71.664419208675355</v>
      </c>
      <c r="P890" s="5">
        <f t="shared" si="417"/>
        <v>0.38716404400479221</v>
      </c>
      <c r="Q890" s="4">
        <f t="shared" si="435"/>
        <v>0.35676630887766103</v>
      </c>
      <c r="R890" s="4">
        <f t="shared" si="418"/>
        <v>0.28232046863716642</v>
      </c>
      <c r="S890" s="4">
        <f t="shared" si="439"/>
        <v>0</v>
      </c>
      <c r="T890" s="4">
        <f t="shared" si="440"/>
        <v>0</v>
      </c>
      <c r="U890" s="5">
        <f t="shared" si="441"/>
        <v>1.0715926045065556</v>
      </c>
      <c r="V890" s="5">
        <f t="shared" si="442"/>
        <v>-11.724403161440009</v>
      </c>
      <c r="W890" s="5">
        <f t="shared" si="443"/>
        <v>19.465136969203513</v>
      </c>
      <c r="X890" s="5">
        <f t="shared" si="419"/>
        <v>1</v>
      </c>
      <c r="Y890" s="5">
        <f t="shared" si="420"/>
        <v>-8.8027304582338442E-2</v>
      </c>
      <c r="Z890" s="5">
        <f t="shared" si="421"/>
        <v>13.404140722651636</v>
      </c>
      <c r="AA890" s="5">
        <f t="shared" si="422"/>
        <v>8.0785395716669921</v>
      </c>
      <c r="AB890" s="5">
        <f t="shared" si="423"/>
        <v>0.98356529992421715</v>
      </c>
      <c r="AC890" s="5">
        <f t="shared" si="424"/>
        <v>1.6797375612116276</v>
      </c>
      <c r="AD890" s="5">
        <f t="shared" si="425"/>
        <v>-4.6303234591294924</v>
      </c>
      <c r="AE890">
        <f t="shared" si="414"/>
        <v>0</v>
      </c>
    </row>
    <row r="891" spans="1:31" x14ac:dyDescent="0.2">
      <c r="A891">
        <f t="shared" si="444"/>
        <v>8.5899999999998613</v>
      </c>
      <c r="B891" s="5">
        <f t="shared" si="426"/>
        <v>-59.049017725380992</v>
      </c>
      <c r="C891" s="5">
        <f t="shared" si="427"/>
        <v>556.02211866396613</v>
      </c>
      <c r="D891" s="5">
        <f t="shared" si="428"/>
        <v>-233.61691276734103</v>
      </c>
      <c r="E891" s="2">
        <f t="shared" si="436"/>
        <v>559.14880214295192</v>
      </c>
      <c r="F891" s="2">
        <f t="shared" si="437"/>
        <v>-6.062035486040112</v>
      </c>
      <c r="G891" s="3">
        <f t="shared" si="429"/>
        <v>-4.9424718302567721</v>
      </c>
      <c r="H891" s="3">
        <f t="shared" si="430"/>
        <v>54.200494863750777</v>
      </c>
      <c r="I891" s="3">
        <f t="shared" si="431"/>
        <v>-90.003384936903586</v>
      </c>
      <c r="J891" s="2">
        <f t="shared" si="438"/>
        <v>105.17951783198477</v>
      </c>
      <c r="K891" s="2">
        <f t="shared" si="432"/>
        <v>71.697012837072094</v>
      </c>
      <c r="L891" s="6">
        <f t="shared" si="415"/>
        <v>2959.4889655574843</v>
      </c>
      <c r="M891" s="2">
        <f t="shared" si="416"/>
        <v>37.507412237100063</v>
      </c>
      <c r="N891" s="2">
        <f t="shared" si="433"/>
        <v>105.17951783198477</v>
      </c>
      <c r="O891" s="2">
        <f t="shared" si="434"/>
        <v>71.697012837072094</v>
      </c>
      <c r="P891" s="5">
        <f t="shared" si="417"/>
        <v>0.38716387186009904</v>
      </c>
      <c r="Q891" s="4">
        <f t="shared" si="435"/>
        <v>0.35660376668597138</v>
      </c>
      <c r="R891" s="4">
        <f t="shared" si="418"/>
        <v>0.28226747178414019</v>
      </c>
      <c r="S891" s="4">
        <f t="shared" si="439"/>
        <v>0</v>
      </c>
      <c r="T891" s="4">
        <f t="shared" si="440"/>
        <v>0</v>
      </c>
      <c r="U891" s="5">
        <f t="shared" si="441"/>
        <v>1.0699502678180735</v>
      </c>
      <c r="V891" s="5">
        <f t="shared" si="442"/>
        <v>-11.733366620387892</v>
      </c>
      <c r="W891" s="5">
        <f t="shared" si="443"/>
        <v>19.484004992856015</v>
      </c>
      <c r="X891" s="5">
        <f t="shared" si="419"/>
        <v>1</v>
      </c>
      <c r="Y891" s="5">
        <f t="shared" si="420"/>
        <v>-8.7661455981427661E-2</v>
      </c>
      <c r="Z891" s="5">
        <f t="shared" si="421"/>
        <v>13.415106311809145</v>
      </c>
      <c r="AA891" s="5">
        <f t="shared" si="422"/>
        <v>8.0834589225361562</v>
      </c>
      <c r="AB891" s="5">
        <f t="shared" si="423"/>
        <v>0.98228881183664574</v>
      </c>
      <c r="AC891" s="5">
        <f t="shared" si="424"/>
        <v>1.681739691421253</v>
      </c>
      <c r="AD891" s="5">
        <f t="shared" si="425"/>
        <v>-4.6065360846078285</v>
      </c>
      <c r="AE891">
        <f t="shared" si="414"/>
        <v>0</v>
      </c>
    </row>
    <row r="892" spans="1:31" x14ac:dyDescent="0.2">
      <c r="A892">
        <f t="shared" si="444"/>
        <v>8.5999999999998611</v>
      </c>
      <c r="B892" s="5">
        <f t="shared" si="426"/>
        <v>-59.098393329242967</v>
      </c>
      <c r="C892" s="5">
        <f t="shared" si="427"/>
        <v>556.56420769958822</v>
      </c>
      <c r="D892" s="5">
        <f t="shared" si="428"/>
        <v>-234.5171769435143</v>
      </c>
      <c r="E892" s="2">
        <f t="shared" si="436"/>
        <v>559.69307427050433</v>
      </c>
      <c r="F892" s="2">
        <f t="shared" si="437"/>
        <v>-6.0612013839354741</v>
      </c>
      <c r="G892" s="3">
        <f t="shared" si="429"/>
        <v>-4.9326489421384059</v>
      </c>
      <c r="H892" s="3">
        <f t="shared" si="430"/>
        <v>54.21731226066499</v>
      </c>
      <c r="I892" s="3">
        <f t="shared" si="431"/>
        <v>-90.049450297749658</v>
      </c>
      <c r="J892" s="2">
        <f t="shared" si="438"/>
        <v>105.2271422841261</v>
      </c>
      <c r="K892" s="2">
        <f t="shared" si="432"/>
        <v>71.729476676295903</v>
      </c>
      <c r="L892" s="6">
        <f t="shared" si="415"/>
        <v>2959.4860174369533</v>
      </c>
      <c r="M892" s="2">
        <f t="shared" si="416"/>
        <v>37.507374873766942</v>
      </c>
      <c r="N892" s="2">
        <f t="shared" si="433"/>
        <v>105.2271422841261</v>
      </c>
      <c r="O892" s="2">
        <f t="shared" si="434"/>
        <v>71.729476676295903</v>
      </c>
      <c r="P892" s="5">
        <f t="shared" si="417"/>
        <v>0.38716369979594883</v>
      </c>
      <c r="Q892" s="4">
        <f t="shared" si="435"/>
        <v>0.35644201733135034</v>
      </c>
      <c r="R892" s="4">
        <f t="shared" si="418"/>
        <v>0.28221470522897379</v>
      </c>
      <c r="S892" s="4">
        <f t="shared" si="439"/>
        <v>0</v>
      </c>
      <c r="T892" s="4">
        <f t="shared" si="440"/>
        <v>0</v>
      </c>
      <c r="U892" s="5">
        <f t="shared" si="441"/>
        <v>1.0683068284914974</v>
      </c>
      <c r="V892" s="5">
        <f t="shared" si="442"/>
        <v>-11.742316469295371</v>
      </c>
      <c r="W892" s="5">
        <f t="shared" si="443"/>
        <v>19.502795310076692</v>
      </c>
      <c r="X892" s="5">
        <f t="shared" si="419"/>
        <v>1</v>
      </c>
      <c r="Y892" s="5">
        <f t="shared" si="420"/>
        <v>-8.7301465884573867E-2</v>
      </c>
      <c r="Z892" s="5">
        <f t="shared" si="421"/>
        <v>13.426023738719106</v>
      </c>
      <c r="AA892" s="5">
        <f t="shared" si="422"/>
        <v>8.0883730720872471</v>
      </c>
      <c r="AB892" s="5">
        <f t="shared" si="423"/>
        <v>0.9810053626069235</v>
      </c>
      <c r="AC892" s="5">
        <f t="shared" si="424"/>
        <v>1.6837072694237349</v>
      </c>
      <c r="AD892" s="5">
        <f t="shared" si="425"/>
        <v>-4.5828316178360602</v>
      </c>
      <c r="AE892">
        <f t="shared" si="414"/>
        <v>0</v>
      </c>
    </row>
    <row r="893" spans="1:31" x14ac:dyDescent="0.2">
      <c r="A893">
        <f t="shared" si="444"/>
        <v>8.6099999999998609</v>
      </c>
      <c r="B893" s="5">
        <f t="shared" si="426"/>
        <v>-59.147670768396218</v>
      </c>
      <c r="C893" s="5">
        <f t="shared" si="427"/>
        <v>557.10646500755831</v>
      </c>
      <c r="D893" s="5">
        <f t="shared" si="428"/>
        <v>-235.41790058807268</v>
      </c>
      <c r="E893" s="2">
        <f t="shared" si="436"/>
        <v>560.23750348449937</v>
      </c>
      <c r="F893" s="2">
        <f t="shared" si="437"/>
        <v>-6.060357102354585</v>
      </c>
      <c r="G893" s="3">
        <f t="shared" si="429"/>
        <v>-4.9228388885123371</v>
      </c>
      <c r="H893" s="3">
        <f t="shared" si="430"/>
        <v>54.234149333359227</v>
      </c>
      <c r="I893" s="3">
        <f t="shared" si="431"/>
        <v>-90.095278613928016</v>
      </c>
      <c r="J893" s="2">
        <f t="shared" si="438"/>
        <v>105.27457682250105</v>
      </c>
      <c r="K893" s="2">
        <f t="shared" si="432"/>
        <v>71.761811058282916</v>
      </c>
      <c r="L893" s="6">
        <f t="shared" si="415"/>
        <v>2959.4830706965545</v>
      </c>
      <c r="M893" s="2">
        <f t="shared" si="416"/>
        <v>37.507337527925081</v>
      </c>
      <c r="N893" s="2">
        <f t="shared" si="433"/>
        <v>105.27457682250105</v>
      </c>
      <c r="O893" s="2">
        <f t="shared" si="434"/>
        <v>71.761811058282916</v>
      </c>
      <c r="P893" s="5">
        <f t="shared" si="417"/>
        <v>0.38716352781251995</v>
      </c>
      <c r="Q893" s="4">
        <f t="shared" si="435"/>
        <v>0.35628105721255565</v>
      </c>
      <c r="R893" s="4">
        <f t="shared" si="418"/>
        <v>0.28216216818731865</v>
      </c>
      <c r="S893" s="4">
        <f t="shared" si="439"/>
        <v>0</v>
      </c>
      <c r="T893" s="4">
        <f t="shared" si="440"/>
        <v>0</v>
      </c>
      <c r="U893" s="5">
        <f t="shared" si="441"/>
        <v>1.0666623218467186</v>
      </c>
      <c r="V893" s="5">
        <f t="shared" si="442"/>
        <v>-11.751252673797033</v>
      </c>
      <c r="W893" s="5">
        <f t="shared" si="443"/>
        <v>19.521508066822168</v>
      </c>
      <c r="X893" s="5">
        <f t="shared" si="419"/>
        <v>1</v>
      </c>
      <c r="Y893" s="5">
        <f t="shared" si="420"/>
        <v>-8.6947308577279128E-2</v>
      </c>
      <c r="Z893" s="5">
        <f t="shared" si="421"/>
        <v>13.436893124646447</v>
      </c>
      <c r="AA893" s="5">
        <f t="shared" si="422"/>
        <v>8.0932819911126366</v>
      </c>
      <c r="AB893" s="5">
        <f t="shared" si="423"/>
        <v>0.97971501326943944</v>
      </c>
      <c r="AC893" s="5">
        <f t="shared" si="424"/>
        <v>1.6856404508494141</v>
      </c>
      <c r="AD893" s="5">
        <f t="shared" si="425"/>
        <v>-4.5592099420651948</v>
      </c>
      <c r="AE893">
        <f t="shared" si="414"/>
        <v>0</v>
      </c>
    </row>
    <row r="894" spans="1:31" x14ac:dyDescent="0.2">
      <c r="A894">
        <f t="shared" si="444"/>
        <v>8.6199999999998607</v>
      </c>
      <c r="B894" s="5">
        <f t="shared" si="426"/>
        <v>-59.196850171530677</v>
      </c>
      <c r="C894" s="5">
        <f t="shared" si="427"/>
        <v>557.64889078291435</v>
      </c>
      <c r="D894" s="5">
        <f t="shared" si="428"/>
        <v>-236.31908133470907</v>
      </c>
      <c r="E894" s="2">
        <f t="shared" si="436"/>
        <v>560.78208999721573</v>
      </c>
      <c r="F894" s="2">
        <f t="shared" si="437"/>
        <v>-6.0595026826260723</v>
      </c>
      <c r="G894" s="3">
        <f t="shared" si="429"/>
        <v>-4.9130417383796425</v>
      </c>
      <c r="H894" s="3">
        <f t="shared" si="430"/>
        <v>54.251005737867722</v>
      </c>
      <c r="I894" s="3">
        <f t="shared" si="431"/>
        <v>-90.140870713348662</v>
      </c>
      <c r="J894" s="2">
        <f t="shared" si="438"/>
        <v>105.32182193474368</v>
      </c>
      <c r="K894" s="2">
        <f t="shared" si="432"/>
        <v>71.794016315435357</v>
      </c>
      <c r="L894" s="6">
        <f t="shared" si="415"/>
        <v>2959.4801253392975</v>
      </c>
      <c r="M894" s="2">
        <f t="shared" si="416"/>
        <v>37.507300199612622</v>
      </c>
      <c r="N894" s="2">
        <f t="shared" si="433"/>
        <v>105.32182193474368</v>
      </c>
      <c r="O894" s="2">
        <f t="shared" si="434"/>
        <v>71.794016315435357</v>
      </c>
      <c r="P894" s="5">
        <f t="shared" si="417"/>
        <v>0.38716335590998785</v>
      </c>
      <c r="Q894" s="4">
        <f t="shared" si="435"/>
        <v>0.35612088274405052</v>
      </c>
      <c r="R894" s="4">
        <f t="shared" si="418"/>
        <v>0.28210985987607667</v>
      </c>
      <c r="S894" s="4">
        <f t="shared" si="439"/>
        <v>0</v>
      </c>
      <c r="T894" s="4">
        <f t="shared" si="440"/>
        <v>0</v>
      </c>
      <c r="U894" s="5">
        <f t="shared" si="441"/>
        <v>1.0650167830359458</v>
      </c>
      <c r="V894" s="5">
        <f t="shared" si="442"/>
        <v>-11.760175199827268</v>
      </c>
      <c r="W894" s="5">
        <f t="shared" si="443"/>
        <v>19.540143409986928</v>
      </c>
      <c r="X894" s="5">
        <f t="shared" si="419"/>
        <v>1</v>
      </c>
      <c r="Y894" s="5">
        <f t="shared" si="420"/>
        <v>-8.6598958348961363E-2</v>
      </c>
      <c r="Z894" s="5">
        <f t="shared" si="421"/>
        <v>13.447714591117585</v>
      </c>
      <c r="AA894" s="5">
        <f t="shared" si="422"/>
        <v>8.0981856505707821</v>
      </c>
      <c r="AB894" s="5">
        <f t="shared" si="423"/>
        <v>0.97841782468698446</v>
      </c>
      <c r="AC894" s="5">
        <f t="shared" si="424"/>
        <v>1.6875393912903167</v>
      </c>
      <c r="AD894" s="5">
        <f t="shared" si="425"/>
        <v>-4.5356709394422907</v>
      </c>
      <c r="AE894">
        <f t="shared" si="414"/>
        <v>0</v>
      </c>
    </row>
    <row r="895" spans="1:31" x14ac:dyDescent="0.2">
      <c r="A895">
        <f t="shared" si="444"/>
        <v>8.6299999999998604</v>
      </c>
      <c r="B895" s="5">
        <f t="shared" si="426"/>
        <v>-59.245931668023239</v>
      </c>
      <c r="C895" s="5">
        <f t="shared" si="427"/>
        <v>558.19148521726254</v>
      </c>
      <c r="D895" s="5">
        <f t="shared" si="428"/>
        <v>-237.22071682538953</v>
      </c>
      <c r="E895" s="2">
        <f t="shared" si="436"/>
        <v>561.32683401763848</v>
      </c>
      <c r="F895" s="2">
        <f t="shared" si="437"/>
        <v>-6.0586381660432149</v>
      </c>
      <c r="G895" s="3">
        <f t="shared" si="429"/>
        <v>-4.903257560132773</v>
      </c>
      <c r="H895" s="3">
        <f t="shared" si="430"/>
        <v>54.267881131780626</v>
      </c>
      <c r="I895" s="3">
        <f t="shared" si="431"/>
        <v>-90.186227422743087</v>
      </c>
      <c r="J895" s="2">
        <f t="shared" si="438"/>
        <v>105.36887810914952</v>
      </c>
      <c r="K895" s="2">
        <f t="shared" si="432"/>
        <v>71.826092780606345</v>
      </c>
      <c r="L895" s="6">
        <f t="shared" si="415"/>
        <v>2959.4771813681418</v>
      </c>
      <c r="M895" s="2">
        <f t="shared" si="416"/>
        <v>37.507262888867068</v>
      </c>
      <c r="N895" s="2">
        <f t="shared" si="433"/>
        <v>105.36887810914952</v>
      </c>
      <c r="O895" s="2">
        <f t="shared" si="434"/>
        <v>71.826092780606345</v>
      </c>
      <c r="P895" s="5">
        <f t="shared" si="417"/>
        <v>0.38716318408852501</v>
      </c>
      <c r="Q895" s="4">
        <f t="shared" si="435"/>
        <v>0.35596149035594782</v>
      </c>
      <c r="R895" s="4">
        <f t="shared" si="418"/>
        <v>0.28205777951341315</v>
      </c>
      <c r="S895" s="4">
        <f t="shared" si="439"/>
        <v>0</v>
      </c>
      <c r="T895" s="4">
        <f t="shared" si="440"/>
        <v>0</v>
      </c>
      <c r="U895" s="5">
        <f t="shared" si="441"/>
        <v>1.0633702470433455</v>
      </c>
      <c r="V895" s="5">
        <f t="shared" si="442"/>
        <v>-11.769084013620093</v>
      </c>
      <c r="W895" s="5">
        <f t="shared" si="443"/>
        <v>19.558701487390923</v>
      </c>
      <c r="X895" s="5">
        <f t="shared" si="419"/>
        <v>0.99999999999999978</v>
      </c>
      <c r="Y895" s="5">
        <f t="shared" si="420"/>
        <v>-8.625638949392804E-2</v>
      </c>
      <c r="Z895" s="5">
        <f t="shared" si="421"/>
        <v>13.458488259914366</v>
      </c>
      <c r="AA895" s="5">
        <f t="shared" si="422"/>
        <v>8.1030840215864774</v>
      </c>
      <c r="AB895" s="5">
        <f t="shared" si="423"/>
        <v>0.97711385754941749</v>
      </c>
      <c r="AC895" s="5">
        <f t="shared" si="424"/>
        <v>1.6894042462942735</v>
      </c>
      <c r="AD895" s="5">
        <f t="shared" si="425"/>
        <v>-4.512214491022597</v>
      </c>
      <c r="AE895">
        <f t="shared" si="414"/>
        <v>0</v>
      </c>
    </row>
    <row r="896" spans="1:31" x14ac:dyDescent="0.2">
      <c r="A896">
        <f t="shared" si="444"/>
        <v>8.6399999999998602</v>
      </c>
      <c r="B896" s="5">
        <f t="shared" si="426"/>
        <v>-59.294915387931695</v>
      </c>
      <c r="C896" s="5">
        <f t="shared" si="427"/>
        <v>558.73424849879268</v>
      </c>
      <c r="D896" s="5">
        <f t="shared" si="428"/>
        <v>-238.12280471034151</v>
      </c>
      <c r="E896" s="2">
        <f t="shared" si="436"/>
        <v>561.87173575147256</v>
      </c>
      <c r="F896" s="2">
        <f t="shared" si="437"/>
        <v>-6.0577635938632408</v>
      </c>
      <c r="G896" s="3">
        <f t="shared" si="429"/>
        <v>-4.8934864215572791</v>
      </c>
      <c r="H896" s="3">
        <f t="shared" si="430"/>
        <v>54.28477517424357</v>
      </c>
      <c r="I896" s="3">
        <f t="shared" si="431"/>
        <v>-90.231349567653311</v>
      </c>
      <c r="J896" s="2">
        <f t="shared" si="438"/>
        <v>105.41574583465311</v>
      </c>
      <c r="K896" s="2">
        <f t="shared" si="432"/>
        <v>71.85804078708459</v>
      </c>
      <c r="L896" s="6">
        <f t="shared" si="415"/>
        <v>2959.474238785996</v>
      </c>
      <c r="M896" s="2">
        <f t="shared" si="416"/>
        <v>37.507225595725295</v>
      </c>
      <c r="N896" s="2">
        <f t="shared" si="433"/>
        <v>105.41574583465311</v>
      </c>
      <c r="O896" s="2">
        <f t="shared" si="434"/>
        <v>71.85804078708459</v>
      </c>
      <c r="P896" s="5">
        <f t="shared" si="417"/>
        <v>0.38716301234830086</v>
      </c>
      <c r="Q896" s="4">
        <f t="shared" si="435"/>
        <v>0.35580287649395559</v>
      </c>
      <c r="R896" s="4">
        <f t="shared" si="418"/>
        <v>0.28200592631877208</v>
      </c>
      <c r="S896" s="4">
        <f t="shared" si="439"/>
        <v>0</v>
      </c>
      <c r="T896" s="4">
        <f t="shared" si="440"/>
        <v>0</v>
      </c>
      <c r="U896" s="5">
        <f t="shared" si="441"/>
        <v>1.0617227486846925</v>
      </c>
      <c r="V896" s="5">
        <f t="shared" si="442"/>
        <v>-11.777979081708956</v>
      </c>
      <c r="W896" s="5">
        <f t="shared" si="443"/>
        <v>19.577182447767186</v>
      </c>
      <c r="X896" s="5">
        <f t="shared" si="419"/>
        <v>1</v>
      </c>
      <c r="Y896" s="5">
        <f t="shared" si="420"/>
        <v>-8.5919576312337154E-2</v>
      </c>
      <c r="Z896" s="5">
        <f t="shared" si="421"/>
        <v>13.46921425306819</v>
      </c>
      <c r="AA896" s="5">
        <f t="shared" si="422"/>
        <v>8.1079770754511706</v>
      </c>
      <c r="AB896" s="5">
        <f t="shared" si="423"/>
        <v>0.97580317237235537</v>
      </c>
      <c r="AC896" s="5">
        <f t="shared" si="424"/>
        <v>1.6912351713592333</v>
      </c>
      <c r="AD896" s="5">
        <f t="shared" si="425"/>
        <v>-4.4888404767816432</v>
      </c>
      <c r="AE896">
        <f t="shared" si="414"/>
        <v>0</v>
      </c>
    </row>
    <row r="897" spans="1:31" x14ac:dyDescent="0.2">
      <c r="A897">
        <f t="shared" si="444"/>
        <v>8.64999999999986</v>
      </c>
      <c r="B897" s="5">
        <f t="shared" si="426"/>
        <v>-59.343801461988654</v>
      </c>
      <c r="C897" s="5">
        <f t="shared" si="427"/>
        <v>559.27718081229364</v>
      </c>
      <c r="D897" s="5">
        <f t="shared" si="428"/>
        <v>-239.02534264804189</v>
      </c>
      <c r="E897" s="2">
        <f t="shared" si="436"/>
        <v>562.41679540115706</v>
      </c>
      <c r="F897" s="2">
        <f t="shared" si="437"/>
        <v>-6.0568790073066028</v>
      </c>
      <c r="G897" s="3">
        <f t="shared" si="429"/>
        <v>-4.8837283898335553</v>
      </c>
      <c r="H897" s="3">
        <f t="shared" si="430"/>
        <v>54.301687525957163</v>
      </c>
      <c r="I897" s="3">
        <f t="shared" si="431"/>
        <v>-90.276237972421129</v>
      </c>
      <c r="J897" s="2">
        <f t="shared" si="438"/>
        <v>105.46242560080613</v>
      </c>
      <c r="K897" s="2">
        <f t="shared" si="432"/>
        <v>71.889860668579502</v>
      </c>
      <c r="L897" s="6">
        <f t="shared" si="415"/>
        <v>2959.4712975957177</v>
      </c>
      <c r="M897" s="2">
        <f t="shared" si="416"/>
        <v>37.507188320223499</v>
      </c>
      <c r="N897" s="2">
        <f t="shared" si="433"/>
        <v>105.46242560080613</v>
      </c>
      <c r="O897" s="2">
        <f t="shared" si="434"/>
        <v>71.889860668579502</v>
      </c>
      <c r="P897" s="5">
        <f t="shared" si="417"/>
        <v>0.38716284068948204</v>
      </c>
      <c r="Q897" s="4">
        <f t="shared" si="435"/>
        <v>0.35564503761932065</v>
      </c>
      <c r="R897" s="4">
        <f t="shared" si="418"/>
        <v>0.28195429951288842</v>
      </c>
      <c r="S897" s="4">
        <f t="shared" si="439"/>
        <v>0</v>
      </c>
      <c r="T897" s="4">
        <f t="shared" si="440"/>
        <v>0</v>
      </c>
      <c r="U897" s="5">
        <f t="shared" si="441"/>
        <v>1.0600743226070384</v>
      </c>
      <c r="V897" s="5">
        <f t="shared" si="442"/>
        <v>-11.78686037092656</v>
      </c>
      <c r="W897" s="5">
        <f t="shared" si="443"/>
        <v>19.595586440749567</v>
      </c>
      <c r="X897" s="5">
        <f t="shared" si="419"/>
        <v>0.99999999999999978</v>
      </c>
      <c r="Y897" s="5">
        <f t="shared" si="420"/>
        <v>-8.5588493111152353E-2</v>
      </c>
      <c r="Z897" s="5">
        <f t="shared" si="421"/>
        <v>13.479892692854017</v>
      </c>
      <c r="AA897" s="5">
        <f t="shared" si="422"/>
        <v>8.1128647836231931</v>
      </c>
      <c r="AB897" s="5">
        <f t="shared" si="423"/>
        <v>0.97448582949588602</v>
      </c>
      <c r="AC897" s="5">
        <f t="shared" si="424"/>
        <v>1.6930323219274577</v>
      </c>
      <c r="AD897" s="5">
        <f t="shared" si="425"/>
        <v>-4.4655487756272407</v>
      </c>
      <c r="AE897">
        <f t="shared" si="414"/>
        <v>0</v>
      </c>
    </row>
    <row r="898" spans="1:31" x14ac:dyDescent="0.2">
      <c r="A898">
        <f t="shared" si="444"/>
        <v>8.6599999999998598</v>
      </c>
      <c r="B898" s="5">
        <f t="shared" si="426"/>
        <v>-59.392590021595517</v>
      </c>
      <c r="C898" s="5">
        <f t="shared" si="427"/>
        <v>559.82028233916935</v>
      </c>
      <c r="D898" s="5">
        <f t="shared" si="428"/>
        <v>-239.92832830520487</v>
      </c>
      <c r="E898" s="2">
        <f t="shared" si="436"/>
        <v>562.96201316588019</v>
      </c>
      <c r="F898" s="2">
        <f t="shared" si="437"/>
        <v>-6.0559844475562796</v>
      </c>
      <c r="G898" s="3">
        <f t="shared" si="429"/>
        <v>-4.8739835315385962</v>
      </c>
      <c r="H898" s="3">
        <f t="shared" si="430"/>
        <v>54.318617849176441</v>
      </c>
      <c r="I898" s="3">
        <f t="shared" si="431"/>
        <v>-90.320893460177402</v>
      </c>
      <c r="J898" s="2">
        <f t="shared" si="438"/>
        <v>105.50891789775542</v>
      </c>
      <c r="K898" s="2">
        <f t="shared" si="432"/>
        <v>71.921552759206151</v>
      </c>
      <c r="L898" s="6">
        <f t="shared" si="415"/>
        <v>2959.4683578001154</v>
      </c>
      <c r="M898" s="2">
        <f t="shared" si="416"/>
        <v>37.507151062397305</v>
      </c>
      <c r="N898" s="2">
        <f t="shared" si="433"/>
        <v>105.50891789775542</v>
      </c>
      <c r="O898" s="2">
        <f t="shared" si="434"/>
        <v>71.921552759206151</v>
      </c>
      <c r="P898" s="5">
        <f t="shared" si="417"/>
        <v>0.38716266911223213</v>
      </c>
      <c r="Q898" s="4">
        <f t="shared" si="435"/>
        <v>0.35548797020877443</v>
      </c>
      <c r="R898" s="4">
        <f t="shared" si="418"/>
        <v>0.28190289831780285</v>
      </c>
      <c r="S898" s="4">
        <f t="shared" si="439"/>
        <v>0</v>
      </c>
      <c r="T898" s="4">
        <f t="shared" si="440"/>
        <v>0</v>
      </c>
      <c r="U898" s="5">
        <f t="shared" si="441"/>
        <v>1.0584250032883908</v>
      </c>
      <c r="V898" s="5">
        <f t="shared" si="442"/>
        <v>-11.795727848404642</v>
      </c>
      <c r="W898" s="5">
        <f t="shared" si="443"/>
        <v>19.613913616860494</v>
      </c>
      <c r="X898" s="5">
        <f t="shared" si="419"/>
        <v>1.0000000000000004</v>
      </c>
      <c r="Y898" s="5">
        <f t="shared" si="420"/>
        <v>-8.5263114205087365E-2</v>
      </c>
      <c r="Z898" s="5">
        <f t="shared" si="421"/>
        <v>13.490523701784614</v>
      </c>
      <c r="AA898" s="5">
        <f t="shared" si="422"/>
        <v>8.1177471177280651</v>
      </c>
      <c r="AB898" s="5">
        <f t="shared" si="423"/>
        <v>0.97316188908330348</v>
      </c>
      <c r="AC898" s="5">
        <f t="shared" si="424"/>
        <v>1.6947958533799721</v>
      </c>
      <c r="AD898" s="5">
        <f t="shared" si="425"/>
        <v>-4.4423392654114409</v>
      </c>
      <c r="AE898">
        <f t="shared" si="414"/>
        <v>0</v>
      </c>
    </row>
    <row r="899" spans="1:31" x14ac:dyDescent="0.2">
      <c r="A899">
        <f t="shared" si="444"/>
        <v>8.6699999999998596</v>
      </c>
      <c r="B899" s="5">
        <f t="shared" si="426"/>
        <v>-59.441281198816448</v>
      </c>
      <c r="C899" s="5">
        <f t="shared" si="427"/>
        <v>560.36355325745376</v>
      </c>
      <c r="D899" s="5">
        <f t="shared" si="428"/>
        <v>-240.83175935676991</v>
      </c>
      <c r="E899" s="2">
        <f t="shared" si="436"/>
        <v>563.50738924159282</v>
      </c>
      <c r="F899" s="2">
        <f t="shared" si="437"/>
        <v>-6.0550799557570745</v>
      </c>
      <c r="G899" s="3">
        <f t="shared" si="429"/>
        <v>-4.864251912647763</v>
      </c>
      <c r="H899" s="3">
        <f t="shared" si="430"/>
        <v>54.335565807710239</v>
      </c>
      <c r="I899" s="3">
        <f t="shared" si="431"/>
        <v>-90.365316852831512</v>
      </c>
      <c r="J899" s="2">
        <f t="shared" si="438"/>
        <v>105.55522321622148</v>
      </c>
      <c r="K899" s="2">
        <f t="shared" si="432"/>
        <v>71.953117393470663</v>
      </c>
      <c r="L899" s="6">
        <f t="shared" si="415"/>
        <v>2959.4654194019477</v>
      </c>
      <c r="M899" s="2">
        <f t="shared" si="416"/>
        <v>37.507113822281617</v>
      </c>
      <c r="N899" s="2">
        <f t="shared" si="433"/>
        <v>105.55522321622148</v>
      </c>
      <c r="O899" s="2">
        <f t="shared" si="434"/>
        <v>71.953117393470663</v>
      </c>
      <c r="P899" s="5">
        <f t="shared" si="417"/>
        <v>0.38716249761671201</v>
      </c>
      <c r="Q899" s="4">
        <f t="shared" si="435"/>
        <v>0.35533167075447586</v>
      </c>
      <c r="R899" s="4">
        <f t="shared" si="418"/>
        <v>0.28185172195687402</v>
      </c>
      <c r="S899" s="4">
        <f t="shared" si="439"/>
        <v>0</v>
      </c>
      <c r="T899" s="4">
        <f t="shared" si="440"/>
        <v>0</v>
      </c>
      <c r="U899" s="5">
        <f t="shared" si="441"/>
        <v>1.0567748250374076</v>
      </c>
      <c r="V899" s="5">
        <f t="shared" si="442"/>
        <v>-11.804581481573763</v>
      </c>
      <c r="W899" s="5">
        <f t="shared" si="443"/>
        <v>19.632164127498818</v>
      </c>
      <c r="X899" s="5">
        <f t="shared" si="419"/>
        <v>0.99999999999999967</v>
      </c>
      <c r="Y899" s="5">
        <f t="shared" si="420"/>
        <v>-8.4943413917542523E-2</v>
      </c>
      <c r="Z899" s="5">
        <f t="shared" si="421"/>
        <v>13.501107402604632</v>
      </c>
      <c r="AA899" s="5">
        <f t="shared" si="422"/>
        <v>8.1226240495587181</v>
      </c>
      <c r="AB899" s="5">
        <f t="shared" si="423"/>
        <v>0.97183141111986504</v>
      </c>
      <c r="AC899" s="5">
        <f t="shared" si="424"/>
        <v>1.6965259210308687</v>
      </c>
      <c r="AD899" s="5">
        <f t="shared" si="425"/>
        <v>-4.4192118229424651</v>
      </c>
      <c r="AE899">
        <f t="shared" si="414"/>
        <v>0</v>
      </c>
    </row>
    <row r="900" spans="1:31" x14ac:dyDescent="0.2">
      <c r="A900">
        <f t="shared" si="444"/>
        <v>8.6799999999998594</v>
      </c>
      <c r="B900" s="5">
        <f t="shared" si="426"/>
        <v>-59.489875126372368</v>
      </c>
      <c r="C900" s="5">
        <f t="shared" si="427"/>
        <v>560.90699374182691</v>
      </c>
      <c r="D900" s="5">
        <f t="shared" si="428"/>
        <v>-241.73563348588937</v>
      </c>
      <c r="E900" s="2">
        <f t="shared" si="436"/>
        <v>564.05292382102346</v>
      </c>
      <c r="F900" s="2">
        <f t="shared" si="437"/>
        <v>-6.0541655730149158</v>
      </c>
      <c r="G900" s="3">
        <f t="shared" si="429"/>
        <v>-4.8545335985365643</v>
      </c>
      <c r="H900" s="3">
        <f t="shared" si="430"/>
        <v>54.352531066920548</v>
      </c>
      <c r="I900" s="3">
        <f t="shared" si="431"/>
        <v>-90.40950897106093</v>
      </c>
      <c r="J900" s="2">
        <f t="shared" si="438"/>
        <v>105.60134204747699</v>
      </c>
      <c r="K900" s="2">
        <f t="shared" si="432"/>
        <v>71.98455490625561</v>
      </c>
      <c r="L900" s="6">
        <f t="shared" si="415"/>
        <v>2959.4624824039242</v>
      </c>
      <c r="M900" s="2">
        <f t="shared" si="416"/>
        <v>37.507076599910839</v>
      </c>
      <c r="N900" s="2">
        <f t="shared" si="433"/>
        <v>105.60134204747699</v>
      </c>
      <c r="O900" s="2">
        <f t="shared" si="434"/>
        <v>71.98455490625561</v>
      </c>
      <c r="P900" s="5">
        <f t="shared" si="417"/>
        <v>0.38716232620307944</v>
      </c>
      <c r="Q900" s="4">
        <f t="shared" si="435"/>
        <v>0.35517613576395785</v>
      </c>
      <c r="R900" s="4">
        <f t="shared" si="418"/>
        <v>0.28180076965479223</v>
      </c>
      <c r="S900" s="4">
        <f t="shared" si="439"/>
        <v>0</v>
      </c>
      <c r="T900" s="4">
        <f t="shared" si="440"/>
        <v>0</v>
      </c>
      <c r="U900" s="5">
        <f t="shared" si="441"/>
        <v>1.0551238219931041</v>
      </c>
      <c r="V900" s="5">
        <f t="shared" si="442"/>
        <v>-11.813421238163089</v>
      </c>
      <c r="W900" s="5">
        <f t="shared" si="443"/>
        <v>19.650338124927728</v>
      </c>
      <c r="X900" s="5">
        <f t="shared" si="419"/>
        <v>0.99999999999999978</v>
      </c>
      <c r="Y900" s="5">
        <f t="shared" si="420"/>
        <v>-8.4629366581530668E-2</v>
      </c>
      <c r="Z900" s="5">
        <f t="shared" si="421"/>
        <v>13.511643918284934</v>
      </c>
      <c r="AA900" s="5">
        <f t="shared" si="422"/>
        <v>8.1274955510757714</v>
      </c>
      <c r="AB900" s="5">
        <f t="shared" si="423"/>
        <v>0.97049445541157342</v>
      </c>
      <c r="AC900" s="5">
        <f t="shared" si="424"/>
        <v>1.6982226801218445</v>
      </c>
      <c r="AD900" s="5">
        <f t="shared" si="425"/>
        <v>-4.3961663239964999</v>
      </c>
      <c r="AE900">
        <f t="shared" si="414"/>
        <v>0</v>
      </c>
    </row>
    <row r="901" spans="1:31" x14ac:dyDescent="0.2">
      <c r="A901">
        <f t="shared" si="444"/>
        <v>8.6899999999998592</v>
      </c>
      <c r="B901" s="5">
        <f t="shared" si="426"/>
        <v>-59.538371937634963</v>
      </c>
      <c r="C901" s="5">
        <f t="shared" si="427"/>
        <v>561.4506039636301</v>
      </c>
      <c r="D901" s="5">
        <f t="shared" si="428"/>
        <v>-242.63994838391616</v>
      </c>
      <c r="E901" s="2">
        <f t="shared" si="436"/>
        <v>564.59861709369181</v>
      </c>
      <c r="F901" s="2">
        <f t="shared" si="437"/>
        <v>-6.0532413403961725</v>
      </c>
      <c r="G901" s="3">
        <f t="shared" si="429"/>
        <v>-4.8448286539824483</v>
      </c>
      <c r="H901" s="3">
        <f t="shared" si="430"/>
        <v>54.369513293721766</v>
      </c>
      <c r="I901" s="3">
        <f t="shared" si="431"/>
        <v>-90.453470634300899</v>
      </c>
      <c r="J901" s="2">
        <f t="shared" si="438"/>
        <v>105.64727488332566</v>
      </c>
      <c r="K901" s="2">
        <f t="shared" si="432"/>
        <v>72.0158656328055</v>
      </c>
      <c r="L901" s="6">
        <f t="shared" si="415"/>
        <v>2959.4595468087055</v>
      </c>
      <c r="M901" s="2">
        <f t="shared" si="416"/>
        <v>37.507039395318664</v>
      </c>
      <c r="N901" s="2">
        <f t="shared" si="433"/>
        <v>105.64727488332566</v>
      </c>
      <c r="O901" s="2">
        <f t="shared" si="434"/>
        <v>72.0158656328055</v>
      </c>
      <c r="P901" s="5">
        <f t="shared" si="417"/>
        <v>0.38716215487148958</v>
      </c>
      <c r="Q901" s="4">
        <f t="shared" si="435"/>
        <v>0.35502136176006949</v>
      </c>
      <c r="R901" s="4">
        <f t="shared" si="418"/>
        <v>0.28175004063759163</v>
      </c>
      <c r="S901" s="4">
        <f t="shared" si="439"/>
        <v>0</v>
      </c>
      <c r="T901" s="4">
        <f t="shared" si="440"/>
        <v>0</v>
      </c>
      <c r="U901" s="5">
        <f t="shared" si="441"/>
        <v>1.0534720281245751</v>
      </c>
      <c r="V901" s="5">
        <f t="shared" si="442"/>
        <v>-11.822247086200173</v>
      </c>
      <c r="W901" s="5">
        <f t="shared" si="443"/>
        <v>19.668435762262742</v>
      </c>
      <c r="X901" s="5">
        <f t="shared" si="419"/>
        <v>1</v>
      </c>
      <c r="Y901" s="5">
        <f t="shared" si="420"/>
        <v>-8.4320946540597019E-2</v>
      </c>
      <c r="Z901" s="5">
        <f t="shared" si="421"/>
        <v>13.522133372016812</v>
      </c>
      <c r="AA901" s="5">
        <f t="shared" si="422"/>
        <v>8.1323615944077474</v>
      </c>
      <c r="AB901" s="5">
        <f t="shared" si="423"/>
        <v>0.96915108158397811</v>
      </c>
      <c r="AC901" s="5">
        <f t="shared" si="424"/>
        <v>1.699886285816639</v>
      </c>
      <c r="AD901" s="5">
        <f t="shared" si="425"/>
        <v>-4.3732026433295097</v>
      </c>
      <c r="AE901">
        <f t="shared" ref="AE901:AE964" si="445">IF(($D901-height)*($D902-height)&lt;0,1,0)</f>
        <v>0</v>
      </c>
    </row>
    <row r="902" spans="1:31" x14ac:dyDescent="0.2">
      <c r="A902">
        <f t="shared" si="444"/>
        <v>8.699999999999859</v>
      </c>
      <c r="B902" s="5">
        <f t="shared" si="426"/>
        <v>-59.586771766620707</v>
      </c>
      <c r="C902" s="5">
        <f t="shared" si="427"/>
        <v>561.99438409088168</v>
      </c>
      <c r="D902" s="5">
        <f t="shared" si="428"/>
        <v>-243.54470175039134</v>
      </c>
      <c r="E902" s="2">
        <f t="shared" si="436"/>
        <v>565.14446924592369</v>
      </c>
      <c r="F902" s="2">
        <f t="shared" si="437"/>
        <v>-6.0523072989269631</v>
      </c>
      <c r="G902" s="3">
        <f t="shared" si="429"/>
        <v>-4.8351371431666088</v>
      </c>
      <c r="H902" s="3">
        <f t="shared" si="430"/>
        <v>54.386512156579933</v>
      </c>
      <c r="I902" s="3">
        <f t="shared" si="431"/>
        <v>-90.497202660734189</v>
      </c>
      <c r="J902" s="2">
        <f t="shared" si="438"/>
        <v>105.69302221608123</v>
      </c>
      <c r="K902" s="2">
        <f t="shared" si="432"/>
        <v>72.047049908712495</v>
      </c>
      <c r="L902" s="6">
        <f t="shared" si="415"/>
        <v>2959.4566126189029</v>
      </c>
      <c r="M902" s="2">
        <f t="shared" si="416"/>
        <v>37.507002208538175</v>
      </c>
      <c r="N902" s="2">
        <f t="shared" si="433"/>
        <v>105.69302221608123</v>
      </c>
      <c r="O902" s="2">
        <f t="shared" si="434"/>
        <v>72.047049908712495</v>
      </c>
      <c r="P902" s="5">
        <f t="shared" si="417"/>
        <v>0.38716198362209453</v>
      </c>
      <c r="Q902" s="4">
        <f t="shared" si="435"/>
        <v>0.35486734528092123</v>
      </c>
      <c r="R902" s="4">
        <f t="shared" si="418"/>
        <v>0.28169953413266291</v>
      </c>
      <c r="S902" s="4">
        <f t="shared" si="439"/>
        <v>0</v>
      </c>
      <c r="T902" s="4">
        <f t="shared" si="440"/>
        <v>0</v>
      </c>
      <c r="U902" s="5">
        <f t="shared" si="441"/>
        <v>1.0518194772307261</v>
      </c>
      <c r="V902" s="5">
        <f t="shared" si="442"/>
        <v>-11.831058994010686</v>
      </c>
      <c r="W902" s="5">
        <f t="shared" si="443"/>
        <v>19.686457193459709</v>
      </c>
      <c r="X902" s="5">
        <f t="shared" si="419"/>
        <v>1</v>
      </c>
      <c r="Y902" s="5">
        <f t="shared" si="420"/>
        <v>-8.4018128149727631E-2</v>
      </c>
      <c r="Z902" s="5">
        <f t="shared" si="421"/>
        <v>13.532575887206308</v>
      </c>
      <c r="AA902" s="5">
        <f t="shared" si="422"/>
        <v>8.1372221518512973</v>
      </c>
      <c r="AB902" s="5">
        <f t="shared" si="423"/>
        <v>0.96780134908099846</v>
      </c>
      <c r="AC902" s="5">
        <f t="shared" si="424"/>
        <v>1.7015168931956222</v>
      </c>
      <c r="AD902" s="5">
        <f t="shared" si="425"/>
        <v>-4.3503206546889928</v>
      </c>
      <c r="AE902">
        <f t="shared" si="445"/>
        <v>0</v>
      </c>
    </row>
    <row r="903" spans="1:31" x14ac:dyDescent="0.2">
      <c r="A903">
        <f t="shared" si="444"/>
        <v>8.7099999999998587</v>
      </c>
      <c r="B903" s="5">
        <f t="shared" si="426"/>
        <v>-59.635074747984916</v>
      </c>
      <c r="C903" s="5">
        <f t="shared" si="427"/>
        <v>562.53833428829216</v>
      </c>
      <c r="D903" s="5">
        <f t="shared" si="428"/>
        <v>-244.44989129303141</v>
      </c>
      <c r="E903" s="2">
        <f t="shared" si="436"/>
        <v>565.69048046086482</v>
      </c>
      <c r="F903" s="2">
        <f t="shared" si="437"/>
        <v>-6.0513634895924806</v>
      </c>
      <c r="G903" s="3">
        <f t="shared" si="429"/>
        <v>-4.8254591296757985</v>
      </c>
      <c r="H903" s="3">
        <f t="shared" si="430"/>
        <v>54.403527325511888</v>
      </c>
      <c r="I903" s="3">
        <f t="shared" si="431"/>
        <v>-90.540705867281076</v>
      </c>
      <c r="J903" s="2">
        <f t="shared" si="438"/>
        <v>105.73858453854675</v>
      </c>
      <c r="K903" s="2">
        <f t="shared" si="432"/>
        <v>72.078108069902342</v>
      </c>
      <c r="L903" s="6">
        <f t="shared" si="415"/>
        <v>2959.45367983708</v>
      </c>
      <c r="M903" s="2">
        <f t="shared" si="416"/>
        <v>37.506965039601887</v>
      </c>
      <c r="N903" s="2">
        <f t="shared" si="433"/>
        <v>105.73858453854675</v>
      </c>
      <c r="O903" s="2">
        <f t="shared" si="434"/>
        <v>72.078108069902342</v>
      </c>
      <c r="P903" s="5">
        <f t="shared" si="417"/>
        <v>0.38716181245504366</v>
      </c>
      <c r="Q903" s="4">
        <f t="shared" si="435"/>
        <v>0.35471408287982908</v>
      </c>
      <c r="R903" s="4">
        <f t="shared" si="418"/>
        <v>0.28164924936876573</v>
      </c>
      <c r="S903" s="4">
        <f t="shared" si="439"/>
        <v>0</v>
      </c>
      <c r="T903" s="4">
        <f t="shared" si="440"/>
        <v>0</v>
      </c>
      <c r="U903" s="5">
        <f t="shared" si="441"/>
        <v>1.0501662029400245</v>
      </c>
      <c r="V903" s="5">
        <f t="shared" si="442"/>
        <v>-11.8398569302182</v>
      </c>
      <c r="W903" s="5">
        <f t="shared" si="443"/>
        <v>19.704402573302982</v>
      </c>
      <c r="X903" s="5">
        <f t="shared" si="419"/>
        <v>1.0000000000000002</v>
      </c>
      <c r="Y903" s="5">
        <f t="shared" si="420"/>
        <v>-8.3720885776250031E-2</v>
      </c>
      <c r="Z903" s="5">
        <f t="shared" si="421"/>
        <v>13.542971587468607</v>
      </c>
      <c r="AA903" s="5">
        <f t="shared" si="422"/>
        <v>8.142077195871444</v>
      </c>
      <c r="AB903" s="5">
        <f t="shared" si="423"/>
        <v>0.96644531716377446</v>
      </c>
      <c r="AC903" s="5">
        <f t="shared" si="424"/>
        <v>1.7031146572504063</v>
      </c>
      <c r="AD903" s="5">
        <f t="shared" si="425"/>
        <v>-4.3275202308255736</v>
      </c>
      <c r="AE903">
        <f t="shared" si="445"/>
        <v>0</v>
      </c>
    </row>
    <row r="904" spans="1:31" x14ac:dyDescent="0.2">
      <c r="A904">
        <f t="shared" si="444"/>
        <v>8.7199999999998585</v>
      </c>
      <c r="B904" s="5">
        <f t="shared" si="426"/>
        <v>-59.683281017015815</v>
      </c>
      <c r="C904" s="5">
        <f t="shared" si="427"/>
        <v>563.08245471728014</v>
      </c>
      <c r="D904" s="5">
        <f t="shared" si="428"/>
        <v>-245.35551472771576</v>
      </c>
      <c r="E904" s="2">
        <f t="shared" si="436"/>
        <v>566.23665091849534</v>
      </c>
      <c r="F904" s="2">
        <f t="shared" si="437"/>
        <v>-6.0504099533363114</v>
      </c>
      <c r="G904" s="3">
        <f t="shared" si="429"/>
        <v>-4.8157946765041606</v>
      </c>
      <c r="H904" s="3">
        <f t="shared" si="430"/>
        <v>54.420558472084394</v>
      </c>
      <c r="I904" s="3">
        <f t="shared" si="431"/>
        <v>-90.583981069589328</v>
      </c>
      <c r="J904" s="2">
        <f t="shared" si="438"/>
        <v>105.78396234399391</v>
      </c>
      <c r="K904" s="2">
        <f t="shared" si="432"/>
        <v>72.109040452620249</v>
      </c>
      <c r="L904" s="6">
        <f t="shared" si="415"/>
        <v>2959.4507484657524</v>
      </c>
      <c r="M904" s="2">
        <f t="shared" si="416"/>
        <v>37.506927888541647</v>
      </c>
      <c r="N904" s="2">
        <f t="shared" si="433"/>
        <v>105.78396234399391</v>
      </c>
      <c r="O904" s="2">
        <f t="shared" si="434"/>
        <v>72.109040452620249</v>
      </c>
      <c r="P904" s="5">
        <f t="shared" si="417"/>
        <v>0.38716164137048359</v>
      </c>
      <c r="Q904" s="4">
        <f t="shared" si="435"/>
        <v>0.35456157112525838</v>
      </c>
      <c r="R904" s="4">
        <f t="shared" si="418"/>
        <v>0.28159918557604052</v>
      </c>
      <c r="S904" s="4">
        <f t="shared" si="439"/>
        <v>0</v>
      </c>
      <c r="T904" s="4">
        <f t="shared" si="440"/>
        <v>0</v>
      </c>
      <c r="U904" s="5">
        <f t="shared" si="441"/>
        <v>1.0485122387102559</v>
      </c>
      <c r="V904" s="5">
        <f t="shared" si="442"/>
        <v>-11.848640863743912</v>
      </c>
      <c r="W904" s="5">
        <f t="shared" si="443"/>
        <v>19.722272057393536</v>
      </c>
      <c r="X904" s="5">
        <f t="shared" si="419"/>
        <v>0.99999999999999978</v>
      </c>
      <c r="Y904" s="5">
        <f t="shared" si="420"/>
        <v>-8.3429193800723778E-2</v>
      </c>
      <c r="Z904" s="5">
        <f t="shared" si="421"/>
        <v>13.553320596622415</v>
      </c>
      <c r="AA904" s="5">
        <f t="shared" si="422"/>
        <v>8.1469266991017673</v>
      </c>
      <c r="AB904" s="5">
        <f t="shared" si="423"/>
        <v>0.96508304490953212</v>
      </c>
      <c r="AC904" s="5">
        <f t="shared" si="424"/>
        <v>1.7046797328785033</v>
      </c>
      <c r="AD904" s="5">
        <f t="shared" si="425"/>
        <v>-4.3048012435046985</v>
      </c>
      <c r="AE904">
        <f t="shared" si="445"/>
        <v>0</v>
      </c>
    </row>
    <row r="905" spans="1:31" x14ac:dyDescent="0.2">
      <c r="A905">
        <f t="shared" si="444"/>
        <v>8.7299999999998583</v>
      </c>
      <c r="B905" s="5">
        <f t="shared" si="426"/>
        <v>-59.731390709628613</v>
      </c>
      <c r="C905" s="5">
        <f t="shared" si="427"/>
        <v>563.62674553598765</v>
      </c>
      <c r="D905" s="5">
        <f t="shared" si="428"/>
        <v>-246.26156977847381</v>
      </c>
      <c r="E905" s="2">
        <f t="shared" si="436"/>
        <v>566.78298079564388</v>
      </c>
      <c r="F905" s="2">
        <f t="shared" si="437"/>
        <v>-6.0494467310597688</v>
      </c>
      <c r="G905" s="3">
        <f t="shared" si="429"/>
        <v>-4.8061438460550656</v>
      </c>
      <c r="H905" s="3">
        <f t="shared" si="430"/>
        <v>54.437605269413183</v>
      </c>
      <c r="I905" s="3">
        <f t="shared" si="431"/>
        <v>-90.627029082024379</v>
      </c>
      <c r="J905" s="2">
        <f t="shared" si="438"/>
        <v>105.82915612614279</v>
      </c>
      <c r="K905" s="2">
        <f t="shared" si="432"/>
        <v>72.139847393417028</v>
      </c>
      <c r="L905" s="6">
        <f t="shared" si="415"/>
        <v>2959.4478185073876</v>
      </c>
      <c r="M905" s="2">
        <f t="shared" si="416"/>
        <v>37.50689075538876</v>
      </c>
      <c r="N905" s="2">
        <f t="shared" si="433"/>
        <v>105.82915612614279</v>
      </c>
      <c r="O905" s="2">
        <f t="shared" si="434"/>
        <v>72.139847393417028</v>
      </c>
      <c r="P905" s="5">
        <f t="shared" si="417"/>
        <v>0.38716147036855808</v>
      </c>
      <c r="Q905" s="4">
        <f t="shared" si="435"/>
        <v>0.3544098066007681</v>
      </c>
      <c r="R905" s="4">
        <f t="shared" si="418"/>
        <v>0.28154934198602044</v>
      </c>
      <c r="S905" s="4">
        <f t="shared" si="439"/>
        <v>0</v>
      </c>
      <c r="T905" s="4">
        <f t="shared" si="440"/>
        <v>0</v>
      </c>
      <c r="U905" s="5">
        <f t="shared" si="441"/>
        <v>1.0468576178283004</v>
      </c>
      <c r="V905" s="5">
        <f t="shared" si="442"/>
        <v>-11.857410763806399</v>
      </c>
      <c r="W905" s="5">
        <f t="shared" si="443"/>
        <v>19.740065802137281</v>
      </c>
      <c r="X905" s="5">
        <f t="shared" si="419"/>
        <v>0.99999999999999978</v>
      </c>
      <c r="Y905" s="5">
        <f t="shared" si="420"/>
        <v>-8.3143026617824661E-2</v>
      </c>
      <c r="Z905" s="5">
        <f t="shared" si="421"/>
        <v>13.563623038684414</v>
      </c>
      <c r="AA905" s="5">
        <f t="shared" si="422"/>
        <v>8.1517706343446221</v>
      </c>
      <c r="AB905" s="5">
        <f t="shared" si="423"/>
        <v>0.96371459121047576</v>
      </c>
      <c r="AC905" s="5">
        <f t="shared" si="424"/>
        <v>1.7062122748780144</v>
      </c>
      <c r="AD905" s="5">
        <f t="shared" si="425"/>
        <v>-4.2821635635180968</v>
      </c>
      <c r="AE905">
        <f t="shared" si="445"/>
        <v>0</v>
      </c>
    </row>
    <row r="906" spans="1:31" x14ac:dyDescent="0.2">
      <c r="A906">
        <f t="shared" si="444"/>
        <v>8.7399999999998581</v>
      </c>
      <c r="B906" s="5">
        <f t="shared" si="426"/>
        <v>-59.779403962359602</v>
      </c>
      <c r="C906" s="5">
        <f t="shared" si="427"/>
        <v>564.1712068992955</v>
      </c>
      <c r="D906" s="5">
        <f t="shared" si="428"/>
        <v>-247.16805417747221</v>
      </c>
      <c r="E906" s="2">
        <f t="shared" si="436"/>
        <v>567.3294702660022</v>
      </c>
      <c r="F906" s="2">
        <f t="shared" si="437"/>
        <v>-6.0484738636212274</v>
      </c>
      <c r="G906" s="3">
        <f t="shared" si="429"/>
        <v>-4.7965067001429604</v>
      </c>
      <c r="H906" s="3">
        <f t="shared" si="430"/>
        <v>54.454667392161966</v>
      </c>
      <c r="I906" s="3">
        <f t="shared" si="431"/>
        <v>-90.669850717659557</v>
      </c>
      <c r="J906" s="2">
        <f t="shared" si="438"/>
        <v>105.87416637914167</v>
      </c>
      <c r="K906" s="2">
        <f t="shared" si="432"/>
        <v>72.170529229135425</v>
      </c>
      <c r="L906" s="6">
        <f t="shared" si="415"/>
        <v>2959.4448899644067</v>
      </c>
      <c r="M906" s="2">
        <f t="shared" si="416"/>
        <v>37.506853640173901</v>
      </c>
      <c r="N906" s="2">
        <f t="shared" si="433"/>
        <v>105.87416637914167</v>
      </c>
      <c r="O906" s="2">
        <f t="shared" si="434"/>
        <v>72.170529229135425</v>
      </c>
      <c r="P906" s="5">
        <f t="shared" si="417"/>
        <v>0.38716129944940808</v>
      </c>
      <c r="Q906" s="4">
        <f t="shared" si="435"/>
        <v>0.35425878590495469</v>
      </c>
      <c r="R906" s="4">
        <f t="shared" si="418"/>
        <v>0.2814997178316429</v>
      </c>
      <c r="S906" s="4">
        <f t="shared" si="439"/>
        <v>0</v>
      </c>
      <c r="T906" s="4">
        <f t="shared" si="440"/>
        <v>0</v>
      </c>
      <c r="U906" s="5">
        <f t="shared" si="441"/>
        <v>1.045202373409915</v>
      </c>
      <c r="V906" s="5">
        <f t="shared" si="442"/>
        <v>-11.866166599921314</v>
      </c>
      <c r="W906" s="5">
        <f t="shared" si="443"/>
        <v>19.757783964733306</v>
      </c>
      <c r="X906" s="5">
        <f t="shared" si="419"/>
        <v>1</v>
      </c>
      <c r="Y906" s="5">
        <f t="shared" si="420"/>
        <v>-8.2862358637218025E-2</v>
      </c>
      <c r="Z906" s="5">
        <f t="shared" si="421"/>
        <v>13.573879037863769</v>
      </c>
      <c r="AA906" s="5">
        <f t="shared" si="422"/>
        <v>8.1566089745713235</v>
      </c>
      <c r="AB906" s="5">
        <f t="shared" si="423"/>
        <v>0.96234001477269693</v>
      </c>
      <c r="AC906" s="5">
        <f t="shared" si="424"/>
        <v>1.7077124379424546</v>
      </c>
      <c r="AD906" s="5">
        <f t="shared" si="425"/>
        <v>-4.2596070606953695</v>
      </c>
      <c r="AE906">
        <f t="shared" si="445"/>
        <v>0</v>
      </c>
    </row>
    <row r="907" spans="1:31" x14ac:dyDescent="0.2">
      <c r="A907">
        <f t="shared" si="444"/>
        <v>8.7499999999998579</v>
      </c>
      <c r="B907" s="5">
        <f t="shared" si="426"/>
        <v>-59.827320912360292</v>
      </c>
      <c r="C907" s="5">
        <f t="shared" si="427"/>
        <v>564.71583895883907</v>
      </c>
      <c r="D907" s="5">
        <f t="shared" si="428"/>
        <v>-248.07496566500186</v>
      </c>
      <c r="E907" s="2">
        <f t="shared" si="436"/>
        <v>567.87611950013888</v>
      </c>
      <c r="F907" s="2">
        <f t="shared" si="437"/>
        <v>-6.04749139183546</v>
      </c>
      <c r="G907" s="3">
        <f t="shared" si="429"/>
        <v>-4.7868832999952335</v>
      </c>
      <c r="H907" s="3">
        <f t="shared" si="430"/>
        <v>54.471744516541392</v>
      </c>
      <c r="I907" s="3">
        <f t="shared" si="431"/>
        <v>-90.712446788266504</v>
      </c>
      <c r="J907" s="2">
        <f t="shared" si="438"/>
        <v>105.91899359754704</v>
      </c>
      <c r="K907" s="2">
        <f t="shared" si="432"/>
        <v>72.201086296896406</v>
      </c>
      <c r="L907" s="6">
        <f t="shared" si="415"/>
        <v>2959.441962839182</v>
      </c>
      <c r="M907" s="2">
        <f t="shared" si="416"/>
        <v>37.506816542927133</v>
      </c>
      <c r="N907" s="2">
        <f t="shared" si="433"/>
        <v>105.91899359754704</v>
      </c>
      <c r="O907" s="2">
        <f t="shared" si="434"/>
        <v>72.201086296896406</v>
      </c>
      <c r="P907" s="5">
        <f t="shared" si="417"/>
        <v>0.38716112861317198</v>
      </c>
      <c r="Q907" s="4">
        <f t="shared" si="435"/>
        <v>0.35410850565139573</v>
      </c>
      <c r="R907" s="4">
        <f t="shared" si="418"/>
        <v>0.28145031234726109</v>
      </c>
      <c r="S907" s="4">
        <f t="shared" si="439"/>
        <v>0</v>
      </c>
      <c r="T907" s="4">
        <f t="shared" si="440"/>
        <v>0</v>
      </c>
      <c r="U907" s="5">
        <f t="shared" si="441"/>
        <v>1.0435465383995355</v>
      </c>
      <c r="V907" s="5">
        <f t="shared" si="442"/>
        <v>-11.874908341901138</v>
      </c>
      <c r="W907" s="5">
        <f t="shared" si="443"/>
        <v>19.775426703162335</v>
      </c>
      <c r="X907" s="5">
        <f t="shared" si="419"/>
        <v>1</v>
      </c>
      <c r="Y907" s="5">
        <f t="shared" si="420"/>
        <v>-8.2587164284425141E-2</v>
      </c>
      <c r="Z907" s="5">
        <f t="shared" si="421"/>
        <v>13.584088718556654</v>
      </c>
      <c r="AA907" s="5">
        <f t="shared" si="422"/>
        <v>8.1614416929223363</v>
      </c>
      <c r="AB907" s="5">
        <f t="shared" si="423"/>
        <v>0.96095937411511034</v>
      </c>
      <c r="AC907" s="5">
        <f t="shared" si="424"/>
        <v>1.7091803766555156</v>
      </c>
      <c r="AD907" s="5">
        <f t="shared" si="425"/>
        <v>-4.2371316039153299</v>
      </c>
      <c r="AE907">
        <f t="shared" si="445"/>
        <v>0</v>
      </c>
    </row>
    <row r="908" spans="1:31" x14ac:dyDescent="0.2">
      <c r="A908">
        <f t="shared" si="444"/>
        <v>8.7599999999998577</v>
      </c>
      <c r="B908" s="5">
        <f t="shared" si="426"/>
        <v>-59.875141697391541</v>
      </c>
      <c r="C908" s="5">
        <f t="shared" si="427"/>
        <v>565.26064186302324</v>
      </c>
      <c r="D908" s="5">
        <f t="shared" si="428"/>
        <v>-248.9823019894647</v>
      </c>
      <c r="E908" s="2">
        <f t="shared" si="436"/>
        <v>568.42292866551372</v>
      </c>
      <c r="F908" s="2">
        <f t="shared" si="437"/>
        <v>-6.0464993564729914</v>
      </c>
      <c r="G908" s="3">
        <f t="shared" si="429"/>
        <v>-4.7772737062540829</v>
      </c>
      <c r="H908" s="3">
        <f t="shared" si="430"/>
        <v>54.488836320307946</v>
      </c>
      <c r="I908" s="3">
        <f t="shared" si="431"/>
        <v>-90.754818104305656</v>
      </c>
      <c r="J908" s="2">
        <f t="shared" si="438"/>
        <v>105.96363827630393</v>
      </c>
      <c r="K908" s="2">
        <f t="shared" si="432"/>
        <v>72.231518934085841</v>
      </c>
      <c r="L908" s="6">
        <f t="shared" si="415"/>
        <v>2959.4390371340405</v>
      </c>
      <c r="M908" s="2">
        <f t="shared" si="416"/>
        <v>37.506779463677937</v>
      </c>
      <c r="N908" s="2">
        <f t="shared" si="433"/>
        <v>105.96363827630393</v>
      </c>
      <c r="O908" s="2">
        <f t="shared" si="434"/>
        <v>72.231518934085841</v>
      </c>
      <c r="P908" s="5">
        <f t="shared" si="417"/>
        <v>0.38716095785998517</v>
      </c>
      <c r="Q908" s="4">
        <f t="shared" si="435"/>
        <v>0.35395896246859404</v>
      </c>
      <c r="R908" s="4">
        <f t="shared" si="418"/>
        <v>0.28140112476865486</v>
      </c>
      <c r="S908" s="4">
        <f t="shared" si="439"/>
        <v>0</v>
      </c>
      <c r="T908" s="4">
        <f t="shared" si="440"/>
        <v>0</v>
      </c>
      <c r="U908" s="5">
        <f t="shared" si="441"/>
        <v>1.0418901455700844</v>
      </c>
      <c r="V908" s="5">
        <f t="shared" si="442"/>
        <v>-11.883635959854864</v>
      </c>
      <c r="W908" s="5">
        <f t="shared" si="443"/>
        <v>19.79299417617511</v>
      </c>
      <c r="X908" s="5">
        <f t="shared" si="419"/>
        <v>0.99999999999999978</v>
      </c>
      <c r="Y908" s="5">
        <f t="shared" si="420"/>
        <v>-8.2317418001677148E-2</v>
      </c>
      <c r="Z908" s="5">
        <f t="shared" si="421"/>
        <v>13.594252205340814</v>
      </c>
      <c r="AA908" s="5">
        <f t="shared" si="422"/>
        <v>8.1662687627074408</v>
      </c>
      <c r="AB908" s="5">
        <f t="shared" si="423"/>
        <v>0.95957272756840728</v>
      </c>
      <c r="AC908" s="5">
        <f t="shared" si="424"/>
        <v>1.7106162454859497</v>
      </c>
      <c r="AD908" s="5">
        <f t="shared" si="425"/>
        <v>-4.2147370611174466</v>
      </c>
      <c r="AE908">
        <f t="shared" si="445"/>
        <v>0</v>
      </c>
    </row>
    <row r="909" spans="1:31" x14ac:dyDescent="0.2">
      <c r="A909">
        <f t="shared" si="444"/>
        <v>8.7699999999998575</v>
      </c>
      <c r="B909" s="5">
        <f t="shared" si="426"/>
        <v>-59.922866455817697</v>
      </c>
      <c r="C909" s="5">
        <f t="shared" si="427"/>
        <v>565.80561575703859</v>
      </c>
      <c r="D909" s="5">
        <f t="shared" si="428"/>
        <v>-249.89006090736083</v>
      </c>
      <c r="E909" s="2">
        <f t="shared" si="436"/>
        <v>568.96989792649254</v>
      </c>
      <c r="F909" s="2">
        <f t="shared" si="437"/>
        <v>-6.0454977982594347</v>
      </c>
      <c r="G909" s="3">
        <f t="shared" si="429"/>
        <v>-4.7676779789783987</v>
      </c>
      <c r="H909" s="3">
        <f t="shared" si="430"/>
        <v>54.505942482762805</v>
      </c>
      <c r="I909" s="3">
        <f t="shared" si="431"/>
        <v>-90.796965474916831</v>
      </c>
      <c r="J909" s="2">
        <f t="shared" si="438"/>
        <v>106.00810091072626</v>
      </c>
      <c r="K909" s="2">
        <f t="shared" si="432"/>
        <v>72.261827478341004</v>
      </c>
      <c r="L909" s="6">
        <f t="shared" si="415"/>
        <v>2959.4361128512619</v>
      </c>
      <c r="M909" s="2">
        <f t="shared" si="416"/>
        <v>37.506742402455224</v>
      </c>
      <c r="N909" s="2">
        <f t="shared" si="433"/>
        <v>106.00810091072626</v>
      </c>
      <c r="O909" s="2">
        <f t="shared" si="434"/>
        <v>72.261827478341004</v>
      </c>
      <c r="P909" s="5">
        <f t="shared" si="417"/>
        <v>0.38716078718998059</v>
      </c>
      <c r="Q909" s="4">
        <f t="shared" si="435"/>
        <v>0.35381015299992197</v>
      </c>
      <c r="R909" s="4">
        <f t="shared" si="418"/>
        <v>0.28135215433304206</v>
      </c>
      <c r="S909" s="4">
        <f t="shared" si="439"/>
        <v>0</v>
      </c>
      <c r="T909" s="4">
        <f t="shared" si="440"/>
        <v>0</v>
      </c>
      <c r="U909" s="5">
        <f t="shared" si="441"/>
        <v>1.0402332275227952</v>
      </c>
      <c r="V909" s="5">
        <f t="shared" si="442"/>
        <v>-11.892349424187712</v>
      </c>
      <c r="W909" s="5">
        <f t="shared" si="443"/>
        <v>19.810486543280962</v>
      </c>
      <c r="X909" s="5">
        <f t="shared" si="419"/>
        <v>0.99999999999999978</v>
      </c>
      <c r="Y909" s="5">
        <f t="shared" si="420"/>
        <v>-8.2053094248765446E-2</v>
      </c>
      <c r="Z909" s="5">
        <f t="shared" si="421"/>
        <v>13.604369622970228</v>
      </c>
      <c r="AA909" s="5">
        <f t="shared" si="422"/>
        <v>8.1710901574059154</v>
      </c>
      <c r="AB909" s="5">
        <f t="shared" si="423"/>
        <v>0.95818013327402984</v>
      </c>
      <c r="AC909" s="5">
        <f t="shared" si="424"/>
        <v>1.7120201987825165</v>
      </c>
      <c r="AD909" s="5">
        <f t="shared" si="425"/>
        <v>-4.1924232993131199</v>
      </c>
      <c r="AE909">
        <f t="shared" si="445"/>
        <v>0</v>
      </c>
    </row>
    <row r="910" spans="1:31" x14ac:dyDescent="0.2">
      <c r="A910">
        <f t="shared" si="444"/>
        <v>8.7799999999998573</v>
      </c>
      <c r="B910" s="5">
        <f t="shared" si="426"/>
        <v>-59.970495326600819</v>
      </c>
      <c r="C910" s="5">
        <f t="shared" si="427"/>
        <v>566.35076078287614</v>
      </c>
      <c r="D910" s="5">
        <f t="shared" si="428"/>
        <v>-250.79824018327497</v>
      </c>
      <c r="E910" s="2">
        <f t="shared" si="436"/>
        <v>569.51702744436045</v>
      </c>
      <c r="F910" s="2">
        <f t="shared" si="437"/>
        <v>-6.044486757874858</v>
      </c>
      <c r="G910" s="3">
        <f t="shared" si="429"/>
        <v>-4.7580961776456583</v>
      </c>
      <c r="H910" s="3">
        <f t="shared" si="430"/>
        <v>54.523062684750627</v>
      </c>
      <c r="I910" s="3">
        <f t="shared" si="431"/>
        <v>-90.838889707909956</v>
      </c>
      <c r="J910" s="2">
        <f t="shared" si="438"/>
        <v>106.05238199647758</v>
      </c>
      <c r="K910" s="2">
        <f t="shared" si="432"/>
        <v>72.292012267537544</v>
      </c>
      <c r="L910" s="6">
        <f t="shared" si="415"/>
        <v>2959.4331899930803</v>
      </c>
      <c r="M910" s="2">
        <f t="shared" si="416"/>
        <v>37.506705359287302</v>
      </c>
      <c r="N910" s="2">
        <f t="shared" si="433"/>
        <v>106.05238199647758</v>
      </c>
      <c r="O910" s="2">
        <f t="shared" si="434"/>
        <v>72.292012267537544</v>
      </c>
      <c r="P910" s="5">
        <f t="shared" si="417"/>
        <v>0.38716061660328832</v>
      </c>
      <c r="Q910" s="4">
        <f t="shared" si="435"/>
        <v>0.35366207390356447</v>
      </c>
      <c r="R910" s="4">
        <f t="shared" si="418"/>
        <v>0.28130340027908873</v>
      </c>
      <c r="S910" s="4">
        <f t="shared" si="439"/>
        <v>0</v>
      </c>
      <c r="T910" s="4">
        <f t="shared" si="440"/>
        <v>0</v>
      </c>
      <c r="U910" s="5">
        <f t="shared" si="441"/>
        <v>1.0385758166870485</v>
      </c>
      <c r="V910" s="5">
        <f t="shared" si="442"/>
        <v>-11.901048705600809</v>
      </c>
      <c r="W910" s="5">
        <f t="shared" si="443"/>
        <v>19.827903964736368</v>
      </c>
      <c r="X910" s="5">
        <f t="shared" si="419"/>
        <v>1</v>
      </c>
      <c r="Y910" s="5">
        <f t="shared" si="420"/>
        <v>-8.1794167503881438E-2</v>
      </c>
      <c r="Z910" s="5">
        <f t="shared" si="421"/>
        <v>13.614441096369747</v>
      </c>
      <c r="AA910" s="5">
        <f t="shared" si="422"/>
        <v>8.1759058506666857</v>
      </c>
      <c r="AB910" s="5">
        <f t="shared" si="423"/>
        <v>0.95678164918316699</v>
      </c>
      <c r="AC910" s="5">
        <f t="shared" si="424"/>
        <v>1.7133923907689379</v>
      </c>
      <c r="AD910" s="5">
        <f t="shared" si="425"/>
        <v>-4.1701901845969473</v>
      </c>
      <c r="AE910">
        <f t="shared" si="445"/>
        <v>0</v>
      </c>
    </row>
    <row r="911" spans="1:31" x14ac:dyDescent="0.2">
      <c r="A911">
        <f t="shared" si="444"/>
        <v>8.789999999999857</v>
      </c>
      <c r="B911" s="5">
        <f t="shared" si="426"/>
        <v>-60.01802844929481</v>
      </c>
      <c r="C911" s="5">
        <f t="shared" si="427"/>
        <v>566.89607707934317</v>
      </c>
      <c r="D911" s="5">
        <f t="shared" si="428"/>
        <v>-251.70683758986331</v>
      </c>
      <c r="E911" s="2">
        <f t="shared" si="436"/>
        <v>570.06431737733681</v>
      </c>
      <c r="F911" s="2">
        <f t="shared" si="437"/>
        <v>-6.0434662759531417</v>
      </c>
      <c r="G911" s="3">
        <f t="shared" si="429"/>
        <v>-4.7485283611538263</v>
      </c>
      <c r="H911" s="3">
        <f t="shared" si="430"/>
        <v>54.54019660865832</v>
      </c>
      <c r="I911" s="3">
        <f t="shared" si="431"/>
        <v>-90.880591609755925</v>
      </c>
      <c r="J911" s="2">
        <f t="shared" si="438"/>
        <v>106.09648202955188</v>
      </c>
      <c r="K911" s="2">
        <f t="shared" si="432"/>
        <v>72.322073639776335</v>
      </c>
      <c r="L911" s="6">
        <f t="shared" si="415"/>
        <v>2959.430268561684</v>
      </c>
      <c r="M911" s="2">
        <f t="shared" si="416"/>
        <v>37.506668334201891</v>
      </c>
      <c r="N911" s="2">
        <f t="shared" si="433"/>
        <v>106.09648202955188</v>
      </c>
      <c r="O911" s="2">
        <f t="shared" si="434"/>
        <v>72.322073639776335</v>
      </c>
      <c r="P911" s="5">
        <f t="shared" si="417"/>
        <v>0.3871604461000358</v>
      </c>
      <c r="Q911" s="4">
        <f t="shared" si="435"/>
        <v>0.35351472185246319</v>
      </c>
      <c r="R911" s="4">
        <f t="shared" si="418"/>
        <v>0.28125486184692017</v>
      </c>
      <c r="S911" s="4">
        <f t="shared" si="439"/>
        <v>0</v>
      </c>
      <c r="T911" s="4">
        <f t="shared" si="440"/>
        <v>0</v>
      </c>
      <c r="U911" s="5">
        <f t="shared" si="441"/>
        <v>1.0369179453202182</v>
      </c>
      <c r="V911" s="5">
        <f t="shared" si="442"/>
        <v>-11.90973377509089</v>
      </c>
      <c r="W911" s="5">
        <f t="shared" si="443"/>
        <v>19.845246601533621</v>
      </c>
      <c r="X911" s="5">
        <f t="shared" si="419"/>
        <v>0.99999999999999978</v>
      </c>
      <c r="Y911" s="5">
        <f t="shared" si="420"/>
        <v>-8.154061226444527E-2</v>
      </c>
      <c r="Z911" s="5">
        <f t="shared" si="421"/>
        <v>13.624466750629797</v>
      </c>
      <c r="AA911" s="5">
        <f t="shared" si="422"/>
        <v>8.1807158163084672</v>
      </c>
      <c r="AB911" s="5">
        <f t="shared" si="423"/>
        <v>0.95537733305577288</v>
      </c>
      <c r="AC911" s="5">
        <f t="shared" si="424"/>
        <v>1.7147329755389062</v>
      </c>
      <c r="AD911" s="5">
        <f t="shared" si="425"/>
        <v>-4.1480375821579116</v>
      </c>
      <c r="AE911">
        <f t="shared" si="445"/>
        <v>0</v>
      </c>
    </row>
    <row r="912" spans="1:31" x14ac:dyDescent="0.2">
      <c r="A912">
        <f t="shared" si="444"/>
        <v>8.7999999999998568</v>
      </c>
      <c r="B912" s="5">
        <f t="shared" si="426"/>
        <v>-60.065465964039696</v>
      </c>
      <c r="C912" s="5">
        <f t="shared" si="427"/>
        <v>567.44156478207856</v>
      </c>
      <c r="D912" s="5">
        <f t="shared" si="428"/>
        <v>-252.61585090783996</v>
      </c>
      <c r="E912" s="2">
        <f t="shared" si="436"/>
        <v>570.6117678805889</v>
      </c>
      <c r="F912" s="2">
        <f t="shared" si="437"/>
        <v>-6.0424363930813394</v>
      </c>
      <c r="G912" s="3">
        <f t="shared" si="429"/>
        <v>-4.738974587823269</v>
      </c>
      <c r="H912" s="3">
        <f t="shared" si="430"/>
        <v>54.557343938413709</v>
      </c>
      <c r="I912" s="3">
        <f t="shared" si="431"/>
        <v>-90.922071985577503</v>
      </c>
      <c r="J912" s="2">
        <f t="shared" si="438"/>
        <v>106.14040150625462</v>
      </c>
      <c r="K912" s="2">
        <f t="shared" si="432"/>
        <v>72.352011933370562</v>
      </c>
      <c r="L912" s="6">
        <f t="shared" si="415"/>
        <v>2959.4273485592144</v>
      </c>
      <c r="M912" s="2">
        <f t="shared" si="416"/>
        <v>37.506631327226152</v>
      </c>
      <c r="N912" s="2">
        <f t="shared" si="433"/>
        <v>106.14040150625462</v>
      </c>
      <c r="O912" s="2">
        <f t="shared" si="434"/>
        <v>72.352011933370562</v>
      </c>
      <c r="P912" s="5">
        <f t="shared" si="417"/>
        <v>0.38716027568034783</v>
      </c>
      <c r="Q912" s="4">
        <f t="shared" si="435"/>
        <v>0.35336809353426057</v>
      </c>
      <c r="R912" s="4">
        <f t="shared" si="418"/>
        <v>0.28120653827813091</v>
      </c>
      <c r="S912" s="4">
        <f t="shared" si="439"/>
        <v>0</v>
      </c>
      <c r="T912" s="4">
        <f t="shared" si="440"/>
        <v>0</v>
      </c>
      <c r="U912" s="5">
        <f t="shared" si="441"/>
        <v>1.0352596455075318</v>
      </c>
      <c r="V912" s="5">
        <f t="shared" si="442"/>
        <v>-11.91840460394995</v>
      </c>
      <c r="W912" s="5">
        <f t="shared" si="443"/>
        <v>19.862514615389529</v>
      </c>
      <c r="X912" s="5">
        <f t="shared" si="419"/>
        <v>1</v>
      </c>
      <c r="Y912" s="5">
        <f t="shared" si="420"/>
        <v>-8.1292403047926814E-2</v>
      </c>
      <c r="Z912" s="5">
        <f t="shared" si="421"/>
        <v>13.634446711001146</v>
      </c>
      <c r="AA912" s="5">
        <f t="shared" si="422"/>
        <v>8.185520028319921</v>
      </c>
      <c r="AB912" s="5">
        <f t="shared" si="423"/>
        <v>0.95396724245960496</v>
      </c>
      <c r="AC912" s="5">
        <f t="shared" si="424"/>
        <v>1.7160421070511962</v>
      </c>
      <c r="AD912" s="5">
        <f t="shared" si="425"/>
        <v>-4.1259653562905498</v>
      </c>
      <c r="AE912">
        <f t="shared" si="445"/>
        <v>0</v>
      </c>
    </row>
    <row r="913" spans="1:31" x14ac:dyDescent="0.2">
      <c r="A913">
        <f t="shared" si="444"/>
        <v>8.8099999999998566</v>
      </c>
      <c r="B913" s="5">
        <f t="shared" si="426"/>
        <v>-60.112808011555806</v>
      </c>
      <c r="C913" s="5">
        <f t="shared" si="427"/>
        <v>567.98722402356805</v>
      </c>
      <c r="D913" s="5">
        <f t="shared" si="428"/>
        <v>-253.52527792596354</v>
      </c>
      <c r="E913" s="2">
        <f t="shared" si="436"/>
        <v>571.15937910624655</v>
      </c>
      <c r="F913" s="2">
        <f t="shared" si="437"/>
        <v>-6.0413971497990557</v>
      </c>
      <c r="G913" s="3">
        <f t="shared" si="429"/>
        <v>-4.7294349153986728</v>
      </c>
      <c r="H913" s="3">
        <f t="shared" si="430"/>
        <v>54.574504359484223</v>
      </c>
      <c r="I913" s="3">
        <f t="shared" si="431"/>
        <v>-90.963331639140407</v>
      </c>
      <c r="J913" s="2">
        <f t="shared" si="438"/>
        <v>106.18414092318399</v>
      </c>
      <c r="K913" s="2">
        <f t="shared" si="432"/>
        <v>72.381827486832975</v>
      </c>
      <c r="L913" s="6">
        <f t="shared" si="415"/>
        <v>2959.4244299877696</v>
      </c>
      <c r="M913" s="2">
        <f t="shared" si="416"/>
        <v>37.506594338386655</v>
      </c>
      <c r="N913" s="2">
        <f t="shared" si="433"/>
        <v>106.18414092318399</v>
      </c>
      <c r="O913" s="2">
        <f t="shared" si="434"/>
        <v>72.381827486832975</v>
      </c>
      <c r="P913" s="5">
        <f t="shared" si="417"/>
        <v>0.38716010534434653</v>
      </c>
      <c r="Q913" s="4">
        <f t="shared" si="435"/>
        <v>0.35322218565124308</v>
      </c>
      <c r="R913" s="4">
        <f t="shared" si="418"/>
        <v>0.281158428815795</v>
      </c>
      <c r="S913" s="4">
        <f t="shared" si="439"/>
        <v>0</v>
      </c>
      <c r="T913" s="4">
        <f t="shared" si="440"/>
        <v>0</v>
      </c>
      <c r="U913" s="5">
        <f t="shared" si="441"/>
        <v>1.0336009491619409</v>
      </c>
      <c r="V913" s="5">
        <f t="shared" si="442"/>
        <v>-11.927061163764927</v>
      </c>
      <c r="W913" s="5">
        <f t="shared" si="443"/>
        <v>19.879708168734243</v>
      </c>
      <c r="X913" s="5">
        <f t="shared" si="419"/>
        <v>0.99999999999999978</v>
      </c>
      <c r="Y913" s="5">
        <f t="shared" si="420"/>
        <v>-8.1049514392664251E-2</v>
      </c>
      <c r="Z913" s="5">
        <f t="shared" si="421"/>
        <v>13.644381102889687</v>
      </c>
      <c r="AA913" s="5">
        <f t="shared" si="422"/>
        <v>8.1903184608597801</v>
      </c>
      <c r="AB913" s="5">
        <f t="shared" si="423"/>
        <v>0.95255143476927662</v>
      </c>
      <c r="AC913" s="5">
        <f t="shared" si="424"/>
        <v>1.71731993912476</v>
      </c>
      <c r="AD913" s="5">
        <f t="shared" si="425"/>
        <v>-4.1039733704059742</v>
      </c>
      <c r="AE913">
        <f t="shared" si="445"/>
        <v>0</v>
      </c>
    </row>
    <row r="914" spans="1:31" x14ac:dyDescent="0.2">
      <c r="A914">
        <f t="shared" si="444"/>
        <v>8.8199999999998564</v>
      </c>
      <c r="B914" s="5">
        <f t="shared" si="426"/>
        <v>-60.160054733138054</v>
      </c>
      <c r="C914" s="5">
        <f t="shared" si="427"/>
        <v>568.53305493315986</v>
      </c>
      <c r="D914" s="5">
        <f t="shared" si="428"/>
        <v>-254.43511644102344</v>
      </c>
      <c r="E914" s="2">
        <f t="shared" si="436"/>
        <v>571.70715120341595</v>
      </c>
      <c r="F914" s="2">
        <f t="shared" si="437"/>
        <v>-6.0403485865978155</v>
      </c>
      <c r="G914" s="3">
        <f t="shared" si="429"/>
        <v>-4.7199094010509803</v>
      </c>
      <c r="H914" s="3">
        <f t="shared" si="430"/>
        <v>54.591677558875467</v>
      </c>
      <c r="I914" s="3">
        <f t="shared" si="431"/>
        <v>-91.00437137284446</v>
      </c>
      <c r="J914" s="2">
        <f t="shared" si="438"/>
        <v>106.22770077721229</v>
      </c>
      <c r="K914" s="2">
        <f t="shared" si="432"/>
        <v>72.41152063886318</v>
      </c>
      <c r="L914" s="6">
        <f t="shared" si="415"/>
        <v>2959.4215128494011</v>
      </c>
      <c r="M914" s="2">
        <f t="shared" si="416"/>
        <v>37.506557367709419</v>
      </c>
      <c r="N914" s="2">
        <f t="shared" si="433"/>
        <v>106.22770077721229</v>
      </c>
      <c r="O914" s="2">
        <f t="shared" si="434"/>
        <v>72.41152063886318</v>
      </c>
      <c r="P914" s="5">
        <f t="shared" si="417"/>
        <v>0.38715993509215152</v>
      </c>
      <c r="Q914" s="4">
        <f t="shared" si="435"/>
        <v>0.35307699492028577</v>
      </c>
      <c r="R914" s="4">
        <f t="shared" si="418"/>
        <v>0.28111053270447595</v>
      </c>
      <c r="S914" s="4">
        <f t="shared" si="439"/>
        <v>0</v>
      </c>
      <c r="T914" s="4">
        <f t="shared" si="440"/>
        <v>0</v>
      </c>
      <c r="U914" s="5">
        <f t="shared" si="441"/>
        <v>1.0319418880240048</v>
      </c>
      <c r="V914" s="5">
        <f t="shared" si="442"/>
        <v>-11.935703426417348</v>
      </c>
      <c r="W914" s="5">
        <f t="shared" si="443"/>
        <v>19.896827424700064</v>
      </c>
      <c r="X914" s="5">
        <f t="shared" si="419"/>
        <v>0.99999999999999978</v>
      </c>
      <c r="Y914" s="5">
        <f t="shared" si="420"/>
        <v>-8.0811920858664094E-2</v>
      </c>
      <c r="Z914" s="5">
        <f t="shared" si="421"/>
        <v>13.654270051851285</v>
      </c>
      <c r="AA914" s="5">
        <f t="shared" si="422"/>
        <v>8.1951110882569704</v>
      </c>
      <c r="AB914" s="5">
        <f t="shared" si="423"/>
        <v>0.95112996716534071</v>
      </c>
      <c r="AC914" s="5">
        <f t="shared" si="424"/>
        <v>1.7185666254339367</v>
      </c>
      <c r="AD914" s="5">
        <f t="shared" si="425"/>
        <v>-4.0820614870429637</v>
      </c>
      <c r="AE914">
        <f t="shared" si="445"/>
        <v>0</v>
      </c>
    </row>
    <row r="915" spans="1:31" x14ac:dyDescent="0.2">
      <c r="A915">
        <f t="shared" si="444"/>
        <v>8.8299999999998562</v>
      </c>
      <c r="B915" s="5">
        <f t="shared" si="426"/>
        <v>-60.207206270650204</v>
      </c>
      <c r="C915" s="5">
        <f t="shared" si="427"/>
        <v>569.07905763707993</v>
      </c>
      <c r="D915" s="5">
        <f t="shared" si="428"/>
        <v>-255.34536425782622</v>
      </c>
      <c r="E915" s="2">
        <f t="shared" si="436"/>
        <v>572.25508431819424</v>
      </c>
      <c r="F915" s="2">
        <f t="shared" si="437"/>
        <v>-6.0392907439204428</v>
      </c>
      <c r="G915" s="3">
        <f t="shared" si="429"/>
        <v>-4.7103981013793268</v>
      </c>
      <c r="H915" s="3">
        <f t="shared" si="430"/>
        <v>54.608863225129809</v>
      </c>
      <c r="I915" s="3">
        <f t="shared" si="431"/>
        <v>-91.045191987714887</v>
      </c>
      <c r="J915" s="2">
        <f t="shared" si="438"/>
        <v>106.27108156546764</v>
      </c>
      <c r="K915" s="2">
        <f t="shared" si="432"/>
        <v>72.441091728335124</v>
      </c>
      <c r="L915" s="6">
        <f t="shared" si="415"/>
        <v>2959.418597146117</v>
      </c>
      <c r="M915" s="2">
        <f t="shared" si="416"/>
        <v>37.506520415219875</v>
      </c>
      <c r="N915" s="2">
        <f t="shared" si="433"/>
        <v>106.27108156546764</v>
      </c>
      <c r="O915" s="2">
        <f t="shared" si="434"/>
        <v>72.441091728335124</v>
      </c>
      <c r="P915" s="5">
        <f t="shared" si="417"/>
        <v>0.3871597649238796</v>
      </c>
      <c r="Q915" s="4">
        <f t="shared" si="435"/>
        <v>0.35293251807279497</v>
      </c>
      <c r="R915" s="4">
        <f t="shared" si="418"/>
        <v>0.28106284919023611</v>
      </c>
      <c r="S915" s="4">
        <f t="shared" si="439"/>
        <v>0</v>
      </c>
      <c r="T915" s="4">
        <f t="shared" si="440"/>
        <v>0</v>
      </c>
      <c r="U915" s="5">
        <f t="shared" si="441"/>
        <v>1.0302824936617847</v>
      </c>
      <c r="V915" s="5">
        <f t="shared" si="442"/>
        <v>-11.944331364082991</v>
      </c>
      <c r="W915" s="5">
        <f t="shared" si="443"/>
        <v>19.913872547110422</v>
      </c>
      <c r="X915" s="5">
        <f t="shared" si="419"/>
        <v>0.99999999999999967</v>
      </c>
      <c r="Y915" s="5">
        <f t="shared" si="420"/>
        <v>-8.0579597028399091E-2</v>
      </c>
      <c r="Z915" s="5">
        <f t="shared" si="421"/>
        <v>13.664113683586631</v>
      </c>
      <c r="AA915" s="5">
        <f t="shared" si="422"/>
        <v>8.1998978850107331</v>
      </c>
      <c r="AB915" s="5">
        <f t="shared" si="423"/>
        <v>0.94970289663338558</v>
      </c>
      <c r="AC915" s="5">
        <f t="shared" si="424"/>
        <v>1.7197823195036399</v>
      </c>
      <c r="AD915" s="5">
        <f t="shared" si="425"/>
        <v>-4.0602295678788423</v>
      </c>
      <c r="AE915">
        <f t="shared" si="445"/>
        <v>0</v>
      </c>
    </row>
    <row r="916" spans="1:31" x14ac:dyDescent="0.2">
      <c r="A916">
        <f t="shared" si="444"/>
        <v>8.839999999999856</v>
      </c>
      <c r="B916" s="5">
        <f t="shared" si="426"/>
        <v>-60.254262766519162</v>
      </c>
      <c r="C916" s="5">
        <f t="shared" si="427"/>
        <v>569.62523225844723</v>
      </c>
      <c r="D916" s="5">
        <f t="shared" si="428"/>
        <v>-256.25601918918176</v>
      </c>
      <c r="E916" s="2">
        <f t="shared" si="436"/>
        <v>572.8031785936829</v>
      </c>
      <c r="F916" s="2">
        <f t="shared" si="437"/>
        <v>-6.0382236621604592</v>
      </c>
      <c r="G916" s="3">
        <f t="shared" si="429"/>
        <v>-4.7009010724129929</v>
      </c>
      <c r="H916" s="3">
        <f t="shared" si="430"/>
        <v>54.626061048324843</v>
      </c>
      <c r="I916" s="3">
        <f t="shared" si="431"/>
        <v>-91.085794283393682</v>
      </c>
      <c r="J916" s="2">
        <f t="shared" si="438"/>
        <v>106.31428378531569</v>
      </c>
      <c r="K916" s="2">
        <f t="shared" si="432"/>
        <v>72.470541094284727</v>
      </c>
      <c r="L916" s="6">
        <f t="shared" si="415"/>
        <v>2959.41568287988</v>
      </c>
      <c r="M916" s="2">
        <f t="shared" si="416"/>
        <v>37.506483480942926</v>
      </c>
      <c r="N916" s="2">
        <f t="shared" si="433"/>
        <v>106.31428378531569</v>
      </c>
      <c r="O916" s="2">
        <f t="shared" si="434"/>
        <v>72.470541094284727</v>
      </c>
      <c r="P916" s="5">
        <f t="shared" si="417"/>
        <v>0.38715959483964518</v>
      </c>
      <c r="Q916" s="4">
        <f t="shared" si="435"/>
        <v>0.35278875185465325</v>
      </c>
      <c r="R916" s="4">
        <f t="shared" si="418"/>
        <v>0.28101537752064654</v>
      </c>
      <c r="S916" s="4">
        <f t="shared" si="439"/>
        <v>0</v>
      </c>
      <c r="T916" s="4">
        <f t="shared" si="440"/>
        <v>0</v>
      </c>
      <c r="U916" s="5">
        <f t="shared" si="441"/>
        <v>1.02862279747075</v>
      </c>
      <c r="V916" s="5">
        <f t="shared" si="442"/>
        <v>-11.95294494923151</v>
      </c>
      <c r="W916" s="5">
        <f t="shared" si="443"/>
        <v>19.930843700468827</v>
      </c>
      <c r="X916" s="5">
        <f t="shared" si="419"/>
        <v>1</v>
      </c>
      <c r="Y916" s="5">
        <f t="shared" si="420"/>
        <v>-8.0352517507596893E-2</v>
      </c>
      <c r="Z916" s="5">
        <f t="shared" si="421"/>
        <v>13.673912123936185</v>
      </c>
      <c r="AA916" s="5">
        <f t="shared" si="422"/>
        <v>8.2046788257907224</v>
      </c>
      <c r="AB916" s="5">
        <f t="shared" si="423"/>
        <v>0.94827027996315316</v>
      </c>
      <c r="AC916" s="5">
        <f t="shared" si="424"/>
        <v>1.7209671747046755</v>
      </c>
      <c r="AD916" s="5">
        <f t="shared" si="425"/>
        <v>-4.0384774737404499</v>
      </c>
      <c r="AE916">
        <f t="shared" si="445"/>
        <v>0</v>
      </c>
    </row>
    <row r="917" spans="1:31" x14ac:dyDescent="0.2">
      <c r="A917">
        <f t="shared" si="444"/>
        <v>8.8499999999998558</v>
      </c>
      <c r="B917" s="5">
        <f t="shared" si="426"/>
        <v>-60.301224363729297</v>
      </c>
      <c r="C917" s="5">
        <f t="shared" si="427"/>
        <v>570.17157891728925</v>
      </c>
      <c r="D917" s="5">
        <f t="shared" si="428"/>
        <v>-257.16707905588942</v>
      </c>
      <c r="E917" s="2">
        <f t="shared" si="436"/>
        <v>573.35143417000313</v>
      </c>
      <c r="F917" s="2">
        <f t="shared" si="437"/>
        <v>-6.0371473816614571</v>
      </c>
      <c r="G917" s="3">
        <f t="shared" si="429"/>
        <v>-4.6914183696133618</v>
      </c>
      <c r="H917" s="3">
        <f t="shared" si="430"/>
        <v>54.643270720071889</v>
      </c>
      <c r="I917" s="3">
        <f t="shared" si="431"/>
        <v>-91.126179058131086</v>
      </c>
      <c r="J917" s="2">
        <f t="shared" si="438"/>
        <v>106.35730793434168</v>
      </c>
      <c r="K917" s="2">
        <f t="shared" si="432"/>
        <v>72.499869075897521</v>
      </c>
      <c r="L917" s="6">
        <f t="shared" si="415"/>
        <v>2959.4127700526096</v>
      </c>
      <c r="M917" s="2">
        <f t="shared" si="416"/>
        <v>37.506446564902866</v>
      </c>
      <c r="N917" s="2">
        <f t="shared" si="433"/>
        <v>106.35730793434168</v>
      </c>
      <c r="O917" s="2">
        <f t="shared" si="434"/>
        <v>72.499869075897521</v>
      </c>
      <c r="P917" s="5">
        <f t="shared" si="417"/>
        <v>0.38715942483956001</v>
      </c>
      <c r="Q917" s="4">
        <f t="shared" si="435"/>
        <v>0.35264569302616228</v>
      </c>
      <c r="R917" s="4">
        <f t="shared" si="418"/>
        <v>0.28096811694479634</v>
      </c>
      <c r="S917" s="4">
        <f t="shared" si="439"/>
        <v>0</v>
      </c>
      <c r="T917" s="4">
        <f t="shared" si="440"/>
        <v>0</v>
      </c>
      <c r="U917" s="5">
        <f t="shared" si="441"/>
        <v>1.0269628306736962</v>
      </c>
      <c r="V917" s="5">
        <f t="shared" si="442"/>
        <v>-11.961544154626081</v>
      </c>
      <c r="W917" s="5">
        <f t="shared" si="443"/>
        <v>19.947741049947961</v>
      </c>
      <c r="X917" s="5">
        <f t="shared" si="419"/>
        <v>1</v>
      </c>
      <c r="Y917" s="5">
        <f t="shared" si="420"/>
        <v>-8.0130656926022573E-2</v>
      </c>
      <c r="Z917" s="5">
        <f t="shared" si="421"/>
        <v>13.683665498875115</v>
      </c>
      <c r="AA917" s="5">
        <f t="shared" si="422"/>
        <v>8.2094538854371137</v>
      </c>
      <c r="AB917" s="5">
        <f t="shared" si="423"/>
        <v>0.94683217374767359</v>
      </c>
      <c r="AC917" s="5">
        <f t="shared" si="424"/>
        <v>1.7221213442490342</v>
      </c>
      <c r="AD917" s="5">
        <f t="shared" si="425"/>
        <v>-4.0168050646149247</v>
      </c>
      <c r="AE917">
        <f t="shared" si="445"/>
        <v>0</v>
      </c>
    </row>
    <row r="918" spans="1:31" x14ac:dyDescent="0.2">
      <c r="A918">
        <f t="shared" si="444"/>
        <v>8.8599999999998555</v>
      </c>
      <c r="B918" s="5">
        <f t="shared" si="426"/>
        <v>-60.348091205816743</v>
      </c>
      <c r="C918" s="5">
        <f t="shared" si="427"/>
        <v>570.71809773055713</v>
      </c>
      <c r="D918" s="5">
        <f t="shared" si="428"/>
        <v>-258.07854168672395</v>
      </c>
      <c r="E918" s="2">
        <f t="shared" si="436"/>
        <v>573.89985118430843</v>
      </c>
      <c r="F918" s="2">
        <f t="shared" si="437"/>
        <v>-6.0360619427165094</v>
      </c>
      <c r="G918" s="3">
        <f t="shared" si="429"/>
        <v>-4.6819500478758851</v>
      </c>
      <c r="H918" s="3">
        <f t="shared" si="430"/>
        <v>54.660491933514379</v>
      </c>
      <c r="I918" s="3">
        <f t="shared" si="431"/>
        <v>-91.166347108777231</v>
      </c>
      <c r="J918" s="2">
        <f t="shared" si="438"/>
        <v>106.4001545103326</v>
      </c>
      <c r="K918" s="2">
        <f t="shared" si="432"/>
        <v>72.52907601249666</v>
      </c>
      <c r="L918" s="6">
        <f t="shared" si="415"/>
        <v>2959.4098586661812</v>
      </c>
      <c r="M918" s="2">
        <f t="shared" si="416"/>
        <v>37.506409667123478</v>
      </c>
      <c r="N918" s="2">
        <f t="shared" si="433"/>
        <v>106.4001545103326</v>
      </c>
      <c r="O918" s="2">
        <f t="shared" si="434"/>
        <v>72.52907601249666</v>
      </c>
      <c r="P918" s="5">
        <f t="shared" si="417"/>
        <v>0.38715925492373326</v>
      </c>
      <c r="Q918" s="4">
        <f t="shared" si="435"/>
        <v>0.35250333836198711</v>
      </c>
      <c r="R918" s="4">
        <f t="shared" si="418"/>
        <v>0.28092106671330153</v>
      </c>
      <c r="S918" s="4">
        <f t="shared" si="439"/>
        <v>0</v>
      </c>
      <c r="T918" s="4">
        <f t="shared" si="440"/>
        <v>0</v>
      </c>
      <c r="U918" s="5">
        <f t="shared" si="441"/>
        <v>1.0253026243206715</v>
      </c>
      <c r="V918" s="5">
        <f t="shared" si="442"/>
        <v>-11.970128953323011</v>
      </c>
      <c r="W918" s="5">
        <f t="shared" si="443"/>
        <v>19.964564761378771</v>
      </c>
      <c r="X918" s="5">
        <f t="shared" si="419"/>
        <v>1</v>
      </c>
      <c r="Y918" s="5">
        <f t="shared" si="420"/>
        <v>-7.9913989938243168E-2</v>
      </c>
      <c r="Z918" s="5">
        <f t="shared" si="421"/>
        <v>13.693373934508324</v>
      </c>
      <c r="AA918" s="5">
        <f t="shared" si="422"/>
        <v>8.2142230389606947</v>
      </c>
      <c r="AB918" s="5">
        <f t="shared" si="423"/>
        <v>0.94538863438242837</v>
      </c>
      <c r="AC918" s="5">
        <f t="shared" si="424"/>
        <v>1.7232449811853137</v>
      </c>
      <c r="AD918" s="5">
        <f t="shared" si="425"/>
        <v>-3.9952121996605356</v>
      </c>
      <c r="AE918">
        <f t="shared" si="445"/>
        <v>0</v>
      </c>
    </row>
    <row r="919" spans="1:31" x14ac:dyDescent="0.2">
      <c r="A919">
        <f t="shared" si="444"/>
        <v>8.8699999999998553</v>
      </c>
      <c r="B919" s="5">
        <f t="shared" si="426"/>
        <v>-60.394863436863787</v>
      </c>
      <c r="C919" s="5">
        <f t="shared" si="427"/>
        <v>571.26478881214132</v>
      </c>
      <c r="D919" s="5">
        <f t="shared" si="428"/>
        <v>-258.99040491842169</v>
      </c>
      <c r="E919" s="2">
        <f t="shared" si="436"/>
        <v>574.44842977080009</v>
      </c>
      <c r="F919" s="2">
        <f t="shared" si="437"/>
        <v>-6.0349673855675601</v>
      </c>
      <c r="G919" s="3">
        <f t="shared" si="429"/>
        <v>-4.6724961615320604</v>
      </c>
      <c r="H919" s="3">
        <f t="shared" si="430"/>
        <v>54.677724383326229</v>
      </c>
      <c r="I919" s="3">
        <f t="shared" si="431"/>
        <v>-91.206299230773837</v>
      </c>
      <c r="J919" s="2">
        <f t="shared" si="438"/>
        <v>106.44282401125956</v>
      </c>
      <c r="K919" s="2">
        <f t="shared" si="432"/>
        <v>72.558162243530717</v>
      </c>
      <c r="L919" s="6">
        <f t="shared" si="415"/>
        <v>2959.406948722426</v>
      </c>
      <c r="M919" s="2">
        <f t="shared" si="416"/>
        <v>37.506372787627974</v>
      </c>
      <c r="N919" s="2">
        <f t="shared" si="433"/>
        <v>106.44282401125956</v>
      </c>
      <c r="O919" s="2">
        <f t="shared" si="434"/>
        <v>72.558162243530717</v>
      </c>
      <c r="P919" s="5">
        <f t="shared" si="417"/>
        <v>0.38715908509227154</v>
      </c>
      <c r="Q919" s="4">
        <f t="shared" si="435"/>
        <v>0.35236168465109996</v>
      </c>
      <c r="R919" s="4">
        <f t="shared" si="418"/>
        <v>0.28087422607831408</v>
      </c>
      <c r="S919" s="4">
        <f t="shared" si="439"/>
        <v>0</v>
      </c>
      <c r="T919" s="4">
        <f t="shared" si="440"/>
        <v>0</v>
      </c>
      <c r="U919" s="5">
        <f t="shared" si="441"/>
        <v>1.0236422092889179</v>
      </c>
      <c r="V919" s="5">
        <f t="shared" si="442"/>
        <v>-11.978699318671351</v>
      </c>
      <c r="W919" s="5">
        <f t="shared" si="443"/>
        <v>19.981315001239697</v>
      </c>
      <c r="X919" s="5">
        <f t="shared" si="419"/>
        <v>1</v>
      </c>
      <c r="Y919" s="5">
        <f t="shared" si="420"/>
        <v>-7.9702491224396599E-2</v>
      </c>
      <c r="Z919" s="5">
        <f t="shared" si="421"/>
        <v>13.703037557065466</v>
      </c>
      <c r="AA919" s="5">
        <f t="shared" si="422"/>
        <v>8.2189862615429341</v>
      </c>
      <c r="AB919" s="5">
        <f t="shared" si="423"/>
        <v>0.94393971806452126</v>
      </c>
      <c r="AC919" s="5">
        <f t="shared" si="424"/>
        <v>1.7243382383941146</v>
      </c>
      <c r="AD919" s="5">
        <f t="shared" si="425"/>
        <v>-3.9736987372173687</v>
      </c>
      <c r="AE919">
        <f t="shared" si="445"/>
        <v>0</v>
      </c>
    </row>
    <row r="920" spans="1:31" x14ac:dyDescent="0.2">
      <c r="A920">
        <f t="shared" si="444"/>
        <v>8.8799999999998551</v>
      </c>
      <c r="B920" s="5">
        <f t="shared" si="426"/>
        <v>-60.441541201493202</v>
      </c>
      <c r="C920" s="5">
        <f t="shared" si="427"/>
        <v>571.81165227288648</v>
      </c>
      <c r="D920" s="5">
        <f t="shared" si="428"/>
        <v>-259.90266659566623</v>
      </c>
      <c r="E920" s="2">
        <f t="shared" si="436"/>
        <v>574.99717006074059</v>
      </c>
      <c r="F920" s="2">
        <f t="shared" si="437"/>
        <v>-6.0338637504048362</v>
      </c>
      <c r="G920" s="3">
        <f t="shared" si="429"/>
        <v>-4.6630567643514151</v>
      </c>
      <c r="H920" s="3">
        <f t="shared" si="430"/>
        <v>54.694967765710167</v>
      </c>
      <c r="I920" s="3">
        <f t="shared" si="431"/>
        <v>-91.246036218146017</v>
      </c>
      <c r="J920" s="2">
        <f t="shared" si="438"/>
        <v>106.48531693526039</v>
      </c>
      <c r="K920" s="2">
        <f t="shared" si="432"/>
        <v>72.587128108561956</v>
      </c>
      <c r="L920" s="6">
        <f t="shared" si="415"/>
        <v>2959.404040223134</v>
      </c>
      <c r="M920" s="2">
        <f t="shared" si="416"/>
        <v>37.506335926439021</v>
      </c>
      <c r="N920" s="2">
        <f t="shared" si="433"/>
        <v>106.48531693526039</v>
      </c>
      <c r="O920" s="2">
        <f t="shared" si="434"/>
        <v>72.587128108561956</v>
      </c>
      <c r="P920" s="5">
        <f t="shared" si="417"/>
        <v>0.38715891534527913</v>
      </c>
      <c r="Q920" s="4">
        <f t="shared" si="435"/>
        <v>0.35222072869672405</v>
      </c>
      <c r="R920" s="4">
        <f t="shared" si="418"/>
        <v>0.28082759429353082</v>
      </c>
      <c r="S920" s="4">
        <f t="shared" si="439"/>
        <v>0</v>
      </c>
      <c r="T920" s="4">
        <f t="shared" si="440"/>
        <v>0</v>
      </c>
      <c r="U920" s="5">
        <f t="shared" si="441"/>
        <v>1.0219816162828237</v>
      </c>
      <c r="V920" s="5">
        <f t="shared" si="442"/>
        <v>-11.987255224312539</v>
      </c>
      <c r="W920" s="5">
        <f t="shared" si="443"/>
        <v>19.997991936645949</v>
      </c>
      <c r="X920" s="5">
        <f t="shared" si="419"/>
        <v>1</v>
      </c>
      <c r="Y920" s="5">
        <f t="shared" si="420"/>
        <v>-7.9496135490944475E-2</v>
      </c>
      <c r="Z920" s="5">
        <f t="shared" si="421"/>
        <v>13.712656492896048</v>
      </c>
      <c r="AA920" s="5">
        <f t="shared" si="422"/>
        <v>8.2237435285360743</v>
      </c>
      <c r="AB920" s="5">
        <f t="shared" si="423"/>
        <v>0.94248548079187922</v>
      </c>
      <c r="AC920" s="5">
        <f t="shared" si="424"/>
        <v>1.725401268583509</v>
      </c>
      <c r="AD920" s="5">
        <f t="shared" si="425"/>
        <v>-3.9522645348179779</v>
      </c>
      <c r="AE920">
        <f t="shared" si="445"/>
        <v>0</v>
      </c>
    </row>
    <row r="921" spans="1:31" x14ac:dyDescent="0.2">
      <c r="A921">
        <f t="shared" si="444"/>
        <v>8.8899999999998549</v>
      </c>
      <c r="B921" s="5">
        <f t="shared" si="426"/>
        <v>-60.488124644862673</v>
      </c>
      <c r="C921" s="5">
        <f t="shared" si="427"/>
        <v>572.35868822060706</v>
      </c>
      <c r="D921" s="5">
        <f t="shared" si="428"/>
        <v>-260.81532457107443</v>
      </c>
      <c r="E921" s="2">
        <f t="shared" si="436"/>
        <v>575.54607218246781</v>
      </c>
      <c r="F921" s="2">
        <f t="shared" si="437"/>
        <v>-6.0327510773662567</v>
      </c>
      <c r="G921" s="3">
        <f t="shared" si="429"/>
        <v>-4.6536319095434964</v>
      </c>
      <c r="H921" s="3">
        <f t="shared" si="430"/>
        <v>54.712221778396</v>
      </c>
      <c r="I921" s="3">
        <f t="shared" si="431"/>
        <v>-91.285558863494202</v>
      </c>
      <c r="J921" s="2">
        <f t="shared" si="438"/>
        <v>106.52763378062227</v>
      </c>
      <c r="K921" s="2">
        <f t="shared" si="432"/>
        <v>72.615973947254432</v>
      </c>
      <c r="L921" s="6">
        <f t="shared" si="415"/>
        <v>2959.4011331700494</v>
      </c>
      <c r="M921" s="2">
        <f t="shared" si="416"/>
        <v>37.506299083578746</v>
      </c>
      <c r="N921" s="2">
        <f t="shared" si="433"/>
        <v>106.52763378062227</v>
      </c>
      <c r="O921" s="2">
        <f t="shared" si="434"/>
        <v>72.615973947254432</v>
      </c>
      <c r="P921" s="5">
        <f t="shared" si="417"/>
        <v>0.38715874568285757</v>
      </c>
      <c r="Q921" s="4">
        <f t="shared" si="435"/>
        <v>0.3520804673162774</v>
      </c>
      <c r="R921" s="4">
        <f t="shared" si="418"/>
        <v>0.28078117061420171</v>
      </c>
      <c r="S921" s="4">
        <f t="shared" si="439"/>
        <v>0</v>
      </c>
      <c r="T921" s="4">
        <f t="shared" si="440"/>
        <v>0</v>
      </c>
      <c r="U921" s="5">
        <f t="shared" si="441"/>
        <v>1.0203208758338813</v>
      </c>
      <c r="V921" s="5">
        <f t="shared" si="442"/>
        <v>-11.99579664417994</v>
      </c>
      <c r="W921" s="5">
        <f t="shared" si="443"/>
        <v>20.01459573533878</v>
      </c>
      <c r="X921" s="5">
        <f t="shared" si="419"/>
        <v>0.99999999999999978</v>
      </c>
      <c r="Y921" s="5">
        <f t="shared" si="420"/>
        <v>-7.9294897471418019E-2</v>
      </c>
      <c r="Z921" s="5">
        <f t="shared" si="421"/>
        <v>13.722230868464548</v>
      </c>
      <c r="AA921" s="5">
        <f t="shared" si="422"/>
        <v>8.2284948154631792</v>
      </c>
      <c r="AB921" s="5">
        <f t="shared" si="423"/>
        <v>0.94102597836246327</v>
      </c>
      <c r="AC921" s="5">
        <f t="shared" si="424"/>
        <v>1.726434224284608</v>
      </c>
      <c r="AD921" s="5">
        <f t="shared" si="425"/>
        <v>-3.9309094491980403</v>
      </c>
      <c r="AE921">
        <f t="shared" si="445"/>
        <v>0</v>
      </c>
    </row>
    <row r="922" spans="1:31" x14ac:dyDescent="0.2">
      <c r="A922">
        <f t="shared" si="444"/>
        <v>8.8999999999998547</v>
      </c>
      <c r="B922" s="5">
        <f t="shared" si="426"/>
        <v>-60.534613912659189</v>
      </c>
      <c r="C922" s="5">
        <f t="shared" si="427"/>
        <v>572.90589676010222</v>
      </c>
      <c r="D922" s="5">
        <f t="shared" si="428"/>
        <v>-261.72837670518186</v>
      </c>
      <c r="E922" s="2">
        <f t="shared" si="436"/>
        <v>576.09513626140915</v>
      </c>
      <c r="F922" s="2">
        <f t="shared" si="437"/>
        <v>-6.0316294065368528</v>
      </c>
      <c r="G922" s="3">
        <f t="shared" si="429"/>
        <v>-4.6442216497598716</v>
      </c>
      <c r="H922" s="3">
        <f t="shared" si="430"/>
        <v>54.729486120638846</v>
      </c>
      <c r="I922" s="3">
        <f t="shared" si="431"/>
        <v>-91.324867957986186</v>
      </c>
      <c r="J922" s="2">
        <f t="shared" si="438"/>
        <v>106.56977504576479</v>
      </c>
      <c r="K922" s="2">
        <f t="shared" si="432"/>
        <v>72.644700099362495</v>
      </c>
      <c r="L922" s="6">
        <f t="shared" si="415"/>
        <v>2959.3982275648768</v>
      </c>
      <c r="M922" s="2">
        <f t="shared" si="416"/>
        <v>37.506262259068755</v>
      </c>
      <c r="N922" s="2">
        <f t="shared" si="433"/>
        <v>106.56977504576479</v>
      </c>
      <c r="O922" s="2">
        <f t="shared" si="434"/>
        <v>72.644700099362495</v>
      </c>
      <c r="P922" s="5">
        <f t="shared" si="417"/>
        <v>0.38715857610510607</v>
      </c>
      <c r="Q922" s="4">
        <f t="shared" si="435"/>
        <v>0.35194089734131706</v>
      </c>
      <c r="R922" s="4">
        <f t="shared" si="418"/>
        <v>0.28073495429713868</v>
      </c>
      <c r="S922" s="4">
        <f t="shared" si="439"/>
        <v>0</v>
      </c>
      <c r="T922" s="4">
        <f t="shared" si="440"/>
        <v>0</v>
      </c>
      <c r="U922" s="5">
        <f t="shared" si="441"/>
        <v>1.0186600183006611</v>
      </c>
      <c r="V922" s="5">
        <f t="shared" si="442"/>
        <v>-12.004323552498473</v>
      </c>
      <c r="W922" s="5">
        <f t="shared" si="443"/>
        <v>20.031126565674938</v>
      </c>
      <c r="X922" s="5">
        <f t="shared" si="419"/>
        <v>1</v>
      </c>
      <c r="Y922" s="5">
        <f t="shared" si="420"/>
        <v>-7.9098751927157068E-2</v>
      </c>
      <c r="Z922" s="5">
        <f t="shared" si="421"/>
        <v>13.731760810345589</v>
      </c>
      <c r="AA922" s="5">
        <f t="shared" si="422"/>
        <v>8.2332400980182125</v>
      </c>
      <c r="AB922" s="5">
        <f t="shared" si="423"/>
        <v>0.93956126637350401</v>
      </c>
      <c r="AC922" s="5">
        <f t="shared" si="424"/>
        <v>1.7274372578471162</v>
      </c>
      <c r="AD922" s="5">
        <f t="shared" si="425"/>
        <v>-3.9096333363068467</v>
      </c>
      <c r="AE922">
        <f t="shared" si="445"/>
        <v>0</v>
      </c>
    </row>
    <row r="923" spans="1:31" x14ac:dyDescent="0.2">
      <c r="A923">
        <f t="shared" si="444"/>
        <v>8.9099999999998545</v>
      </c>
      <c r="B923" s="5">
        <f t="shared" si="426"/>
        <v>-60.581009151093468</v>
      </c>
      <c r="C923" s="5">
        <f t="shared" si="427"/>
        <v>573.45327799317158</v>
      </c>
      <c r="D923" s="5">
        <f t="shared" si="428"/>
        <v>-262.64182086642853</v>
      </c>
      <c r="E923" s="2">
        <f t="shared" si="436"/>
        <v>576.6443624200956</v>
      </c>
      <c r="F923" s="2">
        <f t="shared" si="437"/>
        <v>-6.0304987779481776</v>
      </c>
      <c r="G923" s="3">
        <f t="shared" si="429"/>
        <v>-4.6348260370961363</v>
      </c>
      <c r="H923" s="3">
        <f t="shared" si="430"/>
        <v>54.746760493217316</v>
      </c>
      <c r="I923" s="3">
        <f t="shared" si="431"/>
        <v>-91.363964291349248</v>
      </c>
      <c r="J923" s="2">
        <f t="shared" si="438"/>
        <v>106.6117412292229</v>
      </c>
      <c r="K923" s="2">
        <f t="shared" si="432"/>
        <v>72.673306904719084</v>
      </c>
      <c r="L923" s="6">
        <f t="shared" si="415"/>
        <v>2959.3953234092769</v>
      </c>
      <c r="M923" s="2">
        <f t="shared" si="416"/>
        <v>37.506225452930074</v>
      </c>
      <c r="N923" s="2">
        <f t="shared" si="433"/>
        <v>106.6117412292229</v>
      </c>
      <c r="O923" s="2">
        <f t="shared" si="434"/>
        <v>72.673306904719084</v>
      </c>
      <c r="P923" s="5">
        <f t="shared" si="417"/>
        <v>0.38715840661212131</v>
      </c>
      <c r="Q923" s="4">
        <f t="shared" si="435"/>
        <v>0.35180201561748248</v>
      </c>
      <c r="R923" s="4">
        <f t="shared" si="418"/>
        <v>0.2806889446007233</v>
      </c>
      <c r="S923" s="4">
        <f t="shared" si="439"/>
        <v>0</v>
      </c>
      <c r="T923" s="4">
        <f t="shared" si="440"/>
        <v>0</v>
      </c>
      <c r="U923" s="5">
        <f t="shared" si="441"/>
        <v>1.0169990738687955</v>
      </c>
      <c r="V923" s="5">
        <f t="shared" si="442"/>
        <v>-12.012835923784188</v>
      </c>
      <c r="W923" s="5">
        <f t="shared" si="443"/>
        <v>20.047584596616129</v>
      </c>
      <c r="X923" s="5">
        <f t="shared" si="419"/>
        <v>1</v>
      </c>
      <c r="Y923" s="5">
        <f t="shared" si="420"/>
        <v>-7.8907673648040147E-2</v>
      </c>
      <c r="Z923" s="5">
        <f t="shared" si="421"/>
        <v>13.741246445219133</v>
      </c>
      <c r="AA923" s="5">
        <f t="shared" si="422"/>
        <v>8.2379793520660627</v>
      </c>
      <c r="AB923" s="5">
        <f t="shared" si="423"/>
        <v>0.93809140022075532</v>
      </c>
      <c r="AC923" s="5">
        <f t="shared" si="424"/>
        <v>1.7284105214349452</v>
      </c>
      <c r="AD923" s="5">
        <f t="shared" si="425"/>
        <v>-3.8884360513178073</v>
      </c>
      <c r="AE923">
        <f t="shared" si="445"/>
        <v>0</v>
      </c>
    </row>
    <row r="924" spans="1:31" x14ac:dyDescent="0.2">
      <c r="A924">
        <f t="shared" si="444"/>
        <v>8.9199999999998543</v>
      </c>
      <c r="B924" s="5">
        <f t="shared" si="426"/>
        <v>-60.627310506894418</v>
      </c>
      <c r="C924" s="5">
        <f t="shared" si="427"/>
        <v>574.00083201862981</v>
      </c>
      <c r="D924" s="5">
        <f t="shared" si="428"/>
        <v>-263.5556549311446</v>
      </c>
      <c r="E924" s="2">
        <f t="shared" si="436"/>
        <v>577.19375077817563</v>
      </c>
      <c r="F924" s="2">
        <f t="shared" si="437"/>
        <v>-6.029359231577744</v>
      </c>
      <c r="G924" s="3">
        <f t="shared" si="429"/>
        <v>-4.6254451230939289</v>
      </c>
      <c r="H924" s="3">
        <f t="shared" si="430"/>
        <v>54.764044598431667</v>
      </c>
      <c r="I924" s="3">
        <f t="shared" si="431"/>
        <v>-91.402848651862428</v>
      </c>
      <c r="J924" s="2">
        <f t="shared" si="438"/>
        <v>106.65353282963034</v>
      </c>
      <c r="K924" s="2">
        <f t="shared" si="432"/>
        <v>72.701794703224493</v>
      </c>
      <c r="L924" s="6">
        <f t="shared" si="415"/>
        <v>2959.3924207048681</v>
      </c>
      <c r="M924" s="2">
        <f t="shared" si="416"/>
        <v>37.506188665183217</v>
      </c>
      <c r="N924" s="2">
        <f t="shared" si="433"/>
        <v>106.65353282963034</v>
      </c>
      <c r="O924" s="2">
        <f t="shared" si="434"/>
        <v>72.701794703224493</v>
      </c>
      <c r="P924" s="5">
        <f t="shared" si="417"/>
        <v>0.3871582372039975</v>
      </c>
      <c r="Q924" s="4">
        <f t="shared" si="435"/>
        <v>0.35166381900443994</v>
      </c>
      <c r="R924" s="4">
        <f t="shared" si="418"/>
        <v>0.28064314078491509</v>
      </c>
      <c r="S924" s="4">
        <f t="shared" si="439"/>
        <v>0</v>
      </c>
      <c r="T924" s="4">
        <f t="shared" si="440"/>
        <v>0</v>
      </c>
      <c r="U924" s="5">
        <f t="shared" si="441"/>
        <v>1.0153380725509706</v>
      </c>
      <c r="V924" s="5">
        <f t="shared" si="442"/>
        <v>-12.021333732843823</v>
      </c>
      <c r="W924" s="5">
        <f t="shared" si="443"/>
        <v>20.063969997718527</v>
      </c>
      <c r="X924" s="5">
        <f t="shared" si="419"/>
        <v>0.99999999999999978</v>
      </c>
      <c r="Y924" s="5">
        <f t="shared" si="420"/>
        <v>-7.8721637453204471E-2</v>
      </c>
      <c r="Z924" s="5">
        <f t="shared" si="421"/>
        <v>13.750687899865731</v>
      </c>
      <c r="AA924" s="5">
        <f t="shared" si="422"/>
        <v>8.2427125536426047</v>
      </c>
      <c r="AB924" s="5">
        <f t="shared" si="423"/>
        <v>0.93661643509776615</v>
      </c>
      <c r="AC924" s="5">
        <f t="shared" si="424"/>
        <v>1.7293541670219081</v>
      </c>
      <c r="AD924" s="5">
        <f t="shared" si="425"/>
        <v>-3.8673174486388682</v>
      </c>
      <c r="AE924">
        <f t="shared" si="445"/>
        <v>0</v>
      </c>
    </row>
    <row r="925" spans="1:31" x14ac:dyDescent="0.2">
      <c r="A925">
        <f t="shared" si="444"/>
        <v>8.9299999999998541</v>
      </c>
      <c r="B925" s="5">
        <f t="shared" si="426"/>
        <v>-60.673518127303602</v>
      </c>
      <c r="C925" s="5">
        <f t="shared" si="427"/>
        <v>574.54855893232252</v>
      </c>
      <c r="D925" s="5">
        <f t="shared" si="428"/>
        <v>-264.46987678353565</v>
      </c>
      <c r="E925" s="2">
        <f t="shared" si="436"/>
        <v>577.74330145242948</v>
      </c>
      <c r="F925" s="2">
        <f t="shared" si="437"/>
        <v>-6.0282108073484491</v>
      </c>
      <c r="G925" s="3">
        <f t="shared" si="429"/>
        <v>-4.6160789587429516</v>
      </c>
      <c r="H925" s="3">
        <f t="shared" si="430"/>
        <v>54.781338140101887</v>
      </c>
      <c r="I925" s="3">
        <f t="shared" si="431"/>
        <v>-91.441521826348819</v>
      </c>
      <c r="J925" s="2">
        <f t="shared" si="438"/>
        <v>106.69515034570296</v>
      </c>
      <c r="K925" s="2">
        <f t="shared" si="432"/>
        <v>72.730163834834997</v>
      </c>
      <c r="L925" s="6">
        <f t="shared" si="415"/>
        <v>2959.3895194532279</v>
      </c>
      <c r="M925" s="2">
        <f t="shared" si="416"/>
        <v>37.506151895848198</v>
      </c>
      <c r="N925" s="2">
        <f t="shared" si="433"/>
        <v>106.69515034570296</v>
      </c>
      <c r="O925" s="2">
        <f t="shared" si="434"/>
        <v>72.730163834834997</v>
      </c>
      <c r="P925" s="5">
        <f t="shared" si="417"/>
        <v>0.38715806788082646</v>
      </c>
      <c r="Q925" s="4">
        <f t="shared" si="435"/>
        <v>0.35152630437582699</v>
      </c>
      <c r="R925" s="4">
        <f t="shared" si="418"/>
        <v>0.28059754211125965</v>
      </c>
      <c r="S925" s="4">
        <f t="shared" si="439"/>
        <v>0</v>
      </c>
      <c r="T925" s="4">
        <f t="shared" si="440"/>
        <v>0</v>
      </c>
      <c r="U925" s="5">
        <f t="shared" si="441"/>
        <v>1.0136770441869309</v>
      </c>
      <c r="V925" s="5">
        <f t="shared" si="442"/>
        <v>-12.02981695477439</v>
      </c>
      <c r="W925" s="5">
        <f t="shared" si="443"/>
        <v>20.080282939122405</v>
      </c>
      <c r="X925" s="5">
        <f t="shared" si="419"/>
        <v>1</v>
      </c>
      <c r="Y925" s="5">
        <f t="shared" si="420"/>
        <v>-7.8540618191762862E-2</v>
      </c>
      <c r="Z925" s="5">
        <f t="shared" si="421"/>
        <v>13.760085301161842</v>
      </c>
      <c r="AA925" s="5">
        <f t="shared" si="422"/>
        <v>8.2474396789547306</v>
      </c>
      <c r="AB925" s="5">
        <f t="shared" si="423"/>
        <v>0.93513642599516811</v>
      </c>
      <c r="AC925" s="5">
        <f t="shared" si="424"/>
        <v>1.7302683463874526</v>
      </c>
      <c r="AD925" s="5">
        <f t="shared" si="425"/>
        <v>-3.8462773819228637</v>
      </c>
      <c r="AE925">
        <f t="shared" si="445"/>
        <v>0</v>
      </c>
    </row>
    <row r="926" spans="1:31" x14ac:dyDescent="0.2">
      <c r="A926">
        <f t="shared" si="444"/>
        <v>8.9399999999998538</v>
      </c>
      <c r="B926" s="5">
        <f t="shared" si="426"/>
        <v>-60.719632160069736</v>
      </c>
      <c r="C926" s="5">
        <f t="shared" si="427"/>
        <v>575.09645882714085</v>
      </c>
      <c r="D926" s="5">
        <f t="shared" si="428"/>
        <v>-265.38448431566826</v>
      </c>
      <c r="E926" s="2">
        <f t="shared" si="436"/>
        <v>578.29301455678285</v>
      </c>
      <c r="F926" s="2">
        <f t="shared" si="437"/>
        <v>-6.0270535451280152</v>
      </c>
      <c r="G926" s="3">
        <f t="shared" si="429"/>
        <v>-4.606727594483</v>
      </c>
      <c r="H926" s="3">
        <f t="shared" si="430"/>
        <v>54.798640823565762</v>
      </c>
      <c r="I926" s="3">
        <f t="shared" si="431"/>
        <v>-91.479984600168052</v>
      </c>
      <c r="J926" s="2">
        <f t="shared" si="438"/>
        <v>106.73659427622245</v>
      </c>
      <c r="K926" s="2">
        <f t="shared" si="432"/>
        <v>72.758414639551773</v>
      </c>
      <c r="L926" s="6">
        <f t="shared" si="415"/>
        <v>2959.386619655892</v>
      </c>
      <c r="M926" s="2">
        <f t="shared" si="416"/>
        <v>37.506115144944467</v>
      </c>
      <c r="N926" s="2">
        <f t="shared" si="433"/>
        <v>106.73659427622245</v>
      </c>
      <c r="O926" s="2">
        <f t="shared" si="434"/>
        <v>72.758414639551773</v>
      </c>
      <c r="P926" s="5">
        <f t="shared" si="417"/>
        <v>0.38715789864269756</v>
      </c>
      <c r="Q926" s="4">
        <f t="shared" si="435"/>
        <v>0.35138946861919546</v>
      </c>
      <c r="R926" s="4">
        <f t="shared" si="418"/>
        <v>0.28055214784289551</v>
      </c>
      <c r="S926" s="4">
        <f t="shared" si="439"/>
        <v>0</v>
      </c>
      <c r="T926" s="4">
        <f t="shared" si="440"/>
        <v>0</v>
      </c>
      <c r="U926" s="5">
        <f t="shared" si="441"/>
        <v>1.0120160184434928</v>
      </c>
      <c r="V926" s="5">
        <f t="shared" si="442"/>
        <v>-12.038285564962706</v>
      </c>
      <c r="W926" s="5">
        <f t="shared" si="443"/>
        <v>20.096523591541779</v>
      </c>
      <c r="X926" s="5">
        <f t="shared" si="419"/>
        <v>1</v>
      </c>
      <c r="Y926" s="5">
        <f t="shared" si="420"/>
        <v>-7.8364590743507753E-2</v>
      </c>
      <c r="Z926" s="5">
        <f t="shared" si="421"/>
        <v>13.7694387760751</v>
      </c>
      <c r="AA926" s="5">
        <f t="shared" si="422"/>
        <v>8.2521607043803566</v>
      </c>
      <c r="AB926" s="5">
        <f t="shared" si="423"/>
        <v>0.93365142769998499</v>
      </c>
      <c r="AC926" s="5">
        <f t="shared" si="424"/>
        <v>1.7311532111123942</v>
      </c>
      <c r="AD926" s="5">
        <f t="shared" si="425"/>
        <v>-3.825315704077866</v>
      </c>
      <c r="AE926">
        <f t="shared" si="445"/>
        <v>0</v>
      </c>
    </row>
    <row r="927" spans="1:31" x14ac:dyDescent="0.2">
      <c r="A927">
        <f t="shared" si="444"/>
        <v>8.9499999999998536</v>
      </c>
      <c r="B927" s="5">
        <f t="shared" si="426"/>
        <v>-60.765652753443177</v>
      </c>
      <c r="C927" s="5">
        <f t="shared" si="427"/>
        <v>575.644531793037</v>
      </c>
      <c r="D927" s="5">
        <f t="shared" si="428"/>
        <v>-266.29947542745515</v>
      </c>
      <c r="E927" s="2">
        <f t="shared" si="436"/>
        <v>578.84289020232154</v>
      </c>
      <c r="F927" s="2">
        <f t="shared" si="437"/>
        <v>-6.0258874847284192</v>
      </c>
      <c r="G927" s="3">
        <f t="shared" si="429"/>
        <v>-4.5973910802060001</v>
      </c>
      <c r="H927" s="3">
        <f t="shared" si="430"/>
        <v>54.815952355676885</v>
      </c>
      <c r="I927" s="3">
        <f t="shared" si="431"/>
        <v>-91.518237757208837</v>
      </c>
      <c r="J927" s="2">
        <f t="shared" si="438"/>
        <v>106.77786512002008</v>
      </c>
      <c r="K927" s="2">
        <f t="shared" si="432"/>
        <v>72.786547457409725</v>
      </c>
      <c r="L927" s="6">
        <f t="shared" si="415"/>
        <v>2959.3837213143552</v>
      </c>
      <c r="M927" s="2">
        <f t="shared" si="416"/>
        <v>37.506078412490957</v>
      </c>
      <c r="N927" s="2">
        <f t="shared" si="433"/>
        <v>106.77786512002008</v>
      </c>
      <c r="O927" s="2">
        <f t="shared" si="434"/>
        <v>72.786547457409725</v>
      </c>
      <c r="P927" s="5">
        <f t="shared" si="417"/>
        <v>0.38715772948969779</v>
      </c>
      <c r="Q927" s="4">
        <f t="shared" si="435"/>
        <v>0.35125330863595661</v>
      </c>
      <c r="R927" s="4">
        <f t="shared" si="418"/>
        <v>0.28050695724456254</v>
      </c>
      <c r="S927" s="4">
        <f t="shared" si="439"/>
        <v>0</v>
      </c>
      <c r="T927" s="4">
        <f t="shared" si="440"/>
        <v>0</v>
      </c>
      <c r="U927" s="5">
        <f t="shared" si="441"/>
        <v>1.0103550248145685</v>
      </c>
      <c r="V927" s="5">
        <f t="shared" si="442"/>
        <v>-12.046739539084957</v>
      </c>
      <c r="W927" s="5">
        <f t="shared" si="443"/>
        <v>20.112692126254156</v>
      </c>
      <c r="X927" s="5">
        <f t="shared" si="419"/>
        <v>0.99999999999999978</v>
      </c>
      <c r="Y927" s="5">
        <f t="shared" si="420"/>
        <v>-7.8193530019607729E-2</v>
      </c>
      <c r="Z927" s="5">
        <f t="shared" si="421"/>
        <v>13.778748451659734</v>
      </c>
      <c r="AA927" s="5">
        <f t="shared" si="422"/>
        <v>8.2568756064684603</v>
      </c>
      <c r="AB927" s="5">
        <f t="shared" si="423"/>
        <v>0.9321614947949608</v>
      </c>
      <c r="AC927" s="5">
        <f t="shared" si="424"/>
        <v>1.7320089125747771</v>
      </c>
      <c r="AD927" s="5">
        <f t="shared" si="425"/>
        <v>-3.8044322672773845</v>
      </c>
      <c r="AE927">
        <f t="shared" si="445"/>
        <v>0</v>
      </c>
    </row>
    <row r="928" spans="1:31" x14ac:dyDescent="0.2">
      <c r="A928">
        <f t="shared" si="444"/>
        <v>8.9599999999998534</v>
      </c>
      <c r="B928" s="5">
        <f t="shared" si="426"/>
        <v>-60.811580056170499</v>
      </c>
      <c r="C928" s="5">
        <f t="shared" si="427"/>
        <v>576.19277791703951</v>
      </c>
      <c r="D928" s="5">
        <f t="shared" si="428"/>
        <v>-267.2148480266406</v>
      </c>
      <c r="E928" s="2">
        <f t="shared" si="436"/>
        <v>579.39292849730475</v>
      </c>
      <c r="F928" s="2">
        <f t="shared" si="437"/>
        <v>-6.0247126659053523</v>
      </c>
      <c r="G928" s="3">
        <f t="shared" si="429"/>
        <v>-4.5880694652580507</v>
      </c>
      <c r="H928" s="3">
        <f t="shared" si="430"/>
        <v>54.833272444802631</v>
      </c>
      <c r="I928" s="3">
        <f t="shared" si="431"/>
        <v>-91.556282079881612</v>
      </c>
      <c r="J928" s="2">
        <f t="shared" si="438"/>
        <v>106.81896337596071</v>
      </c>
      <c r="K928" s="2">
        <f t="shared" si="432"/>
        <v>72.814562628466732</v>
      </c>
      <c r="L928" s="6">
        <f t="shared" ref="L928:L991" si="446">SQRT(spin^2-flag*((30/PI())*(wx*G928+wy*H928+wz*I928)/J928)^2)*EXP(-A928/(tau*146.7/N928))</f>
        <v>2959.3808244300712</v>
      </c>
      <c r="M928" s="2">
        <f t="shared" ref="M928:M991" si="447">(L928*PI()/30)*(circ/(2*PI()))/12</f>
        <v>37.50604169850611</v>
      </c>
      <c r="N928" s="2">
        <f t="shared" si="433"/>
        <v>106.81896337596071</v>
      </c>
      <c r="O928" s="2">
        <f t="shared" si="434"/>
        <v>72.814562628466732</v>
      </c>
      <c r="P928" s="5">
        <f t="shared" ref="P928:P991" si="448">cd0+(cdspin*L928/1000)*EXP(-A928/(tau*146.7/N928))</f>
        <v>0.38715756042191174</v>
      </c>
      <c r="Q928" s="4">
        <f t="shared" si="435"/>
        <v>0.35111782134132502</v>
      </c>
      <c r="R928" s="4">
        <f t="shared" ref="R928:R991" si="449">cl2_*Q928/(cl0+cl1_*Q928)</f>
        <v>0.28046196958260888</v>
      </c>
      <c r="S928" s="4">
        <f t="shared" si="439"/>
        <v>0</v>
      </c>
      <c r="T928" s="4">
        <f t="shared" si="440"/>
        <v>0</v>
      </c>
      <c r="U928" s="5">
        <f t="shared" si="441"/>
        <v>1.0086940926212009</v>
      </c>
      <c r="V928" s="5">
        <f t="shared" si="442"/>
        <v>-12.055178853106236</v>
      </c>
      <c r="W928" s="5">
        <f t="shared" si="443"/>
        <v>20.128788715090355</v>
      </c>
      <c r="X928" s="5">
        <f t="shared" ref="X928:X991" si="450">M928/(romega*EXP(-A928/(tau*146.7/N928)))</f>
        <v>0.99999999999999978</v>
      </c>
      <c r="Y928" s="5">
        <f t="shared" ref="Y928:Y991" si="451">const*($R928/omega)*N928*(wy*I928-wz*(H928-T928))</f>
        <v>-7.8027410963300264E-2</v>
      </c>
      <c r="Z928" s="5">
        <f t="shared" ref="Z928:Z991" si="452">const*($R928/omega)*N928*(wz*(G928-S928)-wx*I928)</f>
        <v>13.788014455051949</v>
      </c>
      <c r="AA928" s="5">
        <f t="shared" ref="AA928:AA991" si="453">const*($R928/omega)*N928*(wx*(H928-T928)-wy*(G928-S928))</f>
        <v>8.261584361939093</v>
      </c>
      <c r="AB928" s="5">
        <f t="shared" ref="AB928:AB991" si="454">U928+Y928</f>
        <v>0.93066668165790067</v>
      </c>
      <c r="AC928" s="5">
        <f t="shared" ref="AC928:AC991" si="455">V928+Z928</f>
        <v>1.7328356019457125</v>
      </c>
      <c r="AD928" s="5">
        <f t="shared" ref="AD928:AD991" si="456">W928+AA928-32.174</f>
        <v>-3.7836269229705515</v>
      </c>
      <c r="AE928">
        <f t="shared" si="445"/>
        <v>0</v>
      </c>
    </row>
    <row r="929" spans="1:31" x14ac:dyDescent="0.2">
      <c r="A929">
        <f t="shared" si="444"/>
        <v>8.9699999999998532</v>
      </c>
      <c r="B929" s="5">
        <f t="shared" ref="B929:B992" si="457">B928+G928*dt+0.5*AB928*dt*dt</f>
        <v>-60.857414217488994</v>
      </c>
      <c r="C929" s="5">
        <f t="shared" ref="C929:C992" si="458">C928+H928*dt+0.5*AC928*dt*dt</f>
        <v>576.74119728326764</v>
      </c>
      <c r="D929" s="5">
        <f t="shared" ref="D929:D992" si="459">D928+I928*dt+0.5*AD928*dt*dt</f>
        <v>-268.13060002878558</v>
      </c>
      <c r="E929" s="2">
        <f t="shared" si="436"/>
        <v>579.94312954717896</v>
      </c>
      <c r="F929" s="2">
        <f t="shared" si="437"/>
        <v>-6.0235291283576675</v>
      </c>
      <c r="G929" s="3">
        <f t="shared" ref="G929:G992" si="460">G928+AB928*dt</f>
        <v>-4.5787627984414714</v>
      </c>
      <c r="H929" s="3">
        <f t="shared" ref="H929:H992" si="461">H928+AC928*dt</f>
        <v>54.850600800822086</v>
      </c>
      <c r="I929" s="3">
        <f t="shared" ref="I929:I992" si="462">I928+AD928*dt</f>
        <v>-91.594118349111312</v>
      </c>
      <c r="J929" s="2">
        <f t="shared" si="438"/>
        <v>106.85988954292694</v>
      </c>
      <c r="K929" s="2">
        <f t="shared" ref="K929:K992" si="463">J929/1.467</f>
        <v>72.842460492792725</v>
      </c>
      <c r="L929" s="6">
        <f t="shared" si="446"/>
        <v>2959.377929004454</v>
      </c>
      <c r="M929" s="2">
        <f t="shared" si="447"/>
        <v>37.506005003007836</v>
      </c>
      <c r="N929" s="2">
        <f t="shared" ref="N929:N992" si="464">IF(D929&gt;=hwind,SQRT((G929-vxw)^2+(H929-vyw)^2+I929^2),J929)</f>
        <v>106.85988954292694</v>
      </c>
      <c r="O929" s="2">
        <f t="shared" ref="O929:O992" si="465">J929/1.467</f>
        <v>72.842460492792725</v>
      </c>
      <c r="P929" s="5">
        <f t="shared" si="448"/>
        <v>0.38715739143942168</v>
      </c>
      <c r="Q929" s="4">
        <f t="shared" ref="Q929:Q992" si="466">(M929/N929)</f>
        <v>0.35098300366426272</v>
      </c>
      <c r="R929" s="4">
        <f t="shared" si="449"/>
        <v>0.28041718412499794</v>
      </c>
      <c r="S929" s="4">
        <f t="shared" si="439"/>
        <v>0</v>
      </c>
      <c r="T929" s="4">
        <f t="shared" si="440"/>
        <v>0</v>
      </c>
      <c r="U929" s="5">
        <f t="shared" si="441"/>
        <v>1.0070332510116076</v>
      </c>
      <c r="V929" s="5">
        <f t="shared" si="442"/>
        <v>-12.063603483280074</v>
      </c>
      <c r="W929" s="5">
        <f t="shared" si="443"/>
        <v>20.144813530424369</v>
      </c>
      <c r="X929" s="5">
        <f t="shared" si="450"/>
        <v>1</v>
      </c>
      <c r="Y929" s="5">
        <f t="shared" si="451"/>
        <v>-7.7866208550570665E-2</v>
      </c>
      <c r="Z929" s="5">
        <f t="shared" si="452"/>
        <v>13.797236913465387</v>
      </c>
      <c r="AA929" s="5">
        <f t="shared" si="453"/>
        <v>8.2662869476833585</v>
      </c>
      <c r="AB929" s="5">
        <f t="shared" si="454"/>
        <v>0.92916704246103687</v>
      </c>
      <c r="AC929" s="5">
        <f t="shared" si="455"/>
        <v>1.7336334301853125</v>
      </c>
      <c r="AD929" s="5">
        <f t="shared" si="456"/>
        <v>-3.7628995218922725</v>
      </c>
      <c r="AE929">
        <f t="shared" si="445"/>
        <v>0</v>
      </c>
    </row>
    <row r="930" spans="1:31" x14ac:dyDescent="0.2">
      <c r="A930">
        <f t="shared" si="444"/>
        <v>8.979999999999853</v>
      </c>
      <c r="B930" s="5">
        <f t="shared" si="457"/>
        <v>-60.903155387121288</v>
      </c>
      <c r="C930" s="5">
        <f t="shared" si="458"/>
        <v>577.28978997294735</v>
      </c>
      <c r="D930" s="5">
        <f t="shared" si="459"/>
        <v>-269.04672935725279</v>
      </c>
      <c r="E930" s="2">
        <f t="shared" ref="E930:E993" si="467">SQRT(B930^2+C930^2)</f>
        <v>580.49349345459291</v>
      </c>
      <c r="F930" s="2">
        <f t="shared" ref="F930:F993" si="468">ATAN2(C930,B930)*180/PI()</f>
        <v>-6.0223369117268284</v>
      </c>
      <c r="G930" s="3">
        <f t="shared" si="460"/>
        <v>-4.5694711280168612</v>
      </c>
      <c r="H930" s="3">
        <f t="shared" si="461"/>
        <v>54.867937135123938</v>
      </c>
      <c r="I930" s="3">
        <f t="shared" si="462"/>
        <v>-91.631747344330236</v>
      </c>
      <c r="J930" s="2">
        <f t="shared" ref="J930:J993" si="469">SQRT(G930^2+H930^2+I930^2)</f>
        <v>106.90064411980343</v>
      </c>
      <c r="K930" s="2">
        <f t="shared" si="463"/>
        <v>72.870241390459043</v>
      </c>
      <c r="L930" s="6">
        <f t="shared" si="446"/>
        <v>2959.375035038875</v>
      </c>
      <c r="M930" s="2">
        <f t="shared" si="447"/>
        <v>37.505968326013523</v>
      </c>
      <c r="N930" s="2">
        <f t="shared" si="464"/>
        <v>106.90064411980343</v>
      </c>
      <c r="O930" s="2">
        <f t="shared" si="465"/>
        <v>72.870241390459043</v>
      </c>
      <c r="P930" s="5">
        <f t="shared" si="448"/>
        <v>0.38715722254230739</v>
      </c>
      <c r="Q930" s="4">
        <f t="shared" si="466"/>
        <v>0.35084885254742365</v>
      </c>
      <c r="R930" s="4">
        <f t="shared" si="449"/>
        <v>0.28037260014131565</v>
      </c>
      <c r="S930" s="4">
        <f t="shared" ref="S930:S993" si="470">IF(D930&gt;=hwind,vxw,0)</f>
        <v>0</v>
      </c>
      <c r="T930" s="4">
        <f t="shared" ref="T930:T993" si="471">IF(D930&gt;=hwind,vyw,0)</f>
        <v>0</v>
      </c>
      <c r="U930" s="5">
        <f t="shared" ref="U930:U993" si="472">-const*$P930*$N930*(G930-S930)</f>
        <v>1.0053725289612334</v>
      </c>
      <c r="V930" s="5">
        <f t="shared" ref="V930:V993" si="473">-const*$P930*$N930*(H930-T930)</f>
        <v>-12.072013406147946</v>
      </c>
      <c r="W930" s="5">
        <f t="shared" ref="W930:W993" si="474">-const*$P930*$N930*I930</f>
        <v>20.160766745163276</v>
      </c>
      <c r="X930" s="5">
        <f t="shared" si="450"/>
        <v>1</v>
      </c>
      <c r="Y930" s="5">
        <f t="shared" si="451"/>
        <v>-7.7709897790825794E-2</v>
      </c>
      <c r="Z930" s="5">
        <f t="shared" si="452"/>
        <v>13.806415954186601</v>
      </c>
      <c r="AA930" s="5">
        <f t="shared" si="453"/>
        <v>8.2709833407634292</v>
      </c>
      <c r="AB930" s="5">
        <f t="shared" si="454"/>
        <v>0.92766263117040759</v>
      </c>
      <c r="AC930" s="5">
        <f t="shared" si="455"/>
        <v>1.7344025480386556</v>
      </c>
      <c r="AD930" s="5">
        <f t="shared" si="456"/>
        <v>-3.7422499140732945</v>
      </c>
      <c r="AE930">
        <f t="shared" si="445"/>
        <v>0</v>
      </c>
    </row>
    <row r="931" spans="1:31" x14ac:dyDescent="0.2">
      <c r="A931">
        <f t="shared" si="444"/>
        <v>8.9899999999998528</v>
      </c>
      <c r="B931" s="5">
        <f t="shared" si="457"/>
        <v>-60.948803715269896</v>
      </c>
      <c r="C931" s="5">
        <f t="shared" si="458"/>
        <v>577.83855606442603</v>
      </c>
      <c r="D931" s="5">
        <f t="shared" si="459"/>
        <v>-269.96323394319182</v>
      </c>
      <c r="E931" s="2">
        <f t="shared" si="467"/>
        <v>581.04402031941027</v>
      </c>
      <c r="F931" s="2">
        <f t="shared" si="468"/>
        <v>-6.0211360555963758</v>
      </c>
      <c r="G931" s="3">
        <f t="shared" si="460"/>
        <v>-4.5601945017051575</v>
      </c>
      <c r="H931" s="3">
        <f t="shared" si="461"/>
        <v>54.885281160604322</v>
      </c>
      <c r="I931" s="3">
        <f t="shared" si="462"/>
        <v>-91.669169843470968</v>
      </c>
      <c r="J931" s="2">
        <f t="shared" si="469"/>
        <v>106.94122760546139</v>
      </c>
      <c r="K931" s="2">
        <f t="shared" si="463"/>
        <v>72.897905661527872</v>
      </c>
      <c r="L931" s="6">
        <f t="shared" si="446"/>
        <v>2959.372142534668</v>
      </c>
      <c r="M931" s="2">
        <f t="shared" si="447"/>
        <v>37.505931667540061</v>
      </c>
      <c r="N931" s="2">
        <f t="shared" si="464"/>
        <v>106.94122760546139</v>
      </c>
      <c r="O931" s="2">
        <f t="shared" si="465"/>
        <v>72.897905661527872</v>
      </c>
      <c r="P931" s="5">
        <f t="shared" si="448"/>
        <v>0.38715705373064652</v>
      </c>
      <c r="Q931" s="4">
        <f t="shared" si="466"/>
        <v>0.35071536494709799</v>
      </c>
      <c r="R931" s="4">
        <f t="shared" si="449"/>
        <v>0.28032821690277743</v>
      </c>
      <c r="S931" s="4">
        <f t="shared" si="470"/>
        <v>0</v>
      </c>
      <c r="T931" s="4">
        <f t="shared" si="471"/>
        <v>0</v>
      </c>
      <c r="U931" s="5">
        <f t="shared" si="472"/>
        <v>1.003711955272816</v>
      </c>
      <c r="V931" s="5">
        <f t="shared" si="473"/>
        <v>-12.080408598538815</v>
      </c>
      <c r="W931" s="5">
        <f t="shared" si="474"/>
        <v>20.176648532737307</v>
      </c>
      <c r="X931" s="5">
        <f t="shared" si="450"/>
        <v>1</v>
      </c>
      <c r="Y931" s="5">
        <f t="shared" si="451"/>
        <v>-7.7558453727563134E-2</v>
      </c>
      <c r="Z931" s="5">
        <f t="shared" si="452"/>
        <v>13.815551704570595</v>
      </c>
      <c r="AA931" s="5">
        <f t="shared" si="453"/>
        <v>8.2756735184125247</v>
      </c>
      <c r="AB931" s="5">
        <f t="shared" si="454"/>
        <v>0.92615350154525289</v>
      </c>
      <c r="AC931" s="5">
        <f t="shared" si="455"/>
        <v>1.7351431060317797</v>
      </c>
      <c r="AD931" s="5">
        <f t="shared" si="456"/>
        <v>-3.7216779488501679</v>
      </c>
      <c r="AE931">
        <f t="shared" si="445"/>
        <v>0</v>
      </c>
    </row>
    <row r="932" spans="1:31" x14ac:dyDescent="0.2">
      <c r="A932">
        <f t="shared" si="444"/>
        <v>8.9999999999998526</v>
      </c>
      <c r="B932" s="5">
        <f t="shared" si="457"/>
        <v>-60.994359352611873</v>
      </c>
      <c r="C932" s="5">
        <f t="shared" si="458"/>
        <v>578.38749563318731</v>
      </c>
      <c r="D932" s="5">
        <f t="shared" si="459"/>
        <v>-270.88011172552399</v>
      </c>
      <c r="E932" s="2">
        <f t="shared" si="467"/>
        <v>581.59471023872447</v>
      </c>
      <c r="F932" s="2">
        <f t="shared" si="468"/>
        <v>-6.0199265994913969</v>
      </c>
      <c r="G932" s="3">
        <f t="shared" si="460"/>
        <v>-4.5509329666897047</v>
      </c>
      <c r="H932" s="3">
        <f t="shared" si="461"/>
        <v>54.902632591664641</v>
      </c>
      <c r="I932" s="3">
        <f t="shared" si="462"/>
        <v>-91.706386622959471</v>
      </c>
      <c r="J932" s="2">
        <f t="shared" si="469"/>
        <v>106.98164049874325</v>
      </c>
      <c r="K932" s="2">
        <f t="shared" si="463"/>
        <v>72.925453646041746</v>
      </c>
      <c r="L932" s="6">
        <f t="shared" si="446"/>
        <v>2959.3692514931258</v>
      </c>
      <c r="M932" s="2">
        <f t="shared" si="447"/>
        <v>37.505895027603849</v>
      </c>
      <c r="N932" s="2">
        <f t="shared" si="464"/>
        <v>106.98164049874325</v>
      </c>
      <c r="O932" s="2">
        <f t="shared" si="465"/>
        <v>72.925453646041746</v>
      </c>
      <c r="P932" s="5">
        <f t="shared" si="448"/>
        <v>0.38715688500451417</v>
      </c>
      <c r="Q932" s="4">
        <f t="shared" si="466"/>
        <v>0.35058253783315696</v>
      </c>
      <c r="R932" s="4">
        <f t="shared" si="449"/>
        <v>0.28028403368223431</v>
      </c>
      <c r="S932" s="4">
        <f t="shared" si="470"/>
        <v>0</v>
      </c>
      <c r="T932" s="4">
        <f t="shared" si="471"/>
        <v>0</v>
      </c>
      <c r="U932" s="5">
        <f t="shared" si="472"/>
        <v>1.0020515585764562</v>
      </c>
      <c r="V932" s="5">
        <f t="shared" si="473"/>
        <v>-12.088789037568612</v>
      </c>
      <c r="W932" s="5">
        <f t="shared" si="474"/>
        <v>20.192459067089846</v>
      </c>
      <c r="X932" s="5">
        <f t="shared" si="450"/>
        <v>1</v>
      </c>
      <c r="Y932" s="5">
        <f t="shared" si="451"/>
        <v>-7.7411851439025556E-2</v>
      </c>
      <c r="Z932" s="5">
        <f t="shared" si="452"/>
        <v>13.824644292036371</v>
      </c>
      <c r="AA932" s="5">
        <f t="shared" si="453"/>
        <v>8.2803574580348851</v>
      </c>
      <c r="AB932" s="5">
        <f t="shared" si="454"/>
        <v>0.92463970713743071</v>
      </c>
      <c r="AC932" s="5">
        <f t="shared" si="455"/>
        <v>1.7358552544677597</v>
      </c>
      <c r="AD932" s="5">
        <f t="shared" si="456"/>
        <v>-3.7011834748752683</v>
      </c>
      <c r="AE932">
        <f t="shared" si="445"/>
        <v>0</v>
      </c>
    </row>
    <row r="933" spans="1:31" x14ac:dyDescent="0.2">
      <c r="A933">
        <f t="shared" si="444"/>
        <v>9.0099999999998523</v>
      </c>
      <c r="B933" s="5">
        <f t="shared" si="457"/>
        <v>-61.039822450293414</v>
      </c>
      <c r="C933" s="5">
        <f t="shared" si="458"/>
        <v>578.93660875186674</v>
      </c>
      <c r="D933" s="5">
        <f t="shared" si="459"/>
        <v>-271.79736065092732</v>
      </c>
      <c r="E933" s="2">
        <f t="shared" si="467"/>
        <v>582.14556330687208</v>
      </c>
      <c r="F933" s="2">
        <f t="shared" si="468"/>
        <v>-6.0187085828779843</v>
      </c>
      <c r="G933" s="3">
        <f t="shared" si="460"/>
        <v>-4.5416865696183306</v>
      </c>
      <c r="H933" s="3">
        <f t="shared" si="461"/>
        <v>54.91999114420932</v>
      </c>
      <c r="I933" s="3">
        <f t="shared" si="462"/>
        <v>-91.743398457708224</v>
      </c>
      <c r="J933" s="2">
        <f t="shared" si="469"/>
        <v>107.02188329844743</v>
      </c>
      <c r="K933" s="2">
        <f t="shared" si="463"/>
        <v>72.952885684013239</v>
      </c>
      <c r="L933" s="6">
        <f t="shared" si="446"/>
        <v>2959.3663619155022</v>
      </c>
      <c r="M933" s="2">
        <f t="shared" si="447"/>
        <v>37.505858406220774</v>
      </c>
      <c r="N933" s="2">
        <f t="shared" si="464"/>
        <v>107.02188329844743</v>
      </c>
      <c r="O933" s="2">
        <f t="shared" si="465"/>
        <v>72.952885684013239</v>
      </c>
      <c r="P933" s="5">
        <f t="shared" si="448"/>
        <v>0.38715671636398341</v>
      </c>
      <c r="Q933" s="4">
        <f t="shared" si="466"/>
        <v>0.350450368188997</v>
      </c>
      <c r="R933" s="4">
        <f t="shared" si="449"/>
        <v>0.28024004975418004</v>
      </c>
      <c r="S933" s="4">
        <f t="shared" si="470"/>
        <v>0</v>
      </c>
      <c r="T933" s="4">
        <f t="shared" si="471"/>
        <v>0</v>
      </c>
      <c r="U933" s="5">
        <f t="shared" si="472"/>
        <v>1.0003913673297045</v>
      </c>
      <c r="V933" s="5">
        <f t="shared" si="473"/>
        <v>-12.097154700639752</v>
      </c>
      <c r="W933" s="5">
        <f t="shared" si="474"/>
        <v>20.208198522667644</v>
      </c>
      <c r="X933" s="5">
        <f t="shared" si="450"/>
        <v>1</v>
      </c>
      <c r="Y933" s="5">
        <f t="shared" si="451"/>
        <v>-7.7270066038852114E-2</v>
      </c>
      <c r="Z933" s="5">
        <f t="shared" si="452"/>
        <v>13.833693844062539</v>
      </c>
      <c r="AA933" s="5">
        <f t="shared" si="453"/>
        <v>8.2850351372057442</v>
      </c>
      <c r="AB933" s="5">
        <f t="shared" si="454"/>
        <v>0.92312130129085235</v>
      </c>
      <c r="AC933" s="5">
        <f t="shared" si="455"/>
        <v>1.736539143422787</v>
      </c>
      <c r="AD933" s="5">
        <f t="shared" si="456"/>
        <v>-3.6807663401266097</v>
      </c>
      <c r="AE933">
        <f t="shared" si="445"/>
        <v>0</v>
      </c>
    </row>
    <row r="934" spans="1:31" x14ac:dyDescent="0.2">
      <c r="A934">
        <f t="shared" si="444"/>
        <v>9.0199999999998521</v>
      </c>
      <c r="B934" s="5">
        <f t="shared" si="457"/>
        <v>-61.085193159924529</v>
      </c>
      <c r="C934" s="5">
        <f t="shared" si="458"/>
        <v>579.48589549026599</v>
      </c>
      <c r="D934" s="5">
        <f t="shared" si="459"/>
        <v>-272.71497867382141</v>
      </c>
      <c r="E934" s="2">
        <f t="shared" si="467"/>
        <v>582.69657961544681</v>
      </c>
      <c r="F934" s="2">
        <f t="shared" si="468"/>
        <v>-6.0174820451627271</v>
      </c>
      <c r="G934" s="3">
        <f t="shared" si="460"/>
        <v>-4.5324553566054222</v>
      </c>
      <c r="H934" s="3">
        <f t="shared" si="461"/>
        <v>54.937356535643545</v>
      </c>
      <c r="I934" s="3">
        <f t="shared" si="462"/>
        <v>-91.780206121109487</v>
      </c>
      <c r="J934" s="2">
        <f t="shared" si="469"/>
        <v>107.06195650331345</v>
      </c>
      <c r="K934" s="2">
        <f t="shared" si="463"/>
        <v>72.980202115414755</v>
      </c>
      <c r="L934" s="6">
        <f t="shared" si="446"/>
        <v>2959.3634738030119</v>
      </c>
      <c r="M934" s="2">
        <f t="shared" si="447"/>
        <v>37.505821803406228</v>
      </c>
      <c r="N934" s="2">
        <f t="shared" si="464"/>
        <v>107.06195650331345</v>
      </c>
      <c r="O934" s="2">
        <f t="shared" si="465"/>
        <v>72.980202115414755</v>
      </c>
      <c r="P934" s="5">
        <f t="shared" si="448"/>
        <v>0.38715654780912467</v>
      </c>
      <c r="Q934" s="4">
        <f t="shared" si="466"/>
        <v>0.35031885301148463</v>
      </c>
      <c r="R934" s="4">
        <f t="shared" si="449"/>
        <v>0.28019626439475737</v>
      </c>
      <c r="S934" s="4">
        <f t="shared" si="470"/>
        <v>0</v>
      </c>
      <c r="T934" s="4">
        <f t="shared" si="471"/>
        <v>0</v>
      </c>
      <c r="U934" s="5">
        <f t="shared" si="472"/>
        <v>0.9987314098176483</v>
      </c>
      <c r="V934" s="5">
        <f t="shared" si="473"/>
        <v>-12.105505565440616</v>
      </c>
      <c r="W934" s="5">
        <f t="shared" si="474"/>
        <v>20.223867074410972</v>
      </c>
      <c r="X934" s="5">
        <f t="shared" si="450"/>
        <v>1</v>
      </c>
      <c r="Y934" s="5">
        <f t="shared" si="451"/>
        <v>-7.7133072676722703E-2</v>
      </c>
      <c r="Z934" s="5">
        <f t="shared" si="452"/>
        <v>13.842700488182981</v>
      </c>
      <c r="AA934" s="5">
        <f t="shared" si="453"/>
        <v>8.2897065336713052</v>
      </c>
      <c r="AB934" s="5">
        <f t="shared" si="454"/>
        <v>0.92159833714092554</v>
      </c>
      <c r="AC934" s="5">
        <f t="shared" si="455"/>
        <v>1.7371949227423649</v>
      </c>
      <c r="AD934" s="5">
        <f t="shared" si="456"/>
        <v>-3.6604263919177242</v>
      </c>
      <c r="AE934">
        <f t="shared" si="445"/>
        <v>0</v>
      </c>
    </row>
    <row r="935" spans="1:31" x14ac:dyDescent="0.2">
      <c r="A935">
        <f t="shared" si="444"/>
        <v>9.0299999999998519</v>
      </c>
      <c r="B935" s="5">
        <f t="shared" si="457"/>
        <v>-61.130471633573727</v>
      </c>
      <c r="C935" s="5">
        <f t="shared" si="458"/>
        <v>580.03535591536854</v>
      </c>
      <c r="D935" s="5">
        <f t="shared" si="459"/>
        <v>-273.63296375635207</v>
      </c>
      <c r="E935" s="2">
        <f t="shared" si="467"/>
        <v>583.2477592533138</v>
      </c>
      <c r="F935" s="2">
        <f t="shared" si="468"/>
        <v>-6.0162470256921798</v>
      </c>
      <c r="G935" s="3">
        <f t="shared" si="460"/>
        <v>-4.5232393732340128</v>
      </c>
      <c r="H935" s="3">
        <f t="shared" si="461"/>
        <v>54.954728484870969</v>
      </c>
      <c r="I935" s="3">
        <f t="shared" si="462"/>
        <v>-91.81681038502866</v>
      </c>
      <c r="J935" s="2">
        <f t="shared" si="469"/>
        <v>107.10186061200697</v>
      </c>
      <c r="K935" s="2">
        <f t="shared" si="463"/>
        <v>73.007403280168347</v>
      </c>
      <c r="L935" s="6">
        <f t="shared" si="446"/>
        <v>2959.3605871568307</v>
      </c>
      <c r="M935" s="2">
        <f t="shared" si="447"/>
        <v>37.505785219175102</v>
      </c>
      <c r="N935" s="2">
        <f t="shared" si="464"/>
        <v>107.10186061200697</v>
      </c>
      <c r="O935" s="2">
        <f t="shared" si="465"/>
        <v>73.007403280168347</v>
      </c>
      <c r="P935" s="5">
        <f t="shared" si="448"/>
        <v>0.38715637934000657</v>
      </c>
      <c r="Q935" s="4">
        <f t="shared" si="466"/>
        <v>0.35018798931090095</v>
      </c>
      <c r="R935" s="4">
        <f t="shared" si="449"/>
        <v>0.28015267688176382</v>
      </c>
      <c r="S935" s="4">
        <f t="shared" si="470"/>
        <v>0</v>
      </c>
      <c r="T935" s="4">
        <f t="shared" si="471"/>
        <v>0</v>
      </c>
      <c r="U935" s="5">
        <f t="shared" si="472"/>
        <v>0.99707171415301643</v>
      </c>
      <c r="V935" s="5">
        <f t="shared" si="473"/>
        <v>-12.113841609945037</v>
      </c>
      <c r="W935" s="5">
        <f t="shared" si="474"/>
        <v>20.239464897743918</v>
      </c>
      <c r="X935" s="5">
        <f t="shared" si="450"/>
        <v>0.99999999999999967</v>
      </c>
      <c r="Y935" s="5">
        <f t="shared" si="451"/>
        <v>-7.7000846538990919E-2</v>
      </c>
      <c r="Z935" s="5">
        <f t="shared" si="452"/>
        <v>13.851664351982489</v>
      </c>
      <c r="AA935" s="5">
        <f t="shared" si="453"/>
        <v>8.2943716253486777</v>
      </c>
      <c r="AB935" s="5">
        <f t="shared" si="454"/>
        <v>0.92007086761402546</v>
      </c>
      <c r="AC935" s="5">
        <f t="shared" si="455"/>
        <v>1.7378227420374515</v>
      </c>
      <c r="AD935" s="5">
        <f t="shared" si="456"/>
        <v>-3.6401634769074036</v>
      </c>
      <c r="AE935">
        <f t="shared" si="445"/>
        <v>0</v>
      </c>
    </row>
    <row r="936" spans="1:31" x14ac:dyDescent="0.2">
      <c r="A936">
        <f t="shared" si="444"/>
        <v>9.0399999999998517</v>
      </c>
      <c r="B936" s="5">
        <f t="shared" si="457"/>
        <v>-61.175658023762686</v>
      </c>
      <c r="C936" s="5">
        <f t="shared" si="458"/>
        <v>580.58499009135437</v>
      </c>
      <c r="D936" s="5">
        <f t="shared" si="459"/>
        <v>-274.55131386837621</v>
      </c>
      <c r="E936" s="2">
        <f t="shared" si="467"/>
        <v>583.79910230662267</v>
      </c>
      <c r="F936" s="2">
        <f t="shared" si="468"/>
        <v>-6.0150035637523498</v>
      </c>
      <c r="G936" s="3">
        <f t="shared" si="460"/>
        <v>-4.5140386645578729</v>
      </c>
      <c r="H936" s="3">
        <f t="shared" si="461"/>
        <v>54.972106712291342</v>
      </c>
      <c r="I936" s="3">
        <f t="shared" si="462"/>
        <v>-91.853212019797738</v>
      </c>
      <c r="J936" s="2">
        <f t="shared" si="469"/>
        <v>107.14159612310517</v>
      </c>
      <c r="K936" s="2">
        <f t="shared" si="463"/>
        <v>73.034489518135771</v>
      </c>
      <c r="L936" s="6">
        <f t="shared" si="446"/>
        <v>2959.3577019780951</v>
      </c>
      <c r="M936" s="2">
        <f t="shared" si="447"/>
        <v>37.505748653541829</v>
      </c>
      <c r="N936" s="2">
        <f t="shared" si="464"/>
        <v>107.14159612310517</v>
      </c>
      <c r="O936" s="2">
        <f t="shared" si="465"/>
        <v>73.034489518135771</v>
      </c>
      <c r="P936" s="5">
        <f t="shared" si="448"/>
        <v>0.38715621095669495</v>
      </c>
      <c r="Q936" s="4">
        <f t="shared" si="466"/>
        <v>0.3500577741108869</v>
      </c>
      <c r="R936" s="4">
        <f t="shared" si="449"/>
        <v>0.28010928649465811</v>
      </c>
      <c r="S936" s="4">
        <f t="shared" si="470"/>
        <v>0</v>
      </c>
      <c r="T936" s="4">
        <f t="shared" si="471"/>
        <v>0</v>
      </c>
      <c r="U936" s="5">
        <f t="shared" si="472"/>
        <v>0.99541230827628768</v>
      </c>
      <c r="V936" s="5">
        <f t="shared" si="473"/>
        <v>-12.122162812411769</v>
      </c>
      <c r="W936" s="5">
        <f t="shared" si="474"/>
        <v>20.254992168564733</v>
      </c>
      <c r="X936" s="5">
        <f t="shared" si="450"/>
        <v>1</v>
      </c>
      <c r="Y936" s="5">
        <f t="shared" si="451"/>
        <v>-7.6873362849310192E-2</v>
      </c>
      <c r="Z936" s="5">
        <f t="shared" si="452"/>
        <v>13.860585563092531</v>
      </c>
      <c r="AA936" s="5">
        <f t="shared" si="453"/>
        <v>8.2990303903258376</v>
      </c>
      <c r="AB936" s="5">
        <f t="shared" si="454"/>
        <v>0.91853894542697745</v>
      </c>
      <c r="AC936" s="5">
        <f t="shared" si="455"/>
        <v>1.7384227506807619</v>
      </c>
      <c r="AD936" s="5">
        <f t="shared" si="456"/>
        <v>-3.6199774411094268</v>
      </c>
      <c r="AE936">
        <f t="shared" si="445"/>
        <v>0</v>
      </c>
    </row>
    <row r="937" spans="1:31" x14ac:dyDescent="0.2">
      <c r="A937">
        <f t="shared" si="444"/>
        <v>9.0499999999998515</v>
      </c>
      <c r="B937" s="5">
        <f t="shared" si="457"/>
        <v>-61.220752483460991</v>
      </c>
      <c r="C937" s="5">
        <f t="shared" si="458"/>
        <v>581.13479807961482</v>
      </c>
      <c r="D937" s="5">
        <f t="shared" si="459"/>
        <v>-275.47002698744626</v>
      </c>
      <c r="E937" s="2">
        <f t="shared" si="467"/>
        <v>584.35060885882194</v>
      </c>
      <c r="F937" s="2">
        <f t="shared" si="468"/>
        <v>-6.0137516985681971</v>
      </c>
      <c r="G937" s="3">
        <f t="shared" si="460"/>
        <v>-4.5048532751036028</v>
      </c>
      <c r="H937" s="3">
        <f t="shared" si="461"/>
        <v>54.989490939798152</v>
      </c>
      <c r="I937" s="3">
        <f t="shared" si="462"/>
        <v>-91.889411794208826</v>
      </c>
      <c r="J937" s="2">
        <f t="shared" si="469"/>
        <v>107.18116353508222</v>
      </c>
      <c r="K937" s="2">
        <f t="shared" si="463"/>
        <v>73.061461169108526</v>
      </c>
      <c r="L937" s="6">
        <f t="shared" si="446"/>
        <v>2959.3548182679037</v>
      </c>
      <c r="M937" s="2">
        <f t="shared" si="447"/>
        <v>37.505712106520313</v>
      </c>
      <c r="N937" s="2">
        <f t="shared" si="464"/>
        <v>107.18116353508222</v>
      </c>
      <c r="O937" s="2">
        <f t="shared" si="465"/>
        <v>73.061461169108526</v>
      </c>
      <c r="P937" s="5">
        <f t="shared" si="448"/>
        <v>0.38715604265925385</v>
      </c>
      <c r="Q937" s="4">
        <f t="shared" si="466"/>
        <v>0.34992820444838757</v>
      </c>
      <c r="R937" s="4">
        <f t="shared" si="449"/>
        <v>0.28006609251456605</v>
      </c>
      <c r="S937" s="4">
        <f t="shared" si="470"/>
        <v>0</v>
      </c>
      <c r="T937" s="4">
        <f t="shared" si="471"/>
        <v>0</v>
      </c>
      <c r="U937" s="5">
        <f t="shared" si="472"/>
        <v>0.99375321995581045</v>
      </c>
      <c r="V937" s="5">
        <f t="shared" si="473"/>
        <v>-12.130469151383965</v>
      </c>
      <c r="W937" s="5">
        <f t="shared" si="474"/>
        <v>20.270449063236221</v>
      </c>
      <c r="X937" s="5">
        <f t="shared" si="450"/>
        <v>1</v>
      </c>
      <c r="Y937" s="5">
        <f t="shared" si="451"/>
        <v>-7.6750596869256393E-2</v>
      </c>
      <c r="Z937" s="5">
        <f t="shared" si="452"/>
        <v>13.869464249186967</v>
      </c>
      <c r="AA937" s="5">
        <f t="shared" si="453"/>
        <v>8.3036828068615609</v>
      </c>
      <c r="AB937" s="5">
        <f t="shared" si="454"/>
        <v>0.917002623086554</v>
      </c>
      <c r="AC937" s="5">
        <f t="shared" si="455"/>
        <v>1.7389950978030022</v>
      </c>
      <c r="AD937" s="5">
        <f t="shared" si="456"/>
        <v>-3.5998681299022195</v>
      </c>
      <c r="AE937">
        <f t="shared" si="445"/>
        <v>0</v>
      </c>
    </row>
    <row r="938" spans="1:31" x14ac:dyDescent="0.2">
      <c r="A938">
        <f t="shared" ref="A938:A956" si="475">A937+dt</f>
        <v>9.0599999999998513</v>
      </c>
      <c r="B938" s="5">
        <f t="shared" si="457"/>
        <v>-61.265755166080879</v>
      </c>
      <c r="C938" s="5">
        <f t="shared" si="458"/>
        <v>581.68477993876763</v>
      </c>
      <c r="D938" s="5">
        <f t="shared" si="459"/>
        <v>-276.38910109879487</v>
      </c>
      <c r="E938" s="2">
        <f t="shared" si="467"/>
        <v>584.9022789906727</v>
      </c>
      <c r="F938" s="2">
        <f t="shared" si="468"/>
        <v>-6.0124914693031153</v>
      </c>
      <c r="G938" s="3">
        <f t="shared" si="460"/>
        <v>-4.4956832488727372</v>
      </c>
      <c r="H938" s="3">
        <f t="shared" si="461"/>
        <v>55.006880890776181</v>
      </c>
      <c r="I938" s="3">
        <f t="shared" si="462"/>
        <v>-91.925410475507846</v>
      </c>
      <c r="J938" s="2">
        <f t="shared" si="469"/>
        <v>107.22056334629491</v>
      </c>
      <c r="K938" s="2">
        <f t="shared" si="463"/>
        <v>73.088318572798158</v>
      </c>
      <c r="L938" s="6">
        <f t="shared" si="446"/>
        <v>2959.3519360273176</v>
      </c>
      <c r="M938" s="2">
        <f t="shared" si="447"/>
        <v>37.505675578123991</v>
      </c>
      <c r="N938" s="2">
        <f t="shared" si="464"/>
        <v>107.22056334629491</v>
      </c>
      <c r="O938" s="2">
        <f t="shared" si="465"/>
        <v>73.088318572798158</v>
      </c>
      <c r="P938" s="5">
        <f t="shared" si="448"/>
        <v>0.38715587444774485</v>
      </c>
      <c r="Q938" s="4">
        <f t="shared" si="466"/>
        <v>0.34979927737359745</v>
      </c>
      <c r="R938" s="4">
        <f t="shared" si="449"/>
        <v>0.28002309422428617</v>
      </c>
      <c r="S938" s="4">
        <f t="shared" si="470"/>
        <v>0</v>
      </c>
      <c r="T938" s="4">
        <f t="shared" si="471"/>
        <v>0</v>
      </c>
      <c r="U938" s="5">
        <f t="shared" si="472"/>
        <v>0.99209447678793117</v>
      </c>
      <c r="V938" s="5">
        <f t="shared" si="473"/>
        <v>-12.138760605688628</v>
      </c>
      <c r="W938" s="5">
        <f t="shared" si="474"/>
        <v>20.285835758576237</v>
      </c>
      <c r="X938" s="5">
        <f t="shared" si="450"/>
        <v>1</v>
      </c>
      <c r="Y938" s="5">
        <f t="shared" si="451"/>
        <v>-7.663252389893814E-2</v>
      </c>
      <c r="Z938" s="5">
        <f t="shared" si="452"/>
        <v>13.878300537977877</v>
      </c>
      <c r="AA938" s="5">
        <f t="shared" si="453"/>
        <v>8.3083288533853672</v>
      </c>
      <c r="AB938" s="5">
        <f t="shared" si="454"/>
        <v>0.91546195288899301</v>
      </c>
      <c r="AC938" s="5">
        <f t="shared" si="455"/>
        <v>1.7395399322892491</v>
      </c>
      <c r="AD938" s="5">
        <f t="shared" si="456"/>
        <v>-3.5798353880383971</v>
      </c>
      <c r="AE938">
        <f t="shared" si="445"/>
        <v>0</v>
      </c>
    </row>
    <row r="939" spans="1:31" x14ac:dyDescent="0.2">
      <c r="A939">
        <f t="shared" si="475"/>
        <v>9.0699999999998511</v>
      </c>
      <c r="B939" s="5">
        <f t="shared" si="457"/>
        <v>-61.310666225471962</v>
      </c>
      <c r="C939" s="5">
        <f t="shared" si="458"/>
        <v>582.23493572467203</v>
      </c>
      <c r="D939" s="5">
        <f t="shared" si="459"/>
        <v>-277.30853419531934</v>
      </c>
      <c r="E939" s="2">
        <f t="shared" si="467"/>
        <v>585.45411278026245</v>
      </c>
      <c r="F939" s="2">
        <f t="shared" si="468"/>
        <v>-6.0112229150584406</v>
      </c>
      <c r="G939" s="3">
        <f t="shared" si="460"/>
        <v>-4.4865286293438471</v>
      </c>
      <c r="H939" s="3">
        <f t="shared" si="461"/>
        <v>55.024276290099074</v>
      </c>
      <c r="I939" s="3">
        <f t="shared" si="462"/>
        <v>-91.961208829388227</v>
      </c>
      <c r="J939" s="2">
        <f t="shared" si="469"/>
        <v>107.25979605496848</v>
      </c>
      <c r="K939" s="2">
        <f t="shared" si="463"/>
        <v>73.115062068826489</v>
      </c>
      <c r="L939" s="6">
        <f t="shared" si="446"/>
        <v>2959.3490552573594</v>
      </c>
      <c r="M939" s="2">
        <f t="shared" si="447"/>
        <v>37.505639068365845</v>
      </c>
      <c r="N939" s="2">
        <f t="shared" si="464"/>
        <v>107.25979605496848</v>
      </c>
      <c r="O939" s="2">
        <f t="shared" si="465"/>
        <v>73.115062068826489</v>
      </c>
      <c r="P939" s="5">
        <f t="shared" si="448"/>
        <v>0.38715570632222746</v>
      </c>
      <c r="Q939" s="4">
        <f t="shared" si="466"/>
        <v>0.34967098994990597</v>
      </c>
      <c r="R939" s="4">
        <f t="shared" si="449"/>
        <v>0.27998029090829535</v>
      </c>
      <c r="S939" s="4">
        <f t="shared" si="470"/>
        <v>0</v>
      </c>
      <c r="T939" s="4">
        <f t="shared" si="471"/>
        <v>0</v>
      </c>
      <c r="U939" s="5">
        <f t="shared" si="472"/>
        <v>0.99043610619713007</v>
      </c>
      <c r="V939" s="5">
        <f t="shared" si="473"/>
        <v>-12.147037154436058</v>
      </c>
      <c r="W939" s="5">
        <f t="shared" si="474"/>
        <v>20.301152431848202</v>
      </c>
      <c r="X939" s="5">
        <f t="shared" si="450"/>
        <v>1.0000000000000002</v>
      </c>
      <c r="Y939" s="5">
        <f t="shared" si="451"/>
        <v>-7.6519119277599315E-2</v>
      </c>
      <c r="Z939" s="5">
        <f t="shared" si="452"/>
        <v>13.887094557211363</v>
      </c>
      <c r="AA939" s="5">
        <f t="shared" si="453"/>
        <v>8.3129685084974305</v>
      </c>
      <c r="AB939" s="5">
        <f t="shared" si="454"/>
        <v>0.91391698691953072</v>
      </c>
      <c r="AC939" s="5">
        <f t="shared" si="455"/>
        <v>1.7400574027753049</v>
      </c>
      <c r="AD939" s="5">
        <f t="shared" si="456"/>
        <v>-3.5598790596543672</v>
      </c>
      <c r="AE939">
        <f t="shared" si="445"/>
        <v>0</v>
      </c>
    </row>
    <row r="940" spans="1:31" x14ac:dyDescent="0.2">
      <c r="A940">
        <f t="shared" si="475"/>
        <v>9.0799999999998509</v>
      </c>
      <c r="B940" s="5">
        <f t="shared" si="457"/>
        <v>-61.355485815916055</v>
      </c>
      <c r="C940" s="5">
        <f t="shared" si="458"/>
        <v>582.78526549044318</v>
      </c>
      <c r="D940" s="5">
        <f t="shared" si="459"/>
        <v>-278.22832427756623</v>
      </c>
      <c r="E940" s="2">
        <f t="shared" si="467"/>
        <v>586.00611030301843</v>
      </c>
      <c r="F940" s="2">
        <f t="shared" si="468"/>
        <v>-6.0099460748729605</v>
      </c>
      <c r="G940" s="3">
        <f t="shared" si="460"/>
        <v>-4.4773894594746517</v>
      </c>
      <c r="H940" s="3">
        <f t="shared" si="461"/>
        <v>55.041676864126828</v>
      </c>
      <c r="I940" s="3">
        <f t="shared" si="462"/>
        <v>-91.996807619984764</v>
      </c>
      <c r="J940" s="2">
        <f t="shared" si="469"/>
        <v>107.29886215918255</v>
      </c>
      <c r="K940" s="2">
        <f t="shared" si="463"/>
        <v>73.141691996716119</v>
      </c>
      <c r="L940" s="6">
        <f t="shared" si="446"/>
        <v>2959.3461759590141</v>
      </c>
      <c r="M940" s="2">
        <f t="shared" si="447"/>
        <v>37.505602577258337</v>
      </c>
      <c r="N940" s="2">
        <f t="shared" si="464"/>
        <v>107.29886215918255</v>
      </c>
      <c r="O940" s="2">
        <f t="shared" si="465"/>
        <v>73.141691996716119</v>
      </c>
      <c r="P940" s="5">
        <f t="shared" si="448"/>
        <v>0.38715553828275884</v>
      </c>
      <c r="Q940" s="4">
        <f t="shared" si="466"/>
        <v>0.34954333925384162</v>
      </c>
      <c r="R940" s="4">
        <f t="shared" si="449"/>
        <v>0.27993768185275419</v>
      </c>
      <c r="S940" s="4">
        <f t="shared" si="470"/>
        <v>0</v>
      </c>
      <c r="T940" s="4">
        <f t="shared" si="471"/>
        <v>0</v>
      </c>
      <c r="U940" s="5">
        <f t="shared" si="472"/>
        <v>0.98877813543616766</v>
      </c>
      <c r="V940" s="5">
        <f t="shared" si="473"/>
        <v>-12.155298777019308</v>
      </c>
      <c r="W940" s="5">
        <f t="shared" si="474"/>
        <v>20.316399260751719</v>
      </c>
      <c r="X940" s="5">
        <f t="shared" si="450"/>
        <v>1</v>
      </c>
      <c r="Y940" s="5">
        <f t="shared" si="451"/>
        <v>-7.6410358384218738E-2</v>
      </c>
      <c r="Z940" s="5">
        <f t="shared" si="452"/>
        <v>13.895846434663451</v>
      </c>
      <c r="AA940" s="5">
        <f t="shared" si="453"/>
        <v>8.3176017509685121</v>
      </c>
      <c r="AB940" s="5">
        <f t="shared" si="454"/>
        <v>0.91236777705194894</v>
      </c>
      <c r="AC940" s="5">
        <f t="shared" si="455"/>
        <v>1.740547657644143</v>
      </c>
      <c r="AD940" s="5">
        <f t="shared" si="456"/>
        <v>-3.5399989882797698</v>
      </c>
      <c r="AE940">
        <f t="shared" si="445"/>
        <v>0</v>
      </c>
    </row>
    <row r="941" spans="1:31" x14ac:dyDescent="0.2">
      <c r="A941">
        <f t="shared" si="475"/>
        <v>9.0899999999998506</v>
      </c>
      <c r="B941" s="5">
        <f t="shared" si="457"/>
        <v>-61.400214092121949</v>
      </c>
      <c r="C941" s="5">
        <f t="shared" si="458"/>
        <v>583.33576928646733</v>
      </c>
      <c r="D941" s="5">
        <f t="shared" si="459"/>
        <v>-279.14846935371548</v>
      </c>
      <c r="E941" s="2">
        <f t="shared" si="467"/>
        <v>586.55827163172205</v>
      </c>
      <c r="F941" s="2">
        <f t="shared" si="468"/>
        <v>-6.0086609877224157</v>
      </c>
      <c r="G941" s="3">
        <f t="shared" si="460"/>
        <v>-4.4682657817041322</v>
      </c>
      <c r="H941" s="3">
        <f t="shared" si="461"/>
        <v>55.05908234070327</v>
      </c>
      <c r="I941" s="3">
        <f t="shared" si="462"/>
        <v>-92.032207609867555</v>
      </c>
      <c r="J941" s="2">
        <f t="shared" si="469"/>
        <v>107.33776215685724</v>
      </c>
      <c r="K941" s="2">
        <f t="shared" si="463"/>
        <v>73.168208695880864</v>
      </c>
      <c r="L941" s="6">
        <f t="shared" si="446"/>
        <v>2959.3432981332294</v>
      </c>
      <c r="M941" s="2">
        <f t="shared" si="447"/>
        <v>37.505566104813504</v>
      </c>
      <c r="N941" s="2">
        <f t="shared" si="464"/>
        <v>107.33776215685724</v>
      </c>
      <c r="O941" s="2">
        <f t="shared" si="465"/>
        <v>73.168208695880864</v>
      </c>
      <c r="P941" s="5">
        <f t="shared" si="448"/>
        <v>0.38715537032939407</v>
      </c>
      <c r="Q941" s="4">
        <f t="shared" si="466"/>
        <v>0.34941632237501863</v>
      </c>
      <c r="R941" s="4">
        <f t="shared" si="449"/>
        <v>0.27989526634551271</v>
      </c>
      <c r="S941" s="4">
        <f t="shared" si="470"/>
        <v>0</v>
      </c>
      <c r="T941" s="4">
        <f t="shared" si="471"/>
        <v>0</v>
      </c>
      <c r="U941" s="5">
        <f t="shared" si="472"/>
        <v>0.98712059158623844</v>
      </c>
      <c r="V941" s="5">
        <f t="shared" si="473"/>
        <v>-12.16354545311361</v>
      </c>
      <c r="W941" s="5">
        <f t="shared" si="474"/>
        <v>20.331576423413264</v>
      </c>
      <c r="X941" s="5">
        <f t="shared" si="450"/>
        <v>1.0000000000000002</v>
      </c>
      <c r="Y941" s="5">
        <f t="shared" si="451"/>
        <v>-7.6306216638097807E-2</v>
      </c>
      <c r="Z941" s="5">
        <f t="shared" si="452"/>
        <v>13.904556298135981</v>
      </c>
      <c r="AA941" s="5">
        <f t="shared" si="453"/>
        <v>8.322228559739866</v>
      </c>
      <c r="AB941" s="5">
        <f t="shared" si="454"/>
        <v>0.91081437494814066</v>
      </c>
      <c r="AC941" s="5">
        <f t="shared" si="455"/>
        <v>1.7410108450223714</v>
      </c>
      <c r="AD941" s="5">
        <f t="shared" si="456"/>
        <v>-3.5201950168468699</v>
      </c>
      <c r="AE941">
        <f t="shared" si="445"/>
        <v>0</v>
      </c>
    </row>
    <row r="942" spans="1:31" x14ac:dyDescent="0.2">
      <c r="A942">
        <f t="shared" si="475"/>
        <v>9.0999999999998504</v>
      </c>
      <c r="B942" s="5">
        <f t="shared" si="457"/>
        <v>-61.444851209220246</v>
      </c>
      <c r="C942" s="5">
        <f t="shared" si="458"/>
        <v>583.88644716041654</v>
      </c>
      <c r="D942" s="5">
        <f t="shared" si="459"/>
        <v>-280.06896743956497</v>
      </c>
      <c r="E942" s="2">
        <f t="shared" si="467"/>
        <v>587.11059683652206</v>
      </c>
      <c r="F942" s="2">
        <f t="shared" si="468"/>
        <v>-6.0073676925190167</v>
      </c>
      <c r="G942" s="3">
        <f t="shared" si="460"/>
        <v>-4.4591576379546511</v>
      </c>
      <c r="H942" s="3">
        <f t="shared" si="461"/>
        <v>55.076492449153491</v>
      </c>
      <c r="I942" s="3">
        <f t="shared" si="462"/>
        <v>-92.067409560036026</v>
      </c>
      <c r="J942" s="2">
        <f t="shared" si="469"/>
        <v>107.37649654573949</v>
      </c>
      <c r="K942" s="2">
        <f t="shared" si="463"/>
        <v>73.194612505616547</v>
      </c>
      <c r="L942" s="6">
        <f t="shared" si="446"/>
        <v>2959.3404217809166</v>
      </c>
      <c r="M942" s="2">
        <f t="shared" si="447"/>
        <v>37.505529651042863</v>
      </c>
      <c r="N942" s="2">
        <f t="shared" si="464"/>
        <v>107.37649654573949</v>
      </c>
      <c r="O942" s="2">
        <f t="shared" si="465"/>
        <v>73.194612505616547</v>
      </c>
      <c r="P942" s="5">
        <f t="shared" si="448"/>
        <v>0.38715520246218604</v>
      </c>
      <c r="Q942" s="4">
        <f t="shared" si="466"/>
        <v>0.3492899364160808</v>
      </c>
      <c r="R942" s="4">
        <f t="shared" si="449"/>
        <v>0.27985304367611491</v>
      </c>
      <c r="S942" s="4">
        <f t="shared" si="470"/>
        <v>0</v>
      </c>
      <c r="T942" s="4">
        <f t="shared" si="471"/>
        <v>0</v>
      </c>
      <c r="U942" s="5">
        <f t="shared" si="472"/>
        <v>0.98546350155713336</v>
      </c>
      <c r="V942" s="5">
        <f t="shared" si="473"/>
        <v>-12.171777162675806</v>
      </c>
      <c r="W942" s="5">
        <f t="shared" si="474"/>
        <v>20.346684098376898</v>
      </c>
      <c r="X942" s="5">
        <f t="shared" si="450"/>
        <v>1</v>
      </c>
      <c r="Y942" s="5">
        <f t="shared" si="451"/>
        <v>-7.6206669499443047E-2</v>
      </c>
      <c r="Z942" s="5">
        <f t="shared" si="452"/>
        <v>13.913224275452551</v>
      </c>
      <c r="AA942" s="5">
        <f t="shared" si="453"/>
        <v>8.3268489139231416</v>
      </c>
      <c r="AB942" s="5">
        <f t="shared" si="454"/>
        <v>0.90925683205769037</v>
      </c>
      <c r="AC942" s="5">
        <f t="shared" si="455"/>
        <v>1.7414471127767452</v>
      </c>
      <c r="AD942" s="5">
        <f t="shared" si="456"/>
        <v>-3.5004669876999586</v>
      </c>
      <c r="AE942">
        <f t="shared" si="445"/>
        <v>0</v>
      </c>
    </row>
    <row r="943" spans="1:31" x14ac:dyDescent="0.2">
      <c r="A943">
        <f t="shared" si="475"/>
        <v>9.1099999999998502</v>
      </c>
      <c r="B943" s="5">
        <f t="shared" si="457"/>
        <v>-61.489397322758187</v>
      </c>
      <c r="C943" s="5">
        <f t="shared" si="458"/>
        <v>584.43729915726374</v>
      </c>
      <c r="D943" s="5">
        <f t="shared" si="459"/>
        <v>-280.98981655851469</v>
      </c>
      <c r="E943" s="2">
        <f t="shared" si="467"/>
        <v>587.66308598494857</v>
      </c>
      <c r="F943" s="2">
        <f t="shared" si="468"/>
        <v>-6.006066228110968</v>
      </c>
      <c r="G943" s="3">
        <f t="shared" si="460"/>
        <v>-4.450065069634074</v>
      </c>
      <c r="H943" s="3">
        <f t="shared" si="461"/>
        <v>55.093906920281256</v>
      </c>
      <c r="I943" s="3">
        <f t="shared" si="462"/>
        <v>-92.102414229913023</v>
      </c>
      <c r="J943" s="2">
        <f t="shared" si="469"/>
        <v>107.4150658233894</v>
      </c>
      <c r="K943" s="2">
        <f t="shared" si="463"/>
        <v>73.220903765091606</v>
      </c>
      <c r="L943" s="6">
        <f t="shared" si="446"/>
        <v>2959.3375469029497</v>
      </c>
      <c r="M943" s="2">
        <f t="shared" si="447"/>
        <v>37.505493215957522</v>
      </c>
      <c r="N943" s="2">
        <f t="shared" si="464"/>
        <v>107.4150658233894</v>
      </c>
      <c r="O943" s="2">
        <f t="shared" si="465"/>
        <v>73.220903765091606</v>
      </c>
      <c r="P943" s="5">
        <f t="shared" si="448"/>
        <v>0.38715503468118562</v>
      </c>
      <c r="Q943" s="4">
        <f t="shared" si="466"/>
        <v>0.34916417849264847</v>
      </c>
      <c r="R943" s="4">
        <f t="shared" si="449"/>
        <v>0.27981101313580442</v>
      </c>
      <c r="S943" s="4">
        <f t="shared" si="470"/>
        <v>0</v>
      </c>
      <c r="T943" s="4">
        <f t="shared" si="471"/>
        <v>0</v>
      </c>
      <c r="U943" s="5">
        <f t="shared" si="472"/>
        <v>0.98380689208741057</v>
      </c>
      <c r="V943" s="5">
        <f t="shared" si="473"/>
        <v>-12.179993885943777</v>
      </c>
      <c r="W943" s="5">
        <f t="shared" si="474"/>
        <v>20.36172246459509</v>
      </c>
      <c r="X943" s="5">
        <f t="shared" si="450"/>
        <v>1</v>
      </c>
      <c r="Y943" s="5">
        <f t="shared" si="451"/>
        <v>-7.6111692469940304E-2</v>
      </c>
      <c r="Z943" s="5">
        <f t="shared" si="452"/>
        <v>13.92185049445451</v>
      </c>
      <c r="AA943" s="5">
        <f t="shared" si="453"/>
        <v>8.3314627928002825</v>
      </c>
      <c r="AB943" s="5">
        <f t="shared" si="454"/>
        <v>0.90769519961747025</v>
      </c>
      <c r="AC943" s="5">
        <f t="shared" si="455"/>
        <v>1.7418566085107337</v>
      </c>
      <c r="AD943" s="5">
        <f t="shared" si="456"/>
        <v>-3.480814742604629</v>
      </c>
      <c r="AE943">
        <f t="shared" si="445"/>
        <v>0</v>
      </c>
    </row>
    <row r="944" spans="1:31" x14ac:dyDescent="0.2">
      <c r="A944">
        <f t="shared" si="475"/>
        <v>9.11999999999985</v>
      </c>
      <c r="B944" s="5">
        <f t="shared" si="457"/>
        <v>-61.53385258869455</v>
      </c>
      <c r="C944" s="5">
        <f t="shared" si="458"/>
        <v>584.98832531929702</v>
      </c>
      <c r="D944" s="5">
        <f t="shared" si="459"/>
        <v>-281.91101474155096</v>
      </c>
      <c r="E944" s="2">
        <f t="shared" si="467"/>
        <v>588.21573914192641</v>
      </c>
      <c r="F944" s="2">
        <f t="shared" si="468"/>
        <v>-6.0047566332819891</v>
      </c>
      <c r="G944" s="3">
        <f t="shared" si="460"/>
        <v>-4.4409881176378994</v>
      </c>
      <c r="H944" s="3">
        <f t="shared" si="461"/>
        <v>55.111325486366361</v>
      </c>
      <c r="I944" s="3">
        <f t="shared" si="462"/>
        <v>-92.137222377339071</v>
      </c>
      <c r="J944" s="2">
        <f t="shared" si="469"/>
        <v>107.4534704871669</v>
      </c>
      <c r="K944" s="2">
        <f t="shared" si="463"/>
        <v>73.247082813338025</v>
      </c>
      <c r="L944" s="6">
        <f t="shared" si="446"/>
        <v>2959.3346735001669</v>
      </c>
      <c r="M944" s="2">
        <f t="shared" si="447"/>
        <v>37.505456799568087</v>
      </c>
      <c r="N944" s="2">
        <f t="shared" si="464"/>
        <v>107.4534704871669</v>
      </c>
      <c r="O944" s="2">
        <f t="shared" si="465"/>
        <v>73.247082813338025</v>
      </c>
      <c r="P944" s="5">
        <f t="shared" si="448"/>
        <v>0.38715486698644141</v>
      </c>
      <c r="Q944" s="4">
        <f t="shared" si="466"/>
        <v>0.34903904573326311</v>
      </c>
      <c r="R944" s="4">
        <f t="shared" si="449"/>
        <v>0.27976917401752893</v>
      </c>
      <c r="S944" s="4">
        <f t="shared" si="470"/>
        <v>0</v>
      </c>
      <c r="T944" s="4">
        <f t="shared" si="471"/>
        <v>0</v>
      </c>
      <c r="U944" s="5">
        <f t="shared" si="472"/>
        <v>0.98215078974457515</v>
      </c>
      <c r="V944" s="5">
        <f t="shared" si="473"/>
        <v>-12.18819560343584</v>
      </c>
      <c r="W944" s="5">
        <f t="shared" si="474"/>
        <v>20.376691701419571</v>
      </c>
      <c r="X944" s="5">
        <f t="shared" si="450"/>
        <v>1</v>
      </c>
      <c r="Y944" s="5">
        <f t="shared" si="451"/>
        <v>-7.6021261093322259E-2</v>
      </c>
      <c r="Z944" s="5">
        <f t="shared" si="452"/>
        <v>13.930435082996977</v>
      </c>
      <c r="AA944" s="5">
        <f t="shared" si="453"/>
        <v>8.3360701758234228</v>
      </c>
      <c r="AB944" s="5">
        <f t="shared" si="454"/>
        <v>0.90612952865125285</v>
      </c>
      <c r="AC944" s="5">
        <f t="shared" si="455"/>
        <v>1.7422394795611371</v>
      </c>
      <c r="AD944" s="5">
        <f t="shared" si="456"/>
        <v>-3.4612381227570062</v>
      </c>
      <c r="AE944">
        <f t="shared" si="445"/>
        <v>0</v>
      </c>
    </row>
    <row r="945" spans="1:31" x14ac:dyDescent="0.2">
      <c r="A945">
        <f t="shared" si="475"/>
        <v>9.1299999999998498</v>
      </c>
      <c r="B945" s="5">
        <f t="shared" si="457"/>
        <v>-61.578217163394498</v>
      </c>
      <c r="C945" s="5">
        <f t="shared" si="458"/>
        <v>585.53952568613465</v>
      </c>
      <c r="D945" s="5">
        <f t="shared" si="459"/>
        <v>-282.8325600272305</v>
      </c>
      <c r="E945" s="2">
        <f t="shared" si="467"/>
        <v>588.76855636978928</v>
      </c>
      <c r="F945" s="2">
        <f t="shared" si="468"/>
        <v>-6.0034389467508449</v>
      </c>
      <c r="G945" s="3">
        <f t="shared" si="460"/>
        <v>-4.4319268223513868</v>
      </c>
      <c r="H945" s="3">
        <f t="shared" si="461"/>
        <v>55.128747881161971</v>
      </c>
      <c r="I945" s="3">
        <f t="shared" si="462"/>
        <v>-92.171834758566646</v>
      </c>
      <c r="J945" s="2">
        <f t="shared" si="469"/>
        <v>107.49171103421841</v>
      </c>
      <c r="K945" s="2">
        <f t="shared" si="463"/>
        <v>73.27314998924227</v>
      </c>
      <c r="L945" s="6">
        <f t="shared" si="446"/>
        <v>2959.3318015733689</v>
      </c>
      <c r="M945" s="2">
        <f t="shared" si="447"/>
        <v>37.505420401884713</v>
      </c>
      <c r="N945" s="2">
        <f t="shared" si="464"/>
        <v>107.49171103421841</v>
      </c>
      <c r="O945" s="2">
        <f t="shared" si="465"/>
        <v>73.27314998924227</v>
      </c>
      <c r="P945" s="5">
        <f t="shared" si="448"/>
        <v>0.3871546993779999</v>
      </c>
      <c r="Q945" s="4">
        <f t="shared" si="466"/>
        <v>0.34891453527933342</v>
      </c>
      <c r="R945" s="4">
        <f t="shared" si="449"/>
        <v>0.27972752561594516</v>
      </c>
      <c r="S945" s="4">
        <f t="shared" si="470"/>
        <v>0</v>
      </c>
      <c r="T945" s="4">
        <f t="shared" si="471"/>
        <v>0</v>
      </c>
      <c r="U945" s="5">
        <f t="shared" si="472"/>
        <v>0.9804952209252652</v>
      </c>
      <c r="V945" s="5">
        <f t="shared" si="473"/>
        <v>-12.196382295950171</v>
      </c>
      <c r="W945" s="5">
        <f t="shared" si="474"/>
        <v>20.391591988592292</v>
      </c>
      <c r="X945" s="5">
        <f t="shared" si="450"/>
        <v>1</v>
      </c>
      <c r="Y945" s="5">
        <f t="shared" si="451"/>
        <v>-7.5935350955926892E-2</v>
      </c>
      <c r="Z945" s="5">
        <f t="shared" si="452"/>
        <v>13.93897816894488</v>
      </c>
      <c r="AA945" s="5">
        <f t="shared" si="453"/>
        <v>8.3406710426147583</v>
      </c>
      <c r="AB945" s="5">
        <f t="shared" si="454"/>
        <v>0.90455986996933835</v>
      </c>
      <c r="AC945" s="5">
        <f t="shared" si="455"/>
        <v>1.7425958729947091</v>
      </c>
      <c r="AD945" s="5">
        <f t="shared" si="456"/>
        <v>-3.4417369687929487</v>
      </c>
      <c r="AE945">
        <f t="shared" si="445"/>
        <v>0</v>
      </c>
    </row>
    <row r="946" spans="1:31" x14ac:dyDescent="0.2">
      <c r="A946">
        <f t="shared" si="475"/>
        <v>9.1399999999998496</v>
      </c>
      <c r="B946" s="5">
        <f t="shared" si="457"/>
        <v>-61.622491203624513</v>
      </c>
      <c r="C946" s="5">
        <f t="shared" si="458"/>
        <v>586.09090029473998</v>
      </c>
      <c r="D946" s="5">
        <f t="shared" si="459"/>
        <v>-283.75445046166465</v>
      </c>
      <c r="E946" s="2">
        <f t="shared" si="467"/>
        <v>589.32153772829281</v>
      </c>
      <c r="F946" s="2">
        <f t="shared" si="468"/>
        <v>-6.00211320717088</v>
      </c>
      <c r="G946" s="3">
        <f t="shared" si="460"/>
        <v>-4.422881223651693</v>
      </c>
      <c r="H946" s="3">
        <f t="shared" si="461"/>
        <v>55.146173839891915</v>
      </c>
      <c r="I946" s="3">
        <f t="shared" si="462"/>
        <v>-92.206252128254576</v>
      </c>
      <c r="J946" s="2">
        <f t="shared" si="469"/>
        <v>107.52978796146378</v>
      </c>
      <c r="K946" s="2">
        <f t="shared" si="463"/>
        <v>73.299105631536321</v>
      </c>
      <c r="L946" s="6">
        <f t="shared" si="446"/>
        <v>2959.3289311233225</v>
      </c>
      <c r="M946" s="2">
        <f t="shared" si="447"/>
        <v>37.505384022917106</v>
      </c>
      <c r="N946" s="2">
        <f t="shared" si="464"/>
        <v>107.52978796146378</v>
      </c>
      <c r="O946" s="2">
        <f t="shared" si="465"/>
        <v>73.299105631536321</v>
      </c>
      <c r="P946" s="5">
        <f t="shared" si="448"/>
        <v>0.38715453185590554</v>
      </c>
      <c r="Q946" s="4">
        <f t="shared" si="466"/>
        <v>0.34879064428508105</v>
      </c>
      <c r="R946" s="4">
        <f t="shared" si="449"/>
        <v>0.27968606722742345</v>
      </c>
      <c r="S946" s="4">
        <f t="shared" si="470"/>
        <v>0</v>
      </c>
      <c r="T946" s="4">
        <f t="shared" si="471"/>
        <v>0</v>
      </c>
      <c r="U946" s="5">
        <f t="shared" si="472"/>
        <v>0.97884021185544745</v>
      </c>
      <c r="V946" s="5">
        <f t="shared" si="473"/>
        <v>-12.204553944564184</v>
      </c>
      <c r="W946" s="5">
        <f t="shared" si="474"/>
        <v>20.406423506236397</v>
      </c>
      <c r="X946" s="5">
        <f t="shared" si="450"/>
        <v>1</v>
      </c>
      <c r="Y946" s="5">
        <f t="shared" si="451"/>
        <v>-7.5853937687253417E-2</v>
      </c>
      <c r="Z946" s="5">
        <f t="shared" si="452"/>
        <v>13.947479880169066</v>
      </c>
      <c r="AA946" s="5">
        <f t="shared" si="453"/>
        <v>8.3452653729664306</v>
      </c>
      <c r="AB946" s="5">
        <f t="shared" si="454"/>
        <v>0.90298627416819399</v>
      </c>
      <c r="AC946" s="5">
        <f t="shared" si="455"/>
        <v>1.7429259356048821</v>
      </c>
      <c r="AD946" s="5">
        <f t="shared" si="456"/>
        <v>-3.4223111207971719</v>
      </c>
      <c r="AE946">
        <f t="shared" si="445"/>
        <v>0</v>
      </c>
    </row>
    <row r="947" spans="1:31" x14ac:dyDescent="0.2">
      <c r="A947">
        <f t="shared" si="475"/>
        <v>9.1499999999998494</v>
      </c>
      <c r="B947" s="5">
        <f t="shared" si="457"/>
        <v>-61.666674866547325</v>
      </c>
      <c r="C947" s="5">
        <f t="shared" si="458"/>
        <v>586.64244917943563</v>
      </c>
      <c r="D947" s="5">
        <f t="shared" si="459"/>
        <v>-284.67668409850324</v>
      </c>
      <c r="E947" s="2">
        <f t="shared" si="467"/>
        <v>589.87468327462841</v>
      </c>
      <c r="F947" s="2">
        <f t="shared" si="468"/>
        <v>-6.0007794531295611</v>
      </c>
      <c r="G947" s="3">
        <f t="shared" si="460"/>
        <v>-4.4138513609100114</v>
      </c>
      <c r="H947" s="3">
        <f t="shared" si="461"/>
        <v>55.163603099247965</v>
      </c>
      <c r="I947" s="3">
        <f t="shared" si="462"/>
        <v>-92.240475239462555</v>
      </c>
      <c r="J947" s="2">
        <f t="shared" si="469"/>
        <v>107.56770176558329</v>
      </c>
      <c r="K947" s="2">
        <f t="shared" si="463"/>
        <v>73.324950078788888</v>
      </c>
      <c r="L947" s="6">
        <f t="shared" si="446"/>
        <v>2959.3260621507566</v>
      </c>
      <c r="M947" s="2">
        <f t="shared" si="447"/>
        <v>37.505347662674517</v>
      </c>
      <c r="N947" s="2">
        <f t="shared" si="464"/>
        <v>107.56770176558329</v>
      </c>
      <c r="O947" s="2">
        <f t="shared" si="465"/>
        <v>73.324950078788888</v>
      </c>
      <c r="P947" s="5">
        <f t="shared" si="448"/>
        <v>0.38715436442020068</v>
      </c>
      <c r="Q947" s="4">
        <f t="shared" si="466"/>
        <v>0.3486673699174867</v>
      </c>
      <c r="R947" s="4">
        <f t="shared" si="449"/>
        <v>0.27964479815005222</v>
      </c>
      <c r="S947" s="4">
        <f t="shared" si="470"/>
        <v>0</v>
      </c>
      <c r="T947" s="4">
        <f t="shared" si="471"/>
        <v>0</v>
      </c>
      <c r="U947" s="5">
        <f t="shared" si="472"/>
        <v>0.97718578859062155</v>
      </c>
      <c r="V947" s="5">
        <f t="shared" si="473"/>
        <v>-12.212710530633947</v>
      </c>
      <c r="W947" s="5">
        <f t="shared" si="474"/>
        <v>20.421186434847321</v>
      </c>
      <c r="X947" s="5">
        <f t="shared" si="450"/>
        <v>0.99999999999999978</v>
      </c>
      <c r="Y947" s="5">
        <f t="shared" si="451"/>
        <v>-7.5776996960502704E-2</v>
      </c>
      <c r="Z947" s="5">
        <f t="shared" si="452"/>
        <v>13.955940344542419</v>
      </c>
      <c r="AA947" s="5">
        <f t="shared" si="453"/>
        <v>8.3498531468403918</v>
      </c>
      <c r="AB947" s="5">
        <f t="shared" si="454"/>
        <v>0.90140879163011889</v>
      </c>
      <c r="AC947" s="5">
        <f t="shared" si="455"/>
        <v>1.7432298139084725</v>
      </c>
      <c r="AD947" s="5">
        <f t="shared" si="456"/>
        <v>-3.4029604183122864</v>
      </c>
      <c r="AE947">
        <f t="shared" si="445"/>
        <v>0</v>
      </c>
    </row>
    <row r="948" spans="1:31" x14ac:dyDescent="0.2">
      <c r="A948">
        <f t="shared" si="475"/>
        <v>9.1599999999998492</v>
      </c>
      <c r="B948" s="5">
        <f t="shared" si="457"/>
        <v>-61.71076830971684</v>
      </c>
      <c r="C948" s="5">
        <f t="shared" si="458"/>
        <v>587.19417237191874</v>
      </c>
      <c r="D948" s="5">
        <f t="shared" si="459"/>
        <v>-285.5992589989188</v>
      </c>
      <c r="E948" s="2">
        <f t="shared" si="467"/>
        <v>590.42799306343716</v>
      </c>
      <c r="F948" s="2">
        <f t="shared" si="468"/>
        <v>-5.9994377231480112</v>
      </c>
      <c r="G948" s="3">
        <f t="shared" si="460"/>
        <v>-4.40483727299371</v>
      </c>
      <c r="H948" s="3">
        <f t="shared" si="461"/>
        <v>55.181035397387049</v>
      </c>
      <c r="I948" s="3">
        <f t="shared" si="462"/>
        <v>-92.274504843645673</v>
      </c>
      <c r="J948" s="2">
        <f t="shared" si="469"/>
        <v>107.60545294300483</v>
      </c>
      <c r="K948" s="2">
        <f t="shared" si="463"/>
        <v>73.350683669396616</v>
      </c>
      <c r="L948" s="6">
        <f t="shared" si="446"/>
        <v>2959.3231946563665</v>
      </c>
      <c r="M948" s="2">
        <f t="shared" si="447"/>
        <v>37.505311321165756</v>
      </c>
      <c r="N948" s="2">
        <f t="shared" si="464"/>
        <v>107.60545294300483</v>
      </c>
      <c r="O948" s="2">
        <f t="shared" si="465"/>
        <v>73.350683669396616</v>
      </c>
      <c r="P948" s="5">
        <f t="shared" si="448"/>
        <v>0.38715419707092563</v>
      </c>
      <c r="Q948" s="4">
        <f t="shared" si="466"/>
        <v>0.34854470935623605</v>
      </c>
      <c r="R948" s="4">
        <f t="shared" si="449"/>
        <v>0.27960371768364245</v>
      </c>
      <c r="S948" s="4">
        <f t="shared" si="470"/>
        <v>0</v>
      </c>
      <c r="T948" s="4">
        <f t="shared" si="471"/>
        <v>0</v>
      </c>
      <c r="U948" s="5">
        <f t="shared" si="472"/>
        <v>0.97553197701602912</v>
      </c>
      <c r="V948" s="5">
        <f t="shared" si="473"/>
        <v>-12.220852035793545</v>
      </c>
      <c r="W948" s="5">
        <f t="shared" si="474"/>
        <v>20.435880955283896</v>
      </c>
      <c r="X948" s="5">
        <f t="shared" si="450"/>
        <v>1</v>
      </c>
      <c r="Y948" s="5">
        <f t="shared" si="451"/>
        <v>-7.5704504493120106E-2</v>
      </c>
      <c r="Z948" s="5">
        <f t="shared" si="452"/>
        <v>13.964359689936044</v>
      </c>
      <c r="AA948" s="5">
        <f t="shared" si="453"/>
        <v>8.3544343443682791</v>
      </c>
      <c r="AB948" s="5">
        <f t="shared" si="454"/>
        <v>0.89982747252290896</v>
      </c>
      <c r="AC948" s="5">
        <f t="shared" si="455"/>
        <v>1.7435076541424994</v>
      </c>
      <c r="AD948" s="5">
        <f t="shared" si="456"/>
        <v>-3.3836847003478248</v>
      </c>
      <c r="AE948">
        <f t="shared" si="445"/>
        <v>0</v>
      </c>
    </row>
    <row r="949" spans="1:31" x14ac:dyDescent="0.2">
      <c r="A949">
        <f t="shared" si="475"/>
        <v>9.1699999999998489</v>
      </c>
      <c r="B949" s="5">
        <f t="shared" si="457"/>
        <v>-61.754771691073152</v>
      </c>
      <c r="C949" s="5">
        <f t="shared" si="458"/>
        <v>587.7460699012754</v>
      </c>
      <c r="D949" s="5">
        <f t="shared" si="459"/>
        <v>-286.52217323159027</v>
      </c>
      <c r="E949" s="2">
        <f t="shared" si="467"/>
        <v>590.98146714682298</v>
      </c>
      <c r="F949" s="2">
        <f t="shared" si="468"/>
        <v>-5.9980880556805678</v>
      </c>
      <c r="G949" s="3">
        <f t="shared" si="460"/>
        <v>-4.3958389982684807</v>
      </c>
      <c r="H949" s="3">
        <f t="shared" si="461"/>
        <v>55.198470473928474</v>
      </c>
      <c r="I949" s="3">
        <f t="shared" si="462"/>
        <v>-92.308341690649158</v>
      </c>
      <c r="J949" s="2">
        <f t="shared" si="469"/>
        <v>107.64304198989123</v>
      </c>
      <c r="K949" s="2">
        <f t="shared" si="463"/>
        <v>73.376306741575476</v>
      </c>
      <c r="L949" s="6">
        <f t="shared" si="446"/>
        <v>2959.3203286408107</v>
      </c>
      <c r="M949" s="2">
        <f t="shared" si="447"/>
        <v>37.505274998399159</v>
      </c>
      <c r="N949" s="2">
        <f t="shared" si="464"/>
        <v>107.64304198989123</v>
      </c>
      <c r="O949" s="2">
        <f t="shared" si="465"/>
        <v>73.376306741575476</v>
      </c>
      <c r="P949" s="5">
        <f t="shared" si="448"/>
        <v>0.38715402980811858</v>
      </c>
      <c r="Q949" s="4">
        <f t="shared" si="466"/>
        <v>0.34842265979366582</v>
      </c>
      <c r="R949" s="4">
        <f t="shared" si="449"/>
        <v>0.27956282512973157</v>
      </c>
      <c r="S949" s="4">
        <f t="shared" si="470"/>
        <v>0</v>
      </c>
      <c r="T949" s="4">
        <f t="shared" si="471"/>
        <v>0</v>
      </c>
      <c r="U949" s="5">
        <f t="shared" si="472"/>
        <v>0.97387880284687312</v>
      </c>
      <c r="V949" s="5">
        <f t="shared" si="473"/>
        <v>-12.228978441954458</v>
      </c>
      <c r="W949" s="5">
        <f t="shared" si="474"/>
        <v>20.450507248759557</v>
      </c>
      <c r="X949" s="5">
        <f t="shared" si="450"/>
        <v>0.99999999999999978</v>
      </c>
      <c r="Y949" s="5">
        <f t="shared" si="451"/>
        <v>-7.5636436047323133E-2</v>
      </c>
      <c r="Z949" s="5">
        <f t="shared" si="452"/>
        <v>13.972738044215436</v>
      </c>
      <c r="AA949" s="5">
        <f t="shared" si="453"/>
        <v>8.3590089458512455</v>
      </c>
      <c r="AB949" s="5">
        <f t="shared" si="454"/>
        <v>0.89824236679954994</v>
      </c>
      <c r="AC949" s="5">
        <f t="shared" si="455"/>
        <v>1.7437596022609778</v>
      </c>
      <c r="AD949" s="5">
        <f t="shared" si="456"/>
        <v>-3.3644838053891988</v>
      </c>
      <c r="AE949">
        <f t="shared" si="445"/>
        <v>0</v>
      </c>
    </row>
    <row r="950" spans="1:31" x14ac:dyDescent="0.2">
      <c r="A950">
        <f t="shared" si="475"/>
        <v>9.1799999999998487</v>
      </c>
      <c r="B950" s="5">
        <f t="shared" si="457"/>
        <v>-61.798685168937496</v>
      </c>
      <c r="C950" s="5">
        <f t="shared" si="458"/>
        <v>588.29814179399477</v>
      </c>
      <c r="D950" s="5">
        <f t="shared" si="459"/>
        <v>-287.445424872687</v>
      </c>
      <c r="E950" s="2">
        <f t="shared" si="467"/>
        <v>591.5351055743663</v>
      </c>
      <c r="F950" s="2">
        <f t="shared" si="468"/>
        <v>-5.996730489114336</v>
      </c>
      <c r="G950" s="3">
        <f t="shared" si="460"/>
        <v>-4.3868565746004853</v>
      </c>
      <c r="H950" s="3">
        <f t="shared" si="461"/>
        <v>55.215908069951084</v>
      </c>
      <c r="I950" s="3">
        <f t="shared" si="462"/>
        <v>-92.341986528703046</v>
      </c>
      <c r="J950" s="2">
        <f t="shared" si="469"/>
        <v>107.68046940212778</v>
      </c>
      <c r="K950" s="2">
        <f t="shared" si="463"/>
        <v>73.401819633352275</v>
      </c>
      <c r="L950" s="6">
        <f t="shared" si="446"/>
        <v>2959.3174641047144</v>
      </c>
      <c r="M950" s="2">
        <f t="shared" si="447"/>
        <v>37.505238694382662</v>
      </c>
      <c r="N950" s="2">
        <f t="shared" si="464"/>
        <v>107.68046940212778</v>
      </c>
      <c r="O950" s="2">
        <f t="shared" si="465"/>
        <v>73.401819633352275</v>
      </c>
      <c r="P950" s="5">
        <f t="shared" si="448"/>
        <v>0.38715386263181573</v>
      </c>
      <c r="Q950" s="4">
        <f t="shared" si="466"/>
        <v>0.3483012184347104</v>
      </c>
      <c r="R950" s="4">
        <f t="shared" si="449"/>
        <v>0.27952211979158803</v>
      </c>
      <c r="S950" s="4">
        <f t="shared" si="470"/>
        <v>0</v>
      </c>
      <c r="T950" s="4">
        <f t="shared" si="471"/>
        <v>0</v>
      </c>
      <c r="U950" s="5">
        <f t="shared" si="472"/>
        <v>0.97222629162854546</v>
      </c>
      <c r="V950" s="5">
        <f t="shared" si="473"/>
        <v>-12.237089731304954</v>
      </c>
      <c r="W950" s="5">
        <f t="shared" si="474"/>
        <v>20.46506549683361</v>
      </c>
      <c r="X950" s="5">
        <f t="shared" si="450"/>
        <v>1</v>
      </c>
      <c r="Y950" s="5">
        <f t="shared" si="451"/>
        <v>-7.5572767430628088E-2</v>
      </c>
      <c r="Z950" s="5">
        <f t="shared" si="452"/>
        <v>13.981075535236748</v>
      </c>
      <c r="AA950" s="5">
        <f t="shared" si="453"/>
        <v>8.3635769317598339</v>
      </c>
      <c r="AB950" s="5">
        <f t="shared" si="454"/>
        <v>0.89665352419791733</v>
      </c>
      <c r="AC950" s="5">
        <f t="shared" si="455"/>
        <v>1.7439858039317944</v>
      </c>
      <c r="AD950" s="5">
        <f t="shared" si="456"/>
        <v>-3.3453575714065558</v>
      </c>
      <c r="AE950">
        <f t="shared" si="445"/>
        <v>0</v>
      </c>
    </row>
    <row r="951" spans="1:31" x14ac:dyDescent="0.2">
      <c r="A951">
        <f t="shared" si="475"/>
        <v>9.1899999999998485</v>
      </c>
      <c r="B951" s="5">
        <f t="shared" si="457"/>
        <v>-61.842508902007289</v>
      </c>
      <c r="C951" s="5">
        <f t="shared" si="458"/>
        <v>588.8503880739845</v>
      </c>
      <c r="D951" s="5">
        <f t="shared" si="459"/>
        <v>-288.3690120058526</v>
      </c>
      <c r="E951" s="2">
        <f t="shared" si="467"/>
        <v>592.08890839313733</v>
      </c>
      <c r="F951" s="2">
        <f t="shared" si="468"/>
        <v>-5.9953650617687391</v>
      </c>
      <c r="G951" s="3">
        <f t="shared" si="460"/>
        <v>-4.3778900393585065</v>
      </c>
      <c r="H951" s="3">
        <f t="shared" si="461"/>
        <v>55.233347927990401</v>
      </c>
      <c r="I951" s="3">
        <f t="shared" si="462"/>
        <v>-92.375440104417109</v>
      </c>
      <c r="J951" s="2">
        <f t="shared" si="469"/>
        <v>107.7177356753098</v>
      </c>
      <c r="K951" s="2">
        <f t="shared" si="463"/>
        <v>73.427222682556092</v>
      </c>
      <c r="L951" s="6">
        <f t="shared" si="446"/>
        <v>2959.3146010486671</v>
      </c>
      <c r="M951" s="2">
        <f t="shared" si="447"/>
        <v>37.505202409123733</v>
      </c>
      <c r="N951" s="2">
        <f t="shared" si="464"/>
        <v>107.7177356753098</v>
      </c>
      <c r="O951" s="2">
        <f t="shared" si="465"/>
        <v>73.427222682556092</v>
      </c>
      <c r="P951" s="5">
        <f t="shared" si="448"/>
        <v>0.38715369554205126</v>
      </c>
      <c r="Q951" s="4">
        <f t="shared" si="466"/>
        <v>0.34818038249684796</v>
      </c>
      <c r="R951" s="4">
        <f t="shared" si="449"/>
        <v>0.27948160097421498</v>
      </c>
      <c r="S951" s="4">
        <f t="shared" si="470"/>
        <v>0</v>
      </c>
      <c r="T951" s="4">
        <f t="shared" si="471"/>
        <v>0</v>
      </c>
      <c r="U951" s="5">
        <f t="shared" si="472"/>
        <v>0.97057446873685849</v>
      </c>
      <c r="V951" s="5">
        <f t="shared" si="473"/>
        <v>-12.245185886309413</v>
      </c>
      <c r="W951" s="5">
        <f t="shared" si="474"/>
        <v>20.479555881402547</v>
      </c>
      <c r="X951" s="5">
        <f t="shared" si="450"/>
        <v>1</v>
      </c>
      <c r="Y951" s="5">
        <f t="shared" si="451"/>
        <v>-7.5513474496363822E-2</v>
      </c>
      <c r="Z951" s="5">
        <f t="shared" si="452"/>
        <v>13.989372290843047</v>
      </c>
      <c r="AA951" s="5">
        <f t="shared" si="453"/>
        <v>8.3681382827338133</v>
      </c>
      <c r="AB951" s="5">
        <f t="shared" si="454"/>
        <v>0.89506099424049468</v>
      </c>
      <c r="AC951" s="5">
        <f t="shared" si="455"/>
        <v>1.7441864045336342</v>
      </c>
      <c r="AD951" s="5">
        <f t="shared" si="456"/>
        <v>-3.3263058358636393</v>
      </c>
      <c r="AE951">
        <f t="shared" si="445"/>
        <v>0</v>
      </c>
    </row>
    <row r="952" spans="1:31" x14ac:dyDescent="0.2">
      <c r="A952">
        <f t="shared" si="475"/>
        <v>9.1999999999998483</v>
      </c>
      <c r="B952" s="5">
        <f t="shared" si="457"/>
        <v>-61.886243049351158</v>
      </c>
      <c r="C952" s="5">
        <f t="shared" si="458"/>
        <v>589.40280876258464</v>
      </c>
      <c r="D952" s="5">
        <f t="shared" si="459"/>
        <v>-289.29293272218854</v>
      </c>
      <c r="E952" s="2">
        <f t="shared" si="467"/>
        <v>592.64287564771018</v>
      </c>
      <c r="F952" s="2">
        <f t="shared" si="468"/>
        <v>-5.9939918118950928</v>
      </c>
      <c r="G952" s="3">
        <f t="shared" si="460"/>
        <v>-4.3689394294161019</v>
      </c>
      <c r="H952" s="3">
        <f t="shared" si="461"/>
        <v>55.250789792035739</v>
      </c>
      <c r="I952" s="3">
        <f t="shared" si="462"/>
        <v>-92.408703162775751</v>
      </c>
      <c r="J952" s="2">
        <f t="shared" si="469"/>
        <v>107.75484130473038</v>
      </c>
      <c r="K952" s="2">
        <f t="shared" si="463"/>
        <v>73.452516226810076</v>
      </c>
      <c r="L952" s="6">
        <f t="shared" si="446"/>
        <v>2959.3117394732244</v>
      </c>
      <c r="M952" s="2">
        <f t="shared" si="447"/>
        <v>37.505166142629406</v>
      </c>
      <c r="N952" s="2">
        <f t="shared" si="464"/>
        <v>107.75484130473038</v>
      </c>
      <c r="O952" s="2">
        <f t="shared" si="465"/>
        <v>73.452516226810076</v>
      </c>
      <c r="P952" s="5">
        <f t="shared" si="448"/>
        <v>0.38715352853885737</v>
      </c>
      <c r="Q952" s="4">
        <f t="shared" si="466"/>
        <v>0.34806014921004713</v>
      </c>
      <c r="R952" s="4">
        <f t="shared" si="449"/>
        <v>0.27944126798435409</v>
      </c>
      <c r="S952" s="4">
        <f t="shared" si="470"/>
        <v>0</v>
      </c>
      <c r="T952" s="4">
        <f t="shared" si="471"/>
        <v>0</v>
      </c>
      <c r="U952" s="5">
        <f t="shared" si="472"/>
        <v>0.96892335937828789</v>
      </c>
      <c r="V952" s="5">
        <f t="shared" si="473"/>
        <v>-12.253266889707726</v>
      </c>
      <c r="W952" s="5">
        <f t="shared" si="474"/>
        <v>20.493978584691455</v>
      </c>
      <c r="X952" s="5">
        <f t="shared" si="450"/>
        <v>1</v>
      </c>
      <c r="Y952" s="5">
        <f t="shared" si="451"/>
        <v>-7.5458533144184423E-2</v>
      </c>
      <c r="Z952" s="5">
        <f t="shared" si="452"/>
        <v>13.997628438860628</v>
      </c>
      <c r="AA952" s="5">
        <f t="shared" si="453"/>
        <v>8.3726929795820002</v>
      </c>
      <c r="AB952" s="5">
        <f t="shared" si="454"/>
        <v>0.8934648262341035</v>
      </c>
      <c r="AC952" s="5">
        <f t="shared" si="455"/>
        <v>1.7443615491529023</v>
      </c>
      <c r="AD952" s="5">
        <f t="shared" si="456"/>
        <v>-3.3073284357265464</v>
      </c>
      <c r="AE952">
        <f t="shared" si="445"/>
        <v>0</v>
      </c>
    </row>
    <row r="953" spans="1:31" x14ac:dyDescent="0.2">
      <c r="A953">
        <f t="shared" si="475"/>
        <v>9.2099999999998481</v>
      </c>
      <c r="B953" s="5">
        <f t="shared" si="457"/>
        <v>-61.929887770404008</v>
      </c>
      <c r="C953" s="5">
        <f t="shared" si="458"/>
        <v>589.9554038785825</v>
      </c>
      <c r="D953" s="5">
        <f t="shared" si="459"/>
        <v>-290.21718512023813</v>
      </c>
      <c r="E953" s="2">
        <f t="shared" si="467"/>
        <v>593.19700738017571</v>
      </c>
      <c r="F953" s="2">
        <f t="shared" si="468"/>
        <v>-5.9926107776761599</v>
      </c>
      <c r="G953" s="3">
        <f t="shared" si="460"/>
        <v>-4.3600047811537612</v>
      </c>
      <c r="H953" s="3">
        <f t="shared" si="461"/>
        <v>55.268233407527269</v>
      </c>
      <c r="I953" s="3">
        <f t="shared" si="462"/>
        <v>-92.441776447133023</v>
      </c>
      <c r="J953" s="2">
        <f t="shared" si="469"/>
        <v>107.79178678536836</v>
      </c>
      <c r="K953" s="2">
        <f t="shared" si="463"/>
        <v>73.477700603523076</v>
      </c>
      <c r="L953" s="6">
        <f t="shared" si="446"/>
        <v>2959.3088793789075</v>
      </c>
      <c r="M953" s="2">
        <f t="shared" si="447"/>
        <v>37.50512989490629</v>
      </c>
      <c r="N953" s="2">
        <f t="shared" si="464"/>
        <v>107.79178678536836</v>
      </c>
      <c r="O953" s="2">
        <f t="shared" si="465"/>
        <v>73.477700603523076</v>
      </c>
      <c r="P953" s="5">
        <f t="shared" si="448"/>
        <v>0.38715336162226416</v>
      </c>
      <c r="Q953" s="4">
        <f t="shared" si="466"/>
        <v>0.3479405158167137</v>
      </c>
      <c r="R953" s="4">
        <f t="shared" si="449"/>
        <v>0.27940112013048929</v>
      </c>
      <c r="S953" s="4">
        <f t="shared" si="470"/>
        <v>0</v>
      </c>
      <c r="T953" s="4">
        <f t="shared" si="471"/>
        <v>0</v>
      </c>
      <c r="U953" s="5">
        <f t="shared" si="472"/>
        <v>0.9672729885902196</v>
      </c>
      <c r="V953" s="5">
        <f t="shared" si="473"/>
        <v>-12.261332724514597</v>
      </c>
      <c r="W953" s="5">
        <f t="shared" si="474"/>
        <v>20.508333789245437</v>
      </c>
      <c r="X953" s="5">
        <f t="shared" si="450"/>
        <v>1</v>
      </c>
      <c r="Y953" s="5">
        <f t="shared" si="451"/>
        <v>-7.5407919320570893E-2</v>
      </c>
      <c r="Z953" s="5">
        <f t="shared" si="452"/>
        <v>14.00584410709534</v>
      </c>
      <c r="AA953" s="5">
        <f t="shared" si="453"/>
        <v>8.3772410032820996</v>
      </c>
      <c r="AB953" s="5">
        <f t="shared" si="454"/>
        <v>0.8918650692696487</v>
      </c>
      <c r="AC953" s="5">
        <f t="shared" si="455"/>
        <v>1.7445113825807432</v>
      </c>
      <c r="AD953" s="5">
        <f t="shared" si="456"/>
        <v>-3.2884252074724643</v>
      </c>
      <c r="AE953">
        <f t="shared" si="445"/>
        <v>0</v>
      </c>
    </row>
    <row r="954" spans="1:31" x14ac:dyDescent="0.2">
      <c r="A954">
        <f t="shared" si="475"/>
        <v>9.2199999999998479</v>
      </c>
      <c r="B954" s="5">
        <f t="shared" si="457"/>
        <v>-61.973443224962082</v>
      </c>
      <c r="C954" s="5">
        <f t="shared" si="458"/>
        <v>590.50817343822689</v>
      </c>
      <c r="D954" s="5">
        <f t="shared" si="459"/>
        <v>-291.14176730596984</v>
      </c>
      <c r="E954" s="2">
        <f t="shared" si="467"/>
        <v>593.75130363015512</v>
      </c>
      <c r="F954" s="2">
        <f t="shared" si="468"/>
        <v>-5.9912219972257308</v>
      </c>
      <c r="G954" s="3">
        <f t="shared" si="460"/>
        <v>-4.3510861304610646</v>
      </c>
      <c r="H954" s="3">
        <f t="shared" si="461"/>
        <v>55.285678521353077</v>
      </c>
      <c r="I954" s="3">
        <f t="shared" si="462"/>
        <v>-92.474660699207746</v>
      </c>
      <c r="J954" s="2">
        <f t="shared" si="469"/>
        <v>107.82857261187634</v>
      </c>
      <c r="K954" s="2">
        <f t="shared" si="463"/>
        <v>73.502776149881612</v>
      </c>
      <c r="L954" s="6">
        <f t="shared" si="446"/>
        <v>2959.3060207662033</v>
      </c>
      <c r="M954" s="2">
        <f t="shared" si="447"/>
        <v>37.505093665960565</v>
      </c>
      <c r="N954" s="2">
        <f t="shared" si="464"/>
        <v>107.82857261187634</v>
      </c>
      <c r="O954" s="2">
        <f t="shared" si="465"/>
        <v>73.502776149881612</v>
      </c>
      <c r="P954" s="5">
        <f t="shared" si="448"/>
        <v>0.38715319479229987</v>
      </c>
      <c r="Q954" s="4">
        <f t="shared" si="466"/>
        <v>0.34782147957163739</v>
      </c>
      <c r="R954" s="4">
        <f t="shared" si="449"/>
        <v>0.27936115672285067</v>
      </c>
      <c r="S954" s="4">
        <f t="shared" si="470"/>
        <v>0</v>
      </c>
      <c r="T954" s="4">
        <f t="shared" si="471"/>
        <v>0</v>
      </c>
      <c r="U954" s="5">
        <f t="shared" si="472"/>
        <v>0.96562338124120728</v>
      </c>
      <c r="V954" s="5">
        <f t="shared" si="473"/>
        <v>-12.269383374018931</v>
      </c>
      <c r="W954" s="5">
        <f t="shared" si="474"/>
        <v>20.522621677921165</v>
      </c>
      <c r="X954" s="5">
        <f t="shared" si="450"/>
        <v>1</v>
      </c>
      <c r="Y954" s="5">
        <f t="shared" si="451"/>
        <v>-7.5361609019327147E-2</v>
      </c>
      <c r="Z954" s="5">
        <f t="shared" si="452"/>
        <v>14.014019423329</v>
      </c>
      <c r="AA954" s="5">
        <f t="shared" si="453"/>
        <v>8.3817823349805352</v>
      </c>
      <c r="AB954" s="5">
        <f t="shared" si="454"/>
        <v>0.89026177222188019</v>
      </c>
      <c r="AC954" s="5">
        <f t="shared" si="455"/>
        <v>1.7446360493100688</v>
      </c>
      <c r="AD954" s="5">
        <f t="shared" si="456"/>
        <v>-3.2695959870982989</v>
      </c>
      <c r="AE954">
        <f t="shared" si="445"/>
        <v>0</v>
      </c>
    </row>
    <row r="955" spans="1:31" x14ac:dyDescent="0.2">
      <c r="A955">
        <f t="shared" si="475"/>
        <v>9.2299999999998477</v>
      </c>
      <c r="B955" s="5">
        <f t="shared" si="457"/>
        <v>-62.016909573178083</v>
      </c>
      <c r="C955" s="5">
        <f t="shared" si="458"/>
        <v>591.06111745524288</v>
      </c>
      <c r="D955" s="5">
        <f t="shared" si="459"/>
        <v>-292.06667739276128</v>
      </c>
      <c r="E955" s="2">
        <f t="shared" si="467"/>
        <v>594.30576443481357</v>
      </c>
      <c r="F955" s="2">
        <f t="shared" si="468"/>
        <v>-5.9898255085882033</v>
      </c>
      <c r="G955" s="3">
        <f t="shared" si="460"/>
        <v>-4.3421835127388455</v>
      </c>
      <c r="H955" s="3">
        <f t="shared" si="461"/>
        <v>55.30312488184618</v>
      </c>
      <c r="I955" s="3">
        <f t="shared" si="462"/>
        <v>-92.507356659078724</v>
      </c>
      <c r="J955" s="2">
        <f t="shared" si="469"/>
        <v>107.86519927856887</v>
      </c>
      <c r="K955" s="2">
        <f t="shared" si="463"/>
        <v>73.527743202841762</v>
      </c>
      <c r="L955" s="6">
        <f t="shared" si="446"/>
        <v>2959.3031636355668</v>
      </c>
      <c r="M955" s="2">
        <f t="shared" si="447"/>
        <v>37.505057455797974</v>
      </c>
      <c r="N955" s="2">
        <f t="shared" si="464"/>
        <v>107.86519927856887</v>
      </c>
      <c r="O955" s="2">
        <f t="shared" si="465"/>
        <v>73.527743202841762</v>
      </c>
      <c r="P955" s="5">
        <f t="shared" si="448"/>
        <v>0.38715302804899077</v>
      </c>
      <c r="Q955" s="4">
        <f t="shared" si="466"/>
        <v>0.34770303774193873</v>
      </c>
      <c r="R955" s="4">
        <f t="shared" si="449"/>
        <v>0.27932137707341753</v>
      </c>
      <c r="S955" s="4">
        <f t="shared" si="470"/>
        <v>0</v>
      </c>
      <c r="T955" s="4">
        <f t="shared" si="471"/>
        <v>0</v>
      </c>
      <c r="U955" s="5">
        <f t="shared" si="472"/>
        <v>0.96397456203123333</v>
      </c>
      <c r="V955" s="5">
        <f t="shared" si="473"/>
        <v>-12.277418821783126</v>
      </c>
      <c r="W955" s="5">
        <f t="shared" si="474"/>
        <v>20.536842433878448</v>
      </c>
      <c r="X955" s="5">
        <f t="shared" si="450"/>
        <v>0.99999999999999978</v>
      </c>
      <c r="Y955" s="5">
        <f t="shared" si="451"/>
        <v>-7.5319578282069241E-2</v>
      </c>
      <c r="Z955" s="5">
        <f t="shared" si="452"/>
        <v>14.022154515315759</v>
      </c>
      <c r="AA955" s="5">
        <f t="shared" si="453"/>
        <v>8.386316955992239</v>
      </c>
      <c r="AB955" s="5">
        <f t="shared" si="454"/>
        <v>0.88865498374916407</v>
      </c>
      <c r="AC955" s="5">
        <f t="shared" si="455"/>
        <v>1.7447356935326326</v>
      </c>
      <c r="AD955" s="5">
        <f t="shared" si="456"/>
        <v>-3.2508406101293126</v>
      </c>
      <c r="AE955">
        <f t="shared" si="445"/>
        <v>0</v>
      </c>
    </row>
    <row r="956" spans="1:31" x14ac:dyDescent="0.2">
      <c r="A956">
        <f t="shared" si="475"/>
        <v>9.2399999999998474</v>
      </c>
      <c r="B956" s="5">
        <f t="shared" si="457"/>
        <v>-62.060286975556288</v>
      </c>
      <c r="C956" s="5">
        <f t="shared" si="458"/>
        <v>591.61423594084602</v>
      </c>
      <c r="D956" s="5">
        <f t="shared" si="459"/>
        <v>-292.99191350138261</v>
      </c>
      <c r="E956" s="2">
        <f t="shared" si="467"/>
        <v>594.86038982887351</v>
      </c>
      <c r="F956" s="2">
        <f t="shared" si="468"/>
        <v>-5.9884213497381555</v>
      </c>
      <c r="G956" s="3">
        <f t="shared" si="460"/>
        <v>-4.333296962901354</v>
      </c>
      <c r="H956" s="3">
        <f t="shared" si="461"/>
        <v>55.320572238781509</v>
      </c>
      <c r="I956" s="3">
        <f t="shared" si="462"/>
        <v>-92.539865065180024</v>
      </c>
      <c r="J956" s="2">
        <f t="shared" si="469"/>
        <v>107.90166727941074</v>
      </c>
      <c r="K956" s="2">
        <f t="shared" si="463"/>
        <v>73.55260209912116</v>
      </c>
      <c r="L956" s="6">
        <f t="shared" si="446"/>
        <v>2959.3003079874179</v>
      </c>
      <c r="M956" s="2">
        <f t="shared" si="447"/>
        <v>37.505021264423867</v>
      </c>
      <c r="N956" s="2">
        <f t="shared" si="464"/>
        <v>107.90166727941074</v>
      </c>
      <c r="O956" s="2">
        <f t="shared" si="465"/>
        <v>73.55260209912116</v>
      </c>
      <c r="P956" s="5">
        <f t="shared" si="448"/>
        <v>0.38715286139236105</v>
      </c>
      <c r="Q956" s="4">
        <f t="shared" si="466"/>
        <v>0.34758518760701657</v>
      </c>
      <c r="R956" s="4">
        <f t="shared" si="449"/>
        <v>0.27928178049592212</v>
      </c>
      <c r="S956" s="4">
        <f t="shared" si="470"/>
        <v>0</v>
      </c>
      <c r="T956" s="4">
        <f t="shared" si="471"/>
        <v>0</v>
      </c>
      <c r="U956" s="5">
        <f t="shared" si="472"/>
        <v>0.96232655549197965</v>
      </c>
      <c r="V956" s="5">
        <f t="shared" si="473"/>
        <v>-12.285439051642433</v>
      </c>
      <c r="W956" s="5">
        <f t="shared" si="474"/>
        <v>20.55099624057188</v>
      </c>
      <c r="X956" s="5">
        <f t="shared" si="450"/>
        <v>0.99999999999999978</v>
      </c>
      <c r="Y956" s="5">
        <f t="shared" si="451"/>
        <v>-7.5281803198707115E-2</v>
      </c>
      <c r="Z956" s="5">
        <f t="shared" si="452"/>
        <v>14.030249510778606</v>
      </c>
      <c r="AA956" s="5">
        <f t="shared" si="453"/>
        <v>8.3908448478005031</v>
      </c>
      <c r="AB956" s="5">
        <f t="shared" si="454"/>
        <v>0.88704475229327251</v>
      </c>
      <c r="AC956" s="5">
        <f t="shared" si="455"/>
        <v>1.7448104591361737</v>
      </c>
      <c r="AD956" s="5">
        <f t="shared" si="456"/>
        <v>-3.2321589116276144</v>
      </c>
      <c r="AE956">
        <f t="shared" si="445"/>
        <v>0</v>
      </c>
    </row>
    <row r="957" spans="1:31" x14ac:dyDescent="0.2">
      <c r="A957">
        <f t="shared" ref="A957:A1020" si="476">A956+dt</f>
        <v>9.2499999999998472</v>
      </c>
      <c r="B957" s="5">
        <f t="shared" si="457"/>
        <v>-62.103575592947685</v>
      </c>
      <c r="C957" s="5">
        <f t="shared" si="458"/>
        <v>592.16752890375676</v>
      </c>
      <c r="D957" s="5">
        <f t="shared" si="459"/>
        <v>-293.91747375998</v>
      </c>
      <c r="E957" s="2">
        <f t="shared" si="467"/>
        <v>595.41517984462791</v>
      </c>
      <c r="F957" s="2">
        <f t="shared" si="468"/>
        <v>-5.9870095585799383</v>
      </c>
      <c r="G957" s="3">
        <f t="shared" si="460"/>
        <v>-4.3244265153784216</v>
      </c>
      <c r="H957" s="3">
        <f t="shared" si="461"/>
        <v>55.338020343372868</v>
      </c>
      <c r="I957" s="3">
        <f t="shared" si="462"/>
        <v>-92.572186654296303</v>
      </c>
      <c r="J957" s="2">
        <f t="shared" si="469"/>
        <v>107.93797710800555</v>
      </c>
      <c r="K957" s="2">
        <f t="shared" si="463"/>
        <v>73.577353175191234</v>
      </c>
      <c r="L957" s="6">
        <f t="shared" si="446"/>
        <v>2959.2974538221438</v>
      </c>
      <c r="M957" s="2">
        <f t="shared" si="447"/>
        <v>37.504985091843146</v>
      </c>
      <c r="N957" s="2">
        <f t="shared" si="464"/>
        <v>107.93797710800555</v>
      </c>
      <c r="O957" s="2">
        <f t="shared" si="465"/>
        <v>73.577353175191234</v>
      </c>
      <c r="P957" s="5">
        <f t="shared" si="448"/>
        <v>0.3871526948224332</v>
      </c>
      <c r="Q957" s="4">
        <f t="shared" si="466"/>
        <v>0.34746792645849456</v>
      </c>
      <c r="R957" s="4">
        <f t="shared" si="449"/>
        <v>0.27924236630585247</v>
      </c>
      <c r="S957" s="4">
        <f t="shared" si="470"/>
        <v>0</v>
      </c>
      <c r="T957" s="4">
        <f t="shared" si="471"/>
        <v>0</v>
      </c>
      <c r="U957" s="5">
        <f t="shared" si="472"/>
        <v>0.96067938598710456</v>
      </c>
      <c r="V957" s="5">
        <f t="shared" si="473"/>
        <v>-12.293444047704265</v>
      </c>
      <c r="W957" s="5">
        <f t="shared" si="474"/>
        <v>20.56508328174256</v>
      </c>
      <c r="X957" s="5">
        <f t="shared" si="450"/>
        <v>1.0000000000000002</v>
      </c>
      <c r="Y957" s="5">
        <f t="shared" si="451"/>
        <v>-7.5248259907919793E-2</v>
      </c>
      <c r="Z957" s="5">
        <f t="shared" si="452"/>
        <v>14.038304537405786</v>
      </c>
      <c r="AA957" s="5">
        <f t="shared" si="453"/>
        <v>8.3953659920567283</v>
      </c>
      <c r="AB957" s="5">
        <f t="shared" si="454"/>
        <v>0.88543112607918473</v>
      </c>
      <c r="AC957" s="5">
        <f t="shared" si="455"/>
        <v>1.7448604897015212</v>
      </c>
      <c r="AD957" s="5">
        <f t="shared" si="456"/>
        <v>-3.2135507262007117</v>
      </c>
      <c r="AE957">
        <f t="shared" si="445"/>
        <v>0</v>
      </c>
    </row>
    <row r="958" spans="1:31" x14ac:dyDescent="0.2">
      <c r="A958">
        <f t="shared" si="476"/>
        <v>9.259999999999847</v>
      </c>
      <c r="B958" s="5">
        <f t="shared" si="457"/>
        <v>-62.146775586545161</v>
      </c>
      <c r="C958" s="5">
        <f t="shared" si="458"/>
        <v>592.72099635021493</v>
      </c>
      <c r="D958" s="5">
        <f t="shared" si="459"/>
        <v>-294.84335630405928</v>
      </c>
      <c r="E958" s="2">
        <f t="shared" si="467"/>
        <v>595.97013451195346</v>
      </c>
      <c r="F958" s="2">
        <f t="shared" si="468"/>
        <v>-5.9855901729472656</v>
      </c>
      <c r="G958" s="3">
        <f t="shared" si="460"/>
        <v>-4.3155722041176299</v>
      </c>
      <c r="H958" s="3">
        <f t="shared" si="461"/>
        <v>55.355468948269881</v>
      </c>
      <c r="I958" s="3">
        <f t="shared" si="462"/>
        <v>-92.604322161558315</v>
      </c>
      <c r="J958" s="2">
        <f t="shared" si="469"/>
        <v>107.97412925758422</v>
      </c>
      <c r="K958" s="2">
        <f t="shared" si="463"/>
        <v>73.601996767269412</v>
      </c>
      <c r="L958" s="6">
        <f t="shared" si="446"/>
        <v>2959.2946011400991</v>
      </c>
      <c r="M958" s="2">
        <f t="shared" si="447"/>
        <v>37.504948938060288</v>
      </c>
      <c r="N958" s="2">
        <f t="shared" si="464"/>
        <v>107.97412925758422</v>
      </c>
      <c r="O958" s="2">
        <f t="shared" si="465"/>
        <v>73.601996767269412</v>
      </c>
      <c r="P958" s="5">
        <f t="shared" si="448"/>
        <v>0.38715252833922753</v>
      </c>
      <c r="Q958" s="4">
        <f t="shared" si="466"/>
        <v>0.34735125160016883</v>
      </c>
      <c r="R958" s="4">
        <f t="shared" si="449"/>
        <v>0.27920313382045586</v>
      </c>
      <c r="S958" s="4">
        <f t="shared" si="470"/>
        <v>0</v>
      </c>
      <c r="T958" s="4">
        <f t="shared" si="471"/>
        <v>0</v>
      </c>
      <c r="U958" s="5">
        <f t="shared" si="472"/>
        <v>0.95903307771252477</v>
      </c>
      <c r="V958" s="5">
        <f t="shared" si="473"/>
        <v>-12.301433794347505</v>
      </c>
      <c r="W958" s="5">
        <f t="shared" si="474"/>
        <v>20.579103741409842</v>
      </c>
      <c r="X958" s="5">
        <f t="shared" si="450"/>
        <v>1.0000000000000002</v>
      </c>
      <c r="Y958" s="5">
        <f t="shared" si="451"/>
        <v>-7.5218924597627745E-2</v>
      </c>
      <c r="Z958" s="5">
        <f t="shared" si="452"/>
        <v>14.046319722847361</v>
      </c>
      <c r="AA958" s="5">
        <f t="shared" si="453"/>
        <v>8.3998803705802665</v>
      </c>
      <c r="AB958" s="5">
        <f t="shared" si="454"/>
        <v>0.88381415311489708</v>
      </c>
      <c r="AC958" s="5">
        <f t="shared" si="455"/>
        <v>1.7448859284998566</v>
      </c>
      <c r="AD958" s="5">
        <f t="shared" si="456"/>
        <v>-3.1950158880098911</v>
      </c>
      <c r="AE958">
        <f t="shared" si="445"/>
        <v>0</v>
      </c>
    </row>
    <row r="959" spans="1:31" x14ac:dyDescent="0.2">
      <c r="A959">
        <f t="shared" si="476"/>
        <v>9.2699999999998468</v>
      </c>
      <c r="B959" s="5">
        <f t="shared" si="457"/>
        <v>-62.189887117878683</v>
      </c>
      <c r="C959" s="5">
        <f t="shared" si="458"/>
        <v>593.27463828399402</v>
      </c>
      <c r="D959" s="5">
        <f t="shared" si="459"/>
        <v>-295.76955927646929</v>
      </c>
      <c r="E959" s="2">
        <f t="shared" si="467"/>
        <v>596.5252538583245</v>
      </c>
      <c r="F959" s="2">
        <f t="shared" si="468"/>
        <v>-5.9841632306028076</v>
      </c>
      <c r="G959" s="3">
        <f t="shared" si="460"/>
        <v>-4.3067340625864805</v>
      </c>
      <c r="H959" s="3">
        <f t="shared" si="461"/>
        <v>55.372917807554877</v>
      </c>
      <c r="I959" s="3">
        <f t="shared" si="462"/>
        <v>-92.636272320438408</v>
      </c>
      <c r="J959" s="2">
        <f t="shared" si="469"/>
        <v>108.01012422099372</v>
      </c>
      <c r="K959" s="2">
        <f t="shared" si="463"/>
        <v>73.626533211311326</v>
      </c>
      <c r="L959" s="6">
        <f t="shared" si="446"/>
        <v>2959.2917499416053</v>
      </c>
      <c r="M959" s="2">
        <f t="shared" si="447"/>
        <v>37.504912803079371</v>
      </c>
      <c r="N959" s="2">
        <f t="shared" si="464"/>
        <v>108.01012422099372</v>
      </c>
      <c r="O959" s="2">
        <f t="shared" si="465"/>
        <v>73.626533211311326</v>
      </c>
      <c r="P959" s="5">
        <f t="shared" si="448"/>
        <v>0.38715236194276265</v>
      </c>
      <c r="Q959" s="4">
        <f t="shared" si="466"/>
        <v>0.34723516034795576</v>
      </c>
      <c r="R959" s="4">
        <f t="shared" si="449"/>
        <v>0.27916408235874179</v>
      </c>
      <c r="S959" s="4">
        <f t="shared" si="470"/>
        <v>0</v>
      </c>
      <c r="T959" s="4">
        <f t="shared" si="471"/>
        <v>0</v>
      </c>
      <c r="U959" s="5">
        <f t="shared" si="472"/>
        <v>0.95738765469670639</v>
      </c>
      <c r="V959" s="5">
        <f t="shared" si="473"/>
        <v>-12.309408276221822</v>
      </c>
      <c r="W959" s="5">
        <f t="shared" si="474"/>
        <v>20.593057803863193</v>
      </c>
      <c r="X959" s="5">
        <f t="shared" si="450"/>
        <v>1</v>
      </c>
      <c r="Y959" s="5">
        <f t="shared" si="451"/>
        <v>-7.5193773505447342E-2</v>
      </c>
      <c r="Z959" s="5">
        <f t="shared" si="452"/>
        <v>14.054295194711745</v>
      </c>
      <c r="AA959" s="5">
        <f t="shared" si="453"/>
        <v>8.404387965358195</v>
      </c>
      <c r="AB959" s="5">
        <f t="shared" si="454"/>
        <v>0.88219388119125908</v>
      </c>
      <c r="AC959" s="5">
        <f t="shared" si="455"/>
        <v>1.7448869184899234</v>
      </c>
      <c r="AD959" s="5">
        <f t="shared" si="456"/>
        <v>-3.1765542307786134</v>
      </c>
      <c r="AE959">
        <f t="shared" si="445"/>
        <v>0</v>
      </c>
    </row>
    <row r="960" spans="1:31" x14ac:dyDescent="0.2">
      <c r="A960">
        <f t="shared" si="476"/>
        <v>9.2799999999998466</v>
      </c>
      <c r="B960" s="5">
        <f t="shared" si="457"/>
        <v>-62.232910348810492</v>
      </c>
      <c r="C960" s="5">
        <f t="shared" si="458"/>
        <v>593.82845470641541</v>
      </c>
      <c r="D960" s="5">
        <f t="shared" si="459"/>
        <v>-296.69608082738517</v>
      </c>
      <c r="E960" s="2">
        <f t="shared" si="467"/>
        <v>597.08053790882548</v>
      </c>
      <c r="F960" s="2">
        <f t="shared" si="468"/>
        <v>-5.9827287692377977</v>
      </c>
      <c r="G960" s="3">
        <f t="shared" si="460"/>
        <v>-4.2979121237745677</v>
      </c>
      <c r="H960" s="3">
        <f t="shared" si="461"/>
        <v>55.390366676739774</v>
      </c>
      <c r="I960" s="3">
        <f t="shared" si="462"/>
        <v>-92.668037862746189</v>
      </c>
      <c r="J960" s="2">
        <f t="shared" si="469"/>
        <v>108.04596249068604</v>
      </c>
      <c r="K960" s="2">
        <f t="shared" si="463"/>
        <v>73.650962843003427</v>
      </c>
      <c r="L960" s="6">
        <f t="shared" si="446"/>
        <v>2959.2889002269526</v>
      </c>
      <c r="M960" s="2">
        <f t="shared" si="447"/>
        <v>37.504876686904083</v>
      </c>
      <c r="N960" s="2">
        <f t="shared" si="464"/>
        <v>108.04596249068604</v>
      </c>
      <c r="O960" s="2">
        <f t="shared" si="465"/>
        <v>73.650962843003427</v>
      </c>
      <c r="P960" s="5">
        <f t="shared" si="448"/>
        <v>0.38715219563305514</v>
      </c>
      <c r="Q960" s="4">
        <f t="shared" si="466"/>
        <v>0.3471196500298393</v>
      </c>
      <c r="R960" s="4">
        <f t="shared" si="449"/>
        <v>0.27912521124148471</v>
      </c>
      <c r="S960" s="4">
        <f t="shared" si="470"/>
        <v>0</v>
      </c>
      <c r="T960" s="4">
        <f t="shared" si="471"/>
        <v>0</v>
      </c>
      <c r="U960" s="5">
        <f t="shared" si="472"/>
        <v>0.95574314080096245</v>
      </c>
      <c r="V960" s="5">
        <f t="shared" si="473"/>
        <v>-12.317367478246974</v>
      </c>
      <c r="W960" s="5">
        <f t="shared" si="474"/>
        <v>20.60694565365409</v>
      </c>
      <c r="X960" s="5">
        <f t="shared" si="450"/>
        <v>0.99999999999999978</v>
      </c>
      <c r="Y960" s="5">
        <f t="shared" si="451"/>
        <v>-7.5172782919154399E-2</v>
      </c>
      <c r="Z960" s="5">
        <f t="shared" si="452"/>
        <v>14.062231080562293</v>
      </c>
      <c r="AA960" s="5">
        <f t="shared" si="453"/>
        <v>8.4088887585450998</v>
      </c>
      <c r="AB960" s="5">
        <f t="shared" si="454"/>
        <v>0.88057035788180804</v>
      </c>
      <c r="AC960" s="5">
        <f t="shared" si="455"/>
        <v>1.7448636023153199</v>
      </c>
      <c r="AD960" s="5">
        <f t="shared" si="456"/>
        <v>-3.1581655878008092</v>
      </c>
      <c r="AE960">
        <f t="shared" si="445"/>
        <v>0</v>
      </c>
    </row>
    <row r="961" spans="1:31" x14ac:dyDescent="0.2">
      <c r="A961">
        <f t="shared" si="476"/>
        <v>9.2899999999998464</v>
      </c>
      <c r="B961" s="5">
        <f t="shared" si="457"/>
        <v>-62.275845441530343</v>
      </c>
      <c r="C961" s="5">
        <f t="shared" si="458"/>
        <v>594.38244561636293</v>
      </c>
      <c r="D961" s="5">
        <f t="shared" si="459"/>
        <v>-297.62291911429202</v>
      </c>
      <c r="E961" s="2">
        <f t="shared" si="467"/>
        <v>597.63598668616498</v>
      </c>
      <c r="F961" s="2">
        <f t="shared" si="468"/>
        <v>-5.9812868264716244</v>
      </c>
      <c r="G961" s="3">
        <f t="shared" si="460"/>
        <v>-4.2891064201957496</v>
      </c>
      <c r="H961" s="3">
        <f t="shared" si="461"/>
        <v>55.407815312762928</v>
      </c>
      <c r="I961" s="3">
        <f t="shared" si="462"/>
        <v>-92.699619518624203</v>
      </c>
      <c r="J961" s="2">
        <f t="shared" si="469"/>
        <v>108.08164455870711</v>
      </c>
      <c r="K961" s="2">
        <f t="shared" si="463"/>
        <v>73.675285997755353</v>
      </c>
      <c r="L961" s="6">
        <f t="shared" si="446"/>
        <v>2959.2860519963979</v>
      </c>
      <c r="M961" s="2">
        <f t="shared" si="447"/>
        <v>37.504840589537679</v>
      </c>
      <c r="N961" s="2">
        <f t="shared" si="464"/>
        <v>108.08164455870711</v>
      </c>
      <c r="O961" s="2">
        <f t="shared" si="465"/>
        <v>73.675285997755353</v>
      </c>
      <c r="P961" s="5">
        <f t="shared" si="448"/>
        <v>0.38715202941011984</v>
      </c>
      <c r="Q961" s="4">
        <f t="shared" si="466"/>
        <v>0.34700471798581889</v>
      </c>
      <c r="R961" s="4">
        <f t="shared" si="449"/>
        <v>0.27908651979122717</v>
      </c>
      <c r="S961" s="4">
        <f t="shared" si="470"/>
        <v>0</v>
      </c>
      <c r="T961" s="4">
        <f t="shared" si="471"/>
        <v>0</v>
      </c>
      <c r="U961" s="5">
        <f t="shared" si="472"/>
        <v>0.95409955971975524</v>
      </c>
      <c r="V961" s="5">
        <f t="shared" si="473"/>
        <v>-12.3253113856121</v>
      </c>
      <c r="W961" s="5">
        <f t="shared" si="474"/>
        <v>20.620767475588</v>
      </c>
      <c r="X961" s="5">
        <f t="shared" si="450"/>
        <v>1</v>
      </c>
      <c r="Y961" s="5">
        <f t="shared" si="451"/>
        <v>-7.5155929177127143E-2</v>
      </c>
      <c r="Z961" s="5">
        <f t="shared" si="452"/>
        <v>14.070127507913936</v>
      </c>
      <c r="AA961" s="5">
        <f t="shared" si="453"/>
        <v>8.4133827324628623</v>
      </c>
      <c r="AB961" s="5">
        <f t="shared" si="454"/>
        <v>0.87894363054262814</v>
      </c>
      <c r="AC961" s="5">
        <f t="shared" si="455"/>
        <v>1.7448161223018364</v>
      </c>
      <c r="AD961" s="5">
        <f t="shared" si="456"/>
        <v>-3.139849791949139</v>
      </c>
      <c r="AE961">
        <f t="shared" si="445"/>
        <v>0</v>
      </c>
    </row>
    <row r="962" spans="1:31" x14ac:dyDescent="0.2">
      <c r="A962">
        <f t="shared" si="476"/>
        <v>9.2999999999998462</v>
      </c>
      <c r="B962" s="5">
        <f t="shared" si="457"/>
        <v>-62.318692558550779</v>
      </c>
      <c r="C962" s="5">
        <f t="shared" si="458"/>
        <v>594.9366110102967</v>
      </c>
      <c r="D962" s="5">
        <f t="shared" si="459"/>
        <v>-298.55007230196787</v>
      </c>
      <c r="E962" s="2">
        <f t="shared" si="467"/>
        <v>598.19160021068853</v>
      </c>
      <c r="F962" s="2">
        <f t="shared" si="468"/>
        <v>-5.9798374398514591</v>
      </c>
      <c r="G962" s="3">
        <f t="shared" si="460"/>
        <v>-4.280316983890323</v>
      </c>
      <c r="H962" s="3">
        <f t="shared" si="461"/>
        <v>55.425263473985943</v>
      </c>
      <c r="I962" s="3">
        <f t="shared" si="462"/>
        <v>-92.7310180165437</v>
      </c>
      <c r="J962" s="2">
        <f t="shared" si="469"/>
        <v>108.11717091668601</v>
      </c>
      <c r="K962" s="2">
        <f t="shared" si="463"/>
        <v>73.699503010692567</v>
      </c>
      <c r="L962" s="6">
        <f t="shared" si="446"/>
        <v>2959.2832052501667</v>
      </c>
      <c r="M962" s="2">
        <f t="shared" si="447"/>
        <v>37.504804510983014</v>
      </c>
      <c r="N962" s="2">
        <f t="shared" si="464"/>
        <v>108.11717091668601</v>
      </c>
      <c r="O962" s="2">
        <f t="shared" si="465"/>
        <v>73.699503010692567</v>
      </c>
      <c r="P962" s="5">
        <f t="shared" si="448"/>
        <v>0.38715186327396961</v>
      </c>
      <c r="Q962" s="4">
        <f t="shared" si="466"/>
        <v>0.34689036156785713</v>
      </c>
      <c r="R962" s="4">
        <f t="shared" si="449"/>
        <v>0.27904800733228191</v>
      </c>
      <c r="S962" s="4">
        <f t="shared" si="470"/>
        <v>0</v>
      </c>
      <c r="T962" s="4">
        <f t="shared" si="471"/>
        <v>0</v>
      </c>
      <c r="U962" s="5">
        <f t="shared" si="472"/>
        <v>0.95245693498100559</v>
      </c>
      <c r="V962" s="5">
        <f t="shared" si="473"/>
        <v>-12.333239983774998</v>
      </c>
      <c r="W962" s="5">
        <f t="shared" si="474"/>
        <v>20.634523454716351</v>
      </c>
      <c r="X962" s="5">
        <f t="shared" si="450"/>
        <v>1</v>
      </c>
      <c r="Y962" s="5">
        <f t="shared" si="451"/>
        <v>-7.5143188668790134E-2</v>
      </c>
      <c r="Z962" s="5">
        <f t="shared" si="452"/>
        <v>14.077984604229785</v>
      </c>
      <c r="AA962" s="5">
        <f t="shared" si="453"/>
        <v>8.4178698696004126</v>
      </c>
      <c r="AB962" s="5">
        <f t="shared" si="454"/>
        <v>0.87731374631221548</v>
      </c>
      <c r="AC962" s="5">
        <f t="shared" si="455"/>
        <v>1.744744620454787</v>
      </c>
      <c r="AD962" s="5">
        <f t="shared" si="456"/>
        <v>-3.1216066756832355</v>
      </c>
      <c r="AE962">
        <f t="shared" si="445"/>
        <v>0</v>
      </c>
    </row>
    <row r="963" spans="1:31" x14ac:dyDescent="0.2">
      <c r="A963">
        <f t="shared" si="476"/>
        <v>9.309999999999846</v>
      </c>
      <c r="B963" s="5">
        <f t="shared" si="457"/>
        <v>-62.361451862702367</v>
      </c>
      <c r="C963" s="5">
        <f t="shared" si="458"/>
        <v>595.49095088226761</v>
      </c>
      <c r="D963" s="5">
        <f t="shared" si="459"/>
        <v>-299.47753856246709</v>
      </c>
      <c r="E963" s="2">
        <f t="shared" si="467"/>
        <v>598.74737850039173</v>
      </c>
      <c r="F963" s="2">
        <f t="shared" si="468"/>
        <v>-5.9783806468518552</v>
      </c>
      <c r="G963" s="3">
        <f t="shared" si="460"/>
        <v>-4.2715438464272006</v>
      </c>
      <c r="H963" s="3">
        <f t="shared" si="461"/>
        <v>55.442710920190493</v>
      </c>
      <c r="I963" s="3">
        <f t="shared" si="462"/>
        <v>-92.762234083300527</v>
      </c>
      <c r="J963" s="2">
        <f t="shared" si="469"/>
        <v>108.1525420558241</v>
      </c>
      <c r="K963" s="2">
        <f t="shared" si="463"/>
        <v>73.723614216649011</v>
      </c>
      <c r="L963" s="6">
        <f t="shared" si="446"/>
        <v>2959.2803599884533</v>
      </c>
      <c r="M963" s="2">
        <f t="shared" si="447"/>
        <v>37.504768451242555</v>
      </c>
      <c r="N963" s="2">
        <f t="shared" si="464"/>
        <v>108.1525420558241</v>
      </c>
      <c r="O963" s="2">
        <f t="shared" si="465"/>
        <v>73.723614216649011</v>
      </c>
      <c r="P963" s="5">
        <f t="shared" si="448"/>
        <v>0.38715169722461557</v>
      </c>
      <c r="Q963" s="4">
        <f t="shared" si="466"/>
        <v>0.34677657813982832</v>
      </c>
      <c r="R963" s="4">
        <f t="shared" si="449"/>
        <v>0.27900967319073516</v>
      </c>
      <c r="S963" s="4">
        <f t="shared" si="470"/>
        <v>0</v>
      </c>
      <c r="T963" s="4">
        <f t="shared" si="471"/>
        <v>0</v>
      </c>
      <c r="U963" s="5">
        <f t="shared" si="472"/>
        <v>0.95081528994640985</v>
      </c>
      <c r="V963" s="5">
        <f t="shared" si="473"/>
        <v>-12.341153258461427</v>
      </c>
      <c r="W963" s="5">
        <f t="shared" si="474"/>
        <v>20.648213776328681</v>
      </c>
      <c r="X963" s="5">
        <f t="shared" si="450"/>
        <v>1.0000000000000002</v>
      </c>
      <c r="Y963" s="5">
        <f t="shared" si="451"/>
        <v>-7.5134537835050544E-2</v>
      </c>
      <c r="Z963" s="5">
        <f t="shared" si="452"/>
        <v>14.085802496917848</v>
      </c>
      <c r="AA963" s="5">
        <f t="shared" si="453"/>
        <v>8.4223501526135198</v>
      </c>
      <c r="AB963" s="5">
        <f t="shared" si="454"/>
        <v>0.87568075211135932</v>
      </c>
      <c r="AC963" s="5">
        <f t="shared" si="455"/>
        <v>1.7446492384564216</v>
      </c>
      <c r="AD963" s="5">
        <f t="shared" si="456"/>
        <v>-3.1034360710577999</v>
      </c>
      <c r="AE963">
        <f t="shared" si="445"/>
        <v>0</v>
      </c>
    </row>
    <row r="964" spans="1:31" x14ac:dyDescent="0.2">
      <c r="A964">
        <f t="shared" si="476"/>
        <v>9.3199999999998457</v>
      </c>
      <c r="B964" s="5">
        <f t="shared" si="457"/>
        <v>-62.40412351712903</v>
      </c>
      <c r="C964" s="5">
        <f t="shared" si="458"/>
        <v>596.0454652239315</v>
      </c>
      <c r="D964" s="5">
        <f t="shared" si="459"/>
        <v>-300.40531607510366</v>
      </c>
      <c r="E964" s="2">
        <f t="shared" si="467"/>
        <v>599.3033215709338</v>
      </c>
      <c r="F964" s="2">
        <f t="shared" si="468"/>
        <v>-5.9769164848743728</v>
      </c>
      <c r="G964" s="3">
        <f t="shared" si="460"/>
        <v>-4.2627870389060867</v>
      </c>
      <c r="H964" s="3">
        <f t="shared" si="461"/>
        <v>55.460157412575057</v>
      </c>
      <c r="I964" s="3">
        <f t="shared" si="462"/>
        <v>-92.793268444011105</v>
      </c>
      <c r="J964" s="2">
        <f t="shared" si="469"/>
        <v>108.18775846688467</v>
      </c>
      <c r="K964" s="2">
        <f t="shared" si="463"/>
        <v>73.747619950159958</v>
      </c>
      <c r="L964" s="6">
        <f t="shared" si="446"/>
        <v>2959.2775162114194</v>
      </c>
      <c r="M964" s="2">
        <f t="shared" si="447"/>
        <v>37.50473241031834</v>
      </c>
      <c r="N964" s="2">
        <f t="shared" si="464"/>
        <v>108.18775846688467</v>
      </c>
      <c r="O964" s="2">
        <f t="shared" si="465"/>
        <v>73.747619950159958</v>
      </c>
      <c r="P964" s="5">
        <f t="shared" si="448"/>
        <v>0.38715153126206686</v>
      </c>
      <c r="Q964" s="4">
        <f t="shared" si="466"/>
        <v>0.34666336507746587</v>
      </c>
      <c r="R964" s="4">
        <f t="shared" si="449"/>
        <v>0.27897151669444831</v>
      </c>
      <c r="S964" s="4">
        <f t="shared" si="470"/>
        <v>0</v>
      </c>
      <c r="T964" s="4">
        <f t="shared" si="471"/>
        <v>0</v>
      </c>
      <c r="U964" s="5">
        <f t="shared" si="472"/>
        <v>0.94917464781176175</v>
      </c>
      <c r="V964" s="5">
        <f t="shared" si="473"/>
        <v>-12.349051195664373</v>
      </c>
      <c r="W964" s="5">
        <f t="shared" si="474"/>
        <v>20.661838625944768</v>
      </c>
      <c r="X964" s="5">
        <f t="shared" si="450"/>
        <v>1.0000000000000002</v>
      </c>
      <c r="Y964" s="5">
        <f t="shared" si="451"/>
        <v>-7.5129953168726074E-2</v>
      </c>
      <c r="Z964" s="5">
        <f t="shared" si="452"/>
        <v>14.093581313327753</v>
      </c>
      <c r="AA964" s="5">
        <f t="shared" si="453"/>
        <v>8.4268235643245326</v>
      </c>
      <c r="AB964" s="5">
        <f t="shared" si="454"/>
        <v>0.87404469464303569</v>
      </c>
      <c r="AC964" s="5">
        <f t="shared" si="455"/>
        <v>1.7445301176633805</v>
      </c>
      <c r="AD964" s="5">
        <f t="shared" si="456"/>
        <v>-3.0853378097306994</v>
      </c>
      <c r="AE964">
        <f t="shared" si="445"/>
        <v>0</v>
      </c>
    </row>
    <row r="965" spans="1:31" x14ac:dyDescent="0.2">
      <c r="A965">
        <f t="shared" si="476"/>
        <v>9.3299999999998455</v>
      </c>
      <c r="B965" s="5">
        <f t="shared" si="457"/>
        <v>-62.446707685283357</v>
      </c>
      <c r="C965" s="5">
        <f t="shared" si="458"/>
        <v>596.60015402456315</v>
      </c>
      <c r="D965" s="5">
        <f t="shared" si="459"/>
        <v>-301.33340302643427</v>
      </c>
      <c r="E965" s="2">
        <f t="shared" si="467"/>
        <v>599.8594294356501</v>
      </c>
      <c r="F965" s="2">
        <f t="shared" si="468"/>
        <v>-5.9754449912472021</v>
      </c>
      <c r="G965" s="3">
        <f t="shared" si="460"/>
        <v>-4.2540465919596562</v>
      </c>
      <c r="H965" s="3">
        <f t="shared" si="461"/>
        <v>55.477602713751693</v>
      </c>
      <c r="I965" s="3">
        <f t="shared" si="462"/>
        <v>-92.82412182210841</v>
      </c>
      <c r="J965" s="2">
        <f t="shared" si="469"/>
        <v>108.22282064018225</v>
      </c>
      <c r="K965" s="2">
        <f t="shared" si="463"/>
        <v>73.771520545454834</v>
      </c>
      <c r="L965" s="6">
        <f t="shared" si="446"/>
        <v>2959.2746739191966</v>
      </c>
      <c r="M965" s="2">
        <f t="shared" si="447"/>
        <v>37.504696388212039</v>
      </c>
      <c r="N965" s="2">
        <f t="shared" si="464"/>
        <v>108.22282064018225</v>
      </c>
      <c r="O965" s="2">
        <f t="shared" si="465"/>
        <v>73.771520545454834</v>
      </c>
      <c r="P965" s="5">
        <f t="shared" si="448"/>
        <v>0.38715136538633099</v>
      </c>
      <c r="Q965" s="4">
        <f t="shared" si="466"/>
        <v>0.34655071976831153</v>
      </c>
      <c r="R965" s="4">
        <f t="shared" si="449"/>
        <v>0.27893353717306107</v>
      </c>
      <c r="S965" s="4">
        <f t="shared" si="470"/>
        <v>0</v>
      </c>
      <c r="T965" s="4">
        <f t="shared" si="471"/>
        <v>0</v>
      </c>
      <c r="U965" s="5">
        <f t="shared" si="472"/>
        <v>0.94753503160728025</v>
      </c>
      <c r="V965" s="5">
        <f t="shared" si="473"/>
        <v>-12.356933781643304</v>
      </c>
      <c r="W965" s="5">
        <f t="shared" si="474"/>
        <v>20.675398189306822</v>
      </c>
      <c r="X965" s="5">
        <f t="shared" si="450"/>
        <v>1</v>
      </c>
      <c r="Y965" s="5">
        <f t="shared" si="451"/>
        <v>-7.5129411214968342E-2</v>
      </c>
      <c r="Z965" s="5">
        <f t="shared" si="452"/>
        <v>14.101321180747492</v>
      </c>
      <c r="AA965" s="5">
        <f t="shared" si="453"/>
        <v>8.4312900877221537</v>
      </c>
      <c r="AB965" s="5">
        <f t="shared" si="454"/>
        <v>0.87240562039231195</v>
      </c>
      <c r="AC965" s="5">
        <f t="shared" si="455"/>
        <v>1.7443873991041876</v>
      </c>
      <c r="AD965" s="5">
        <f t="shared" si="456"/>
        <v>-3.0673117229710236</v>
      </c>
      <c r="AE965">
        <f t="shared" ref="AE965:AE1028" si="477">IF(($D965-height)*($D966-height)&lt;0,1,0)</f>
        <v>0</v>
      </c>
    </row>
    <row r="966" spans="1:31" x14ac:dyDescent="0.2">
      <c r="A966">
        <f t="shared" si="476"/>
        <v>9.3399999999998453</v>
      </c>
      <c r="B966" s="5">
        <f t="shared" si="457"/>
        <v>-62.489204530921931</v>
      </c>
      <c r="C966" s="5">
        <f t="shared" si="458"/>
        <v>597.15501727107062</v>
      </c>
      <c r="D966" s="5">
        <f t="shared" si="459"/>
        <v>-302.2617976102415</v>
      </c>
      <c r="E966" s="2">
        <f t="shared" si="467"/>
        <v>600.4157021055662</v>
      </c>
      <c r="F966" s="2">
        <f t="shared" si="468"/>
        <v>-5.9739662032247907</v>
      </c>
      <c r="G966" s="3">
        <f t="shared" si="460"/>
        <v>-4.2453225357557329</v>
      </c>
      <c r="H966" s="3">
        <f t="shared" si="461"/>
        <v>55.495046587742735</v>
      </c>
      <c r="I966" s="3">
        <f t="shared" si="462"/>
        <v>-92.85479493933812</v>
      </c>
      <c r="J966" s="2">
        <f t="shared" si="469"/>
        <v>108.25772906557233</v>
      </c>
      <c r="K966" s="2">
        <f t="shared" si="463"/>
        <v>73.795316336450128</v>
      </c>
      <c r="L966" s="6">
        <f t="shared" si="446"/>
        <v>2959.2718331118858</v>
      </c>
      <c r="M966" s="2">
        <f t="shared" si="447"/>
        <v>37.504660384924939</v>
      </c>
      <c r="N966" s="2">
        <f t="shared" si="464"/>
        <v>108.25772906557233</v>
      </c>
      <c r="O966" s="2">
        <f t="shared" si="465"/>
        <v>73.795316336450128</v>
      </c>
      <c r="P966" s="5">
        <f t="shared" si="448"/>
        <v>0.38715119959741351</v>
      </c>
      <c r="Q966" s="4">
        <f t="shared" si="466"/>
        <v>0.34643863961166366</v>
      </c>
      <c r="R966" s="4">
        <f t="shared" si="449"/>
        <v>0.27889573395799333</v>
      </c>
      <c r="S966" s="4">
        <f t="shared" si="470"/>
        <v>0</v>
      </c>
      <c r="T966" s="4">
        <f t="shared" si="471"/>
        <v>0</v>
      </c>
      <c r="U966" s="5">
        <f t="shared" si="472"/>
        <v>0.94589646419794471</v>
      </c>
      <c r="V966" s="5">
        <f t="shared" si="473"/>
        <v>-12.364801002923464</v>
      </c>
      <c r="W966" s="5">
        <f t="shared" si="474"/>
        <v>20.688892652371784</v>
      </c>
      <c r="X966" s="5">
        <f t="shared" si="450"/>
        <v>1</v>
      </c>
      <c r="Y966" s="5">
        <f t="shared" si="451"/>
        <v>-7.5132888571677978E-2</v>
      </c>
      <c r="Z966" s="5">
        <f t="shared" si="452"/>
        <v>14.109022226400198</v>
      </c>
      <c r="AA966" s="5">
        <f t="shared" si="453"/>
        <v>8.4357497059611717</v>
      </c>
      <c r="AB966" s="5">
        <f t="shared" si="454"/>
        <v>0.87076357562626672</v>
      </c>
      <c r="AC966" s="5">
        <f t="shared" si="455"/>
        <v>1.7442212234767336</v>
      </c>
      <c r="AD966" s="5">
        <f t="shared" si="456"/>
        <v>-3.0493576416670436</v>
      </c>
      <c r="AE966">
        <f t="shared" si="477"/>
        <v>0</v>
      </c>
    </row>
    <row r="967" spans="1:31" x14ac:dyDescent="0.2">
      <c r="A967">
        <f t="shared" si="476"/>
        <v>9.3499999999998451</v>
      </c>
      <c r="B967" s="5">
        <f t="shared" si="457"/>
        <v>-62.531614218100707</v>
      </c>
      <c r="C967" s="5">
        <f t="shared" si="458"/>
        <v>597.71005494800932</v>
      </c>
      <c r="D967" s="5">
        <f t="shared" si="459"/>
        <v>-303.19049802751692</v>
      </c>
      <c r="E967" s="2">
        <f t="shared" si="467"/>
        <v>600.97213958941029</v>
      </c>
      <c r="F967" s="2">
        <f t="shared" si="468"/>
        <v>-5.9724801579874738</v>
      </c>
      <c r="G967" s="3">
        <f t="shared" si="460"/>
        <v>-4.2366148999994699</v>
      </c>
      <c r="H967" s="3">
        <f t="shared" si="461"/>
        <v>55.512488799977504</v>
      </c>
      <c r="I967" s="3">
        <f t="shared" si="462"/>
        <v>-92.885288515754795</v>
      </c>
      <c r="J967" s="2">
        <f t="shared" si="469"/>
        <v>108.29248423244124</v>
      </c>
      <c r="K967" s="2">
        <f t="shared" si="463"/>
        <v>73.819007656742485</v>
      </c>
      <c r="L967" s="6">
        <f t="shared" si="446"/>
        <v>2959.2689937895561</v>
      </c>
      <c r="M967" s="2">
        <f t="shared" si="447"/>
        <v>37.504624400457921</v>
      </c>
      <c r="N967" s="2">
        <f t="shared" si="464"/>
        <v>108.29248423244124</v>
      </c>
      <c r="O967" s="2">
        <f t="shared" si="465"/>
        <v>73.819007656742485</v>
      </c>
      <c r="P967" s="5">
        <f t="shared" si="448"/>
        <v>0.38715103389531824</v>
      </c>
      <c r="Q967" s="4">
        <f t="shared" si="466"/>
        <v>0.34632712201852545</v>
      </c>
      <c r="R967" s="4">
        <f t="shared" si="449"/>
        <v>0.27885810638244701</v>
      </c>
      <c r="S967" s="4">
        <f t="shared" si="470"/>
        <v>0</v>
      </c>
      <c r="T967" s="4">
        <f t="shared" si="471"/>
        <v>0</v>
      </c>
      <c r="U967" s="5">
        <f t="shared" si="472"/>
        <v>0.94425896828383482</v>
      </c>
      <c r="V967" s="5">
        <f t="shared" si="473"/>
        <v>-12.372652846295106</v>
      </c>
      <c r="W967" s="5">
        <f t="shared" si="474"/>
        <v>20.702322201303669</v>
      </c>
      <c r="X967" s="5">
        <f t="shared" si="450"/>
        <v>1.0000000000000002</v>
      </c>
      <c r="Y967" s="5">
        <f t="shared" si="451"/>
        <v>-7.5140361889915686E-2</v>
      </c>
      <c r="Z967" s="5">
        <f t="shared" si="452"/>
        <v>14.11668457744096</v>
      </c>
      <c r="AA967" s="5">
        <f t="shared" si="453"/>
        <v>8.4402024023622122</v>
      </c>
      <c r="AB967" s="5">
        <f t="shared" si="454"/>
        <v>0.86911860639391914</v>
      </c>
      <c r="AC967" s="5">
        <f t="shared" si="455"/>
        <v>1.7440317311458546</v>
      </c>
      <c r="AD967" s="5">
        <f t="shared" si="456"/>
        <v>-3.0314753963341161</v>
      </c>
      <c r="AE967">
        <f t="shared" si="477"/>
        <v>0</v>
      </c>
    </row>
    <row r="968" spans="1:31" x14ac:dyDescent="0.2">
      <c r="A968">
        <f t="shared" si="476"/>
        <v>9.3599999999998449</v>
      </c>
      <c r="B968" s="5">
        <f t="shared" si="457"/>
        <v>-62.573936911170385</v>
      </c>
      <c r="C968" s="5">
        <f t="shared" si="458"/>
        <v>598.26526703759566</v>
      </c>
      <c r="D968" s="5">
        <f t="shared" si="459"/>
        <v>-304.11950248644428</v>
      </c>
      <c r="E968" s="2">
        <f t="shared" si="467"/>
        <v>601.52874189362615</v>
      </c>
      <c r="F968" s="2">
        <f t="shared" si="468"/>
        <v>-5.9709868926411156</v>
      </c>
      <c r="G968" s="3">
        <f t="shared" si="460"/>
        <v>-4.2279237139355308</v>
      </c>
      <c r="H968" s="3">
        <f t="shared" si="461"/>
        <v>55.529929117288965</v>
      </c>
      <c r="I968" s="3">
        <f t="shared" si="462"/>
        <v>-92.915603269718133</v>
      </c>
      <c r="J968" s="2">
        <f t="shared" si="469"/>
        <v>108.32708662969596</v>
      </c>
      <c r="K968" s="2">
        <f t="shared" si="463"/>
        <v>73.842594839601873</v>
      </c>
      <c r="L968" s="6">
        <f t="shared" si="446"/>
        <v>2959.2661559522467</v>
      </c>
      <c r="M968" s="2">
        <f t="shared" si="447"/>
        <v>37.50458843481146</v>
      </c>
      <c r="N968" s="2">
        <f t="shared" si="464"/>
        <v>108.32708662969596</v>
      </c>
      <c r="O968" s="2">
        <f t="shared" si="465"/>
        <v>73.842594839601873</v>
      </c>
      <c r="P968" s="5">
        <f t="shared" si="448"/>
        <v>0.38715086828004724</v>
      </c>
      <c r="Q968" s="4">
        <f t="shared" si="466"/>
        <v>0.34621616441155395</v>
      </c>
      <c r="R968" s="4">
        <f t="shared" si="449"/>
        <v>0.2788206537814088</v>
      </c>
      <c r="S968" s="4">
        <f t="shared" si="470"/>
        <v>0</v>
      </c>
      <c r="T968" s="4">
        <f t="shared" si="471"/>
        <v>0</v>
      </c>
      <c r="U968" s="5">
        <f t="shared" si="472"/>
        <v>0.94262256640047692</v>
      </c>
      <c r="V968" s="5">
        <f t="shared" si="473"/>
        <v>-12.38048929881275</v>
      </c>
      <c r="W968" s="5">
        <f t="shared" si="474"/>
        <v>20.715687022465932</v>
      </c>
      <c r="X968" s="5">
        <f t="shared" si="450"/>
        <v>1</v>
      </c>
      <c r="Y968" s="5">
        <f t="shared" si="451"/>
        <v>-7.5151807874305643E-2</v>
      </c>
      <c r="Z968" s="5">
        <f t="shared" si="452"/>
        <v>14.124308360953686</v>
      </c>
      <c r="AA968" s="5">
        <f t="shared" si="453"/>
        <v>8.4446481604114663</v>
      </c>
      <c r="AB968" s="5">
        <f t="shared" si="454"/>
        <v>0.86747075852617128</v>
      </c>
      <c r="AC968" s="5">
        <f t="shared" si="455"/>
        <v>1.7438190621409362</v>
      </c>
      <c r="AD968" s="5">
        <f t="shared" si="456"/>
        <v>-3.0136648171226028</v>
      </c>
      <c r="AE968">
        <f t="shared" si="477"/>
        <v>0</v>
      </c>
    </row>
    <row r="969" spans="1:31" x14ac:dyDescent="0.2">
      <c r="A969">
        <f t="shared" si="476"/>
        <v>9.3699999999998447</v>
      </c>
      <c r="B969" s="5">
        <f t="shared" si="457"/>
        <v>-62.616172774771812</v>
      </c>
      <c r="C969" s="5">
        <f t="shared" si="458"/>
        <v>598.82065351972165</v>
      </c>
      <c r="D969" s="5">
        <f t="shared" si="459"/>
        <v>-305.0488092023823</v>
      </c>
      <c r="E969" s="2">
        <f t="shared" si="467"/>
        <v>602.08550902238676</v>
      </c>
      <c r="F969" s="2">
        <f t="shared" si="468"/>
        <v>-5.9694864442167495</v>
      </c>
      <c r="G969" s="3">
        <f t="shared" si="460"/>
        <v>-4.2192490063502692</v>
      </c>
      <c r="H969" s="3">
        <f t="shared" si="461"/>
        <v>55.547367307910378</v>
      </c>
      <c r="I969" s="3">
        <f t="shared" si="462"/>
        <v>-92.945739917889355</v>
      </c>
      <c r="J969" s="2">
        <f t="shared" si="469"/>
        <v>108.36153674575415</v>
      </c>
      <c r="K969" s="2">
        <f t="shared" si="463"/>
        <v>73.866078217964656</v>
      </c>
      <c r="L969" s="6">
        <f t="shared" si="446"/>
        <v>2959.2633195999674</v>
      </c>
      <c r="M969" s="2">
        <f t="shared" si="447"/>
        <v>37.504552487985698</v>
      </c>
      <c r="N969" s="2">
        <f t="shared" si="464"/>
        <v>108.36153674575415</v>
      </c>
      <c r="O969" s="2">
        <f t="shared" si="465"/>
        <v>73.866078217964656</v>
      </c>
      <c r="P969" s="5">
        <f t="shared" si="448"/>
        <v>0.38715070275160079</v>
      </c>
      <c r="Q969" s="4">
        <f t="shared" si="466"/>
        <v>0.3461057642250096</v>
      </c>
      <c r="R969" s="4">
        <f t="shared" si="449"/>
        <v>0.27878337549165166</v>
      </c>
      <c r="S969" s="4">
        <f t="shared" si="470"/>
        <v>0</v>
      </c>
      <c r="T969" s="4">
        <f t="shared" si="471"/>
        <v>0</v>
      </c>
      <c r="U969" s="5">
        <f t="shared" si="472"/>
        <v>0.94098728091919548</v>
      </c>
      <c r="V969" s="5">
        <f t="shared" si="473"/>
        <v>-12.388310347794429</v>
      </c>
      <c r="W969" s="5">
        <f t="shared" si="474"/>
        <v>20.728987302413955</v>
      </c>
      <c r="X969" s="5">
        <f t="shared" si="450"/>
        <v>1</v>
      </c>
      <c r="Y969" s="5">
        <f t="shared" si="451"/>
        <v>-7.5167203283430614E-2</v>
      </c>
      <c r="Z969" s="5">
        <f t="shared" si="452"/>
        <v>14.131893703947972</v>
      </c>
      <c r="AA969" s="5">
        <f t="shared" si="453"/>
        <v>8.4490869637604451</v>
      </c>
      <c r="AB969" s="5">
        <f t="shared" si="454"/>
        <v>0.86582007763576485</v>
      </c>
      <c r="AC969" s="5">
        <f t="shared" si="455"/>
        <v>1.7435833561535432</v>
      </c>
      <c r="AD969" s="5">
        <f t="shared" si="456"/>
        <v>-2.9959257338256009</v>
      </c>
      <c r="AE969">
        <f t="shared" si="477"/>
        <v>0</v>
      </c>
    </row>
    <row r="970" spans="1:31" x14ac:dyDescent="0.2">
      <c r="A970">
        <f t="shared" si="476"/>
        <v>9.3799999999998445</v>
      </c>
      <c r="B970" s="5">
        <f t="shared" si="457"/>
        <v>-62.658321973831434</v>
      </c>
      <c r="C970" s="5">
        <f t="shared" si="458"/>
        <v>599.37621437196856</v>
      </c>
      <c r="D970" s="5">
        <f t="shared" si="459"/>
        <v>-305.97841639784787</v>
      </c>
      <c r="E970" s="2">
        <f t="shared" si="467"/>
        <v>602.64244097760684</v>
      </c>
      <c r="F970" s="2">
        <f t="shared" si="468"/>
        <v>-5.9679788496702164</v>
      </c>
      <c r="G970" s="3">
        <f t="shared" si="460"/>
        <v>-4.2105908055739114</v>
      </c>
      <c r="H970" s="3">
        <f t="shared" si="461"/>
        <v>55.564803141471913</v>
      </c>
      <c r="I970" s="3">
        <f t="shared" si="462"/>
        <v>-92.975699175227618</v>
      </c>
      <c r="J970" s="2">
        <f t="shared" si="469"/>
        <v>108.3958350685345</v>
      </c>
      <c r="K970" s="2">
        <f t="shared" si="463"/>
        <v>73.889458124427051</v>
      </c>
      <c r="L970" s="6">
        <f t="shared" si="446"/>
        <v>2959.2604847326961</v>
      </c>
      <c r="M970" s="2">
        <f t="shared" si="447"/>
        <v>37.504516559980352</v>
      </c>
      <c r="N970" s="2">
        <f t="shared" si="464"/>
        <v>108.3958350685345</v>
      </c>
      <c r="O970" s="2">
        <f t="shared" si="465"/>
        <v>73.889458124427051</v>
      </c>
      <c r="P970" s="5">
        <f t="shared" si="448"/>
        <v>0.38715053730997739</v>
      </c>
      <c r="Q970" s="4">
        <f t="shared" si="466"/>
        <v>0.34599591890470421</v>
      </c>
      <c r="R970" s="4">
        <f t="shared" si="449"/>
        <v>0.2787462708517367</v>
      </c>
      <c r="S970" s="4">
        <f t="shared" si="470"/>
        <v>0</v>
      </c>
      <c r="T970" s="4">
        <f t="shared" si="471"/>
        <v>0</v>
      </c>
      <c r="U970" s="5">
        <f t="shared" si="472"/>
        <v>0.93935313404747212</v>
      </c>
      <c r="V970" s="5">
        <f t="shared" si="473"/>
        <v>-12.396115980820937</v>
      </c>
      <c r="W970" s="5">
        <f t="shared" si="474"/>
        <v>20.742223227887575</v>
      </c>
      <c r="X970" s="5">
        <f t="shared" si="450"/>
        <v>1</v>
      </c>
      <c r="Y970" s="5">
        <f t="shared" si="451"/>
        <v>-7.51865249302264E-2</v>
      </c>
      <c r="Z970" s="5">
        <f t="shared" si="452"/>
        <v>14.139440733356034</v>
      </c>
      <c r="AA970" s="5">
        <f t="shared" si="453"/>
        <v>8.4535187962256835</v>
      </c>
      <c r="AB970" s="5">
        <f t="shared" si="454"/>
        <v>0.86416660911724574</v>
      </c>
      <c r="AC970" s="5">
        <f t="shared" si="455"/>
        <v>1.7433247525350968</v>
      </c>
      <c r="AD970" s="5">
        <f t="shared" si="456"/>
        <v>-2.9782579758867413</v>
      </c>
      <c r="AE970">
        <f t="shared" si="477"/>
        <v>0</v>
      </c>
    </row>
    <row r="971" spans="1:31" x14ac:dyDescent="0.2">
      <c r="A971">
        <f t="shared" si="476"/>
        <v>9.3899999999998442</v>
      </c>
      <c r="B971" s="5">
        <f t="shared" si="457"/>
        <v>-62.700384673556719</v>
      </c>
      <c r="C971" s="5">
        <f t="shared" si="458"/>
        <v>599.931949569621</v>
      </c>
      <c r="D971" s="5">
        <f t="shared" si="459"/>
        <v>-306.90832230249896</v>
      </c>
      <c r="E971" s="2">
        <f t="shared" si="467"/>
        <v>603.19953775895601</v>
      </c>
      <c r="F971" s="2">
        <f t="shared" si="468"/>
        <v>-5.9664641458818259</v>
      </c>
      <c r="G971" s="3">
        <f t="shared" si="460"/>
        <v>-4.2019491394827391</v>
      </c>
      <c r="H971" s="3">
        <f t="shared" si="461"/>
        <v>55.582236388997266</v>
      </c>
      <c r="I971" s="3">
        <f t="shared" si="462"/>
        <v>-93.005481754986491</v>
      </c>
      <c r="J971" s="2">
        <f t="shared" si="469"/>
        <v>108.42998208544672</v>
      </c>
      <c r="K971" s="2">
        <f t="shared" si="463"/>
        <v>73.912734891238387</v>
      </c>
      <c r="L971" s="6">
        <f t="shared" si="446"/>
        <v>2959.2576513503836</v>
      </c>
      <c r="M971" s="2">
        <f t="shared" si="447"/>
        <v>37.50448065079479</v>
      </c>
      <c r="N971" s="2">
        <f t="shared" si="464"/>
        <v>108.42998208544672</v>
      </c>
      <c r="O971" s="2">
        <f t="shared" si="465"/>
        <v>73.912734891238387</v>
      </c>
      <c r="P971" s="5">
        <f t="shared" si="448"/>
        <v>0.38715037195517393</v>
      </c>
      <c r="Q971" s="4">
        <f t="shared" si="466"/>
        <v>0.34588662590795144</v>
      </c>
      <c r="R971" s="4">
        <f t="shared" si="449"/>
        <v>0.27870933920201507</v>
      </c>
      <c r="S971" s="4">
        <f t="shared" si="470"/>
        <v>0</v>
      </c>
      <c r="T971" s="4">
        <f t="shared" si="471"/>
        <v>0</v>
      </c>
      <c r="U971" s="5">
        <f t="shared" si="472"/>
        <v>0.93772014782930668</v>
      </c>
      <c r="V971" s="5">
        <f t="shared" si="473"/>
        <v>-12.403906185735043</v>
      </c>
      <c r="W971" s="5">
        <f t="shared" si="474"/>
        <v>20.755394985803605</v>
      </c>
      <c r="X971" s="5">
        <f t="shared" si="450"/>
        <v>0.99999999999999978</v>
      </c>
      <c r="Y971" s="5">
        <f t="shared" si="451"/>
        <v>-7.52097496823637E-2</v>
      </c>
      <c r="Z971" s="5">
        <f t="shared" si="452"/>
        <v>14.146949576029604</v>
      </c>
      <c r="AA971" s="5">
        <f t="shared" si="453"/>
        <v>8.4579436417884608</v>
      </c>
      <c r="AB971" s="5">
        <f t="shared" si="454"/>
        <v>0.86251039814694297</v>
      </c>
      <c r="AC971" s="5">
        <f t="shared" si="455"/>
        <v>1.7430433902945612</v>
      </c>
      <c r="AD971" s="5">
        <f t="shared" si="456"/>
        <v>-2.9606613724079338</v>
      </c>
      <c r="AE971">
        <f t="shared" si="477"/>
        <v>0</v>
      </c>
    </row>
    <row r="972" spans="1:31" x14ac:dyDescent="0.2">
      <c r="A972">
        <f t="shared" si="476"/>
        <v>9.399999999999844</v>
      </c>
      <c r="B972" s="5">
        <f t="shared" si="457"/>
        <v>-62.742361039431636</v>
      </c>
      <c r="C972" s="5">
        <f t="shared" si="458"/>
        <v>600.4878590856805</v>
      </c>
      <c r="D972" s="5">
        <f t="shared" si="459"/>
        <v>-307.83852515311747</v>
      </c>
      <c r="E972" s="2">
        <f t="shared" si="467"/>
        <v>603.75679936387166</v>
      </c>
      <c r="F972" s="2">
        <f t="shared" si="468"/>
        <v>-5.9649423696560042</v>
      </c>
      <c r="G972" s="3">
        <f t="shared" si="460"/>
        <v>-4.19332403550127</v>
      </c>
      <c r="H972" s="3">
        <f t="shared" si="461"/>
        <v>55.599666822900211</v>
      </c>
      <c r="I972" s="3">
        <f t="shared" si="462"/>
        <v>-93.035088368710575</v>
      </c>
      <c r="J972" s="2">
        <f t="shared" si="469"/>
        <v>108.46397828338222</v>
      </c>
      <c r="K972" s="2">
        <f t="shared" si="463"/>
        <v>73.935908850294624</v>
      </c>
      <c r="L972" s="6">
        <f t="shared" si="446"/>
        <v>2959.2548194529491</v>
      </c>
      <c r="M972" s="2">
        <f t="shared" si="447"/>
        <v>37.504444760427994</v>
      </c>
      <c r="N972" s="2">
        <f t="shared" si="464"/>
        <v>108.46397828338222</v>
      </c>
      <c r="O972" s="2">
        <f t="shared" si="465"/>
        <v>73.935908850294624</v>
      </c>
      <c r="P972" s="5">
        <f t="shared" si="448"/>
        <v>0.38715020668718536</v>
      </c>
      <c r="Q972" s="4">
        <f t="shared" si="466"/>
        <v>0.34577788270351556</v>
      </c>
      <c r="R972" s="4">
        <f t="shared" si="449"/>
        <v>0.27867257988462973</v>
      </c>
      <c r="S972" s="4">
        <f t="shared" si="470"/>
        <v>0</v>
      </c>
      <c r="T972" s="4">
        <f t="shared" si="471"/>
        <v>0</v>
      </c>
      <c r="U972" s="5">
        <f t="shared" si="472"/>
        <v>0.93608834414558795</v>
      </c>
      <c r="V972" s="5">
        <f t="shared" si="473"/>
        <v>-12.411680950640733</v>
      </c>
      <c r="W972" s="5">
        <f t="shared" si="474"/>
        <v>20.768502763248559</v>
      </c>
      <c r="X972" s="5">
        <f t="shared" si="450"/>
        <v>0.99999999999999978</v>
      </c>
      <c r="Y972" s="5">
        <f t="shared" si="451"/>
        <v>-7.5236854462626901E-2</v>
      </c>
      <c r="Z972" s="5">
        <f t="shared" si="452"/>
        <v>14.154420358736981</v>
      </c>
      <c r="AA972" s="5">
        <f t="shared" si="453"/>
        <v>8.4623614845945365</v>
      </c>
      <c r="AB972" s="5">
        <f t="shared" si="454"/>
        <v>0.8608514896829611</v>
      </c>
      <c r="AC972" s="5">
        <f t="shared" si="455"/>
        <v>1.7427394080962486</v>
      </c>
      <c r="AD972" s="5">
        <f t="shared" si="456"/>
        <v>-2.9431357521569055</v>
      </c>
      <c r="AE972">
        <f t="shared" si="477"/>
        <v>0</v>
      </c>
    </row>
    <row r="973" spans="1:31" x14ac:dyDescent="0.2">
      <c r="A973">
        <f t="shared" si="476"/>
        <v>9.4099999999998438</v>
      </c>
      <c r="B973" s="5">
        <f t="shared" si="457"/>
        <v>-62.784251237212167</v>
      </c>
      <c r="C973" s="5">
        <f t="shared" si="458"/>
        <v>601.04394289087986</v>
      </c>
      <c r="D973" s="5">
        <f t="shared" si="459"/>
        <v>-308.76902319359215</v>
      </c>
      <c r="E973" s="2">
        <f t="shared" si="467"/>
        <v>604.31422578757213</v>
      </c>
      <c r="F973" s="2">
        <f t="shared" si="468"/>
        <v>-5.9634135577209602</v>
      </c>
      <c r="G973" s="3">
        <f t="shared" si="460"/>
        <v>-4.1847155206044402</v>
      </c>
      <c r="H973" s="3">
        <f t="shared" si="461"/>
        <v>55.617094216981172</v>
      </c>
      <c r="I973" s="3">
        <f t="shared" si="462"/>
        <v>-93.064519726232149</v>
      </c>
      <c r="J973" s="2">
        <f t="shared" si="469"/>
        <v>108.49782414870448</v>
      </c>
      <c r="K973" s="2">
        <f t="shared" si="463"/>
        <v>73.95898033313189</v>
      </c>
      <c r="L973" s="6">
        <f t="shared" si="446"/>
        <v>2959.2519890402828</v>
      </c>
      <c r="M973" s="2">
        <f t="shared" si="447"/>
        <v>37.504408888878579</v>
      </c>
      <c r="N973" s="2">
        <f t="shared" si="464"/>
        <v>108.49782414870448</v>
      </c>
      <c r="O973" s="2">
        <f t="shared" si="465"/>
        <v>73.95898033313189</v>
      </c>
      <c r="P973" s="5">
        <f t="shared" si="448"/>
        <v>0.38715004150600513</v>
      </c>
      <c r="Q973" s="4">
        <f t="shared" si="466"/>
        <v>0.34566968677156096</v>
      </c>
      <c r="R973" s="4">
        <f t="shared" si="449"/>
        <v>0.27863599224351665</v>
      </c>
      <c r="S973" s="4">
        <f t="shared" si="470"/>
        <v>0</v>
      </c>
      <c r="T973" s="4">
        <f t="shared" si="471"/>
        <v>0</v>
      </c>
      <c r="U973" s="5">
        <f t="shared" si="472"/>
        <v>0.93445774471446685</v>
      </c>
      <c r="V973" s="5">
        <f t="shared" si="473"/>
        <v>-12.419440263902439</v>
      </c>
      <c r="W973" s="5">
        <f t="shared" si="474"/>
        <v>20.781546747471307</v>
      </c>
      <c r="X973" s="5">
        <f t="shared" si="450"/>
        <v>0.99999999999999978</v>
      </c>
      <c r="Y973" s="5">
        <f t="shared" si="451"/>
        <v>-7.526781624928984E-2</v>
      </c>
      <c r="Z973" s="5">
        <f t="shared" si="452"/>
        <v>14.16185320815997</v>
      </c>
      <c r="AA973" s="5">
        <f t="shared" si="453"/>
        <v>8.4667723089538374</v>
      </c>
      <c r="AB973" s="5">
        <f t="shared" si="454"/>
        <v>0.85918992846517706</v>
      </c>
      <c r="AC973" s="5">
        <f t="shared" si="455"/>
        <v>1.7424129442575307</v>
      </c>
      <c r="AD973" s="5">
        <f t="shared" si="456"/>
        <v>-2.9256809435748536</v>
      </c>
      <c r="AE973">
        <f t="shared" si="477"/>
        <v>0</v>
      </c>
    </row>
    <row r="974" spans="1:31" x14ac:dyDescent="0.2">
      <c r="A974">
        <f t="shared" si="476"/>
        <v>9.4199999999998436</v>
      </c>
      <c r="B974" s="5">
        <f t="shared" si="457"/>
        <v>-62.826055432921784</v>
      </c>
      <c r="C974" s="5">
        <f t="shared" si="458"/>
        <v>601.60020095369691</v>
      </c>
      <c r="D974" s="5">
        <f t="shared" si="459"/>
        <v>-309.69981467490163</v>
      </c>
      <c r="E974" s="2">
        <f t="shared" si="467"/>
        <v>604.87181702306896</v>
      </c>
      <c r="F974" s="2">
        <f t="shared" si="468"/>
        <v>-5.9618777467283346</v>
      </c>
      <c r="G974" s="3">
        <f t="shared" si="460"/>
        <v>-4.1761236213197881</v>
      </c>
      <c r="H974" s="3">
        <f t="shared" si="461"/>
        <v>55.634518346423746</v>
      </c>
      <c r="I974" s="3">
        <f t="shared" si="462"/>
        <v>-93.093776535667899</v>
      </c>
      <c r="J974" s="2">
        <f t="shared" si="469"/>
        <v>108.53152016723979</v>
      </c>
      <c r="K974" s="2">
        <f t="shared" si="463"/>
        <v>73.981949670920102</v>
      </c>
      <c r="L974" s="6">
        <f t="shared" si="446"/>
        <v>2959.2491601122474</v>
      </c>
      <c r="M974" s="2">
        <f t="shared" si="447"/>
        <v>37.504373036144806</v>
      </c>
      <c r="N974" s="2">
        <f t="shared" si="464"/>
        <v>108.53152016723979</v>
      </c>
      <c r="O974" s="2">
        <f t="shared" si="465"/>
        <v>73.981949670920102</v>
      </c>
      <c r="P974" s="5">
        <f t="shared" si="448"/>
        <v>0.3871498764116249</v>
      </c>
      <c r="Q974" s="4">
        <f t="shared" si="466"/>
        <v>0.34556203560360238</v>
      </c>
      <c r="R974" s="4">
        <f t="shared" si="449"/>
        <v>0.27859957562440657</v>
      </c>
      <c r="S974" s="4">
        <f t="shared" si="470"/>
        <v>0</v>
      </c>
      <c r="T974" s="4">
        <f t="shared" si="471"/>
        <v>0</v>
      </c>
      <c r="U974" s="5">
        <f t="shared" si="472"/>
        <v>0.93282837109173611</v>
      </c>
      <c r="V974" s="5">
        <f t="shared" si="473"/>
        <v>-12.427184114144236</v>
      </c>
      <c r="W974" s="5">
        <f t="shared" si="474"/>
        <v>20.794527125875838</v>
      </c>
      <c r="X974" s="5">
        <f t="shared" si="450"/>
        <v>1.0000000000000002</v>
      </c>
      <c r="Y974" s="5">
        <f t="shared" si="451"/>
        <v>-7.5302612076478218E-2</v>
      </c>
      <c r="Z974" s="5">
        <f t="shared" si="452"/>
        <v>14.169248250890956</v>
      </c>
      <c r="AA974" s="5">
        <f t="shared" si="453"/>
        <v>8.471176099340175</v>
      </c>
      <c r="AB974" s="5">
        <f t="shared" si="454"/>
        <v>0.85752575901525785</v>
      </c>
      <c r="AC974" s="5">
        <f t="shared" si="455"/>
        <v>1.7420641367467198</v>
      </c>
      <c r="AD974" s="5">
        <f t="shared" si="456"/>
        <v>-2.9082967747839845</v>
      </c>
      <c r="AE974">
        <f t="shared" si="477"/>
        <v>0</v>
      </c>
    </row>
    <row r="975" spans="1:31" x14ac:dyDescent="0.2">
      <c r="A975">
        <f t="shared" si="476"/>
        <v>9.4299999999998434</v>
      </c>
      <c r="B975" s="5">
        <f t="shared" si="457"/>
        <v>-62.867773792847032</v>
      </c>
      <c r="C975" s="5">
        <f t="shared" si="458"/>
        <v>602.15663324036802</v>
      </c>
      <c r="D975" s="5">
        <f t="shared" si="459"/>
        <v>-310.63089785509709</v>
      </c>
      <c r="E975" s="2">
        <f t="shared" si="467"/>
        <v>605.4295730611808</v>
      </c>
      <c r="F975" s="2">
        <f t="shared" si="468"/>
        <v>-5.9603349732528841</v>
      </c>
      <c r="G975" s="3">
        <f t="shared" si="460"/>
        <v>-4.1675483637296358</v>
      </c>
      <c r="H975" s="3">
        <f t="shared" si="461"/>
        <v>55.651938987791212</v>
      </c>
      <c r="I975" s="3">
        <f t="shared" si="462"/>
        <v>-93.122859503415739</v>
      </c>
      <c r="J975" s="2">
        <f t="shared" si="469"/>
        <v>108.56506682426796</v>
      </c>
      <c r="K975" s="2">
        <f t="shared" si="463"/>
        <v>74.004817194456677</v>
      </c>
      <c r="L975" s="6">
        <f t="shared" si="446"/>
        <v>2959.2463326686743</v>
      </c>
      <c r="M975" s="2">
        <f t="shared" si="447"/>
        <v>37.504337202224512</v>
      </c>
      <c r="N975" s="2">
        <f t="shared" si="464"/>
        <v>108.56506682426796</v>
      </c>
      <c r="O975" s="2">
        <f t="shared" si="465"/>
        <v>74.004817194456677</v>
      </c>
      <c r="P975" s="5">
        <f t="shared" si="448"/>
        <v>0.38714971140403465</v>
      </c>
      <c r="Q975" s="4">
        <f t="shared" si="466"/>
        <v>0.34545492670245403</v>
      </c>
      <c r="R975" s="4">
        <f t="shared" si="449"/>
        <v>0.27856332937482636</v>
      </c>
      <c r="S975" s="4">
        <f t="shared" si="470"/>
        <v>0</v>
      </c>
      <c r="T975" s="4">
        <f t="shared" si="471"/>
        <v>0</v>
      </c>
      <c r="U975" s="5">
        <f t="shared" si="472"/>
        <v>0.93120024467121498</v>
      </c>
      <c r="V975" s="5">
        <f t="shared" si="473"/>
        <v>-12.434912490249065</v>
      </c>
      <c r="W975" s="5">
        <f t="shared" si="474"/>
        <v>20.80744408601409</v>
      </c>
      <c r="X975" s="5">
        <f t="shared" si="450"/>
        <v>0.99999999999999978</v>
      </c>
      <c r="Y975" s="5">
        <f t="shared" si="451"/>
        <v>-7.5341219034531101E-2</v>
      </c>
      <c r="Z975" s="5">
        <f t="shared" si="452"/>
        <v>14.17660561342997</v>
      </c>
      <c r="AA975" s="5">
        <f t="shared" si="453"/>
        <v>8.4755728403909423</v>
      </c>
      <c r="AB975" s="5">
        <f t="shared" si="454"/>
        <v>0.85585902563668392</v>
      </c>
      <c r="AC975" s="5">
        <f t="shared" si="455"/>
        <v>1.7416931231809052</v>
      </c>
      <c r="AD975" s="5">
        <f t="shared" si="456"/>
        <v>-2.8909830735949669</v>
      </c>
      <c r="AE975">
        <f t="shared" si="477"/>
        <v>0</v>
      </c>
    </row>
    <row r="976" spans="1:31" x14ac:dyDescent="0.2">
      <c r="A976">
        <f t="shared" si="476"/>
        <v>9.4399999999998432</v>
      </c>
      <c r="B976" s="5">
        <f t="shared" si="457"/>
        <v>-62.909406483533047</v>
      </c>
      <c r="C976" s="5">
        <f t="shared" si="458"/>
        <v>602.7132397149021</v>
      </c>
      <c r="D976" s="5">
        <f t="shared" si="459"/>
        <v>-311.56227099928492</v>
      </c>
      <c r="E976" s="2">
        <f t="shared" si="467"/>
        <v>605.98749389054512</v>
      </c>
      <c r="F976" s="2">
        <f t="shared" si="468"/>
        <v>-5.9587852737921478</v>
      </c>
      <c r="G976" s="3">
        <f t="shared" si="460"/>
        <v>-4.1589897734732686</v>
      </c>
      <c r="H976" s="3">
        <f t="shared" si="461"/>
        <v>55.669355919023019</v>
      </c>
      <c r="I976" s="3">
        <f t="shared" si="462"/>
        <v>-93.151769334151695</v>
      </c>
      <c r="J976" s="2">
        <f t="shared" si="469"/>
        <v>108.59846460451328</v>
      </c>
      <c r="K976" s="2">
        <f t="shared" si="463"/>
        <v>74.027583234160375</v>
      </c>
      <c r="L976" s="6">
        <f t="shared" si="446"/>
        <v>2959.2435067093688</v>
      </c>
      <c r="M976" s="2">
        <f t="shared" si="447"/>
        <v>37.504301387115262</v>
      </c>
      <c r="N976" s="2">
        <f t="shared" si="464"/>
        <v>108.59846460451328</v>
      </c>
      <c r="O976" s="2">
        <f t="shared" si="465"/>
        <v>74.027583234160375</v>
      </c>
      <c r="P976" s="5">
        <f t="shared" si="448"/>
        <v>0.3871495464832227</v>
      </c>
      <c r="Q976" s="4">
        <f t="shared" si="466"/>
        <v>0.34534835758218085</v>
      </c>
      <c r="R976" s="4">
        <f t="shared" si="449"/>
        <v>0.27852725284410029</v>
      </c>
      <c r="S976" s="4">
        <f t="shared" si="470"/>
        <v>0</v>
      </c>
      <c r="T976" s="4">
        <f t="shared" si="471"/>
        <v>0</v>
      </c>
      <c r="U976" s="5">
        <f t="shared" si="472"/>
        <v>0.929573386685139</v>
      </c>
      <c r="V976" s="5">
        <f t="shared" si="473"/>
        <v>-12.442625381357944</v>
      </c>
      <c r="W976" s="5">
        <f t="shared" si="474"/>
        <v>20.820297815578847</v>
      </c>
      <c r="X976" s="5">
        <f t="shared" si="450"/>
        <v>1</v>
      </c>
      <c r="Y976" s="5">
        <f t="shared" si="451"/>
        <v>-7.5383614270356461E-2</v>
      </c>
      <c r="Z976" s="5">
        <f t="shared" si="452"/>
        <v>14.183925422181799</v>
      </c>
      <c r="AA976" s="5">
        <f t="shared" si="453"/>
        <v>8.4799625169068076</v>
      </c>
      <c r="AB976" s="5">
        <f t="shared" si="454"/>
        <v>0.85418977241478256</v>
      </c>
      <c r="AC976" s="5">
        <f t="shared" si="455"/>
        <v>1.7413000408238553</v>
      </c>
      <c r="AD976" s="5">
        <f t="shared" si="456"/>
        <v>-2.873739667514343</v>
      </c>
      <c r="AE976">
        <f t="shared" si="477"/>
        <v>0</v>
      </c>
    </row>
    <row r="977" spans="1:31" x14ac:dyDescent="0.2">
      <c r="A977">
        <f t="shared" si="476"/>
        <v>9.449999999999843</v>
      </c>
      <c r="B977" s="5">
        <f t="shared" si="457"/>
        <v>-62.95095367177916</v>
      </c>
      <c r="C977" s="5">
        <f t="shared" si="458"/>
        <v>603.27002033909434</v>
      </c>
      <c r="D977" s="5">
        <f t="shared" si="459"/>
        <v>-312.49393237960982</v>
      </c>
      <c r="E977" s="2">
        <f t="shared" si="467"/>
        <v>606.54557949763159</v>
      </c>
      <c r="F977" s="2">
        <f t="shared" si="468"/>
        <v>-5.95722868476612</v>
      </c>
      <c r="G977" s="3">
        <f t="shared" si="460"/>
        <v>-4.150447875749121</v>
      </c>
      <c r="H977" s="3">
        <f t="shared" si="461"/>
        <v>55.686768919431259</v>
      </c>
      <c r="I977" s="3">
        <f t="shared" si="462"/>
        <v>-93.180506730826835</v>
      </c>
      <c r="J977" s="2">
        <f t="shared" si="469"/>
        <v>108.63171399213542</v>
      </c>
      <c r="K977" s="2">
        <f t="shared" si="463"/>
        <v>74.050248120065035</v>
      </c>
      <c r="L977" s="6">
        <f t="shared" si="446"/>
        <v>2959.2406822341063</v>
      </c>
      <c r="M977" s="2">
        <f t="shared" si="447"/>
        <v>37.504265590814192</v>
      </c>
      <c r="N977" s="2">
        <f t="shared" si="464"/>
        <v>108.63171399213542</v>
      </c>
      <c r="O977" s="2">
        <f t="shared" si="465"/>
        <v>74.050248120065035</v>
      </c>
      <c r="P977" s="5">
        <f t="shared" si="448"/>
        <v>0.38714938164917573</v>
      </c>
      <c r="Q977" s="4">
        <f t="shared" si="466"/>
        <v>0.34524232576804764</v>
      </c>
      <c r="R977" s="4">
        <f t="shared" si="449"/>
        <v>0.27849134538335113</v>
      </c>
      <c r="S977" s="4">
        <f t="shared" si="470"/>
        <v>0</v>
      </c>
      <c r="T977" s="4">
        <f t="shared" si="471"/>
        <v>0</v>
      </c>
      <c r="U977" s="5">
        <f t="shared" si="472"/>
        <v>0.92794781820455452</v>
      </c>
      <c r="V977" s="5">
        <f t="shared" si="473"/>
        <v>-12.450322776869143</v>
      </c>
      <c r="W977" s="5">
        <f t="shared" si="474"/>
        <v>20.833088502396638</v>
      </c>
      <c r="X977" s="5">
        <f t="shared" si="450"/>
        <v>1</v>
      </c>
      <c r="Y977" s="5">
        <f t="shared" si="451"/>
        <v>-7.5429774987779724E-2</v>
      </c>
      <c r="Z977" s="5">
        <f t="shared" si="452"/>
        <v>14.191207803453091</v>
      </c>
      <c r="AA977" s="5">
        <f t="shared" si="453"/>
        <v>8.4843451138513988</v>
      </c>
      <c r="AB977" s="5">
        <f t="shared" si="454"/>
        <v>0.85251804321677482</v>
      </c>
      <c r="AC977" s="5">
        <f t="shared" si="455"/>
        <v>1.7408850265839479</v>
      </c>
      <c r="AD977" s="5">
        <f t="shared" si="456"/>
        <v>-2.8565663837519608</v>
      </c>
      <c r="AE977">
        <f t="shared" si="477"/>
        <v>0</v>
      </c>
    </row>
    <row r="978" spans="1:31" x14ac:dyDescent="0.2">
      <c r="A978">
        <f t="shared" si="476"/>
        <v>9.4599999999998428</v>
      </c>
      <c r="B978" s="5">
        <f t="shared" si="457"/>
        <v>-62.992415524634488</v>
      </c>
      <c r="C978" s="5">
        <f t="shared" si="458"/>
        <v>603.82697507253999</v>
      </c>
      <c r="D978" s="5">
        <f t="shared" si="459"/>
        <v>-313.42588027523732</v>
      </c>
      <c r="E978" s="2">
        <f t="shared" si="467"/>
        <v>607.10382986675518</v>
      </c>
      <c r="F978" s="2">
        <f t="shared" si="468"/>
        <v>-5.9556652425169325</v>
      </c>
      <c r="G978" s="3">
        <f t="shared" si="460"/>
        <v>-4.1419226953169535</v>
      </c>
      <c r="H978" s="3">
        <f t="shared" si="461"/>
        <v>55.704177769697097</v>
      </c>
      <c r="I978" s="3">
        <f t="shared" si="462"/>
        <v>-93.209072394664361</v>
      </c>
      <c r="J978" s="2">
        <f t="shared" si="469"/>
        <v>108.66481547072068</v>
      </c>
      <c r="K978" s="2">
        <f t="shared" si="463"/>
        <v>74.072812181813688</v>
      </c>
      <c r="L978" s="6">
        <f t="shared" si="446"/>
        <v>2959.2378592426344</v>
      </c>
      <c r="M978" s="2">
        <f t="shared" si="447"/>
        <v>37.504229813318112</v>
      </c>
      <c r="N978" s="2">
        <f t="shared" si="464"/>
        <v>108.66481547072068</v>
      </c>
      <c r="O978" s="2">
        <f t="shared" si="465"/>
        <v>74.072812181813688</v>
      </c>
      <c r="P978" s="5">
        <f t="shared" si="448"/>
        <v>0.38714921690187876</v>
      </c>
      <c r="Q978" s="4">
        <f t="shared" si="466"/>
        <v>0.34513682879646984</v>
      </c>
      <c r="R978" s="4">
        <f t="shared" si="449"/>
        <v>0.27845560634550137</v>
      </c>
      <c r="S978" s="4">
        <f t="shared" si="470"/>
        <v>0</v>
      </c>
      <c r="T978" s="4">
        <f t="shared" si="471"/>
        <v>0</v>
      </c>
      <c r="U978" s="5">
        <f t="shared" si="472"/>
        <v>0.92632356013972006</v>
      </c>
      <c r="V978" s="5">
        <f t="shared" si="473"/>
        <v>-12.45800466643742</v>
      </c>
      <c r="W978" s="5">
        <f t="shared" si="474"/>
        <v>20.845816334420803</v>
      </c>
      <c r="X978" s="5">
        <f t="shared" si="450"/>
        <v>1</v>
      </c>
      <c r="Y978" s="5">
        <f t="shared" si="451"/>
        <v>-7.547967844788403E-2</v>
      </c>
      <c r="Z978" s="5">
        <f t="shared" si="452"/>
        <v>14.198452883449548</v>
      </c>
      <c r="AA978" s="5">
        <f t="shared" si="453"/>
        <v>8.4887206163510012</v>
      </c>
      <c r="AB978" s="5">
        <f t="shared" si="454"/>
        <v>0.850843881691836</v>
      </c>
      <c r="AC978" s="5">
        <f t="shared" si="455"/>
        <v>1.740448217012128</v>
      </c>
      <c r="AD978" s="5">
        <f t="shared" si="456"/>
        <v>-2.8394630492281934</v>
      </c>
      <c r="AE978">
        <f t="shared" si="477"/>
        <v>0</v>
      </c>
    </row>
    <row r="979" spans="1:31" x14ac:dyDescent="0.2">
      <c r="A979">
        <f t="shared" si="476"/>
        <v>9.4699999999998425</v>
      </c>
      <c r="B979" s="5">
        <f t="shared" si="457"/>
        <v>-63.033792209393567</v>
      </c>
      <c r="C979" s="5">
        <f t="shared" si="458"/>
        <v>604.38410387264787</v>
      </c>
      <c r="D979" s="5">
        <f t="shared" si="459"/>
        <v>-314.35811297233641</v>
      </c>
      <c r="E979" s="2">
        <f t="shared" si="467"/>
        <v>607.66224498008808</v>
      </c>
      <c r="F979" s="2">
        <f t="shared" si="468"/>
        <v>-5.9540949833085461</v>
      </c>
      <c r="G979" s="3">
        <f t="shared" si="460"/>
        <v>-4.1334142565000347</v>
      </c>
      <c r="H979" s="3">
        <f t="shared" si="461"/>
        <v>55.721582251867218</v>
      </c>
      <c r="I979" s="3">
        <f t="shared" si="462"/>
        <v>-93.237467025156647</v>
      </c>
      <c r="J979" s="2">
        <f t="shared" si="469"/>
        <v>108.69776952327318</v>
      </c>
      <c r="K979" s="2">
        <f t="shared" si="463"/>
        <v>74.095275748652469</v>
      </c>
      <c r="L979" s="6">
        <f t="shared" si="446"/>
        <v>2959.2350377346738</v>
      </c>
      <c r="M979" s="2">
        <f t="shared" si="447"/>
        <v>37.504194054623468</v>
      </c>
      <c r="N979" s="2">
        <f t="shared" si="464"/>
        <v>108.69776952327318</v>
      </c>
      <c r="O979" s="2">
        <f t="shared" si="465"/>
        <v>74.095275748652469</v>
      </c>
      <c r="P979" s="5">
        <f t="shared" si="448"/>
        <v>0.38714905224131524</v>
      </c>
      <c r="Q979" s="4">
        <f t="shared" si="466"/>
        <v>0.34503186421496423</v>
      </c>
      <c r="R979" s="4">
        <f t="shared" si="449"/>
        <v>0.2784200350852743</v>
      </c>
      <c r="S979" s="4">
        <f t="shared" si="470"/>
        <v>0</v>
      </c>
      <c r="T979" s="4">
        <f t="shared" si="471"/>
        <v>0</v>
      </c>
      <c r="U979" s="5">
        <f t="shared" si="472"/>
        <v>0.92470063324050955</v>
      </c>
      <c r="V979" s="5">
        <f t="shared" si="473"/>
        <v>-12.465671039973179</v>
      </c>
      <c r="W979" s="5">
        <f t="shared" si="474"/>
        <v>20.858481499724501</v>
      </c>
      <c r="X979" s="5">
        <f t="shared" si="450"/>
        <v>1</v>
      </c>
      <c r="Y979" s="5">
        <f t="shared" si="451"/>
        <v>-7.5533301969350264E-2</v>
      </c>
      <c r="Z979" s="5">
        <f t="shared" si="452"/>
        <v>14.205660788273097</v>
      </c>
      <c r="AA979" s="5">
        <f t="shared" si="453"/>
        <v>8.4930890096942164</v>
      </c>
      <c r="AB979" s="5">
        <f t="shared" si="454"/>
        <v>0.84916733127115929</v>
      </c>
      <c r="AC979" s="5">
        <f t="shared" si="455"/>
        <v>1.7399897482999176</v>
      </c>
      <c r="AD979" s="5">
        <f t="shared" si="456"/>
        <v>-2.8224294905812819</v>
      </c>
      <c r="AE979">
        <f t="shared" si="477"/>
        <v>0</v>
      </c>
    </row>
    <row r="980" spans="1:31" x14ac:dyDescent="0.2">
      <c r="A980">
        <f t="shared" si="476"/>
        <v>9.4799999999998423</v>
      </c>
      <c r="B980" s="5">
        <f t="shared" si="457"/>
        <v>-63.075083893592002</v>
      </c>
      <c r="C980" s="5">
        <f t="shared" si="458"/>
        <v>604.94140669465389</v>
      </c>
      <c r="D980" s="5">
        <f t="shared" si="459"/>
        <v>-315.29062876406255</v>
      </c>
      <c r="E980" s="2">
        <f t="shared" si="467"/>
        <v>608.22082481767291</v>
      </c>
      <c r="F980" s="2">
        <f t="shared" si="468"/>
        <v>-5.9525179433264341</v>
      </c>
      <c r="G980" s="3">
        <f t="shared" si="460"/>
        <v>-4.1249225831873231</v>
      </c>
      <c r="H980" s="3">
        <f t="shared" si="461"/>
        <v>55.738982149350214</v>
      </c>
      <c r="I980" s="3">
        <f t="shared" si="462"/>
        <v>-93.265691320062459</v>
      </c>
      <c r="J980" s="2">
        <f t="shared" si="469"/>
        <v>108.73057663220611</v>
      </c>
      <c r="K980" s="2">
        <f t="shared" si="463"/>
        <v>74.117639149424747</v>
      </c>
      <c r="L980" s="6">
        <f t="shared" si="446"/>
        <v>2959.2322177099154</v>
      </c>
      <c r="M980" s="2">
        <f t="shared" si="447"/>
        <v>37.504158314726354</v>
      </c>
      <c r="N980" s="2">
        <f t="shared" si="464"/>
        <v>108.73057663220611</v>
      </c>
      <c r="O980" s="2">
        <f t="shared" si="465"/>
        <v>74.117639149424747</v>
      </c>
      <c r="P980" s="5">
        <f t="shared" si="448"/>
        <v>0.38714888766746691</v>
      </c>
      <c r="Q980" s="4">
        <f t="shared" si="466"/>
        <v>0.3449274295820996</v>
      </c>
      <c r="R980" s="4">
        <f t="shared" si="449"/>
        <v>0.2783846309591948</v>
      </c>
      <c r="S980" s="4">
        <f t="shared" si="470"/>
        <v>0</v>
      </c>
      <c r="T980" s="4">
        <f t="shared" si="471"/>
        <v>0</v>
      </c>
      <c r="U980" s="5">
        <f t="shared" si="472"/>
        <v>0.92307905809682211</v>
      </c>
      <c r="V980" s="5">
        <f t="shared" si="473"/>
        <v>-12.473321887641651</v>
      </c>
      <c r="W980" s="5">
        <f t="shared" si="474"/>
        <v>20.871084186493828</v>
      </c>
      <c r="X980" s="5">
        <f t="shared" si="450"/>
        <v>0.99999999999999978</v>
      </c>
      <c r="Y980" s="5">
        <f t="shared" si="451"/>
        <v>-7.5590622928784865E-2</v>
      </c>
      <c r="Z980" s="5">
        <f t="shared" si="452"/>
        <v>14.212831643919122</v>
      </c>
      <c r="AA980" s="5">
        <f t="shared" si="453"/>
        <v>8.4974502793316482</v>
      </c>
      <c r="AB980" s="5">
        <f t="shared" si="454"/>
        <v>0.84748843516803729</v>
      </c>
      <c r="AC980" s="5">
        <f t="shared" si="455"/>
        <v>1.7395097562774708</v>
      </c>
      <c r="AD980" s="5">
        <f t="shared" si="456"/>
        <v>-2.8054655341745232</v>
      </c>
      <c r="AE980">
        <f t="shared" si="477"/>
        <v>0</v>
      </c>
    </row>
    <row r="981" spans="1:31" x14ac:dyDescent="0.2">
      <c r="A981">
        <f t="shared" si="476"/>
        <v>9.4899999999998421</v>
      </c>
      <c r="B981" s="5">
        <f t="shared" si="457"/>
        <v>-63.116290745002118</v>
      </c>
      <c r="C981" s="5">
        <f t="shared" si="458"/>
        <v>605.49888349163518</v>
      </c>
      <c r="D981" s="5">
        <f t="shared" si="459"/>
        <v>-316.22342595053988</v>
      </c>
      <c r="E981" s="2">
        <f t="shared" si="467"/>
        <v>608.77956935743532</v>
      </c>
      <c r="F981" s="2">
        <f t="shared" si="468"/>
        <v>-5.9509341586772768</v>
      </c>
      <c r="G981" s="3">
        <f t="shared" si="460"/>
        <v>-4.1164476988356427</v>
      </c>
      <c r="H981" s="3">
        <f t="shared" si="461"/>
        <v>55.75637724691299</v>
      </c>
      <c r="I981" s="3">
        <f t="shared" si="462"/>
        <v>-93.293745975404207</v>
      </c>
      <c r="J981" s="2">
        <f t="shared" si="469"/>
        <v>108.76323727933338</v>
      </c>
      <c r="K981" s="2">
        <f t="shared" si="463"/>
        <v>74.139902712565359</v>
      </c>
      <c r="L981" s="6">
        <f t="shared" si="446"/>
        <v>2959.2293991680249</v>
      </c>
      <c r="M981" s="2">
        <f t="shared" si="447"/>
        <v>37.504122593622533</v>
      </c>
      <c r="N981" s="2">
        <f t="shared" si="464"/>
        <v>108.76323727933338</v>
      </c>
      <c r="O981" s="2">
        <f t="shared" si="465"/>
        <v>74.139902712565359</v>
      </c>
      <c r="P981" s="5">
        <f t="shared" si="448"/>
        <v>0.38714872318031401</v>
      </c>
      <c r="Q981" s="4">
        <f t="shared" si="466"/>
        <v>0.34482352246744746</v>
      </c>
      <c r="R981" s="4">
        <f t="shared" si="449"/>
        <v>0.27834939332559028</v>
      </c>
      <c r="S981" s="4">
        <f t="shared" si="470"/>
        <v>0</v>
      </c>
      <c r="T981" s="4">
        <f t="shared" si="471"/>
        <v>0</v>
      </c>
      <c r="U981" s="5">
        <f t="shared" si="472"/>
        <v>0.92145885513899761</v>
      </c>
      <c r="V981" s="5">
        <f t="shared" si="473"/>
        <v>-12.480957199862102</v>
      </c>
      <c r="W981" s="5">
        <f t="shared" si="474"/>
        <v>20.883624583021042</v>
      </c>
      <c r="X981" s="5">
        <f t="shared" si="450"/>
        <v>0.99999999999999978</v>
      </c>
      <c r="Y981" s="5">
        <f t="shared" si="451"/>
        <v>-7.5651618761047632E-2</v>
      </c>
      <c r="Z981" s="5">
        <f t="shared" si="452"/>
        <v>14.219965576273728</v>
      </c>
      <c r="AA981" s="5">
        <f t="shared" si="453"/>
        <v>8.5018044108755717</v>
      </c>
      <c r="AB981" s="5">
        <f t="shared" si="454"/>
        <v>0.84580723637794997</v>
      </c>
      <c r="AC981" s="5">
        <f t="shared" si="455"/>
        <v>1.7390083764116255</v>
      </c>
      <c r="AD981" s="5">
        <f t="shared" si="456"/>
        <v>-2.7885710061033855</v>
      </c>
      <c r="AE981">
        <f t="shared" si="477"/>
        <v>0</v>
      </c>
    </row>
    <row r="982" spans="1:31" x14ac:dyDescent="0.2">
      <c r="A982">
        <f t="shared" si="476"/>
        <v>9.4999999999998419</v>
      </c>
      <c r="B982" s="5">
        <f t="shared" si="457"/>
        <v>-63.157412931628656</v>
      </c>
      <c r="C982" s="5">
        <f t="shared" si="458"/>
        <v>606.05653421452314</v>
      </c>
      <c r="D982" s="5">
        <f t="shared" si="459"/>
        <v>-317.15650283884423</v>
      </c>
      <c r="E982" s="2">
        <f t="shared" si="467"/>
        <v>609.33847857519686</v>
      </c>
      <c r="F982" s="2">
        <f t="shared" si="468"/>
        <v>-5.9493436653886587</v>
      </c>
      <c r="G982" s="3">
        <f t="shared" si="460"/>
        <v>-4.1079896264718627</v>
      </c>
      <c r="H982" s="3">
        <f t="shared" si="461"/>
        <v>55.773767330677103</v>
      </c>
      <c r="I982" s="3">
        <f t="shared" si="462"/>
        <v>-93.321631685465235</v>
      </c>
      <c r="J982" s="2">
        <f t="shared" si="469"/>
        <v>108.79575194586107</v>
      </c>
      <c r="K982" s="2">
        <f t="shared" si="463"/>
        <v>74.162066766094796</v>
      </c>
      <c r="L982" s="6">
        <f t="shared" si="446"/>
        <v>2959.2265821086398</v>
      </c>
      <c r="M982" s="2">
        <f t="shared" si="447"/>
        <v>37.504086891307416</v>
      </c>
      <c r="N982" s="2">
        <f t="shared" si="464"/>
        <v>108.79575194586107</v>
      </c>
      <c r="O982" s="2">
        <f t="shared" si="465"/>
        <v>74.162066766094796</v>
      </c>
      <c r="P982" s="5">
        <f t="shared" si="448"/>
        <v>0.38714855877983506</v>
      </c>
      <c r="Q982" s="4">
        <f t="shared" si="466"/>
        <v>0.34472014045153337</v>
      </c>
      <c r="R982" s="4">
        <f t="shared" si="449"/>
        <v>0.27831432154459163</v>
      </c>
      <c r="S982" s="4">
        <f t="shared" si="470"/>
        <v>0</v>
      </c>
      <c r="T982" s="4">
        <f t="shared" si="471"/>
        <v>0</v>
      </c>
      <c r="U982" s="5">
        <f t="shared" si="472"/>
        <v>0.91984004463823399</v>
      </c>
      <c r="V982" s="5">
        <f t="shared" si="473"/>
        <v>-12.488576967306978</v>
      </c>
      <c r="W982" s="5">
        <f t="shared" si="474"/>
        <v>20.896102877697743</v>
      </c>
      <c r="X982" s="5">
        <f t="shared" si="450"/>
        <v>1</v>
      </c>
      <c r="Y982" s="5">
        <f t="shared" si="451"/>
        <v>-7.5716266959570011E-2</v>
      </c>
      <c r="Z982" s="5">
        <f t="shared" si="452"/>
        <v>14.227062711111</v>
      </c>
      <c r="AA982" s="5">
        <f t="shared" si="453"/>
        <v>8.5061513900995926</v>
      </c>
      <c r="AB982" s="5">
        <f t="shared" si="454"/>
        <v>0.84412377767866398</v>
      </c>
      <c r="AC982" s="5">
        <f t="shared" si="455"/>
        <v>1.7384857438040218</v>
      </c>
      <c r="AD982" s="5">
        <f t="shared" si="456"/>
        <v>-2.771745732202664</v>
      </c>
      <c r="AE982">
        <f t="shared" si="477"/>
        <v>0</v>
      </c>
    </row>
    <row r="983" spans="1:31" x14ac:dyDescent="0.2">
      <c r="A983">
        <f t="shared" si="476"/>
        <v>9.5099999999998417</v>
      </c>
      <c r="B983" s="5">
        <f t="shared" si="457"/>
        <v>-63.198450621704488</v>
      </c>
      <c r="C983" s="5">
        <f t="shared" si="458"/>
        <v>606.61435881211708</v>
      </c>
      <c r="D983" s="5">
        <f t="shared" si="459"/>
        <v>-318.08985774298549</v>
      </c>
      <c r="E983" s="2">
        <f t="shared" si="467"/>
        <v>609.89755244468722</v>
      </c>
      <c r="F983" s="2">
        <f t="shared" si="468"/>
        <v>-5.9477464994087805</v>
      </c>
      <c r="G983" s="3">
        <f t="shared" si="460"/>
        <v>-4.0995483886950757</v>
      </c>
      <c r="H983" s="3">
        <f t="shared" si="461"/>
        <v>55.791152188115142</v>
      </c>
      <c r="I983" s="3">
        <f t="shared" si="462"/>
        <v>-93.349349142787261</v>
      </c>
      <c r="J983" s="2">
        <f t="shared" si="469"/>
        <v>108.82812111237919</v>
      </c>
      <c r="K983" s="2">
        <f t="shared" si="463"/>
        <v>74.184131637613618</v>
      </c>
      <c r="L983" s="6">
        <f t="shared" si="446"/>
        <v>2959.2237665313696</v>
      </c>
      <c r="M983" s="2">
        <f t="shared" si="447"/>
        <v>37.504051207776037</v>
      </c>
      <c r="N983" s="2">
        <f t="shared" si="464"/>
        <v>108.82812111237919</v>
      </c>
      <c r="O983" s="2">
        <f t="shared" si="465"/>
        <v>74.184131637613618</v>
      </c>
      <c r="P983" s="5">
        <f t="shared" si="448"/>
        <v>0.38714839446600713</v>
      </c>
      <c r="Q983" s="4">
        <f t="shared" si="466"/>
        <v>0.34461728112578754</v>
      </c>
      <c r="R983" s="4">
        <f t="shared" si="449"/>
        <v>0.27827941497813347</v>
      </c>
      <c r="S983" s="4">
        <f t="shared" si="470"/>
        <v>0</v>
      </c>
      <c r="T983" s="4">
        <f t="shared" si="471"/>
        <v>0</v>
      </c>
      <c r="U983" s="5">
        <f t="shared" si="472"/>
        <v>0.9182226467070127</v>
      </c>
      <c r="V983" s="5">
        <f t="shared" si="473"/>
        <v>-12.496181180901099</v>
      </c>
      <c r="W983" s="5">
        <f t="shared" si="474"/>
        <v>20.908519259008226</v>
      </c>
      <c r="X983" s="5">
        <f t="shared" si="450"/>
        <v>0.99999999999999978</v>
      </c>
      <c r="Y983" s="5">
        <f t="shared" si="451"/>
        <v>-7.5784545076666349E-2</v>
      </c>
      <c r="Z983" s="5">
        <f t="shared" si="452"/>
        <v>14.234123174090342</v>
      </c>
      <c r="AA983" s="5">
        <f t="shared" si="453"/>
        <v>8.5104912029383097</v>
      </c>
      <c r="AB983" s="5">
        <f t="shared" si="454"/>
        <v>0.84243810163034638</v>
      </c>
      <c r="AC983" s="5">
        <f t="shared" si="455"/>
        <v>1.7379419931892439</v>
      </c>
      <c r="AD983" s="5">
        <f t="shared" si="456"/>
        <v>-2.754989538053465</v>
      </c>
      <c r="AE983">
        <f t="shared" si="477"/>
        <v>0</v>
      </c>
    </row>
    <row r="984" spans="1:31" x14ac:dyDescent="0.2">
      <c r="A984">
        <f t="shared" si="476"/>
        <v>9.5199999999998415</v>
      </c>
      <c r="B984" s="5">
        <f t="shared" si="457"/>
        <v>-63.239403983686358</v>
      </c>
      <c r="C984" s="5">
        <f t="shared" si="458"/>
        <v>607.17235723109786</v>
      </c>
      <c r="D984" s="5">
        <f t="shared" si="459"/>
        <v>-319.02348898389027</v>
      </c>
      <c r="E984" s="2">
        <f t="shared" si="467"/>
        <v>610.45679093755666</v>
      </c>
      <c r="F984" s="2">
        <f t="shared" si="468"/>
        <v>-5.9461426966061479</v>
      </c>
      <c r="G984" s="3">
        <f t="shared" si="460"/>
        <v>-4.091124007678772</v>
      </c>
      <c r="H984" s="3">
        <f t="shared" si="461"/>
        <v>55.808531608047034</v>
      </c>
      <c r="I984" s="3">
        <f t="shared" si="462"/>
        <v>-93.376899038167792</v>
      </c>
      <c r="J984" s="2">
        <f t="shared" si="469"/>
        <v>108.86034525885343</v>
      </c>
      <c r="K984" s="2">
        <f t="shared" si="463"/>
        <v>74.206097654296812</v>
      </c>
      <c r="L984" s="6">
        <f t="shared" si="446"/>
        <v>2959.2209524357995</v>
      </c>
      <c r="M984" s="2">
        <f t="shared" si="447"/>
        <v>37.504015543023158</v>
      </c>
      <c r="N984" s="2">
        <f t="shared" si="464"/>
        <v>108.86034525885343</v>
      </c>
      <c r="O984" s="2">
        <f t="shared" si="465"/>
        <v>74.206097654296812</v>
      </c>
      <c r="P984" s="5">
        <f t="shared" si="448"/>
        <v>0.38714823023880562</v>
      </c>
      <c r="Q984" s="4">
        <f t="shared" si="466"/>
        <v>0.34451494209249733</v>
      </c>
      <c r="R984" s="4">
        <f t="shared" si="449"/>
        <v>0.27824467298995526</v>
      </c>
      <c r="S984" s="4">
        <f t="shared" si="470"/>
        <v>0</v>
      </c>
      <c r="T984" s="4">
        <f t="shared" si="471"/>
        <v>0</v>
      </c>
      <c r="U984" s="5">
        <f t="shared" si="472"/>
        <v>0.91660668129952483</v>
      </c>
      <c r="V984" s="5">
        <f t="shared" si="473"/>
        <v>-12.503769831820797</v>
      </c>
      <c r="W984" s="5">
        <f t="shared" si="474"/>
        <v>20.920873915522765</v>
      </c>
      <c r="X984" s="5">
        <f t="shared" si="450"/>
        <v>1.0000000000000002</v>
      </c>
      <c r="Y984" s="5">
        <f t="shared" si="451"/>
        <v>-7.5856430723848109E-2</v>
      </c>
      <c r="Z984" s="5">
        <f t="shared" si="452"/>
        <v>14.241147090753801</v>
      </c>
      <c r="AA984" s="5">
        <f t="shared" si="453"/>
        <v>8.5148238354869719</v>
      </c>
      <c r="AB984" s="5">
        <f t="shared" si="454"/>
        <v>0.84075025057567676</v>
      </c>
      <c r="AC984" s="5">
        <f t="shared" si="455"/>
        <v>1.7373772589330034</v>
      </c>
      <c r="AD984" s="5">
        <f t="shared" si="456"/>
        <v>-2.7383022489902622</v>
      </c>
      <c r="AE984">
        <f t="shared" si="477"/>
        <v>0</v>
      </c>
    </row>
    <row r="985" spans="1:31" x14ac:dyDescent="0.2">
      <c r="A985">
        <f t="shared" si="476"/>
        <v>9.5299999999998413</v>
      </c>
      <c r="B985" s="5">
        <f t="shared" si="457"/>
        <v>-63.280273186250618</v>
      </c>
      <c r="C985" s="5">
        <f t="shared" si="458"/>
        <v>607.73052941604124</v>
      </c>
      <c r="D985" s="5">
        <f t="shared" si="459"/>
        <v>-319.95739488938443</v>
      </c>
      <c r="E985" s="2">
        <f t="shared" si="467"/>
        <v>611.0161940233894</v>
      </c>
      <c r="F985" s="2">
        <f t="shared" si="468"/>
        <v>-5.944532292769301</v>
      </c>
      <c r="G985" s="3">
        <f t="shared" si="460"/>
        <v>-4.082716505173015</v>
      </c>
      <c r="H985" s="3">
        <f t="shared" si="461"/>
        <v>55.825905380636364</v>
      </c>
      <c r="I985" s="3">
        <f t="shared" si="462"/>
        <v>-93.404282060657692</v>
      </c>
      <c r="J985" s="2">
        <f t="shared" si="469"/>
        <v>108.89242486461708</v>
      </c>
      <c r="K985" s="2">
        <f t="shared" si="463"/>
        <v>74.227965142888266</v>
      </c>
      <c r="L985" s="6">
        <f t="shared" si="446"/>
        <v>2959.2181398214852</v>
      </c>
      <c r="M985" s="2">
        <f t="shared" si="447"/>
        <v>37.503979897043131</v>
      </c>
      <c r="N985" s="2">
        <f t="shared" si="464"/>
        <v>108.89242486461708</v>
      </c>
      <c r="O985" s="2">
        <f t="shared" si="465"/>
        <v>74.227965142888266</v>
      </c>
      <c r="P985" s="5">
        <f t="shared" si="448"/>
        <v>0.38714806609820451</v>
      </c>
      <c r="Q985" s="4">
        <f t="shared" si="466"/>
        <v>0.34441312096475751</v>
      </c>
      <c r="R985" s="4">
        <f t="shared" si="449"/>
        <v>0.27821009494560145</v>
      </c>
      <c r="S985" s="4">
        <f t="shared" si="470"/>
        <v>0</v>
      </c>
      <c r="T985" s="4">
        <f t="shared" si="471"/>
        <v>0</v>
      </c>
      <c r="U985" s="5">
        <f t="shared" si="472"/>
        <v>0.91499216821210494</v>
      </c>
      <c r="V985" s="5">
        <f t="shared" si="473"/>
        <v>-12.511342911493101</v>
      </c>
      <c r="W985" s="5">
        <f t="shared" si="474"/>
        <v>20.933167035891081</v>
      </c>
      <c r="X985" s="5">
        <f t="shared" si="450"/>
        <v>1</v>
      </c>
      <c r="Y985" s="5">
        <f t="shared" si="451"/>
        <v>-7.5931901572118973E-2</v>
      </c>
      <c r="Z985" s="5">
        <f t="shared" si="452"/>
        <v>14.248134586523438</v>
      </c>
      <c r="AA985" s="5">
        <f t="shared" si="453"/>
        <v>8.5191492740011174</v>
      </c>
      <c r="AB985" s="5">
        <f t="shared" si="454"/>
        <v>0.83906026663998601</v>
      </c>
      <c r="AC985" s="5">
        <f t="shared" si="455"/>
        <v>1.7367916750303376</v>
      </c>
      <c r="AD985" s="5">
        <f t="shared" si="456"/>
        <v>-2.7216836901078025</v>
      </c>
      <c r="AE985">
        <f t="shared" si="477"/>
        <v>0</v>
      </c>
    </row>
    <row r="986" spans="1:31" x14ac:dyDescent="0.2">
      <c r="A986">
        <f t="shared" si="476"/>
        <v>9.5399999999998411</v>
      </c>
      <c r="B986" s="5">
        <f t="shared" si="457"/>
        <v>-63.321058398289018</v>
      </c>
      <c r="C986" s="5">
        <f t="shared" si="458"/>
        <v>608.28887530943143</v>
      </c>
      <c r="D986" s="5">
        <f t="shared" si="459"/>
        <v>-320.89157379417554</v>
      </c>
      <c r="E986" s="2">
        <f t="shared" si="467"/>
        <v>611.57576166971535</v>
      </c>
      <c r="F986" s="2">
        <f t="shared" si="468"/>
        <v>-5.9429153236065133</v>
      </c>
      <c r="G986" s="3">
        <f t="shared" si="460"/>
        <v>-4.0743259025066152</v>
      </c>
      <c r="H986" s="3">
        <f t="shared" si="461"/>
        <v>55.843273297386666</v>
      </c>
      <c r="I986" s="3">
        <f t="shared" si="462"/>
        <v>-93.431498897558768</v>
      </c>
      <c r="J986" s="2">
        <f t="shared" si="469"/>
        <v>108.92436040836311</v>
      </c>
      <c r="K986" s="2">
        <f t="shared" si="463"/>
        <v>74.249734429695366</v>
      </c>
      <c r="L986" s="6">
        <f t="shared" si="446"/>
        <v>2959.2153286879584</v>
      </c>
      <c r="M986" s="2">
        <f t="shared" si="447"/>
        <v>37.503944269830022</v>
      </c>
      <c r="N986" s="2">
        <f t="shared" si="464"/>
        <v>108.92436040836311</v>
      </c>
      <c r="O986" s="2">
        <f t="shared" si="465"/>
        <v>74.249734429695366</v>
      </c>
      <c r="P986" s="5">
        <f t="shared" si="448"/>
        <v>0.38714790204417621</v>
      </c>
      <c r="Q986" s="4">
        <f t="shared" si="466"/>
        <v>0.34431181536642286</v>
      </c>
      <c r="R986" s="4">
        <f t="shared" si="449"/>
        <v>0.27817568021242201</v>
      </c>
      <c r="S986" s="4">
        <f t="shared" si="470"/>
        <v>0</v>
      </c>
      <c r="T986" s="4">
        <f t="shared" si="471"/>
        <v>0</v>
      </c>
      <c r="U986" s="5">
        <f t="shared" si="472"/>
        <v>0.91337912708366797</v>
      </c>
      <c r="V986" s="5">
        <f t="shared" si="473"/>
        <v>-12.518900411594879</v>
      </c>
      <c r="W986" s="5">
        <f t="shared" si="474"/>
        <v>20.945398808835805</v>
      </c>
      <c r="X986" s="5">
        <f t="shared" si="450"/>
        <v>0.99999999999999978</v>
      </c>
      <c r="Y986" s="5">
        <f t="shared" si="451"/>
        <v>-7.6010935352279346E-2</v>
      </c>
      <c r="Z986" s="5">
        <f t="shared" si="452"/>
        <v>14.255085786698739</v>
      </c>
      <c r="AA986" s="5">
        <f t="shared" si="453"/>
        <v>8.5234675048962227</v>
      </c>
      <c r="AB986" s="5">
        <f t="shared" si="454"/>
        <v>0.83736819173138866</v>
      </c>
      <c r="AC986" s="5">
        <f t="shared" si="455"/>
        <v>1.7361853751038598</v>
      </c>
      <c r="AD986" s="5">
        <f t="shared" si="456"/>
        <v>-2.7051336862679705</v>
      </c>
      <c r="AE986">
        <f t="shared" si="477"/>
        <v>0</v>
      </c>
    </row>
    <row r="987" spans="1:31" x14ac:dyDescent="0.2">
      <c r="A987">
        <f t="shared" si="476"/>
        <v>9.5499999999998408</v>
      </c>
      <c r="B987" s="5">
        <f t="shared" si="457"/>
        <v>-63.361759788904493</v>
      </c>
      <c r="C987" s="5">
        <f t="shared" si="458"/>
        <v>608.84739485167404</v>
      </c>
      <c r="D987" s="5">
        <f t="shared" si="459"/>
        <v>-321.82602403983543</v>
      </c>
      <c r="E987" s="2">
        <f t="shared" si="467"/>
        <v>612.13549384202281</v>
      </c>
      <c r="F987" s="2">
        <f t="shared" si="468"/>
        <v>-5.9412918247455293</v>
      </c>
      <c r="G987" s="3">
        <f t="shared" si="460"/>
        <v>-4.0659522205893017</v>
      </c>
      <c r="H987" s="3">
        <f t="shared" si="461"/>
        <v>55.860635151137707</v>
      </c>
      <c r="I987" s="3">
        <f t="shared" si="462"/>
        <v>-93.458550234421452</v>
      </c>
      <c r="J987" s="2">
        <f t="shared" si="469"/>
        <v>108.95615236813622</v>
      </c>
      <c r="K987" s="2">
        <f t="shared" si="463"/>
        <v>74.271405840583654</v>
      </c>
      <c r="L987" s="6">
        <f t="shared" si="446"/>
        <v>2959.2125190347238</v>
      </c>
      <c r="M987" s="2">
        <f t="shared" si="447"/>
        <v>37.503908661377572</v>
      </c>
      <c r="N987" s="2">
        <f t="shared" si="464"/>
        <v>108.95615236813622</v>
      </c>
      <c r="O987" s="2">
        <f t="shared" si="465"/>
        <v>74.271405840583654</v>
      </c>
      <c r="P987" s="5">
        <f t="shared" si="448"/>
        <v>0.38714773807669145</v>
      </c>
      <c r="Q987" s="4">
        <f t="shared" si="466"/>
        <v>0.34421102293206013</v>
      </c>
      <c r="R987" s="4">
        <f t="shared" si="449"/>
        <v>0.2781414281595731</v>
      </c>
      <c r="S987" s="4">
        <f t="shared" si="470"/>
        <v>0</v>
      </c>
      <c r="T987" s="4">
        <f t="shared" si="471"/>
        <v>0</v>
      </c>
      <c r="U987" s="5">
        <f t="shared" si="472"/>
        <v>0.91176757739614844</v>
      </c>
      <c r="V987" s="5">
        <f t="shared" si="473"/>
        <v>-12.526442324051979</v>
      </c>
      <c r="W987" s="5">
        <f t="shared" si="474"/>
        <v>20.957569423145941</v>
      </c>
      <c r="X987" s="5">
        <f t="shared" si="450"/>
        <v>0.99999999999999978</v>
      </c>
      <c r="Y987" s="5">
        <f t="shared" si="451"/>
        <v>-7.6093509855209976E-2</v>
      </c>
      <c r="Z987" s="5">
        <f t="shared" si="452"/>
        <v>14.262000816454048</v>
      </c>
      <c r="AA987" s="5">
        <f t="shared" si="453"/>
        <v>8.5277785147473573</v>
      </c>
      <c r="AB987" s="5">
        <f t="shared" si="454"/>
        <v>0.83567406754093843</v>
      </c>
      <c r="AC987" s="5">
        <f t="shared" si="455"/>
        <v>1.7355584924020686</v>
      </c>
      <c r="AD987" s="5">
        <f t="shared" si="456"/>
        <v>-2.6886520621067014</v>
      </c>
      <c r="AE987">
        <f t="shared" si="477"/>
        <v>0</v>
      </c>
    </row>
    <row r="988" spans="1:31" x14ac:dyDescent="0.2">
      <c r="A988">
        <f t="shared" si="476"/>
        <v>9.5599999999998406</v>
      </c>
      <c r="B988" s="5">
        <f t="shared" si="457"/>
        <v>-63.402377527407012</v>
      </c>
      <c r="C988" s="5">
        <f t="shared" si="458"/>
        <v>609.40608798110998</v>
      </c>
      <c r="D988" s="5">
        <f t="shared" si="459"/>
        <v>-322.76074397478271</v>
      </c>
      <c r="E988" s="2">
        <f t="shared" si="467"/>
        <v>612.6953905037708</v>
      </c>
      <c r="F988" s="2">
        <f t="shared" si="468"/>
        <v>-5.939661831733269</v>
      </c>
      <c r="G988" s="3">
        <f t="shared" si="460"/>
        <v>-4.0575954799138927</v>
      </c>
      <c r="H988" s="3">
        <f t="shared" si="461"/>
        <v>55.877990736061726</v>
      </c>
      <c r="I988" s="3">
        <f t="shared" si="462"/>
        <v>-93.485436755042514</v>
      </c>
      <c r="J988" s="2">
        <f t="shared" si="469"/>
        <v>108.98780122132509</v>
      </c>
      <c r="K988" s="2">
        <f t="shared" si="463"/>
        <v>74.292979700971429</v>
      </c>
      <c r="L988" s="6">
        <f t="shared" si="446"/>
        <v>2959.2097108612597</v>
      </c>
      <c r="M988" s="2">
        <f t="shared" si="447"/>
        <v>37.503873071679159</v>
      </c>
      <c r="N988" s="2">
        <f t="shared" si="464"/>
        <v>108.98780122132509</v>
      </c>
      <c r="O988" s="2">
        <f t="shared" si="465"/>
        <v>74.292979700971429</v>
      </c>
      <c r="P988" s="5">
        <f t="shared" si="448"/>
        <v>0.38714757419571966</v>
      </c>
      <c r="Q988" s="4">
        <f t="shared" si="466"/>
        <v>0.34411074130689928</v>
      </c>
      <c r="R988" s="4">
        <f t="shared" si="449"/>
        <v>0.27810733815801703</v>
      </c>
      <c r="S988" s="4">
        <f t="shared" si="470"/>
        <v>0</v>
      </c>
      <c r="T988" s="4">
        <f t="shared" si="471"/>
        <v>0</v>
      </c>
      <c r="U988" s="5">
        <f t="shared" si="472"/>
        <v>0.91015753847494762</v>
      </c>
      <c r="V988" s="5">
        <f t="shared" si="473"/>
        <v>-12.533968641038395</v>
      </c>
      <c r="W988" s="5">
        <f t="shared" si="474"/>
        <v>20.969679067670523</v>
      </c>
      <c r="X988" s="5">
        <f t="shared" si="450"/>
        <v>1</v>
      </c>
      <c r="Y988" s="5">
        <f t="shared" si="451"/>
        <v>-7.6179602932165025E-2</v>
      </c>
      <c r="Z988" s="5">
        <f t="shared" si="452"/>
        <v>14.268879800836009</v>
      </c>
      <c r="AA988" s="5">
        <f t="shared" si="453"/>
        <v>8.5320822902888001</v>
      </c>
      <c r="AB988" s="5">
        <f t="shared" si="454"/>
        <v>0.83397793554278254</v>
      </c>
      <c r="AC988" s="5">
        <f t="shared" si="455"/>
        <v>1.7349111597976137</v>
      </c>
      <c r="AD988" s="5">
        <f t="shared" si="456"/>
        <v>-2.672238642040675</v>
      </c>
      <c r="AE988">
        <f t="shared" si="477"/>
        <v>0</v>
      </c>
    </row>
    <row r="989" spans="1:31" x14ac:dyDescent="0.2">
      <c r="A989">
        <f t="shared" si="476"/>
        <v>9.5699999999998404</v>
      </c>
      <c r="B989" s="5">
        <f t="shared" si="457"/>
        <v>-63.44291178330937</v>
      </c>
      <c r="C989" s="5">
        <f t="shared" si="458"/>
        <v>609.96495463402857</v>
      </c>
      <c r="D989" s="5">
        <f t="shared" si="459"/>
        <v>-323.69573195426523</v>
      </c>
      <c r="E989" s="2">
        <f t="shared" si="467"/>
        <v>613.25545161640207</v>
      </c>
      <c r="F989" s="2">
        <f t="shared" si="468"/>
        <v>-5.9380253800355609</v>
      </c>
      <c r="G989" s="3">
        <f t="shared" si="460"/>
        <v>-4.0492557005584651</v>
      </c>
      <c r="H989" s="3">
        <f t="shared" si="461"/>
        <v>55.895339847659699</v>
      </c>
      <c r="I989" s="3">
        <f t="shared" si="462"/>
        <v>-93.512159141462917</v>
      </c>
      <c r="J989" s="2">
        <f t="shared" si="469"/>
        <v>109.0193074446548</v>
      </c>
      <c r="K989" s="2">
        <f t="shared" si="463"/>
        <v>74.314456335824673</v>
      </c>
      <c r="L989" s="6">
        <f t="shared" si="446"/>
        <v>2959.2069041670193</v>
      </c>
      <c r="M989" s="2">
        <f t="shared" si="447"/>
        <v>37.503837500727847</v>
      </c>
      <c r="N989" s="2">
        <f t="shared" si="464"/>
        <v>109.0193074446548</v>
      </c>
      <c r="O989" s="2">
        <f t="shared" si="465"/>
        <v>74.314456335824673</v>
      </c>
      <c r="P989" s="5">
        <f t="shared" si="448"/>
        <v>0.38714741040122863</v>
      </c>
      <c r="Q989" s="4">
        <f t="shared" si="466"/>
        <v>0.34401096814678633</v>
      </c>
      <c r="R989" s="4">
        <f t="shared" si="449"/>
        <v>0.27807340958052257</v>
      </c>
      <c r="S989" s="4">
        <f t="shared" si="470"/>
        <v>0</v>
      </c>
      <c r="T989" s="4">
        <f t="shared" si="471"/>
        <v>0</v>
      </c>
      <c r="U989" s="5">
        <f t="shared" si="472"/>
        <v>0.90854902948938232</v>
      </c>
      <c r="V989" s="5">
        <f t="shared" si="473"/>
        <v>-12.541479354975396</v>
      </c>
      <c r="W989" s="5">
        <f t="shared" si="474"/>
        <v>20.981727931312228</v>
      </c>
      <c r="X989" s="5">
        <f t="shared" si="450"/>
        <v>1</v>
      </c>
      <c r="Y989" s="5">
        <f t="shared" si="451"/>
        <v>-7.6269192495047475E-2</v>
      </c>
      <c r="Z989" s="5">
        <f t="shared" si="452"/>
        <v>14.275722864761065</v>
      </c>
      <c r="AA989" s="5">
        <f t="shared" si="453"/>
        <v>8.5363788184136808</v>
      </c>
      <c r="AB989" s="5">
        <f t="shared" si="454"/>
        <v>0.83227983699433483</v>
      </c>
      <c r="AC989" s="5">
        <f t="shared" si="455"/>
        <v>1.734243509785669</v>
      </c>
      <c r="AD989" s="5">
        <f t="shared" si="456"/>
        <v>-2.6558932502740902</v>
      </c>
      <c r="AE989">
        <f t="shared" si="477"/>
        <v>0</v>
      </c>
    </row>
    <row r="990" spans="1:31" x14ac:dyDescent="0.2">
      <c r="A990">
        <f t="shared" si="476"/>
        <v>9.5799999999998402</v>
      </c>
      <c r="B990" s="5">
        <f t="shared" si="457"/>
        <v>-63.483362726323108</v>
      </c>
      <c r="C990" s="5">
        <f t="shared" si="458"/>
        <v>610.52399474468064</v>
      </c>
      <c r="D990" s="5">
        <f t="shared" si="459"/>
        <v>-324.63098634034242</v>
      </c>
      <c r="E990" s="2">
        <f t="shared" si="467"/>
        <v>613.81567713935488</v>
      </c>
      <c r="F990" s="2">
        <f t="shared" si="468"/>
        <v>-5.9363825050368888</v>
      </c>
      <c r="G990" s="3">
        <f t="shared" si="460"/>
        <v>-4.0409329021885219</v>
      </c>
      <c r="H990" s="3">
        <f t="shared" si="461"/>
        <v>55.912682282757558</v>
      </c>
      <c r="I990" s="3">
        <f t="shared" si="462"/>
        <v>-93.538718073965654</v>
      </c>
      <c r="J990" s="2">
        <f t="shared" si="469"/>
        <v>109.05067151417917</v>
      </c>
      <c r="K990" s="2">
        <f t="shared" si="463"/>
        <v>74.335836069651776</v>
      </c>
      <c r="L990" s="6">
        <f t="shared" si="446"/>
        <v>2959.2040989514303</v>
      </c>
      <c r="M990" s="2">
        <f t="shared" si="447"/>
        <v>37.50380194851639</v>
      </c>
      <c r="N990" s="2">
        <f t="shared" si="464"/>
        <v>109.05067151417917</v>
      </c>
      <c r="O990" s="2">
        <f t="shared" si="465"/>
        <v>74.335836069651776</v>
      </c>
      <c r="P990" s="5">
        <f t="shared" si="448"/>
        <v>0.38714724669318468</v>
      </c>
      <c r="Q990" s="4">
        <f t="shared" si="466"/>
        <v>0.34391170111813579</v>
      </c>
      <c r="R990" s="4">
        <f t="shared" si="449"/>
        <v>0.27803964180166507</v>
      </c>
      <c r="S990" s="4">
        <f t="shared" si="470"/>
        <v>0</v>
      </c>
      <c r="T990" s="4">
        <f t="shared" si="471"/>
        <v>0</v>
      </c>
      <c r="U990" s="5">
        <f t="shared" si="472"/>
        <v>0.90694206945313771</v>
      </c>
      <c r="V990" s="5">
        <f t="shared" si="473"/>
        <v>-12.548974458530658</v>
      </c>
      <c r="W990" s="5">
        <f t="shared" si="474"/>
        <v>20.993716203021044</v>
      </c>
      <c r="X990" s="5">
        <f t="shared" si="450"/>
        <v>1</v>
      </c>
      <c r="Y990" s="5">
        <f t="shared" si="451"/>
        <v>-7.6362256516687418E-2</v>
      </c>
      <c r="Z990" s="5">
        <f t="shared" si="452"/>
        <v>14.282530133012965</v>
      </c>
      <c r="AA990" s="5">
        <f t="shared" si="453"/>
        <v>8.5406680861736035</v>
      </c>
      <c r="AB990" s="5">
        <f t="shared" si="454"/>
        <v>0.83057981293645033</v>
      </c>
      <c r="AC990" s="5">
        <f t="shared" si="455"/>
        <v>1.7335556744823073</v>
      </c>
      <c r="AD990" s="5">
        <f t="shared" si="456"/>
        <v>-2.6396157108053515</v>
      </c>
      <c r="AE990">
        <f t="shared" si="477"/>
        <v>0</v>
      </c>
    </row>
    <row r="991" spans="1:31" x14ac:dyDescent="0.2">
      <c r="A991">
        <f t="shared" si="476"/>
        <v>9.58999999999984</v>
      </c>
      <c r="B991" s="5">
        <f t="shared" si="457"/>
        <v>-63.523730526354342</v>
      </c>
      <c r="C991" s="5">
        <f t="shared" si="458"/>
        <v>611.08320824529198</v>
      </c>
      <c r="D991" s="5">
        <f t="shared" si="459"/>
        <v>-325.56650550186765</v>
      </c>
      <c r="E991" s="2">
        <f t="shared" si="467"/>
        <v>614.37606703007543</v>
      </c>
      <c r="F991" s="2">
        <f t="shared" si="468"/>
        <v>-5.9347332420401013</v>
      </c>
      <c r="G991" s="3">
        <f t="shared" si="460"/>
        <v>-4.0326271040591575</v>
      </c>
      <c r="H991" s="3">
        <f t="shared" si="461"/>
        <v>55.930017839502383</v>
      </c>
      <c r="I991" s="3">
        <f t="shared" si="462"/>
        <v>-93.565114231073707</v>
      </c>
      <c r="J991" s="2">
        <f t="shared" si="469"/>
        <v>109.08189390527339</v>
      </c>
      <c r="K991" s="2">
        <f t="shared" si="463"/>
        <v>74.357119226498554</v>
      </c>
      <c r="L991" s="6">
        <f t="shared" si="446"/>
        <v>2959.2012952138948</v>
      </c>
      <c r="M991" s="2">
        <f t="shared" si="447"/>
        <v>37.503766415037205</v>
      </c>
      <c r="N991" s="2">
        <f t="shared" si="464"/>
        <v>109.08189390527339</v>
      </c>
      <c r="O991" s="2">
        <f t="shared" si="465"/>
        <v>74.357119226498554</v>
      </c>
      <c r="P991" s="5">
        <f t="shared" si="448"/>
        <v>0.38714708307155277</v>
      </c>
      <c r="Q991" s="4">
        <f t="shared" si="466"/>
        <v>0.34381293789788286</v>
      </c>
      <c r="R991" s="4">
        <f t="shared" si="449"/>
        <v>0.27800603419782666</v>
      </c>
      <c r="S991" s="4">
        <f t="shared" si="470"/>
        <v>0</v>
      </c>
      <c r="T991" s="4">
        <f t="shared" si="471"/>
        <v>0</v>
      </c>
      <c r="U991" s="5">
        <f t="shared" si="472"/>
        <v>0.90533667722472533</v>
      </c>
      <c r="V991" s="5">
        <f t="shared" si="473"/>
        <v>-12.556453944617411</v>
      </c>
      <c r="W991" s="5">
        <f t="shared" si="474"/>
        <v>21.005644071788069</v>
      </c>
      <c r="X991" s="5">
        <f t="shared" si="450"/>
        <v>1</v>
      </c>
      <c r="Y991" s="5">
        <f t="shared" si="451"/>
        <v>-7.645877303110965E-2</v>
      </c>
      <c r="Z991" s="5">
        <f t="shared" si="452"/>
        <v>14.289301730240318</v>
      </c>
      <c r="AA991" s="5">
        <f t="shared" si="453"/>
        <v>8.544950080778273</v>
      </c>
      <c r="AB991" s="5">
        <f t="shared" si="454"/>
        <v>0.82887790419361562</v>
      </c>
      <c r="AC991" s="5">
        <f t="shared" si="455"/>
        <v>1.7328477856229068</v>
      </c>
      <c r="AD991" s="5">
        <f t="shared" si="456"/>
        <v>-2.6234058474336592</v>
      </c>
      <c r="AE991">
        <f t="shared" si="477"/>
        <v>0</v>
      </c>
    </row>
    <row r="992" spans="1:31" x14ac:dyDescent="0.2">
      <c r="A992">
        <f t="shared" si="476"/>
        <v>9.5999999999998398</v>
      </c>
      <c r="B992" s="5">
        <f t="shared" si="457"/>
        <v>-63.564015353499727</v>
      </c>
      <c r="C992" s="5">
        <f t="shared" si="458"/>
        <v>611.6425950660763</v>
      </c>
      <c r="D992" s="5">
        <f t="shared" si="459"/>
        <v>-326.50228781447078</v>
      </c>
      <c r="E992" s="2">
        <f t="shared" si="467"/>
        <v>614.93662124403045</v>
      </c>
      <c r="F992" s="2">
        <f t="shared" si="468"/>
        <v>-5.9330776262661749</v>
      </c>
      <c r="G992" s="3">
        <f t="shared" si="460"/>
        <v>-4.0243383250172213</v>
      </c>
      <c r="H992" s="3">
        <f t="shared" si="461"/>
        <v>55.947346317358615</v>
      </c>
      <c r="I992" s="3">
        <f t="shared" si="462"/>
        <v>-93.591348289548037</v>
      </c>
      <c r="J992" s="2">
        <f t="shared" si="469"/>
        <v>109.11297509262658</v>
      </c>
      <c r="K992" s="2">
        <f t="shared" si="463"/>
        <v>74.378306129943141</v>
      </c>
      <c r="L992" s="6">
        <f t="shared" ref="L992:L1055" si="478">SQRT(spin^2-flag*((30/PI())*(wx*G992+wy*H992+wz*I992)/J992)^2)*EXP(-A992/(tau*146.7/N992))</f>
        <v>2959.1984929537898</v>
      </c>
      <c r="M992" s="2">
        <f t="shared" ref="M992:M1055" si="479">(L992*PI()/30)*(circ/(2*PI()))/12</f>
        <v>37.503730900282399</v>
      </c>
      <c r="N992" s="2">
        <f t="shared" si="464"/>
        <v>109.11297509262658</v>
      </c>
      <c r="O992" s="2">
        <f t="shared" si="465"/>
        <v>74.378306129943141</v>
      </c>
      <c r="P992" s="5">
        <f t="shared" ref="P992:P1055" si="480">cd0+(cdspin*L992/1000)*EXP(-A992/(tau*146.7/N992))</f>
        <v>0.38714691953629621</v>
      </c>
      <c r="Q992" s="4">
        <f t="shared" si="466"/>
        <v>0.3437146761734366</v>
      </c>
      <c r="R992" s="4">
        <f t="shared" ref="R992:R1055" si="481">cl2_*Q992/(cl0+cl1_*Q992)</f>
        <v>0.27797258614719617</v>
      </c>
      <c r="S992" s="4">
        <f t="shared" si="470"/>
        <v>0</v>
      </c>
      <c r="T992" s="4">
        <f t="shared" si="471"/>
        <v>0</v>
      </c>
      <c r="U992" s="5">
        <f t="shared" si="472"/>
        <v>0.90373287150794313</v>
      </c>
      <c r="V992" s="5">
        <f t="shared" si="473"/>
        <v>-12.563917806393547</v>
      </c>
      <c r="W992" s="5">
        <f t="shared" si="474"/>
        <v>21.017511726639263</v>
      </c>
      <c r="X992" s="5">
        <f t="shared" ref="X992:X1055" si="482">M992/(romega*EXP(-A992/(tau*146.7/N992)))</f>
        <v>0.99999999999999978</v>
      </c>
      <c r="Y992" s="5">
        <f t="shared" ref="Y992:Y1055" si="483">const*($R992/omega)*N992*(wy*I992-wz*(H992-T992))</f>
        <v>-7.6558720133800037E-2</v>
      </c>
      <c r="Z992" s="5">
        <f t="shared" ref="Z992:Z1055" si="484">const*($R992/omega)*N992*(wz*(G992-S992)-wx*I992)</f>
        <v>14.296037780954157</v>
      </c>
      <c r="AA992" s="5">
        <f t="shared" ref="AA992:AA1055" si="485">const*($R992/omega)*N992*(wx*(H992-T992)-wy*(G992-S992))</f>
        <v>8.5492247895951117</v>
      </c>
      <c r="AB992" s="5">
        <f t="shared" ref="AB992:AB1055" si="486">U992+Y992</f>
        <v>0.82717415137414307</v>
      </c>
      <c r="AC992" s="5">
        <f t="shared" ref="AC992:AC1055" si="487">V992+Z992</f>
        <v>1.7321199745606091</v>
      </c>
      <c r="AD992" s="5">
        <f t="shared" ref="AD992:AD1055" si="488">W992+AA992-32.174</f>
        <v>-2.6072634837656246</v>
      </c>
      <c r="AE992">
        <f t="shared" si="477"/>
        <v>0</v>
      </c>
    </row>
    <row r="993" spans="1:31" x14ac:dyDescent="0.2">
      <c r="A993">
        <f t="shared" si="476"/>
        <v>9.6099999999998396</v>
      </c>
      <c r="B993" s="5">
        <f t="shared" ref="B993:B1056" si="489">B992+G992*dt+0.5*AB992*dt*dt</f>
        <v>-63.604217378042328</v>
      </c>
      <c r="C993" s="5">
        <f t="shared" ref="C993:C1056" si="490">C992+H992*dt+0.5*AC992*dt*dt</f>
        <v>612.20215513524863</v>
      </c>
      <c r="D993" s="5">
        <f t="shared" ref="D993:D1056" si="491">D992+I992*dt+0.5*AD992*dt*dt</f>
        <v>-327.43833166054048</v>
      </c>
      <c r="E993" s="2">
        <f t="shared" si="467"/>
        <v>615.49733973471916</v>
      </c>
      <c r="F993" s="2">
        <f t="shared" si="468"/>
        <v>-5.9314156928539452</v>
      </c>
      <c r="G993" s="3">
        <f t="shared" ref="G993:G1056" si="492">G992+AB992*dt</f>
        <v>-4.0160665835034797</v>
      </c>
      <c r="H993" s="3">
        <f t="shared" ref="H993:H1056" si="493">H992+AC992*dt</f>
        <v>55.964667517104225</v>
      </c>
      <c r="I993" s="3">
        <f t="shared" ref="I993:I1056" si="494">I992+AD992*dt</f>
        <v>-93.617420924385698</v>
      </c>
      <c r="J993" s="2">
        <f t="shared" si="469"/>
        <v>109.14391555023469</v>
      </c>
      <c r="K993" s="2">
        <f t="shared" ref="K993:K1056" si="495">J993/1.467</f>
        <v>74.399397103091133</v>
      </c>
      <c r="L993" s="6">
        <f t="shared" si="478"/>
        <v>2959.1956921704682</v>
      </c>
      <c r="M993" s="2">
        <f t="shared" si="479"/>
        <v>37.503695404243778</v>
      </c>
      <c r="N993" s="2">
        <f t="shared" ref="N993:N1056" si="496">IF(D993&gt;=hwind,SQRT((G993-vxw)^2+(H993-vyw)^2+I993^2),J993)</f>
        <v>109.14391555023469</v>
      </c>
      <c r="O993" s="2">
        <f t="shared" ref="O993:O1056" si="497">J993/1.467</f>
        <v>74.399397103091133</v>
      </c>
      <c r="P993" s="5">
        <f t="shared" si="480"/>
        <v>0.38714675608737703</v>
      </c>
      <c r="Q993" s="4">
        <f t="shared" ref="Q993:Q1056" si="498">(M993/N993)</f>
        <v>0.34361691364263258</v>
      </c>
      <c r="R993" s="4">
        <f t="shared" si="481"/>
        <v>0.27793929702976894</v>
      </c>
      <c r="S993" s="4">
        <f t="shared" si="470"/>
        <v>0</v>
      </c>
      <c r="T993" s="4">
        <f t="shared" si="471"/>
        <v>0</v>
      </c>
      <c r="U993" s="5">
        <f t="shared" si="472"/>
        <v>0.90213067085234211</v>
      </c>
      <c r="V993" s="5">
        <f t="shared" si="473"/>
        <v>-12.571366037260765</v>
      </c>
      <c r="W993" s="5">
        <f t="shared" si="474"/>
        <v>21.029319356629383</v>
      </c>
      <c r="X993" s="5">
        <f t="shared" si="482"/>
        <v>0.99999999999999978</v>
      </c>
      <c r="Y993" s="5">
        <f t="shared" si="483"/>
        <v>-7.6662075981963521E-2</v>
      </c>
      <c r="Z993" s="5">
        <f t="shared" si="484"/>
        <v>14.302738409525539</v>
      </c>
      <c r="AA993" s="5">
        <f t="shared" si="485"/>
        <v>8.5534922001488631</v>
      </c>
      <c r="AB993" s="5">
        <f t="shared" si="486"/>
        <v>0.8254685948703786</v>
      </c>
      <c r="AC993" s="5">
        <f t="shared" si="487"/>
        <v>1.731372372264774</v>
      </c>
      <c r="AD993" s="5">
        <f t="shared" si="488"/>
        <v>-2.5911884432217533</v>
      </c>
      <c r="AE993">
        <f t="shared" si="477"/>
        <v>0</v>
      </c>
    </row>
    <row r="994" spans="1:31" x14ac:dyDescent="0.2">
      <c r="A994">
        <f t="shared" si="476"/>
        <v>9.6199999999998393</v>
      </c>
      <c r="B994" s="5">
        <f t="shared" si="489"/>
        <v>-63.644336770447616</v>
      </c>
      <c r="C994" s="5">
        <f t="shared" si="490"/>
        <v>612.76188837903828</v>
      </c>
      <c r="D994" s="5">
        <f t="shared" si="491"/>
        <v>-328.37463542920648</v>
      </c>
      <c r="E994" s="2">
        <f t="shared" ref="E994:E1057" si="499">SQRT(B994^2+C994^2)</f>
        <v>616.05822245368586</v>
      </c>
      <c r="F994" s="2">
        <f t="shared" ref="F994:F1057" si="500">ATAN2(C994,B994)*180/PI()</f>
        <v>-5.9297474768598555</v>
      </c>
      <c r="G994" s="3">
        <f t="shared" si="492"/>
        <v>-4.0078118975547756</v>
      </c>
      <c r="H994" s="3">
        <f t="shared" si="493"/>
        <v>55.981981240826876</v>
      </c>
      <c r="I994" s="3">
        <f t="shared" si="494"/>
        <v>-93.643332808817917</v>
      </c>
      <c r="J994" s="2">
        <f t="shared" ref="J994:J1057" si="501">SQRT(G994^2+H994^2+I994^2)</f>
        <v>109.17471575139322</v>
      </c>
      <c r="K994" s="2">
        <f t="shared" si="495"/>
        <v>74.420392468570697</v>
      </c>
      <c r="L994" s="6">
        <f t="shared" si="478"/>
        <v>2959.1928928632578</v>
      </c>
      <c r="M994" s="2">
        <f t="shared" si="479"/>
        <v>37.503659926912817</v>
      </c>
      <c r="N994" s="2">
        <f t="shared" si="496"/>
        <v>109.17471575139322</v>
      </c>
      <c r="O994" s="2">
        <f t="shared" si="497"/>
        <v>74.420392468570697</v>
      </c>
      <c r="P994" s="5">
        <f t="shared" si="480"/>
        <v>0.38714659272475571</v>
      </c>
      <c r="Q994" s="4">
        <f t="shared" si="498"/>
        <v>0.34351964801368595</v>
      </c>
      <c r="R994" s="4">
        <f t="shared" si="481"/>
        <v>0.2779061662273471</v>
      </c>
      <c r="S994" s="4">
        <f t="shared" ref="S994:S1057" si="502">IF(D994&gt;=hwind,vxw,0)</f>
        <v>0</v>
      </c>
      <c r="T994" s="4">
        <f t="shared" ref="T994:T1057" si="503">IF(D994&gt;=hwind,vyw,0)</f>
        <v>0</v>
      </c>
      <c r="U994" s="5">
        <f t="shared" ref="U994:U1057" si="504">-const*$P994*$N994*(G994-S994)</f>
        <v>0.90053009365369308</v>
      </c>
      <c r="V994" s="5">
        <f t="shared" ref="V994:V1057" si="505">-const*$P994*$N994*(H994-T994)</f>
        <v>-12.578798630863664</v>
      </c>
      <c r="W994" s="5">
        <f t="shared" ref="W994:W1057" si="506">-const*$P994*$N994*I994</f>
        <v>21.041067150835818</v>
      </c>
      <c r="X994" s="5">
        <f t="shared" si="482"/>
        <v>1</v>
      </c>
      <c r="Y994" s="5">
        <f t="shared" si="483"/>
        <v>-7.6768818794779051E-2</v>
      </c>
      <c r="Z994" s="5">
        <f t="shared" si="484"/>
        <v>14.309403740183168</v>
      </c>
      <c r="AA994" s="5">
        <f t="shared" si="485"/>
        <v>8.5577523001212263</v>
      </c>
      <c r="AB994" s="5">
        <f t="shared" si="486"/>
        <v>0.82376127485891404</v>
      </c>
      <c r="AC994" s="5">
        <f t="shared" si="487"/>
        <v>1.7306051093195034</v>
      </c>
      <c r="AD994" s="5">
        <f t="shared" si="488"/>
        <v>-2.5751805490429547</v>
      </c>
      <c r="AE994">
        <f t="shared" si="477"/>
        <v>0</v>
      </c>
    </row>
    <row r="995" spans="1:31" x14ac:dyDescent="0.2">
      <c r="A995">
        <f t="shared" si="476"/>
        <v>9.6299999999998391</v>
      </c>
      <c r="B995" s="5">
        <f t="shared" si="489"/>
        <v>-63.684373701359426</v>
      </c>
      <c r="C995" s="5">
        <f t="shared" si="490"/>
        <v>613.32179472170196</v>
      </c>
      <c r="D995" s="5">
        <f t="shared" si="491"/>
        <v>-329.31119751632212</v>
      </c>
      <c r="E995" s="2">
        <f t="shared" si="499"/>
        <v>616.61926935053202</v>
      </c>
      <c r="F995" s="2">
        <f t="shared" si="500"/>
        <v>-5.9280730132577162</v>
      </c>
      <c r="G995" s="3">
        <f t="shared" si="492"/>
        <v>-3.9995742848061866</v>
      </c>
      <c r="H995" s="3">
        <f t="shared" si="493"/>
        <v>55.999287291920069</v>
      </c>
      <c r="I995" s="3">
        <f t="shared" si="494"/>
        <v>-93.669084614308346</v>
      </c>
      <c r="J995" s="2">
        <f t="shared" si="501"/>
        <v>109.20537616869025</v>
      </c>
      <c r="K995" s="2">
        <f t="shared" si="495"/>
        <v>74.44129254852777</v>
      </c>
      <c r="L995" s="6">
        <f t="shared" si="478"/>
        <v>2959.1900950314612</v>
      </c>
      <c r="M995" s="2">
        <f t="shared" si="479"/>
        <v>37.50362446828067</v>
      </c>
      <c r="N995" s="2">
        <f t="shared" si="496"/>
        <v>109.20537616869025</v>
      </c>
      <c r="O995" s="2">
        <f t="shared" si="497"/>
        <v>74.44129254852777</v>
      </c>
      <c r="P995" s="5">
        <f t="shared" si="480"/>
        <v>0.38714642944839145</v>
      </c>
      <c r="Q995" s="4">
        <f t="shared" si="498"/>
        <v>0.34342287700514468</v>
      </c>
      <c r="R995" s="4">
        <f t="shared" si="481"/>
        <v>0.27787319312353853</v>
      </c>
      <c r="S995" s="4">
        <f t="shared" si="502"/>
        <v>0</v>
      </c>
      <c r="T995" s="4">
        <f t="shared" si="503"/>
        <v>0</v>
      </c>
      <c r="U995" s="5">
        <f t="shared" si="504"/>
        <v>0.89893115815446045</v>
      </c>
      <c r="V995" s="5">
        <f t="shared" si="505"/>
        <v>-12.586215581088886</v>
      </c>
      <c r="W995" s="5">
        <f t="shared" si="506"/>
        <v>21.052755298352622</v>
      </c>
      <c r="X995" s="5">
        <f t="shared" si="482"/>
        <v>1</v>
      </c>
      <c r="Y995" s="5">
        <f t="shared" si="483"/>
        <v>-7.687892685364571E-2</v>
      </c>
      <c r="Z995" s="5">
        <f t="shared" si="484"/>
        <v>14.316033897011065</v>
      </c>
      <c r="AA995" s="5">
        <f t="shared" si="485"/>
        <v>8.5620050773504381</v>
      </c>
      <c r="AB995" s="5">
        <f t="shared" si="486"/>
        <v>0.82205223130081473</v>
      </c>
      <c r="AC995" s="5">
        <f t="shared" si="487"/>
        <v>1.7298183159221789</v>
      </c>
      <c r="AD995" s="5">
        <f t="shared" si="488"/>
        <v>-2.5592396242969393</v>
      </c>
      <c r="AE995">
        <f t="shared" si="477"/>
        <v>0</v>
      </c>
    </row>
    <row r="996" spans="1:31" x14ac:dyDescent="0.2">
      <c r="A996">
        <f t="shared" si="476"/>
        <v>9.6399999999998389</v>
      </c>
      <c r="B996" s="5">
        <f t="shared" si="489"/>
        <v>-63.724328341595921</v>
      </c>
      <c r="C996" s="5">
        <f t="shared" si="490"/>
        <v>613.88187408553699</v>
      </c>
      <c r="D996" s="5">
        <f t="shared" si="491"/>
        <v>-330.24801632444644</v>
      </c>
      <c r="E996" s="2">
        <f t="shared" si="499"/>
        <v>617.1804803729284</v>
      </c>
      <c r="F996" s="2">
        <f t="shared" si="500"/>
        <v>-5.9263923369384521</v>
      </c>
      <c r="G996" s="3">
        <f t="shared" si="492"/>
        <v>-3.9913537624931785</v>
      </c>
      <c r="H996" s="3">
        <f t="shared" si="493"/>
        <v>56.016585475079289</v>
      </c>
      <c r="I996" s="3">
        <f t="shared" si="494"/>
        <v>-93.694677010551317</v>
      </c>
      <c r="J996" s="2">
        <f t="shared" si="501"/>
        <v>109.23589727399947</v>
      </c>
      <c r="K996" s="2">
        <f t="shared" si="495"/>
        <v>74.462097664621311</v>
      </c>
      <c r="L996" s="6">
        <f t="shared" si="478"/>
        <v>2959.1872986743574</v>
      </c>
      <c r="M996" s="2">
        <f t="shared" si="479"/>
        <v>37.503589028338205</v>
      </c>
      <c r="N996" s="2">
        <f t="shared" si="496"/>
        <v>109.23589727399947</v>
      </c>
      <c r="O996" s="2">
        <f t="shared" si="497"/>
        <v>74.462097664621311</v>
      </c>
      <c r="P996" s="5">
        <f t="shared" si="480"/>
        <v>0.38714626625824172</v>
      </c>
      <c r="Q996" s="4">
        <f t="shared" si="498"/>
        <v>0.34332659834584323</v>
      </c>
      <c r="R996" s="4">
        <f t="shared" si="481"/>
        <v>0.27784037710375753</v>
      </c>
      <c r="S996" s="4">
        <f t="shared" si="502"/>
        <v>0</v>
      </c>
      <c r="T996" s="4">
        <f t="shared" si="503"/>
        <v>0</v>
      </c>
      <c r="U996" s="5">
        <f t="shared" si="504"/>
        <v>0.89733388244427648</v>
      </c>
      <c r="V996" s="5">
        <f t="shared" si="505"/>
        <v>-12.593616882064202</v>
      </c>
      <c r="W996" s="5">
        <f t="shared" si="506"/>
        <v>21.064383988284526</v>
      </c>
      <c r="X996" s="5">
        <f t="shared" si="482"/>
        <v>0.99999999999999978</v>
      </c>
      <c r="Y996" s="5">
        <f t="shared" si="483"/>
        <v>-7.6992378502431472E-2</v>
      </c>
      <c r="Z996" s="5">
        <f t="shared" si="484"/>
        <v>14.322629003946226</v>
      </c>
      <c r="AA996" s="5">
        <f t="shared" si="485"/>
        <v>8.5662505198308896</v>
      </c>
      <c r="AB996" s="5">
        <f t="shared" si="486"/>
        <v>0.82034150394184502</v>
      </c>
      <c r="AC996" s="5">
        <f t="shared" si="487"/>
        <v>1.7290121218820236</v>
      </c>
      <c r="AD996" s="5">
        <f t="shared" si="488"/>
        <v>-2.543365491884586</v>
      </c>
      <c r="AE996">
        <f t="shared" si="477"/>
        <v>0</v>
      </c>
    </row>
    <row r="997" spans="1:31" x14ac:dyDescent="0.2">
      <c r="A997">
        <f t="shared" si="476"/>
        <v>9.6499999999998387</v>
      </c>
      <c r="B997" s="5">
        <f t="shared" si="489"/>
        <v>-63.764200862145657</v>
      </c>
      <c r="C997" s="5">
        <f t="shared" si="490"/>
        <v>614.44212639089392</v>
      </c>
      <c r="D997" s="5">
        <f t="shared" si="491"/>
        <v>-331.18509026282658</v>
      </c>
      <c r="E997" s="2">
        <f t="shared" si="499"/>
        <v>617.74185546662716</v>
      </c>
      <c r="F997" s="2">
        <f t="shared" si="500"/>
        <v>-5.9247054827098671</v>
      </c>
      <c r="G997" s="3">
        <f t="shared" si="492"/>
        <v>-3.9831503474537602</v>
      </c>
      <c r="H997" s="3">
        <f t="shared" si="493"/>
        <v>56.03387559629811</v>
      </c>
      <c r="I997" s="3">
        <f t="shared" si="494"/>
        <v>-93.720110665470159</v>
      </c>
      <c r="J997" s="2">
        <f t="shared" si="501"/>
        <v>109.26627953847338</v>
      </c>
      <c r="K997" s="2">
        <f t="shared" si="495"/>
        <v>74.482808138018669</v>
      </c>
      <c r="L997" s="6">
        <f t="shared" si="478"/>
        <v>2959.1845037912021</v>
      </c>
      <c r="M997" s="2">
        <f t="shared" si="479"/>
        <v>37.503553607075993</v>
      </c>
      <c r="N997" s="2">
        <f t="shared" si="496"/>
        <v>109.26627953847338</v>
      </c>
      <c r="O997" s="2">
        <f t="shared" si="497"/>
        <v>74.482808138018669</v>
      </c>
      <c r="P997" s="5">
        <f t="shared" si="480"/>
        <v>0.38714610315426301</v>
      </c>
      <c r="Q997" s="4">
        <f t="shared" si="498"/>
        <v>0.34323080977485593</v>
      </c>
      <c r="R997" s="4">
        <f t="shared" si="481"/>
        <v>0.27780771755522388</v>
      </c>
      <c r="S997" s="4">
        <f t="shared" si="502"/>
        <v>0</v>
      </c>
      <c r="T997" s="4">
        <f t="shared" si="503"/>
        <v>0</v>
      </c>
      <c r="U997" s="5">
        <f t="shared" si="504"/>
        <v>0.8957382844604227</v>
      </c>
      <c r="V997" s="5">
        <f t="shared" si="505"/>
        <v>-12.60100252815764</v>
      </c>
      <c r="W997" s="5">
        <f t="shared" si="506"/>
        <v>21.075953409741022</v>
      </c>
      <c r="X997" s="5">
        <f t="shared" si="482"/>
        <v>0.99999999999999978</v>
      </c>
      <c r="Y997" s="5">
        <f t="shared" si="483"/>
        <v>-7.7109152147706639E-2</v>
      </c>
      <c r="Z997" s="5">
        <f t="shared" si="484"/>
        <v>14.329189184776347</v>
      </c>
      <c r="AA997" s="5">
        <f t="shared" si="485"/>
        <v>8.5704886157127067</v>
      </c>
      <c r="AB997" s="5">
        <f t="shared" si="486"/>
        <v>0.81862913231271606</v>
      </c>
      <c r="AC997" s="5">
        <f t="shared" si="487"/>
        <v>1.728186656618707</v>
      </c>
      <c r="AD997" s="5">
        <f t="shared" si="488"/>
        <v>-2.5275579745462693</v>
      </c>
      <c r="AE997">
        <f t="shared" si="477"/>
        <v>0</v>
      </c>
    </row>
    <row r="998" spans="1:31" x14ac:dyDescent="0.2">
      <c r="A998">
        <f t="shared" si="476"/>
        <v>9.6599999999998385</v>
      </c>
      <c r="B998" s="5">
        <f t="shared" si="489"/>
        <v>-63.803991434163578</v>
      </c>
      <c r="C998" s="5">
        <f t="shared" si="490"/>
        <v>615.00255155618981</v>
      </c>
      <c r="D998" s="5">
        <f t="shared" si="491"/>
        <v>-332.12241774737998</v>
      </c>
      <c r="E998" s="2">
        <f t="shared" si="499"/>
        <v>618.30339457547439</v>
      </c>
      <c r="F998" s="2">
        <f t="shared" si="500"/>
        <v>-5.9230124852964074</v>
      </c>
      <c r="G998" s="3">
        <f t="shared" si="492"/>
        <v>-3.974964056130633</v>
      </c>
      <c r="H998" s="3">
        <f t="shared" si="493"/>
        <v>56.051157462864296</v>
      </c>
      <c r="I998" s="3">
        <f t="shared" si="494"/>
        <v>-93.745386245215627</v>
      </c>
      <c r="J998" s="2">
        <f t="shared" si="501"/>
        <v>109.2965234325365</v>
      </c>
      <c r="K998" s="2">
        <f t="shared" si="495"/>
        <v>74.503424289390935</v>
      </c>
      <c r="L998" s="6">
        <f t="shared" si="478"/>
        <v>2959.1817103812264</v>
      </c>
      <c r="M998" s="2">
        <f t="shared" si="479"/>
        <v>37.503518204484294</v>
      </c>
      <c r="N998" s="2">
        <f t="shared" si="496"/>
        <v>109.2965234325365</v>
      </c>
      <c r="O998" s="2">
        <f t="shared" si="497"/>
        <v>74.503424289390935</v>
      </c>
      <c r="P998" s="5">
        <f t="shared" si="480"/>
        <v>0.38714594013641013</v>
      </c>
      <c r="Q998" s="4">
        <f t="shared" si="498"/>
        <v>0.34313550904145101</v>
      </c>
      <c r="R998" s="4">
        <f t="shared" si="481"/>
        <v>0.27777521386696263</v>
      </c>
      <c r="S998" s="4">
        <f t="shared" si="502"/>
        <v>0</v>
      </c>
      <c r="T998" s="4">
        <f t="shared" si="503"/>
        <v>0</v>
      </c>
      <c r="U998" s="5">
        <f t="shared" si="504"/>
        <v>0.89414438198831092</v>
      </c>
      <c r="V998" s="5">
        <f t="shared" si="505"/>
        <v>-12.608372513976571</v>
      </c>
      <c r="W998" s="5">
        <f t="shared" si="506"/>
        <v>21.087463751830494</v>
      </c>
      <c r="X998" s="5">
        <f t="shared" si="482"/>
        <v>1.0000000000000002</v>
      </c>
      <c r="Y998" s="5">
        <f t="shared" si="483"/>
        <v>-7.7229226258980377E-2</v>
      </c>
      <c r="Z998" s="5">
        <f t="shared" si="484"/>
        <v>14.335714563137566</v>
      </c>
      <c r="AA998" s="5">
        <f t="shared" si="485"/>
        <v>8.5747193533013721</v>
      </c>
      <c r="AB998" s="5">
        <f t="shared" si="486"/>
        <v>0.8169151557293306</v>
      </c>
      <c r="AC998" s="5">
        <f t="shared" si="487"/>
        <v>1.7273420491609954</v>
      </c>
      <c r="AD998" s="5">
        <f t="shared" si="488"/>
        <v>-2.511816894868133</v>
      </c>
      <c r="AE998">
        <f t="shared" si="477"/>
        <v>0</v>
      </c>
    </row>
    <row r="999" spans="1:31" x14ac:dyDescent="0.2">
      <c r="A999">
        <f t="shared" si="476"/>
        <v>9.6699999999998383</v>
      </c>
      <c r="B999" s="5">
        <f t="shared" si="489"/>
        <v>-63.843700228967094</v>
      </c>
      <c r="C999" s="5">
        <f t="shared" si="490"/>
        <v>615.5631494979209</v>
      </c>
      <c r="D999" s="5">
        <f t="shared" si="491"/>
        <v>-333.05999720067689</v>
      </c>
      <c r="E999" s="2">
        <f t="shared" si="499"/>
        <v>618.86509764142136</v>
      </c>
      <c r="F999" s="2">
        <f t="shared" si="500"/>
        <v>-5.9213133793389279</v>
      </c>
      <c r="G999" s="3">
        <f t="shared" si="492"/>
        <v>-3.9667949045733395</v>
      </c>
      <c r="H999" s="3">
        <f t="shared" si="493"/>
        <v>56.068430883355909</v>
      </c>
      <c r="I999" s="3">
        <f t="shared" si="494"/>
        <v>-93.770504414164307</v>
      </c>
      <c r="J999" s="2">
        <f t="shared" si="501"/>
        <v>109.32662942587875</v>
      </c>
      <c r="K999" s="2">
        <f t="shared" si="495"/>
        <v>74.523946438908482</v>
      </c>
      <c r="L999" s="6">
        <f t="shared" si="478"/>
        <v>2959.1789184436366</v>
      </c>
      <c r="M999" s="2">
        <f t="shared" si="479"/>
        <v>37.503482820553025</v>
      </c>
      <c r="N999" s="2">
        <f t="shared" si="496"/>
        <v>109.32662942587875</v>
      </c>
      <c r="O999" s="2">
        <f t="shared" si="497"/>
        <v>74.523946438908482</v>
      </c>
      <c r="P999" s="5">
        <f t="shared" si="480"/>
        <v>0.3871457772046365</v>
      </c>
      <c r="Q999" s="4">
        <f t="shared" si="498"/>
        <v>0.34304069390504377</v>
      </c>
      <c r="R999" s="4">
        <f t="shared" si="481"/>
        <v>0.27774286542980353</v>
      </c>
      <c r="S999" s="4">
        <f t="shared" si="502"/>
        <v>0</v>
      </c>
      <c r="T999" s="4">
        <f t="shared" si="503"/>
        <v>0</v>
      </c>
      <c r="U999" s="5">
        <f t="shared" si="504"/>
        <v>0.89255219266197028</v>
      </c>
      <c r="V999" s="5">
        <f t="shared" si="505"/>
        <v>-12.61572683436682</v>
      </c>
      <c r="W999" s="5">
        <f t="shared" si="506"/>
        <v>21.098915203654421</v>
      </c>
      <c r="X999" s="5">
        <f t="shared" si="482"/>
        <v>0.99999999999999967</v>
      </c>
      <c r="Y999" s="5">
        <f t="shared" si="483"/>
        <v>-7.7352579368929447E-2</v>
      </c>
      <c r="Z999" s="5">
        <f t="shared" si="484"/>
        <v>14.342205262512204</v>
      </c>
      <c r="AA999" s="5">
        <f t="shared" si="485"/>
        <v>8.5789427210572882</v>
      </c>
      <c r="AB999" s="5">
        <f t="shared" si="486"/>
        <v>0.8151996132930408</v>
      </c>
      <c r="AC999" s="5">
        <f t="shared" si="487"/>
        <v>1.7264784281453842</v>
      </c>
      <c r="AD999" s="5">
        <f t="shared" si="488"/>
        <v>-2.4961420752882901</v>
      </c>
      <c r="AE999">
        <f t="shared" si="477"/>
        <v>0</v>
      </c>
    </row>
    <row r="1000" spans="1:31" x14ac:dyDescent="0.2">
      <c r="A1000">
        <f t="shared" si="476"/>
        <v>9.6799999999998381</v>
      </c>
      <c r="B1000" s="5">
        <f t="shared" si="489"/>
        <v>-63.883327418032167</v>
      </c>
      <c r="C1000" s="5">
        <f t="shared" si="490"/>
        <v>616.12392013067586</v>
      </c>
      <c r="D1000" s="5">
        <f t="shared" si="491"/>
        <v>-333.99782705192229</v>
      </c>
      <c r="E1000" s="2">
        <f t="shared" si="499"/>
        <v>619.42696460453749</v>
      </c>
      <c r="F1000" s="2">
        <f t="shared" si="500"/>
        <v>-5.91960819939447</v>
      </c>
      <c r="G1000" s="3">
        <f t="shared" si="492"/>
        <v>-3.9586429084404089</v>
      </c>
      <c r="H1000" s="3">
        <f t="shared" si="493"/>
        <v>56.08569566763736</v>
      </c>
      <c r="I1000" s="3">
        <f t="shared" si="494"/>
        <v>-93.795465834917195</v>
      </c>
      <c r="J1000" s="2">
        <f t="shared" si="501"/>
        <v>109.35659798744884</v>
      </c>
      <c r="K1000" s="2">
        <f t="shared" si="495"/>
        <v>74.544374906236428</v>
      </c>
      <c r="L1000" s="6">
        <f t="shared" si="478"/>
        <v>2959.1761279776183</v>
      </c>
      <c r="M1000" s="2">
        <f t="shared" si="479"/>
        <v>37.503447455271896</v>
      </c>
      <c r="N1000" s="2">
        <f t="shared" si="496"/>
        <v>109.35659798744884</v>
      </c>
      <c r="O1000" s="2">
        <f t="shared" si="497"/>
        <v>74.544374906236428</v>
      </c>
      <c r="P1000" s="5">
        <f t="shared" si="480"/>
        <v>0.38714561435889439</v>
      </c>
      <c r="Q1000" s="4">
        <f t="shared" si="498"/>
        <v>0.34294636213515228</v>
      </c>
      <c r="R1000" s="4">
        <f t="shared" si="481"/>
        <v>0.27771067163638058</v>
      </c>
      <c r="S1000" s="4">
        <f t="shared" si="502"/>
        <v>0</v>
      </c>
      <c r="T1000" s="4">
        <f t="shared" si="503"/>
        <v>0</v>
      </c>
      <c r="U1000" s="5">
        <f t="shared" si="504"/>
        <v>0.89096173396453604</v>
      </c>
      <c r="V1000" s="5">
        <f t="shared" si="505"/>
        <v>-12.623065484411745</v>
      </c>
      <c r="W1000" s="5">
        <f t="shared" si="506"/>
        <v>21.110307954301611</v>
      </c>
      <c r="X1000" s="5">
        <f t="shared" si="482"/>
        <v>1</v>
      </c>
      <c r="Y1000" s="5">
        <f t="shared" si="483"/>
        <v>-7.7479190073617782E-2</v>
      </c>
      <c r="Z1000" s="5">
        <f t="shared" si="484"/>
        <v>14.348661406226565</v>
      </c>
      <c r="AA1000" s="5">
        <f t="shared" si="485"/>
        <v>8.5831587075953664</v>
      </c>
      <c r="AB1000" s="5">
        <f t="shared" si="486"/>
        <v>0.81348254389091823</v>
      </c>
      <c r="AC1000" s="5">
        <f t="shared" si="487"/>
        <v>1.7255959218148202</v>
      </c>
      <c r="AD1000" s="5">
        <f t="shared" si="488"/>
        <v>-2.4805333381030223</v>
      </c>
      <c r="AE1000">
        <f t="shared" si="477"/>
        <v>0</v>
      </c>
    </row>
    <row r="1001" spans="1:31" x14ac:dyDescent="0.2">
      <c r="A1001">
        <f t="shared" si="476"/>
        <v>9.6899999999998379</v>
      </c>
      <c r="B1001" s="5">
        <f t="shared" si="489"/>
        <v>-63.922873172989377</v>
      </c>
      <c r="C1001" s="5">
        <f t="shared" si="490"/>
        <v>616.6848633671483</v>
      </c>
      <c r="D1001" s="5">
        <f t="shared" si="491"/>
        <v>-334.93590573693837</v>
      </c>
      <c r="E1001" s="2">
        <f t="shared" si="499"/>
        <v>619.98899540302205</v>
      </c>
      <c r="F1001" s="2">
        <f t="shared" si="500"/>
        <v>-5.9178969799360255</v>
      </c>
      <c r="G1001" s="3">
        <f t="shared" si="492"/>
        <v>-3.9505080830014996</v>
      </c>
      <c r="H1001" s="3">
        <f t="shared" si="493"/>
        <v>56.102951626855507</v>
      </c>
      <c r="I1001" s="3">
        <f t="shared" si="494"/>
        <v>-93.82027116829822</v>
      </c>
      <c r="J1001" s="2">
        <f t="shared" si="501"/>
        <v>109.38642958544794</v>
      </c>
      <c r="K1001" s="2">
        <f t="shared" si="495"/>
        <v>74.564710010530291</v>
      </c>
      <c r="L1001" s="6">
        <f t="shared" si="478"/>
        <v>2959.1733389823321</v>
      </c>
      <c r="M1001" s="2">
        <f t="shared" si="479"/>
        <v>37.503412108630243</v>
      </c>
      <c r="N1001" s="2">
        <f t="shared" si="496"/>
        <v>109.38642958544794</v>
      </c>
      <c r="O1001" s="2">
        <f t="shared" si="497"/>
        <v>74.564710010530291</v>
      </c>
      <c r="P1001" s="5">
        <f t="shared" si="480"/>
        <v>0.38714545159913449</v>
      </c>
      <c r="Q1001" s="4">
        <f t="shared" si="498"/>
        <v>0.34285251151134977</v>
      </c>
      <c r="R1001" s="4">
        <f t="shared" si="481"/>
        <v>0.27767863188113129</v>
      </c>
      <c r="S1001" s="4">
        <f t="shared" si="502"/>
        <v>0</v>
      </c>
      <c r="T1001" s="4">
        <f t="shared" si="503"/>
        <v>0</v>
      </c>
      <c r="U1001" s="5">
        <f t="shared" si="504"/>
        <v>0.88937302322874334</v>
      </c>
      <c r="V1001" s="5">
        <f t="shared" si="505"/>
        <v>-12.630388459431355</v>
      </c>
      <c r="W1001" s="5">
        <f t="shared" si="506"/>
        <v>21.121642192842518</v>
      </c>
      <c r="X1001" s="5">
        <f t="shared" si="482"/>
        <v>0.99999999999999978</v>
      </c>
      <c r="Y1001" s="5">
        <f t="shared" si="483"/>
        <v>-7.760903703272129E-2</v>
      </c>
      <c r="Z1001" s="5">
        <f t="shared" si="484"/>
        <v>14.355083117448762</v>
      </c>
      <c r="AA1001" s="5">
        <f t="shared" si="485"/>
        <v>8.587367301684635</v>
      </c>
      <c r="AB1001" s="5">
        <f t="shared" si="486"/>
        <v>0.81176398619602208</v>
      </c>
      <c r="AC1001" s="5">
        <f t="shared" si="487"/>
        <v>1.7246946580174072</v>
      </c>
      <c r="AD1001" s="5">
        <f t="shared" si="488"/>
        <v>-2.4649905054728478</v>
      </c>
      <c r="AE1001">
        <f t="shared" si="477"/>
        <v>0</v>
      </c>
    </row>
    <row r="1002" spans="1:31" x14ac:dyDescent="0.2">
      <c r="A1002">
        <f t="shared" si="476"/>
        <v>9.6999999999998376</v>
      </c>
      <c r="B1002" s="5">
        <f t="shared" si="489"/>
        <v>-63.962337665620083</v>
      </c>
      <c r="C1002" s="5">
        <f t="shared" si="490"/>
        <v>617.24597911814976</v>
      </c>
      <c r="D1002" s="5">
        <f t="shared" si="491"/>
        <v>-335.87423169814667</v>
      </c>
      <c r="E1002" s="2">
        <f t="shared" si="499"/>
        <v>620.55118997321574</v>
      </c>
      <c r="F1002" s="2">
        <f t="shared" si="500"/>
        <v>-5.9161797553523252</v>
      </c>
      <c r="G1002" s="3">
        <f t="shared" si="492"/>
        <v>-3.9423904431395393</v>
      </c>
      <c r="H1002" s="3">
        <f t="shared" si="493"/>
        <v>56.12019857343568</v>
      </c>
      <c r="I1002" s="3">
        <f t="shared" si="494"/>
        <v>-93.84492107335295</v>
      </c>
      <c r="J1002" s="2">
        <f t="shared" si="501"/>
        <v>109.41612468732318</v>
      </c>
      <c r="K1002" s="2">
        <f t="shared" si="495"/>
        <v>74.584952070431612</v>
      </c>
      <c r="L1002" s="6">
        <f t="shared" si="478"/>
        <v>2959.1705514569153</v>
      </c>
      <c r="M1002" s="2">
        <f t="shared" si="479"/>
        <v>37.50337678061716</v>
      </c>
      <c r="N1002" s="2">
        <f t="shared" si="496"/>
        <v>109.41612468732318</v>
      </c>
      <c r="O1002" s="2">
        <f t="shared" si="497"/>
        <v>74.584952070431612</v>
      </c>
      <c r="P1002" s="5">
        <f t="shared" si="480"/>
        <v>0.38714528892530636</v>
      </c>
      <c r="Q1002" s="4">
        <f t="shared" si="498"/>
        <v>0.34275913982322076</v>
      </c>
      <c r="R1002" s="4">
        <f t="shared" si="481"/>
        <v>0.27764674556029628</v>
      </c>
      <c r="S1002" s="4">
        <f t="shared" si="502"/>
        <v>0</v>
      </c>
      <c r="T1002" s="4">
        <f t="shared" si="503"/>
        <v>0</v>
      </c>
      <c r="U1002" s="5">
        <f t="shared" si="504"/>
        <v>0.88778607763742179</v>
      </c>
      <c r="V1002" s="5">
        <f t="shared" si="505"/>
        <v>-12.637695754981374</v>
      </c>
      <c r="W1002" s="5">
        <f t="shared" si="506"/>
        <v>21.13291810832359</v>
      </c>
      <c r="X1002" s="5">
        <f t="shared" si="482"/>
        <v>1</v>
      </c>
      <c r="Y1002" s="5">
        <f t="shared" si="483"/>
        <v>-7.7742098969735288E-2</v>
      </c>
      <c r="Z1002" s="5">
        <f t="shared" si="484"/>
        <v>14.361470519186552</v>
      </c>
      <c r="AA1002" s="5">
        <f t="shared" si="485"/>
        <v>8.591568492247788</v>
      </c>
      <c r="AB1002" s="5">
        <f t="shared" si="486"/>
        <v>0.81004397866768652</v>
      </c>
      <c r="AC1002" s="5">
        <f t="shared" si="487"/>
        <v>1.7237747642051779</v>
      </c>
      <c r="AD1002" s="5">
        <f t="shared" si="488"/>
        <v>-2.4495133994286213</v>
      </c>
      <c r="AE1002">
        <f t="shared" si="477"/>
        <v>0</v>
      </c>
    </row>
    <row r="1003" spans="1:31" x14ac:dyDescent="0.2">
      <c r="A1003">
        <f t="shared" si="476"/>
        <v>9.7099999999998374</v>
      </c>
      <c r="B1003" s="5">
        <f t="shared" si="489"/>
        <v>-64.001721067852557</v>
      </c>
      <c r="C1003" s="5">
        <f t="shared" si="490"/>
        <v>617.80726729262233</v>
      </c>
      <c r="D1003" s="5">
        <f t="shared" si="491"/>
        <v>-336.81280338455019</v>
      </c>
      <c r="E1003" s="2">
        <f t="shared" si="499"/>
        <v>621.11354824961347</v>
      </c>
      <c r="F1003" s="2">
        <f t="shared" si="500"/>
        <v>-5.9144565599476238</v>
      </c>
      <c r="G1003" s="3">
        <f t="shared" si="492"/>
        <v>-3.9342900033528623</v>
      </c>
      <c r="H1003" s="3">
        <f t="shared" si="493"/>
        <v>56.137436321077729</v>
      </c>
      <c r="I1003" s="3">
        <f t="shared" si="494"/>
        <v>-93.869416207347243</v>
      </c>
      <c r="J1003" s="2">
        <f t="shared" si="501"/>
        <v>109.44568375976151</v>
      </c>
      <c r="K1003" s="2">
        <f t="shared" si="495"/>
        <v>74.605101404063731</v>
      </c>
      <c r="L1003" s="6">
        <f t="shared" si="478"/>
        <v>2959.1677654004839</v>
      </c>
      <c r="M1003" s="2">
        <f t="shared" si="479"/>
        <v>37.503341471221411</v>
      </c>
      <c r="N1003" s="2">
        <f t="shared" si="496"/>
        <v>109.44568375976151</v>
      </c>
      <c r="O1003" s="2">
        <f t="shared" si="497"/>
        <v>74.605101404063731</v>
      </c>
      <c r="P1003" s="5">
        <f t="shared" si="480"/>
        <v>0.38714512633735809</v>
      </c>
      <c r="Q1003" s="4">
        <f t="shared" si="498"/>
        <v>0.34266624487031422</v>
      </c>
      <c r="R1003" s="4">
        <f t="shared" si="481"/>
        <v>0.27761501207191802</v>
      </c>
      <c r="S1003" s="4">
        <f t="shared" si="502"/>
        <v>0</v>
      </c>
      <c r="T1003" s="4">
        <f t="shared" si="503"/>
        <v>0</v>
      </c>
      <c r="U1003" s="5">
        <f t="shared" si="504"/>
        <v>0.88620091422399505</v>
      </c>
      <c r="V1003" s="5">
        <f t="shared" si="505"/>
        <v>-12.644987366852337</v>
      </c>
      <c r="W1003" s="5">
        <f t="shared" si="506"/>
        <v>21.144135889761671</v>
      </c>
      <c r="X1003" s="5">
        <f t="shared" si="482"/>
        <v>1</v>
      </c>
      <c r="Y1003" s="5">
        <f t="shared" si="483"/>
        <v>-7.7878354672188871E-2</v>
      </c>
      <c r="Z1003" s="5">
        <f t="shared" si="484"/>
        <v>14.367823734285182</v>
      </c>
      <c r="AA1003" s="5">
        <f t="shared" si="485"/>
        <v>8.5957622683607671</v>
      </c>
      <c r="AB1003" s="5">
        <f t="shared" si="486"/>
        <v>0.80832255955180621</v>
      </c>
      <c r="AC1003" s="5">
        <f t="shared" si="487"/>
        <v>1.7228363674328442</v>
      </c>
      <c r="AD1003" s="5">
        <f t="shared" si="488"/>
        <v>-2.4341018418775633</v>
      </c>
      <c r="AE1003">
        <f t="shared" si="477"/>
        <v>0</v>
      </c>
    </row>
    <row r="1004" spans="1:31" x14ac:dyDescent="0.2">
      <c r="A1004">
        <f t="shared" si="476"/>
        <v>9.7199999999998372</v>
      </c>
      <c r="B1004" s="5">
        <f t="shared" si="489"/>
        <v>-64.041023551758116</v>
      </c>
      <c r="C1004" s="5">
        <f t="shared" si="490"/>
        <v>618.36872779765145</v>
      </c>
      <c r="D1004" s="5">
        <f t="shared" si="491"/>
        <v>-337.75161925171579</v>
      </c>
      <c r="E1004" s="2">
        <f t="shared" si="499"/>
        <v>621.67607016487511</v>
      </c>
      <c r="F1004" s="2">
        <f t="shared" si="500"/>
        <v>-5.9127274279414763</v>
      </c>
      <c r="G1004" s="3">
        <f t="shared" si="492"/>
        <v>-3.9262067777573444</v>
      </c>
      <c r="H1004" s="3">
        <f t="shared" si="493"/>
        <v>56.154664684752056</v>
      </c>
      <c r="I1004" s="3">
        <f t="shared" si="494"/>
        <v>-93.893757225766024</v>
      </c>
      <c r="J1004" s="2">
        <f t="shared" si="501"/>
        <v>109.4751072686834</v>
      </c>
      <c r="K1004" s="2">
        <f t="shared" si="495"/>
        <v>74.625158329027542</v>
      </c>
      <c r="L1004" s="6">
        <f t="shared" si="478"/>
        <v>2959.1649808121288</v>
      </c>
      <c r="M1004" s="2">
        <f t="shared" si="479"/>
        <v>37.503306180431487</v>
      </c>
      <c r="N1004" s="2">
        <f t="shared" si="496"/>
        <v>109.4751072686834</v>
      </c>
      <c r="O1004" s="2">
        <f t="shared" si="497"/>
        <v>74.625158329027542</v>
      </c>
      <c r="P1004" s="5">
        <f t="shared" si="480"/>
        <v>0.38714496383523639</v>
      </c>
      <c r="Q1004" s="4">
        <f t="shared" si="498"/>
        <v>0.34257382446209972</v>
      </c>
      <c r="R1004" s="4">
        <f t="shared" si="481"/>
        <v>0.27758343081584053</v>
      </c>
      <c r="S1004" s="4">
        <f t="shared" si="502"/>
        <v>0</v>
      </c>
      <c r="T1004" s="4">
        <f t="shared" si="503"/>
        <v>0</v>
      </c>
      <c r="U1004" s="5">
        <f t="shared" si="504"/>
        <v>0.88461754987298191</v>
      </c>
      <c r="V1004" s="5">
        <f t="shared" si="505"/>
        <v>-12.652263291068664</v>
      </c>
      <c r="W1004" s="5">
        <f t="shared" si="506"/>
        <v>21.155295726138441</v>
      </c>
      <c r="X1004" s="5">
        <f t="shared" si="482"/>
        <v>0.99999999999999978</v>
      </c>
      <c r="Y1004" s="5">
        <f t="shared" si="483"/>
        <v>-7.8017782991844378E-2</v>
      </c>
      <c r="Z1004" s="5">
        <f t="shared" si="484"/>
        <v>14.374142885425311</v>
      </c>
      <c r="AA1004" s="5">
        <f t="shared" si="485"/>
        <v>8.5999486192523378</v>
      </c>
      <c r="AB1004" s="5">
        <f t="shared" si="486"/>
        <v>0.80659976688113755</v>
      </c>
      <c r="AC1004" s="5">
        <f t="shared" si="487"/>
        <v>1.7218795943566469</v>
      </c>
      <c r="AD1004" s="5">
        <f t="shared" si="488"/>
        <v>-2.418755654609221</v>
      </c>
      <c r="AE1004">
        <f t="shared" si="477"/>
        <v>0</v>
      </c>
    </row>
    <row r="1005" spans="1:31" x14ac:dyDescent="0.2">
      <c r="A1005">
        <f t="shared" si="476"/>
        <v>9.729999999999837</v>
      </c>
      <c r="B1005" s="5">
        <f t="shared" si="489"/>
        <v>-64.080245289547349</v>
      </c>
      <c r="C1005" s="5">
        <f t="shared" si="490"/>
        <v>618.93036053847868</v>
      </c>
      <c r="D1005" s="5">
        <f t="shared" si="491"/>
        <v>-338.69067776175621</v>
      </c>
      <c r="E1005" s="2">
        <f t="shared" si="499"/>
        <v>622.23875564983882</v>
      </c>
      <c r="F1005" s="2">
        <f t="shared" si="500"/>
        <v>-5.9109923934685451</v>
      </c>
      <c r="G1005" s="3">
        <f t="shared" si="492"/>
        <v>-3.9181407800885331</v>
      </c>
      <c r="H1005" s="3">
        <f t="shared" si="493"/>
        <v>56.17188348069562</v>
      </c>
      <c r="I1005" s="3">
        <f t="shared" si="494"/>
        <v>-93.917944782312119</v>
      </c>
      <c r="J1005" s="2">
        <f t="shared" si="501"/>
        <v>109.50439567923685</v>
      </c>
      <c r="K1005" s="2">
        <f t="shared" si="495"/>
        <v>74.645123162397297</v>
      </c>
      <c r="L1005" s="6">
        <f t="shared" si="478"/>
        <v>2959.1621976909214</v>
      </c>
      <c r="M1005" s="2">
        <f t="shared" si="479"/>
        <v>37.503270908235642</v>
      </c>
      <c r="N1005" s="2">
        <f t="shared" si="496"/>
        <v>109.50439567923685</v>
      </c>
      <c r="O1005" s="2">
        <f t="shared" si="497"/>
        <v>74.645123162397297</v>
      </c>
      <c r="P1005" s="5">
        <f t="shared" si="480"/>
        <v>0.3871448014188868</v>
      </c>
      <c r="Q1005" s="4">
        <f t="shared" si="498"/>
        <v>0.34248187641792216</v>
      </c>
      <c r="R1005" s="4">
        <f t="shared" si="481"/>
        <v>0.27755200119370854</v>
      </c>
      <c r="S1005" s="4">
        <f t="shared" si="502"/>
        <v>0</v>
      </c>
      <c r="T1005" s="4">
        <f t="shared" si="503"/>
        <v>0</v>
      </c>
      <c r="U1005" s="5">
        <f t="shared" si="504"/>
        <v>0.88303600132050186</v>
      </c>
      <c r="V1005" s="5">
        <f t="shared" si="505"/>
        <v>-12.659523523887733</v>
      </c>
      <c r="W1005" s="5">
        <f t="shared" si="506"/>
        <v>21.166397806394968</v>
      </c>
      <c r="X1005" s="5">
        <f t="shared" si="482"/>
        <v>1.0000000000000002</v>
      </c>
      <c r="Y1005" s="5">
        <f t="shared" si="483"/>
        <v>-7.8160362844900744E-2</v>
      </c>
      <c r="Z1005" s="5">
        <f t="shared" si="484"/>
        <v>14.380428095120921</v>
      </c>
      <c r="AA1005" s="5">
        <f t="shared" si="485"/>
        <v>8.6041275343036663</v>
      </c>
      <c r="AB1005" s="5">
        <f t="shared" si="486"/>
        <v>0.80487563847560106</v>
      </c>
      <c r="AC1005" s="5">
        <f t="shared" si="487"/>
        <v>1.7209045712331879</v>
      </c>
      <c r="AD1005" s="5">
        <f t="shared" si="488"/>
        <v>-2.4034746593013665</v>
      </c>
      <c r="AE1005">
        <f t="shared" si="477"/>
        <v>0</v>
      </c>
    </row>
    <row r="1006" spans="1:31" x14ac:dyDescent="0.2">
      <c r="A1006">
        <f t="shared" si="476"/>
        <v>9.7399999999998368</v>
      </c>
      <c r="B1006" s="5">
        <f t="shared" si="489"/>
        <v>-64.119386453566307</v>
      </c>
      <c r="C1006" s="5">
        <f t="shared" si="490"/>
        <v>619.49216541851422</v>
      </c>
      <c r="D1006" s="5">
        <f t="shared" si="491"/>
        <v>-339.62997738331228</v>
      </c>
      <c r="E1006" s="2">
        <f t="shared" si="499"/>
        <v>622.80160463353138</v>
      </c>
      <c r="F1006" s="2">
        <f t="shared" si="500"/>
        <v>-5.90925149057838</v>
      </c>
      <c r="G1006" s="3">
        <f t="shared" si="492"/>
        <v>-3.9100920237037768</v>
      </c>
      <c r="H1006" s="3">
        <f t="shared" si="493"/>
        <v>56.189092526407954</v>
      </c>
      <c r="I1006" s="3">
        <f t="shared" si="494"/>
        <v>-93.941979528905136</v>
      </c>
      <c r="J1006" s="2">
        <f t="shared" si="501"/>
        <v>109.53354945579139</v>
      </c>
      <c r="K1006" s="2">
        <f t="shared" si="495"/>
        <v>74.664996220716688</v>
      </c>
      <c r="L1006" s="6">
        <f t="shared" si="478"/>
        <v>2959.1594160359095</v>
      </c>
      <c r="M1006" s="2">
        <f t="shared" si="479"/>
        <v>37.503235654621768</v>
      </c>
      <c r="N1006" s="2">
        <f t="shared" si="496"/>
        <v>109.53354945579139</v>
      </c>
      <c r="O1006" s="2">
        <f t="shared" si="497"/>
        <v>74.664996220716688</v>
      </c>
      <c r="P1006" s="5">
        <f t="shared" si="480"/>
        <v>0.38714463908825353</v>
      </c>
      <c r="Q1006" s="4">
        <f t="shared" si="498"/>
        <v>0.34239039856695569</v>
      </c>
      <c r="R1006" s="4">
        <f t="shared" si="481"/>
        <v>0.27752072260896615</v>
      </c>
      <c r="S1006" s="4">
        <f t="shared" si="502"/>
        <v>0</v>
      </c>
      <c r="T1006" s="4">
        <f t="shared" si="503"/>
        <v>0</v>
      </c>
      <c r="U1006" s="5">
        <f t="shared" si="504"/>
        <v>0.88145628515478314</v>
      </c>
      <c r="V1006" s="5">
        <f t="shared" si="505"/>
        <v>-12.666768061798981</v>
      </c>
      <c r="W1006" s="5">
        <f t="shared" si="506"/>
        <v>21.177442319426255</v>
      </c>
      <c r="X1006" s="5">
        <f t="shared" si="482"/>
        <v>1</v>
      </c>
      <c r="Y1006" s="5">
        <f t="shared" si="483"/>
        <v>-7.8306073212183164E-2</v>
      </c>
      <c r="Z1006" s="5">
        <f t="shared" si="484"/>
        <v>14.386679485717268</v>
      </c>
      <c r="AA1006" s="5">
        <f t="shared" si="485"/>
        <v>8.6082990030478683</v>
      </c>
      <c r="AB1006" s="5">
        <f t="shared" si="486"/>
        <v>0.80315021194259995</v>
      </c>
      <c r="AC1006" s="5">
        <f t="shared" si="487"/>
        <v>1.7199114239182869</v>
      </c>
      <c r="AD1006" s="5">
        <f t="shared" si="488"/>
        <v>-2.3882586775258758</v>
      </c>
      <c r="AE1006">
        <f t="shared" si="477"/>
        <v>0</v>
      </c>
    </row>
    <row r="1007" spans="1:31" x14ac:dyDescent="0.2">
      <c r="A1007">
        <f t="shared" si="476"/>
        <v>9.7499999999998366</v>
      </c>
      <c r="B1007" s="5">
        <f t="shared" si="489"/>
        <v>-64.158447216292743</v>
      </c>
      <c r="C1007" s="5">
        <f t="shared" si="490"/>
        <v>620.05414233934948</v>
      </c>
      <c r="D1007" s="5">
        <f t="shared" si="491"/>
        <v>-340.5695165915352</v>
      </c>
      <c r="E1007" s="2">
        <f t="shared" si="499"/>
        <v>623.36461704318128</v>
      </c>
      <c r="F1007" s="2">
        <f t="shared" si="500"/>
        <v>-5.9075047532352238</v>
      </c>
      <c r="G1007" s="3">
        <f t="shared" si="492"/>
        <v>-3.9020605215843509</v>
      </c>
      <c r="H1007" s="3">
        <f t="shared" si="493"/>
        <v>56.206291640647137</v>
      </c>
      <c r="I1007" s="3">
        <f t="shared" si="494"/>
        <v>-93.965862115680395</v>
      </c>
      <c r="J1007" s="2">
        <f t="shared" si="501"/>
        <v>109.56256906193214</v>
      </c>
      <c r="K1007" s="2">
        <f t="shared" si="495"/>
        <v>74.684777819994636</v>
      </c>
      <c r="L1007" s="6">
        <f t="shared" si="478"/>
        <v>2959.1566358461182</v>
      </c>
      <c r="M1007" s="2">
        <f t="shared" si="479"/>
        <v>37.503200419577531</v>
      </c>
      <c r="N1007" s="2">
        <f t="shared" si="496"/>
        <v>109.56256906193214</v>
      </c>
      <c r="O1007" s="2">
        <f t="shared" si="497"/>
        <v>74.684777819994636</v>
      </c>
      <c r="P1007" s="5">
        <f t="shared" si="480"/>
        <v>0.38714447684327946</v>
      </c>
      <c r="Q1007" s="4">
        <f t="shared" si="498"/>
        <v>0.34229938874816085</v>
      </c>
      <c r="R1007" s="4">
        <f t="shared" si="481"/>
        <v>0.27748959446685606</v>
      </c>
      <c r="S1007" s="4">
        <f t="shared" si="502"/>
        <v>0</v>
      </c>
      <c r="T1007" s="4">
        <f t="shared" si="503"/>
        <v>0</v>
      </c>
      <c r="U1007" s="5">
        <f t="shared" si="504"/>
        <v>0.87987841781667242</v>
      </c>
      <c r="V1007" s="5">
        <f t="shared" si="505"/>
        <v>-12.673996901522944</v>
      </c>
      <c r="W1007" s="5">
        <f t="shared" si="506"/>
        <v>21.188429454075859</v>
      </c>
      <c r="X1007" s="5">
        <f t="shared" si="482"/>
        <v>0.99999999999999978</v>
      </c>
      <c r="Y1007" s="5">
        <f t="shared" si="483"/>
        <v>-7.8454893139338705E-2</v>
      </c>
      <c r="Z1007" s="5">
        <f t="shared" si="484"/>
        <v>14.39289717938882</v>
      </c>
      <c r="AA1007" s="5">
        <f t="shared" si="485"/>
        <v>8.6124630151695598</v>
      </c>
      <c r="AB1007" s="5">
        <f t="shared" si="486"/>
        <v>0.80142352467733369</v>
      </c>
      <c r="AC1007" s="5">
        <f t="shared" si="487"/>
        <v>1.7189002778658757</v>
      </c>
      <c r="AD1007" s="5">
        <f t="shared" si="488"/>
        <v>-2.3731075307545808</v>
      </c>
      <c r="AE1007">
        <f t="shared" si="477"/>
        <v>0</v>
      </c>
    </row>
    <row r="1008" spans="1:31" x14ac:dyDescent="0.2">
      <c r="A1008">
        <f t="shared" si="476"/>
        <v>9.7599999999998364</v>
      </c>
      <c r="B1008" s="5">
        <f t="shared" si="489"/>
        <v>-64.197427750332352</v>
      </c>
      <c r="C1008" s="5">
        <f t="shared" si="490"/>
        <v>620.61629120076987</v>
      </c>
      <c r="D1008" s="5">
        <f t="shared" si="491"/>
        <v>-341.50929386806854</v>
      </c>
      <c r="E1008" s="2">
        <f t="shared" si="499"/>
        <v>623.92779280422985</v>
      </c>
      <c r="F1008" s="2">
        <f t="shared" si="500"/>
        <v>-5.9057522153178175</v>
      </c>
      <c r="G1008" s="3">
        <f t="shared" si="492"/>
        <v>-3.8940462863375775</v>
      </c>
      <c r="H1008" s="3">
        <f t="shared" si="493"/>
        <v>56.223480643425795</v>
      </c>
      <c r="I1008" s="3">
        <f t="shared" si="494"/>
        <v>-93.989593190987947</v>
      </c>
      <c r="J1008" s="2">
        <f t="shared" si="501"/>
        <v>109.59145496045402</v>
      </c>
      <c r="K1008" s="2">
        <f t="shared" si="495"/>
        <v>74.704468275701444</v>
      </c>
      <c r="L1008" s="6">
        <f t="shared" si="478"/>
        <v>2959.1538571205515</v>
      </c>
      <c r="M1008" s="2">
        <f t="shared" si="479"/>
        <v>37.503165203090319</v>
      </c>
      <c r="N1008" s="2">
        <f t="shared" si="496"/>
        <v>109.59145496045402</v>
      </c>
      <c r="O1008" s="2">
        <f t="shared" si="497"/>
        <v>74.704468275701444</v>
      </c>
      <c r="P1008" s="5">
        <f t="shared" si="480"/>
        <v>0.38714431468390625</v>
      </c>
      <c r="Q1008" s="4">
        <f t="shared" si="498"/>
        <v>0.34220884481023911</v>
      </c>
      <c r="R1008" s="4">
        <f t="shared" si="481"/>
        <v>0.27745861617441903</v>
      </c>
      <c r="S1008" s="4">
        <f t="shared" si="502"/>
        <v>0</v>
      </c>
      <c r="T1008" s="4">
        <f t="shared" si="503"/>
        <v>0</v>
      </c>
      <c r="U1008" s="5">
        <f t="shared" si="504"/>
        <v>0.87830241560014743</v>
      </c>
      <c r="V1008" s="5">
        <f t="shared" si="505"/>
        <v>-12.681210040010326</v>
      </c>
      <c r="W1008" s="5">
        <f t="shared" si="506"/>
        <v>21.199359399130536</v>
      </c>
      <c r="X1008" s="5">
        <f t="shared" si="482"/>
        <v>0.99999999999999978</v>
      </c>
      <c r="Y1008" s="5">
        <f t="shared" si="483"/>
        <v>-7.8606801737016285E-2</v>
      </c>
      <c r="Z1008" s="5">
        <f t="shared" si="484"/>
        <v>14.399081298137318</v>
      </c>
      <c r="AA1008" s="5">
        <f t="shared" si="485"/>
        <v>8.6166195605044518</v>
      </c>
      <c r="AB1008" s="5">
        <f t="shared" si="486"/>
        <v>0.79969561386313115</v>
      </c>
      <c r="AC1008" s="5">
        <f t="shared" si="487"/>
        <v>1.7178712581269924</v>
      </c>
      <c r="AD1008" s="5">
        <f t="shared" si="488"/>
        <v>-2.3580210403650099</v>
      </c>
      <c r="AE1008">
        <f t="shared" si="477"/>
        <v>0</v>
      </c>
    </row>
    <row r="1009" spans="1:31" x14ac:dyDescent="0.2">
      <c r="A1009">
        <f t="shared" si="476"/>
        <v>9.7699999999998361</v>
      </c>
      <c r="B1009" s="5">
        <f t="shared" si="489"/>
        <v>-64.236328228415033</v>
      </c>
      <c r="C1009" s="5">
        <f t="shared" si="490"/>
        <v>621.17861190076701</v>
      </c>
      <c r="D1009" s="5">
        <f t="shared" si="491"/>
        <v>-342.44930770103042</v>
      </c>
      <c r="E1009" s="2">
        <f t="shared" si="499"/>
        <v>624.49113184034286</v>
      </c>
      <c r="F1009" s="2">
        <f t="shared" si="500"/>
        <v>-5.9039939106192012</v>
      </c>
      <c r="G1009" s="3">
        <f t="shared" si="492"/>
        <v>-3.8860493301989463</v>
      </c>
      <c r="H1009" s="3">
        <f t="shared" si="493"/>
        <v>56.240659356007065</v>
      </c>
      <c r="I1009" s="3">
        <f t="shared" si="494"/>
        <v>-94.013173401391597</v>
      </c>
      <c r="J1009" s="2">
        <f t="shared" si="501"/>
        <v>109.62020761335607</v>
      </c>
      <c r="K1009" s="2">
        <f t="shared" si="495"/>
        <v>74.724067902764872</v>
      </c>
      <c r="L1009" s="6">
        <f t="shared" si="478"/>
        <v>2959.1510798581921</v>
      </c>
      <c r="M1009" s="2">
        <f t="shared" si="479"/>
        <v>37.50313000514722</v>
      </c>
      <c r="N1009" s="2">
        <f t="shared" si="496"/>
        <v>109.62020761335607</v>
      </c>
      <c r="O1009" s="2">
        <f t="shared" si="497"/>
        <v>74.724067902764872</v>
      </c>
      <c r="P1009" s="5">
        <f t="shared" si="480"/>
        <v>0.38714415261007418</v>
      </c>
      <c r="Q1009" s="4">
        <f t="shared" si="498"/>
        <v>0.34211876461158841</v>
      </c>
      <c r="R1009" s="4">
        <f t="shared" si="481"/>
        <v>0.27742778714049182</v>
      </c>
      <c r="S1009" s="4">
        <f t="shared" si="502"/>
        <v>0</v>
      </c>
      <c r="T1009" s="4">
        <f t="shared" si="503"/>
        <v>0</v>
      </c>
      <c r="U1009" s="5">
        <f t="shared" si="504"/>
        <v>0.87672829465283486</v>
      </c>
      <c r="V1009" s="5">
        <f t="shared" si="505"/>
        <v>-12.688407474441084</v>
      </c>
      <c r="W1009" s="5">
        <f t="shared" si="506"/>
        <v>21.210232343315006</v>
      </c>
      <c r="X1009" s="5">
        <f t="shared" si="482"/>
        <v>0.99999999999999978</v>
      </c>
      <c r="Y1009" s="5">
        <f t="shared" si="483"/>
        <v>-7.8761778181049721E-2</v>
      </c>
      <c r="Z1009" s="5">
        <f t="shared" si="484"/>
        <v>14.405231963789717</v>
      </c>
      <c r="AA1009" s="5">
        <f t="shared" si="485"/>
        <v>8.6207686290388654</v>
      </c>
      <c r="AB1009" s="5">
        <f t="shared" si="486"/>
        <v>0.79796651647178518</v>
      </c>
      <c r="AC1009" s="5">
        <f t="shared" si="487"/>
        <v>1.7168244893486335</v>
      </c>
      <c r="AD1009" s="5">
        <f t="shared" si="488"/>
        <v>-2.3429990276461297</v>
      </c>
      <c r="AE1009">
        <f t="shared" si="477"/>
        <v>0</v>
      </c>
    </row>
    <row r="1010" spans="1:31" x14ac:dyDescent="0.2">
      <c r="A1010">
        <f t="shared" si="476"/>
        <v>9.7799999999998359</v>
      </c>
      <c r="B1010" s="5">
        <f t="shared" si="489"/>
        <v>-64.275148823391206</v>
      </c>
      <c r="C1010" s="5">
        <f t="shared" si="490"/>
        <v>621.74110433555165</v>
      </c>
      <c r="D1010" s="5">
        <f t="shared" si="491"/>
        <v>-343.38955658499572</v>
      </c>
      <c r="E1010" s="2">
        <f t="shared" si="499"/>
        <v>625.05463407342279</v>
      </c>
      <c r="F1010" s="2">
        <f t="shared" si="500"/>
        <v>-5.9022298728465259</v>
      </c>
      <c r="G1010" s="3">
        <f t="shared" si="492"/>
        <v>-3.8780696650342286</v>
      </c>
      <c r="H1010" s="3">
        <f t="shared" si="493"/>
        <v>56.257827600900548</v>
      </c>
      <c r="I1010" s="3">
        <f t="shared" si="494"/>
        <v>-94.036603391668052</v>
      </c>
      <c r="J1010" s="2">
        <f t="shared" si="501"/>
        <v>109.64882748183577</v>
      </c>
      <c r="K1010" s="2">
        <f t="shared" si="495"/>
        <v>74.743577015566302</v>
      </c>
      <c r="L1010" s="6">
        <f t="shared" si="478"/>
        <v>2959.1483040580001</v>
      </c>
      <c r="M1010" s="2">
        <f t="shared" si="479"/>
        <v>37.503094825735069</v>
      </c>
      <c r="N1010" s="2">
        <f t="shared" si="496"/>
        <v>109.64882748183577</v>
      </c>
      <c r="O1010" s="2">
        <f t="shared" si="497"/>
        <v>74.743577015566302</v>
      </c>
      <c r="P1010" s="5">
        <f t="shared" si="480"/>
        <v>0.38714399062172244</v>
      </c>
      <c r="Q1010" s="4">
        <f t="shared" si="498"/>
        <v>0.34202914602025969</v>
      </c>
      <c r="R1010" s="4">
        <f t="shared" si="481"/>
        <v>0.27739710677570678</v>
      </c>
      <c r="S1010" s="4">
        <f t="shared" si="502"/>
        <v>0</v>
      </c>
      <c r="T1010" s="4">
        <f t="shared" si="503"/>
        <v>0</v>
      </c>
      <c r="U1010" s="5">
        <f t="shared" si="504"/>
        <v>0.87515607097652792</v>
      </c>
      <c r="V1010" s="5">
        <f t="shared" si="505"/>
        <v>-12.695589202223482</v>
      </c>
      <c r="W1010" s="5">
        <f t="shared" si="506"/>
        <v>21.221048475286707</v>
      </c>
      <c r="X1010" s="5">
        <f t="shared" si="482"/>
        <v>0.99999999999999978</v>
      </c>
      <c r="Y1010" s="5">
        <f t="shared" si="483"/>
        <v>-7.8919801712634227E-2</v>
      </c>
      <c r="Z1010" s="5">
        <f t="shared" si="484"/>
        <v>14.411349297996287</v>
      </c>
      <c r="AA1010" s="5">
        <f t="shared" si="485"/>
        <v>8.6249102109093059</v>
      </c>
      <c r="AB1010" s="5">
        <f t="shared" si="486"/>
        <v>0.79623626926389368</v>
      </c>
      <c r="AC1010" s="5">
        <f t="shared" si="487"/>
        <v>1.7157600957728043</v>
      </c>
      <c r="AD1010" s="5">
        <f t="shared" si="488"/>
        <v>-2.3280413138039862</v>
      </c>
      <c r="AE1010">
        <f t="shared" si="477"/>
        <v>0</v>
      </c>
    </row>
    <row r="1011" spans="1:31" x14ac:dyDescent="0.2">
      <c r="A1011">
        <f t="shared" si="476"/>
        <v>9.7899999999998357</v>
      </c>
      <c r="B1011" s="5">
        <f t="shared" si="489"/>
        <v>-64.313889708228089</v>
      </c>
      <c r="C1011" s="5">
        <f t="shared" si="490"/>
        <v>622.30376839956546</v>
      </c>
      <c r="D1011" s="5">
        <f t="shared" si="491"/>
        <v>-344.33003902097812</v>
      </c>
      <c r="E1011" s="2">
        <f t="shared" si="499"/>
        <v>625.61829942361987</v>
      </c>
      <c r="F1011" s="2">
        <f t="shared" si="500"/>
        <v>-5.9004601356208681</v>
      </c>
      <c r="G1011" s="3">
        <f t="shared" si="492"/>
        <v>-3.8701073023415895</v>
      </c>
      <c r="H1011" s="3">
        <f t="shared" si="493"/>
        <v>56.274985201858279</v>
      </c>
      <c r="I1011" s="3">
        <f t="shared" si="494"/>
        <v>-94.059883804806091</v>
      </c>
      <c r="J1011" s="2">
        <f t="shared" si="501"/>
        <v>109.67731502628349</v>
      </c>
      <c r="K1011" s="2">
        <f t="shared" si="495"/>
        <v>74.762995927936942</v>
      </c>
      <c r="L1011" s="6">
        <f t="shared" si="478"/>
        <v>2959.1455297189159</v>
      </c>
      <c r="M1011" s="2">
        <f t="shared" si="479"/>
        <v>37.503059664840421</v>
      </c>
      <c r="N1011" s="2">
        <f t="shared" si="496"/>
        <v>109.67731502628349</v>
      </c>
      <c r="O1011" s="2">
        <f t="shared" si="497"/>
        <v>74.762995927936942</v>
      </c>
      <c r="P1011" s="5">
        <f t="shared" si="480"/>
        <v>0.38714382871878894</v>
      </c>
      <c r="Q1011" s="4">
        <f t="shared" si="498"/>
        <v>0.34193998691391236</v>
      </c>
      <c r="R1011" s="4">
        <f t="shared" si="481"/>
        <v>0.27736657449249047</v>
      </c>
      <c r="S1011" s="4">
        <f t="shared" si="502"/>
        <v>0</v>
      </c>
      <c r="T1011" s="4">
        <f t="shared" si="503"/>
        <v>0</v>
      </c>
      <c r="U1011" s="5">
        <f t="shared" si="504"/>
        <v>0.8735857604277063</v>
      </c>
      <c r="V1011" s="5">
        <f t="shared" si="505"/>
        <v>-12.702755220993135</v>
      </c>
      <c r="W1011" s="5">
        <f t="shared" si="506"/>
        <v>21.231807983630596</v>
      </c>
      <c r="X1011" s="5">
        <f t="shared" si="482"/>
        <v>0.99999999999999978</v>
      </c>
      <c r="Y1011" s="5">
        <f t="shared" si="483"/>
        <v>-7.908085163849618E-2</v>
      </c>
      <c r="Z1011" s="5">
        <f t="shared" si="484"/>
        <v>14.417433422228669</v>
      </c>
      <c r="AA1011" s="5">
        <f t="shared" si="485"/>
        <v>8.6290442964019984</v>
      </c>
      <c r="AB1011" s="5">
        <f t="shared" si="486"/>
        <v>0.7945049087892101</v>
      </c>
      <c r="AC1011" s="5">
        <f t="shared" si="487"/>
        <v>1.7146782012355342</v>
      </c>
      <c r="AD1011" s="5">
        <f t="shared" si="488"/>
        <v>-2.3131477199674038</v>
      </c>
      <c r="AE1011">
        <f t="shared" si="477"/>
        <v>0</v>
      </c>
    </row>
    <row r="1012" spans="1:31" x14ac:dyDescent="0.2">
      <c r="A1012">
        <f t="shared" si="476"/>
        <v>9.7999999999998355</v>
      </c>
      <c r="B1012" s="5">
        <f t="shared" si="489"/>
        <v>-64.352551056006064</v>
      </c>
      <c r="C1012" s="5">
        <f t="shared" si="490"/>
        <v>622.86660398549407</v>
      </c>
      <c r="D1012" s="5">
        <f t="shared" si="491"/>
        <v>-345.27075351641219</v>
      </c>
      <c r="E1012" s="2">
        <f t="shared" si="499"/>
        <v>626.18212780934437</v>
      </c>
      <c r="F1012" s="2">
        <f t="shared" si="500"/>
        <v>-5.8986847324770446</v>
      </c>
      <c r="G1012" s="3">
        <f t="shared" si="492"/>
        <v>-3.8621622532536972</v>
      </c>
      <c r="H1012" s="3">
        <f t="shared" si="493"/>
        <v>56.292131983870632</v>
      </c>
      <c r="I1012" s="3">
        <f t="shared" si="494"/>
        <v>-94.083015282005761</v>
      </c>
      <c r="J1012" s="2">
        <f t="shared" si="501"/>
        <v>109.70567070627706</v>
      </c>
      <c r="K1012" s="2">
        <f t="shared" si="495"/>
        <v>74.782324953154088</v>
      </c>
      <c r="L1012" s="6">
        <f t="shared" si="478"/>
        <v>2959.1427568398567</v>
      </c>
      <c r="M1012" s="2">
        <f t="shared" si="479"/>
        <v>37.503024522449572</v>
      </c>
      <c r="N1012" s="2">
        <f t="shared" si="496"/>
        <v>109.70567070627706</v>
      </c>
      <c r="O1012" s="2">
        <f t="shared" si="497"/>
        <v>74.782324953154088</v>
      </c>
      <c r="P1012" s="5">
        <f t="shared" si="480"/>
        <v>0.38714366690121021</v>
      </c>
      <c r="Q1012" s="4">
        <f t="shared" si="498"/>
        <v>0.34185128517977104</v>
      </c>
      <c r="R1012" s="4">
        <f t="shared" si="481"/>
        <v>0.2773361897050623</v>
      </c>
      <c r="S1012" s="4">
        <f t="shared" si="502"/>
        <v>0</v>
      </c>
      <c r="T1012" s="4">
        <f t="shared" si="503"/>
        <v>0</v>
      </c>
      <c r="U1012" s="5">
        <f t="shared" si="504"/>
        <v>0.87201737871806129</v>
      </c>
      <c r="V1012" s="5">
        <f t="shared" si="505"/>
        <v>-12.709905528612069</v>
      </c>
      <c r="W1012" s="5">
        <f t="shared" si="506"/>
        <v>21.242511056854038</v>
      </c>
      <c r="X1012" s="5">
        <f t="shared" si="482"/>
        <v>0.99999999999999978</v>
      </c>
      <c r="Y1012" s="5">
        <f t="shared" si="483"/>
        <v>-7.924490733106182E-2</v>
      </c>
      <c r="Z1012" s="5">
        <f t="shared" si="484"/>
        <v>14.42348445777796</v>
      </c>
      <c r="AA1012" s="5">
        <f t="shared" si="485"/>
        <v>8.6331708759524375</v>
      </c>
      <c r="AB1012" s="5">
        <f t="shared" si="486"/>
        <v>0.79277247138699947</v>
      </c>
      <c r="AC1012" s="5">
        <f t="shared" si="487"/>
        <v>1.7135789291658909</v>
      </c>
      <c r="AD1012" s="5">
        <f t="shared" si="488"/>
        <v>-2.2983180671935237</v>
      </c>
      <c r="AE1012">
        <f t="shared" si="477"/>
        <v>0</v>
      </c>
    </row>
    <row r="1013" spans="1:31" x14ac:dyDescent="0.2">
      <c r="A1013">
        <f t="shared" si="476"/>
        <v>9.8099999999998353</v>
      </c>
      <c r="B1013" s="5">
        <f t="shared" si="489"/>
        <v>-64.391133039915019</v>
      </c>
      <c r="C1013" s="5">
        <f t="shared" si="490"/>
        <v>623.42961098427918</v>
      </c>
      <c r="D1013" s="5">
        <f t="shared" si="491"/>
        <v>-346.21169858513559</v>
      </c>
      <c r="E1013" s="2">
        <f t="shared" si="499"/>
        <v>626.7461191472778</v>
      </c>
      <c r="F1013" s="2">
        <f t="shared" si="500"/>
        <v>-5.8969036968634372</v>
      </c>
      <c r="G1013" s="3">
        <f t="shared" si="492"/>
        <v>-3.8542345285398274</v>
      </c>
      <c r="H1013" s="3">
        <f t="shared" si="493"/>
        <v>56.30926777316229</v>
      </c>
      <c r="I1013" s="3">
        <f t="shared" si="494"/>
        <v>-94.10599846267769</v>
      </c>
      <c r="J1013" s="2">
        <f t="shared" si="501"/>
        <v>109.73389498057642</v>
      </c>
      <c r="K1013" s="2">
        <f t="shared" si="495"/>
        <v>74.801564403937576</v>
      </c>
      <c r="L1013" s="6">
        <f t="shared" si="478"/>
        <v>2959.1399854197216</v>
      </c>
      <c r="M1013" s="2">
        <f t="shared" si="479"/>
        <v>37.502989398548557</v>
      </c>
      <c r="N1013" s="2">
        <f t="shared" si="496"/>
        <v>109.73389498057642</v>
      </c>
      <c r="O1013" s="2">
        <f t="shared" si="497"/>
        <v>74.801564403937576</v>
      </c>
      <c r="P1013" s="5">
        <f t="shared" si="480"/>
        <v>0.38714350516892182</v>
      </c>
      <c r="Q1013" s="4">
        <f t="shared" si="498"/>
        <v>0.34176303871458147</v>
      </c>
      <c r="R1013" s="4">
        <f t="shared" si="481"/>
        <v>0.27730595182943341</v>
      </c>
      <c r="S1013" s="4">
        <f t="shared" si="502"/>
        <v>0</v>
      </c>
      <c r="T1013" s="4">
        <f t="shared" si="503"/>
        <v>0</v>
      </c>
      <c r="U1013" s="5">
        <f t="shared" si="504"/>
        <v>0.87045094141502222</v>
      </c>
      <c r="V1013" s="5">
        <f t="shared" si="505"/>
        <v>-12.717040123167793</v>
      </c>
      <c r="W1013" s="5">
        <f t="shared" si="506"/>
        <v>21.253157883381764</v>
      </c>
      <c r="X1013" s="5">
        <f t="shared" si="482"/>
        <v>1</v>
      </c>
      <c r="Y1013" s="5">
        <f t="shared" si="483"/>
        <v>-7.9411948228618134E-2</v>
      </c>
      <c r="Z1013" s="5">
        <f t="shared" si="484"/>
        <v>14.42950252575284</v>
      </c>
      <c r="AA1013" s="5">
        <f t="shared" si="485"/>
        <v>8.6372899401449228</v>
      </c>
      <c r="AB1013" s="5">
        <f t="shared" si="486"/>
        <v>0.79103899318640414</v>
      </c>
      <c r="AC1013" s="5">
        <f t="shared" si="487"/>
        <v>1.7124624025850466</v>
      </c>
      <c r="AD1013" s="5">
        <f t="shared" si="488"/>
        <v>-2.2835521764733144</v>
      </c>
      <c r="AE1013">
        <f t="shared" si="477"/>
        <v>0</v>
      </c>
    </row>
    <row r="1014" spans="1:31" x14ac:dyDescent="0.2">
      <c r="A1014">
        <f t="shared" si="476"/>
        <v>9.8199999999998351</v>
      </c>
      <c r="B1014" s="5">
        <f t="shared" si="489"/>
        <v>-64.429635833250757</v>
      </c>
      <c r="C1014" s="5">
        <f t="shared" si="490"/>
        <v>623.99278928513104</v>
      </c>
      <c r="D1014" s="5">
        <f t="shared" si="491"/>
        <v>-347.15287274737125</v>
      </c>
      <c r="E1014" s="2">
        <f t="shared" si="499"/>
        <v>627.31027335238446</v>
      </c>
      <c r="F1014" s="2">
        <f t="shared" si="500"/>
        <v>-5.8951170621418143</v>
      </c>
      <c r="G1014" s="3">
        <f t="shared" si="492"/>
        <v>-3.8463241386079634</v>
      </c>
      <c r="H1014" s="3">
        <f t="shared" si="493"/>
        <v>56.326392397188144</v>
      </c>
      <c r="I1014" s="3">
        <f t="shared" si="494"/>
        <v>-94.128833984442423</v>
      </c>
      <c r="J1014" s="2">
        <f t="shared" si="501"/>
        <v>109.7619883071183</v>
      </c>
      <c r="K1014" s="2">
        <f t="shared" si="495"/>
        <v>74.820714592446009</v>
      </c>
      <c r="L1014" s="6">
        <f t="shared" si="478"/>
        <v>2959.1372154573864</v>
      </c>
      <c r="M1014" s="2">
        <f t="shared" si="479"/>
        <v>37.502954293123132</v>
      </c>
      <c r="N1014" s="2">
        <f t="shared" si="496"/>
        <v>109.7619883071183</v>
      </c>
      <c r="O1014" s="2">
        <f t="shared" si="497"/>
        <v>74.820714592446009</v>
      </c>
      <c r="P1014" s="5">
        <f t="shared" si="480"/>
        <v>0.38714334352185781</v>
      </c>
      <c r="Q1014" s="4">
        <f t="shared" si="498"/>
        <v>0.34167524542456729</v>
      </c>
      <c r="R1014" s="4">
        <f t="shared" si="481"/>
        <v>0.27727586028340512</v>
      </c>
      <c r="S1014" s="4">
        <f t="shared" si="502"/>
        <v>0</v>
      </c>
      <c r="T1014" s="4">
        <f t="shared" si="503"/>
        <v>0</v>
      </c>
      <c r="U1014" s="5">
        <f t="shared" si="504"/>
        <v>0.86888646394228264</v>
      </c>
      <c r="V1014" s="5">
        <f t="shared" si="505"/>
        <v>-12.724159002972321</v>
      </c>
      <c r="W1014" s="5">
        <f t="shared" si="506"/>
        <v>21.263748651550792</v>
      </c>
      <c r="X1014" s="5">
        <f t="shared" si="482"/>
        <v>1</v>
      </c>
      <c r="Y1014" s="5">
        <f t="shared" si="483"/>
        <v>-7.9581953835472397E-2</v>
      </c>
      <c r="Z1014" s="5">
        <f t="shared" si="484"/>
        <v>14.435487747077721</v>
      </c>
      <c r="AA1014" s="5">
        <f t="shared" si="485"/>
        <v>8.6414014797121066</v>
      </c>
      <c r="AB1014" s="5">
        <f t="shared" si="486"/>
        <v>0.78930451010681024</v>
      </c>
      <c r="AC1014" s="5">
        <f t="shared" si="487"/>
        <v>1.7113287441053995</v>
      </c>
      <c r="AD1014" s="5">
        <f t="shared" si="488"/>
        <v>-2.2688498687370995</v>
      </c>
      <c r="AE1014">
        <f t="shared" si="477"/>
        <v>0</v>
      </c>
    </row>
    <row r="1015" spans="1:31" x14ac:dyDescent="0.2">
      <c r="A1015">
        <f t="shared" si="476"/>
        <v>9.8299999999998349</v>
      </c>
      <c r="B1015" s="5">
        <f t="shared" si="489"/>
        <v>-64.468059609411341</v>
      </c>
      <c r="C1015" s="5">
        <f t="shared" si="490"/>
        <v>624.55613877554015</v>
      </c>
      <c r="D1015" s="5">
        <f t="shared" si="491"/>
        <v>-348.09427452970914</v>
      </c>
      <c r="E1015" s="2">
        <f t="shared" si="499"/>
        <v>627.87459033792277</v>
      </c>
      <c r="F1015" s="2">
        <f t="shared" si="500"/>
        <v>-5.8933248615871614</v>
      </c>
      <c r="G1015" s="3">
        <f t="shared" si="492"/>
        <v>-3.8384310935068955</v>
      </c>
      <c r="H1015" s="3">
        <f t="shared" si="493"/>
        <v>56.3435056846292</v>
      </c>
      <c r="I1015" s="3">
        <f t="shared" si="494"/>
        <v>-94.151522483129796</v>
      </c>
      <c r="J1015" s="2">
        <f t="shared" si="501"/>
        <v>109.78995114301098</v>
      </c>
      <c r="K1015" s="2">
        <f t="shared" si="495"/>
        <v>74.839775830273325</v>
      </c>
      <c r="L1015" s="6">
        <f t="shared" si="478"/>
        <v>2959.134446951708</v>
      </c>
      <c r="M1015" s="2">
        <f t="shared" si="479"/>
        <v>37.502919206158801</v>
      </c>
      <c r="N1015" s="2">
        <f t="shared" si="496"/>
        <v>109.78995114301098</v>
      </c>
      <c r="O1015" s="2">
        <f t="shared" si="497"/>
        <v>74.839775830273325</v>
      </c>
      <c r="P1015" s="5">
        <f t="shared" si="480"/>
        <v>0.38714318195995134</v>
      </c>
      <c r="Q1015" s="4">
        <f t="shared" si="498"/>
        <v>0.34158790322538701</v>
      </c>
      <c r="R1015" s="4">
        <f t="shared" si="481"/>
        <v>0.2772459144865676</v>
      </c>
      <c r="S1015" s="4">
        <f t="shared" si="502"/>
        <v>0</v>
      </c>
      <c r="T1015" s="4">
        <f t="shared" si="503"/>
        <v>0</v>
      </c>
      <c r="U1015" s="5">
        <f t="shared" si="504"/>
        <v>0.86732396158033276</v>
      </c>
      <c r="V1015" s="5">
        <f t="shared" si="505"/>
        <v>-12.731262166561232</v>
      </c>
      <c r="W1015" s="5">
        <f t="shared" si="506"/>
        <v>21.274283549605475</v>
      </c>
      <c r="X1015" s="5">
        <f t="shared" si="482"/>
        <v>1</v>
      </c>
      <c r="Y1015" s="5">
        <f t="shared" si="483"/>
        <v>-7.975490372210306E-2</v>
      </c>
      <c r="Z1015" s="5">
        <f t="shared" si="484"/>
        <v>14.441440242490899</v>
      </c>
      <c r="AA1015" s="5">
        <f t="shared" si="485"/>
        <v>8.645505485534521</v>
      </c>
      <c r="AB1015" s="5">
        <f t="shared" si="486"/>
        <v>0.78756905785822973</v>
      </c>
      <c r="AC1015" s="5">
        <f t="shared" si="487"/>
        <v>1.710178075929667</v>
      </c>
      <c r="AD1015" s="5">
        <f t="shared" si="488"/>
        <v>-2.2542109648600039</v>
      </c>
      <c r="AE1015">
        <f t="shared" si="477"/>
        <v>0</v>
      </c>
    </row>
    <row r="1016" spans="1:31" x14ac:dyDescent="0.2">
      <c r="A1016">
        <f t="shared" si="476"/>
        <v>9.8399999999998347</v>
      </c>
      <c r="B1016" s="5">
        <f t="shared" si="489"/>
        <v>-64.506404541893517</v>
      </c>
      <c r="C1016" s="5">
        <f t="shared" si="490"/>
        <v>625.11965934129023</v>
      </c>
      <c r="D1016" s="5">
        <f t="shared" si="491"/>
        <v>-349.03590246508867</v>
      </c>
      <c r="E1016" s="2">
        <f t="shared" si="499"/>
        <v>628.43907001545756</v>
      </c>
      <c r="F1016" s="2">
        <f t="shared" si="500"/>
        <v>-5.8915271283875139</v>
      </c>
      <c r="G1016" s="3">
        <f t="shared" si="492"/>
        <v>-3.8305554029283133</v>
      </c>
      <c r="H1016" s="3">
        <f t="shared" si="493"/>
        <v>56.360607465388497</v>
      </c>
      <c r="I1016" s="3">
        <f t="shared" si="494"/>
        <v>-94.174064592778393</v>
      </c>
      <c r="J1016" s="2">
        <f t="shared" si="501"/>
        <v>109.81778394452925</v>
      </c>
      <c r="K1016" s="2">
        <f t="shared" si="495"/>
        <v>74.858748428445296</v>
      </c>
      <c r="L1016" s="6">
        <f t="shared" si="478"/>
        <v>2959.1316799015221</v>
      </c>
      <c r="M1016" s="2">
        <f t="shared" si="479"/>
        <v>37.50288413764082</v>
      </c>
      <c r="N1016" s="2">
        <f t="shared" si="496"/>
        <v>109.81778394452925</v>
      </c>
      <c r="O1016" s="2">
        <f t="shared" si="497"/>
        <v>74.858748428445296</v>
      </c>
      <c r="P1016" s="5">
        <f t="shared" si="480"/>
        <v>0.3871430204831342</v>
      </c>
      <c r="Q1016" s="4">
        <f t="shared" si="498"/>
        <v>0.3415010100420906</v>
      </c>
      <c r="R1016" s="4">
        <f t="shared" si="481"/>
        <v>0.27721611386029843</v>
      </c>
      <c r="S1016" s="4">
        <f t="shared" si="502"/>
        <v>0</v>
      </c>
      <c r="T1016" s="4">
        <f t="shared" si="503"/>
        <v>0</v>
      </c>
      <c r="U1016" s="5">
        <f t="shared" si="504"/>
        <v>0.86576344946699246</v>
      </c>
      <c r="V1016" s="5">
        <f t="shared" si="505"/>
        <v>-12.738349612692716</v>
      </c>
      <c r="W1016" s="5">
        <f t="shared" si="506"/>
        <v>21.284762765692598</v>
      </c>
      <c r="X1016" s="5">
        <f t="shared" si="482"/>
        <v>1</v>
      </c>
      <c r="Y1016" s="5">
        <f t="shared" si="483"/>
        <v>-7.9930777525313912E-2</v>
      </c>
      <c r="Z1016" s="5">
        <f t="shared" si="484"/>
        <v>14.447360132542752</v>
      </c>
      <c r="AA1016" s="5">
        <f t="shared" si="485"/>
        <v>8.6496019486401057</v>
      </c>
      <c r="AB1016" s="5">
        <f t="shared" si="486"/>
        <v>0.78583267194167861</v>
      </c>
      <c r="AC1016" s="5">
        <f t="shared" si="487"/>
        <v>1.709010519850036</v>
      </c>
      <c r="AD1016" s="5">
        <f t="shared" si="488"/>
        <v>-2.2396352856672976</v>
      </c>
      <c r="AE1016">
        <f t="shared" si="477"/>
        <v>0</v>
      </c>
    </row>
    <row r="1017" spans="1:31" x14ac:dyDescent="0.2">
      <c r="A1017">
        <f t="shared" si="476"/>
        <v>9.8499999999998344</v>
      </c>
      <c r="B1017" s="5">
        <f t="shared" si="489"/>
        <v>-64.544670804289197</v>
      </c>
      <c r="C1017" s="5">
        <f t="shared" si="490"/>
        <v>625.68335086647005</v>
      </c>
      <c r="D1017" s="5">
        <f t="shared" si="491"/>
        <v>-349.97775509278074</v>
      </c>
      <c r="E1017" s="2">
        <f t="shared" si="499"/>
        <v>629.00371229487064</v>
      </c>
      <c r="F1017" s="2">
        <f t="shared" si="500"/>
        <v>-5.8897238956437858</v>
      </c>
      <c r="G1017" s="3">
        <f t="shared" si="492"/>
        <v>-3.8226970762088963</v>
      </c>
      <c r="H1017" s="3">
        <f t="shared" si="493"/>
        <v>56.377697570586996</v>
      </c>
      <c r="I1017" s="3">
        <f t="shared" si="494"/>
        <v>-94.196460945635067</v>
      </c>
      <c r="J1017" s="2">
        <f t="shared" si="501"/>
        <v>109.84548716710933</v>
      </c>
      <c r="K1017" s="2">
        <f t="shared" si="495"/>
        <v>74.877632697416033</v>
      </c>
      <c r="L1017" s="6">
        <f t="shared" si="478"/>
        <v>2959.1289143056447</v>
      </c>
      <c r="M1017" s="2">
        <f t="shared" si="479"/>
        <v>37.502849087554175</v>
      </c>
      <c r="N1017" s="2">
        <f t="shared" si="496"/>
        <v>109.84548716710933</v>
      </c>
      <c r="O1017" s="2">
        <f t="shared" si="497"/>
        <v>74.877632697416033</v>
      </c>
      <c r="P1017" s="5">
        <f t="shared" si="480"/>
        <v>0.38714285909133705</v>
      </c>
      <c r="Q1017" s="4">
        <f t="shared" si="498"/>
        <v>0.34141456380907681</v>
      </c>
      <c r="R1017" s="4">
        <f t="shared" si="481"/>
        <v>0.27718645782776119</v>
      </c>
      <c r="S1017" s="4">
        <f t="shared" si="502"/>
        <v>0</v>
      </c>
      <c r="T1017" s="4">
        <f t="shared" si="503"/>
        <v>0</v>
      </c>
      <c r="U1017" s="5">
        <f t="shared" si="504"/>
        <v>0.864204942597945</v>
      </c>
      <c r="V1017" s="5">
        <f t="shared" si="505"/>
        <v>-12.745421340346605</v>
      </c>
      <c r="W1017" s="5">
        <f t="shared" si="506"/>
        <v>21.295186487856469</v>
      </c>
      <c r="X1017" s="5">
        <f t="shared" si="482"/>
        <v>0.99999999999999978</v>
      </c>
      <c r="Y1017" s="5">
        <f t="shared" si="483"/>
        <v>-8.010955494837442E-2</v>
      </c>
      <c r="Z1017" s="5">
        <f t="shared" si="484"/>
        <v>14.453247537593963</v>
      </c>
      <c r="AA1017" s="5">
        <f t="shared" si="485"/>
        <v>8.6536908602037457</v>
      </c>
      <c r="AB1017" s="5">
        <f t="shared" si="486"/>
        <v>0.78409538764957054</v>
      </c>
      <c r="AC1017" s="5">
        <f t="shared" si="487"/>
        <v>1.7078261972473587</v>
      </c>
      <c r="AD1017" s="5">
        <f t="shared" si="488"/>
        <v>-2.2251226519397846</v>
      </c>
      <c r="AE1017">
        <f t="shared" si="477"/>
        <v>0</v>
      </c>
    </row>
    <row r="1018" spans="1:31" x14ac:dyDescent="0.2">
      <c r="A1018">
        <f t="shared" si="476"/>
        <v>9.8599999999998342</v>
      </c>
      <c r="B1018" s="5">
        <f t="shared" si="489"/>
        <v>-64.5828585702819</v>
      </c>
      <c r="C1018" s="5">
        <f t="shared" si="490"/>
        <v>626.24721323348581</v>
      </c>
      <c r="D1018" s="5">
        <f t="shared" si="491"/>
        <v>-350.91983095836969</v>
      </c>
      <c r="E1018" s="2">
        <f t="shared" si="499"/>
        <v>629.56851708437273</v>
      </c>
      <c r="F1018" s="2">
        <f t="shared" si="500"/>
        <v>-5.887915196369617</v>
      </c>
      <c r="G1018" s="3">
        <f t="shared" si="492"/>
        <v>-3.8148561223324005</v>
      </c>
      <c r="H1018" s="3">
        <f t="shared" si="493"/>
        <v>56.394775832559468</v>
      </c>
      <c r="I1018" s="3">
        <f t="shared" si="494"/>
        <v>-94.218712172154468</v>
      </c>
      <c r="J1018" s="2">
        <f t="shared" si="501"/>
        <v>109.87306126534392</v>
      </c>
      <c r="K1018" s="2">
        <f t="shared" si="495"/>
        <v>74.896428947064706</v>
      </c>
      <c r="L1018" s="6">
        <f t="shared" si="478"/>
        <v>2959.1261501628719</v>
      </c>
      <c r="M1018" s="2">
        <f t="shared" si="479"/>
        <v>37.502814055883611</v>
      </c>
      <c r="N1018" s="2">
        <f t="shared" si="496"/>
        <v>109.87306126534392</v>
      </c>
      <c r="O1018" s="2">
        <f t="shared" si="497"/>
        <v>74.896428947064706</v>
      </c>
      <c r="P1018" s="5">
        <f t="shared" si="480"/>
        <v>0.3871426977844894</v>
      </c>
      <c r="Q1018" s="4">
        <f t="shared" si="498"/>
        <v>0.34132856247005033</v>
      </c>
      <c r="R1018" s="4">
        <f t="shared" si="481"/>
        <v>0.27715694581390354</v>
      </c>
      <c r="S1018" s="4">
        <f t="shared" si="502"/>
        <v>0</v>
      </c>
      <c r="T1018" s="4">
        <f t="shared" si="503"/>
        <v>0</v>
      </c>
      <c r="U1018" s="5">
        <f t="shared" si="504"/>
        <v>0.86264845582727567</v>
      </c>
      <c r="V1018" s="5">
        <f t="shared" si="505"/>
        <v>-12.752477348723417</v>
      </c>
      <c r="W1018" s="5">
        <f t="shared" si="506"/>
        <v>21.305554904034103</v>
      </c>
      <c r="X1018" s="5">
        <f t="shared" si="482"/>
        <v>0.99999999999999978</v>
      </c>
      <c r="Y1018" s="5">
        <f t="shared" si="483"/>
        <v>-8.029121576116309E-2</v>
      </c>
      <c r="Z1018" s="5">
        <f t="shared" si="484"/>
        <v>14.459102577813741</v>
      </c>
      <c r="AA1018" s="5">
        <f t="shared" si="485"/>
        <v>8.6577722115467939</v>
      </c>
      <c r="AB1018" s="5">
        <f t="shared" si="486"/>
        <v>0.78235724006611262</v>
      </c>
      <c r="AC1018" s="5">
        <f t="shared" si="487"/>
        <v>1.7066252290903243</v>
      </c>
      <c r="AD1018" s="5">
        <f t="shared" si="488"/>
        <v>-2.2106728844191039</v>
      </c>
      <c r="AE1018">
        <f t="shared" si="477"/>
        <v>0</v>
      </c>
    </row>
    <row r="1019" spans="1:31" x14ac:dyDescent="0.2">
      <c r="A1019">
        <f t="shared" si="476"/>
        <v>9.869999999999834</v>
      </c>
      <c r="B1019" s="5">
        <f t="shared" si="489"/>
        <v>-64.620968013643221</v>
      </c>
      <c r="C1019" s="5">
        <f t="shared" si="490"/>
        <v>626.81124632307285</v>
      </c>
      <c r="D1019" s="5">
        <f t="shared" si="491"/>
        <v>-351.86212861373542</v>
      </c>
      <c r="E1019" s="2">
        <f t="shared" si="499"/>
        <v>630.13348429051462</v>
      </c>
      <c r="F1019" s="2">
        <f t="shared" si="500"/>
        <v>-5.8861010634912141</v>
      </c>
      <c r="G1019" s="3">
        <f t="shared" si="492"/>
        <v>-3.8070325499317392</v>
      </c>
      <c r="H1019" s="3">
        <f t="shared" si="493"/>
        <v>56.41184208485037</v>
      </c>
      <c r="I1019" s="3">
        <f t="shared" si="494"/>
        <v>-94.240818900998661</v>
      </c>
      <c r="J1019" s="2">
        <f t="shared" si="501"/>
        <v>109.90050669297736</v>
      </c>
      <c r="K1019" s="2">
        <f t="shared" si="495"/>
        <v>74.915137486692132</v>
      </c>
      <c r="L1019" s="6">
        <f t="shared" si="478"/>
        <v>2959.1233874719796</v>
      </c>
      <c r="M1019" s="2">
        <f t="shared" si="479"/>
        <v>37.502779042613625</v>
      </c>
      <c r="N1019" s="2">
        <f t="shared" si="496"/>
        <v>109.90050669297736</v>
      </c>
      <c r="O1019" s="2">
        <f t="shared" si="497"/>
        <v>74.915137486692132</v>
      </c>
      <c r="P1019" s="5">
        <f t="shared" si="480"/>
        <v>0.38714253656251962</v>
      </c>
      <c r="Q1019" s="4">
        <f t="shared" si="498"/>
        <v>0.34124300397797941</v>
      </c>
      <c r="R1019" s="4">
        <f t="shared" si="481"/>
        <v>0.27712757724545606</v>
      </c>
      <c r="S1019" s="4">
        <f t="shared" si="502"/>
        <v>0</v>
      </c>
      <c r="T1019" s="4">
        <f t="shared" si="503"/>
        <v>0</v>
      </c>
      <c r="U1019" s="5">
        <f t="shared" si="504"/>
        <v>0.86109400386801105</v>
      </c>
      <c r="V1019" s="5">
        <f t="shared" si="505"/>
        <v>-12.759517637243409</v>
      </c>
      <c r="W1019" s="5">
        <f t="shared" si="506"/>
        <v>21.315868202050467</v>
      </c>
      <c r="X1019" s="5">
        <f t="shared" si="482"/>
        <v>0.99999999999999978</v>
      </c>
      <c r="Y1019" s="5">
        <f t="shared" si="483"/>
        <v>-8.0475739800304411E-2</v>
      </c>
      <c r="Z1019" s="5">
        <f t="shared" si="484"/>
        <v>14.464925373178097</v>
      </c>
      <c r="AA1019" s="5">
        <f t="shared" si="485"/>
        <v>8.6618459941365966</v>
      </c>
      <c r="AB1019" s="5">
        <f t="shared" si="486"/>
        <v>0.78061826406770662</v>
      </c>
      <c r="AC1019" s="5">
        <f t="shared" si="487"/>
        <v>1.7054077359346884</v>
      </c>
      <c r="AD1019" s="5">
        <f t="shared" si="488"/>
        <v>-2.196285803812934</v>
      </c>
      <c r="AE1019">
        <f t="shared" si="477"/>
        <v>0</v>
      </c>
    </row>
    <row r="1020" spans="1:31" x14ac:dyDescent="0.2">
      <c r="A1020">
        <f t="shared" si="476"/>
        <v>9.8799999999998338</v>
      </c>
      <c r="B1020" s="5">
        <f t="shared" si="489"/>
        <v>-64.65899930822934</v>
      </c>
      <c r="C1020" s="5">
        <f t="shared" si="490"/>
        <v>627.37545001430817</v>
      </c>
      <c r="D1020" s="5">
        <f t="shared" si="491"/>
        <v>-352.80464661703559</v>
      </c>
      <c r="E1020" s="2">
        <f t="shared" si="499"/>
        <v>630.69861381819862</v>
      </c>
      <c r="F1020" s="2">
        <f t="shared" si="500"/>
        <v>-5.8842815298471933</v>
      </c>
      <c r="G1020" s="3">
        <f t="shared" si="492"/>
        <v>-3.799226367291062</v>
      </c>
      <c r="H1020" s="3">
        <f t="shared" si="493"/>
        <v>56.428896162209718</v>
      </c>
      <c r="I1020" s="3">
        <f t="shared" si="494"/>
        <v>-94.262781759036784</v>
      </c>
      <c r="J1020" s="2">
        <f t="shared" si="501"/>
        <v>109.92782390290078</v>
      </c>
      <c r="K1020" s="2">
        <f t="shared" si="495"/>
        <v>74.933758625017575</v>
      </c>
      <c r="L1020" s="6">
        <f t="shared" si="478"/>
        <v>2959.1206262317237</v>
      </c>
      <c r="M1020" s="2">
        <f t="shared" si="479"/>
        <v>37.502744047728434</v>
      </c>
      <c r="N1020" s="2">
        <f t="shared" si="496"/>
        <v>109.92782390290078</v>
      </c>
      <c r="O1020" s="2">
        <f t="shared" si="497"/>
        <v>74.933758625017575</v>
      </c>
      <c r="P1020" s="5">
        <f t="shared" si="480"/>
        <v>0.38714237542535479</v>
      </c>
      <c r="Q1020" s="4">
        <f t="shared" si="498"/>
        <v>0.341157886295053</v>
      </c>
      <c r="R1020" s="4">
        <f t="shared" si="481"/>
        <v>0.27709835155093027</v>
      </c>
      <c r="S1020" s="4">
        <f t="shared" si="502"/>
        <v>0</v>
      </c>
      <c r="T1020" s="4">
        <f t="shared" si="503"/>
        <v>0</v>
      </c>
      <c r="U1020" s="5">
        <f t="shared" si="504"/>
        <v>0.85954160129265855</v>
      </c>
      <c r="V1020" s="5">
        <f t="shared" si="505"/>
        <v>-12.766542205545564</v>
      </c>
      <c r="W1020" s="5">
        <f t="shared" si="506"/>
        <v>21.326126569613706</v>
      </c>
      <c r="X1020" s="5">
        <f t="shared" si="482"/>
        <v>0.99999999999999978</v>
      </c>
      <c r="Y1020" s="5">
        <f t="shared" si="483"/>
        <v>-8.066310696929789E-2</v>
      </c>
      <c r="Z1020" s="5">
        <f t="shared" si="484"/>
        <v>14.470716043468119</v>
      </c>
      <c r="AA1020" s="5">
        <f t="shared" si="485"/>
        <v>8.6659121995860051</v>
      </c>
      <c r="AB1020" s="5">
        <f t="shared" si="486"/>
        <v>0.77887849432336065</v>
      </c>
      <c r="AC1020" s="5">
        <f t="shared" si="487"/>
        <v>1.7041738379225553</v>
      </c>
      <c r="AD1020" s="5">
        <f t="shared" si="488"/>
        <v>-2.1819612308002903</v>
      </c>
      <c r="AE1020">
        <f t="shared" si="477"/>
        <v>0</v>
      </c>
    </row>
    <row r="1021" spans="1:31" x14ac:dyDescent="0.2">
      <c r="A1021">
        <f t="shared" ref="A1021:A1084" si="507">A1020+dt</f>
        <v>9.8899999999998336</v>
      </c>
      <c r="B1021" s="5">
        <f t="shared" si="489"/>
        <v>-64.696952627977524</v>
      </c>
      <c r="C1021" s="5">
        <f t="shared" si="490"/>
        <v>627.93982418462213</v>
      </c>
      <c r="D1021" s="5">
        <f t="shared" si="491"/>
        <v>-353.74738353268754</v>
      </c>
      <c r="E1021" s="2">
        <f t="shared" si="499"/>
        <v>631.26390557068987</v>
      </c>
      <c r="F1021" s="2">
        <f t="shared" si="500"/>
        <v>-5.8824566281884296</v>
      </c>
      <c r="G1021" s="3">
        <f t="shared" si="492"/>
        <v>-3.7914375823478284</v>
      </c>
      <c r="H1021" s="3">
        <f t="shared" si="493"/>
        <v>56.445937900588945</v>
      </c>
      <c r="I1021" s="3">
        <f t="shared" si="494"/>
        <v>-94.284601371344792</v>
      </c>
      <c r="J1021" s="2">
        <f t="shared" si="501"/>
        <v>109.95501334714746</v>
      </c>
      <c r="K1021" s="2">
        <f t="shared" si="495"/>
        <v>74.952292670175495</v>
      </c>
      <c r="L1021" s="6">
        <f t="shared" si="478"/>
        <v>2959.1178664408421</v>
      </c>
      <c r="M1021" s="2">
        <f t="shared" si="479"/>
        <v>37.50270907121206</v>
      </c>
      <c r="N1021" s="2">
        <f t="shared" si="496"/>
        <v>109.95501334714746</v>
      </c>
      <c r="O1021" s="2">
        <f t="shared" si="497"/>
        <v>74.952292670175495</v>
      </c>
      <c r="P1021" s="5">
        <f t="shared" si="480"/>
        <v>0.38714221437292107</v>
      </c>
      <c r="Q1021" s="4">
        <f t="shared" si="498"/>
        <v>0.34107320739263941</v>
      </c>
      <c r="R1021" s="4">
        <f t="shared" si="481"/>
        <v>0.27706926816061705</v>
      </c>
      <c r="S1021" s="4">
        <f t="shared" si="502"/>
        <v>0</v>
      </c>
      <c r="T1021" s="4">
        <f t="shared" si="503"/>
        <v>0</v>
      </c>
      <c r="U1021" s="5">
        <f t="shared" si="504"/>
        <v>0.85799126253375246</v>
      </c>
      <c r="V1021" s="5">
        <f t="shared" si="505"/>
        <v>-12.773551053486681</v>
      </c>
      <c r="W1021" s="5">
        <f t="shared" si="506"/>
        <v>21.336330194310531</v>
      </c>
      <c r="X1021" s="5">
        <f t="shared" si="482"/>
        <v>0.99999999999999978</v>
      </c>
      <c r="Y1021" s="5">
        <f t="shared" si="483"/>
        <v>-8.0853297238650604E-2</v>
      </c>
      <c r="Z1021" s="5">
        <f t="shared" si="484"/>
        <v>14.476474708268288</v>
      </c>
      <c r="AA1021" s="5">
        <f t="shared" si="485"/>
        <v>8.6699708196529048</v>
      </c>
      <c r="AB1021" s="5">
        <f t="shared" si="486"/>
        <v>0.77713796529510182</v>
      </c>
      <c r="AC1021" s="5">
        <f t="shared" si="487"/>
        <v>1.7029236547816069</v>
      </c>
      <c r="AD1021" s="5">
        <f t="shared" si="488"/>
        <v>-2.1676989860365623</v>
      </c>
      <c r="AE1021">
        <f t="shared" si="477"/>
        <v>0</v>
      </c>
    </row>
    <row r="1022" spans="1:31" x14ac:dyDescent="0.2">
      <c r="A1022">
        <f t="shared" si="507"/>
        <v>9.8999999999998334</v>
      </c>
      <c r="B1022" s="5">
        <f t="shared" si="489"/>
        <v>-64.734828146902728</v>
      </c>
      <c r="C1022" s="5">
        <f t="shared" si="490"/>
        <v>628.50436870981082</v>
      </c>
      <c r="D1022" s="5">
        <f t="shared" si="491"/>
        <v>-354.69033793135031</v>
      </c>
      <c r="E1022" s="2">
        <f t="shared" si="499"/>
        <v>631.82935944962765</v>
      </c>
      <c r="F1022" s="2">
        <f t="shared" si="500"/>
        <v>-5.880626391177918</v>
      </c>
      <c r="G1022" s="3">
        <f t="shared" si="492"/>
        <v>-3.7836662026948775</v>
      </c>
      <c r="H1022" s="3">
        <f t="shared" si="493"/>
        <v>56.462967137136758</v>
      </c>
      <c r="I1022" s="3">
        <f t="shared" si="494"/>
        <v>-94.306278361205159</v>
      </c>
      <c r="J1022" s="2">
        <f t="shared" si="501"/>
        <v>109.98207547688811</v>
      </c>
      <c r="K1022" s="2">
        <f t="shared" si="495"/>
        <v>74.970739929712408</v>
      </c>
      <c r="L1022" s="6">
        <f t="shared" si="478"/>
        <v>2959.115108098053</v>
      </c>
      <c r="M1022" s="2">
        <f t="shared" si="479"/>
        <v>37.502674113048243</v>
      </c>
      <c r="N1022" s="2">
        <f t="shared" si="496"/>
        <v>109.98207547688811</v>
      </c>
      <c r="O1022" s="2">
        <f t="shared" si="497"/>
        <v>74.970739929712408</v>
      </c>
      <c r="P1022" s="5">
        <f t="shared" si="480"/>
        <v>0.3871420534051434</v>
      </c>
      <c r="Q1022" s="4">
        <f t="shared" si="498"/>
        <v>0.3409889652512435</v>
      </c>
      <c r="R1022" s="4">
        <f t="shared" si="481"/>
        <v>0.277040326506585</v>
      </c>
      <c r="S1022" s="4">
        <f t="shared" si="502"/>
        <v>0</v>
      </c>
      <c r="T1022" s="4">
        <f t="shared" si="503"/>
        <v>0</v>
      </c>
      <c r="U1022" s="5">
        <f t="shared" si="504"/>
        <v>0.85644300188439682</v>
      </c>
      <c r="V1022" s="5">
        <f t="shared" si="505"/>
        <v>-12.780544181140359</v>
      </c>
      <c r="W1022" s="5">
        <f t="shared" si="506"/>
        <v>21.346479263601513</v>
      </c>
      <c r="X1022" s="5">
        <f t="shared" si="482"/>
        <v>1</v>
      </c>
      <c r="Y1022" s="5">
        <f t="shared" si="483"/>
        <v>-8.1046290645998179E-2</v>
      </c>
      <c r="Z1022" s="5">
        <f t="shared" si="484"/>
        <v>14.482201486964808</v>
      </c>
      <c r="AA1022" s="5">
        <f t="shared" si="485"/>
        <v>8.6740218462397234</v>
      </c>
      <c r="AB1022" s="5">
        <f t="shared" si="486"/>
        <v>0.77539671123839859</v>
      </c>
      <c r="AC1022" s="5">
        <f t="shared" si="487"/>
        <v>1.7016573058244493</v>
      </c>
      <c r="AD1022" s="5">
        <f t="shared" si="488"/>
        <v>-2.1534988901587653</v>
      </c>
      <c r="AE1022">
        <f t="shared" si="477"/>
        <v>0</v>
      </c>
    </row>
    <row r="1023" spans="1:31" x14ac:dyDescent="0.2">
      <c r="A1023">
        <f t="shared" si="507"/>
        <v>9.9099999999998332</v>
      </c>
      <c r="B1023" s="5">
        <f t="shared" si="489"/>
        <v>-64.772626039094121</v>
      </c>
      <c r="C1023" s="5">
        <f t="shared" si="490"/>
        <v>629.06908346404748</v>
      </c>
      <c r="D1023" s="5">
        <f t="shared" si="491"/>
        <v>-355.63350838990686</v>
      </c>
      <c r="E1023" s="2">
        <f t="shared" si="499"/>
        <v>632.39497535503642</v>
      </c>
      <c r="F1023" s="2">
        <f t="shared" si="500"/>
        <v>-5.8787908513906206</v>
      </c>
      <c r="G1023" s="3">
        <f t="shared" si="492"/>
        <v>-3.7759122355824934</v>
      </c>
      <c r="H1023" s="3">
        <f t="shared" si="493"/>
        <v>56.479983710195</v>
      </c>
      <c r="I1023" s="3">
        <f t="shared" si="494"/>
        <v>-94.327813350106751</v>
      </c>
      <c r="J1023" s="2">
        <f t="shared" si="501"/>
        <v>110.00901074242643</v>
      </c>
      <c r="K1023" s="2">
        <f t="shared" si="495"/>
        <v>74.989100710583784</v>
      </c>
      <c r="L1023" s="6">
        <f t="shared" si="478"/>
        <v>2959.1123512020545</v>
      </c>
      <c r="M1023" s="2">
        <f t="shared" si="479"/>
        <v>37.50263917322048</v>
      </c>
      <c r="N1023" s="2">
        <f t="shared" si="496"/>
        <v>110.00901074242643</v>
      </c>
      <c r="O1023" s="2">
        <f t="shared" si="497"/>
        <v>74.989100710583784</v>
      </c>
      <c r="P1023" s="5">
        <f t="shared" si="480"/>
        <v>0.38714189252194553</v>
      </c>
      <c r="Q1023" s="4">
        <f t="shared" si="498"/>
        <v>0.3409051578604651</v>
      </c>
      <c r="R1023" s="4">
        <f t="shared" si="481"/>
        <v>0.27701152602267831</v>
      </c>
      <c r="S1023" s="4">
        <f t="shared" si="502"/>
        <v>0</v>
      </c>
      <c r="T1023" s="4">
        <f t="shared" si="503"/>
        <v>0</v>
      </c>
      <c r="U1023" s="5">
        <f t="shared" si="504"/>
        <v>0.85489683349881329</v>
      </c>
      <c r="V1023" s="5">
        <f t="shared" si="505"/>
        <v>-12.787521588796041</v>
      </c>
      <c r="W1023" s="5">
        <f t="shared" si="506"/>
        <v>21.356573964816555</v>
      </c>
      <c r="X1023" s="5">
        <f t="shared" si="482"/>
        <v>1</v>
      </c>
      <c r="Y1023" s="5">
        <f t="shared" si="483"/>
        <v>-8.1242067296225837E-2</v>
      </c>
      <c r="Z1023" s="5">
        <f t="shared" si="484"/>
        <v>14.487896498743943</v>
      </c>
      <c r="AA1023" s="5">
        <f t="shared" si="485"/>
        <v>8.6780652713929403</v>
      </c>
      <c r="AB1023" s="5">
        <f t="shared" si="486"/>
        <v>0.77365476620258744</v>
      </c>
      <c r="AC1023" s="5">
        <f t="shared" si="487"/>
        <v>1.700374909947902</v>
      </c>
      <c r="AD1023" s="5">
        <f t="shared" si="488"/>
        <v>-2.1393607637905063</v>
      </c>
      <c r="AE1023">
        <f t="shared" si="477"/>
        <v>0</v>
      </c>
    </row>
    <row r="1024" spans="1:31" x14ac:dyDescent="0.2">
      <c r="A1024">
        <f t="shared" si="507"/>
        <v>9.919999999999833</v>
      </c>
      <c r="B1024" s="5">
        <f t="shared" si="489"/>
        <v>-64.810346478711637</v>
      </c>
      <c r="C1024" s="5">
        <f t="shared" si="490"/>
        <v>629.63396831989496</v>
      </c>
      <c r="D1024" s="5">
        <f t="shared" si="491"/>
        <v>-356.57689349144613</v>
      </c>
      <c r="E1024" s="2">
        <f t="shared" si="499"/>
        <v>632.96075318533701</v>
      </c>
      <c r="F1024" s="2">
        <f t="shared" si="500"/>
        <v>-5.8769500413133304</v>
      </c>
      <c r="G1024" s="3">
        <f t="shared" si="492"/>
        <v>-3.7681756879204675</v>
      </c>
      <c r="H1024" s="3">
        <f t="shared" si="493"/>
        <v>56.496987459294481</v>
      </c>
      <c r="I1024" s="3">
        <f t="shared" si="494"/>
        <v>-94.349206957744656</v>
      </c>
      <c r="J1024" s="2">
        <f t="shared" si="501"/>
        <v>110.03581959319449</v>
      </c>
      <c r="K1024" s="2">
        <f t="shared" si="495"/>
        <v>75.007375319150981</v>
      </c>
      <c r="L1024" s="6">
        <f t="shared" si="478"/>
        <v>2959.1095957515263</v>
      </c>
      <c r="M1024" s="2">
        <f t="shared" si="479"/>
        <v>37.50260425171205</v>
      </c>
      <c r="N1024" s="2">
        <f t="shared" si="496"/>
        <v>110.03581959319449</v>
      </c>
      <c r="O1024" s="2">
        <f t="shared" si="497"/>
        <v>75.007375319150981</v>
      </c>
      <c r="P1024" s="5">
        <f t="shared" si="480"/>
        <v>0.38714173172325034</v>
      </c>
      <c r="Q1024" s="4">
        <f t="shared" si="498"/>
        <v>0.34082178321895751</v>
      </c>
      <c r="R1024" s="4">
        <f t="shared" si="481"/>
        <v>0.27698286614451528</v>
      </c>
      <c r="S1024" s="4">
        <f t="shared" si="502"/>
        <v>0</v>
      </c>
      <c r="T1024" s="4">
        <f t="shared" si="503"/>
        <v>0</v>
      </c>
      <c r="U1024" s="5">
        <f t="shared" si="504"/>
        <v>0.85335277139289012</v>
      </c>
      <c r="V1024" s="5">
        <f t="shared" si="505"/>
        <v>-12.794483276958047</v>
      </c>
      <c r="W1024" s="5">
        <f t="shared" si="506"/>
        <v>21.366614485150325</v>
      </c>
      <c r="X1024" s="5">
        <f t="shared" si="482"/>
        <v>0.99999999999999978</v>
      </c>
      <c r="Y1024" s="5">
        <f t="shared" si="483"/>
        <v>-8.1440607361585135E-2</v>
      </c>
      <c r="Z1024" s="5">
        <f t="shared" si="484"/>
        <v>14.493559862590411</v>
      </c>
      <c r="AA1024" s="5">
        <f t="shared" si="485"/>
        <v>8.682101087302609</v>
      </c>
      <c r="AB1024" s="5">
        <f t="shared" si="486"/>
        <v>0.77191216403130503</v>
      </c>
      <c r="AC1024" s="5">
        <f t="shared" si="487"/>
        <v>1.6990765856323637</v>
      </c>
      <c r="AD1024" s="5">
        <f t="shared" si="488"/>
        <v>-2.125284427547065</v>
      </c>
      <c r="AE1024">
        <f t="shared" si="477"/>
        <v>0</v>
      </c>
    </row>
    <row r="1025" spans="1:31" x14ac:dyDescent="0.2">
      <c r="A1025">
        <f t="shared" si="507"/>
        <v>9.9299999999998327</v>
      </c>
      <c r="B1025" s="5">
        <f t="shared" si="489"/>
        <v>-64.847989639982643</v>
      </c>
      <c r="C1025" s="5">
        <f t="shared" si="490"/>
        <v>630.19902314831722</v>
      </c>
      <c r="D1025" s="5">
        <f t="shared" si="491"/>
        <v>-357.52049182524496</v>
      </c>
      <c r="E1025" s="2">
        <f t="shared" si="499"/>
        <v>633.52669283735827</v>
      </c>
      <c r="F1025" s="2">
        <f t="shared" si="500"/>
        <v>-5.8751039933445366</v>
      </c>
      <c r="G1025" s="3">
        <f t="shared" si="492"/>
        <v>-3.7604565662801543</v>
      </c>
      <c r="H1025" s="3">
        <f t="shared" si="493"/>
        <v>56.513978225150801</v>
      </c>
      <c r="I1025" s="3">
        <f t="shared" si="494"/>
        <v>-94.370459802020122</v>
      </c>
      <c r="J1025" s="2">
        <f t="shared" si="501"/>
        <v>110.0625024777485</v>
      </c>
      <c r="K1025" s="2">
        <f t="shared" si="495"/>
        <v>75.025564061178244</v>
      </c>
      <c r="L1025" s="6">
        <f t="shared" si="478"/>
        <v>2959.1068417451302</v>
      </c>
      <c r="M1025" s="2">
        <f t="shared" si="479"/>
        <v>37.502569348505986</v>
      </c>
      <c r="N1025" s="2">
        <f t="shared" si="496"/>
        <v>110.0625024777485</v>
      </c>
      <c r="O1025" s="2">
        <f t="shared" si="497"/>
        <v>75.025564061178244</v>
      </c>
      <c r="P1025" s="5">
        <f t="shared" si="480"/>
        <v>0.38714157100897928</v>
      </c>
      <c r="Q1025" s="4">
        <f t="shared" si="498"/>
        <v>0.34073883933438581</v>
      </c>
      <c r="R1025" s="4">
        <f t="shared" si="481"/>
        <v>0.27695434630948623</v>
      </c>
      <c r="S1025" s="4">
        <f t="shared" si="502"/>
        <v>0</v>
      </c>
      <c r="T1025" s="4">
        <f t="shared" si="503"/>
        <v>0</v>
      </c>
      <c r="U1025" s="5">
        <f t="shared" si="504"/>
        <v>0.8518108294447323</v>
      </c>
      <c r="V1025" s="5">
        <f t="shared" si="505"/>
        <v>-12.80142924634457</v>
      </c>
      <c r="W1025" s="5">
        <f t="shared" si="506"/>
        <v>21.37660101165779</v>
      </c>
      <c r="X1025" s="5">
        <f t="shared" si="482"/>
        <v>0.99999999999999978</v>
      </c>
      <c r="Y1025" s="5">
        <f t="shared" si="483"/>
        <v>-8.164189108180471E-2</v>
      </c>
      <c r="Z1025" s="5">
        <f t="shared" si="484"/>
        <v>14.499191697285777</v>
      </c>
      <c r="AA1025" s="5">
        <f t="shared" si="485"/>
        <v>8.686129286301842</v>
      </c>
      <c r="AB1025" s="5">
        <f t="shared" si="486"/>
        <v>0.77016893836292755</v>
      </c>
      <c r="AC1025" s="5">
        <f t="shared" si="487"/>
        <v>1.697762450941207</v>
      </c>
      <c r="AD1025" s="5">
        <f t="shared" si="488"/>
        <v>-2.1112697020403672</v>
      </c>
      <c r="AE1025">
        <f t="shared" si="477"/>
        <v>0</v>
      </c>
    </row>
    <row r="1026" spans="1:31" x14ac:dyDescent="0.2">
      <c r="A1026">
        <f t="shared" si="507"/>
        <v>9.9399999999998325</v>
      </c>
      <c r="B1026" s="5">
        <f t="shared" si="489"/>
        <v>-64.885555697198527</v>
      </c>
      <c r="C1026" s="5">
        <f t="shared" si="490"/>
        <v>630.76424781869127</v>
      </c>
      <c r="D1026" s="5">
        <f t="shared" si="491"/>
        <v>-358.46430198675023</v>
      </c>
      <c r="E1026" s="2">
        <f t="shared" si="499"/>
        <v>634.09279420634778</v>
      </c>
      <c r="F1026" s="2">
        <f t="shared" si="500"/>
        <v>-5.8732527397942906</v>
      </c>
      <c r="G1026" s="3">
        <f t="shared" si="492"/>
        <v>-3.7527548768965251</v>
      </c>
      <c r="H1026" s="3">
        <f t="shared" si="493"/>
        <v>56.530955849660216</v>
      </c>
      <c r="I1026" s="3">
        <f t="shared" si="494"/>
        <v>-94.391572499040521</v>
      </c>
      <c r="J1026" s="2">
        <f t="shared" si="501"/>
        <v>110.08905984376435</v>
      </c>
      <c r="K1026" s="2">
        <f t="shared" si="495"/>
        <v>75.043667241829823</v>
      </c>
      <c r="L1026" s="6">
        <f t="shared" si="478"/>
        <v>2959.1040891815087</v>
      </c>
      <c r="M1026" s="2">
        <f t="shared" si="479"/>
        <v>37.502534463585093</v>
      </c>
      <c r="N1026" s="2">
        <f t="shared" si="496"/>
        <v>110.08905984376435</v>
      </c>
      <c r="O1026" s="2">
        <f t="shared" si="497"/>
        <v>75.043667241829823</v>
      </c>
      <c r="P1026" s="5">
        <f t="shared" si="480"/>
        <v>0.38714141037905303</v>
      </c>
      <c r="Q1026" s="4">
        <f t="shared" si="498"/>
        <v>0.34065632422338565</v>
      </c>
      <c r="R1026" s="4">
        <f t="shared" si="481"/>
        <v>0.27692596595675162</v>
      </c>
      <c r="S1026" s="4">
        <f t="shared" si="502"/>
        <v>0</v>
      </c>
      <c r="T1026" s="4">
        <f t="shared" si="503"/>
        <v>0</v>
      </c>
      <c r="U1026" s="5">
        <f t="shared" si="504"/>
        <v>0.85027102139521438</v>
      </c>
      <c r="V1026" s="5">
        <f t="shared" si="505"/>
        <v>-12.808359497886732</v>
      </c>
      <c r="W1026" s="5">
        <f t="shared" si="506"/>
        <v>21.38653373124977</v>
      </c>
      <c r="X1026" s="5">
        <f t="shared" si="482"/>
        <v>1</v>
      </c>
      <c r="Y1026" s="5">
        <f t="shared" si="483"/>
        <v>-8.1845898764199024E-2</v>
      </c>
      <c r="Z1026" s="5">
        <f t="shared" si="484"/>
        <v>14.504792121406872</v>
      </c>
      <c r="AA1026" s="5">
        <f t="shared" si="485"/>
        <v>8.6901498608663452</v>
      </c>
      <c r="AB1026" s="5">
        <f t="shared" si="486"/>
        <v>0.76842512263101537</v>
      </c>
      <c r="AC1026" s="5">
        <f t="shared" si="487"/>
        <v>1.6964326235201401</v>
      </c>
      <c r="AD1026" s="5">
        <f t="shared" si="488"/>
        <v>-2.0973164078838842</v>
      </c>
      <c r="AE1026">
        <f t="shared" si="477"/>
        <v>0</v>
      </c>
    </row>
    <row r="1027" spans="1:31" x14ac:dyDescent="0.2">
      <c r="A1027">
        <f t="shared" si="507"/>
        <v>9.9499999999998323</v>
      </c>
      <c r="B1027" s="5">
        <f t="shared" si="489"/>
        <v>-64.923044824711354</v>
      </c>
      <c r="C1027" s="5">
        <f t="shared" si="490"/>
        <v>631.32964219881899</v>
      </c>
      <c r="D1027" s="5">
        <f t="shared" si="491"/>
        <v>-359.40832257756102</v>
      </c>
      <c r="E1027" s="2">
        <f t="shared" si="499"/>
        <v>634.65905718598253</v>
      </c>
      <c r="F1027" s="2">
        <f t="shared" si="500"/>
        <v>-5.8713963128840705</v>
      </c>
      <c r="G1027" s="3">
        <f t="shared" si="492"/>
        <v>-3.7450706256702149</v>
      </c>
      <c r="H1027" s="3">
        <f t="shared" si="493"/>
        <v>56.54792017589542</v>
      </c>
      <c r="I1027" s="3">
        <f t="shared" si="494"/>
        <v>-94.41254566311936</v>
      </c>
      <c r="J1027" s="2">
        <f t="shared" si="501"/>
        <v>110.11549213803342</v>
      </c>
      <c r="K1027" s="2">
        <f t="shared" si="495"/>
        <v>75.061685165666944</v>
      </c>
      <c r="L1027" s="6">
        <f t="shared" si="478"/>
        <v>2959.1013380592863</v>
      </c>
      <c r="M1027" s="2">
        <f t="shared" si="479"/>
        <v>37.502499596931933</v>
      </c>
      <c r="N1027" s="2">
        <f t="shared" si="496"/>
        <v>110.11549213803342</v>
      </c>
      <c r="O1027" s="2">
        <f t="shared" si="497"/>
        <v>75.061685165666944</v>
      </c>
      <c r="P1027" s="5">
        <f t="shared" si="480"/>
        <v>0.3871412498333911</v>
      </c>
      <c r="Q1027" s="4">
        <f t="shared" si="498"/>
        <v>0.34057423591152197</v>
      </c>
      <c r="R1027" s="4">
        <f t="shared" si="481"/>
        <v>0.27689772452724015</v>
      </c>
      <c r="S1027" s="4">
        <f t="shared" si="502"/>
        <v>0</v>
      </c>
      <c r="T1027" s="4">
        <f t="shared" si="503"/>
        <v>0</v>
      </c>
      <c r="U1027" s="5">
        <f t="shared" si="504"/>
        <v>0.84873336084853279</v>
      </c>
      <c r="V1027" s="5">
        <f t="shared" si="505"/>
        <v>-12.815274032727563</v>
      </c>
      <c r="W1027" s="5">
        <f t="shared" si="506"/>
        <v>21.396412830688519</v>
      </c>
      <c r="X1027" s="5">
        <f t="shared" si="482"/>
        <v>1.0000000000000002</v>
      </c>
      <c r="Y1027" s="5">
        <f t="shared" si="483"/>
        <v>-8.2052610783772018E-2</v>
      </c>
      <c r="Z1027" s="5">
        <f t="shared" si="484"/>
        <v>14.510361253324229</v>
      </c>
      <c r="AA1027" s="5">
        <f t="shared" si="485"/>
        <v>8.6941628036138887</v>
      </c>
      <c r="AB1027" s="5">
        <f t="shared" si="486"/>
        <v>0.76668075006476077</v>
      </c>
      <c r="AC1027" s="5">
        <f t="shared" si="487"/>
        <v>1.6950872205966654</v>
      </c>
      <c r="AD1027" s="5">
        <f t="shared" si="488"/>
        <v>-2.0834243656975922</v>
      </c>
      <c r="AE1027">
        <f t="shared" si="477"/>
        <v>0</v>
      </c>
    </row>
    <row r="1028" spans="1:31" x14ac:dyDescent="0.2">
      <c r="A1028">
        <f t="shared" si="507"/>
        <v>9.9599999999998321</v>
      </c>
      <c r="B1028" s="5">
        <f t="shared" si="489"/>
        <v>-64.960457196930562</v>
      </c>
      <c r="C1028" s="5">
        <f t="shared" si="490"/>
        <v>631.89520615493905</v>
      </c>
      <c r="D1028" s="5">
        <f t="shared" si="491"/>
        <v>-360.35255220541052</v>
      </c>
      <c r="E1028" s="2">
        <f t="shared" si="499"/>
        <v>635.22548166838135</v>
      </c>
      <c r="F1028" s="2">
        <f t="shared" si="500"/>
        <v>-5.8695347447466677</v>
      </c>
      <c r="G1028" s="3">
        <f t="shared" si="492"/>
        <v>-3.7374038181695672</v>
      </c>
      <c r="H1028" s="3">
        <f t="shared" si="493"/>
        <v>56.564871048101388</v>
      </c>
      <c r="I1028" s="3">
        <f t="shared" si="494"/>
        <v>-94.433379906776338</v>
      </c>
      <c r="J1028" s="2">
        <f t="shared" si="501"/>
        <v>110.14179980645838</v>
      </c>
      <c r="K1028" s="2">
        <f t="shared" si="495"/>
        <v>75.079618136645109</v>
      </c>
      <c r="L1028" s="6">
        <f t="shared" si="478"/>
        <v>2959.0985883770691</v>
      </c>
      <c r="M1028" s="2">
        <f t="shared" si="479"/>
        <v>37.502464748528823</v>
      </c>
      <c r="N1028" s="2">
        <f t="shared" si="496"/>
        <v>110.14179980645838</v>
      </c>
      <c r="O1028" s="2">
        <f t="shared" si="497"/>
        <v>75.079618136645109</v>
      </c>
      <c r="P1028" s="5">
        <f t="shared" si="480"/>
        <v>0.38714108937191183</v>
      </c>
      <c r="Q1028" s="4">
        <f t="shared" si="498"/>
        <v>0.34049257243324793</v>
      </c>
      <c r="R1028" s="4">
        <f t="shared" si="481"/>
        <v>0.27686962146364652</v>
      </c>
      <c r="S1028" s="4">
        <f t="shared" si="502"/>
        <v>0</v>
      </c>
      <c r="T1028" s="4">
        <f t="shared" si="503"/>
        <v>0</v>
      </c>
      <c r="U1028" s="5">
        <f t="shared" si="504"/>
        <v>0.84719786127276286</v>
      </c>
      <c r="V1028" s="5">
        <f t="shared" si="505"/>
        <v>-12.822172852221049</v>
      </c>
      <c r="W1028" s="5">
        <f t="shared" si="506"/>
        <v>21.406238496583409</v>
      </c>
      <c r="X1028" s="5">
        <f t="shared" si="482"/>
        <v>1</v>
      </c>
      <c r="Y1028" s="5">
        <f t="shared" si="483"/>
        <v>-8.2262007583317462E-2</v>
      </c>
      <c r="Z1028" s="5">
        <f t="shared" si="484"/>
        <v>14.515899211200553</v>
      </c>
      <c r="AA1028" s="5">
        <f t="shared" si="485"/>
        <v>8.6981681073038288</v>
      </c>
      <c r="AB1028" s="5">
        <f t="shared" si="486"/>
        <v>0.76493585368944539</v>
      </c>
      <c r="AC1028" s="5">
        <f t="shared" si="487"/>
        <v>1.6937263589795037</v>
      </c>
      <c r="AD1028" s="5">
        <f t="shared" si="488"/>
        <v>-2.0695933961127615</v>
      </c>
      <c r="AE1028">
        <f t="shared" si="477"/>
        <v>0</v>
      </c>
    </row>
    <row r="1029" spans="1:31" x14ac:dyDescent="0.2">
      <c r="A1029">
        <f t="shared" si="507"/>
        <v>9.9699999999998319</v>
      </c>
      <c r="B1029" s="5">
        <f t="shared" si="489"/>
        <v>-64.997792988319574</v>
      </c>
      <c r="C1029" s="5">
        <f t="shared" si="490"/>
        <v>632.46093955173797</v>
      </c>
      <c r="D1029" s="5">
        <f t="shared" si="491"/>
        <v>-361.29698948414807</v>
      </c>
      <c r="E1029" s="2">
        <f t="shared" si="499"/>
        <v>635.79206754411427</v>
      </c>
      <c r="F1029" s="2">
        <f t="shared" si="500"/>
        <v>-5.8676680674260462</v>
      </c>
      <c r="G1029" s="3">
        <f t="shared" si="492"/>
        <v>-3.7297544596326726</v>
      </c>
      <c r="H1029" s="3">
        <f t="shared" si="493"/>
        <v>56.581808311691184</v>
      </c>
      <c r="I1029" s="3">
        <f t="shared" si="494"/>
        <v>-94.45407584073746</v>
      </c>
      <c r="J1029" s="2">
        <f t="shared" si="501"/>
        <v>110.16798329404918</v>
      </c>
      <c r="K1029" s="2">
        <f t="shared" si="495"/>
        <v>75.097466458111228</v>
      </c>
      <c r="L1029" s="6">
        <f t="shared" si="478"/>
        <v>2959.0958401334442</v>
      </c>
      <c r="M1029" s="2">
        <f t="shared" si="479"/>
        <v>37.502429918357883</v>
      </c>
      <c r="N1029" s="2">
        <f t="shared" si="496"/>
        <v>110.16798329404918</v>
      </c>
      <c r="O1029" s="2">
        <f t="shared" si="497"/>
        <v>75.097466458111228</v>
      </c>
      <c r="P1029" s="5">
        <f t="shared" si="480"/>
        <v>0.38714092899453262</v>
      </c>
      <c r="Q1029" s="4">
        <f t="shared" si="498"/>
        <v>0.34041133183186451</v>
      </c>
      <c r="R1029" s="4">
        <f t="shared" si="481"/>
        <v>0.27684165621042961</v>
      </c>
      <c r="S1029" s="4">
        <f t="shared" si="502"/>
        <v>0</v>
      </c>
      <c r="T1029" s="4">
        <f t="shared" si="503"/>
        <v>0</v>
      </c>
      <c r="U1029" s="5">
        <f t="shared" si="504"/>
        <v>0.84566453600041502</v>
      </c>
      <c r="V1029" s="5">
        <f t="shared" si="505"/>
        <v>-12.829055957931134</v>
      </c>
      <c r="W1029" s="5">
        <f t="shared" si="506"/>
        <v>21.416010915386625</v>
      </c>
      <c r="X1029" s="5">
        <f t="shared" si="482"/>
        <v>0.99999999999999978</v>
      </c>
      <c r="Y1029" s="5">
        <f t="shared" si="483"/>
        <v>-8.2474069673514921E-2</v>
      </c>
      <c r="Z1029" s="5">
        <f t="shared" si="484"/>
        <v>14.521406112989215</v>
      </c>
      <c r="AA1029" s="5">
        <f t="shared" si="485"/>
        <v>8.7021657648366002</v>
      </c>
      <c r="AB1029" s="5">
        <f t="shared" si="486"/>
        <v>0.76319046632690013</v>
      </c>
      <c r="AC1029" s="5">
        <f t="shared" si="487"/>
        <v>1.6923501550580813</v>
      </c>
      <c r="AD1029" s="5">
        <f t="shared" si="488"/>
        <v>-2.0558233197767741</v>
      </c>
      <c r="AE1029">
        <f t="shared" ref="AE1029:AE1092" si="508">IF(($D1029-height)*($D1030-height)&lt;0,1,0)</f>
        <v>0</v>
      </c>
    </row>
    <row r="1030" spans="1:31" x14ac:dyDescent="0.2">
      <c r="A1030">
        <f t="shared" si="507"/>
        <v>9.9799999999998317</v>
      </c>
      <c r="B1030" s="5">
        <f t="shared" si="489"/>
        <v>-65.035052373392588</v>
      </c>
      <c r="C1030" s="5">
        <f t="shared" si="490"/>
        <v>633.02684225236271</v>
      </c>
      <c r="D1030" s="5">
        <f t="shared" si="491"/>
        <v>-362.24163303372143</v>
      </c>
      <c r="E1030" s="2">
        <f t="shared" si="499"/>
        <v>636.35881470221466</v>
      </c>
      <c r="F1030" s="2">
        <f t="shared" si="500"/>
        <v>-5.865796312877241</v>
      </c>
      <c r="G1030" s="3">
        <f t="shared" si="492"/>
        <v>-3.7221225549694035</v>
      </c>
      <c r="H1030" s="3">
        <f t="shared" si="493"/>
        <v>56.598731813241763</v>
      </c>
      <c r="I1030" s="3">
        <f t="shared" si="494"/>
        <v>-94.474634073935221</v>
      </c>
      <c r="J1030" s="2">
        <f t="shared" si="501"/>
        <v>110.1940430449189</v>
      </c>
      <c r="K1030" s="2">
        <f t="shared" si="495"/>
        <v>75.115230432800885</v>
      </c>
      <c r="L1030" s="6">
        <f t="shared" si="478"/>
        <v>2959.0930933269833</v>
      </c>
      <c r="M1030" s="2">
        <f t="shared" si="479"/>
        <v>37.502395106401003</v>
      </c>
      <c r="N1030" s="2">
        <f t="shared" si="496"/>
        <v>110.1940430449189</v>
      </c>
      <c r="O1030" s="2">
        <f t="shared" si="497"/>
        <v>75.115230432800885</v>
      </c>
      <c r="P1030" s="5">
        <f t="shared" si="480"/>
        <v>0.38714076870116981</v>
      </c>
      <c r="Q1030" s="4">
        <f t="shared" si="498"/>
        <v>0.34033051215947974</v>
      </c>
      <c r="R1030" s="4">
        <f t="shared" si="481"/>
        <v>0.2768138282138104</v>
      </c>
      <c r="S1030" s="4">
        <f t="shared" si="502"/>
        <v>0</v>
      </c>
      <c r="T1030" s="4">
        <f t="shared" si="503"/>
        <v>0</v>
      </c>
      <c r="U1030" s="5">
        <f t="shared" si="504"/>
        <v>0.84413339822899303</v>
      </c>
      <c r="V1030" s="5">
        <f t="shared" si="505"/>
        <v>-12.835923351630726</v>
      </c>
      <c r="W1030" s="5">
        <f t="shared" si="506"/>
        <v>21.42573027338889</v>
      </c>
      <c r="X1030" s="5">
        <f t="shared" si="482"/>
        <v>1</v>
      </c>
      <c r="Y1030" s="5">
        <f t="shared" si="483"/>
        <v>-8.2688777633024929E-2</v>
      </c>
      <c r="Z1030" s="5">
        <f t="shared" si="484"/>
        <v>14.526882076432745</v>
      </c>
      <c r="AA1030" s="5">
        <f t="shared" si="485"/>
        <v>8.7061557692532023</v>
      </c>
      <c r="AB1030" s="5">
        <f t="shared" si="486"/>
        <v>0.76144462059596807</v>
      </c>
      <c r="AC1030" s="5">
        <f t="shared" si="487"/>
        <v>1.6909587248020195</v>
      </c>
      <c r="AD1030" s="5">
        <f t="shared" si="488"/>
        <v>-2.0421139573579055</v>
      </c>
      <c r="AE1030">
        <f t="shared" si="508"/>
        <v>0</v>
      </c>
    </row>
    <row r="1031" spans="1:31" x14ac:dyDescent="0.2">
      <c r="A1031">
        <f t="shared" si="507"/>
        <v>9.9899999999998315</v>
      </c>
      <c r="B1031" s="5">
        <f t="shared" si="489"/>
        <v>-65.072235526711253</v>
      </c>
      <c r="C1031" s="5">
        <f t="shared" si="490"/>
        <v>633.59291411843139</v>
      </c>
      <c r="D1031" s="5">
        <f t="shared" si="491"/>
        <v>-363.18648148015865</v>
      </c>
      <c r="E1031" s="2">
        <f t="shared" si="499"/>
        <v>636.9257230301896</v>
      </c>
      <c r="F1031" s="2">
        <f t="shared" si="500"/>
        <v>-5.8639195129662314</v>
      </c>
      <c r="G1031" s="3">
        <f t="shared" si="492"/>
        <v>-3.7145081087634439</v>
      </c>
      <c r="H1031" s="3">
        <f t="shared" si="493"/>
        <v>56.615641400489785</v>
      </c>
      <c r="I1031" s="3">
        <f t="shared" si="494"/>
        <v>-94.495055213508806</v>
      </c>
      <c r="J1031" s="2">
        <f t="shared" si="501"/>
        <v>110.2199795022799</v>
      </c>
      <c r="K1031" s="2">
        <f t="shared" si="495"/>
        <v>75.132910362835645</v>
      </c>
      <c r="L1031" s="6">
        <f t="shared" si="478"/>
        <v>2959.090347956238</v>
      </c>
      <c r="M1031" s="2">
        <f t="shared" si="479"/>
        <v>37.502360312639816</v>
      </c>
      <c r="N1031" s="2">
        <f t="shared" si="496"/>
        <v>110.2199795022799</v>
      </c>
      <c r="O1031" s="2">
        <f t="shared" si="497"/>
        <v>75.132910362835645</v>
      </c>
      <c r="P1031" s="5">
        <f t="shared" si="480"/>
        <v>0.3871406084917387</v>
      </c>
      <c r="Q1031" s="4">
        <f t="shared" si="498"/>
        <v>0.34025011147696754</v>
      </c>
      <c r="R1031" s="4">
        <f t="shared" si="481"/>
        <v>0.27678613692176951</v>
      </c>
      <c r="S1031" s="4">
        <f t="shared" si="502"/>
        <v>0</v>
      </c>
      <c r="T1031" s="4">
        <f t="shared" si="503"/>
        <v>0</v>
      </c>
      <c r="U1031" s="5">
        <f t="shared" si="504"/>
        <v>0.84260446102155373</v>
      </c>
      <c r="V1031" s="5">
        <f t="shared" si="505"/>
        <v>-12.842775035300722</v>
      </c>
      <c r="W1031" s="5">
        <f t="shared" si="506"/>
        <v>21.435396756715281</v>
      </c>
      <c r="X1031" s="5">
        <f t="shared" si="482"/>
        <v>0.99999999999999978</v>
      </c>
      <c r="Y1031" s="5">
        <f t="shared" si="483"/>
        <v>-8.2906112108571323E-2</v>
      </c>
      <c r="Z1031" s="5">
        <f t="shared" si="484"/>
        <v>14.53232721906136</v>
      </c>
      <c r="AA1031" s="5">
        <f t="shared" si="485"/>
        <v>8.7101381137347023</v>
      </c>
      <c r="AB1031" s="5">
        <f t="shared" si="486"/>
        <v>0.75969834891298238</v>
      </c>
      <c r="AC1031" s="5">
        <f t="shared" si="487"/>
        <v>1.6895521837606378</v>
      </c>
      <c r="AD1031" s="5">
        <f t="shared" si="488"/>
        <v>-2.028465129550014</v>
      </c>
      <c r="AE1031">
        <f t="shared" si="508"/>
        <v>0</v>
      </c>
    </row>
    <row r="1032" spans="1:31" x14ac:dyDescent="0.2">
      <c r="A1032">
        <f t="shared" si="507"/>
        <v>9.9999999999998312</v>
      </c>
      <c r="B1032" s="5">
        <f t="shared" si="489"/>
        <v>-65.109342622881442</v>
      </c>
      <c r="C1032" s="5">
        <f t="shared" si="490"/>
        <v>634.15915501004554</v>
      </c>
      <c r="D1032" s="5">
        <f t="shared" si="491"/>
        <v>-364.1315334555502</v>
      </c>
      <c r="E1032" s="2">
        <f t="shared" si="499"/>
        <v>637.49279241403099</v>
      </c>
      <c r="F1032" s="2">
        <f t="shared" si="500"/>
        <v>-5.8620376994698251</v>
      </c>
      <c r="G1032" s="3">
        <f t="shared" si="492"/>
        <v>-3.7069111252743143</v>
      </c>
      <c r="H1032" s="3">
        <f t="shared" si="493"/>
        <v>56.63253692232739</v>
      </c>
      <c r="I1032" s="3">
        <f t="shared" si="494"/>
        <v>-94.515339864804304</v>
      </c>
      <c r="J1032" s="2">
        <f t="shared" si="501"/>
        <v>110.24579310843986</v>
      </c>
      <c r="K1032" s="2">
        <f t="shared" si="495"/>
        <v>75.150506549720419</v>
      </c>
      <c r="L1032" s="6">
        <f t="shared" si="478"/>
        <v>2959.0876040197436</v>
      </c>
      <c r="M1032" s="2">
        <f t="shared" si="479"/>
        <v>37.502325537055775</v>
      </c>
      <c r="N1032" s="2">
        <f t="shared" si="496"/>
        <v>110.24579310843986</v>
      </c>
      <c r="O1032" s="2">
        <f t="shared" si="497"/>
        <v>75.150506549720419</v>
      </c>
      <c r="P1032" s="5">
        <f t="shared" si="480"/>
        <v>0.38714044836615358</v>
      </c>
      <c r="Q1032" s="4">
        <f t="shared" si="498"/>
        <v>0.34017012785392886</v>
      </c>
      <c r="R1032" s="4">
        <f t="shared" si="481"/>
        <v>0.27675858178404555</v>
      </c>
      <c r="S1032" s="4">
        <f t="shared" si="502"/>
        <v>0</v>
      </c>
      <c r="T1032" s="4">
        <f t="shared" si="503"/>
        <v>0</v>
      </c>
      <c r="U1032" s="5">
        <f t="shared" si="504"/>
        <v>0.84107773730726798</v>
      </c>
      <c r="V1032" s="5">
        <f t="shared" si="505"/>
        <v>-12.849611011129003</v>
      </c>
      <c r="W1032" s="5">
        <f t="shared" si="506"/>
        <v>21.445010551321044</v>
      </c>
      <c r="X1032" s="5">
        <f t="shared" si="482"/>
        <v>0.99999999999999978</v>
      </c>
      <c r="Y1032" s="5">
        <f t="shared" si="483"/>
        <v>-8.3126053815034198E-2</v>
      </c>
      <c r="Z1032" s="5">
        <f t="shared" si="484"/>
        <v>14.53774165819153</v>
      </c>
      <c r="AA1032" s="5">
        <f t="shared" si="485"/>
        <v>8.7141127916017282</v>
      </c>
      <c r="AB1032" s="5">
        <f t="shared" si="486"/>
        <v>0.75795168349223374</v>
      </c>
      <c r="AC1032" s="5">
        <f t="shared" si="487"/>
        <v>1.6881306470625272</v>
      </c>
      <c r="AD1032" s="5">
        <f t="shared" si="488"/>
        <v>-2.0148766570772274</v>
      </c>
      <c r="AE1032">
        <f t="shared" si="508"/>
        <v>0</v>
      </c>
    </row>
    <row r="1033" spans="1:31" x14ac:dyDescent="0.2">
      <c r="A1033">
        <f t="shared" si="507"/>
        <v>10.009999999999831</v>
      </c>
      <c r="B1033" s="5">
        <f t="shared" si="489"/>
        <v>-65.146373836550012</v>
      </c>
      <c r="C1033" s="5">
        <f t="shared" si="490"/>
        <v>634.72556478580111</v>
      </c>
      <c r="D1033" s="5">
        <f t="shared" si="491"/>
        <v>-365.07678759803105</v>
      </c>
      <c r="E1033" s="2">
        <f t="shared" si="499"/>
        <v>638.06002273822617</v>
      </c>
      <c r="F1033" s="2">
        <f t="shared" si="500"/>
        <v>-5.8601509040755611</v>
      </c>
      <c r="G1033" s="3">
        <f t="shared" si="492"/>
        <v>-3.6993316084393921</v>
      </c>
      <c r="H1033" s="3">
        <f t="shared" si="493"/>
        <v>56.649418228798012</v>
      </c>
      <c r="I1033" s="3">
        <f t="shared" si="494"/>
        <v>-94.535488631375074</v>
      </c>
      <c r="J1033" s="2">
        <f t="shared" si="501"/>
        <v>110.27148430479802</v>
      </c>
      <c r="K1033" s="2">
        <f t="shared" si="495"/>
        <v>75.168019294340837</v>
      </c>
      <c r="L1033" s="6">
        <f t="shared" si="478"/>
        <v>2959.0848615160185</v>
      </c>
      <c r="M1033" s="2">
        <f t="shared" si="479"/>
        <v>37.502290779630094</v>
      </c>
      <c r="N1033" s="2">
        <f t="shared" si="496"/>
        <v>110.27148430479802</v>
      </c>
      <c r="O1033" s="2">
        <f t="shared" si="497"/>
        <v>75.168019294340837</v>
      </c>
      <c r="P1033" s="5">
        <f t="shared" si="480"/>
        <v>0.38714028832432767</v>
      </c>
      <c r="Q1033" s="4">
        <f t="shared" si="498"/>
        <v>0.34009055936865024</v>
      </c>
      <c r="R1033" s="4">
        <f t="shared" si="481"/>
        <v>0.27673116225213229</v>
      </c>
      <c r="S1033" s="4">
        <f t="shared" si="502"/>
        <v>0</v>
      </c>
      <c r="T1033" s="4">
        <f t="shared" si="503"/>
        <v>0</v>
      </c>
      <c r="U1033" s="5">
        <f t="shared" si="504"/>
        <v>0.83955323988198383</v>
      </c>
      <c r="V1033" s="5">
        <f t="shared" si="505"/>
        <v>-12.856431281509455</v>
      </c>
      <c r="W1033" s="5">
        <f t="shared" si="506"/>
        <v>21.454571842987487</v>
      </c>
      <c r="X1033" s="5">
        <f t="shared" si="482"/>
        <v>1</v>
      </c>
      <c r="Y1033" s="5">
        <f t="shared" si="483"/>
        <v>-8.33485835355261E-2</v>
      </c>
      <c r="Z1033" s="5">
        <f t="shared" si="484"/>
        <v>14.543125510924527</v>
      </c>
      <c r="AA1033" s="5">
        <f t="shared" si="485"/>
        <v>8.7180797963139369</v>
      </c>
      <c r="AB1033" s="5">
        <f t="shared" si="486"/>
        <v>0.75620465634645773</v>
      </c>
      <c r="AC1033" s="5">
        <f t="shared" si="487"/>
        <v>1.6866942294150729</v>
      </c>
      <c r="AD1033" s="5">
        <f t="shared" si="488"/>
        <v>-2.0013483606985751</v>
      </c>
      <c r="AE1033">
        <f t="shared" si="508"/>
        <v>0</v>
      </c>
    </row>
    <row r="1034" spans="1:31" x14ac:dyDescent="0.2">
      <c r="A1034">
        <f t="shared" si="507"/>
        <v>10.019999999999831</v>
      </c>
      <c r="B1034" s="5">
        <f t="shared" si="489"/>
        <v>-65.183329342401592</v>
      </c>
      <c r="C1034" s="5">
        <f t="shared" si="490"/>
        <v>635.29214330280058</v>
      </c>
      <c r="D1034" s="5">
        <f t="shared" si="491"/>
        <v>-366.02224255176282</v>
      </c>
      <c r="E1034" s="2">
        <f t="shared" si="499"/>
        <v>638.62741388576967</v>
      </c>
      <c r="F1034" s="2">
        <f t="shared" si="500"/>
        <v>-5.8582591583815891</v>
      </c>
      <c r="G1034" s="3">
        <f t="shared" si="492"/>
        <v>-3.6917695618759274</v>
      </c>
      <c r="H1034" s="3">
        <f t="shared" si="493"/>
        <v>56.666285171092163</v>
      </c>
      <c r="I1034" s="3">
        <f t="shared" si="494"/>
        <v>-94.555502114982062</v>
      </c>
      <c r="J1034" s="2">
        <f t="shared" si="501"/>
        <v>110.2970535318415</v>
      </c>
      <c r="K1034" s="2">
        <f t="shared" si="495"/>
        <v>75.185448896960793</v>
      </c>
      <c r="L1034" s="6">
        <f t="shared" si="478"/>
        <v>2959.0821204435624</v>
      </c>
      <c r="M1034" s="2">
        <f t="shared" si="479"/>
        <v>37.502256040343759</v>
      </c>
      <c r="N1034" s="2">
        <f t="shared" si="496"/>
        <v>110.2970535318415</v>
      </c>
      <c r="O1034" s="2">
        <f t="shared" si="497"/>
        <v>75.185448896960793</v>
      </c>
      <c r="P1034" s="5">
        <f t="shared" si="480"/>
        <v>0.38714012836617329</v>
      </c>
      <c r="Q1034" s="4">
        <f t="shared" si="498"/>
        <v>0.3400114041080643</v>
      </c>
      <c r="R1034" s="4">
        <f t="shared" si="481"/>
        <v>0.2767038777792768</v>
      </c>
      <c r="S1034" s="4">
        <f t="shared" si="502"/>
        <v>0</v>
      </c>
      <c r="T1034" s="4">
        <f t="shared" si="503"/>
        <v>0</v>
      </c>
      <c r="U1034" s="5">
        <f t="shared" si="504"/>
        <v>0.83803098140878907</v>
      </c>
      <c r="V1034" s="5">
        <f t="shared" si="505"/>
        <v>-12.863235849040962</v>
      </c>
      <c r="W1034" s="5">
        <f t="shared" si="506"/>
        <v>21.464080817317914</v>
      </c>
      <c r="X1034" s="5">
        <f t="shared" si="482"/>
        <v>1</v>
      </c>
      <c r="Y1034" s="5">
        <f t="shared" si="483"/>
        <v>-8.3573682121469747E-2</v>
      </c>
      <c r="Z1034" s="5">
        <f t="shared" si="484"/>
        <v>14.54847889414504</v>
      </c>
      <c r="AA1034" s="5">
        <f t="shared" si="485"/>
        <v>8.7220391214695283</v>
      </c>
      <c r="AB1034" s="5">
        <f t="shared" si="486"/>
        <v>0.75445729928731931</v>
      </c>
      <c r="AC1034" s="5">
        <f t="shared" si="487"/>
        <v>1.6852430451040785</v>
      </c>
      <c r="AD1034" s="5">
        <f t="shared" si="488"/>
        <v>-1.9878800612125573</v>
      </c>
      <c r="AE1034">
        <f t="shared" si="508"/>
        <v>0</v>
      </c>
    </row>
    <row r="1035" spans="1:31" x14ac:dyDescent="0.2">
      <c r="A1035">
        <f t="shared" si="507"/>
        <v>10.029999999999831</v>
      </c>
      <c r="B1035" s="5">
        <f t="shared" si="489"/>
        <v>-65.220209315155387</v>
      </c>
      <c r="C1035" s="5">
        <f t="shared" si="490"/>
        <v>635.85889041666371</v>
      </c>
      <c r="D1035" s="5">
        <f t="shared" si="491"/>
        <v>-366.9678969669157</v>
      </c>
      <c r="E1035" s="2">
        <f t="shared" si="499"/>
        <v>639.19496573817241</v>
      </c>
      <c r="F1035" s="2">
        <f t="shared" si="500"/>
        <v>-5.856362493896575</v>
      </c>
      <c r="G1035" s="3">
        <f t="shared" si="492"/>
        <v>-3.6842249888830541</v>
      </c>
      <c r="H1035" s="3">
        <f t="shared" si="493"/>
        <v>56.683137601543201</v>
      </c>
      <c r="I1035" s="3">
        <f t="shared" si="494"/>
        <v>-94.575380915594181</v>
      </c>
      <c r="J1035" s="2">
        <f t="shared" si="501"/>
        <v>110.32250122914149</v>
      </c>
      <c r="K1035" s="2">
        <f t="shared" si="495"/>
        <v>75.202795657219824</v>
      </c>
      <c r="L1035" s="6">
        <f t="shared" si="478"/>
        <v>2959.0793808008589</v>
      </c>
      <c r="M1035" s="2">
        <f t="shared" si="479"/>
        <v>37.502221319177544</v>
      </c>
      <c r="N1035" s="2">
        <f t="shared" si="496"/>
        <v>110.32250122914149</v>
      </c>
      <c r="O1035" s="2">
        <f t="shared" si="497"/>
        <v>75.202795657219824</v>
      </c>
      <c r="P1035" s="5">
        <f t="shared" si="480"/>
        <v>0.38713996849160165</v>
      </c>
      <c r="Q1035" s="4">
        <f t="shared" si="498"/>
        <v>0.33993266016771018</v>
      </c>
      <c r="R1035" s="4">
        <f t="shared" si="481"/>
        <v>0.27667672782047714</v>
      </c>
      <c r="S1035" s="4">
        <f t="shared" si="502"/>
        <v>0</v>
      </c>
      <c r="T1035" s="4">
        <f t="shared" si="503"/>
        <v>0</v>
      </c>
      <c r="U1035" s="5">
        <f t="shared" si="504"/>
        <v>0.83651097441857691</v>
      </c>
      <c r="V1035" s="5">
        <f t="shared" si="505"/>
        <v>-12.870024716526419</v>
      </c>
      <c r="W1035" s="5">
        <f t="shared" si="506"/>
        <v>21.473537659733573</v>
      </c>
      <c r="X1035" s="5">
        <f t="shared" si="482"/>
        <v>0.99999999999999978</v>
      </c>
      <c r="Y1035" s="5">
        <f t="shared" si="483"/>
        <v>-8.3801330492675685E-2</v>
      </c>
      <c r="Z1035" s="5">
        <f t="shared" si="484"/>
        <v>14.553801924519759</v>
      </c>
      <c r="AA1035" s="5">
        <f t="shared" si="485"/>
        <v>8.7259907608047058</v>
      </c>
      <c r="AB1035" s="5">
        <f t="shared" si="486"/>
        <v>0.75270964392590123</v>
      </c>
      <c r="AC1035" s="5">
        <f t="shared" si="487"/>
        <v>1.6837772079933391</v>
      </c>
      <c r="AD1035" s="5">
        <f t="shared" si="488"/>
        <v>-1.9744715794617207</v>
      </c>
      <c r="AE1035">
        <f t="shared" si="508"/>
        <v>0</v>
      </c>
    </row>
    <row r="1036" spans="1:31" x14ac:dyDescent="0.2">
      <c r="A1036">
        <f t="shared" si="507"/>
        <v>10.03999999999983</v>
      </c>
      <c r="B1036" s="5">
        <f t="shared" si="489"/>
        <v>-65.257013929562021</v>
      </c>
      <c r="C1036" s="5">
        <f t="shared" si="490"/>
        <v>636.42580598153961</v>
      </c>
      <c r="D1036" s="5">
        <f t="shared" si="491"/>
        <v>-367.91374949965058</v>
      </c>
      <c r="E1036" s="2">
        <f t="shared" si="499"/>
        <v>639.76267817547421</v>
      </c>
      <c r="F1036" s="2">
        <f t="shared" si="500"/>
        <v>-5.8544609420395961</v>
      </c>
      <c r="G1036" s="3">
        <f t="shared" si="492"/>
        <v>-3.6766978924437952</v>
      </c>
      <c r="H1036" s="3">
        <f t="shared" si="493"/>
        <v>56.699975373623133</v>
      </c>
      <c r="I1036" s="3">
        <f t="shared" si="494"/>
        <v>-94.595125631388797</v>
      </c>
      <c r="J1036" s="2">
        <f t="shared" si="501"/>
        <v>110.3478278353498</v>
      </c>
      <c r="K1036" s="2">
        <f t="shared" si="495"/>
        <v>75.22005987413074</v>
      </c>
      <c r="L1036" s="6">
        <f t="shared" si="478"/>
        <v>2959.0766425863753</v>
      </c>
      <c r="M1036" s="2">
        <f t="shared" si="479"/>
        <v>37.502186616112049</v>
      </c>
      <c r="N1036" s="2">
        <f t="shared" si="496"/>
        <v>110.3478278353498</v>
      </c>
      <c r="O1036" s="2">
        <f t="shared" si="497"/>
        <v>75.22005987413074</v>
      </c>
      <c r="P1036" s="5">
        <f t="shared" si="480"/>
        <v>0.38713980870052317</v>
      </c>
      <c r="Q1036" s="4">
        <f t="shared" si="498"/>
        <v>0.3398543256516941</v>
      </c>
      <c r="R1036" s="4">
        <f t="shared" si="481"/>
        <v>0.27664971183248011</v>
      </c>
      <c r="S1036" s="4">
        <f t="shared" si="502"/>
        <v>0</v>
      </c>
      <c r="T1036" s="4">
        <f t="shared" si="503"/>
        <v>0</v>
      </c>
      <c r="U1036" s="5">
        <f t="shared" si="504"/>
        <v>0.83499323131061221</v>
      </c>
      <c r="V1036" s="5">
        <f t="shared" si="505"/>
        <v>-12.876797886971742</v>
      </c>
      <c r="W1036" s="5">
        <f t="shared" si="506"/>
        <v>21.482942555469723</v>
      </c>
      <c r="X1036" s="5">
        <f t="shared" si="482"/>
        <v>1</v>
      </c>
      <c r="Y1036" s="5">
        <f t="shared" si="483"/>
        <v>-8.4031509637406021E-2</v>
      </c>
      <c r="Z1036" s="5">
        <f t="shared" si="484"/>
        <v>14.559094718496054</v>
      </c>
      <c r="AA1036" s="5">
        <f t="shared" si="485"/>
        <v>8.7299347081931824</v>
      </c>
      <c r="AB1036" s="5">
        <f t="shared" si="486"/>
        <v>0.75096172167320618</v>
      </c>
      <c r="AC1036" s="5">
        <f t="shared" si="487"/>
        <v>1.6822968315243116</v>
      </c>
      <c r="AD1036" s="5">
        <f t="shared" si="488"/>
        <v>-1.9611227363370958</v>
      </c>
      <c r="AE1036">
        <f t="shared" si="508"/>
        <v>0</v>
      </c>
    </row>
    <row r="1037" spans="1:31" x14ac:dyDescent="0.2">
      <c r="A1037">
        <f t="shared" si="507"/>
        <v>10.04999999999983</v>
      </c>
      <c r="B1037" s="5">
        <f t="shared" si="489"/>
        <v>-65.29374336040037</v>
      </c>
      <c r="C1037" s="5">
        <f t="shared" si="490"/>
        <v>636.99288985011742</v>
      </c>
      <c r="D1037" s="5">
        <f t="shared" si="491"/>
        <v>-368.8597988121013</v>
      </c>
      <c r="E1037" s="2">
        <f t="shared" si="499"/>
        <v>640.33055107625285</v>
      </c>
      <c r="F1037" s="2">
        <f t="shared" si="500"/>
        <v>-5.8525545341400473</v>
      </c>
      <c r="G1037" s="3">
        <f t="shared" si="492"/>
        <v>-3.669188275227063</v>
      </c>
      <c r="H1037" s="3">
        <f t="shared" si="493"/>
        <v>56.716798341938379</v>
      </c>
      <c r="I1037" s="3">
        <f t="shared" si="494"/>
        <v>-94.614736858752167</v>
      </c>
      <c r="J1037" s="2">
        <f t="shared" si="501"/>
        <v>110.37303378819522</v>
      </c>
      <c r="K1037" s="2">
        <f t="shared" si="495"/>
        <v>75.237241846077168</v>
      </c>
      <c r="L1037" s="6">
        <f t="shared" si="478"/>
        <v>2959.0739057985616</v>
      </c>
      <c r="M1037" s="2">
        <f t="shared" si="479"/>
        <v>37.502151931127599</v>
      </c>
      <c r="N1037" s="2">
        <f t="shared" si="496"/>
        <v>110.37303378819522</v>
      </c>
      <c r="O1037" s="2">
        <f t="shared" si="497"/>
        <v>75.237241846077168</v>
      </c>
      <c r="P1037" s="5">
        <f t="shared" si="480"/>
        <v>0.38713964899284703</v>
      </c>
      <c r="Q1037" s="4">
        <f t="shared" si="498"/>
        <v>0.33977639867264919</v>
      </c>
      <c r="R1037" s="4">
        <f t="shared" si="481"/>
        <v>0.27662282927377835</v>
      </c>
      <c r="S1037" s="4">
        <f t="shared" si="502"/>
        <v>0</v>
      </c>
      <c r="T1037" s="4">
        <f t="shared" si="503"/>
        <v>0</v>
      </c>
      <c r="U1037" s="5">
        <f t="shared" si="504"/>
        <v>0.83347776435309717</v>
      </c>
      <c r="V1037" s="5">
        <f t="shared" si="505"/>
        <v>-12.883555363584843</v>
      </c>
      <c r="W1037" s="5">
        <f t="shared" si="506"/>
        <v>21.49229568957162</v>
      </c>
      <c r="X1037" s="5">
        <f t="shared" si="482"/>
        <v>0.99999999999999978</v>
      </c>
      <c r="Y1037" s="5">
        <f t="shared" si="483"/>
        <v>-8.4264200612449672E-2</v>
      </c>
      <c r="Z1037" s="5">
        <f t="shared" si="484"/>
        <v>14.56435739230057</v>
      </c>
      <c r="AA1037" s="5">
        <f t="shared" si="485"/>
        <v>8.7338709576456335</v>
      </c>
      <c r="AB1037" s="5">
        <f t="shared" si="486"/>
        <v>0.74921356374064751</v>
      </c>
      <c r="AC1037" s="5">
        <f t="shared" si="487"/>
        <v>1.6808020287157266</v>
      </c>
      <c r="AD1037" s="5">
        <f t="shared" si="488"/>
        <v>-1.9478333527827445</v>
      </c>
      <c r="AE1037">
        <f t="shared" si="508"/>
        <v>0</v>
      </c>
    </row>
    <row r="1038" spans="1:31" x14ac:dyDescent="0.2">
      <c r="A1038">
        <f t="shared" si="507"/>
        <v>10.05999999999983</v>
      </c>
      <c r="B1038" s="5">
        <f t="shared" si="489"/>
        <v>-65.330397782474449</v>
      </c>
      <c r="C1038" s="5">
        <f t="shared" si="490"/>
        <v>637.56014187363826</v>
      </c>
      <c r="D1038" s="5">
        <f t="shared" si="491"/>
        <v>-369.80604357235643</v>
      </c>
      <c r="E1038" s="2">
        <f t="shared" si="499"/>
        <v>640.89858431763605</v>
      </c>
      <c r="F1038" s="2">
        <f t="shared" si="500"/>
        <v>-5.8506433014375467</v>
      </c>
      <c r="G1038" s="3">
        <f t="shared" si="492"/>
        <v>-3.6616961395896563</v>
      </c>
      <c r="H1038" s="3">
        <f t="shared" si="493"/>
        <v>56.733606362225537</v>
      </c>
      <c r="I1038" s="3">
        <f t="shared" si="494"/>
        <v>-94.634215192279996</v>
      </c>
      <c r="J1038" s="2">
        <f t="shared" si="501"/>
        <v>110.39811952448014</v>
      </c>
      <c r="K1038" s="2">
        <f t="shared" si="495"/>
        <v>75.254341870811274</v>
      </c>
      <c r="L1038" s="6">
        <f t="shared" si="478"/>
        <v>2959.0711704358509</v>
      </c>
      <c r="M1038" s="2">
        <f t="shared" si="479"/>
        <v>37.502117264204358</v>
      </c>
      <c r="N1038" s="2">
        <f t="shared" si="496"/>
        <v>110.39811952448014</v>
      </c>
      <c r="O1038" s="2">
        <f t="shared" si="497"/>
        <v>75.254341870811274</v>
      </c>
      <c r="P1038" s="5">
        <f t="shared" si="480"/>
        <v>0.38713948936848164</v>
      </c>
      <c r="Q1038" s="4">
        <f t="shared" si="498"/>
        <v>0.33969887735169696</v>
      </c>
      <c r="R1038" s="4">
        <f t="shared" si="481"/>
        <v>0.27659607960460858</v>
      </c>
      <c r="S1038" s="4">
        <f t="shared" si="502"/>
        <v>0</v>
      </c>
      <c r="T1038" s="4">
        <f t="shared" si="503"/>
        <v>0</v>
      </c>
      <c r="U1038" s="5">
        <f t="shared" si="504"/>
        <v>0.83196458568374088</v>
      </c>
      <c r="V1038" s="5">
        <f t="shared" si="505"/>
        <v>-12.890297149774657</v>
      </c>
      <c r="W1038" s="5">
        <f t="shared" si="506"/>
        <v>21.501597246890686</v>
      </c>
      <c r="X1038" s="5">
        <f t="shared" si="482"/>
        <v>1</v>
      </c>
      <c r="Y1038" s="5">
        <f t="shared" si="483"/>
        <v>-8.4499384543178596E-2</v>
      </c>
      <c r="Z1038" s="5">
        <f t="shared" si="484"/>
        <v>14.569590061937946</v>
      </c>
      <c r="AA1038" s="5">
        <f t="shared" si="485"/>
        <v>8.7377995033091995</v>
      </c>
      <c r="AB1038" s="5">
        <f t="shared" si="486"/>
        <v>0.74746520114056225</v>
      </c>
      <c r="AC1038" s="5">
        <f t="shared" si="487"/>
        <v>1.6792929121632891</v>
      </c>
      <c r="AD1038" s="5">
        <f t="shared" si="488"/>
        <v>-1.9346032498001122</v>
      </c>
      <c r="AE1038">
        <f t="shared" si="508"/>
        <v>0</v>
      </c>
    </row>
    <row r="1039" spans="1:31" x14ac:dyDescent="0.2">
      <c r="A1039">
        <f t="shared" si="507"/>
        <v>10.06999999999983</v>
      </c>
      <c r="B1039" s="5">
        <f t="shared" si="489"/>
        <v>-65.366977370610286</v>
      </c>
      <c r="C1039" s="5">
        <f t="shared" si="490"/>
        <v>638.12756190190612</v>
      </c>
      <c r="D1039" s="5">
        <f t="shared" si="491"/>
        <v>-370.75248245444175</v>
      </c>
      <c r="E1039" s="2">
        <f t="shared" si="499"/>
        <v>641.46677777531158</v>
      </c>
      <c r="F1039" s="2">
        <f t="shared" si="500"/>
        <v>-5.8487272750818438</v>
      </c>
      <c r="G1039" s="3">
        <f t="shared" si="492"/>
        <v>-3.6542214875782508</v>
      </c>
      <c r="H1039" s="3">
        <f t="shared" si="493"/>
        <v>56.750399291347172</v>
      </c>
      <c r="I1039" s="3">
        <f t="shared" si="494"/>
        <v>-94.653561224778002</v>
      </c>
      <c r="J1039" s="2">
        <f t="shared" si="501"/>
        <v>110.42308548007709</v>
      </c>
      <c r="K1039" s="2">
        <f t="shared" si="495"/>
        <v>75.271360245451319</v>
      </c>
      <c r="L1039" s="6">
        <f t="shared" si="478"/>
        <v>2959.0684364966605</v>
      </c>
      <c r="M1039" s="2">
        <f t="shared" si="479"/>
        <v>37.502082615322259</v>
      </c>
      <c r="N1039" s="2">
        <f t="shared" si="496"/>
        <v>110.42308548007709</v>
      </c>
      <c r="O1039" s="2">
        <f t="shared" si="497"/>
        <v>75.271360245451319</v>
      </c>
      <c r="P1039" s="5">
        <f t="shared" si="480"/>
        <v>0.38713932982733446</v>
      </c>
      <c r="Q1039" s="4">
        <f t="shared" si="498"/>
        <v>0.33962175981840781</v>
      </c>
      <c r="R1039" s="4">
        <f t="shared" si="481"/>
        <v>0.27656946228694895</v>
      </c>
      <c r="S1039" s="4">
        <f t="shared" si="502"/>
        <v>0</v>
      </c>
      <c r="T1039" s="4">
        <f t="shared" si="503"/>
        <v>0</v>
      </c>
      <c r="U1039" s="5">
        <f t="shared" si="504"/>
        <v>0.83045370731032808</v>
      </c>
      <c r="V1039" s="5">
        <f t="shared" si="505"/>
        <v>-12.897023249150129</v>
      </c>
      <c r="W1039" s="5">
        <f t="shared" si="506"/>
        <v>21.510847412080619</v>
      </c>
      <c r="X1039" s="5">
        <f t="shared" si="482"/>
        <v>0.99999999999999978</v>
      </c>
      <c r="Y1039" s="5">
        <f t="shared" si="483"/>
        <v>-8.4737042623610773E-2</v>
      </c>
      <c r="Z1039" s="5">
        <f t="shared" si="484"/>
        <v>14.574792843189483</v>
      </c>
      <c r="AA1039" s="5">
        <f t="shared" si="485"/>
        <v>8.7417203394669425</v>
      </c>
      <c r="AB1039" s="5">
        <f t="shared" si="486"/>
        <v>0.74571666468671727</v>
      </c>
      <c r="AC1039" s="5">
        <f t="shared" si="487"/>
        <v>1.6777695940393542</v>
      </c>
      <c r="AD1039" s="5">
        <f t="shared" si="488"/>
        <v>-1.9214322484524402</v>
      </c>
      <c r="AE1039">
        <f t="shared" si="508"/>
        <v>0</v>
      </c>
    </row>
    <row r="1040" spans="1:31" x14ac:dyDescent="0.2">
      <c r="A1040">
        <f t="shared" si="507"/>
        <v>10.07999999999983</v>
      </c>
      <c r="B1040" s="5">
        <f t="shared" si="489"/>
        <v>-65.403482299652836</v>
      </c>
      <c r="C1040" s="5">
        <f t="shared" si="490"/>
        <v>638.69514978329926</v>
      </c>
      <c r="D1040" s="5">
        <f t="shared" si="491"/>
        <v>-371.69911413830192</v>
      </c>
      <c r="E1040" s="2">
        <f t="shared" si="499"/>
        <v>642.03513132353748</v>
      </c>
      <c r="F1040" s="2">
        <f t="shared" si="500"/>
        <v>-5.8468064861327305</v>
      </c>
      <c r="G1040" s="3">
        <f t="shared" si="492"/>
        <v>-3.6467643209313838</v>
      </c>
      <c r="H1040" s="3">
        <f t="shared" si="493"/>
        <v>56.767176987287563</v>
      </c>
      <c r="I1040" s="3">
        <f t="shared" si="494"/>
        <v>-94.672775547262532</v>
      </c>
      <c r="J1040" s="2">
        <f t="shared" si="501"/>
        <v>110.44793208992552</v>
      </c>
      <c r="K1040" s="2">
        <f t="shared" si="495"/>
        <v>75.28829726647956</v>
      </c>
      <c r="L1040" s="6">
        <f t="shared" si="478"/>
        <v>2959.0657039793919</v>
      </c>
      <c r="M1040" s="2">
        <f t="shared" si="479"/>
        <v>37.502047984461036</v>
      </c>
      <c r="N1040" s="2">
        <f t="shared" si="496"/>
        <v>110.44793208992552</v>
      </c>
      <c r="O1040" s="2">
        <f t="shared" si="497"/>
        <v>75.28829726647956</v>
      </c>
      <c r="P1040" s="5">
        <f t="shared" si="480"/>
        <v>0.38713917036931189</v>
      </c>
      <c r="Q1040" s="4">
        <f t="shared" si="498"/>
        <v>0.33954504421076237</v>
      </c>
      <c r="R1040" s="4">
        <f t="shared" si="481"/>
        <v>0.27654297678451634</v>
      </c>
      <c r="S1040" s="4">
        <f t="shared" si="502"/>
        <v>0</v>
      </c>
      <c r="T1040" s="4">
        <f t="shared" si="503"/>
        <v>0</v>
      </c>
      <c r="U1040" s="5">
        <f t="shared" si="504"/>
        <v>0.82894514111128947</v>
      </c>
      <c r="V1040" s="5">
        <f t="shared" si="505"/>
        <v>-12.903733665519221</v>
      </c>
      <c r="W1040" s="5">
        <f t="shared" si="506"/>
        <v>21.520046369593622</v>
      </c>
      <c r="X1040" s="5">
        <f t="shared" si="482"/>
        <v>0.99999999999999978</v>
      </c>
      <c r="Y1040" s="5">
        <f t="shared" si="483"/>
        <v>-8.4977156116464489E-2</v>
      </c>
      <c r="Z1040" s="5">
        <f t="shared" si="484"/>
        <v>14.579965851611874</v>
      </c>
      <c r="AA1040" s="5">
        <f t="shared" si="485"/>
        <v>8.7456334605373343</v>
      </c>
      <c r="AB1040" s="5">
        <f t="shared" si="486"/>
        <v>0.74396798499482497</v>
      </c>
      <c r="AC1040" s="5">
        <f t="shared" si="487"/>
        <v>1.676232186092653</v>
      </c>
      <c r="AD1040" s="5">
        <f t="shared" si="488"/>
        <v>-1.9083201698690431</v>
      </c>
      <c r="AE1040">
        <f t="shared" si="508"/>
        <v>0</v>
      </c>
    </row>
    <row r="1041" spans="1:31" x14ac:dyDescent="0.2">
      <c r="A1041">
        <f t="shared" si="507"/>
        <v>10.089999999999829</v>
      </c>
      <c r="B1041" s="5">
        <f t="shared" si="489"/>
        <v>-65.439912744462902</v>
      </c>
      <c r="C1041" s="5">
        <f t="shared" si="490"/>
        <v>639.26290536478143</v>
      </c>
      <c r="D1041" s="5">
        <f t="shared" si="491"/>
        <v>-372.64593730978305</v>
      </c>
      <c r="E1041" s="2">
        <f t="shared" si="499"/>
        <v>642.60364483515377</v>
      </c>
      <c r="F1041" s="2">
        <f t="shared" si="500"/>
        <v>-5.8448809655599607</v>
      </c>
      <c r="G1041" s="3">
        <f t="shared" si="492"/>
        <v>-3.6393246410814357</v>
      </c>
      <c r="H1041" s="3">
        <f t="shared" si="493"/>
        <v>56.783939309148487</v>
      </c>
      <c r="I1041" s="3">
        <f t="shared" si="494"/>
        <v>-94.691858748961224</v>
      </c>
      <c r="J1041" s="2">
        <f t="shared" si="501"/>
        <v>110.47265978802839</v>
      </c>
      <c r="K1041" s="2">
        <f t="shared" si="495"/>
        <v>75.305153229739872</v>
      </c>
      <c r="L1041" s="6">
        <f t="shared" si="478"/>
        <v>2959.0629728824297</v>
      </c>
      <c r="M1041" s="2">
        <f t="shared" si="479"/>
        <v>37.502013371600235</v>
      </c>
      <c r="N1041" s="2">
        <f t="shared" si="496"/>
        <v>110.47265978802839</v>
      </c>
      <c r="O1041" s="2">
        <f t="shared" si="497"/>
        <v>75.305153229739872</v>
      </c>
      <c r="P1041" s="5">
        <f t="shared" si="480"/>
        <v>0.38713901099431941</v>
      </c>
      <c r="Q1041" s="4">
        <f t="shared" si="498"/>
        <v>0.33946872867511263</v>
      </c>
      <c r="R1041" s="4">
        <f t="shared" si="481"/>
        <v>0.27651662256276427</v>
      </c>
      <c r="S1041" s="4">
        <f t="shared" si="502"/>
        <v>0</v>
      </c>
      <c r="T1041" s="4">
        <f t="shared" si="503"/>
        <v>0</v>
      </c>
      <c r="U1041" s="5">
        <f t="shared" si="504"/>
        <v>0.8274388988362722</v>
      </c>
      <c r="V1041" s="5">
        <f t="shared" si="505"/>
        <v>-12.910428402887888</v>
      </c>
      <c r="W1041" s="5">
        <f t="shared" si="506"/>
        <v>21.529194303676594</v>
      </c>
      <c r="X1041" s="5">
        <f t="shared" si="482"/>
        <v>1</v>
      </c>
      <c r="Y1041" s="5">
        <f t="shared" si="483"/>
        <v>-8.521970635321538E-2</v>
      </c>
      <c r="Z1041" s="5">
        <f t="shared" si="484"/>
        <v>14.585109202535934</v>
      </c>
      <c r="AA1041" s="5">
        <f t="shared" si="485"/>
        <v>8.749538861073729</v>
      </c>
      <c r="AB1041" s="5">
        <f t="shared" si="486"/>
        <v>0.74221919248305679</v>
      </c>
      <c r="AC1041" s="5">
        <f t="shared" si="487"/>
        <v>1.6746807996480459</v>
      </c>
      <c r="AD1041" s="5">
        <f t="shared" si="488"/>
        <v>-1.8952668352496786</v>
      </c>
      <c r="AE1041">
        <f t="shared" si="508"/>
        <v>0</v>
      </c>
    </row>
    <row r="1042" spans="1:31" x14ac:dyDescent="0.2">
      <c r="A1042">
        <f t="shared" si="507"/>
        <v>10.099999999999829</v>
      </c>
      <c r="B1042" s="5">
        <f t="shared" si="489"/>
        <v>-65.476268879914088</v>
      </c>
      <c r="C1042" s="5">
        <f t="shared" si="490"/>
        <v>639.83082849191294</v>
      </c>
      <c r="D1042" s="5">
        <f t="shared" si="491"/>
        <v>-373.59295066061441</v>
      </c>
      <c r="E1042" s="2">
        <f t="shared" si="499"/>
        <v>643.17231818159155</v>
      </c>
      <c r="F1042" s="2">
        <f t="shared" si="500"/>
        <v>-5.8429507442431632</v>
      </c>
      <c r="G1042" s="3">
        <f t="shared" si="492"/>
        <v>-3.631902449156605</v>
      </c>
      <c r="H1042" s="3">
        <f t="shared" si="493"/>
        <v>56.80068611714497</v>
      </c>
      <c r="I1042" s="3">
        <f t="shared" si="494"/>
        <v>-94.710811417313721</v>
      </c>
      <c r="J1042" s="2">
        <f t="shared" si="501"/>
        <v>110.49726900744913</v>
      </c>
      <c r="K1042" s="2">
        <f t="shared" si="495"/>
        <v>75.321928430435676</v>
      </c>
      <c r="L1042" s="6">
        <f t="shared" si="478"/>
        <v>2959.0602432041428</v>
      </c>
      <c r="M1042" s="2">
        <f t="shared" si="479"/>
        <v>37.50197877671917</v>
      </c>
      <c r="N1042" s="2">
        <f t="shared" si="496"/>
        <v>110.49726900744913</v>
      </c>
      <c r="O1042" s="2">
        <f t="shared" si="497"/>
        <v>75.321928430435676</v>
      </c>
      <c r="P1042" s="5">
        <f t="shared" si="480"/>
        <v>0.3871388517022617</v>
      </c>
      <c r="Q1042" s="4">
        <f t="shared" si="498"/>
        <v>0.33939281136614324</v>
      </c>
      <c r="R1042" s="4">
        <f t="shared" si="481"/>
        <v>0.27649039908887985</v>
      </c>
      <c r="S1042" s="4">
        <f t="shared" si="502"/>
        <v>0</v>
      </c>
      <c r="T1042" s="4">
        <f t="shared" si="503"/>
        <v>0</v>
      </c>
      <c r="U1042" s="5">
        <f t="shared" si="504"/>
        <v>0.82593499210671228</v>
      </c>
      <c r="V1042" s="5">
        <f t="shared" si="505"/>
        <v>-12.9171074654591</v>
      </c>
      <c r="W1042" s="5">
        <f t="shared" si="506"/>
        <v>21.538291398367434</v>
      </c>
      <c r="X1042" s="5">
        <f t="shared" si="482"/>
        <v>0.99999999999999978</v>
      </c>
      <c r="Y1042" s="5">
        <f t="shared" si="483"/>
        <v>-8.5464674734139823E-2</v>
      </c>
      <c r="Z1042" s="5">
        <f t="shared" si="484"/>
        <v>14.590223011065346</v>
      </c>
      <c r="AA1042" s="5">
        <f t="shared" si="485"/>
        <v>8.7534365357638269</v>
      </c>
      <c r="AB1042" s="5">
        <f t="shared" si="486"/>
        <v>0.74047031737257241</v>
      </c>
      <c r="AC1042" s="5">
        <f t="shared" si="487"/>
        <v>1.6731155456062456</v>
      </c>
      <c r="AD1042" s="5">
        <f t="shared" si="488"/>
        <v>-1.8822720658687402</v>
      </c>
      <c r="AE1042">
        <f t="shared" si="508"/>
        <v>0</v>
      </c>
    </row>
    <row r="1043" spans="1:31" x14ac:dyDescent="0.2">
      <c r="A1043">
        <f t="shared" si="507"/>
        <v>10.109999999999829</v>
      </c>
      <c r="B1043" s="5">
        <f t="shared" si="489"/>
        <v>-65.512550880889776</v>
      </c>
      <c r="C1043" s="5">
        <f t="shared" si="490"/>
        <v>640.39891900886164</v>
      </c>
      <c r="D1043" s="5">
        <f t="shared" si="491"/>
        <v>-374.54015288839082</v>
      </c>
      <c r="E1043" s="2">
        <f t="shared" si="499"/>
        <v>643.7411512328847</v>
      </c>
      <c r="F1043" s="2">
        <f t="shared" si="500"/>
        <v>-5.8410158529717711</v>
      </c>
      <c r="G1043" s="3">
        <f t="shared" si="492"/>
        <v>-3.6244977459828793</v>
      </c>
      <c r="H1043" s="3">
        <f t="shared" si="493"/>
        <v>56.817417272601034</v>
      </c>
      <c r="I1043" s="3">
        <f t="shared" si="494"/>
        <v>-94.729634137972411</v>
      </c>
      <c r="J1043" s="2">
        <f t="shared" si="501"/>
        <v>110.52176018030841</v>
      </c>
      <c r="K1043" s="2">
        <f t="shared" si="495"/>
        <v>75.33862316312775</v>
      </c>
      <c r="L1043" s="6">
        <f t="shared" si="478"/>
        <v>2959.0575149428851</v>
      </c>
      <c r="M1043" s="2">
        <f t="shared" si="479"/>
        <v>37.501944199796974</v>
      </c>
      <c r="N1043" s="2">
        <f t="shared" si="496"/>
        <v>110.52176018030841</v>
      </c>
      <c r="O1043" s="2">
        <f t="shared" si="497"/>
        <v>75.33862316312775</v>
      </c>
      <c r="P1043" s="5">
        <f t="shared" si="480"/>
        <v>0.38713869249304245</v>
      </c>
      <c r="Q1043" s="4">
        <f t="shared" si="498"/>
        <v>0.3393172904468334</v>
      </c>
      <c r="R1043" s="4">
        <f t="shared" si="481"/>
        <v>0.27646430583178172</v>
      </c>
      <c r="S1043" s="4">
        <f t="shared" si="502"/>
        <v>0</v>
      </c>
      <c r="T1043" s="4">
        <f t="shared" si="503"/>
        <v>0</v>
      </c>
      <c r="U1043" s="5">
        <f t="shared" si="504"/>
        <v>0.82443343241640743</v>
      </c>
      <c r="V1043" s="5">
        <f t="shared" si="505"/>
        <v>-12.923770857631817</v>
      </c>
      <c r="W1043" s="5">
        <f t="shared" si="506"/>
        <v>21.547337837491373</v>
      </c>
      <c r="X1043" s="5">
        <f t="shared" si="482"/>
        <v>0.99999999999999978</v>
      </c>
      <c r="Y1043" s="5">
        <f t="shared" si="483"/>
        <v>-8.5712042728366453E-2</v>
      </c>
      <c r="Z1043" s="5">
        <f t="shared" si="484"/>
        <v>14.595307392075437</v>
      </c>
      <c r="AA1043" s="5">
        <f t="shared" si="485"/>
        <v>8.7573264794291461</v>
      </c>
      <c r="AB1043" s="5">
        <f t="shared" si="486"/>
        <v>0.73872138968804102</v>
      </c>
      <c r="AC1043" s="5">
        <f t="shared" si="487"/>
        <v>1.6715365344436197</v>
      </c>
      <c r="AD1043" s="5">
        <f t="shared" si="488"/>
        <v>-1.8693356830794805</v>
      </c>
      <c r="AE1043">
        <f t="shared" si="508"/>
        <v>0</v>
      </c>
    </row>
    <row r="1044" spans="1:31" x14ac:dyDescent="0.2">
      <c r="A1044">
        <f t="shared" si="507"/>
        <v>10.119999999999829</v>
      </c>
      <c r="B1044" s="5">
        <f t="shared" si="489"/>
        <v>-65.548758922280129</v>
      </c>
      <c r="C1044" s="5">
        <f t="shared" si="490"/>
        <v>640.96717675841433</v>
      </c>
      <c r="D1044" s="5">
        <f t="shared" si="491"/>
        <v>-375.48754269655473</v>
      </c>
      <c r="E1044" s="2">
        <f t="shared" si="499"/>
        <v>644.31014385767946</v>
      </c>
      <c r="F1044" s="2">
        <f t="shared" si="500"/>
        <v>-5.8390763224449431</v>
      </c>
      <c r="G1044" s="3">
        <f t="shared" si="492"/>
        <v>-3.6171105320859991</v>
      </c>
      <c r="H1044" s="3">
        <f t="shared" si="493"/>
        <v>56.834132637945473</v>
      </c>
      <c r="I1044" s="3">
        <f t="shared" si="494"/>
        <v>-94.748327494803206</v>
      </c>
      <c r="J1044" s="2">
        <f t="shared" si="501"/>
        <v>110.5461337377811</v>
      </c>
      <c r="K1044" s="2">
        <f t="shared" si="495"/>
        <v>75.35523772173218</v>
      </c>
      <c r="L1044" s="6">
        <f t="shared" si="478"/>
        <v>2959.0547880969939</v>
      </c>
      <c r="M1044" s="2">
        <f t="shared" si="479"/>
        <v>37.501909640812592</v>
      </c>
      <c r="N1044" s="2">
        <f t="shared" si="496"/>
        <v>110.5461337377811</v>
      </c>
      <c r="O1044" s="2">
        <f t="shared" si="497"/>
        <v>75.35523772173218</v>
      </c>
      <c r="P1044" s="5">
        <f t="shared" si="480"/>
        <v>0.38713853336656434</v>
      </c>
      <c r="Q1044" s="4">
        <f t="shared" si="498"/>
        <v>0.33924216408841851</v>
      </c>
      <c r="R1044" s="4">
        <f t="shared" si="481"/>
        <v>0.27643834226211733</v>
      </c>
      <c r="S1044" s="4">
        <f t="shared" si="502"/>
        <v>0</v>
      </c>
      <c r="T1044" s="4">
        <f t="shared" si="503"/>
        <v>0</v>
      </c>
      <c r="U1044" s="5">
        <f t="shared" si="504"/>
        <v>0.8229342311320903</v>
      </c>
      <c r="V1044" s="5">
        <f t="shared" si="505"/>
        <v>-12.930418583999989</v>
      </c>
      <c r="W1044" s="5">
        <f t="shared" si="506"/>
        <v>21.556333804657296</v>
      </c>
      <c r="X1044" s="5">
        <f t="shared" si="482"/>
        <v>0.99999999999999978</v>
      </c>
      <c r="Y1044" s="5">
        <f t="shared" si="483"/>
        <v>-8.5961791873915686E-2</v>
      </c>
      <c r="Z1044" s="5">
        <f t="shared" si="484"/>
        <v>14.60036246021199</v>
      </c>
      <c r="AA1044" s="5">
        <f t="shared" si="485"/>
        <v>8.7612086870245012</v>
      </c>
      <c r="AB1044" s="5">
        <f t="shared" si="486"/>
        <v>0.73697243925817457</v>
      </c>
      <c r="AC1044" s="5">
        <f t="shared" si="487"/>
        <v>1.6699438762120007</v>
      </c>
      <c r="AD1044" s="5">
        <f t="shared" si="488"/>
        <v>-1.8564575083182007</v>
      </c>
      <c r="AE1044">
        <f t="shared" si="508"/>
        <v>0</v>
      </c>
    </row>
    <row r="1045" spans="1:31" x14ac:dyDescent="0.2">
      <c r="A1045">
        <f t="shared" si="507"/>
        <v>10.129999999999828</v>
      </c>
      <c r="B1045" s="5">
        <f t="shared" si="489"/>
        <v>-65.58489317897903</v>
      </c>
      <c r="C1045" s="5">
        <f t="shared" si="490"/>
        <v>641.53560158198763</v>
      </c>
      <c r="D1045" s="5">
        <f t="shared" si="491"/>
        <v>-376.43511879437813</v>
      </c>
      <c r="E1045" s="2">
        <f t="shared" si="499"/>
        <v>644.87929592324554</v>
      </c>
      <c r="F1045" s="2">
        <f t="shared" si="500"/>
        <v>-5.8371321832714838</v>
      </c>
      <c r="G1045" s="3">
        <f t="shared" si="492"/>
        <v>-3.6097408076934174</v>
      </c>
      <c r="H1045" s="3">
        <f t="shared" si="493"/>
        <v>56.85083207670759</v>
      </c>
      <c r="I1045" s="3">
        <f t="shared" si="494"/>
        <v>-94.766892069886381</v>
      </c>
      <c r="J1045" s="2">
        <f t="shared" si="501"/>
        <v>110.57039011009333</v>
      </c>
      <c r="K1045" s="2">
        <f t="shared" si="495"/>
        <v>75.371772399518278</v>
      </c>
      <c r="L1045" s="6">
        <f t="shared" si="478"/>
        <v>2959.0520626647922</v>
      </c>
      <c r="M1045" s="2">
        <f t="shared" si="479"/>
        <v>37.501875099744758</v>
      </c>
      <c r="N1045" s="2">
        <f t="shared" si="496"/>
        <v>110.57039011009333</v>
      </c>
      <c r="O1045" s="2">
        <f t="shared" si="497"/>
        <v>75.371772399518278</v>
      </c>
      <c r="P1045" s="5">
        <f t="shared" si="480"/>
        <v>0.38713837432272935</v>
      </c>
      <c r="Q1045" s="4">
        <f t="shared" si="498"/>
        <v>0.33916743047035186</v>
      </c>
      <c r="R1045" s="4">
        <f t="shared" si="481"/>
        <v>0.27641250785225974</v>
      </c>
      <c r="S1045" s="4">
        <f t="shared" si="502"/>
        <v>0</v>
      </c>
      <c r="T1045" s="4">
        <f t="shared" si="503"/>
        <v>0</v>
      </c>
      <c r="U1045" s="5">
        <f t="shared" si="504"/>
        <v>0.82143739949400285</v>
      </c>
      <c r="V1045" s="5">
        <f t="shared" si="505"/>
        <v>-12.937050649351551</v>
      </c>
      <c r="W1045" s="5">
        <f t="shared" si="506"/>
        <v>21.565279483254201</v>
      </c>
      <c r="X1045" s="5">
        <f t="shared" si="482"/>
        <v>0.99999999999999978</v>
      </c>
      <c r="Y1045" s="5">
        <f t="shared" si="483"/>
        <v>-8.6213903777740686E-2</v>
      </c>
      <c r="Z1045" s="5">
        <f t="shared" si="484"/>
        <v>14.605388329890006</v>
      </c>
      <c r="AA1045" s="5">
        <f t="shared" si="485"/>
        <v>8.7650831536374412</v>
      </c>
      <c r="AB1045" s="5">
        <f t="shared" si="486"/>
        <v>0.73522349571626222</v>
      </c>
      <c r="AC1045" s="5">
        <f t="shared" si="487"/>
        <v>1.6683376805384551</v>
      </c>
      <c r="AD1045" s="5">
        <f t="shared" si="488"/>
        <v>-1.8436373631083569</v>
      </c>
      <c r="AE1045">
        <f t="shared" si="508"/>
        <v>0</v>
      </c>
    </row>
    <row r="1046" spans="1:31" x14ac:dyDescent="0.2">
      <c r="A1046">
        <f t="shared" si="507"/>
        <v>10.139999999999828</v>
      </c>
      <c r="B1046" s="5">
        <f t="shared" si="489"/>
        <v>-65.620953825881188</v>
      </c>
      <c r="C1046" s="5">
        <f t="shared" si="490"/>
        <v>642.10419331963874</v>
      </c>
      <c r="D1046" s="5">
        <f t="shared" si="491"/>
        <v>-377.38287989694516</v>
      </c>
      <c r="E1046" s="2">
        <f t="shared" si="499"/>
        <v>645.44860729548589</v>
      </c>
      <c r="F1046" s="2">
        <f t="shared" si="500"/>
        <v>-5.835183465969787</v>
      </c>
      <c r="G1046" s="3">
        <f t="shared" si="492"/>
        <v>-3.6023885727362548</v>
      </c>
      <c r="H1046" s="3">
        <f t="shared" si="493"/>
        <v>56.867515453512972</v>
      </c>
      <c r="I1046" s="3">
        <f t="shared" si="494"/>
        <v>-94.785328443517471</v>
      </c>
      <c r="J1046" s="2">
        <f t="shared" si="501"/>
        <v>110.59452972651947</v>
      </c>
      <c r="K1046" s="2">
        <f t="shared" si="495"/>
        <v>75.388227489106654</v>
      </c>
      <c r="L1046" s="6">
        <f t="shared" si="478"/>
        <v>2959.0493386445869</v>
      </c>
      <c r="M1046" s="2">
        <f t="shared" si="479"/>
        <v>37.501840576572015</v>
      </c>
      <c r="N1046" s="2">
        <f t="shared" si="496"/>
        <v>110.59452972651947</v>
      </c>
      <c r="O1046" s="2">
        <f t="shared" si="497"/>
        <v>75.388227489106654</v>
      </c>
      <c r="P1046" s="5">
        <f t="shared" si="480"/>
        <v>0.38713821536143844</v>
      </c>
      <c r="Q1046" s="4">
        <f t="shared" si="498"/>
        <v>0.33909308778026698</v>
      </c>
      <c r="R1046" s="4">
        <f t="shared" si="481"/>
        <v>0.27638680207630578</v>
      </c>
      <c r="S1046" s="4">
        <f t="shared" si="502"/>
        <v>0</v>
      </c>
      <c r="T1046" s="4">
        <f t="shared" si="503"/>
        <v>0</v>
      </c>
      <c r="U1046" s="5">
        <f t="shared" si="504"/>
        <v>0.81994294861647166</v>
      </c>
      <c r="V1046" s="5">
        <f t="shared" si="505"/>
        <v>-12.943667058667417</v>
      </c>
      <c r="W1046" s="5">
        <f t="shared" si="506"/>
        <v>21.574175056447615</v>
      </c>
      <c r="X1046" s="5">
        <f t="shared" si="482"/>
        <v>0.99999999999999978</v>
      </c>
      <c r="Y1046" s="5">
        <f t="shared" si="483"/>
        <v>-8.6468360115761186E-2</v>
      </c>
      <c r="Z1046" s="5">
        <f t="shared" si="484"/>
        <v>14.610385115292599</v>
      </c>
      <c r="AA1046" s="5">
        <f t="shared" si="485"/>
        <v>8.7689498744877419</v>
      </c>
      <c r="AB1046" s="5">
        <f t="shared" si="486"/>
        <v>0.73347458850071046</v>
      </c>
      <c r="AC1046" s="5">
        <f t="shared" si="487"/>
        <v>1.6667180566251822</v>
      </c>
      <c r="AD1046" s="5">
        <f t="shared" si="488"/>
        <v>-1.8308750690646427</v>
      </c>
      <c r="AE1046">
        <f t="shared" si="508"/>
        <v>0</v>
      </c>
    </row>
    <row r="1047" spans="1:31" x14ac:dyDescent="0.2">
      <c r="A1047">
        <f t="shared" si="507"/>
        <v>10.149999999999828</v>
      </c>
      <c r="B1047" s="5">
        <f t="shared" si="489"/>
        <v>-65.656941037879122</v>
      </c>
      <c r="C1047" s="5">
        <f t="shared" si="490"/>
        <v>642.67295181007671</v>
      </c>
      <c r="D1047" s="5">
        <f t="shared" si="491"/>
        <v>-378.33082472513377</v>
      </c>
      <c r="E1047" s="2">
        <f t="shared" si="499"/>
        <v>646.01807783894776</v>
      </c>
      <c r="F1047" s="2">
        <f t="shared" si="500"/>
        <v>-5.8332302009677583</v>
      </c>
      <c r="G1047" s="3">
        <f t="shared" si="492"/>
        <v>-3.5950538268512475</v>
      </c>
      <c r="H1047" s="3">
        <f t="shared" si="493"/>
        <v>56.884182634079224</v>
      </c>
      <c r="I1047" s="3">
        <f t="shared" si="494"/>
        <v>-94.803637194208122</v>
      </c>
      <c r="J1047" s="2">
        <f t="shared" si="501"/>
        <v>110.61855301537929</v>
      </c>
      <c r="K1047" s="2">
        <f t="shared" si="495"/>
        <v>75.404603282467136</v>
      </c>
      <c r="L1047" s="6">
        <f t="shared" si="478"/>
        <v>2959.0466160346705</v>
      </c>
      <c r="M1047" s="2">
        <f t="shared" si="479"/>
        <v>37.501806071272732</v>
      </c>
      <c r="N1047" s="2">
        <f t="shared" si="496"/>
        <v>110.61855301537929</v>
      </c>
      <c r="O1047" s="2">
        <f t="shared" si="497"/>
        <v>75.404603282467136</v>
      </c>
      <c r="P1047" s="5">
        <f t="shared" si="480"/>
        <v>0.3871380564825917</v>
      </c>
      <c r="Q1047" s="4">
        <f t="shared" si="498"/>
        <v>0.3390191342139402</v>
      </c>
      <c r="R1047" s="4">
        <f t="shared" si="481"/>
        <v>0.27636122441007288</v>
      </c>
      <c r="S1047" s="4">
        <f t="shared" si="502"/>
        <v>0</v>
      </c>
      <c r="T1047" s="4">
        <f t="shared" si="503"/>
        <v>0</v>
      </c>
      <c r="U1047" s="5">
        <f t="shared" si="504"/>
        <v>0.81845088948848277</v>
      </c>
      <c r="V1047" s="5">
        <f t="shared" si="505"/>
        <v>-12.950267817120455</v>
      </c>
      <c r="W1047" s="5">
        <f t="shared" si="506"/>
        <v>21.583020707176068</v>
      </c>
      <c r="X1047" s="5">
        <f t="shared" si="482"/>
        <v>1</v>
      </c>
      <c r="Y1047" s="5">
        <f t="shared" si="483"/>
        <v>-8.6725142632900112E-2</v>
      </c>
      <c r="Z1047" s="5">
        <f t="shared" si="484"/>
        <v>14.61535293036979</v>
      </c>
      <c r="AA1047" s="5">
        <f t="shared" si="485"/>
        <v>8.7728088449268657</v>
      </c>
      <c r="AB1047" s="5">
        <f t="shared" si="486"/>
        <v>0.73172574685558267</v>
      </c>
      <c r="AC1047" s="5">
        <f t="shared" si="487"/>
        <v>1.6650851132493347</v>
      </c>
      <c r="AD1047" s="5">
        <f t="shared" si="488"/>
        <v>-1.8181704478970673</v>
      </c>
      <c r="AE1047">
        <f t="shared" si="508"/>
        <v>0</v>
      </c>
    </row>
    <row r="1048" spans="1:31" x14ac:dyDescent="0.2">
      <c r="A1048">
        <f t="shared" si="507"/>
        <v>10.159999999999828</v>
      </c>
      <c r="B1048" s="5">
        <f t="shared" si="489"/>
        <v>-65.692854989860294</v>
      </c>
      <c r="C1048" s="5">
        <f t="shared" si="490"/>
        <v>643.2418768906731</v>
      </c>
      <c r="D1048" s="5">
        <f t="shared" si="491"/>
        <v>-379.27895200559823</v>
      </c>
      <c r="E1048" s="2">
        <f t="shared" si="499"/>
        <v>646.5877074168319</v>
      </c>
      <c r="F1048" s="2">
        <f t="shared" si="500"/>
        <v>-5.8312724186027651</v>
      </c>
      <c r="G1048" s="3">
        <f t="shared" si="492"/>
        <v>-3.5877365693826917</v>
      </c>
      <c r="H1048" s="3">
        <f t="shared" si="493"/>
        <v>56.90083348521172</v>
      </c>
      <c r="I1048" s="3">
        <f t="shared" si="494"/>
        <v>-94.821818898687098</v>
      </c>
      <c r="J1048" s="2">
        <f t="shared" si="501"/>
        <v>110.64246040403518</v>
      </c>
      <c r="K1048" s="2">
        <f t="shared" si="495"/>
        <v>75.420900070916957</v>
      </c>
      <c r="L1048" s="6">
        <f t="shared" si="478"/>
        <v>2959.0438948333194</v>
      </c>
      <c r="M1048" s="2">
        <f t="shared" si="479"/>
        <v>37.501771583825054</v>
      </c>
      <c r="N1048" s="2">
        <f t="shared" si="496"/>
        <v>110.64246040403518</v>
      </c>
      <c r="O1048" s="2">
        <f t="shared" si="497"/>
        <v>75.420900070916957</v>
      </c>
      <c r="P1048" s="5">
        <f t="shared" si="480"/>
        <v>0.38713789768608842</v>
      </c>
      <c r="Q1048" s="4">
        <f t="shared" si="498"/>
        <v>0.33894556797525222</v>
      </c>
      <c r="R1048" s="4">
        <f t="shared" si="481"/>
        <v>0.27633577433109646</v>
      </c>
      <c r="S1048" s="4">
        <f t="shared" si="502"/>
        <v>0</v>
      </c>
      <c r="T1048" s="4">
        <f t="shared" si="503"/>
        <v>0</v>
      </c>
      <c r="U1048" s="5">
        <f t="shared" si="504"/>
        <v>0.81696123297425893</v>
      </c>
      <c r="V1048" s="5">
        <f t="shared" si="505"/>
        <v>-12.956852930074501</v>
      </c>
      <c r="W1048" s="5">
        <f t="shared" si="506"/>
        <v>21.591816618147664</v>
      </c>
      <c r="X1048" s="5">
        <f t="shared" si="482"/>
        <v>0.99999999999999978</v>
      </c>
      <c r="Y1048" s="5">
        <f t="shared" si="483"/>
        <v>-8.6984233143111322E-2</v>
      </c>
      <c r="Z1048" s="5">
        <f t="shared" si="484"/>
        <v>14.620291888837409</v>
      </c>
      <c r="AA1048" s="5">
        <f t="shared" si="485"/>
        <v>8.7766600604374094</v>
      </c>
      <c r="AB1048" s="5">
        <f t="shared" si="486"/>
        <v>0.72997699983114761</v>
      </c>
      <c r="AC1048" s="5">
        <f t="shared" si="487"/>
        <v>1.6634389587629084</v>
      </c>
      <c r="AD1048" s="5">
        <f t="shared" si="488"/>
        <v>-1.805523321414924</v>
      </c>
      <c r="AE1048">
        <f t="shared" si="508"/>
        <v>0</v>
      </c>
    </row>
    <row r="1049" spans="1:31" x14ac:dyDescent="0.2">
      <c r="A1049">
        <f t="shared" si="507"/>
        <v>10.169999999999828</v>
      </c>
      <c r="B1049" s="5">
        <f t="shared" si="489"/>
        <v>-65.728695856704121</v>
      </c>
      <c r="C1049" s="5">
        <f t="shared" si="490"/>
        <v>643.81096839747318</v>
      </c>
      <c r="D1049" s="5">
        <f t="shared" si="491"/>
        <v>-380.22726047075116</v>
      </c>
      <c r="E1049" s="2">
        <f t="shared" si="499"/>
        <v>647.15749589100437</v>
      </c>
      <c r="F1049" s="2">
        <f t="shared" si="500"/>
        <v>-5.8293101491215573</v>
      </c>
      <c r="G1049" s="3">
        <f t="shared" si="492"/>
        <v>-3.5804367993843802</v>
      </c>
      <c r="H1049" s="3">
        <f t="shared" si="493"/>
        <v>56.91746787479935</v>
      </c>
      <c r="I1049" s="3">
        <f t="shared" si="494"/>
        <v>-94.839874131901254</v>
      </c>
      <c r="J1049" s="2">
        <f t="shared" si="501"/>
        <v>110.66625231888932</v>
      </c>
      <c r="K1049" s="2">
        <f t="shared" si="495"/>
        <v>75.437118145118831</v>
      </c>
      <c r="L1049" s="6">
        <f t="shared" si="478"/>
        <v>2959.0411750387971</v>
      </c>
      <c r="M1049" s="2">
        <f t="shared" si="479"/>
        <v>37.501737114206975</v>
      </c>
      <c r="N1049" s="2">
        <f t="shared" si="496"/>
        <v>110.66625231888932</v>
      </c>
      <c r="O1049" s="2">
        <f t="shared" si="497"/>
        <v>75.437118145118831</v>
      </c>
      <c r="P1049" s="5">
        <f t="shared" si="480"/>
        <v>0.38713773897182691</v>
      </c>
      <c r="Q1049" s="4">
        <f t="shared" si="498"/>
        <v>0.33887238727615165</v>
      </c>
      <c r="R1049" s="4">
        <f t="shared" si="481"/>
        <v>0.27631045131862714</v>
      </c>
      <c r="S1049" s="4">
        <f t="shared" si="502"/>
        <v>0</v>
      </c>
      <c r="T1049" s="4">
        <f t="shared" si="503"/>
        <v>0</v>
      </c>
      <c r="U1049" s="5">
        <f t="shared" si="504"/>
        <v>0.81547398981383501</v>
      </c>
      <c r="V1049" s="5">
        <f t="shared" si="505"/>
        <v>-12.963422403083319</v>
      </c>
      <c r="W1049" s="5">
        <f t="shared" si="506"/>
        <v>21.600562971836613</v>
      </c>
      <c r="X1049" s="5">
        <f t="shared" si="482"/>
        <v>0.99999999999999978</v>
      </c>
      <c r="Y1049" s="5">
        <f t="shared" si="483"/>
        <v>-8.7245613529405852E-2</v>
      </c>
      <c r="Z1049" s="5">
        <f t="shared" si="484"/>
        <v>14.625202104175974</v>
      </c>
      <c r="AA1049" s="5">
        <f t="shared" si="485"/>
        <v>8.7805035166325727</v>
      </c>
      <c r="AB1049" s="5">
        <f t="shared" si="486"/>
        <v>0.72822837628442916</v>
      </c>
      <c r="AC1049" s="5">
        <f t="shared" si="487"/>
        <v>1.6617797010926552</v>
      </c>
      <c r="AD1049" s="5">
        <f t="shared" si="488"/>
        <v>-1.792933511530812</v>
      </c>
      <c r="AE1049">
        <f t="shared" si="508"/>
        <v>0</v>
      </c>
    </row>
    <row r="1050" spans="1:31" x14ac:dyDescent="0.2">
      <c r="A1050">
        <f t="shared" si="507"/>
        <v>10.179999999999827</v>
      </c>
      <c r="B1050" s="5">
        <f t="shared" si="489"/>
        <v>-65.76446381327915</v>
      </c>
      <c r="C1050" s="5">
        <f t="shared" si="490"/>
        <v>644.3802261652063</v>
      </c>
      <c r="D1050" s="5">
        <f t="shared" si="491"/>
        <v>-381.17574885874575</v>
      </c>
      <c r="E1050" s="2">
        <f t="shared" si="499"/>
        <v>647.72744312200518</v>
      </c>
      <c r="F1050" s="2">
        <f t="shared" si="500"/>
        <v>-5.8273434226802285</v>
      </c>
      <c r="G1050" s="3">
        <f t="shared" si="492"/>
        <v>-3.5731545156215359</v>
      </c>
      <c r="H1050" s="3">
        <f t="shared" si="493"/>
        <v>56.934085671810273</v>
      </c>
      <c r="I1050" s="3">
        <f t="shared" si="494"/>
        <v>-94.857803467016566</v>
      </c>
      <c r="J1050" s="2">
        <f t="shared" si="501"/>
        <v>110.68992918538108</v>
      </c>
      <c r="K1050" s="2">
        <f t="shared" si="495"/>
        <v>75.453257795079125</v>
      </c>
      <c r="L1050" s="6">
        <f t="shared" si="478"/>
        <v>2959.0384566493508</v>
      </c>
      <c r="M1050" s="2">
        <f t="shared" si="479"/>
        <v>37.501702662396291</v>
      </c>
      <c r="N1050" s="2">
        <f t="shared" si="496"/>
        <v>110.68992918538108</v>
      </c>
      <c r="O1050" s="2">
        <f t="shared" si="497"/>
        <v>75.453257795079125</v>
      </c>
      <c r="P1050" s="5">
        <f t="shared" si="480"/>
        <v>0.38713758033970469</v>
      </c>
      <c r="Q1050" s="4">
        <f t="shared" si="498"/>
        <v>0.33879959033661733</v>
      </c>
      <c r="R1050" s="4">
        <f t="shared" si="481"/>
        <v>0.27628525485362798</v>
      </c>
      <c r="S1050" s="4">
        <f t="shared" si="502"/>
        <v>0</v>
      </c>
      <c r="T1050" s="4">
        <f t="shared" si="503"/>
        <v>0</v>
      </c>
      <c r="U1050" s="5">
        <f t="shared" si="504"/>
        <v>0.81398917062363674</v>
      </c>
      <c r="V1050" s="5">
        <f t="shared" si="505"/>
        <v>-12.969976241889617</v>
      </c>
      <c r="W1050" s="5">
        <f t="shared" si="506"/>
        <v>21.609259950479867</v>
      </c>
      <c r="X1050" s="5">
        <f t="shared" si="482"/>
        <v>1</v>
      </c>
      <c r="Y1050" s="5">
        <f t="shared" si="483"/>
        <v>-8.7509265743875631E-2</v>
      </c>
      <c r="Z1050" s="5">
        <f t="shared" si="484"/>
        <v>14.630083689629583</v>
      </c>
      <c r="AA1050" s="5">
        <f t="shared" si="485"/>
        <v>8.7843392092556094</v>
      </c>
      <c r="AB1050" s="5">
        <f t="shared" si="486"/>
        <v>0.72647990487976111</v>
      </c>
      <c r="AC1050" s="5">
        <f t="shared" si="487"/>
        <v>1.660107447739966</v>
      </c>
      <c r="AD1050" s="5">
        <f t="shared" si="488"/>
        <v>-1.7804008402645231</v>
      </c>
      <c r="AE1050">
        <f t="shared" si="508"/>
        <v>0</v>
      </c>
    </row>
    <row r="1051" spans="1:31" x14ac:dyDescent="0.2">
      <c r="A1051">
        <f t="shared" si="507"/>
        <v>10.189999999999827</v>
      </c>
      <c r="B1051" s="5">
        <f t="shared" si="489"/>
        <v>-65.800159034440114</v>
      </c>
      <c r="C1051" s="5">
        <f t="shared" si="490"/>
        <v>644.9496500272968</v>
      </c>
      <c r="D1051" s="5">
        <f t="shared" si="491"/>
        <v>-382.12441591345794</v>
      </c>
      <c r="E1051" s="2">
        <f t="shared" si="499"/>
        <v>648.29754896905968</v>
      </c>
      <c r="F1051" s="2">
        <f t="shared" si="500"/>
        <v>-5.8253722693441521</v>
      </c>
      <c r="G1051" s="3">
        <f t="shared" si="492"/>
        <v>-3.5658897165727383</v>
      </c>
      <c r="H1051" s="3">
        <f t="shared" si="493"/>
        <v>56.950686746287673</v>
      </c>
      <c r="I1051" s="3">
        <f t="shared" si="494"/>
        <v>-94.875607475419216</v>
      </c>
      <c r="J1051" s="2">
        <f t="shared" si="501"/>
        <v>110.71349142798437</v>
      </c>
      <c r="K1051" s="2">
        <f t="shared" si="495"/>
        <v>75.469319310146119</v>
      </c>
      <c r="L1051" s="6">
        <f t="shared" si="478"/>
        <v>2959.0357396632139</v>
      </c>
      <c r="M1051" s="2">
        <f t="shared" si="479"/>
        <v>37.50166822837059</v>
      </c>
      <c r="N1051" s="2">
        <f t="shared" si="496"/>
        <v>110.71349142798437</v>
      </c>
      <c r="O1051" s="2">
        <f t="shared" si="497"/>
        <v>75.469319310146119</v>
      </c>
      <c r="P1051" s="5">
        <f t="shared" si="480"/>
        <v>0.38713742178961846</v>
      </c>
      <c r="Q1051" s="4">
        <f t="shared" si="498"/>
        <v>0.33872717538462099</v>
      </c>
      <c r="R1051" s="4">
        <f t="shared" si="481"/>
        <v>0.27626018441877154</v>
      </c>
      <c r="S1051" s="4">
        <f t="shared" si="502"/>
        <v>0</v>
      </c>
      <c r="T1051" s="4">
        <f t="shared" si="503"/>
        <v>0</v>
      </c>
      <c r="U1051" s="5">
        <f t="shared" si="504"/>
        <v>0.81250678589705794</v>
      </c>
      <c r="V1051" s="5">
        <f t="shared" si="505"/>
        <v>-12.976514452424031</v>
      </c>
      <c r="W1051" s="5">
        <f t="shared" si="506"/>
        <v>21.617907736073782</v>
      </c>
      <c r="X1051" s="5">
        <f t="shared" si="482"/>
        <v>1</v>
      </c>
      <c r="Y1051" s="5">
        <f t="shared" si="483"/>
        <v>-8.7775171807714492E-2</v>
      </c>
      <c r="Z1051" s="5">
        <f t="shared" si="484"/>
        <v>14.634936758204846</v>
      </c>
      <c r="AA1051" s="5">
        <f t="shared" si="485"/>
        <v>8.7881671341792966</v>
      </c>
      <c r="AB1051" s="5">
        <f t="shared" si="486"/>
        <v>0.72473161408934339</v>
      </c>
      <c r="AC1051" s="5">
        <f t="shared" si="487"/>
        <v>1.6584223057808156</v>
      </c>
      <c r="AD1051" s="5">
        <f t="shared" si="488"/>
        <v>-1.7679251297469207</v>
      </c>
      <c r="AE1051">
        <f t="shared" si="508"/>
        <v>0</v>
      </c>
    </row>
    <row r="1052" spans="1:31" x14ac:dyDescent="0.2">
      <c r="A1052">
        <f t="shared" si="507"/>
        <v>10.199999999999827</v>
      </c>
      <c r="B1052" s="5">
        <f t="shared" si="489"/>
        <v>-65.835781695025148</v>
      </c>
      <c r="C1052" s="5">
        <f t="shared" si="490"/>
        <v>645.51923981587504</v>
      </c>
      <c r="D1052" s="5">
        <f t="shared" si="491"/>
        <v>-383.07326038446865</v>
      </c>
      <c r="E1052" s="2">
        <f t="shared" si="499"/>
        <v>648.86781329008772</v>
      </c>
      <c r="F1052" s="2">
        <f t="shared" si="500"/>
        <v>-5.8233967190879268</v>
      </c>
      <c r="G1052" s="3">
        <f t="shared" si="492"/>
        <v>-3.5586424004318449</v>
      </c>
      <c r="H1052" s="3">
        <f t="shared" si="493"/>
        <v>56.967270969345478</v>
      </c>
      <c r="I1052" s="3">
        <f t="shared" si="494"/>
        <v>-94.893286726716681</v>
      </c>
      <c r="J1052" s="2">
        <f t="shared" si="501"/>
        <v>110.73693947020502</v>
      </c>
      <c r="K1052" s="2">
        <f t="shared" si="495"/>
        <v>75.485302979008182</v>
      </c>
      <c r="L1052" s="6">
        <f t="shared" si="478"/>
        <v>2959.0330240786052</v>
      </c>
      <c r="M1052" s="2">
        <f t="shared" si="479"/>
        <v>37.501633812107322</v>
      </c>
      <c r="N1052" s="2">
        <f t="shared" si="496"/>
        <v>110.73693947020502</v>
      </c>
      <c r="O1052" s="2">
        <f t="shared" si="497"/>
        <v>75.485302979008182</v>
      </c>
      <c r="P1052" s="5">
        <f t="shared" si="480"/>
        <v>0.38713726332146414</v>
      </c>
      <c r="Q1052" s="4">
        <f t="shared" si="498"/>
        <v>0.33865514065609104</v>
      </c>
      <c r="R1052" s="4">
        <f t="shared" si="481"/>
        <v>0.27623523949843726</v>
      </c>
      <c r="S1052" s="4">
        <f t="shared" si="502"/>
        <v>0</v>
      </c>
      <c r="T1052" s="4">
        <f t="shared" si="503"/>
        <v>0</v>
      </c>
      <c r="U1052" s="5">
        <f t="shared" si="504"/>
        <v>0.8110268460050386</v>
      </c>
      <c r="V1052" s="5">
        <f t="shared" si="505"/>
        <v>-12.983037040804101</v>
      </c>
      <c r="W1052" s="5">
        <f t="shared" si="506"/>
        <v>21.626506510370788</v>
      </c>
      <c r="X1052" s="5">
        <f t="shared" si="482"/>
        <v>0.99999999999999978</v>
      </c>
      <c r="Y1052" s="5">
        <f t="shared" si="483"/>
        <v>-8.8043313811234855E-2</v>
      </c>
      <c r="Z1052" s="5">
        <f t="shared" si="484"/>
        <v>14.639761422669848</v>
      </c>
      <c r="AA1052" s="5">
        <f t="shared" si="485"/>
        <v>8.7919872874053819</v>
      </c>
      <c r="AB1052" s="5">
        <f t="shared" si="486"/>
        <v>0.72298353219380374</v>
      </c>
      <c r="AC1052" s="5">
        <f t="shared" si="487"/>
        <v>1.6567243818657467</v>
      </c>
      <c r="AD1052" s="5">
        <f t="shared" si="488"/>
        <v>-1.7555062022238275</v>
      </c>
      <c r="AE1052">
        <f t="shared" si="508"/>
        <v>0</v>
      </c>
    </row>
    <row r="1053" spans="1:31" x14ac:dyDescent="0.2">
      <c r="A1053">
        <f t="shared" si="507"/>
        <v>10.209999999999827</v>
      </c>
      <c r="B1053" s="5">
        <f t="shared" si="489"/>
        <v>-65.871331969852861</v>
      </c>
      <c r="C1053" s="5">
        <f t="shared" si="490"/>
        <v>646.08899536178762</v>
      </c>
      <c r="D1053" s="5">
        <f t="shared" si="491"/>
        <v>-384.02228102704595</v>
      </c>
      <c r="E1053" s="2">
        <f t="shared" si="499"/>
        <v>649.43823594171488</v>
      </c>
      <c r="F1053" s="2">
        <f t="shared" si="500"/>
        <v>-5.8214168017953387</v>
      </c>
      <c r="G1053" s="3">
        <f t="shared" si="492"/>
        <v>-3.5514125651099069</v>
      </c>
      <c r="H1053" s="3">
        <f t="shared" si="493"/>
        <v>56.983838213164134</v>
      </c>
      <c r="I1053" s="3">
        <f t="shared" si="494"/>
        <v>-94.910841788738921</v>
      </c>
      <c r="J1053" s="2">
        <f t="shared" si="501"/>
        <v>110.76027373457829</v>
      </c>
      <c r="K1053" s="2">
        <f t="shared" si="495"/>
        <v>75.501209089692082</v>
      </c>
      <c r="L1053" s="6">
        <f t="shared" si="478"/>
        <v>2959.0303098937306</v>
      </c>
      <c r="M1053" s="2">
        <f t="shared" si="479"/>
        <v>37.50159941358374</v>
      </c>
      <c r="N1053" s="2">
        <f t="shared" si="496"/>
        <v>110.76027373457829</v>
      </c>
      <c r="O1053" s="2">
        <f t="shared" si="497"/>
        <v>75.501209089692082</v>
      </c>
      <c r="P1053" s="5">
        <f t="shared" si="480"/>
        <v>0.38713710493513664</v>
      </c>
      <c r="Q1053" s="4">
        <f t="shared" si="498"/>
        <v>0.33858348439487562</v>
      </c>
      <c r="R1053" s="4">
        <f t="shared" si="481"/>
        <v>0.27621041957870857</v>
      </c>
      <c r="S1053" s="4">
        <f t="shared" si="502"/>
        <v>0</v>
      </c>
      <c r="T1053" s="4">
        <f t="shared" si="503"/>
        <v>0</v>
      </c>
      <c r="U1053" s="5">
        <f t="shared" si="504"/>
        <v>0.809549361196643</v>
      </c>
      <c r="V1053" s="5">
        <f t="shared" si="505"/>
        <v>-12.989544013333251</v>
      </c>
      <c r="W1053" s="5">
        <f t="shared" si="506"/>
        <v>21.635056454876118</v>
      </c>
      <c r="X1053" s="5">
        <f t="shared" si="482"/>
        <v>1</v>
      </c>
      <c r="Y1053" s="5">
        <f t="shared" si="483"/>
        <v>-8.8313673913882104E-2</v>
      </c>
      <c r="Z1053" s="5">
        <f t="shared" si="484"/>
        <v>14.644557795553075</v>
      </c>
      <c r="AA1053" s="5">
        <f t="shared" si="485"/>
        <v>8.7957996650640489</v>
      </c>
      <c r="AB1053" s="5">
        <f t="shared" si="486"/>
        <v>0.72123568728276088</v>
      </c>
      <c r="AC1053" s="5">
        <f t="shared" si="487"/>
        <v>1.6550137822198234</v>
      </c>
      <c r="AD1053" s="5">
        <f t="shared" si="488"/>
        <v>-1.7431438800598329</v>
      </c>
      <c r="AE1053">
        <f t="shared" si="508"/>
        <v>0</v>
      </c>
    </row>
    <row r="1054" spans="1:31" x14ac:dyDescent="0.2">
      <c r="A1054">
        <f t="shared" si="507"/>
        <v>10.219999999999827</v>
      </c>
      <c r="B1054" s="5">
        <f t="shared" si="489"/>
        <v>-65.906810033719594</v>
      </c>
      <c r="C1054" s="5">
        <f t="shared" si="490"/>
        <v>646.65891649460832</v>
      </c>
      <c r="D1054" s="5">
        <f t="shared" si="491"/>
        <v>-384.97147660212732</v>
      </c>
      <c r="E1054" s="2">
        <f t="shared" si="499"/>
        <v>650.00881677928157</v>
      </c>
      <c r="F1054" s="2">
        <f t="shared" si="500"/>
        <v>-5.8194325472592991</v>
      </c>
      <c r="G1054" s="3">
        <f t="shared" si="492"/>
        <v>-3.5442002082370792</v>
      </c>
      <c r="H1054" s="3">
        <f t="shared" si="493"/>
        <v>57.000388350986334</v>
      </c>
      <c r="I1054" s="3">
        <f t="shared" si="494"/>
        <v>-94.92827322753952</v>
      </c>
      <c r="J1054" s="2">
        <f t="shared" si="501"/>
        <v>110.78349464266653</v>
      </c>
      <c r="K1054" s="2">
        <f t="shared" si="495"/>
        <v>75.517037929561369</v>
      </c>
      <c r="L1054" s="6">
        <f t="shared" si="478"/>
        <v>2959.0275971067795</v>
      </c>
      <c r="M1054" s="2">
        <f t="shared" si="479"/>
        <v>37.501565032776888</v>
      </c>
      <c r="N1054" s="2">
        <f t="shared" si="496"/>
        <v>110.78349464266653</v>
      </c>
      <c r="O1054" s="2">
        <f t="shared" si="497"/>
        <v>75.517037929561369</v>
      </c>
      <c r="P1054" s="5">
        <f t="shared" si="480"/>
        <v>0.38713694663053022</v>
      </c>
      <c r="Q1054" s="4">
        <f t="shared" si="498"/>
        <v>0.33851220485270511</v>
      </c>
      <c r="R1054" s="4">
        <f t="shared" si="481"/>
        <v>0.27618572414736964</v>
      </c>
      <c r="S1054" s="4">
        <f t="shared" si="502"/>
        <v>0</v>
      </c>
      <c r="T1054" s="4">
        <f t="shared" si="503"/>
        <v>0</v>
      </c>
      <c r="U1054" s="5">
        <f t="shared" si="504"/>
        <v>0.80807434159964009</v>
      </c>
      <c r="V1054" s="5">
        <f t="shared" si="505"/>
        <v>-12.99603537649981</v>
      </c>
      <c r="W1054" s="5">
        <f t="shared" si="506"/>
        <v>21.643557750844618</v>
      </c>
      <c r="X1054" s="5">
        <f t="shared" si="482"/>
        <v>0.99999999999999978</v>
      </c>
      <c r="Y1054" s="5">
        <f t="shared" si="483"/>
        <v>-8.8586234344246298E-2</v>
      </c>
      <c r="Z1054" s="5">
        <f t="shared" si="484"/>
        <v>14.649325989142405</v>
      </c>
      <c r="AA1054" s="5">
        <f t="shared" si="485"/>
        <v>8.7996042634133484</v>
      </c>
      <c r="AB1054" s="5">
        <f t="shared" si="486"/>
        <v>0.71948810725539381</v>
      </c>
      <c r="AC1054" s="5">
        <f t="shared" si="487"/>
        <v>1.6532906126425946</v>
      </c>
      <c r="AD1054" s="5">
        <f t="shared" si="488"/>
        <v>-1.7308379857420348</v>
      </c>
      <c r="AE1054">
        <f t="shared" si="508"/>
        <v>0</v>
      </c>
    </row>
    <row r="1055" spans="1:31" x14ac:dyDescent="0.2">
      <c r="A1055">
        <f t="shared" si="507"/>
        <v>10.229999999999826</v>
      </c>
      <c r="B1055" s="5">
        <f t="shared" si="489"/>
        <v>-65.942216061396607</v>
      </c>
      <c r="C1055" s="5">
        <f t="shared" si="490"/>
        <v>647.22900304264886</v>
      </c>
      <c r="D1055" s="5">
        <f t="shared" si="491"/>
        <v>-385.920845876302</v>
      </c>
      <c r="E1055" s="2">
        <f t="shared" si="499"/>
        <v>650.57955565685359</v>
      </c>
      <c r="F1055" s="2">
        <f t="shared" si="500"/>
        <v>-5.8174439851818169</v>
      </c>
      <c r="G1055" s="3">
        <f t="shared" si="492"/>
        <v>-3.5370053271645254</v>
      </c>
      <c r="H1055" s="3">
        <f t="shared" si="493"/>
        <v>57.016921257112763</v>
      </c>
      <c r="I1055" s="3">
        <f t="shared" si="494"/>
        <v>-94.945581607396946</v>
      </c>
      <c r="J1055" s="2">
        <f t="shared" si="501"/>
        <v>110.80660261505658</v>
      </c>
      <c r="K1055" s="2">
        <f t="shared" si="495"/>
        <v>75.532789785314634</v>
      </c>
      <c r="L1055" s="6">
        <f t="shared" si="478"/>
        <v>2959.0248857159299</v>
      </c>
      <c r="M1055" s="2">
        <f t="shared" si="479"/>
        <v>37.501530669663694</v>
      </c>
      <c r="N1055" s="2">
        <f t="shared" si="496"/>
        <v>110.80660261505658</v>
      </c>
      <c r="O1055" s="2">
        <f t="shared" si="497"/>
        <v>75.532789785314634</v>
      </c>
      <c r="P1055" s="5">
        <f t="shared" si="480"/>
        <v>0.38713678840753829</v>
      </c>
      <c r="Q1055" s="4">
        <f t="shared" si="498"/>
        <v>0.33844130028915737</v>
      </c>
      <c r="R1055" s="4">
        <f t="shared" si="481"/>
        <v>0.27616115269390307</v>
      </c>
      <c r="S1055" s="4">
        <f t="shared" si="502"/>
        <v>0</v>
      </c>
      <c r="T1055" s="4">
        <f t="shared" si="503"/>
        <v>0</v>
      </c>
      <c r="U1055" s="5">
        <f t="shared" si="504"/>
        <v>0.80660179722108172</v>
      </c>
      <c r="V1055" s="5">
        <f t="shared" si="505"/>
        <v>-13.002511136975963</v>
      </c>
      <c r="W1055" s="5">
        <f t="shared" si="506"/>
        <v>21.652010579277523</v>
      </c>
      <c r="X1055" s="5">
        <f t="shared" si="482"/>
        <v>1</v>
      </c>
      <c r="Y1055" s="5">
        <f t="shared" si="483"/>
        <v>-8.886097740006936E-2</v>
      </c>
      <c r="Z1055" s="5">
        <f t="shared" si="484"/>
        <v>14.654066115484127</v>
      </c>
      <c r="AA1055" s="5">
        <f t="shared" si="485"/>
        <v>8.803401078838677</v>
      </c>
      <c r="AB1055" s="5">
        <f t="shared" si="486"/>
        <v>0.71774081982101234</v>
      </c>
      <c r="AC1055" s="5">
        <f t="shared" si="487"/>
        <v>1.6515549785081642</v>
      </c>
      <c r="AD1055" s="5">
        <f t="shared" si="488"/>
        <v>-1.7185883418838017</v>
      </c>
      <c r="AE1055">
        <f t="shared" si="508"/>
        <v>0</v>
      </c>
    </row>
    <row r="1056" spans="1:31" x14ac:dyDescent="0.2">
      <c r="A1056">
        <f t="shared" si="507"/>
        <v>10.239999999999826</v>
      </c>
      <c r="B1056" s="5">
        <f t="shared" si="489"/>
        <v>-65.977550227627262</v>
      </c>
      <c r="C1056" s="5">
        <f t="shared" si="490"/>
        <v>647.79925483296893</v>
      </c>
      <c r="D1056" s="5">
        <f t="shared" si="491"/>
        <v>-386.87038762179304</v>
      </c>
      <c r="E1056" s="2">
        <f t="shared" si="499"/>
        <v>651.15045242723204</v>
      </c>
      <c r="F1056" s="2">
        <f t="shared" si="500"/>
        <v>-5.8154511451739515</v>
      </c>
      <c r="G1056" s="3">
        <f t="shared" si="492"/>
        <v>-3.5298279189663151</v>
      </c>
      <c r="H1056" s="3">
        <f t="shared" si="493"/>
        <v>57.033436806897846</v>
      </c>
      <c r="I1056" s="3">
        <f t="shared" si="494"/>
        <v>-94.962767490815779</v>
      </c>
      <c r="J1056" s="2">
        <f t="shared" si="501"/>
        <v>110.82959807135755</v>
      </c>
      <c r="K1056" s="2">
        <f t="shared" si="495"/>
        <v>75.548464942984012</v>
      </c>
      <c r="L1056" s="6">
        <f t="shared" ref="L1056:L1119" si="509">SQRT(spin^2-flag*((30/PI())*(wx*G1056+wy*H1056+wz*I1056)/J1056)^2)*EXP(-A1056/(tau*146.7/N1056))</f>
        <v>2959.022175719344</v>
      </c>
      <c r="M1056" s="2">
        <f t="shared" ref="M1056:M1119" si="510">(L1056*PI()/30)*(circ/(2*PI()))/12</f>
        <v>37.501496324220852</v>
      </c>
      <c r="N1056" s="2">
        <f t="shared" si="496"/>
        <v>110.82959807135755</v>
      </c>
      <c r="O1056" s="2">
        <f t="shared" si="497"/>
        <v>75.548464942984012</v>
      </c>
      <c r="P1056" s="5">
        <f t="shared" ref="P1056:P1119" si="511">cd0+(cdspin*L1056/1000)*EXP(-A1056/(tau*146.7/N1056))</f>
        <v>0.38713663026605338</v>
      </c>
      <c r="Q1056" s="4">
        <f t="shared" si="498"/>
        <v>0.33837076897162022</v>
      </c>
      <c r="R1056" s="4">
        <f t="shared" ref="R1056:R1119" si="512">cl2_*Q1056/(cl0+cl1_*Q1056)</f>
        <v>0.2761367047094862</v>
      </c>
      <c r="S1056" s="4">
        <f t="shared" si="502"/>
        <v>0</v>
      </c>
      <c r="T1056" s="4">
        <f t="shared" si="503"/>
        <v>0</v>
      </c>
      <c r="U1056" s="5">
        <f t="shared" si="504"/>
        <v>0.80513173794788184</v>
      </c>
      <c r="V1056" s="5">
        <f t="shared" si="505"/>
        <v>-13.008971301616747</v>
      </c>
      <c r="W1056" s="5">
        <f t="shared" si="506"/>
        <v>21.660415120919314</v>
      </c>
      <c r="X1056" s="5">
        <f t="shared" ref="X1056:X1119" si="513">M1056/(romega*EXP(-A1056/(tau*146.7/N1056)))</f>
        <v>1</v>
      </c>
      <c r="Y1056" s="5">
        <f t="shared" ref="Y1056:Y1119" si="514">const*($R1056/omega)*N1056*(wy*I1056-wz*(H1056-T1056))</f>
        <v>-8.9137885448251852E-2</v>
      </c>
      <c r="Z1056" s="5">
        <f t="shared" ref="Z1056:Z1119" si="515">const*($R1056/omega)*N1056*(wz*(G1056-S1056)-wx*I1056)</f>
        <v>14.658778286381892</v>
      </c>
      <c r="AA1056" s="5">
        <f t="shared" ref="AA1056:AA1119" si="516">const*($R1056/omega)*N1056*(wx*(H1056-T1056)-wy*(G1056-S1056))</f>
        <v>8.8071901078521968</v>
      </c>
      <c r="AB1056" s="5">
        <f t="shared" ref="AB1056:AB1119" si="517">U1056+Y1056</f>
        <v>0.71599385249962999</v>
      </c>
      <c r="AC1056" s="5">
        <f t="shared" ref="AC1056:AC1119" si="518">V1056+Z1056</f>
        <v>1.6498069847651458</v>
      </c>
      <c r="AD1056" s="5">
        <f t="shared" ref="AD1056:AD1119" si="519">W1056+AA1056-32.174</f>
        <v>-1.7063947712284886</v>
      </c>
      <c r="AE1056">
        <f t="shared" si="508"/>
        <v>0</v>
      </c>
    </row>
    <row r="1057" spans="1:31" x14ac:dyDescent="0.2">
      <c r="A1057">
        <f t="shared" si="507"/>
        <v>10.249999999999826</v>
      </c>
      <c r="B1057" s="5">
        <f t="shared" ref="B1057:B1120" si="520">B1056+G1056*dt+0.5*AB1056*dt*dt</f>
        <v>-66.012812707124297</v>
      </c>
      <c r="C1057" s="5">
        <f t="shared" ref="C1057:C1120" si="521">C1056+H1056*dt+0.5*AC1056*dt*dt</f>
        <v>648.36967169138711</v>
      </c>
      <c r="D1057" s="5">
        <f t="shared" ref="D1057:D1120" si="522">D1056+I1056*dt+0.5*AD1056*dt*dt</f>
        <v>-387.82010061643979</v>
      </c>
      <c r="E1057" s="2">
        <f t="shared" si="499"/>
        <v>651.72150694196284</v>
      </c>
      <c r="F1057" s="2">
        <f t="shared" si="500"/>
        <v>-5.8134540567557744</v>
      </c>
      <c r="G1057" s="3">
        <f t="shared" ref="G1057:G1120" si="523">G1056+AB1056*dt</f>
        <v>-3.522667980441319</v>
      </c>
      <c r="H1057" s="3">
        <f t="shared" ref="H1057:H1120" si="524">H1056+AC1056*dt</f>
        <v>57.049934876745496</v>
      </c>
      <c r="I1057" s="3">
        <f t="shared" ref="I1057:I1120" si="525">I1056+AD1056*dt</f>
        <v>-94.979831438528066</v>
      </c>
      <c r="J1057" s="2">
        <f t="shared" si="501"/>
        <v>110.85248143019864</v>
      </c>
      <c r="K1057" s="2">
        <f t="shared" ref="K1057:K1120" si="526">J1057/1.467</f>
        <v>75.564063687933626</v>
      </c>
      <c r="L1057" s="6">
        <f t="shared" si="509"/>
        <v>2959.0194671151726</v>
      </c>
      <c r="M1057" s="2">
        <f t="shared" si="510"/>
        <v>37.501461996424929</v>
      </c>
      <c r="N1057" s="2">
        <f t="shared" ref="N1057:N1120" si="527">IF(D1057&gt;=hwind,SQRT((G1057-vxw)^2+(H1057-vyw)^2+I1057^2),J1057)</f>
        <v>110.85248143019864</v>
      </c>
      <c r="O1057" s="2">
        <f t="shared" ref="O1057:O1120" si="528">J1057/1.467</f>
        <v>75.564063687933626</v>
      </c>
      <c r="P1057" s="5">
        <f t="shared" si="511"/>
        <v>0.38713647220596731</v>
      </c>
      <c r="Q1057" s="4">
        <f t="shared" ref="Q1057:Q1120" si="529">(M1057/N1057)</f>
        <v>0.33830060917525578</v>
      </c>
      <c r="R1057" s="4">
        <f t="shared" si="512"/>
        <v>0.27611237968698887</v>
      </c>
      <c r="S1057" s="4">
        <f t="shared" si="502"/>
        <v>0</v>
      </c>
      <c r="T1057" s="4">
        <f t="shared" si="503"/>
        <v>0</v>
      </c>
      <c r="U1057" s="5">
        <f t="shared" si="504"/>
        <v>0.80366417354739805</v>
      </c>
      <c r="V1057" s="5">
        <f t="shared" si="505"/>
        <v>-13.01541587745905</v>
      </c>
      <c r="W1057" s="5">
        <f t="shared" si="506"/>
        <v>21.66877155625464</v>
      </c>
      <c r="X1057" s="5">
        <f t="shared" si="513"/>
        <v>1</v>
      </c>
      <c r="Y1057" s="5">
        <f t="shared" si="514"/>
        <v>-8.9416940924853888E-2</v>
      </c>
      <c r="Z1057" s="5">
        <f t="shared" si="515"/>
        <v>14.663462613395833</v>
      </c>
      <c r="AA1057" s="5">
        <f t="shared" si="516"/>
        <v>8.810971347092325</v>
      </c>
      <c r="AB1057" s="5">
        <f t="shared" si="517"/>
        <v>0.71424723262254419</v>
      </c>
      <c r="AC1057" s="5">
        <f t="shared" si="518"/>
        <v>1.6480467359367825</v>
      </c>
      <c r="AD1057" s="5">
        <f t="shared" si="519"/>
        <v>-1.6942570966530326</v>
      </c>
      <c r="AE1057">
        <f t="shared" si="508"/>
        <v>0</v>
      </c>
    </row>
    <row r="1058" spans="1:31" x14ac:dyDescent="0.2">
      <c r="A1058">
        <f t="shared" si="507"/>
        <v>10.259999999999826</v>
      </c>
      <c r="B1058" s="5">
        <f t="shared" si="520"/>
        <v>-66.04800367456707</v>
      </c>
      <c r="C1058" s="5">
        <f t="shared" si="521"/>
        <v>648.94025344249144</v>
      </c>
      <c r="D1058" s="5">
        <f t="shared" si="522"/>
        <v>-388.76998364367995</v>
      </c>
      <c r="E1058" s="2">
        <f t="shared" ref="E1058:E1121" si="530">SQRT(B1058^2+C1058^2)</f>
        <v>652.29271905134783</v>
      </c>
      <c r="F1058" s="2">
        <f t="shared" ref="F1058:F1121" si="531">ATAN2(C1058,B1058)*180/PI()</f>
        <v>-5.8114527493563335</v>
      </c>
      <c r="G1058" s="3">
        <f t="shared" si="523"/>
        <v>-3.5155255081150938</v>
      </c>
      <c r="H1058" s="3">
        <f t="shared" si="524"/>
        <v>57.066415344104861</v>
      </c>
      <c r="I1058" s="3">
        <f t="shared" si="525"/>
        <v>-94.996774009494601</v>
      </c>
      <c r="J1058" s="2">
        <f t="shared" ref="J1058:J1121" si="532">SQRT(G1058^2+H1058^2+I1058^2)</f>
        <v>110.87525310922669</v>
      </c>
      <c r="K1058" s="2">
        <f t="shared" si="526"/>
        <v>75.579586304857997</v>
      </c>
      <c r="L1058" s="6">
        <f t="shared" si="509"/>
        <v>2959.0167599015508</v>
      </c>
      <c r="M1058" s="2">
        <f t="shared" si="510"/>
        <v>37.501427686252292</v>
      </c>
      <c r="N1058" s="2">
        <f t="shared" si="527"/>
        <v>110.87525310922669</v>
      </c>
      <c r="O1058" s="2">
        <f t="shared" si="528"/>
        <v>75.579586304857997</v>
      </c>
      <c r="P1058" s="5">
        <f t="shared" si="511"/>
        <v>0.3871363142271711</v>
      </c>
      <c r="Q1058" s="4">
        <f t="shared" si="529"/>
        <v>0.33823081918296466</v>
      </c>
      <c r="R1058" s="4">
        <f t="shared" si="512"/>
        <v>0.27608817712096984</v>
      </c>
      <c r="S1058" s="4">
        <f t="shared" ref="S1058:S1121" si="533">IF(D1058&gt;=hwind,vxw,0)</f>
        <v>0</v>
      </c>
      <c r="T1058" s="4">
        <f t="shared" ref="T1058:T1121" si="534">IF(D1058&gt;=hwind,vyw,0)</f>
        <v>0</v>
      </c>
      <c r="U1058" s="5">
        <f t="shared" ref="U1058:U1121" si="535">-const*$P1058*$N1058*(G1058-S1058)</f>
        <v>0.80219911366800933</v>
      </c>
      <c r="V1058" s="5">
        <f t="shared" ref="V1058:V1121" si="536">-const*$P1058*$N1058*(H1058-T1058)</f>
        <v>-13.021844871720576</v>
      </c>
      <c r="W1058" s="5">
        <f t="shared" ref="W1058:W1121" si="537">-const*$P1058*$N1058*I1058</f>
        <v>21.677080065505205</v>
      </c>
      <c r="X1058" s="5">
        <f t="shared" si="513"/>
        <v>0.99999999999999978</v>
      </c>
      <c r="Y1058" s="5">
        <f t="shared" si="514"/>
        <v>-8.9698126335096356E-2</v>
      </c>
      <c r="Z1058" s="5">
        <f t="shared" si="515"/>
        <v>14.668119207841523</v>
      </c>
      <c r="AA1058" s="5">
        <f t="shared" si="516"/>
        <v>8.8147447933231415</v>
      </c>
      <c r="AB1058" s="5">
        <f t="shared" si="517"/>
        <v>0.71250098733291301</v>
      </c>
      <c r="AC1058" s="5">
        <f t="shared" si="518"/>
        <v>1.6462743361209462</v>
      </c>
      <c r="AD1058" s="5">
        <f t="shared" si="519"/>
        <v>-1.6821751411716548</v>
      </c>
      <c r="AE1058">
        <f t="shared" si="508"/>
        <v>0</v>
      </c>
    </row>
    <row r="1059" spans="1:31" x14ac:dyDescent="0.2">
      <c r="A1059">
        <f t="shared" si="507"/>
        <v>10.269999999999825</v>
      </c>
      <c r="B1059" s="5">
        <f t="shared" si="520"/>
        <v>-66.083123304598857</v>
      </c>
      <c r="C1059" s="5">
        <f t="shared" si="521"/>
        <v>649.51099990964929</v>
      </c>
      <c r="D1059" s="5">
        <f t="shared" si="522"/>
        <v>-389.72003549253196</v>
      </c>
      <c r="E1059" s="2">
        <f t="shared" si="530"/>
        <v>652.86408860445317</v>
      </c>
      <c r="F1059" s="2">
        <f t="shared" si="531"/>
        <v>-5.8094472523136265</v>
      </c>
      <c r="G1059" s="3">
        <f t="shared" si="523"/>
        <v>-3.5084004982417647</v>
      </c>
      <c r="H1059" s="3">
        <f t="shared" si="524"/>
        <v>57.082878087466071</v>
      </c>
      <c r="I1059" s="3">
        <f t="shared" si="525"/>
        <v>-95.013595760906313</v>
      </c>
      <c r="J1059" s="2">
        <f t="shared" si="532"/>
        <v>110.8979135251042</v>
      </c>
      <c r="K1059" s="2">
        <f t="shared" si="526"/>
        <v>75.595033077780641</v>
      </c>
      <c r="L1059" s="6">
        <f t="shared" si="509"/>
        <v>2959.0140540766024</v>
      </c>
      <c r="M1059" s="2">
        <f t="shared" si="510"/>
        <v>37.501393393679159</v>
      </c>
      <c r="N1059" s="2">
        <f t="shared" si="527"/>
        <v>110.8979135251042</v>
      </c>
      <c r="O1059" s="2">
        <f t="shared" si="528"/>
        <v>75.595033077780641</v>
      </c>
      <c r="P1059" s="5">
        <f t="shared" si="511"/>
        <v>0.387136156329555</v>
      </c>
      <c r="Q1059" s="4">
        <f t="shared" si="529"/>
        <v>0.33816139728535005</v>
      </c>
      <c r="R1059" s="4">
        <f t="shared" si="512"/>
        <v>0.27606409650767411</v>
      </c>
      <c r="S1059" s="4">
        <f t="shared" si="533"/>
        <v>0</v>
      </c>
      <c r="T1059" s="4">
        <f t="shared" si="534"/>
        <v>0</v>
      </c>
      <c r="U1059" s="5">
        <f t="shared" si="535"/>
        <v>0.8007365678396986</v>
      </c>
      <c r="V1059" s="5">
        <f t="shared" si="536"/>
        <v>-13.028258291798858</v>
      </c>
      <c r="W1059" s="5">
        <f t="shared" si="537"/>
        <v>21.685340828626774</v>
      </c>
      <c r="X1059" s="5">
        <f t="shared" si="513"/>
        <v>1</v>
      </c>
      <c r="Y1059" s="5">
        <f t="shared" si="514"/>
        <v>-8.998142425335609E-2</v>
      </c>
      <c r="Z1059" s="5">
        <f t="shared" si="515"/>
        <v>14.672748180789101</v>
      </c>
      <c r="AA1059" s="5">
        <f t="shared" si="516"/>
        <v>8.8185104434338761</v>
      </c>
      <c r="AB1059" s="5">
        <f t="shared" si="517"/>
        <v>0.71075514358634251</v>
      </c>
      <c r="AC1059" s="5">
        <f t="shared" si="518"/>
        <v>1.6444898889902433</v>
      </c>
      <c r="AD1059" s="5">
        <f t="shared" si="519"/>
        <v>-1.670148727939349</v>
      </c>
      <c r="AE1059">
        <f t="shared" si="508"/>
        <v>0</v>
      </c>
    </row>
    <row r="1060" spans="1:31" x14ac:dyDescent="0.2">
      <c r="A1060">
        <f t="shared" si="507"/>
        <v>10.279999999999825</v>
      </c>
      <c r="B1060" s="5">
        <f t="shared" si="520"/>
        <v>-66.118171771824095</v>
      </c>
      <c r="C1060" s="5">
        <f t="shared" si="521"/>
        <v>650.0819109150184</v>
      </c>
      <c r="D1060" s="5">
        <f t="shared" si="522"/>
        <v>-390.67025495757741</v>
      </c>
      <c r="E1060" s="2">
        <f t="shared" si="530"/>
        <v>653.43561544912006</v>
      </c>
      <c r="F1060" s="2">
        <f t="shared" si="531"/>
        <v>-5.8074375948745658</v>
      </c>
      <c r="G1060" s="3">
        <f t="shared" si="523"/>
        <v>-3.5012929468059011</v>
      </c>
      <c r="H1060" s="3">
        <f t="shared" si="524"/>
        <v>57.099322986355972</v>
      </c>
      <c r="I1060" s="3">
        <f t="shared" si="525"/>
        <v>-95.030297248185704</v>
      </c>
      <c r="J1060" s="2">
        <f t="shared" si="532"/>
        <v>110.92046309350715</v>
      </c>
      <c r="K1060" s="2">
        <f t="shared" si="526"/>
        <v>75.610404290052585</v>
      </c>
      <c r="L1060" s="6">
        <f t="shared" si="509"/>
        <v>2959.0113496384365</v>
      </c>
      <c r="M1060" s="2">
        <f t="shared" si="510"/>
        <v>37.50135911868157</v>
      </c>
      <c r="N1060" s="2">
        <f t="shared" si="527"/>
        <v>110.92046309350715</v>
      </c>
      <c r="O1060" s="2">
        <f t="shared" si="528"/>
        <v>75.610404290052585</v>
      </c>
      <c r="P1060" s="5">
        <f t="shared" si="511"/>
        <v>0.38713599851300851</v>
      </c>
      <c r="Q1060" s="4">
        <f t="shared" si="529"/>
        <v>0.33809234178068226</v>
      </c>
      <c r="R1060" s="4">
        <f t="shared" si="512"/>
        <v>0.27604013734502975</v>
      </c>
      <c r="S1060" s="4">
        <f t="shared" si="533"/>
        <v>0</v>
      </c>
      <c r="T1060" s="4">
        <f t="shared" si="534"/>
        <v>0</v>
      </c>
      <c r="U1060" s="5">
        <f t="shared" si="535"/>
        <v>0.7992765454746309</v>
      </c>
      <c r="V1060" s="5">
        <f t="shared" si="536"/>
        <v>-13.03465614527021</v>
      </c>
      <c r="W1060" s="5">
        <f t="shared" si="537"/>
        <v>21.693554025306149</v>
      </c>
      <c r="X1060" s="5">
        <f t="shared" si="513"/>
        <v>0.99999999999999978</v>
      </c>
      <c r="Y1060" s="5">
        <f t="shared" si="514"/>
        <v>-9.0266817323160539E-2</v>
      </c>
      <c r="Z1060" s="5">
        <f t="shared" si="515"/>
        <v>14.677349643062344</v>
      </c>
      <c r="AA1060" s="5">
        <f t="shared" si="516"/>
        <v>8.8222682944383166</v>
      </c>
      <c r="AB1060" s="5">
        <f t="shared" si="517"/>
        <v>0.70900972815147034</v>
      </c>
      <c r="AC1060" s="5">
        <f t="shared" si="518"/>
        <v>1.6426934977921341</v>
      </c>
      <c r="AD1060" s="5">
        <f t="shared" si="519"/>
        <v>-1.6581776802555339</v>
      </c>
      <c r="AE1060">
        <f t="shared" si="508"/>
        <v>0</v>
      </c>
    </row>
    <row r="1061" spans="1:31" x14ac:dyDescent="0.2">
      <c r="A1061">
        <f t="shared" si="507"/>
        <v>10.289999999999825</v>
      </c>
      <c r="B1061" s="5">
        <f t="shared" si="520"/>
        <v>-66.15314925080574</v>
      </c>
      <c r="C1061" s="5">
        <f t="shared" si="521"/>
        <v>650.6529862795569</v>
      </c>
      <c r="D1061" s="5">
        <f t="shared" si="522"/>
        <v>-391.62064083894325</v>
      </c>
      <c r="E1061" s="2">
        <f t="shared" si="530"/>
        <v>654.00729943197473</v>
      </c>
      <c r="F1061" s="2">
        <f t="shared" si="531"/>
        <v>-5.805423806194951</v>
      </c>
      <c r="G1061" s="3">
        <f t="shared" si="523"/>
        <v>-3.4942028495243864</v>
      </c>
      <c r="H1061" s="3">
        <f t="shared" si="524"/>
        <v>57.115749921333894</v>
      </c>
      <c r="I1061" s="3">
        <f t="shared" si="525"/>
        <v>-95.046879024988257</v>
      </c>
      <c r="J1061" s="2">
        <f t="shared" si="532"/>
        <v>110.94290222912292</v>
      </c>
      <c r="K1061" s="2">
        <f t="shared" si="526"/>
        <v>75.625700224350993</v>
      </c>
      <c r="L1061" s="6">
        <f t="shared" si="509"/>
        <v>2959.00864658515</v>
      </c>
      <c r="M1061" s="2">
        <f t="shared" si="510"/>
        <v>37.501324861235403</v>
      </c>
      <c r="N1061" s="2">
        <f t="shared" si="527"/>
        <v>110.94290222912292</v>
      </c>
      <c r="O1061" s="2">
        <f t="shared" si="528"/>
        <v>75.625700224350993</v>
      </c>
      <c r="P1061" s="5">
        <f t="shared" si="511"/>
        <v>0.38713584077742025</v>
      </c>
      <c r="Q1061" s="4">
        <f t="shared" si="529"/>
        <v>0.33802365097486303</v>
      </c>
      <c r="R1061" s="4">
        <f t="shared" si="512"/>
        <v>0.27601629913264475</v>
      </c>
      <c r="S1061" s="4">
        <f t="shared" si="533"/>
        <v>0</v>
      </c>
      <c r="T1061" s="4">
        <f t="shared" si="534"/>
        <v>0</v>
      </c>
      <c r="U1061" s="5">
        <f t="shared" si="535"/>
        <v>0.79781905586773516</v>
      </c>
      <c r="V1061" s="5">
        <f t="shared" si="536"/>
        <v>-13.041038439888734</v>
      </c>
      <c r="W1061" s="5">
        <f t="shared" si="537"/>
        <v>21.701719834958237</v>
      </c>
      <c r="X1061" s="5">
        <f t="shared" si="513"/>
        <v>0.99999999999999978</v>
      </c>
      <c r="Y1061" s="5">
        <f t="shared" si="514"/>
        <v>-9.0554288257179996E-2</v>
      </c>
      <c r="Z1061" s="5">
        <f t="shared" si="515"/>
        <v>14.681923705237738</v>
      </c>
      <c r="AA1061" s="5">
        <f t="shared" si="516"/>
        <v>8.8260183434742832</v>
      </c>
      <c r="AB1061" s="5">
        <f t="shared" si="517"/>
        <v>0.70726476761055512</v>
      </c>
      <c r="AC1061" s="5">
        <f t="shared" si="518"/>
        <v>1.640885265349004</v>
      </c>
      <c r="AD1061" s="5">
        <f t="shared" si="519"/>
        <v>-1.646261821567478</v>
      </c>
      <c r="AE1061">
        <f t="shared" si="508"/>
        <v>0</v>
      </c>
    </row>
    <row r="1062" spans="1:31" x14ac:dyDescent="0.2">
      <c r="A1062">
        <f t="shared" si="507"/>
        <v>10.299999999999825</v>
      </c>
      <c r="B1062" s="5">
        <f t="shared" si="520"/>
        <v>-66.188055916062595</v>
      </c>
      <c r="C1062" s="5">
        <f t="shared" si="521"/>
        <v>651.22422582303352</v>
      </c>
      <c r="D1062" s="5">
        <f t="shared" si="522"/>
        <v>-392.5711919422842</v>
      </c>
      <c r="E1062" s="2">
        <f t="shared" si="530"/>
        <v>654.5791403984374</v>
      </c>
      <c r="F1062" s="2">
        <f t="shared" si="531"/>
        <v>-5.8034059153394537</v>
      </c>
      <c r="G1062" s="3">
        <f t="shared" si="523"/>
        <v>-3.4871302018482808</v>
      </c>
      <c r="H1062" s="3">
        <f t="shared" si="524"/>
        <v>57.132158773987385</v>
      </c>
      <c r="I1062" s="3">
        <f t="shared" si="525"/>
        <v>-95.063341643203927</v>
      </c>
      <c r="J1062" s="2">
        <f t="shared" si="532"/>
        <v>110.96523134564833</v>
      </c>
      <c r="K1062" s="2">
        <f t="shared" si="526"/>
        <v>75.640921162677799</v>
      </c>
      <c r="L1062" s="6">
        <f t="shared" si="509"/>
        <v>2959.0059449148275</v>
      </c>
      <c r="M1062" s="2">
        <f t="shared" si="510"/>
        <v>37.501290621316386</v>
      </c>
      <c r="N1062" s="2">
        <f t="shared" si="527"/>
        <v>110.96523134564833</v>
      </c>
      <c r="O1062" s="2">
        <f t="shared" si="528"/>
        <v>75.640921162677799</v>
      </c>
      <c r="P1062" s="5">
        <f t="shared" si="511"/>
        <v>0.38713568312267826</v>
      </c>
      <c r="Q1062" s="4">
        <f t="shared" si="529"/>
        <v>0.33795532318139088</v>
      </c>
      <c r="R1062" s="4">
        <f t="shared" si="512"/>
        <v>0.27599258137180427</v>
      </c>
      <c r="S1062" s="4">
        <f t="shared" si="533"/>
        <v>0</v>
      </c>
      <c r="T1062" s="4">
        <f t="shared" si="534"/>
        <v>0</v>
      </c>
      <c r="U1062" s="5">
        <f t="shared" si="535"/>
        <v>0.79636410819728431</v>
      </c>
      <c r="V1062" s="5">
        <f t="shared" si="536"/>
        <v>-13.047405183585301</v>
      </c>
      <c r="W1062" s="5">
        <f t="shared" si="537"/>
        <v>21.709838436723118</v>
      </c>
      <c r="X1062" s="5">
        <f t="shared" si="513"/>
        <v>0.99999999999999978</v>
      </c>
      <c r="Y1062" s="5">
        <f t="shared" si="514"/>
        <v>-9.0843819837211931E-2</v>
      </c>
      <c r="Z1062" s="5">
        <f t="shared" si="515"/>
        <v>14.686470477643628</v>
      </c>
      <c r="AA1062" s="5">
        <f t="shared" si="516"/>
        <v>8.8297605878030616</v>
      </c>
      <c r="AB1062" s="5">
        <f t="shared" si="517"/>
        <v>0.70552028836007241</v>
      </c>
      <c r="AC1062" s="5">
        <f t="shared" si="518"/>
        <v>1.6390652940583266</v>
      </c>
      <c r="AD1062" s="5">
        <f t="shared" si="519"/>
        <v>-1.6344009754738202</v>
      </c>
      <c r="AE1062">
        <f t="shared" si="508"/>
        <v>0</v>
      </c>
    </row>
    <row r="1063" spans="1:31" x14ac:dyDescent="0.2">
      <c r="A1063">
        <f t="shared" si="507"/>
        <v>10.309999999999825</v>
      </c>
      <c r="B1063" s="5">
        <f t="shared" si="520"/>
        <v>-66.222891942066667</v>
      </c>
      <c r="C1063" s="5">
        <f t="shared" si="521"/>
        <v>651.79562936403818</v>
      </c>
      <c r="D1063" s="5">
        <f t="shared" si="522"/>
        <v>-393.52190707876503</v>
      </c>
      <c r="E1063" s="2">
        <f t="shared" si="530"/>
        <v>655.15113819273279</v>
      </c>
      <c r="F1063" s="2">
        <f t="shared" si="531"/>
        <v>-5.8013839512815863</v>
      </c>
      <c r="G1063" s="3">
        <f t="shared" si="523"/>
        <v>-3.48007499896468</v>
      </c>
      <c r="H1063" s="3">
        <f t="shared" si="524"/>
        <v>57.148549426927971</v>
      </c>
      <c r="I1063" s="3">
        <f t="shared" si="525"/>
        <v>-95.079685652958659</v>
      </c>
      <c r="J1063" s="2">
        <f t="shared" si="532"/>
        <v>110.98745085578766</v>
      </c>
      <c r="K1063" s="2">
        <f t="shared" si="526"/>
        <v>75.656067386358316</v>
      </c>
      <c r="L1063" s="6">
        <f t="shared" si="509"/>
        <v>2959.0032446255391</v>
      </c>
      <c r="M1063" s="2">
        <f t="shared" si="510"/>
        <v>37.501256398900061</v>
      </c>
      <c r="N1063" s="2">
        <f t="shared" si="527"/>
        <v>110.98745085578766</v>
      </c>
      <c r="O1063" s="2">
        <f t="shared" si="528"/>
        <v>75.656067386358316</v>
      </c>
      <c r="P1063" s="5">
        <f t="shared" si="511"/>
        <v>0.38713552554866976</v>
      </c>
      <c r="Q1063" s="4">
        <f t="shared" si="529"/>
        <v>0.33788735672132508</v>
      </c>
      <c r="R1063" s="4">
        <f t="shared" si="512"/>
        <v>0.27596898356546684</v>
      </c>
      <c r="S1063" s="4">
        <f t="shared" si="533"/>
        <v>0</v>
      </c>
      <c r="T1063" s="4">
        <f t="shared" si="534"/>
        <v>0</v>
      </c>
      <c r="U1063" s="5">
        <f t="shared" si="535"/>
        <v>0.79491171152547524</v>
      </c>
      <c r="V1063" s="5">
        <f t="shared" si="536"/>
        <v>-13.053756384466526</v>
      </c>
      <c r="W1063" s="5">
        <f t="shared" si="537"/>
        <v>21.717910009463168</v>
      </c>
      <c r="X1063" s="5">
        <f t="shared" si="513"/>
        <v>1</v>
      </c>
      <c r="Y1063" s="5">
        <f t="shared" si="514"/>
        <v>-9.1135394914171927E-2</v>
      </c>
      <c r="Z1063" s="5">
        <f t="shared" si="515"/>
        <v>14.690990070359316</v>
      </c>
      <c r="AA1063" s="5">
        <f t="shared" si="516"/>
        <v>8.8334950248088422</v>
      </c>
      <c r="AB1063" s="5">
        <f t="shared" si="517"/>
        <v>0.70377631661130335</v>
      </c>
      <c r="AC1063" s="5">
        <f t="shared" si="518"/>
        <v>1.6372336858927898</v>
      </c>
      <c r="AD1063" s="5">
        <f t="shared" si="519"/>
        <v>-1.6225949657279912</v>
      </c>
      <c r="AE1063">
        <f t="shared" si="508"/>
        <v>0</v>
      </c>
    </row>
    <row r="1064" spans="1:31" x14ac:dyDescent="0.2">
      <c r="A1064">
        <f t="shared" si="507"/>
        <v>10.319999999999824</v>
      </c>
      <c r="B1064" s="5">
        <f t="shared" si="520"/>
        <v>-66.25765750324048</v>
      </c>
      <c r="C1064" s="5">
        <f t="shared" si="521"/>
        <v>652.36719671999174</v>
      </c>
      <c r="D1064" s="5">
        <f t="shared" si="522"/>
        <v>-394.4727850650429</v>
      </c>
      <c r="E1064" s="2">
        <f t="shared" si="530"/>
        <v>655.72329265789938</v>
      </c>
      <c r="F1064" s="2">
        <f t="shared" si="531"/>
        <v>-5.7993579429036846</v>
      </c>
      <c r="G1064" s="3">
        <f t="shared" si="523"/>
        <v>-3.473037235798567</v>
      </c>
      <c r="H1064" s="3">
        <f t="shared" si="524"/>
        <v>57.1649217637869</v>
      </c>
      <c r="I1064" s="3">
        <f t="shared" si="525"/>
        <v>-95.095911602615942</v>
      </c>
      <c r="J1064" s="2">
        <f t="shared" si="532"/>
        <v>111.00956117125077</v>
      </c>
      <c r="K1064" s="2">
        <f t="shared" si="526"/>
        <v>75.671139176040057</v>
      </c>
      <c r="L1064" s="6">
        <f t="shared" si="509"/>
        <v>2959.0005457153434</v>
      </c>
      <c r="M1064" s="2">
        <f t="shared" si="510"/>
        <v>37.501222193961816</v>
      </c>
      <c r="N1064" s="2">
        <f t="shared" si="527"/>
        <v>111.00956117125077</v>
      </c>
      <c r="O1064" s="2">
        <f t="shared" si="528"/>
        <v>75.671139176040057</v>
      </c>
      <c r="P1064" s="5">
        <f t="shared" si="511"/>
        <v>0.3871353680552812</v>
      </c>
      <c r="Q1064" s="4">
        <f t="shared" si="529"/>
        <v>0.33781974992325142</v>
      </c>
      <c r="R1064" s="4">
        <f t="shared" si="512"/>
        <v>0.275945505218262</v>
      </c>
      <c r="S1064" s="4">
        <f t="shared" si="533"/>
        <v>0</v>
      </c>
      <c r="T1064" s="4">
        <f t="shared" si="534"/>
        <v>0</v>
      </c>
      <c r="U1064" s="5">
        <f t="shared" si="535"/>
        <v>0.79346187479901065</v>
      </c>
      <c r="V1064" s="5">
        <f t="shared" si="536"/>
        <v>-13.060092050813777</v>
      </c>
      <c r="W1064" s="5">
        <f t="shared" si="537"/>
        <v>21.72593473176023</v>
      </c>
      <c r="X1064" s="5">
        <f t="shared" si="513"/>
        <v>1</v>
      </c>
      <c r="Y1064" s="5">
        <f t="shared" si="514"/>
        <v>-9.1428996408073657E-2</v>
      </c>
      <c r="Z1064" s="5">
        <f t="shared" si="515"/>
        <v>14.695482593214257</v>
      </c>
      <c r="AA1064" s="5">
        <f t="shared" si="516"/>
        <v>8.8372216519981759</v>
      </c>
      <c r="AB1064" s="5">
        <f t="shared" si="517"/>
        <v>0.70203287839093698</v>
      </c>
      <c r="AC1064" s="5">
        <f t="shared" si="518"/>
        <v>1.6353905424004793</v>
      </c>
      <c r="AD1064" s="5">
        <f t="shared" si="519"/>
        <v>-1.6108436162415956</v>
      </c>
      <c r="AE1064">
        <f t="shared" si="508"/>
        <v>0</v>
      </c>
    </row>
    <row r="1065" spans="1:31" x14ac:dyDescent="0.2">
      <c r="A1065">
        <f t="shared" si="507"/>
        <v>10.329999999999824</v>
      </c>
      <c r="B1065" s="5">
        <f t="shared" si="520"/>
        <v>-66.292352773954548</v>
      </c>
      <c r="C1065" s="5">
        <f t="shared" si="521"/>
        <v>652.93892770715672</v>
      </c>
      <c r="D1065" s="5">
        <f t="shared" si="522"/>
        <v>-395.42382472324988</v>
      </c>
      <c r="E1065" s="2">
        <f t="shared" si="530"/>
        <v>656.29560363579924</v>
      </c>
      <c r="F1065" s="2">
        <f t="shared" si="531"/>
        <v>-5.7973279189968991</v>
      </c>
      <c r="G1065" s="3">
        <f t="shared" si="523"/>
        <v>-3.4660169070146578</v>
      </c>
      <c r="H1065" s="3">
        <f t="shared" si="524"/>
        <v>57.181275669210905</v>
      </c>
      <c r="I1065" s="3">
        <f t="shared" si="525"/>
        <v>-95.112020038778354</v>
      </c>
      <c r="J1065" s="2">
        <f t="shared" si="532"/>
        <v>111.03156270275123</v>
      </c>
      <c r="K1065" s="2">
        <f t="shared" si="526"/>
        <v>75.686136811691355</v>
      </c>
      <c r="L1065" s="6">
        <f t="shared" si="509"/>
        <v>2958.9978481822873</v>
      </c>
      <c r="M1065" s="2">
        <f t="shared" si="510"/>
        <v>37.501188006476902</v>
      </c>
      <c r="N1065" s="2">
        <f t="shared" si="527"/>
        <v>111.03156270275123</v>
      </c>
      <c r="O1065" s="2">
        <f t="shared" si="528"/>
        <v>75.686136811691355</v>
      </c>
      <c r="P1065" s="5">
        <f t="shared" si="511"/>
        <v>0.38713521064239842</v>
      </c>
      <c r="Q1065" s="4">
        <f t="shared" si="529"/>
        <v>0.3377525011232474</v>
      </c>
      <c r="R1065" s="4">
        <f t="shared" si="512"/>
        <v>0.27592214583648667</v>
      </c>
      <c r="S1065" s="4">
        <f t="shared" si="533"/>
        <v>0</v>
      </c>
      <c r="T1065" s="4">
        <f t="shared" si="534"/>
        <v>0</v>
      </c>
      <c r="U1065" s="5">
        <f t="shared" si="535"/>
        <v>0.7920146068496775</v>
      </c>
      <c r="V1065" s="5">
        <f t="shared" si="536"/>
        <v>-13.066412191082129</v>
      </c>
      <c r="W1065" s="5">
        <f t="shared" si="537"/>
        <v>21.733912781912782</v>
      </c>
      <c r="X1065" s="5">
        <f t="shared" si="513"/>
        <v>0.99999999999999978</v>
      </c>
      <c r="Y1065" s="5">
        <f t="shared" si="514"/>
        <v>-9.1724607308008424E-2</v>
      </c>
      <c r="Z1065" s="5">
        <f t="shared" si="515"/>
        <v>14.699948155787169</v>
      </c>
      <c r="AA1065" s="5">
        <f t="shared" si="516"/>
        <v>8.8409404669994007</v>
      </c>
      <c r="AB1065" s="5">
        <f t="shared" si="517"/>
        <v>0.70028999954166904</v>
      </c>
      <c r="AC1065" s="5">
        <f t="shared" si="518"/>
        <v>1.6335359647050396</v>
      </c>
      <c r="AD1065" s="5">
        <f t="shared" si="519"/>
        <v>-1.5991467510878152</v>
      </c>
      <c r="AE1065">
        <f t="shared" si="508"/>
        <v>0</v>
      </c>
    </row>
    <row r="1066" spans="1:31" x14ac:dyDescent="0.2">
      <c r="A1066">
        <f t="shared" si="507"/>
        <v>10.339999999999824</v>
      </c>
      <c r="B1066" s="5">
        <f t="shared" si="520"/>
        <v>-66.326977928524727</v>
      </c>
      <c r="C1066" s="5">
        <f t="shared" si="521"/>
        <v>653.51082214064706</v>
      </c>
      <c r="D1066" s="5">
        <f t="shared" si="522"/>
        <v>-396.37502488097522</v>
      </c>
      <c r="E1066" s="2">
        <f t="shared" si="530"/>
        <v>656.86807096712766</v>
      </c>
      <c r="F1066" s="2">
        <f t="shared" si="531"/>
        <v>-5.795293908261173</v>
      </c>
      <c r="G1066" s="3">
        <f t="shared" si="523"/>
        <v>-3.459014007019241</v>
      </c>
      <c r="H1066" s="3">
        <f t="shared" si="524"/>
        <v>57.197611028857956</v>
      </c>
      <c r="I1066" s="3">
        <f t="shared" si="525"/>
        <v>-95.128011506289226</v>
      </c>
      <c r="J1066" s="2">
        <f t="shared" si="532"/>
        <v>111.05345586000458</v>
      </c>
      <c r="K1066" s="2">
        <f t="shared" si="526"/>
        <v>75.701060572600255</v>
      </c>
      <c r="L1066" s="6">
        <f t="shared" si="509"/>
        <v>2958.9951520244035</v>
      </c>
      <c r="M1066" s="2">
        <f t="shared" si="510"/>
        <v>37.501153836420393</v>
      </c>
      <c r="N1066" s="2">
        <f t="shared" si="527"/>
        <v>111.05345586000458</v>
      </c>
      <c r="O1066" s="2">
        <f t="shared" si="528"/>
        <v>75.701060572600255</v>
      </c>
      <c r="P1066" s="5">
        <f t="shared" si="511"/>
        <v>0.38713505330990627</v>
      </c>
      <c r="Q1066" s="4">
        <f t="shared" si="529"/>
        <v>0.33768560866484726</v>
      </c>
      <c r="R1066" s="4">
        <f t="shared" si="512"/>
        <v>0.27589890492810215</v>
      </c>
      <c r="S1066" s="4">
        <f t="shared" si="533"/>
        <v>0</v>
      </c>
      <c r="T1066" s="4">
        <f t="shared" si="534"/>
        <v>0</v>
      </c>
      <c r="U1066" s="5">
        <f t="shared" si="535"/>
        <v>0.79056991639492846</v>
      </c>
      <c r="V1066" s="5">
        <f t="shared" si="536"/>
        <v>-13.072716813899373</v>
      </c>
      <c r="W1066" s="5">
        <f t="shared" si="537"/>
        <v>21.741844337933184</v>
      </c>
      <c r="X1066" s="5">
        <f t="shared" si="513"/>
        <v>1</v>
      </c>
      <c r="Y1066" s="5">
        <f t="shared" si="514"/>
        <v>-9.2022210672125945E-2</v>
      </c>
      <c r="Z1066" s="5">
        <f t="shared" si="515"/>
        <v>14.704386867405274</v>
      </c>
      <c r="AA1066" s="5">
        <f t="shared" si="516"/>
        <v>8.8446514675621035</v>
      </c>
      <c r="AB1066" s="5">
        <f t="shared" si="517"/>
        <v>0.69854770572280256</v>
      </c>
      <c r="AC1066" s="5">
        <f t="shared" si="518"/>
        <v>1.6316700535059017</v>
      </c>
      <c r="AD1066" s="5">
        <f t="shared" si="519"/>
        <v>-1.5875041945047101</v>
      </c>
      <c r="AE1066">
        <f t="shared" si="508"/>
        <v>0</v>
      </c>
    </row>
    <row r="1067" spans="1:31" x14ac:dyDescent="0.2">
      <c r="A1067">
        <f t="shared" si="507"/>
        <v>10.349999999999824</v>
      </c>
      <c r="B1067" s="5">
        <f t="shared" si="520"/>
        <v>-66.361533141209634</v>
      </c>
      <c r="C1067" s="5">
        <f t="shared" si="521"/>
        <v>654.08287983443836</v>
      </c>
      <c r="D1067" s="5">
        <f t="shared" si="522"/>
        <v>-397.32638437124785</v>
      </c>
      <c r="E1067" s="2">
        <f t="shared" si="530"/>
        <v>657.44069449142262</v>
      </c>
      <c r="F1067" s="2">
        <f t="shared" si="531"/>
        <v>-5.7932559393052321</v>
      </c>
      <c r="G1067" s="3">
        <f t="shared" si="523"/>
        <v>-3.4520285299620128</v>
      </c>
      <c r="H1067" s="3">
        <f t="shared" si="524"/>
        <v>57.213927729393014</v>
      </c>
      <c r="I1067" s="3">
        <f t="shared" si="525"/>
        <v>-95.143886548234278</v>
      </c>
      <c r="J1067" s="2">
        <f t="shared" si="532"/>
        <v>111.07524105172652</v>
      </c>
      <c r="K1067" s="2">
        <f t="shared" si="526"/>
        <v>75.715910737373221</v>
      </c>
      <c r="L1067" s="6">
        <f t="shared" si="509"/>
        <v>2958.9924572397149</v>
      </c>
      <c r="M1067" s="2">
        <f t="shared" si="510"/>
        <v>37.501119683767214</v>
      </c>
      <c r="N1067" s="2">
        <f t="shared" si="527"/>
        <v>111.07524105172652</v>
      </c>
      <c r="O1067" s="2">
        <f t="shared" si="528"/>
        <v>75.715910737373221</v>
      </c>
      <c r="P1067" s="5">
        <f t="shared" si="511"/>
        <v>0.38713489605768936</v>
      </c>
      <c r="Q1067" s="4">
        <f t="shared" si="529"/>
        <v>0.33761907089900761</v>
      </c>
      <c r="R1067" s="4">
        <f t="shared" si="512"/>
        <v>0.27587578200273055</v>
      </c>
      <c r="S1067" s="4">
        <f t="shared" si="533"/>
        <v>0</v>
      </c>
      <c r="T1067" s="4">
        <f t="shared" si="534"/>
        <v>0</v>
      </c>
      <c r="U1067" s="5">
        <f t="shared" si="535"/>
        <v>0.78912781203846305</v>
      </c>
      <c r="V1067" s="5">
        <f t="shared" si="536"/>
        <v>-13.079005928064996</v>
      </c>
      <c r="W1067" s="5">
        <f t="shared" si="537"/>
        <v>21.749729577544972</v>
      </c>
      <c r="X1067" s="5">
        <f t="shared" si="513"/>
        <v>0.99999999999999978</v>
      </c>
      <c r="Y1067" s="5">
        <f t="shared" si="514"/>
        <v>-9.2321789627604192E-2</v>
      </c>
      <c r="Z1067" s="5">
        <f t="shared" si="515"/>
        <v>14.708798837143434</v>
      </c>
      <c r="AA1067" s="5">
        <f t="shared" si="516"/>
        <v>8.8483546515565354</v>
      </c>
      <c r="AB1067" s="5">
        <f t="shared" si="517"/>
        <v>0.69680602241085887</v>
      </c>
      <c r="AC1067" s="5">
        <f t="shared" si="518"/>
        <v>1.6297929090784375</v>
      </c>
      <c r="AD1067" s="5">
        <f t="shared" si="519"/>
        <v>-1.5759157708984901</v>
      </c>
      <c r="AE1067">
        <f t="shared" si="508"/>
        <v>0</v>
      </c>
    </row>
    <row r="1068" spans="1:31" x14ac:dyDescent="0.2">
      <c r="A1068">
        <f t="shared" si="507"/>
        <v>10.359999999999824</v>
      </c>
      <c r="B1068" s="5">
        <f t="shared" si="520"/>
        <v>-66.396018586208129</v>
      </c>
      <c r="C1068" s="5">
        <f t="shared" si="521"/>
        <v>654.65510060137774</v>
      </c>
      <c r="D1068" s="5">
        <f t="shared" si="522"/>
        <v>-398.27790203251874</v>
      </c>
      <c r="E1068" s="2">
        <f t="shared" si="530"/>
        <v>658.01347404707462</v>
      </c>
      <c r="F1068" s="2">
        <f t="shared" si="531"/>
        <v>-5.791214040646584</v>
      </c>
      <c r="G1068" s="3">
        <f t="shared" si="523"/>
        <v>-3.4450604697379044</v>
      </c>
      <c r="H1068" s="3">
        <f t="shared" si="524"/>
        <v>57.230225658483796</v>
      </c>
      <c r="I1068" s="3">
        <f t="shared" si="525"/>
        <v>-95.159645705943262</v>
      </c>
      <c r="J1068" s="2">
        <f t="shared" si="532"/>
        <v>111.09691868563131</v>
      </c>
      <c r="K1068" s="2">
        <f t="shared" si="526"/>
        <v>75.730687583934085</v>
      </c>
      <c r="L1068" s="6">
        <f t="shared" si="509"/>
        <v>2958.98976382623</v>
      </c>
      <c r="M1068" s="2">
        <f t="shared" si="510"/>
        <v>37.501085548492149</v>
      </c>
      <c r="N1068" s="2">
        <f t="shared" si="527"/>
        <v>111.09691868563131</v>
      </c>
      <c r="O1068" s="2">
        <f t="shared" si="528"/>
        <v>75.730687583934085</v>
      </c>
      <c r="P1068" s="5">
        <f t="shared" si="511"/>
        <v>0.3871347388856311</v>
      </c>
      <c r="Q1068" s="4">
        <f t="shared" si="529"/>
        <v>0.33755288618407325</v>
      </c>
      <c r="R1068" s="4">
        <f t="shared" si="512"/>
        <v>0.27585277657165214</v>
      </c>
      <c r="S1068" s="4">
        <f t="shared" si="533"/>
        <v>0</v>
      </c>
      <c r="T1068" s="4">
        <f t="shared" si="534"/>
        <v>0</v>
      </c>
      <c r="U1068" s="5">
        <f t="shared" si="535"/>
        <v>0.78768830227080555</v>
      </c>
      <c r="V1068" s="5">
        <f t="shared" si="536"/>
        <v>-13.085279542549159</v>
      </c>
      <c r="W1068" s="5">
        <f t="shared" si="537"/>
        <v>21.757568678180085</v>
      </c>
      <c r="X1068" s="5">
        <f t="shared" si="513"/>
        <v>1</v>
      </c>
      <c r="Y1068" s="5">
        <f t="shared" si="514"/>
        <v>-9.2623327370628908E-2</v>
      </c>
      <c r="Z1068" s="5">
        <f t="shared" si="515"/>
        <v>14.713184173823409</v>
      </c>
      <c r="AA1068" s="5">
        <f t="shared" si="516"/>
        <v>8.8520500169730685</v>
      </c>
      <c r="AB1068" s="5">
        <f t="shared" si="517"/>
        <v>0.6950649749001766</v>
      </c>
      <c r="AC1068" s="5">
        <f t="shared" si="518"/>
        <v>1.6279046312742498</v>
      </c>
      <c r="AD1068" s="5">
        <f t="shared" si="519"/>
        <v>-1.5643813048468473</v>
      </c>
      <c r="AE1068">
        <f t="shared" si="508"/>
        <v>0</v>
      </c>
    </row>
    <row r="1069" spans="1:31" x14ac:dyDescent="0.2">
      <c r="A1069">
        <f t="shared" si="507"/>
        <v>10.369999999999823</v>
      </c>
      <c r="B1069" s="5">
        <f t="shared" si="520"/>
        <v>-66.430434437656771</v>
      </c>
      <c r="C1069" s="5">
        <f t="shared" si="521"/>
        <v>655.22748425319412</v>
      </c>
      <c r="D1069" s="5">
        <f t="shared" si="522"/>
        <v>-399.22957670864344</v>
      </c>
      <c r="E1069" s="2">
        <f t="shared" si="530"/>
        <v>658.58640947133551</v>
      </c>
      <c r="F1069" s="2">
        <f t="shared" si="531"/>
        <v>-5.7891682407115033</v>
      </c>
      <c r="G1069" s="3">
        <f t="shared" si="523"/>
        <v>-3.4381098199889024</v>
      </c>
      <c r="H1069" s="3">
        <f t="shared" si="524"/>
        <v>57.246504704796536</v>
      </c>
      <c r="I1069" s="3">
        <f t="shared" si="525"/>
        <v>-95.175289518991733</v>
      </c>
      <c r="J1069" s="2">
        <f t="shared" si="532"/>
        <v>111.11848916842999</v>
      </c>
      <c r="K1069" s="2">
        <f t="shared" si="526"/>
        <v>75.745391389522823</v>
      </c>
      <c r="L1069" s="6">
        <f t="shared" si="509"/>
        <v>2958.9870717819467</v>
      </c>
      <c r="M1069" s="2">
        <f t="shared" si="510"/>
        <v>37.501051430569809</v>
      </c>
      <c r="N1069" s="2">
        <f t="shared" si="527"/>
        <v>111.11848916842999</v>
      </c>
      <c r="O1069" s="2">
        <f t="shared" si="528"/>
        <v>75.745391389522823</v>
      </c>
      <c r="P1069" s="5">
        <f t="shared" si="511"/>
        <v>0.38713458179361449</v>
      </c>
      <c r="Q1069" s="4">
        <f t="shared" si="529"/>
        <v>0.33748705288574316</v>
      </c>
      <c r="R1069" s="4">
        <f t="shared" si="512"/>
        <v>0.27582988814780179</v>
      </c>
      <c r="S1069" s="4">
        <f t="shared" si="533"/>
        <v>0</v>
      </c>
      <c r="T1069" s="4">
        <f t="shared" si="534"/>
        <v>0</v>
      </c>
      <c r="U1069" s="5">
        <f t="shared" si="535"/>
        <v>0.78625139546988643</v>
      </c>
      <c r="V1069" s="5">
        <f t="shared" si="536"/>
        <v>-13.091537666491694</v>
      </c>
      <c r="W1069" s="5">
        <f t="shared" si="537"/>
        <v>21.765361816976295</v>
      </c>
      <c r="X1069" s="5">
        <f t="shared" si="513"/>
        <v>1</v>
      </c>
      <c r="Y1069" s="5">
        <f t="shared" si="514"/>
        <v>-9.2926807166357026E-2</v>
      </c>
      <c r="Z1069" s="5">
        <f t="shared" si="515"/>
        <v>14.717542986013074</v>
      </c>
      <c r="AA1069" s="5">
        <f t="shared" si="516"/>
        <v>8.8557375619216341</v>
      </c>
      <c r="AB1069" s="5">
        <f t="shared" si="517"/>
        <v>0.69332458830352939</v>
      </c>
      <c r="AC1069" s="5">
        <f t="shared" si="518"/>
        <v>1.6260053195213793</v>
      </c>
      <c r="AD1069" s="5">
        <f t="shared" si="519"/>
        <v>-1.5529006211020686</v>
      </c>
      <c r="AE1069">
        <f t="shared" si="508"/>
        <v>0</v>
      </c>
    </row>
    <row r="1070" spans="1:31" x14ac:dyDescent="0.2">
      <c r="A1070">
        <f t="shared" si="507"/>
        <v>10.379999999999823</v>
      </c>
      <c r="B1070" s="5">
        <f t="shared" si="520"/>
        <v>-66.464780869627248</v>
      </c>
      <c r="C1070" s="5">
        <f t="shared" si="521"/>
        <v>655.80003060050808</v>
      </c>
      <c r="D1070" s="5">
        <f t="shared" si="522"/>
        <v>-400.18140724886445</v>
      </c>
      <c r="E1070" s="2">
        <f t="shared" si="530"/>
        <v>659.15950060032878</v>
      </c>
      <c r="F1070" s="2">
        <f t="shared" si="531"/>
        <v>-5.7871185678350319</v>
      </c>
      <c r="G1070" s="3">
        <f t="shared" si="523"/>
        <v>-3.4311765741058671</v>
      </c>
      <c r="H1070" s="3">
        <f t="shared" si="524"/>
        <v>57.262764757991746</v>
      </c>
      <c r="I1070" s="3">
        <f t="shared" si="525"/>
        <v>-95.190818525202758</v>
      </c>
      <c r="J1070" s="2">
        <f t="shared" si="532"/>
        <v>111.13995290582896</v>
      </c>
      <c r="K1070" s="2">
        <f t="shared" si="526"/>
        <v>75.76002243069459</v>
      </c>
      <c r="L1070" s="6">
        <f t="shared" si="509"/>
        <v>2958.9843811048513</v>
      </c>
      <c r="M1070" s="2">
        <f t="shared" si="510"/>
        <v>37.50101732997468</v>
      </c>
      <c r="N1070" s="2">
        <f t="shared" si="527"/>
        <v>111.13995290582896</v>
      </c>
      <c r="O1070" s="2">
        <f t="shared" si="528"/>
        <v>75.76002243069459</v>
      </c>
      <c r="P1070" s="5">
        <f t="shared" si="511"/>
        <v>0.38713442478152182</v>
      </c>
      <c r="Q1070" s="4">
        <f t="shared" si="529"/>
        <v>0.33742156937703599</v>
      </c>
      <c r="R1070" s="4">
        <f t="shared" si="512"/>
        <v>0.27580711624576565</v>
      </c>
      <c r="S1070" s="4">
        <f t="shared" si="533"/>
        <v>0</v>
      </c>
      <c r="T1070" s="4">
        <f t="shared" si="534"/>
        <v>0</v>
      </c>
      <c r="U1070" s="5">
        <f t="shared" si="535"/>
        <v>0.78481709990162185</v>
      </c>
      <c r="V1070" s="5">
        <f t="shared" si="536"/>
        <v>-13.09778030920109</v>
      </c>
      <c r="W1070" s="5">
        <f t="shared" si="537"/>
        <v>21.773109170774536</v>
      </c>
      <c r="X1070" s="5">
        <f t="shared" si="513"/>
        <v>1</v>
      </c>
      <c r="Y1070" s="5">
        <f t="shared" si="514"/>
        <v>-9.3232212348887303E-2</v>
      </c>
      <c r="Z1070" s="5">
        <f t="shared" si="515"/>
        <v>14.721875382025665</v>
      </c>
      <c r="AA1070" s="5">
        <f t="shared" si="516"/>
        <v>8.8594172846311583</v>
      </c>
      <c r="AB1070" s="5">
        <f t="shared" si="517"/>
        <v>0.69158488755273451</v>
      </c>
      <c r="AC1070" s="5">
        <f t="shared" si="518"/>
        <v>1.6240950728245753</v>
      </c>
      <c r="AD1070" s="5">
        <f t="shared" si="519"/>
        <v>-1.5414735445943037</v>
      </c>
      <c r="AE1070">
        <f t="shared" si="508"/>
        <v>0</v>
      </c>
    </row>
    <row r="1071" spans="1:31" x14ac:dyDescent="0.2">
      <c r="A1071">
        <f t="shared" si="507"/>
        <v>10.389999999999823</v>
      </c>
      <c r="B1071" s="5">
        <f t="shared" si="520"/>
        <v>-66.499058056123928</v>
      </c>
      <c r="C1071" s="5">
        <f t="shared" si="521"/>
        <v>656.37273945284164</v>
      </c>
      <c r="D1071" s="5">
        <f t="shared" si="522"/>
        <v>-401.1333925077937</v>
      </c>
      <c r="E1071" s="2">
        <f t="shared" si="530"/>
        <v>659.73274726905868</v>
      </c>
      <c r="F1071" s="2">
        <f t="shared" si="531"/>
        <v>-5.7850650502609824</v>
      </c>
      <c r="G1071" s="3">
        <f t="shared" si="523"/>
        <v>-3.4242607252303396</v>
      </c>
      <c r="H1071" s="3">
        <f t="shared" si="524"/>
        <v>57.279005708719993</v>
      </c>
      <c r="I1071" s="3">
        <f t="shared" si="525"/>
        <v>-95.206233260648702</v>
      </c>
      <c r="J1071" s="2">
        <f t="shared" si="532"/>
        <v>111.16131030252829</v>
      </c>
      <c r="K1071" s="2">
        <f t="shared" si="526"/>
        <v>75.774580983318529</v>
      </c>
      <c r="L1071" s="6">
        <f t="shared" si="509"/>
        <v>2958.9816917929174</v>
      </c>
      <c r="M1071" s="2">
        <f t="shared" si="510"/>
        <v>37.500983246681074</v>
      </c>
      <c r="N1071" s="2">
        <f t="shared" si="527"/>
        <v>111.16131030252829</v>
      </c>
      <c r="O1071" s="2">
        <f t="shared" si="528"/>
        <v>75.774580983318529</v>
      </c>
      <c r="P1071" s="5">
        <f t="shared" si="511"/>
        <v>0.38713426784923466</v>
      </c>
      <c r="Q1071" s="4">
        <f t="shared" si="529"/>
        <v>0.33735643403825671</v>
      </c>
      <c r="R1071" s="4">
        <f t="shared" si="512"/>
        <v>0.27578446038177801</v>
      </c>
      <c r="S1071" s="4">
        <f t="shared" si="533"/>
        <v>0</v>
      </c>
      <c r="T1071" s="4">
        <f t="shared" si="534"/>
        <v>0</v>
      </c>
      <c r="U1071" s="5">
        <f t="shared" si="535"/>
        <v>0.78338542372049214</v>
      </c>
      <c r="V1071" s="5">
        <f t="shared" si="536"/>
        <v>-13.104007480153465</v>
      </c>
      <c r="W1071" s="5">
        <f t="shared" si="537"/>
        <v>21.780810916116298</v>
      </c>
      <c r="X1071" s="5">
        <f t="shared" si="513"/>
        <v>1</v>
      </c>
      <c r="Y1071" s="5">
        <f t="shared" si="514"/>
        <v>-9.3539526321225891E-2</v>
      </c>
      <c r="Z1071" s="5">
        <f t="shared" si="515"/>
        <v>14.726181469919039</v>
      </c>
      <c r="AA1071" s="5">
        <f t="shared" si="516"/>
        <v>8.8630891834489951</v>
      </c>
      <c r="AB1071" s="5">
        <f t="shared" si="517"/>
        <v>0.68984589739926627</v>
      </c>
      <c r="AC1071" s="5">
        <f t="shared" si="518"/>
        <v>1.6221739897655745</v>
      </c>
      <c r="AD1071" s="5">
        <f t="shared" si="519"/>
        <v>-1.5300999004347062</v>
      </c>
      <c r="AE1071">
        <f t="shared" si="508"/>
        <v>0</v>
      </c>
    </row>
    <row r="1072" spans="1:31" x14ac:dyDescent="0.2">
      <c r="A1072">
        <f t="shared" si="507"/>
        <v>10.399999999999823</v>
      </c>
      <c r="B1072" s="5">
        <f t="shared" si="520"/>
        <v>-66.533266171081365</v>
      </c>
      <c r="C1072" s="5">
        <f t="shared" si="521"/>
        <v>656.94561061862839</v>
      </c>
      <c r="D1072" s="5">
        <f t="shared" si="522"/>
        <v>-402.08553134539522</v>
      </c>
      <c r="E1072" s="2">
        <f t="shared" si="530"/>
        <v>660.3061493114194</v>
      </c>
      <c r="F1072" s="2">
        <f t="shared" si="531"/>
        <v>-5.7830077161419249</v>
      </c>
      <c r="G1072" s="3">
        <f t="shared" si="523"/>
        <v>-3.417362266256347</v>
      </c>
      <c r="H1072" s="3">
        <f t="shared" si="524"/>
        <v>57.295227448617645</v>
      </c>
      <c r="I1072" s="3">
        <f t="shared" si="525"/>
        <v>-95.221534259653055</v>
      </c>
      <c r="J1072" s="2">
        <f t="shared" si="532"/>
        <v>111.18256176222035</v>
      </c>
      <c r="K1072" s="2">
        <f t="shared" si="526"/>
        <v>75.789067322576912</v>
      </c>
      <c r="L1072" s="6">
        <f t="shared" si="509"/>
        <v>2958.9790038441088</v>
      </c>
      <c r="M1072" s="2">
        <f t="shared" si="510"/>
        <v>37.500949180663177</v>
      </c>
      <c r="N1072" s="2">
        <f t="shared" si="527"/>
        <v>111.18256176222035</v>
      </c>
      <c r="O1072" s="2">
        <f t="shared" si="528"/>
        <v>75.789067322576912</v>
      </c>
      <c r="P1072" s="5">
        <f t="shared" si="511"/>
        <v>0.38713411099663386</v>
      </c>
      <c r="Q1072" s="4">
        <f t="shared" si="529"/>
        <v>0.33729164525696276</v>
      </c>
      <c r="R1072" s="4">
        <f t="shared" si="512"/>
        <v>0.27576192007371775</v>
      </c>
      <c r="S1072" s="4">
        <f t="shared" si="533"/>
        <v>0</v>
      </c>
      <c r="T1072" s="4">
        <f t="shared" si="534"/>
        <v>0</v>
      </c>
      <c r="U1072" s="5">
        <f t="shared" si="535"/>
        <v>0.78195637497012194</v>
      </c>
      <c r="V1072" s="5">
        <f t="shared" si="536"/>
        <v>-13.11021918899157</v>
      </c>
      <c r="W1072" s="5">
        <f t="shared" si="537"/>
        <v>21.788467229241117</v>
      </c>
      <c r="X1072" s="5">
        <f t="shared" si="513"/>
        <v>0.99999999999999978</v>
      </c>
      <c r="Y1072" s="5">
        <f t="shared" si="514"/>
        <v>-9.3848732555246075E-2</v>
      </c>
      <c r="Z1072" s="5">
        <f t="shared" si="515"/>
        <v>14.730461357494931</v>
      </c>
      <c r="AA1072" s="5">
        <f t="shared" si="516"/>
        <v>8.8667532568403669</v>
      </c>
      <c r="AB1072" s="5">
        <f t="shared" si="517"/>
        <v>0.68810764241487588</v>
      </c>
      <c r="AC1072" s="5">
        <f t="shared" si="518"/>
        <v>1.6202421685033617</v>
      </c>
      <c r="AD1072" s="5">
        <f t="shared" si="519"/>
        <v>-1.518779513918517</v>
      </c>
      <c r="AE1072">
        <f t="shared" si="508"/>
        <v>0</v>
      </c>
    </row>
    <row r="1073" spans="1:31" x14ac:dyDescent="0.2">
      <c r="A1073">
        <f t="shared" si="507"/>
        <v>10.409999999999823</v>
      </c>
      <c r="B1073" s="5">
        <f t="shared" si="520"/>
        <v>-66.567405388361806</v>
      </c>
      <c r="C1073" s="5">
        <f t="shared" si="521"/>
        <v>657.51864390522303</v>
      </c>
      <c r="D1073" s="5">
        <f t="shared" si="522"/>
        <v>-403.0378226269674</v>
      </c>
      <c r="E1073" s="2">
        <f t="shared" si="530"/>
        <v>660.87970656020445</v>
      </c>
      <c r="F1073" s="2">
        <f t="shared" si="531"/>
        <v>-5.7809465935392144</v>
      </c>
      <c r="G1073" s="3">
        <f t="shared" si="523"/>
        <v>-3.4104811898321983</v>
      </c>
      <c r="H1073" s="3">
        <f t="shared" si="524"/>
        <v>57.311429870302682</v>
      </c>
      <c r="I1073" s="3">
        <f t="shared" si="525"/>
        <v>-95.236722054792239</v>
      </c>
      <c r="J1073" s="2">
        <f t="shared" si="532"/>
        <v>111.20370768758823</v>
      </c>
      <c r="K1073" s="2">
        <f t="shared" si="526"/>
        <v>75.803481722964023</v>
      </c>
      <c r="L1073" s="6">
        <f t="shared" si="509"/>
        <v>2958.9763172563758</v>
      </c>
      <c r="M1073" s="2">
        <f t="shared" si="510"/>
        <v>37.500915131895042</v>
      </c>
      <c r="N1073" s="2">
        <f t="shared" si="527"/>
        <v>111.20370768758823</v>
      </c>
      <c r="O1073" s="2">
        <f t="shared" si="528"/>
        <v>75.803481722964023</v>
      </c>
      <c r="P1073" s="5">
        <f t="shared" si="511"/>
        <v>0.3871339542235997</v>
      </c>
      <c r="Q1073" s="4">
        <f t="shared" si="529"/>
        <v>0.33722720142793067</v>
      </c>
      <c r="R1073" s="4">
        <f t="shared" si="512"/>
        <v>0.27573949484110571</v>
      </c>
      <c r="S1073" s="4">
        <f t="shared" si="533"/>
        <v>0</v>
      </c>
      <c r="T1073" s="4">
        <f t="shared" si="534"/>
        <v>0</v>
      </c>
      <c r="U1073" s="5">
        <f t="shared" si="535"/>
        <v>0.78052996158385846</v>
      </c>
      <c r="V1073" s="5">
        <f t="shared" si="536"/>
        <v>-13.116415445523776</v>
      </c>
      <c r="W1073" s="5">
        <f t="shared" si="537"/>
        <v>21.796078286084025</v>
      </c>
      <c r="X1073" s="5">
        <f t="shared" si="513"/>
        <v>1.0000000000000002</v>
      </c>
      <c r="Y1073" s="5">
        <f t="shared" si="514"/>
        <v>-9.4159814591650431E-2</v>
      </c>
      <c r="Z1073" s="5">
        <f t="shared" si="515"/>
        <v>14.734715152298298</v>
      </c>
      <c r="AA1073" s="5">
        <f t="shared" si="516"/>
        <v>8.8704095033878154</v>
      </c>
      <c r="AB1073" s="5">
        <f t="shared" si="517"/>
        <v>0.686370146992208</v>
      </c>
      <c r="AC1073" s="5">
        <f t="shared" si="518"/>
        <v>1.618299706774522</v>
      </c>
      <c r="AD1073" s="5">
        <f t="shared" si="519"/>
        <v>-1.5075122105281586</v>
      </c>
      <c r="AE1073">
        <f t="shared" si="508"/>
        <v>0</v>
      </c>
    </row>
    <row r="1074" spans="1:31" x14ac:dyDescent="0.2">
      <c r="A1074">
        <f t="shared" si="507"/>
        <v>10.419999999999822</v>
      </c>
      <c r="B1074" s="5">
        <f t="shared" si="520"/>
        <v>-66.601475881752776</v>
      </c>
      <c r="C1074" s="5">
        <f t="shared" si="521"/>
        <v>658.09183911891137</v>
      </c>
      <c r="D1074" s="5">
        <f t="shared" si="522"/>
        <v>-403.99026522312585</v>
      </c>
      <c r="E1074" s="2">
        <f t="shared" si="530"/>
        <v>661.45341884711638</v>
      </c>
      <c r="F1074" s="2">
        <f t="shared" si="531"/>
        <v>-5.7788817104229739</v>
      </c>
      <c r="G1074" s="3">
        <f t="shared" si="523"/>
        <v>-3.4036174883622761</v>
      </c>
      <c r="H1074" s="3">
        <f t="shared" si="524"/>
        <v>57.327612867370426</v>
      </c>
      <c r="I1074" s="3">
        <f t="shared" si="525"/>
        <v>-95.251797176897526</v>
      </c>
      <c r="J1074" s="2">
        <f t="shared" si="532"/>
        <v>111.22474848030453</v>
      </c>
      <c r="K1074" s="2">
        <f t="shared" si="526"/>
        <v>75.817824458285287</v>
      </c>
      <c r="L1074" s="6">
        <f t="shared" si="509"/>
        <v>2958.9736320276588</v>
      </c>
      <c r="M1074" s="2">
        <f t="shared" si="510"/>
        <v>37.500881100350533</v>
      </c>
      <c r="N1074" s="2">
        <f t="shared" si="527"/>
        <v>111.22474848030453</v>
      </c>
      <c r="O1074" s="2">
        <f t="shared" si="528"/>
        <v>75.817824458285287</v>
      </c>
      <c r="P1074" s="5">
        <f t="shared" si="511"/>
        <v>0.3871337975300117</v>
      </c>
      <c r="Q1074" s="4">
        <f t="shared" si="529"/>
        <v>0.33716310095312213</v>
      </c>
      <c r="R1074" s="4">
        <f t="shared" si="512"/>
        <v>0.27571718420510005</v>
      </c>
      <c r="S1074" s="4">
        <f t="shared" si="533"/>
        <v>0</v>
      </c>
      <c r="T1074" s="4">
        <f t="shared" si="534"/>
        <v>0</v>
      </c>
      <c r="U1074" s="5">
        <f t="shared" si="535"/>
        <v>0.77910619138535009</v>
      </c>
      <c r="V1074" s="5">
        <f t="shared" si="536"/>
        <v>-13.12259625972305</v>
      </c>
      <c r="W1074" s="5">
        <f t="shared" si="537"/>
        <v>21.803644262273085</v>
      </c>
      <c r="X1074" s="5">
        <f t="shared" si="513"/>
        <v>0.99999999999999978</v>
      </c>
      <c r="Y1074" s="5">
        <f t="shared" si="514"/>
        <v>-9.4472756039927053E-2</v>
      </c>
      <c r="Z1074" s="5">
        <f t="shared" si="515"/>
        <v>14.73894296161655</v>
      </c>
      <c r="AA1074" s="5">
        <f t="shared" si="516"/>
        <v>8.8740579217905999</v>
      </c>
      <c r="AB1074" s="5">
        <f t="shared" si="517"/>
        <v>0.68463343534542309</v>
      </c>
      <c r="AC1074" s="5">
        <f t="shared" si="518"/>
        <v>1.6163467018934998</v>
      </c>
      <c r="AD1074" s="5">
        <f t="shared" si="519"/>
        <v>-1.4962978159363161</v>
      </c>
      <c r="AE1074">
        <f t="shared" si="508"/>
        <v>0</v>
      </c>
    </row>
    <row r="1075" spans="1:31" x14ac:dyDescent="0.2">
      <c r="A1075">
        <f t="shared" si="507"/>
        <v>10.429999999999822</v>
      </c>
      <c r="B1075" s="5">
        <f t="shared" si="520"/>
        <v>-66.635477824964639</v>
      </c>
      <c r="C1075" s="5">
        <f t="shared" si="521"/>
        <v>658.66519606492011</v>
      </c>
      <c r="D1075" s="5">
        <f t="shared" si="522"/>
        <v>-404.94285800978565</v>
      </c>
      <c r="E1075" s="2">
        <f t="shared" si="530"/>
        <v>662.02728600277567</v>
      </c>
      <c r="F1075" s="2">
        <f t="shared" si="531"/>
        <v>-5.7768130946721223</v>
      </c>
      <c r="G1075" s="3">
        <f t="shared" si="523"/>
        <v>-3.3967711540088219</v>
      </c>
      <c r="H1075" s="3">
        <f t="shared" si="524"/>
        <v>57.343776334389361</v>
      </c>
      <c r="I1075" s="3">
        <f t="shared" si="525"/>
        <v>-95.266760155056886</v>
      </c>
      <c r="J1075" s="2">
        <f t="shared" si="532"/>
        <v>111.24568454102979</v>
      </c>
      <c r="K1075" s="2">
        <f t="shared" si="526"/>
        <v>75.832095801656294</v>
      </c>
      <c r="L1075" s="6">
        <f t="shared" si="509"/>
        <v>2958.9709481558875</v>
      </c>
      <c r="M1075" s="2">
        <f t="shared" si="510"/>
        <v>37.500847086003432</v>
      </c>
      <c r="N1075" s="2">
        <f t="shared" si="527"/>
        <v>111.24568454102979</v>
      </c>
      <c r="O1075" s="2">
        <f t="shared" si="528"/>
        <v>75.832095801656294</v>
      </c>
      <c r="P1075" s="5">
        <f t="shared" si="511"/>
        <v>0.38713364091574887</v>
      </c>
      <c r="Q1075" s="4">
        <f t="shared" si="529"/>
        <v>0.33709934224165178</v>
      </c>
      <c r="R1075" s="4">
        <f t="shared" si="512"/>
        <v>0.27569498768849443</v>
      </c>
      <c r="S1075" s="4">
        <f t="shared" si="533"/>
        <v>0</v>
      </c>
      <c r="T1075" s="4">
        <f t="shared" si="534"/>
        <v>0</v>
      </c>
      <c r="U1075" s="5">
        <f t="shared" si="535"/>
        <v>0.77768507208912463</v>
      </c>
      <c r="V1075" s="5">
        <f t="shared" si="536"/>
        <v>-13.128761641725957</v>
      </c>
      <c r="W1075" s="5">
        <f t="shared" si="537"/>
        <v>21.811165333126926</v>
      </c>
      <c r="X1075" s="5">
        <f t="shared" si="513"/>
        <v>1</v>
      </c>
      <c r="Y1075" s="5">
        <f t="shared" si="514"/>
        <v>-9.4787540578305893E-2</v>
      </c>
      <c r="Z1075" s="5">
        <f t="shared" si="515"/>
        <v>14.74314489247895</v>
      </c>
      <c r="AA1075" s="5">
        <f t="shared" si="516"/>
        <v>8.8776985108641799</v>
      </c>
      <c r="AB1075" s="5">
        <f t="shared" si="517"/>
        <v>0.68289753151081878</v>
      </c>
      <c r="AC1075" s="5">
        <f t="shared" si="518"/>
        <v>1.6143832507529936</v>
      </c>
      <c r="AD1075" s="5">
        <f t="shared" si="519"/>
        <v>-1.4851361560088918</v>
      </c>
      <c r="AE1075">
        <f t="shared" si="508"/>
        <v>0</v>
      </c>
    </row>
    <row r="1076" spans="1:31" x14ac:dyDescent="0.2">
      <c r="A1076">
        <f t="shared" si="507"/>
        <v>10.439999999999822</v>
      </c>
      <c r="B1076" s="5">
        <f t="shared" si="520"/>
        <v>-66.669411391628145</v>
      </c>
      <c r="C1076" s="5">
        <f t="shared" si="521"/>
        <v>659.23871454742653</v>
      </c>
      <c r="D1076" s="5">
        <f t="shared" si="522"/>
        <v>-405.89559986814402</v>
      </c>
      <c r="E1076" s="2">
        <f t="shared" si="530"/>
        <v>662.60130785673027</v>
      </c>
      <c r="F1076" s="2">
        <f t="shared" si="531"/>
        <v>-5.7747407740743668</v>
      </c>
      <c r="G1076" s="3">
        <f t="shared" si="523"/>
        <v>-3.3899421786937136</v>
      </c>
      <c r="H1076" s="3">
        <f t="shared" si="524"/>
        <v>57.359920166896892</v>
      </c>
      <c r="I1076" s="3">
        <f t="shared" si="525"/>
        <v>-95.281611516616977</v>
      </c>
      <c r="J1076" s="2">
        <f t="shared" si="532"/>
        <v>111.26651626941138</v>
      </c>
      <c r="K1076" s="2">
        <f t="shared" si="526"/>
        <v>75.846296025501957</v>
      </c>
      <c r="L1076" s="6">
        <f t="shared" si="509"/>
        <v>2958.9682656389791</v>
      </c>
      <c r="M1076" s="2">
        <f t="shared" si="510"/>
        <v>37.500813088827336</v>
      </c>
      <c r="N1076" s="2">
        <f t="shared" si="527"/>
        <v>111.26651626941138</v>
      </c>
      <c r="O1076" s="2">
        <f t="shared" si="528"/>
        <v>75.846296025501957</v>
      </c>
      <c r="P1076" s="5">
        <f t="shared" si="511"/>
        <v>0.38713348438068951</v>
      </c>
      <c r="Q1076" s="4">
        <f t="shared" si="529"/>
        <v>0.3370359237097531</v>
      </c>
      <c r="R1076" s="4">
        <f t="shared" si="512"/>
        <v>0.27567290481571355</v>
      </c>
      <c r="S1076" s="4">
        <f t="shared" si="533"/>
        <v>0</v>
      </c>
      <c r="T1076" s="4">
        <f t="shared" si="534"/>
        <v>0</v>
      </c>
      <c r="U1076" s="5">
        <f t="shared" si="535"/>
        <v>0.7762666113011667</v>
      </c>
      <c r="V1076" s="5">
        <f t="shared" si="536"/>
        <v>-13.134911601831647</v>
      </c>
      <c r="W1076" s="5">
        <f t="shared" si="537"/>
        <v>21.818641673652344</v>
      </c>
      <c r="X1076" s="5">
        <f t="shared" si="513"/>
        <v>1</v>
      </c>
      <c r="Y1076" s="5">
        <f t="shared" si="514"/>
        <v>-9.5104151953711122E-2</v>
      </c>
      <c r="Z1076" s="5">
        <f t="shared" si="515"/>
        <v>14.747321051655899</v>
      </c>
      <c r="AA1076" s="5">
        <f t="shared" si="516"/>
        <v>8.881331269539622</v>
      </c>
      <c r="AB1076" s="5">
        <f t="shared" si="517"/>
        <v>0.68116245934745556</v>
      </c>
      <c r="AC1076" s="5">
        <f t="shared" si="518"/>
        <v>1.6124094498242521</v>
      </c>
      <c r="AD1076" s="5">
        <f t="shared" si="519"/>
        <v>-1.4740270568080334</v>
      </c>
      <c r="AE1076">
        <f t="shared" si="508"/>
        <v>0</v>
      </c>
    </row>
    <row r="1077" spans="1:31" x14ac:dyDescent="0.2">
      <c r="A1077">
        <f t="shared" si="507"/>
        <v>10.449999999999822</v>
      </c>
      <c r="B1077" s="5">
        <f t="shared" si="520"/>
        <v>-66.703276755292123</v>
      </c>
      <c r="C1077" s="5">
        <f t="shared" si="521"/>
        <v>659.81239436956798</v>
      </c>
      <c r="D1077" s="5">
        <f t="shared" si="522"/>
        <v>-406.84848968466304</v>
      </c>
      <c r="E1077" s="2">
        <f t="shared" si="530"/>
        <v>663.17548423746439</v>
      </c>
      <c r="F1077" s="2">
        <f t="shared" si="531"/>
        <v>-5.7726647763262378</v>
      </c>
      <c r="G1077" s="3">
        <f t="shared" si="523"/>
        <v>-3.383130554100239</v>
      </c>
      <c r="H1077" s="3">
        <f t="shared" si="524"/>
        <v>57.376044261395137</v>
      </c>
      <c r="I1077" s="3">
        <f t="shared" si="525"/>
        <v>-95.29635178718506</v>
      </c>
      <c r="J1077" s="2">
        <f t="shared" si="532"/>
        <v>111.28724406408216</v>
      </c>
      <c r="K1077" s="2">
        <f t="shared" si="526"/>
        <v>75.860425401555659</v>
      </c>
      <c r="L1077" s="6">
        <f t="shared" si="509"/>
        <v>2958.9655844748413</v>
      </c>
      <c r="M1077" s="2">
        <f t="shared" si="510"/>
        <v>37.500779108795733</v>
      </c>
      <c r="N1077" s="2">
        <f t="shared" si="527"/>
        <v>111.28724406408216</v>
      </c>
      <c r="O1077" s="2">
        <f t="shared" si="528"/>
        <v>75.860425401555659</v>
      </c>
      <c r="P1077" s="5">
        <f t="shared" si="511"/>
        <v>0.38713332792471122</v>
      </c>
      <c r="Q1077" s="4">
        <f t="shared" si="529"/>
        <v>0.33697284378074621</v>
      </c>
      <c r="R1077" s="4">
        <f t="shared" si="512"/>
        <v>0.27565093511280991</v>
      </c>
      <c r="S1077" s="4">
        <f t="shared" si="533"/>
        <v>0</v>
      </c>
      <c r="T1077" s="4">
        <f t="shared" si="534"/>
        <v>0</v>
      </c>
      <c r="U1077" s="5">
        <f t="shared" si="535"/>
        <v>0.77485081651949506</v>
      </c>
      <c r="V1077" s="5">
        <f t="shared" si="536"/>
        <v>-13.141046150500836</v>
      </c>
      <c r="W1077" s="5">
        <f t="shared" si="537"/>
        <v>21.826073458541902</v>
      </c>
      <c r="X1077" s="5">
        <f t="shared" si="513"/>
        <v>1</v>
      </c>
      <c r="Y1077" s="5">
        <f t="shared" si="514"/>
        <v>-9.5422573981712541E-2</v>
      </c>
      <c r="Z1077" s="5">
        <f t="shared" si="515"/>
        <v>14.751471545658292</v>
      </c>
      <c r="AA1077" s="5">
        <f t="shared" si="516"/>
        <v>8.8849561968630333</v>
      </c>
      <c r="AB1077" s="5">
        <f t="shared" si="517"/>
        <v>0.67942824253778256</v>
      </c>
      <c r="AC1077" s="5">
        <f t="shared" si="518"/>
        <v>1.6104253951574563</v>
      </c>
      <c r="AD1077" s="5">
        <f t="shared" si="519"/>
        <v>-1.4629703445950639</v>
      </c>
      <c r="AE1077">
        <f t="shared" si="508"/>
        <v>0</v>
      </c>
    </row>
    <row r="1078" spans="1:31" x14ac:dyDescent="0.2">
      <c r="A1078">
        <f t="shared" si="507"/>
        <v>10.459999999999821</v>
      </c>
      <c r="B1078" s="5">
        <f t="shared" si="520"/>
        <v>-66.737074089421</v>
      </c>
      <c r="C1078" s="5">
        <f t="shared" si="521"/>
        <v>660.38623533345174</v>
      </c>
      <c r="D1078" s="5">
        <f t="shared" si="522"/>
        <v>-407.80152635105213</v>
      </c>
      <c r="E1078" s="2">
        <f t="shared" si="530"/>
        <v>663.7498149724081</v>
      </c>
      <c r="F1078" s="2">
        <f t="shared" si="531"/>
        <v>-5.7705851290330843</v>
      </c>
      <c r="G1078" s="3">
        <f t="shared" si="523"/>
        <v>-3.3763362716748611</v>
      </c>
      <c r="H1078" s="3">
        <f t="shared" si="524"/>
        <v>57.392148515346712</v>
      </c>
      <c r="I1078" s="3">
        <f t="shared" si="525"/>
        <v>-95.310981490631008</v>
      </c>
      <c r="J1078" s="2">
        <f t="shared" si="532"/>
        <v>111.30786832265923</v>
      </c>
      <c r="K1078" s="2">
        <f t="shared" si="526"/>
        <v>75.874484200858362</v>
      </c>
      <c r="L1078" s="6">
        <f t="shared" si="509"/>
        <v>2958.9629046613704</v>
      </c>
      <c r="M1078" s="2">
        <f t="shared" si="510"/>
        <v>37.50074514588195</v>
      </c>
      <c r="N1078" s="2">
        <f t="shared" si="527"/>
        <v>111.30786832265923</v>
      </c>
      <c r="O1078" s="2">
        <f t="shared" si="528"/>
        <v>75.874484200858362</v>
      </c>
      <c r="P1078" s="5">
        <f t="shared" si="511"/>
        <v>0.38713317154769111</v>
      </c>
      <c r="Q1078" s="4">
        <f t="shared" si="529"/>
        <v>0.33691010088500478</v>
      </c>
      <c r="R1078" s="4">
        <f t="shared" si="512"/>
        <v>0.27562907810746101</v>
      </c>
      <c r="S1078" s="4">
        <f t="shared" si="533"/>
        <v>0</v>
      </c>
      <c r="T1078" s="4">
        <f t="shared" si="534"/>
        <v>0</v>
      </c>
      <c r="U1078" s="5">
        <f t="shared" si="535"/>
        <v>0.77343769513473914</v>
      </c>
      <c r="V1078" s="5">
        <f t="shared" si="536"/>
        <v>-13.147165298354814</v>
      </c>
      <c r="W1078" s="5">
        <f t="shared" si="537"/>
        <v>21.833460862171592</v>
      </c>
      <c r="X1078" s="5">
        <f t="shared" si="513"/>
        <v>1</v>
      </c>
      <c r="Y1078" s="5">
        <f t="shared" si="514"/>
        <v>-9.5742790546471002E-2</v>
      </c>
      <c r="Z1078" s="5">
        <f t="shared" si="515"/>
        <v>14.75559648073691</v>
      </c>
      <c r="AA1078" s="5">
        <f t="shared" si="516"/>
        <v>8.8885732919950105</v>
      </c>
      <c r="AB1078" s="5">
        <f t="shared" si="517"/>
        <v>0.67769490458826809</v>
      </c>
      <c r="AC1078" s="5">
        <f t="shared" si="518"/>
        <v>1.6084311823820965</v>
      </c>
      <c r="AD1078" s="5">
        <f t="shared" si="519"/>
        <v>-1.4519658458333993</v>
      </c>
      <c r="AE1078">
        <f t="shared" si="508"/>
        <v>0</v>
      </c>
    </row>
    <row r="1079" spans="1:31" x14ac:dyDescent="0.2">
      <c r="A1079">
        <f t="shared" si="507"/>
        <v>10.469999999999821</v>
      </c>
      <c r="B1079" s="5">
        <f t="shared" si="520"/>
        <v>-66.77080356739252</v>
      </c>
      <c r="C1079" s="5">
        <f t="shared" si="521"/>
        <v>660.96023724016436</v>
      </c>
      <c r="D1079" s="5">
        <f t="shared" si="522"/>
        <v>-408.75470876425078</v>
      </c>
      <c r="E1079" s="2">
        <f t="shared" si="530"/>
        <v>664.32429988794604</v>
      </c>
      <c r="F1079" s="2">
        <f t="shared" si="531"/>
        <v>-5.7685018597091098</v>
      </c>
      <c r="G1079" s="3">
        <f t="shared" si="523"/>
        <v>-3.3695593226289784</v>
      </c>
      <c r="H1079" s="3">
        <f t="shared" si="524"/>
        <v>57.408232827170529</v>
      </c>
      <c r="I1079" s="3">
        <f t="shared" si="525"/>
        <v>-95.325501149089348</v>
      </c>
      <c r="J1079" s="2">
        <f t="shared" si="532"/>
        <v>111.3283894417429</v>
      </c>
      <c r="K1079" s="2">
        <f t="shared" si="526"/>
        <v>75.888472693757933</v>
      </c>
      <c r="L1079" s="6">
        <f t="shared" si="509"/>
        <v>2958.9602261964524</v>
      </c>
      <c r="M1079" s="2">
        <f t="shared" si="510"/>
        <v>37.500711200059207</v>
      </c>
      <c r="N1079" s="2">
        <f t="shared" si="527"/>
        <v>111.3283894417429</v>
      </c>
      <c r="O1079" s="2">
        <f t="shared" si="528"/>
        <v>75.888472693757933</v>
      </c>
      <c r="P1079" s="5">
        <f t="shared" si="511"/>
        <v>0.3871330152495055</v>
      </c>
      <c r="Q1079" s="4">
        <f t="shared" si="529"/>
        <v>0.3368476934599236</v>
      </c>
      <c r="R1079" s="4">
        <f t="shared" si="512"/>
        <v>0.2756073333289652</v>
      </c>
      <c r="S1079" s="4">
        <f t="shared" si="533"/>
        <v>0</v>
      </c>
      <c r="T1079" s="4">
        <f t="shared" si="534"/>
        <v>0</v>
      </c>
      <c r="U1079" s="5">
        <f t="shared" si="535"/>
        <v>0.77202725443071596</v>
      </c>
      <c r="V1079" s="5">
        <f t="shared" si="536"/>
        <v>-13.153269056174414</v>
      </c>
      <c r="W1079" s="5">
        <f t="shared" si="537"/>
        <v>21.840804058598533</v>
      </c>
      <c r="X1079" s="5">
        <f t="shared" si="513"/>
        <v>1</v>
      </c>
      <c r="Y1079" s="5">
        <f t="shared" si="514"/>
        <v>-9.6064785600688596E-2</v>
      </c>
      <c r="Z1079" s="5">
        <f t="shared" si="515"/>
        <v>14.759695962881787</v>
      </c>
      <c r="AA1079" s="5">
        <f t="shared" si="516"/>
        <v>8.8921825542100645</v>
      </c>
      <c r="AB1079" s="5">
        <f t="shared" si="517"/>
        <v>0.67596246883002742</v>
      </c>
      <c r="AC1079" s="5">
        <f t="shared" si="518"/>
        <v>1.6064269067073731</v>
      </c>
      <c r="AD1079" s="5">
        <f t="shared" si="519"/>
        <v>-1.4410133871914041</v>
      </c>
      <c r="AE1079">
        <f t="shared" si="508"/>
        <v>0</v>
      </c>
    </row>
    <row r="1080" spans="1:31" x14ac:dyDescent="0.2">
      <c r="A1080">
        <f t="shared" si="507"/>
        <v>10.479999999999821</v>
      </c>
      <c r="B1080" s="5">
        <f t="shared" si="520"/>
        <v>-66.804465362495364</v>
      </c>
      <c r="C1080" s="5">
        <f t="shared" si="521"/>
        <v>661.53439988978141</v>
      </c>
      <c r="D1080" s="5">
        <f t="shared" si="522"/>
        <v>-409.70803582641105</v>
      </c>
      <c r="E1080" s="2">
        <f t="shared" si="530"/>
        <v>664.89893880942691</v>
      </c>
      <c r="F1080" s="2">
        <f t="shared" si="531"/>
        <v>-5.7664149957773798</v>
      </c>
      <c r="G1080" s="3">
        <f t="shared" si="523"/>
        <v>-3.362799697940678</v>
      </c>
      <c r="H1080" s="3">
        <f t="shared" si="524"/>
        <v>57.424297096237602</v>
      </c>
      <c r="I1080" s="3">
        <f t="shared" si="525"/>
        <v>-95.339911282961268</v>
      </c>
      <c r="J1080" s="2">
        <f t="shared" si="532"/>
        <v>111.34880781691538</v>
      </c>
      <c r="K1080" s="2">
        <f t="shared" si="526"/>
        <v>75.902391149908226</v>
      </c>
      <c r="L1080" s="6">
        <f t="shared" si="509"/>
        <v>2958.957549077963</v>
      </c>
      <c r="M1080" s="2">
        <f t="shared" si="510"/>
        <v>37.500677271300567</v>
      </c>
      <c r="N1080" s="2">
        <f t="shared" si="527"/>
        <v>111.34880781691538</v>
      </c>
      <c r="O1080" s="2">
        <f t="shared" si="528"/>
        <v>75.902391149908226</v>
      </c>
      <c r="P1080" s="5">
        <f t="shared" si="511"/>
        <v>0.38713285903003036</v>
      </c>
      <c r="Q1080" s="4">
        <f t="shared" si="529"/>
        <v>0.33678561994988609</v>
      </c>
      <c r="R1080" s="4">
        <f t="shared" si="512"/>
        <v>0.27558570030823865</v>
      </c>
      <c r="S1080" s="4">
        <f t="shared" si="533"/>
        <v>0</v>
      </c>
      <c r="T1080" s="4">
        <f t="shared" si="534"/>
        <v>0</v>
      </c>
      <c r="U1080" s="5">
        <f t="shared" si="535"/>
        <v>0.77061950158500547</v>
      </c>
      <c r="V1080" s="5">
        <f t="shared" si="536"/>
        <v>-13.159357434899036</v>
      </c>
      <c r="W1080" s="5">
        <f t="shared" si="537"/>
        <v>21.84810322155867</v>
      </c>
      <c r="X1080" s="5">
        <f t="shared" si="513"/>
        <v>0.99999999999999978</v>
      </c>
      <c r="Y1080" s="5">
        <f t="shared" si="514"/>
        <v>-9.6388543165549997E-2</v>
      </c>
      <c r="Z1080" s="5">
        <f t="shared" si="515"/>
        <v>14.763770097821585</v>
      </c>
      <c r="AA1080" s="5">
        <f t="shared" si="516"/>
        <v>8.8957839828960541</v>
      </c>
      <c r="AB1080" s="5">
        <f t="shared" si="517"/>
        <v>0.67423095841945546</v>
      </c>
      <c r="AC1080" s="5">
        <f t="shared" si="518"/>
        <v>1.6044126629225488</v>
      </c>
      <c r="AD1080" s="5">
        <f t="shared" si="519"/>
        <v>-1.430112795545277</v>
      </c>
      <c r="AE1080">
        <f t="shared" si="508"/>
        <v>0</v>
      </c>
    </row>
    <row r="1081" spans="1:31" x14ac:dyDescent="0.2">
      <c r="A1081">
        <f t="shared" si="507"/>
        <v>10.489999999999821</v>
      </c>
      <c r="B1081" s="5">
        <f t="shared" si="520"/>
        <v>-66.838059647926855</v>
      </c>
      <c r="C1081" s="5">
        <f t="shared" si="521"/>
        <v>662.10872308137687</v>
      </c>
      <c r="D1081" s="5">
        <f t="shared" si="522"/>
        <v>-410.66150644488044</v>
      </c>
      <c r="E1081" s="2">
        <f t="shared" si="530"/>
        <v>665.47373156117237</v>
      </c>
      <c r="F1081" s="2">
        <f t="shared" si="531"/>
        <v>-5.764324564569856</v>
      </c>
      <c r="G1081" s="3">
        <f t="shared" si="523"/>
        <v>-3.3560573883564833</v>
      </c>
      <c r="H1081" s="3">
        <f t="shared" si="524"/>
        <v>57.440341222866827</v>
      </c>
      <c r="I1081" s="3">
        <f t="shared" si="525"/>
        <v>-95.354212410916716</v>
      </c>
      <c r="J1081" s="2">
        <f t="shared" si="532"/>
        <v>111.36912384273991</v>
      </c>
      <c r="K1081" s="2">
        <f t="shared" si="526"/>
        <v>75.91623983826851</v>
      </c>
      <c r="L1081" s="6">
        <f t="shared" si="509"/>
        <v>2958.9548733037664</v>
      </c>
      <c r="M1081" s="2">
        <f t="shared" si="510"/>
        <v>37.50064335957898</v>
      </c>
      <c r="N1081" s="2">
        <f t="shared" si="527"/>
        <v>111.36912384273991</v>
      </c>
      <c r="O1081" s="2">
        <f t="shared" si="528"/>
        <v>75.91623983826851</v>
      </c>
      <c r="P1081" s="5">
        <f t="shared" si="511"/>
        <v>0.3871327028891407</v>
      </c>
      <c r="Q1081" s="4">
        <f t="shared" si="529"/>
        <v>0.33672387880623184</v>
      </c>
      <c r="R1081" s="4">
        <f t="shared" si="512"/>
        <v>0.27556417857781168</v>
      </c>
      <c r="S1081" s="4">
        <f t="shared" si="533"/>
        <v>0</v>
      </c>
      <c r="T1081" s="4">
        <f t="shared" si="534"/>
        <v>0</v>
      </c>
      <c r="U1081" s="5">
        <f t="shared" si="535"/>
        <v>0.76921444366952507</v>
      </c>
      <c r="V1081" s="5">
        <f t="shared" si="536"/>
        <v>-13.165430445625603</v>
      </c>
      <c r="W1081" s="5">
        <f t="shared" si="537"/>
        <v>21.855358524464528</v>
      </c>
      <c r="X1081" s="5">
        <f t="shared" si="513"/>
        <v>0.99999999999999978</v>
      </c>
      <c r="Y1081" s="5">
        <f t="shared" si="514"/>
        <v>-9.671404733066416E-2</v>
      </c>
      <c r="Z1081" s="5">
        <f t="shared" si="515"/>
        <v>14.767818991023042</v>
      </c>
      <c r="AA1081" s="5">
        <f t="shared" si="516"/>
        <v>8.899377577553631</v>
      </c>
      <c r="AB1081" s="5">
        <f t="shared" si="517"/>
        <v>0.67250039633886094</v>
      </c>
      <c r="AC1081" s="5">
        <f t="shared" si="518"/>
        <v>1.6023885453974387</v>
      </c>
      <c r="AD1081" s="5">
        <f t="shared" si="519"/>
        <v>-1.4192638979818426</v>
      </c>
      <c r="AE1081">
        <f t="shared" si="508"/>
        <v>0</v>
      </c>
    </row>
    <row r="1082" spans="1:31" x14ac:dyDescent="0.2">
      <c r="A1082">
        <f t="shared" si="507"/>
        <v>10.499999999999821</v>
      </c>
      <c r="B1082" s="5">
        <f t="shared" si="520"/>
        <v>-66.871586596790607</v>
      </c>
      <c r="C1082" s="5">
        <f t="shared" si="521"/>
        <v>662.68320661303278</v>
      </c>
      <c r="D1082" s="5">
        <f t="shared" si="522"/>
        <v>-411.61511953218451</v>
      </c>
      <c r="E1082" s="2">
        <f t="shared" si="530"/>
        <v>666.0486779664858</v>
      </c>
      <c r="F1082" s="2">
        <f t="shared" si="531"/>
        <v>-5.7622305933274101</v>
      </c>
      <c r="G1082" s="3">
        <f t="shared" si="523"/>
        <v>-3.3493323843930947</v>
      </c>
      <c r="H1082" s="3">
        <f t="shared" si="524"/>
        <v>57.456365108320803</v>
      </c>
      <c r="I1082" s="3">
        <f t="shared" si="525"/>
        <v>-95.368405049896538</v>
      </c>
      <c r="J1082" s="2">
        <f t="shared" si="532"/>
        <v>111.38933791275959</v>
      </c>
      <c r="K1082" s="2">
        <f t="shared" si="526"/>
        <v>75.930019027102645</v>
      </c>
      <c r="L1082" s="6">
        <f t="shared" si="509"/>
        <v>2958.9521988717183</v>
      </c>
      <c r="M1082" s="2">
        <f t="shared" si="510"/>
        <v>37.50060946486726</v>
      </c>
      <c r="N1082" s="2">
        <f t="shared" si="527"/>
        <v>111.38933791275959</v>
      </c>
      <c r="O1082" s="2">
        <f t="shared" si="528"/>
        <v>75.930019027102645</v>
      </c>
      <c r="P1082" s="5">
        <f t="shared" si="511"/>
        <v>0.38713254682671128</v>
      </c>
      <c r="Q1082" s="4">
        <f t="shared" si="529"/>
        <v>0.33666246848722481</v>
      </c>
      <c r="R1082" s="4">
        <f t="shared" si="512"/>
        <v>0.27554276767182551</v>
      </c>
      <c r="S1082" s="4">
        <f t="shared" si="533"/>
        <v>0</v>
      </c>
      <c r="T1082" s="4">
        <f t="shared" si="534"/>
        <v>0</v>
      </c>
      <c r="U1082" s="5">
        <f t="shared" si="535"/>
        <v>0.76781208765110609</v>
      </c>
      <c r="V1082" s="5">
        <f t="shared" si="536"/>
        <v>-13.171488099607592</v>
      </c>
      <c r="W1082" s="5">
        <f t="shared" si="537"/>
        <v>21.862570140403029</v>
      </c>
      <c r="X1082" s="5">
        <f t="shared" si="513"/>
        <v>0.99999999999999978</v>
      </c>
      <c r="Y1082" s="5">
        <f t="shared" si="514"/>
        <v>-9.7041282254002104E-2</v>
      </c>
      <c r="Z1082" s="5">
        <f t="shared" si="515"/>
        <v>14.771842747690357</v>
      </c>
      <c r="AA1082" s="5">
        <f t="shared" si="516"/>
        <v>8.9029633377956472</v>
      </c>
      <c r="AB1082" s="5">
        <f t="shared" si="517"/>
        <v>0.67077080539710399</v>
      </c>
      <c r="AC1082" s="5">
        <f t="shared" si="518"/>
        <v>1.6003546480827655</v>
      </c>
      <c r="AD1082" s="5">
        <f t="shared" si="519"/>
        <v>-1.4084665218013228</v>
      </c>
      <c r="AE1082">
        <f t="shared" si="508"/>
        <v>0</v>
      </c>
    </row>
    <row r="1083" spans="1:31" x14ac:dyDescent="0.2">
      <c r="A1083">
        <f t="shared" si="507"/>
        <v>10.50999999999982</v>
      </c>
      <c r="B1083" s="5">
        <f t="shared" si="520"/>
        <v>-66.90504638209427</v>
      </c>
      <c r="C1083" s="5">
        <f t="shared" si="521"/>
        <v>663.25785028184839</v>
      </c>
      <c r="D1083" s="5">
        <f t="shared" si="522"/>
        <v>-412.56887400600954</v>
      </c>
      <c r="E1083" s="2">
        <f t="shared" si="530"/>
        <v>666.62377784766204</v>
      </c>
      <c r="F1083" s="2">
        <f t="shared" si="531"/>
        <v>-5.7601331091998578</v>
      </c>
      <c r="G1083" s="3">
        <f t="shared" si="523"/>
        <v>-3.3426246763391236</v>
      </c>
      <c r="H1083" s="3">
        <f t="shared" si="524"/>
        <v>57.472368654801627</v>
      </c>
      <c r="I1083" s="3">
        <f t="shared" si="525"/>
        <v>-95.382489715114545</v>
      </c>
      <c r="J1083" s="2">
        <f t="shared" si="532"/>
        <v>111.40945041949641</v>
      </c>
      <c r="K1083" s="2">
        <f t="shared" si="526"/>
        <v>75.94372898397846</v>
      </c>
      <c r="L1083" s="6">
        <f t="shared" si="509"/>
        <v>2958.949525779663</v>
      </c>
      <c r="M1083" s="2">
        <f t="shared" si="510"/>
        <v>37.500575587138094</v>
      </c>
      <c r="N1083" s="2">
        <f t="shared" si="527"/>
        <v>111.40945041949641</v>
      </c>
      <c r="O1083" s="2">
        <f t="shared" si="528"/>
        <v>75.94372898397846</v>
      </c>
      <c r="P1083" s="5">
        <f t="shared" si="511"/>
        <v>0.38713239084261603</v>
      </c>
      <c r="Q1083" s="4">
        <f t="shared" si="529"/>
        <v>0.33660138745802104</v>
      </c>
      <c r="R1083" s="4">
        <f t="shared" si="512"/>
        <v>0.27552146712602876</v>
      </c>
      <c r="S1083" s="4">
        <f t="shared" si="533"/>
        <v>0</v>
      </c>
      <c r="T1083" s="4">
        <f t="shared" si="534"/>
        <v>0</v>
      </c>
      <c r="U1083" s="5">
        <f t="shared" si="535"/>
        <v>0.76641244039206602</v>
      </c>
      <c r="V1083" s="5">
        <f t="shared" si="536"/>
        <v>-13.177530408254002</v>
      </c>
      <c r="W1083" s="5">
        <f t="shared" si="537"/>
        <v>21.86973824213327</v>
      </c>
      <c r="X1083" s="5">
        <f t="shared" si="513"/>
        <v>1</v>
      </c>
      <c r="Y1083" s="5">
        <f t="shared" si="514"/>
        <v>-9.7370232161838724E-2</v>
      </c>
      <c r="Z1083" s="5">
        <f t="shared" si="515"/>
        <v>14.775841472764663</v>
      </c>
      <c r="AA1083" s="5">
        <f t="shared" si="516"/>
        <v>8.9065412633466252</v>
      </c>
      <c r="AB1083" s="5">
        <f t="shared" si="517"/>
        <v>0.66904220823022731</v>
      </c>
      <c r="AC1083" s="5">
        <f t="shared" si="518"/>
        <v>1.5983110645106606</v>
      </c>
      <c r="AD1083" s="5">
        <f t="shared" si="519"/>
        <v>-1.3977204945201045</v>
      </c>
      <c r="AE1083">
        <f t="shared" si="508"/>
        <v>0</v>
      </c>
    </row>
    <row r="1084" spans="1:31" x14ac:dyDescent="0.2">
      <c r="A1084">
        <f t="shared" si="507"/>
        <v>10.51999999999982</v>
      </c>
      <c r="B1084" s="5">
        <f t="shared" si="520"/>
        <v>-66.938439176747252</v>
      </c>
      <c r="C1084" s="5">
        <f t="shared" si="521"/>
        <v>663.83265388394966</v>
      </c>
      <c r="D1084" s="5">
        <f t="shared" si="522"/>
        <v>-413.52276878918542</v>
      </c>
      <c r="E1084" s="2">
        <f t="shared" si="530"/>
        <v>667.19903102599517</v>
      </c>
      <c r="F1084" s="2">
        <f t="shared" si="531"/>
        <v>-5.7580321392459926</v>
      </c>
      <c r="G1084" s="3">
        <f t="shared" si="523"/>
        <v>-3.3359342542568213</v>
      </c>
      <c r="H1084" s="3">
        <f t="shared" si="524"/>
        <v>57.488351765446737</v>
      </c>
      <c r="I1084" s="3">
        <f t="shared" si="525"/>
        <v>-95.396466920059751</v>
      </c>
      <c r="J1084" s="2">
        <f t="shared" si="532"/>
        <v>111.42946175445039</v>
      </c>
      <c r="K1084" s="2">
        <f t="shared" si="526"/>
        <v>75.957369975767136</v>
      </c>
      <c r="L1084" s="6">
        <f t="shared" si="509"/>
        <v>2958.9468540254356</v>
      </c>
      <c r="M1084" s="2">
        <f t="shared" si="510"/>
        <v>37.500541726364027</v>
      </c>
      <c r="N1084" s="2">
        <f t="shared" si="527"/>
        <v>111.42946175445039</v>
      </c>
      <c r="O1084" s="2">
        <f t="shared" si="528"/>
        <v>75.957369975767136</v>
      </c>
      <c r="P1084" s="5">
        <f t="shared" si="511"/>
        <v>0.38713223493672844</v>
      </c>
      <c r="Q1084" s="4">
        <f t="shared" si="529"/>
        <v>0.33654063419063668</v>
      </c>
      <c r="R1084" s="4">
        <f t="shared" si="512"/>
        <v>0.27550027647777342</v>
      </c>
      <c r="S1084" s="4">
        <f t="shared" si="533"/>
        <v>0</v>
      </c>
      <c r="T1084" s="4">
        <f t="shared" si="534"/>
        <v>0</v>
      </c>
      <c r="U1084" s="5">
        <f t="shared" si="535"/>
        <v>0.76501550865078249</v>
      </c>
      <c r="V1084" s="5">
        <f t="shared" si="536"/>
        <v>-13.183557383128369</v>
      </c>
      <c r="W1084" s="5">
        <f t="shared" si="537"/>
        <v>21.876863002084395</v>
      </c>
      <c r="X1084" s="5">
        <f t="shared" si="513"/>
        <v>1</v>
      </c>
      <c r="Y1084" s="5">
        <f t="shared" si="514"/>
        <v>-9.7700881348683696E-2</v>
      </c>
      <c r="Z1084" s="5">
        <f t="shared" si="515"/>
        <v>14.779815270923445</v>
      </c>
      <c r="AA1084" s="5">
        <f t="shared" si="516"/>
        <v>8.9101113540421508</v>
      </c>
      <c r="AB1084" s="5">
        <f t="shared" si="517"/>
        <v>0.66731462730209878</v>
      </c>
      <c r="AC1084" s="5">
        <f t="shared" si="518"/>
        <v>1.5962578877950762</v>
      </c>
      <c r="AD1084" s="5">
        <f t="shared" si="519"/>
        <v>-1.3870256438734536</v>
      </c>
      <c r="AE1084">
        <f t="shared" si="508"/>
        <v>0</v>
      </c>
    </row>
    <row r="1085" spans="1:31" x14ac:dyDescent="0.2">
      <c r="A1085">
        <f t="shared" ref="A1085:A1148" si="538">A1084+dt</f>
        <v>10.52999999999982</v>
      </c>
      <c r="B1085" s="5">
        <f t="shared" si="520"/>
        <v>-66.971765153558451</v>
      </c>
      <c r="C1085" s="5">
        <f t="shared" si="521"/>
        <v>664.40761721449849</v>
      </c>
      <c r="D1085" s="5">
        <f t="shared" si="522"/>
        <v>-414.47680280966824</v>
      </c>
      <c r="E1085" s="2">
        <f t="shared" si="530"/>
        <v>667.77443732178824</v>
      </c>
      <c r="F1085" s="2">
        <f t="shared" si="531"/>
        <v>-5.7559277104336077</v>
      </c>
      <c r="G1085" s="3">
        <f t="shared" si="523"/>
        <v>-3.3292611079838004</v>
      </c>
      <c r="H1085" s="3">
        <f t="shared" si="524"/>
        <v>57.50431434432469</v>
      </c>
      <c r="I1085" s="3">
        <f t="shared" si="525"/>
        <v>-95.410337176498487</v>
      </c>
      <c r="J1085" s="2">
        <f t="shared" si="532"/>
        <v>111.44937230809857</v>
      </c>
      <c r="K1085" s="2">
        <f t="shared" si="526"/>
        <v>75.970942268642517</v>
      </c>
      <c r="L1085" s="6">
        <f t="shared" si="509"/>
        <v>2958.9441836068609</v>
      </c>
      <c r="M1085" s="2">
        <f t="shared" si="510"/>
        <v>37.500507882517503</v>
      </c>
      <c r="N1085" s="2">
        <f t="shared" si="527"/>
        <v>111.44937230809857</v>
      </c>
      <c r="O1085" s="2">
        <f t="shared" si="528"/>
        <v>75.970942268642517</v>
      </c>
      <c r="P1085" s="5">
        <f t="shared" si="511"/>
        <v>0.38713207910892139</v>
      </c>
      <c r="Q1085" s="4">
        <f t="shared" si="529"/>
        <v>0.3364802071639168</v>
      </c>
      <c r="R1085" s="4">
        <f t="shared" si="512"/>
        <v>0.27547919526601211</v>
      </c>
      <c r="S1085" s="4">
        <f t="shared" si="533"/>
        <v>0</v>
      </c>
      <c r="T1085" s="4">
        <f t="shared" si="534"/>
        <v>0</v>
      </c>
      <c r="U1085" s="5">
        <f t="shared" si="535"/>
        <v>0.76362129908226617</v>
      </c>
      <c r="V1085" s="5">
        <f t="shared" si="536"/>
        <v>-13.189569035947743</v>
      </c>
      <c r="W1085" s="5">
        <f t="shared" si="537"/>
        <v>21.883944592353469</v>
      </c>
      <c r="X1085" s="5">
        <f t="shared" si="513"/>
        <v>1</v>
      </c>
      <c r="Y1085" s="5">
        <f t="shared" si="514"/>
        <v>-9.8033214177214875E-2</v>
      </c>
      <c r="Z1085" s="5">
        <f t="shared" si="515"/>
        <v>14.783764246580034</v>
      </c>
      <c r="AA1085" s="5">
        <f t="shared" si="516"/>
        <v>8.9136736098283329</v>
      </c>
      <c r="AB1085" s="5">
        <f t="shared" si="517"/>
        <v>0.66558808490505128</v>
      </c>
      <c r="AC1085" s="5">
        <f t="shared" si="518"/>
        <v>1.5941952106322912</v>
      </c>
      <c r="AD1085" s="5">
        <f t="shared" si="519"/>
        <v>-1.3763817978181976</v>
      </c>
      <c r="AE1085">
        <f t="shared" si="508"/>
        <v>0</v>
      </c>
    </row>
    <row r="1086" spans="1:31" x14ac:dyDescent="0.2">
      <c r="A1086">
        <f t="shared" si="538"/>
        <v>10.53999999999982</v>
      </c>
      <c r="B1086" s="5">
        <f t="shared" si="520"/>
        <v>-67.005024485234046</v>
      </c>
      <c r="C1086" s="5">
        <f t="shared" si="521"/>
        <v>664.98274006770225</v>
      </c>
      <c r="D1086" s="5">
        <f t="shared" si="522"/>
        <v>-415.43097500052312</v>
      </c>
      <c r="E1086" s="2">
        <f t="shared" si="530"/>
        <v>668.34999655436229</v>
      </c>
      <c r="F1086" s="2">
        <f t="shared" si="531"/>
        <v>-5.7538198496395392</v>
      </c>
      <c r="G1086" s="3">
        <f t="shared" si="523"/>
        <v>-3.3226052271347499</v>
      </c>
      <c r="H1086" s="3">
        <f t="shared" si="524"/>
        <v>57.520256296431015</v>
      </c>
      <c r="I1086" s="3">
        <f t="shared" si="525"/>
        <v>-95.424100994476674</v>
      </c>
      <c r="J1086" s="2">
        <f t="shared" si="532"/>
        <v>111.46918246989425</v>
      </c>
      <c r="K1086" s="2">
        <f t="shared" si="526"/>
        <v>75.984446128080606</v>
      </c>
      <c r="L1086" s="6">
        <f t="shared" si="509"/>
        <v>2958.9415145217536</v>
      </c>
      <c r="M1086" s="2">
        <f t="shared" si="510"/>
        <v>37.500474055570834</v>
      </c>
      <c r="N1086" s="2">
        <f t="shared" si="527"/>
        <v>111.46918246989425</v>
      </c>
      <c r="O1086" s="2">
        <f t="shared" si="528"/>
        <v>75.984446128080606</v>
      </c>
      <c r="P1086" s="5">
        <f t="shared" si="511"/>
        <v>0.3871319233590671</v>
      </c>
      <c r="Q1086" s="4">
        <f t="shared" si="529"/>
        <v>0.33642010486350354</v>
      </c>
      <c r="R1086" s="4">
        <f t="shared" si="512"/>
        <v>0.27545822303129414</v>
      </c>
      <c r="S1086" s="4">
        <f t="shared" si="533"/>
        <v>0</v>
      </c>
      <c r="T1086" s="4">
        <f t="shared" si="534"/>
        <v>0</v>
      </c>
      <c r="U1086" s="5">
        <f t="shared" si="535"/>
        <v>0.76222981823873248</v>
      </c>
      <c r="V1086" s="5">
        <f t="shared" si="536"/>
        <v>-13.195565378581708</v>
      </c>
      <c r="W1086" s="5">
        <f t="shared" si="537"/>
        <v>21.890983184703394</v>
      </c>
      <c r="X1086" s="5">
        <f t="shared" si="513"/>
        <v>0.99999999999999978</v>
      </c>
      <c r="Y1086" s="5">
        <f t="shared" si="514"/>
        <v>-9.8367215078211653E-2</v>
      </c>
      <c r="Z1086" s="5">
        <f t="shared" si="515"/>
        <v>14.787688503883066</v>
      </c>
      <c r="AA1086" s="5">
        <f t="shared" si="516"/>
        <v>8.9172280307612279</v>
      </c>
      <c r="AB1086" s="5">
        <f t="shared" si="517"/>
        <v>0.66386260316052081</v>
      </c>
      <c r="AC1086" s="5">
        <f t="shared" si="518"/>
        <v>1.5921231253013577</v>
      </c>
      <c r="AD1086" s="5">
        <f t="shared" si="519"/>
        <v>-1.3657887845353756</v>
      </c>
      <c r="AE1086">
        <f t="shared" si="508"/>
        <v>0</v>
      </c>
    </row>
    <row r="1087" spans="1:31" x14ac:dyDescent="0.2">
      <c r="A1087">
        <f t="shared" si="538"/>
        <v>10.54999999999982</v>
      </c>
      <c r="B1087" s="5">
        <f t="shared" si="520"/>
        <v>-67.038217344375227</v>
      </c>
      <c r="C1087" s="5">
        <f t="shared" si="521"/>
        <v>665.55802223682292</v>
      </c>
      <c r="D1087" s="5">
        <f t="shared" si="522"/>
        <v>-416.38528429990714</v>
      </c>
      <c r="E1087" s="2">
        <f t="shared" si="530"/>
        <v>668.9257085420644</v>
      </c>
      <c r="F1087" s="2">
        <f t="shared" si="531"/>
        <v>-5.7517085836496964</v>
      </c>
      <c r="G1087" s="3">
        <f t="shared" si="523"/>
        <v>-3.3159666011031446</v>
      </c>
      <c r="H1087" s="3">
        <f t="shared" si="524"/>
        <v>57.536177527684025</v>
      </c>
      <c r="I1087" s="3">
        <f t="shared" si="525"/>
        <v>-95.437758882322029</v>
      </c>
      <c r="J1087" s="2">
        <f t="shared" si="532"/>
        <v>111.48889262826607</v>
      </c>
      <c r="K1087" s="2">
        <f t="shared" si="526"/>
        <v>75.997881818858943</v>
      </c>
      <c r="L1087" s="6">
        <f t="shared" si="509"/>
        <v>2958.93884676792</v>
      </c>
      <c r="M1087" s="2">
        <f t="shared" si="510"/>
        <v>37.500440245496208</v>
      </c>
      <c r="N1087" s="2">
        <f t="shared" si="527"/>
        <v>111.48889262826607</v>
      </c>
      <c r="O1087" s="2">
        <f t="shared" si="528"/>
        <v>75.997881818858943</v>
      </c>
      <c r="P1087" s="5">
        <f t="shared" si="511"/>
        <v>0.38713176768703739</v>
      </c>
      <c r="Q1087" s="4">
        <f t="shared" si="529"/>
        <v>0.33636032578180458</v>
      </c>
      <c r="R1087" s="4">
        <f t="shared" si="512"/>
        <v>0.27543735931576196</v>
      </c>
      <c r="S1087" s="4">
        <f t="shared" si="533"/>
        <v>0</v>
      </c>
      <c r="T1087" s="4">
        <f t="shared" si="534"/>
        <v>0</v>
      </c>
      <c r="U1087" s="5">
        <f t="shared" si="535"/>
        <v>0.7608410725701733</v>
      </c>
      <c r="V1087" s="5">
        <f t="shared" si="536"/>
        <v>-13.201546423051365</v>
      </c>
      <c r="W1087" s="5">
        <f t="shared" si="537"/>
        <v>21.897978950560852</v>
      </c>
      <c r="X1087" s="5">
        <f t="shared" si="513"/>
        <v>0.99999999999999978</v>
      </c>
      <c r="Y1087" s="5">
        <f t="shared" si="514"/>
        <v>-9.8702868550480979E-2</v>
      </c>
      <c r="Z1087" s="5">
        <f t="shared" si="515"/>
        <v>14.791588146715979</v>
      </c>
      <c r="AA1087" s="5">
        <f t="shared" si="516"/>
        <v>8.9207746170062769</v>
      </c>
      <c r="AB1087" s="5">
        <f t="shared" si="517"/>
        <v>0.66213820401969237</v>
      </c>
      <c r="AC1087" s="5">
        <f t="shared" si="518"/>
        <v>1.5900417236646138</v>
      </c>
      <c r="AD1087" s="5">
        <f t="shared" si="519"/>
        <v>-1.355246432432871</v>
      </c>
      <c r="AE1087">
        <f t="shared" si="508"/>
        <v>0</v>
      </c>
    </row>
    <row r="1088" spans="1:31" x14ac:dyDescent="0.2">
      <c r="A1088">
        <f t="shared" si="538"/>
        <v>10.559999999999819</v>
      </c>
      <c r="B1088" s="5">
        <f t="shared" si="520"/>
        <v>-67.071343903476063</v>
      </c>
      <c r="C1088" s="5">
        <f t="shared" si="521"/>
        <v>666.13346351418602</v>
      </c>
      <c r="D1088" s="5">
        <f t="shared" si="522"/>
        <v>-417.33972965105198</v>
      </c>
      <c r="E1088" s="2">
        <f t="shared" si="530"/>
        <v>669.50157310227712</v>
      </c>
      <c r="F1088" s="2">
        <f t="shared" si="531"/>
        <v>-5.7495939391591095</v>
      </c>
      <c r="G1088" s="3">
        <f t="shared" si="523"/>
        <v>-3.3093452190629478</v>
      </c>
      <c r="H1088" s="3">
        <f t="shared" si="524"/>
        <v>57.552077944920669</v>
      </c>
      <c r="I1088" s="3">
        <f t="shared" si="525"/>
        <v>-95.451311346646364</v>
      </c>
      <c r="J1088" s="2">
        <f t="shared" si="532"/>
        <v>111.50850317061735</v>
      </c>
      <c r="K1088" s="2">
        <f t="shared" si="526"/>
        <v>76.011249605056122</v>
      </c>
      <c r="L1088" s="6">
        <f t="shared" si="509"/>
        <v>2958.9361803431566</v>
      </c>
      <c r="M1088" s="2">
        <f t="shared" si="510"/>
        <v>37.5004064522657</v>
      </c>
      <c r="N1088" s="2">
        <f t="shared" si="527"/>
        <v>111.50850317061735</v>
      </c>
      <c r="O1088" s="2">
        <f t="shared" si="528"/>
        <v>76.011249605056122</v>
      </c>
      <c r="P1088" s="5">
        <f t="shared" si="511"/>
        <v>0.38713161209270347</v>
      </c>
      <c r="Q1088" s="4">
        <f t="shared" si="529"/>
        <v>0.33630086841796214</v>
      </c>
      <c r="R1088" s="4">
        <f t="shared" si="512"/>
        <v>0.2754166036631478</v>
      </c>
      <c r="S1088" s="4">
        <f t="shared" si="533"/>
        <v>0</v>
      </c>
      <c r="T1088" s="4">
        <f t="shared" si="534"/>
        <v>0</v>
      </c>
      <c r="U1088" s="5">
        <f t="shared" si="535"/>
        <v>0.75945506842492772</v>
      </c>
      <c r="V1088" s="5">
        <f t="shared" si="536"/>
        <v>-13.207512181528354</v>
      </c>
      <c r="W1088" s="5">
        <f t="shared" si="537"/>
        <v>21.904932061014311</v>
      </c>
      <c r="X1088" s="5">
        <f t="shared" si="513"/>
        <v>1</v>
      </c>
      <c r="Y1088" s="5">
        <f t="shared" si="514"/>
        <v>-9.9040159160786415E-2</v>
      </c>
      <c r="Z1088" s="5">
        <f t="shared" si="515"/>
        <v>14.795463278696532</v>
      </c>
      <c r="AA1088" s="5">
        <f t="shared" si="516"/>
        <v>8.9243133688377263</v>
      </c>
      <c r="AB1088" s="5">
        <f t="shared" si="517"/>
        <v>0.66041490926414126</v>
      </c>
      <c r="AC1088" s="5">
        <f t="shared" si="518"/>
        <v>1.5879510971681778</v>
      </c>
      <c r="AD1088" s="5">
        <f t="shared" si="519"/>
        <v>-1.3447545701479626</v>
      </c>
      <c r="AE1088">
        <f t="shared" si="508"/>
        <v>0</v>
      </c>
    </row>
    <row r="1089" spans="1:31" x14ac:dyDescent="0.2">
      <c r="A1089">
        <f t="shared" si="538"/>
        <v>10.569999999999819</v>
      </c>
      <c r="B1089" s="5">
        <f t="shared" si="520"/>
        <v>-67.104404334921227</v>
      </c>
      <c r="C1089" s="5">
        <f t="shared" si="521"/>
        <v>666.70906369119007</v>
      </c>
      <c r="D1089" s="5">
        <f t="shared" si="522"/>
        <v>-418.29431000224696</v>
      </c>
      <c r="E1089" s="2">
        <f t="shared" si="530"/>
        <v>670.0775900514268</v>
      </c>
      <c r="F1089" s="2">
        <f t="shared" si="531"/>
        <v>-5.7474759427719553</v>
      </c>
      <c r="G1089" s="3">
        <f t="shared" si="523"/>
        <v>-3.3027410699703061</v>
      </c>
      <c r="H1089" s="3">
        <f t="shared" si="524"/>
        <v>57.567957455892348</v>
      </c>
      <c r="I1089" s="3">
        <f t="shared" si="525"/>
        <v>-95.464758892347845</v>
      </c>
      <c r="J1089" s="2">
        <f t="shared" si="532"/>
        <v>111.52801448332525</v>
      </c>
      <c r="K1089" s="2">
        <f t="shared" si="526"/>
        <v>76.024549750051293</v>
      </c>
      <c r="L1089" s="6">
        <f t="shared" si="509"/>
        <v>2958.9335152452491</v>
      </c>
      <c r="M1089" s="2">
        <f t="shared" si="510"/>
        <v>37.500372675851246</v>
      </c>
      <c r="N1089" s="2">
        <f t="shared" si="527"/>
        <v>111.52801448332525</v>
      </c>
      <c r="O1089" s="2">
        <f t="shared" si="528"/>
        <v>76.024549750051293</v>
      </c>
      <c r="P1089" s="5">
        <f t="shared" si="511"/>
        <v>0.38713145657593589</v>
      </c>
      <c r="Q1089" s="4">
        <f t="shared" si="529"/>
        <v>0.33624173127782159</v>
      </c>
      <c r="R1089" s="4">
        <f t="shared" si="512"/>
        <v>0.27539595561876967</v>
      </c>
      <c r="S1089" s="4">
        <f t="shared" si="533"/>
        <v>0</v>
      </c>
      <c r="T1089" s="4">
        <f t="shared" si="534"/>
        <v>0</v>
      </c>
      <c r="U1089" s="5">
        <f t="shared" si="535"/>
        <v>0.75807181205025087</v>
      </c>
      <c r="V1089" s="5">
        <f t="shared" si="536"/>
        <v>-13.213462666333823</v>
      </c>
      <c r="W1089" s="5">
        <f t="shared" si="537"/>
        <v>21.911842686811983</v>
      </c>
      <c r="X1089" s="5">
        <f t="shared" si="513"/>
        <v>1</v>
      </c>
      <c r="Y1089" s="5">
        <f t="shared" si="514"/>
        <v>-9.937907154377161E-2</v>
      </c>
      <c r="Z1089" s="5">
        <f t="shared" si="515"/>
        <v>14.799314003176297</v>
      </c>
      <c r="AA1089" s="5">
        <f t="shared" si="516"/>
        <v>8.927844286638063</v>
      </c>
      <c r="AB1089" s="5">
        <f t="shared" si="517"/>
        <v>0.6586927405064793</v>
      </c>
      <c r="AC1089" s="5">
        <f t="shared" si="518"/>
        <v>1.5858513368424738</v>
      </c>
      <c r="AD1089" s="5">
        <f t="shared" si="519"/>
        <v>-1.3343130265499532</v>
      </c>
      <c r="AE1089">
        <f t="shared" si="508"/>
        <v>0</v>
      </c>
    </row>
    <row r="1090" spans="1:31" x14ac:dyDescent="0.2">
      <c r="A1090">
        <f t="shared" si="538"/>
        <v>10.579999999999819</v>
      </c>
      <c r="B1090" s="5">
        <f t="shared" si="520"/>
        <v>-67.13739881098391</v>
      </c>
      <c r="C1090" s="5">
        <f t="shared" si="521"/>
        <v>667.2848225583158</v>
      </c>
      <c r="D1090" s="5">
        <f t="shared" si="522"/>
        <v>-419.24902430682175</v>
      </c>
      <c r="E1090" s="2">
        <f t="shared" si="530"/>
        <v>670.65375920499253</v>
      </c>
      <c r="F1090" s="2">
        <f t="shared" si="531"/>
        <v>-5.7453546210016144</v>
      </c>
      <c r="G1090" s="3">
        <f t="shared" si="523"/>
        <v>-3.2961541425652414</v>
      </c>
      <c r="H1090" s="3">
        <f t="shared" si="524"/>
        <v>57.583815969260769</v>
      </c>
      <c r="I1090" s="3">
        <f t="shared" si="525"/>
        <v>-95.478102022613342</v>
      </c>
      <c r="J1090" s="2">
        <f t="shared" si="532"/>
        <v>111.54742695174015</v>
      </c>
      <c r="K1090" s="2">
        <f t="shared" si="526"/>
        <v>76.03778251652362</v>
      </c>
      <c r="L1090" s="6">
        <f t="shared" si="509"/>
        <v>2958.9308514719755</v>
      </c>
      <c r="M1090" s="2">
        <f t="shared" si="510"/>
        <v>37.500338916224685</v>
      </c>
      <c r="N1090" s="2">
        <f t="shared" si="527"/>
        <v>111.54742695174015</v>
      </c>
      <c r="O1090" s="2">
        <f t="shared" si="528"/>
        <v>76.03778251652362</v>
      </c>
      <c r="P1090" s="5">
        <f t="shared" si="511"/>
        <v>0.38713130113660477</v>
      </c>
      <c r="Q1090" s="4">
        <f t="shared" si="529"/>
        <v>0.3361829128739009</v>
      </c>
      <c r="R1090" s="4">
        <f t="shared" si="512"/>
        <v>0.27537541472952842</v>
      </c>
      <c r="S1090" s="4">
        <f t="shared" si="533"/>
        <v>0</v>
      </c>
      <c r="T1090" s="4">
        <f t="shared" si="534"/>
        <v>0</v>
      </c>
      <c r="U1090" s="5">
        <f t="shared" si="535"/>
        <v>0.75669130959288389</v>
      </c>
      <c r="V1090" s="5">
        <f t="shared" si="536"/>
        <v>-13.219397889937454</v>
      </c>
      <c r="W1090" s="5">
        <f t="shared" si="537"/>
        <v>21.918710998359888</v>
      </c>
      <c r="X1090" s="5">
        <f t="shared" si="513"/>
        <v>0.99999999999999978</v>
      </c>
      <c r="Y1090" s="5">
        <f t="shared" si="514"/>
        <v>-9.9719590401883024E-2</v>
      </c>
      <c r="Z1090" s="5">
        <f t="shared" si="515"/>
        <v>14.803140423240224</v>
      </c>
      <c r="AA1090" s="5">
        <f t="shared" si="516"/>
        <v>8.9313673708974672</v>
      </c>
      <c r="AB1090" s="5">
        <f t="shared" si="517"/>
        <v>0.65697171919100084</v>
      </c>
      <c r="AC1090" s="5">
        <f t="shared" si="518"/>
        <v>1.5837425333027699</v>
      </c>
      <c r="AD1090" s="5">
        <f t="shared" si="519"/>
        <v>-1.323921630742646</v>
      </c>
      <c r="AE1090">
        <f t="shared" si="508"/>
        <v>0</v>
      </c>
    </row>
    <row r="1091" spans="1:31" x14ac:dyDescent="0.2">
      <c r="A1091">
        <f t="shared" si="538"/>
        <v>10.589999999999819</v>
      </c>
      <c r="B1091" s="5">
        <f t="shared" si="520"/>
        <v>-67.1703275038236</v>
      </c>
      <c r="C1091" s="5">
        <f t="shared" si="521"/>
        <v>667.86073990513501</v>
      </c>
      <c r="D1091" s="5">
        <f t="shared" si="522"/>
        <v>-420.20387152312941</v>
      </c>
      <c r="E1091" s="2">
        <f t="shared" si="530"/>
        <v>671.23008037751504</v>
      </c>
      <c r="F1091" s="2">
        <f t="shared" si="531"/>
        <v>-5.7432300002707102</v>
      </c>
      <c r="G1091" s="3">
        <f t="shared" si="523"/>
        <v>-3.2895844253733313</v>
      </c>
      <c r="H1091" s="3">
        <f t="shared" si="524"/>
        <v>57.599653394593794</v>
      </c>
      <c r="I1091" s="3">
        <f t="shared" si="525"/>
        <v>-95.491341238920768</v>
      </c>
      <c r="J1091" s="2">
        <f t="shared" si="532"/>
        <v>111.56674096018496</v>
      </c>
      <c r="K1091" s="2">
        <f t="shared" si="526"/>
        <v>76.050948166451917</v>
      </c>
      <c r="L1091" s="6">
        <f t="shared" si="509"/>
        <v>2958.9281890211041</v>
      </c>
      <c r="M1091" s="2">
        <f t="shared" si="510"/>
        <v>37.500305173357738</v>
      </c>
      <c r="N1091" s="2">
        <f t="shared" si="527"/>
        <v>111.56674096018496</v>
      </c>
      <c r="O1091" s="2">
        <f t="shared" si="528"/>
        <v>76.050948166451917</v>
      </c>
      <c r="P1091" s="5">
        <f t="shared" si="511"/>
        <v>0.38713114577457974</v>
      </c>
      <c r="Q1091" s="4">
        <f t="shared" si="529"/>
        <v>0.33612441172535951</v>
      </c>
      <c r="R1091" s="4">
        <f t="shared" si="512"/>
        <v>0.27535498054390356</v>
      </c>
      <c r="S1091" s="4">
        <f t="shared" si="533"/>
        <v>0</v>
      </c>
      <c r="T1091" s="4">
        <f t="shared" si="534"/>
        <v>0</v>
      </c>
      <c r="U1091" s="5">
        <f t="shared" si="535"/>
        <v>0.75531356709962194</v>
      </c>
      <c r="V1091" s="5">
        <f t="shared" si="536"/>
        <v>-13.225317864956471</v>
      </c>
      <c r="W1091" s="5">
        <f t="shared" si="537"/>
        <v>21.925537165719952</v>
      </c>
      <c r="X1091" s="5">
        <f t="shared" si="513"/>
        <v>1</v>
      </c>
      <c r="Y1091" s="5">
        <f t="shared" si="514"/>
        <v>-0.10006170050529106</v>
      </c>
      <c r="Z1091" s="5">
        <f t="shared" si="515"/>
        <v>14.806942641706161</v>
      </c>
      <c r="AA1091" s="5">
        <f t="shared" si="516"/>
        <v>8.9348826222132072</v>
      </c>
      <c r="AB1091" s="5">
        <f t="shared" si="517"/>
        <v>0.65525186659433088</v>
      </c>
      <c r="AC1091" s="5">
        <f t="shared" si="518"/>
        <v>1.58162477674969</v>
      </c>
      <c r="AD1091" s="5">
        <f t="shared" si="519"/>
        <v>-1.3135802120668387</v>
      </c>
      <c r="AE1091">
        <f t="shared" si="508"/>
        <v>0</v>
      </c>
    </row>
    <row r="1092" spans="1:31" x14ac:dyDescent="0.2">
      <c r="A1092">
        <f t="shared" si="538"/>
        <v>10.599999999999818</v>
      </c>
      <c r="B1092" s="5">
        <f t="shared" si="520"/>
        <v>-67.203190585483995</v>
      </c>
      <c r="C1092" s="5">
        <f t="shared" si="521"/>
        <v>668.43681552031978</v>
      </c>
      <c r="D1092" s="5">
        <f t="shared" si="522"/>
        <v>-421.15885061452923</v>
      </c>
      <c r="E1092" s="2">
        <f t="shared" si="530"/>
        <v>671.80655338260499</v>
      </c>
      <c r="F1092" s="2">
        <f t="shared" si="531"/>
        <v>-5.7411021069111534</v>
      </c>
      <c r="G1092" s="3">
        <f t="shared" si="523"/>
        <v>-3.2830319067073881</v>
      </c>
      <c r="H1092" s="3">
        <f t="shared" si="524"/>
        <v>57.61546964236129</v>
      </c>
      <c r="I1092" s="3">
        <f t="shared" si="525"/>
        <v>-95.50447704104144</v>
      </c>
      <c r="J1092" s="2">
        <f t="shared" si="532"/>
        <v>111.5859568919545</v>
      </c>
      <c r="K1092" s="2">
        <f t="shared" si="526"/>
        <v>76.064046961114173</v>
      </c>
      <c r="L1092" s="6">
        <f t="shared" si="509"/>
        <v>2958.9255278903938</v>
      </c>
      <c r="M1092" s="2">
        <f t="shared" si="510"/>
        <v>37.500271447222012</v>
      </c>
      <c r="N1092" s="2">
        <f t="shared" si="527"/>
        <v>111.5859568919545</v>
      </c>
      <c r="O1092" s="2">
        <f t="shared" si="528"/>
        <v>76.064046961114173</v>
      </c>
      <c r="P1092" s="5">
        <f t="shared" si="511"/>
        <v>0.38713099048972976</v>
      </c>
      <c r="Q1092" s="4">
        <f t="shared" si="529"/>
        <v>0.33606622635796773</v>
      </c>
      <c r="R1092" s="4">
        <f t="shared" si="512"/>
        <v>0.27533465261195006</v>
      </c>
      <c r="S1092" s="4">
        <f t="shared" si="533"/>
        <v>0</v>
      </c>
      <c r="T1092" s="4">
        <f t="shared" si="534"/>
        <v>0</v>
      </c>
      <c r="U1092" s="5">
        <f t="shared" si="535"/>
        <v>0.75393859051788148</v>
      </c>
      <c r="V1092" s="5">
        <f t="shared" si="536"/>
        <v>-13.231222604154627</v>
      </c>
      <c r="W1092" s="5">
        <f t="shared" si="537"/>
        <v>21.93232135860805</v>
      </c>
      <c r="X1092" s="5">
        <f t="shared" si="513"/>
        <v>1.0000000000000002</v>
      </c>
      <c r="Y1092" s="5">
        <f t="shared" si="514"/>
        <v>-0.10040538669181108</v>
      </c>
      <c r="Z1092" s="5">
        <f t="shared" si="515"/>
        <v>14.810720761124429</v>
      </c>
      <c r="AA1092" s="5">
        <f t="shared" si="516"/>
        <v>8.9383900412891073</v>
      </c>
      <c r="AB1092" s="5">
        <f t="shared" si="517"/>
        <v>0.65353320382607039</v>
      </c>
      <c r="AC1092" s="5">
        <f t="shared" si="518"/>
        <v>1.5794981569698017</v>
      </c>
      <c r="AD1092" s="5">
        <f t="shared" si="519"/>
        <v>-1.3032886001028423</v>
      </c>
      <c r="AE1092">
        <f t="shared" si="508"/>
        <v>0</v>
      </c>
    </row>
    <row r="1093" spans="1:31" x14ac:dyDescent="0.2">
      <c r="A1093">
        <f t="shared" si="538"/>
        <v>10.609999999999818</v>
      </c>
      <c r="B1093" s="5">
        <f t="shared" si="520"/>
        <v>-67.235988227890871</v>
      </c>
      <c r="C1093" s="5">
        <f t="shared" si="521"/>
        <v>669.01304919165125</v>
      </c>
      <c r="D1093" s="5">
        <f t="shared" si="522"/>
        <v>-422.11396054936966</v>
      </c>
      <c r="E1093" s="2">
        <f t="shared" si="530"/>
        <v>672.38317803295161</v>
      </c>
      <c r="F1093" s="2">
        <f t="shared" si="531"/>
        <v>-5.7389709671641969</v>
      </c>
      <c r="G1093" s="3">
        <f t="shared" si="523"/>
        <v>-3.2764965746691272</v>
      </c>
      <c r="H1093" s="3">
        <f t="shared" si="524"/>
        <v>57.631264623930988</v>
      </c>
      <c r="I1093" s="3">
        <f t="shared" si="525"/>
        <v>-95.517509927042468</v>
      </c>
      <c r="J1093" s="2">
        <f t="shared" si="532"/>
        <v>111.60507512931495</v>
      </c>
      <c r="K1093" s="2">
        <f t="shared" si="526"/>
        <v>76.077079161087212</v>
      </c>
      <c r="L1093" s="6">
        <f t="shared" si="509"/>
        <v>2958.9228680775959</v>
      </c>
      <c r="M1093" s="2">
        <f t="shared" si="510"/>
        <v>37.500237737788972</v>
      </c>
      <c r="N1093" s="2">
        <f t="shared" si="527"/>
        <v>111.60507512931495</v>
      </c>
      <c r="O1093" s="2">
        <f t="shared" si="528"/>
        <v>76.077079161087212</v>
      </c>
      <c r="P1093" s="5">
        <f t="shared" si="511"/>
        <v>0.38713083528192344</v>
      </c>
      <c r="Q1093" s="4">
        <f t="shared" si="529"/>
        <v>0.33600835530407613</v>
      </c>
      <c r="R1093" s="4">
        <f t="shared" si="512"/>
        <v>0.27531443048529436</v>
      </c>
      <c r="S1093" s="4">
        <f t="shared" si="533"/>
        <v>0</v>
      </c>
      <c r="T1093" s="4">
        <f t="shared" si="534"/>
        <v>0</v>
      </c>
      <c r="U1093" s="5">
        <f t="shared" si="535"/>
        <v>0.75256638569626677</v>
      </c>
      <c r="V1093" s="5">
        <f t="shared" si="536"/>
        <v>-13.237112120441227</v>
      </c>
      <c r="W1093" s="5">
        <f t="shared" si="537"/>
        <v>21.93906374639219</v>
      </c>
      <c r="X1093" s="5">
        <f t="shared" si="513"/>
        <v>0.99999999999999978</v>
      </c>
      <c r="Y1093" s="5">
        <f t="shared" si="514"/>
        <v>-0.10075063386681575</v>
      </c>
      <c r="Z1093" s="5">
        <f t="shared" si="515"/>
        <v>14.814474883777367</v>
      </c>
      <c r="AA1093" s="5">
        <f t="shared" si="516"/>
        <v>8.941889628934959</v>
      </c>
      <c r="AB1093" s="5">
        <f t="shared" si="517"/>
        <v>0.65181575182945106</v>
      </c>
      <c r="AC1093" s="5">
        <f t="shared" si="518"/>
        <v>1.57736276333614</v>
      </c>
      <c r="AD1093" s="5">
        <f t="shared" si="519"/>
        <v>-1.2930466246728507</v>
      </c>
      <c r="AE1093">
        <f t="shared" ref="AE1093:AE1158" si="539">IF(($D1093-height)*($D1094-height)&lt;0,1,0)</f>
        <v>0</v>
      </c>
    </row>
    <row r="1094" spans="1:31" x14ac:dyDescent="0.2">
      <c r="A1094">
        <f t="shared" si="538"/>
        <v>10.619999999999818</v>
      </c>
      <c r="B1094" s="5">
        <f t="shared" si="520"/>
        <v>-67.268720602849967</v>
      </c>
      <c r="C1094" s="5">
        <f t="shared" si="521"/>
        <v>669.58944070602877</v>
      </c>
      <c r="D1094" s="5">
        <f t="shared" si="522"/>
        <v>-423.06920030097132</v>
      </c>
      <c r="E1094" s="2">
        <f t="shared" si="530"/>
        <v>672.95995414033121</v>
      </c>
      <c r="F1094" s="2">
        <f t="shared" si="531"/>
        <v>-5.7368366071804839</v>
      </c>
      <c r="G1094" s="3">
        <f t="shared" si="523"/>
        <v>-3.2699784171508326</v>
      </c>
      <c r="H1094" s="3">
        <f t="shared" si="524"/>
        <v>57.647038251564346</v>
      </c>
      <c r="I1094" s="3">
        <f t="shared" si="525"/>
        <v>-95.530440393289197</v>
      </c>
      <c r="J1094" s="2">
        <f t="shared" si="532"/>
        <v>111.62409605350332</v>
      </c>
      <c r="K1094" s="2">
        <f t="shared" si="526"/>
        <v>76.090045026246301</v>
      </c>
      <c r="L1094" s="6">
        <f t="shared" si="509"/>
        <v>2958.9202095804512</v>
      </c>
      <c r="M1094" s="2">
        <f t="shared" si="510"/>
        <v>37.500204045030017</v>
      </c>
      <c r="N1094" s="2">
        <f t="shared" si="527"/>
        <v>111.62409605350332</v>
      </c>
      <c r="O1094" s="2">
        <f t="shared" si="528"/>
        <v>76.090045026246301</v>
      </c>
      <c r="P1094" s="5">
        <f t="shared" si="511"/>
        <v>0.38713068015102869</v>
      </c>
      <c r="Q1094" s="4">
        <f t="shared" si="529"/>
        <v>0.33595079710258557</v>
      </c>
      <c r="R1094" s="4">
        <f t="shared" si="512"/>
        <v>0.27529431371713114</v>
      </c>
      <c r="S1094" s="4">
        <f t="shared" si="533"/>
        <v>0</v>
      </c>
      <c r="T1094" s="4">
        <f t="shared" si="534"/>
        <v>0</v>
      </c>
      <c r="U1094" s="5">
        <f t="shared" si="535"/>
        <v>0.75119695838513589</v>
      </c>
      <c r="V1094" s="5">
        <f t="shared" si="536"/>
        <v>-13.24298642687012</v>
      </c>
      <c r="W1094" s="5">
        <f t="shared" si="537"/>
        <v>21.945764498090639</v>
      </c>
      <c r="X1094" s="5">
        <f t="shared" si="513"/>
        <v>0.99999999999999978</v>
      </c>
      <c r="Y1094" s="5">
        <f t="shared" si="514"/>
        <v>-0.10109742700315535</v>
      </c>
      <c r="Z1094" s="5">
        <f t="shared" si="515"/>
        <v>14.818205111678958</v>
      </c>
      <c r="AA1094" s="5">
        <f t="shared" si="516"/>
        <v>8.9453813860659608</v>
      </c>
      <c r="AB1094" s="5">
        <f t="shared" si="517"/>
        <v>0.65009953138198051</v>
      </c>
      <c r="AC1094" s="5">
        <f t="shared" si="518"/>
        <v>1.5752186848088385</v>
      </c>
      <c r="AD1094" s="5">
        <f t="shared" si="519"/>
        <v>-1.2828541158433993</v>
      </c>
      <c r="AE1094">
        <f t="shared" si="539"/>
        <v>0</v>
      </c>
    </row>
    <row r="1095" spans="1:31" x14ac:dyDescent="0.2">
      <c r="A1095">
        <f t="shared" si="538"/>
        <v>10.629999999999818</v>
      </c>
      <c r="B1095" s="5">
        <f t="shared" si="520"/>
        <v>-67.301387882044907</v>
      </c>
      <c r="C1095" s="5">
        <f t="shared" si="521"/>
        <v>670.16598984947859</v>
      </c>
      <c r="D1095" s="5">
        <f t="shared" si="522"/>
        <v>-424.02456884761</v>
      </c>
      <c r="E1095" s="2">
        <f t="shared" si="530"/>
        <v>673.53688151561596</v>
      </c>
      <c r="F1095" s="2">
        <f t="shared" si="531"/>
        <v>-5.7346990530201047</v>
      </c>
      <c r="G1095" s="3">
        <f t="shared" si="523"/>
        <v>-3.2634774218370128</v>
      </c>
      <c r="H1095" s="3">
        <f t="shared" si="524"/>
        <v>57.662790438412436</v>
      </c>
      <c r="I1095" s="3">
        <f t="shared" si="525"/>
        <v>-95.543268934447624</v>
      </c>
      <c r="J1095" s="2">
        <f t="shared" si="532"/>
        <v>111.6430200447269</v>
      </c>
      <c r="K1095" s="2">
        <f t="shared" si="526"/>
        <v>76.102944815764758</v>
      </c>
      <c r="L1095" s="6">
        <f t="shared" si="509"/>
        <v>2958.9175523966933</v>
      </c>
      <c r="M1095" s="2">
        <f t="shared" si="510"/>
        <v>37.500170368916422</v>
      </c>
      <c r="N1095" s="2">
        <f t="shared" si="527"/>
        <v>111.6430200447269</v>
      </c>
      <c r="O1095" s="2">
        <f t="shared" si="528"/>
        <v>76.102944815764758</v>
      </c>
      <c r="P1095" s="5">
        <f t="shared" si="511"/>
        <v>0.38713052509691309</v>
      </c>
      <c r="Q1095" s="4">
        <f t="shared" si="529"/>
        <v>0.33589355029891654</v>
      </c>
      <c r="R1095" s="4">
        <f t="shared" si="512"/>
        <v>0.27527430186221957</v>
      </c>
      <c r="S1095" s="4">
        <f t="shared" si="533"/>
        <v>0</v>
      </c>
      <c r="T1095" s="4">
        <f t="shared" si="534"/>
        <v>0</v>
      </c>
      <c r="U1095" s="5">
        <f t="shared" si="535"/>
        <v>0.74983031423716473</v>
      </c>
      <c r="V1095" s="5">
        <f t="shared" si="536"/>
        <v>-13.248845536638729</v>
      </c>
      <c r="W1095" s="5">
        <f t="shared" si="537"/>
        <v>21.952423782370133</v>
      </c>
      <c r="X1095" s="5">
        <f t="shared" si="513"/>
        <v>0.99999999999999978</v>
      </c>
      <c r="Y1095" s="5">
        <f t="shared" si="514"/>
        <v>-0.10144575114106706</v>
      </c>
      <c r="Z1095" s="5">
        <f t="shared" si="515"/>
        <v>14.821911546574384</v>
      </c>
      <c r="AA1095" s="5">
        <f t="shared" si="516"/>
        <v>8.9488653137021501</v>
      </c>
      <c r="AB1095" s="5">
        <f t="shared" si="517"/>
        <v>0.64838456309609771</v>
      </c>
      <c r="AC1095" s="5">
        <f t="shared" si="518"/>
        <v>1.5730660099356548</v>
      </c>
      <c r="AD1095" s="5">
        <f t="shared" si="519"/>
        <v>-1.2727109039277167</v>
      </c>
      <c r="AE1095">
        <f t="shared" si="539"/>
        <v>0</v>
      </c>
    </row>
    <row r="1096" spans="1:31" x14ac:dyDescent="0.2">
      <c r="A1096">
        <f t="shared" si="538"/>
        <v>10.639999999999818</v>
      </c>
      <c r="B1096" s="5">
        <f t="shared" si="520"/>
        <v>-67.333990237035124</v>
      </c>
      <c r="C1096" s="5">
        <f t="shared" si="521"/>
        <v>670.74269640716329</v>
      </c>
      <c r="D1096" s="5">
        <f t="shared" si="522"/>
        <v>-424.98006517249968</v>
      </c>
      <c r="E1096" s="2">
        <f t="shared" si="530"/>
        <v>674.11395996878241</v>
      </c>
      <c r="F1096" s="2">
        <f t="shared" si="531"/>
        <v>-5.732558330652644</v>
      </c>
      <c r="G1096" s="3">
        <f t="shared" si="523"/>
        <v>-3.2569935762060518</v>
      </c>
      <c r="H1096" s="3">
        <f t="shared" si="524"/>
        <v>57.678521098511794</v>
      </c>
      <c r="I1096" s="3">
        <f t="shared" si="525"/>
        <v>-95.5559960434869</v>
      </c>
      <c r="J1096" s="2">
        <f t="shared" si="532"/>
        <v>111.66184748216287</v>
      </c>
      <c r="K1096" s="2">
        <f t="shared" si="526"/>
        <v>76.115778788113744</v>
      </c>
      <c r="L1096" s="6">
        <f t="shared" si="509"/>
        <v>2958.9148965240465</v>
      </c>
      <c r="M1096" s="2">
        <f t="shared" si="510"/>
        <v>37.500136709419344</v>
      </c>
      <c r="N1096" s="2">
        <f t="shared" si="527"/>
        <v>111.66184748216287</v>
      </c>
      <c r="O1096" s="2">
        <f t="shared" si="528"/>
        <v>76.115778788113744</v>
      </c>
      <c r="P1096" s="5">
        <f t="shared" si="511"/>
        <v>0.38713037011944362</v>
      </c>
      <c r="Q1096" s="4">
        <f t="shared" si="529"/>
        <v>0.33583661344497912</v>
      </c>
      <c r="R1096" s="4">
        <f t="shared" si="512"/>
        <v>0.27525439447687938</v>
      </c>
      <c r="S1096" s="4">
        <f t="shared" si="533"/>
        <v>0</v>
      </c>
      <c r="T1096" s="4">
        <f t="shared" si="534"/>
        <v>0</v>
      </c>
      <c r="U1096" s="5">
        <f t="shared" si="535"/>
        <v>0.74846645880791185</v>
      </c>
      <c r="V1096" s="5">
        <f t="shared" si="536"/>
        <v>-13.254689463087047</v>
      </c>
      <c r="W1096" s="5">
        <f t="shared" si="537"/>
        <v>21.959041767544086</v>
      </c>
      <c r="X1096" s="5">
        <f t="shared" si="513"/>
        <v>1</v>
      </c>
      <c r="Y1096" s="5">
        <f t="shared" si="514"/>
        <v>-0.10179559138808937</v>
      </c>
      <c r="Z1096" s="5">
        <f t="shared" si="515"/>
        <v>14.825594289939676</v>
      </c>
      <c r="AA1096" s="5">
        <f t="shared" si="516"/>
        <v>8.9523414129678383</v>
      </c>
      <c r="AB1096" s="5">
        <f t="shared" si="517"/>
        <v>0.64667086741982249</v>
      </c>
      <c r="AC1096" s="5">
        <f t="shared" si="518"/>
        <v>1.5709048268526296</v>
      </c>
      <c r="AD1096" s="5">
        <f t="shared" si="519"/>
        <v>-1.2626168194880734</v>
      </c>
      <c r="AE1096">
        <f t="shared" si="539"/>
        <v>0</v>
      </c>
    </row>
    <row r="1097" spans="1:31" x14ac:dyDescent="0.2">
      <c r="A1097">
        <f t="shared" si="538"/>
        <v>10.649999999999817</v>
      </c>
      <c r="B1097" s="5">
        <f t="shared" si="520"/>
        <v>-67.366527839253806</v>
      </c>
      <c r="C1097" s="5">
        <f t="shared" si="521"/>
        <v>671.31956016338972</v>
      </c>
      <c r="D1097" s="5">
        <f t="shared" si="522"/>
        <v>-425.93568826377555</v>
      </c>
      <c r="E1097" s="2">
        <f t="shared" si="530"/>
        <v>674.69118930891932</v>
      </c>
      <c r="F1097" s="2">
        <f t="shared" si="531"/>
        <v>-5.7304144659572449</v>
      </c>
      <c r="G1097" s="3">
        <f t="shared" si="523"/>
        <v>-3.2505268675318537</v>
      </c>
      <c r="H1097" s="3">
        <f t="shared" si="524"/>
        <v>57.69423014678032</v>
      </c>
      <c r="I1097" s="3">
        <f t="shared" si="525"/>
        <v>-95.568622211681785</v>
      </c>
      <c r="J1097" s="2">
        <f t="shared" si="532"/>
        <v>111.6805787439578</v>
      </c>
      <c r="K1097" s="2">
        <f t="shared" si="526"/>
        <v>76.128547201061892</v>
      </c>
      <c r="L1097" s="6">
        <f t="shared" si="509"/>
        <v>2958.9122419602268</v>
      </c>
      <c r="M1097" s="2">
        <f t="shared" si="510"/>
        <v>37.500103066509816</v>
      </c>
      <c r="N1097" s="2">
        <f t="shared" si="527"/>
        <v>111.6805787439578</v>
      </c>
      <c r="O1097" s="2">
        <f t="shared" si="528"/>
        <v>76.128547201061892</v>
      </c>
      <c r="P1097" s="5">
        <f t="shared" si="511"/>
        <v>0.38713021521848684</v>
      </c>
      <c r="Q1097" s="4">
        <f t="shared" si="529"/>
        <v>0.33577998509914303</v>
      </c>
      <c r="R1097" s="4">
        <f t="shared" si="512"/>
        <v>0.27523459111898746</v>
      </c>
      <c r="S1097" s="4">
        <f t="shared" si="533"/>
        <v>0</v>
      </c>
      <c r="T1097" s="4">
        <f t="shared" si="534"/>
        <v>0</v>
      </c>
      <c r="U1097" s="5">
        <f t="shared" si="535"/>
        <v>0.74710539755638061</v>
      </c>
      <c r="V1097" s="5">
        <f t="shared" si="536"/>
        <v>-13.260518219696651</v>
      </c>
      <c r="W1097" s="5">
        <f t="shared" si="537"/>
        <v>21.965618621570854</v>
      </c>
      <c r="X1097" s="5">
        <f t="shared" si="513"/>
        <v>1</v>
      </c>
      <c r="Y1097" s="5">
        <f t="shared" si="514"/>
        <v>-0.10214693291896965</v>
      </c>
      <c r="Z1097" s="5">
        <f t="shared" si="515"/>
        <v>14.829253442981287</v>
      </c>
      <c r="AA1097" s="5">
        <f t="shared" si="516"/>
        <v>8.9558096850910349</v>
      </c>
      <c r="AB1097" s="5">
        <f t="shared" si="517"/>
        <v>0.64495846463741091</v>
      </c>
      <c r="AC1097" s="5">
        <f t="shared" si="518"/>
        <v>1.5687352232846354</v>
      </c>
      <c r="AD1097" s="5">
        <f t="shared" si="519"/>
        <v>-1.2525716933381119</v>
      </c>
      <c r="AE1097">
        <f t="shared" si="539"/>
        <v>0</v>
      </c>
    </row>
    <row r="1098" spans="1:31" x14ac:dyDescent="0.2">
      <c r="A1098">
        <f t="shared" si="538"/>
        <v>10.659999999999817</v>
      </c>
      <c r="B1098" s="5">
        <f t="shared" si="520"/>
        <v>-67.399000860005899</v>
      </c>
      <c r="C1098" s="5">
        <f t="shared" si="521"/>
        <v>671.89658090161879</v>
      </c>
      <c r="D1098" s="5">
        <f t="shared" si="522"/>
        <v>-426.89143711447701</v>
      </c>
      <c r="E1098" s="2">
        <f t="shared" si="530"/>
        <v>675.26856934423699</v>
      </c>
      <c r="F1098" s="2">
        <f t="shared" si="531"/>
        <v>-5.7282674847226698</v>
      </c>
      <c r="G1098" s="3">
        <f t="shared" si="523"/>
        <v>-3.2440772828854798</v>
      </c>
      <c r="H1098" s="3">
        <f t="shared" si="524"/>
        <v>57.709917499013166</v>
      </c>
      <c r="I1098" s="3">
        <f t="shared" si="525"/>
        <v>-95.581147928615167</v>
      </c>
      <c r="J1098" s="2">
        <f t="shared" si="532"/>
        <v>111.69921420722733</v>
      </c>
      <c r="K1098" s="2">
        <f t="shared" si="526"/>
        <v>76.141250311675066</v>
      </c>
      <c r="L1098" s="6">
        <f t="shared" si="509"/>
        <v>2958.9095887029412</v>
      </c>
      <c r="M1098" s="2">
        <f t="shared" si="510"/>
        <v>37.500069440158796</v>
      </c>
      <c r="N1098" s="2">
        <f t="shared" si="527"/>
        <v>111.69921420722733</v>
      </c>
      <c r="O1098" s="2">
        <f t="shared" si="528"/>
        <v>76.141250311675066</v>
      </c>
      <c r="P1098" s="5">
        <f t="shared" si="511"/>
        <v>0.38713006039390874</v>
      </c>
      <c r="Q1098" s="4">
        <f t="shared" si="529"/>
        <v>0.33572366382620811</v>
      </c>
      <c r="R1098" s="4">
        <f t="shared" si="512"/>
        <v>0.27521489134797411</v>
      </c>
      <c r="S1098" s="4">
        <f t="shared" si="533"/>
        <v>0</v>
      </c>
      <c r="T1098" s="4">
        <f t="shared" si="534"/>
        <v>0</v>
      </c>
      <c r="U1098" s="5">
        <f t="shared" si="535"/>
        <v>0.74574713584558117</v>
      </c>
      <c r="V1098" s="5">
        <f t="shared" si="536"/>
        <v>-13.266331820089725</v>
      </c>
      <c r="W1098" s="5">
        <f t="shared" si="537"/>
        <v>21.972154512051993</v>
      </c>
      <c r="X1098" s="5">
        <f t="shared" si="513"/>
        <v>0.99999999999999978</v>
      </c>
      <c r="Y1098" s="5">
        <f t="shared" si="514"/>
        <v>-0.10249976097557278</v>
      </c>
      <c r="Z1098" s="5">
        <f t="shared" si="515"/>
        <v>14.832889106635754</v>
      </c>
      <c r="AA1098" s="5">
        <f t="shared" si="516"/>
        <v>8.9592701314028851</v>
      </c>
      <c r="AB1098" s="5">
        <f t="shared" si="517"/>
        <v>0.64324737487000838</v>
      </c>
      <c r="AC1098" s="5">
        <f t="shared" si="518"/>
        <v>1.5665572865460291</v>
      </c>
      <c r="AD1098" s="5">
        <f t="shared" si="519"/>
        <v>-1.242575356545121</v>
      </c>
      <c r="AE1098">
        <f t="shared" si="539"/>
        <v>0</v>
      </c>
    </row>
    <row r="1099" spans="1:31" x14ac:dyDescent="0.2">
      <c r="A1099">
        <f t="shared" si="538"/>
        <v>10.669999999999817</v>
      </c>
      <c r="B1099" s="5">
        <f t="shared" si="520"/>
        <v>-67.431409470466008</v>
      </c>
      <c r="C1099" s="5">
        <f t="shared" si="521"/>
        <v>672.4737584044733</v>
      </c>
      <c r="D1099" s="5">
        <f t="shared" si="522"/>
        <v>-427.84731072253095</v>
      </c>
      <c r="E1099" s="2">
        <f t="shared" si="530"/>
        <v>675.8460998820749</v>
      </c>
      <c r="F1099" s="2">
        <f t="shared" si="531"/>
        <v>-5.7261174126473549</v>
      </c>
      <c r="G1099" s="3">
        <f t="shared" si="523"/>
        <v>-3.2376448091367798</v>
      </c>
      <c r="H1099" s="3">
        <f t="shared" si="524"/>
        <v>57.725583071878624</v>
      </c>
      <c r="I1099" s="3">
        <f t="shared" si="525"/>
        <v>-95.593573682180619</v>
      </c>
      <c r="J1099" s="2">
        <f t="shared" si="532"/>
        <v>111.71775424805578</v>
      </c>
      <c r="K1099" s="2">
        <f t="shared" si="526"/>
        <v>76.153888376316146</v>
      </c>
      <c r="L1099" s="6">
        <f t="shared" si="509"/>
        <v>2958.9069367498901</v>
      </c>
      <c r="M1099" s="2">
        <f t="shared" si="510"/>
        <v>37.500035830337147</v>
      </c>
      <c r="N1099" s="2">
        <f t="shared" si="527"/>
        <v>111.71775424805578</v>
      </c>
      <c r="O1099" s="2">
        <f t="shared" si="528"/>
        <v>76.153888376316146</v>
      </c>
      <c r="P1099" s="5">
        <f t="shared" si="511"/>
        <v>0.38712990564557481</v>
      </c>
      <c r="Q1099" s="4">
        <f t="shared" si="529"/>
        <v>0.33566764819737466</v>
      </c>
      <c r="R1099" s="4">
        <f t="shared" si="512"/>
        <v>0.27519529472481952</v>
      </c>
      <c r="S1099" s="4">
        <f t="shared" si="533"/>
        <v>0</v>
      </c>
      <c r="T1099" s="4">
        <f t="shared" si="534"/>
        <v>0</v>
      </c>
      <c r="U1099" s="5">
        <f t="shared" si="535"/>
        <v>0.744391678943091</v>
      </c>
      <c r="V1099" s="5">
        <f t="shared" si="536"/>
        <v>-13.272130278028051</v>
      </c>
      <c r="W1099" s="5">
        <f t="shared" si="537"/>
        <v>21.978649606230562</v>
      </c>
      <c r="X1099" s="5">
        <f t="shared" si="513"/>
        <v>1</v>
      </c>
      <c r="Y1099" s="5">
        <f t="shared" si="514"/>
        <v>-0.10285406086678893</v>
      </c>
      <c r="Z1099" s="5">
        <f t="shared" si="515"/>
        <v>14.836501381569356</v>
      </c>
      <c r="AA1099" s="5">
        <f t="shared" si="516"/>
        <v>8.9627227533371112</v>
      </c>
      <c r="AB1099" s="5">
        <f t="shared" si="517"/>
        <v>0.64153761807630205</v>
      </c>
      <c r="AC1099" s="5">
        <f t="shared" si="518"/>
        <v>1.5643711035413048</v>
      </c>
      <c r="AD1099" s="5">
        <f t="shared" si="519"/>
        <v>-1.2326276404323266</v>
      </c>
      <c r="AE1099">
        <f t="shared" si="539"/>
        <v>0</v>
      </c>
    </row>
    <row r="1100" spans="1:31" x14ac:dyDescent="0.2">
      <c r="A1100">
        <f t="shared" si="538"/>
        <v>10.679999999999817</v>
      </c>
      <c r="B1100" s="5">
        <f t="shared" si="520"/>
        <v>-67.463753841676478</v>
      </c>
      <c r="C1100" s="5">
        <f t="shared" si="521"/>
        <v>673.05109245374717</v>
      </c>
      <c r="D1100" s="5">
        <f t="shared" si="522"/>
        <v>-428.80330809073479</v>
      </c>
      <c r="E1100" s="2">
        <f t="shared" si="530"/>
        <v>676.42378072891017</v>
      </c>
      <c r="F1100" s="2">
        <f t="shared" si="531"/>
        <v>-5.7239642753394824</v>
      </c>
      <c r="G1100" s="3">
        <f t="shared" si="523"/>
        <v>-3.2312294329560167</v>
      </c>
      <c r="H1100" s="3">
        <f t="shared" si="524"/>
        <v>57.74122678291404</v>
      </c>
      <c r="I1100" s="3">
        <f t="shared" si="525"/>
        <v>-95.605899958584942</v>
      </c>
      <c r="J1100" s="2">
        <f t="shared" si="532"/>
        <v>111.73619924149588</v>
      </c>
      <c r="K1100" s="2">
        <f t="shared" si="526"/>
        <v>76.166461650644763</v>
      </c>
      <c r="L1100" s="6">
        <f t="shared" si="509"/>
        <v>2958.9042860987643</v>
      </c>
      <c r="M1100" s="2">
        <f t="shared" si="510"/>
        <v>37.500002237015586</v>
      </c>
      <c r="N1100" s="2">
        <f t="shared" si="527"/>
        <v>111.73619924149588</v>
      </c>
      <c r="O1100" s="2">
        <f t="shared" si="528"/>
        <v>76.166461650644763</v>
      </c>
      <c r="P1100" s="5">
        <f t="shared" si="511"/>
        <v>0.38712975097335028</v>
      </c>
      <c r="Q1100" s="4">
        <f t="shared" si="529"/>
        <v>0.33561193679021323</v>
      </c>
      <c r="R1100" s="4">
        <f t="shared" si="512"/>
        <v>0.27517580081204984</v>
      </c>
      <c r="S1100" s="4">
        <f t="shared" si="533"/>
        <v>0</v>
      </c>
      <c r="T1100" s="4">
        <f t="shared" si="534"/>
        <v>0</v>
      </c>
      <c r="U1100" s="5">
        <f t="shared" si="535"/>
        <v>0.74303903202161636</v>
      </c>
      <c r="V1100" s="5">
        <f t="shared" si="536"/>
        <v>-13.277913607412069</v>
      </c>
      <c r="W1100" s="5">
        <f t="shared" si="537"/>
        <v>21.985104070989511</v>
      </c>
      <c r="X1100" s="5">
        <f t="shared" si="513"/>
        <v>0.99999999999999978</v>
      </c>
      <c r="Y1100" s="5">
        <f t="shared" si="514"/>
        <v>-0.10320981796843452</v>
      </c>
      <c r="Z1100" s="5">
        <f t="shared" si="515"/>
        <v>14.840090368177751</v>
      </c>
      <c r="AA1100" s="5">
        <f t="shared" si="516"/>
        <v>8.9661675524294395</v>
      </c>
      <c r="AB1100" s="5">
        <f t="shared" si="517"/>
        <v>0.63982921405318183</v>
      </c>
      <c r="AC1100" s="5">
        <f t="shared" si="518"/>
        <v>1.5621767607656825</v>
      </c>
      <c r="AD1100" s="5">
        <f t="shared" si="519"/>
        <v>-1.222728376581049</v>
      </c>
      <c r="AE1100">
        <f t="shared" si="539"/>
        <v>0</v>
      </c>
    </row>
    <row r="1101" spans="1:31" x14ac:dyDescent="0.2">
      <c r="A1101">
        <f t="shared" si="538"/>
        <v>10.689999999999817</v>
      </c>
      <c r="B1101" s="5">
        <f t="shared" si="520"/>
        <v>-67.496034144545334</v>
      </c>
      <c r="C1101" s="5">
        <f t="shared" si="521"/>
        <v>673.6285828304143</v>
      </c>
      <c r="D1101" s="5">
        <f t="shared" si="522"/>
        <v>-429.75942822673949</v>
      </c>
      <c r="E1101" s="2">
        <f t="shared" si="530"/>
        <v>677.00161169036664</v>
      </c>
      <c r="F1101" s="2">
        <f t="shared" si="531"/>
        <v>-5.721808098317033</v>
      </c>
      <c r="G1101" s="3">
        <f t="shared" si="523"/>
        <v>-3.2248311408154851</v>
      </c>
      <c r="H1101" s="3">
        <f t="shared" si="524"/>
        <v>57.756848550521696</v>
      </c>
      <c r="I1101" s="3">
        <f t="shared" si="525"/>
        <v>-95.618127242350752</v>
      </c>
      <c r="J1101" s="2">
        <f t="shared" si="532"/>
        <v>111.75454956156842</v>
      </c>
      <c r="K1101" s="2">
        <f t="shared" si="526"/>
        <v>76.178970389617191</v>
      </c>
      <c r="L1101" s="6">
        <f t="shared" si="509"/>
        <v>2958.9016367472473</v>
      </c>
      <c r="M1101" s="2">
        <f t="shared" si="510"/>
        <v>37.499968660164768</v>
      </c>
      <c r="N1101" s="2">
        <f t="shared" si="527"/>
        <v>111.75454956156842</v>
      </c>
      <c r="O1101" s="2">
        <f t="shared" si="528"/>
        <v>76.178970389617191</v>
      </c>
      <c r="P1101" s="5">
        <f t="shared" si="511"/>
        <v>0.38712959637709965</v>
      </c>
      <c r="Q1101" s="4">
        <f t="shared" si="529"/>
        <v>0.33555652818863613</v>
      </c>
      <c r="R1101" s="4">
        <f t="shared" si="512"/>
        <v>0.27515640917373352</v>
      </c>
      <c r="S1101" s="4">
        <f t="shared" si="533"/>
        <v>0</v>
      </c>
      <c r="T1101" s="4">
        <f t="shared" si="534"/>
        <v>0</v>
      </c>
      <c r="U1101" s="5">
        <f t="shared" si="535"/>
        <v>0.74168920015954909</v>
      </c>
      <c r="V1101" s="5">
        <f t="shared" si="536"/>
        <v>-13.283681822279849</v>
      </c>
      <c r="W1101" s="5">
        <f t="shared" si="537"/>
        <v>21.991518072849967</v>
      </c>
      <c r="X1101" s="5">
        <f t="shared" si="513"/>
        <v>1</v>
      </c>
      <c r="Y1101" s="5">
        <f t="shared" si="514"/>
        <v>-0.10356701772315764</v>
      </c>
      <c r="Z1101" s="5">
        <f t="shared" si="515"/>
        <v>14.843656166585641</v>
      </c>
      <c r="AA1101" s="5">
        <f t="shared" si="516"/>
        <v>8.969604530317028</v>
      </c>
      <c r="AB1101" s="5">
        <f t="shared" si="517"/>
        <v>0.63812218243639141</v>
      </c>
      <c r="AC1101" s="5">
        <f t="shared" si="518"/>
        <v>1.5599743443057914</v>
      </c>
      <c r="AD1101" s="5">
        <f t="shared" si="519"/>
        <v>-1.2128773968330044</v>
      </c>
      <c r="AE1101">
        <f t="shared" si="539"/>
        <v>0</v>
      </c>
    </row>
    <row r="1102" spans="1:31" x14ac:dyDescent="0.2">
      <c r="A1102">
        <f t="shared" si="538"/>
        <v>10.699999999999816</v>
      </c>
      <c r="B1102" s="5">
        <f t="shared" si="520"/>
        <v>-67.528250549844373</v>
      </c>
      <c r="C1102" s="5">
        <f t="shared" si="521"/>
        <v>674.20622931463674</v>
      </c>
      <c r="D1102" s="5">
        <f t="shared" si="522"/>
        <v>-430.71567014303287</v>
      </c>
      <c r="E1102" s="2">
        <f t="shared" si="530"/>
        <v>677.57959257122195</v>
      </c>
      <c r="F1102" s="2">
        <f t="shared" si="531"/>
        <v>-5.7196489070078682</v>
      </c>
      <c r="G1102" s="3">
        <f t="shared" si="523"/>
        <v>-3.2184499189911211</v>
      </c>
      <c r="H1102" s="3">
        <f t="shared" si="524"/>
        <v>57.77244829396475</v>
      </c>
      <c r="I1102" s="3">
        <f t="shared" si="525"/>
        <v>-95.63025601631908</v>
      </c>
      <c r="J1102" s="2">
        <f t="shared" si="532"/>
        <v>111.77280558126211</v>
      </c>
      <c r="K1102" s="2">
        <f t="shared" si="526"/>
        <v>76.191414847486087</v>
      </c>
      <c r="L1102" s="6">
        <f t="shared" si="509"/>
        <v>2958.898988693014</v>
      </c>
      <c r="M1102" s="2">
        <f t="shared" si="510"/>
        <v>37.499935099755206</v>
      </c>
      <c r="N1102" s="2">
        <f t="shared" si="527"/>
        <v>111.77280558126211</v>
      </c>
      <c r="O1102" s="2">
        <f t="shared" si="528"/>
        <v>76.191414847486087</v>
      </c>
      <c r="P1102" s="5">
        <f t="shared" si="511"/>
        <v>0.38712944185668707</v>
      </c>
      <c r="Q1102" s="4">
        <f t="shared" si="529"/>
        <v>0.33550142098286739</v>
      </c>
      <c r="R1102" s="4">
        <f t="shared" si="512"/>
        <v>0.2751371193754778</v>
      </c>
      <c r="S1102" s="4">
        <f t="shared" si="533"/>
        <v>0</v>
      </c>
      <c r="T1102" s="4">
        <f t="shared" si="534"/>
        <v>0</v>
      </c>
      <c r="U1102" s="5">
        <f t="shared" si="535"/>
        <v>0.74034218834152532</v>
      </c>
      <c r="V1102" s="5">
        <f t="shared" si="536"/>
        <v>-13.289434936806137</v>
      </c>
      <c r="W1102" s="5">
        <f t="shared" si="537"/>
        <v>21.997891777969688</v>
      </c>
      <c r="X1102" s="5">
        <f t="shared" si="513"/>
        <v>0.99999999999999978</v>
      </c>
      <c r="Y1102" s="5">
        <f t="shared" si="514"/>
        <v>-0.10392564564033824</v>
      </c>
      <c r="Z1102" s="5">
        <f t="shared" si="515"/>
        <v>14.847198876646464</v>
      </c>
      <c r="AA1102" s="5">
        <f t="shared" si="516"/>
        <v>8.9730336887379032</v>
      </c>
      <c r="AB1102" s="5">
        <f t="shared" si="517"/>
        <v>0.63641654270118708</v>
      </c>
      <c r="AC1102" s="5">
        <f t="shared" si="518"/>
        <v>1.5577639398403278</v>
      </c>
      <c r="AD1102" s="5">
        <f t="shared" si="519"/>
        <v>-1.2030745332924084</v>
      </c>
      <c r="AE1102">
        <f t="shared" si="539"/>
        <v>0</v>
      </c>
    </row>
    <row r="1103" spans="1:31" x14ac:dyDescent="0.2">
      <c r="A1103">
        <f t="shared" si="538"/>
        <v>10.709999999999816</v>
      </c>
      <c r="B1103" s="5">
        <f t="shared" si="520"/>
        <v>-67.56040322820715</v>
      </c>
      <c r="C1103" s="5">
        <f t="shared" si="521"/>
        <v>674.78403168577336</v>
      </c>
      <c r="D1103" s="5">
        <f t="shared" si="522"/>
        <v>-431.67203285692273</v>
      </c>
      <c r="E1103" s="2">
        <f t="shared" si="530"/>
        <v>678.15772317541644</v>
      </c>
      <c r="F1103" s="2">
        <f t="shared" si="531"/>
        <v>-5.7174867267497849</v>
      </c>
      <c r="G1103" s="3">
        <f t="shared" si="523"/>
        <v>-3.2120857535641094</v>
      </c>
      <c r="H1103" s="3">
        <f t="shared" si="524"/>
        <v>57.788025933363151</v>
      </c>
      <c r="I1103" s="3">
        <f t="shared" si="525"/>
        <v>-95.642286761652002</v>
      </c>
      <c r="J1103" s="2">
        <f t="shared" si="532"/>
        <v>111.79096767253326</v>
      </c>
      <c r="K1103" s="2">
        <f t="shared" si="526"/>
        <v>76.203795277800438</v>
      </c>
      <c r="L1103" s="6">
        <f t="shared" si="509"/>
        <v>2958.8963419337329</v>
      </c>
      <c r="M1103" s="2">
        <f t="shared" si="510"/>
        <v>37.499901555757376</v>
      </c>
      <c r="N1103" s="2">
        <f t="shared" si="527"/>
        <v>111.79096767253326</v>
      </c>
      <c r="O1103" s="2">
        <f t="shared" si="528"/>
        <v>76.203795277800438</v>
      </c>
      <c r="P1103" s="5">
        <f t="shared" si="511"/>
        <v>0.38712928741197628</v>
      </c>
      <c r="Q1103" s="4">
        <f t="shared" si="529"/>
        <v>0.33544661376941459</v>
      </c>
      <c r="R1103" s="4">
        <f t="shared" si="512"/>
        <v>0.27511793098442489</v>
      </c>
      <c r="S1103" s="4">
        <f t="shared" si="533"/>
        <v>0</v>
      </c>
      <c r="T1103" s="4">
        <f t="shared" si="534"/>
        <v>0</v>
      </c>
      <c r="U1103" s="5">
        <f t="shared" si="535"/>
        <v>0.73899800145898331</v>
      </c>
      <c r="V1103" s="5">
        <f t="shared" si="536"/>
        <v>-13.295172965301383</v>
      </c>
      <c r="W1103" s="5">
        <f t="shared" si="537"/>
        <v>22.004225352141468</v>
      </c>
      <c r="X1103" s="5">
        <f t="shared" si="513"/>
        <v>1</v>
      </c>
      <c r="Y1103" s="5">
        <f t="shared" si="514"/>
        <v>-0.10428568729598728</v>
      </c>
      <c r="Z1103" s="5">
        <f t="shared" si="515"/>
        <v>14.850718597942112</v>
      </c>
      <c r="AA1103" s="5">
        <f t="shared" si="516"/>
        <v>8.9764550295304169</v>
      </c>
      <c r="AB1103" s="5">
        <f t="shared" si="517"/>
        <v>0.63471231416299601</v>
      </c>
      <c r="AC1103" s="5">
        <f t="shared" si="518"/>
        <v>1.5555456326407295</v>
      </c>
      <c r="AD1103" s="5">
        <f t="shared" si="519"/>
        <v>-1.1933196183281147</v>
      </c>
      <c r="AE1103">
        <f t="shared" si="539"/>
        <v>0</v>
      </c>
    </row>
    <row r="1104" spans="1:31" x14ac:dyDescent="0.2">
      <c r="A1104">
        <f t="shared" si="538"/>
        <v>10.719999999999816</v>
      </c>
      <c r="B1104" s="5">
        <f t="shared" si="520"/>
        <v>-67.592492350127088</v>
      </c>
      <c r="C1104" s="5">
        <f t="shared" si="521"/>
        <v>675.36198972238856</v>
      </c>
      <c r="D1104" s="5">
        <f t="shared" si="522"/>
        <v>-432.62851539052019</v>
      </c>
      <c r="E1104" s="2">
        <f t="shared" si="530"/>
        <v>678.73600330606132</v>
      </c>
      <c r="F1104" s="2">
        <f t="shared" si="531"/>
        <v>-5.7153215827905974</v>
      </c>
      <c r="G1104" s="3">
        <f t="shared" si="523"/>
        <v>-3.2057386304224793</v>
      </c>
      <c r="H1104" s="3">
        <f t="shared" si="524"/>
        <v>57.803581389689562</v>
      </c>
      <c r="I1104" s="3">
        <f t="shared" si="525"/>
        <v>-95.654219957835281</v>
      </c>
      <c r="J1104" s="2">
        <f t="shared" si="532"/>
        <v>111.80903620630572</v>
      </c>
      <c r="K1104" s="2">
        <f t="shared" si="526"/>
        <v>76.216111933405401</v>
      </c>
      <c r="L1104" s="6">
        <f t="shared" si="509"/>
        <v>2958.8936964670629</v>
      </c>
      <c r="M1104" s="2">
        <f t="shared" si="510"/>
        <v>37.499868028141591</v>
      </c>
      <c r="N1104" s="2">
        <f t="shared" si="527"/>
        <v>111.80903620630572</v>
      </c>
      <c r="O1104" s="2">
        <f t="shared" si="528"/>
        <v>76.216111933405401</v>
      </c>
      <c r="P1104" s="5">
        <f t="shared" si="511"/>
        <v>0.38712913304283048</v>
      </c>
      <c r="Q1104" s="4">
        <f t="shared" si="529"/>
        <v>0.33539210515103879</v>
      </c>
      <c r="R1104" s="4">
        <f t="shared" si="512"/>
        <v>0.27509884356924802</v>
      </c>
      <c r="S1104" s="4">
        <f t="shared" si="533"/>
        <v>0</v>
      </c>
      <c r="T1104" s="4">
        <f t="shared" si="534"/>
        <v>0</v>
      </c>
      <c r="U1104" s="5">
        <f t="shared" si="535"/>
        <v>0.73765664431071676</v>
      </c>
      <c r="V1104" s="5">
        <f t="shared" si="536"/>
        <v>-13.30089592221074</v>
      </c>
      <c r="W1104" s="5">
        <f t="shared" si="537"/>
        <v>22.010518960791565</v>
      </c>
      <c r="X1104" s="5">
        <f t="shared" si="513"/>
        <v>0.99999999999999978</v>
      </c>
      <c r="Y1104" s="5">
        <f t="shared" si="514"/>
        <v>-0.10464712833264585</v>
      </c>
      <c r="Z1104" s="5">
        <f t="shared" si="515"/>
        <v>14.854215429782579</v>
      </c>
      <c r="AA1104" s="5">
        <f t="shared" si="516"/>
        <v>8.9798685546326364</v>
      </c>
      <c r="AB1104" s="5">
        <f t="shared" si="517"/>
        <v>0.63300951597807087</v>
      </c>
      <c r="AC1104" s="5">
        <f t="shared" si="518"/>
        <v>1.5533195075718389</v>
      </c>
      <c r="AD1104" s="5">
        <f t="shared" si="519"/>
        <v>-1.1836124845757965</v>
      </c>
      <c r="AE1104">
        <f t="shared" si="539"/>
        <v>0</v>
      </c>
    </row>
    <row r="1105" spans="1:31" x14ac:dyDescent="0.2">
      <c r="A1105">
        <f t="shared" si="538"/>
        <v>10.729999999999816</v>
      </c>
      <c r="B1105" s="5">
        <f t="shared" si="520"/>
        <v>-67.624518085955515</v>
      </c>
      <c r="C1105" s="5">
        <f t="shared" si="521"/>
        <v>675.94010320226084</v>
      </c>
      <c r="D1105" s="5">
        <f t="shared" si="522"/>
        <v>-433.58511677072278</v>
      </c>
      <c r="E1105" s="2">
        <f t="shared" si="530"/>
        <v>679.31443276544678</v>
      </c>
      <c r="F1105" s="2">
        <f t="shared" si="531"/>
        <v>-5.7131535002882057</v>
      </c>
      <c r="G1105" s="3">
        <f t="shared" si="523"/>
        <v>-3.1994085352626986</v>
      </c>
      <c r="H1105" s="3">
        <f t="shared" si="524"/>
        <v>57.819114584765281</v>
      </c>
      <c r="I1105" s="3">
        <f t="shared" si="525"/>
        <v>-95.666056082681038</v>
      </c>
      <c r="J1105" s="2">
        <f t="shared" si="532"/>
        <v>111.82701155247064</v>
      </c>
      <c r="K1105" s="2">
        <f t="shared" si="526"/>
        <v>76.228365066442151</v>
      </c>
      <c r="L1105" s="6">
        <f t="shared" si="509"/>
        <v>2958.8910522906576</v>
      </c>
      <c r="M1105" s="2">
        <f t="shared" si="510"/>
        <v>37.499834516878117</v>
      </c>
      <c r="N1105" s="2">
        <f t="shared" si="527"/>
        <v>111.82701155247064</v>
      </c>
      <c r="O1105" s="2">
        <f t="shared" si="528"/>
        <v>76.228365066442151</v>
      </c>
      <c r="P1105" s="5">
        <f t="shared" si="511"/>
        <v>0.38712897874911256</v>
      </c>
      <c r="Q1105" s="4">
        <f t="shared" si="529"/>
        <v>0.33533789373672679</v>
      </c>
      <c r="R1105" s="4">
        <f t="shared" si="512"/>
        <v>0.27507985670014812</v>
      </c>
      <c r="S1105" s="4">
        <f t="shared" si="533"/>
        <v>0</v>
      </c>
      <c r="T1105" s="4">
        <f t="shared" si="534"/>
        <v>0</v>
      </c>
      <c r="U1105" s="5">
        <f t="shared" si="535"/>
        <v>0.73631812160343124</v>
      </c>
      <c r="V1105" s="5">
        <f t="shared" si="536"/>
        <v>-13.306603822113107</v>
      </c>
      <c r="W1105" s="5">
        <f t="shared" si="537"/>
        <v>22.0167727689782</v>
      </c>
      <c r="X1105" s="5">
        <f t="shared" si="513"/>
        <v>0.99999999999999978</v>
      </c>
      <c r="Y1105" s="5">
        <f t="shared" si="514"/>
        <v>-0.10500995445927731</v>
      </c>
      <c r="Z1105" s="5">
        <f t="shared" si="515"/>
        <v>14.857689471205729</v>
      </c>
      <c r="AA1105" s="5">
        <f t="shared" si="516"/>
        <v>8.9832742660818248</v>
      </c>
      <c r="AB1105" s="5">
        <f t="shared" si="517"/>
        <v>0.63130816714415394</v>
      </c>
      <c r="AC1105" s="5">
        <f t="shared" si="518"/>
        <v>1.5510856490926219</v>
      </c>
      <c r="AD1105" s="5">
        <f t="shared" si="519"/>
        <v>-1.1739529649399749</v>
      </c>
      <c r="AE1105">
        <f t="shared" si="539"/>
        <v>0</v>
      </c>
    </row>
    <row r="1106" spans="1:31" x14ac:dyDescent="0.2">
      <c r="A1106">
        <f t="shared" si="538"/>
        <v>10.739999999999815</v>
      </c>
      <c r="B1106" s="5">
        <f t="shared" si="520"/>
        <v>-67.656480605899773</v>
      </c>
      <c r="C1106" s="5">
        <f t="shared" si="521"/>
        <v>676.51837190239098</v>
      </c>
      <c r="D1106" s="5">
        <f t="shared" si="522"/>
        <v>-434.54183602919784</v>
      </c>
      <c r="E1106" s="2">
        <f t="shared" si="530"/>
        <v>679.89301135505013</v>
      </c>
      <c r="F1106" s="2">
        <f t="shared" si="531"/>
        <v>-5.7109825043106683</v>
      </c>
      <c r="G1106" s="3">
        <f t="shared" si="523"/>
        <v>-3.193095453591257</v>
      </c>
      <c r="H1106" s="3">
        <f t="shared" si="524"/>
        <v>57.834625441256208</v>
      </c>
      <c r="I1106" s="3">
        <f t="shared" si="525"/>
        <v>-95.677795612330442</v>
      </c>
      <c r="J1106" s="2">
        <f t="shared" si="532"/>
        <v>111.84489407988647</v>
      </c>
      <c r="K1106" s="2">
        <f t="shared" si="526"/>
        <v>76.240554928347962</v>
      </c>
      <c r="L1106" s="6">
        <f t="shared" si="509"/>
        <v>2958.888409402161</v>
      </c>
      <c r="M1106" s="2">
        <f t="shared" si="510"/>
        <v>37.499801021937103</v>
      </c>
      <c r="N1106" s="2">
        <f t="shared" si="527"/>
        <v>111.84489407988647</v>
      </c>
      <c r="O1106" s="2">
        <f t="shared" si="528"/>
        <v>76.240554928347962</v>
      </c>
      <c r="P1106" s="5">
        <f t="shared" si="511"/>
        <v>0.38712882453068481</v>
      </c>
      <c r="Q1106" s="4">
        <f t="shared" si="529"/>
        <v>0.3352839781416615</v>
      </c>
      <c r="R1106" s="4">
        <f t="shared" si="512"/>
        <v>0.27506096994884977</v>
      </c>
      <c r="S1106" s="4">
        <f t="shared" si="533"/>
        <v>0</v>
      </c>
      <c r="T1106" s="4">
        <f t="shared" si="534"/>
        <v>0</v>
      </c>
      <c r="U1106" s="5">
        <f t="shared" si="535"/>
        <v>0.73498243795229701</v>
      </c>
      <c r="V1106" s="5">
        <f t="shared" si="536"/>
        <v>-13.312296679720159</v>
      </c>
      <c r="W1106" s="5">
        <f t="shared" si="537"/>
        <v>22.022986941390055</v>
      </c>
      <c r="X1106" s="5">
        <f t="shared" si="513"/>
        <v>0.99999999999999978</v>
      </c>
      <c r="Y1106" s="5">
        <f t="shared" si="514"/>
        <v>-0.10537415145116695</v>
      </c>
      <c r="Z1106" s="5">
        <f t="shared" si="515"/>
        <v>14.861140820976999</v>
      </c>
      <c r="AA1106" s="5">
        <f t="shared" si="516"/>
        <v>8.986672166013852</v>
      </c>
      <c r="AB1106" s="5">
        <f t="shared" si="517"/>
        <v>0.6296082865011301</v>
      </c>
      <c r="AC1106" s="5">
        <f t="shared" si="518"/>
        <v>1.5488441412568399</v>
      </c>
      <c r="AD1106" s="5">
        <f t="shared" si="519"/>
        <v>-1.1643408925960941</v>
      </c>
      <c r="AE1106">
        <f t="shared" si="539"/>
        <v>0</v>
      </c>
    </row>
    <row r="1107" spans="1:31" x14ac:dyDescent="0.2">
      <c r="A1107">
        <f t="shared" si="538"/>
        <v>10.749999999999815</v>
      </c>
      <c r="B1107" s="5">
        <f t="shared" si="520"/>
        <v>-67.688380080021361</v>
      </c>
      <c r="C1107" s="5">
        <f t="shared" si="521"/>
        <v>677.09679559901053</v>
      </c>
      <c r="D1107" s="5">
        <f t="shared" si="522"/>
        <v>-435.49867220236575</v>
      </c>
      <c r="E1107" s="2">
        <f t="shared" si="530"/>
        <v>680.47173887554334</v>
      </c>
      <c r="F1107" s="2">
        <f t="shared" si="531"/>
        <v>-5.7088086198362831</v>
      </c>
      <c r="G1107" s="3">
        <f t="shared" si="523"/>
        <v>-3.1867993707262459</v>
      </c>
      <c r="H1107" s="3">
        <f t="shared" si="524"/>
        <v>57.850113882668779</v>
      </c>
      <c r="I1107" s="3">
        <f t="shared" si="525"/>
        <v>-95.689439021256405</v>
      </c>
      <c r="J1107" s="2">
        <f t="shared" si="532"/>
        <v>111.86268415637879</v>
      </c>
      <c r="K1107" s="2">
        <f t="shared" si="526"/>
        <v>76.252681769856025</v>
      </c>
      <c r="L1107" s="6">
        <f t="shared" si="509"/>
        <v>2958.8857677992114</v>
      </c>
      <c r="M1107" s="2">
        <f t="shared" si="510"/>
        <v>37.49976754328862</v>
      </c>
      <c r="N1107" s="2">
        <f t="shared" si="527"/>
        <v>111.86268415637879</v>
      </c>
      <c r="O1107" s="2">
        <f t="shared" si="528"/>
        <v>76.252681769856025</v>
      </c>
      <c r="P1107" s="5">
        <f t="shared" si="511"/>
        <v>0.38712867038740928</v>
      </c>
      <c r="Q1107" s="4">
        <f t="shared" si="529"/>
        <v>0.33523035698719422</v>
      </c>
      <c r="R1107" s="4">
        <f t="shared" si="512"/>
        <v>0.27504218288859755</v>
      </c>
      <c r="S1107" s="4">
        <f t="shared" si="533"/>
        <v>0</v>
      </c>
      <c r="T1107" s="4">
        <f t="shared" si="534"/>
        <v>0</v>
      </c>
      <c r="U1107" s="5">
        <f t="shared" si="535"/>
        <v>0.73364959788150075</v>
      </c>
      <c r="V1107" s="5">
        <f t="shared" si="536"/>
        <v>-13.317974509875357</v>
      </c>
      <c r="W1107" s="5">
        <f t="shared" si="537"/>
        <v>22.029161642344796</v>
      </c>
      <c r="X1107" s="5">
        <f t="shared" si="513"/>
        <v>1</v>
      </c>
      <c r="Y1107" s="5">
        <f t="shared" si="514"/>
        <v>-0.10573970514981043</v>
      </c>
      <c r="Z1107" s="5">
        <f t="shared" si="515"/>
        <v>14.864569577589139</v>
      </c>
      <c r="AA1107" s="5">
        <f t="shared" si="516"/>
        <v>8.9900622566626325</v>
      </c>
      <c r="AB1107" s="5">
        <f t="shared" si="517"/>
        <v>0.62790989273169029</v>
      </c>
      <c r="AC1107" s="5">
        <f t="shared" si="518"/>
        <v>1.5465950677137812</v>
      </c>
      <c r="AD1107" s="5">
        <f t="shared" si="519"/>
        <v>-1.1547761009925708</v>
      </c>
      <c r="AE1107">
        <f t="shared" si="539"/>
        <v>0</v>
      </c>
    </row>
    <row r="1108" spans="1:31" x14ac:dyDescent="0.2">
      <c r="A1108">
        <f t="shared" si="538"/>
        <v>10.759999999999815</v>
      </c>
      <c r="B1108" s="5">
        <f t="shared" si="520"/>
        <v>-67.720216678233996</v>
      </c>
      <c r="C1108" s="5">
        <f t="shared" si="521"/>
        <v>677.67537406759061</v>
      </c>
      <c r="D1108" s="5">
        <f t="shared" si="522"/>
        <v>-436.45562433138332</v>
      </c>
      <c r="E1108" s="2">
        <f t="shared" si="530"/>
        <v>681.05061512680231</v>
      </c>
      <c r="F1108" s="2">
        <f t="shared" si="531"/>
        <v>-5.7066318717536637</v>
      </c>
      <c r="G1108" s="3">
        <f t="shared" si="523"/>
        <v>-3.1805202717989292</v>
      </c>
      <c r="H1108" s="3">
        <f t="shared" si="524"/>
        <v>57.865579833345919</v>
      </c>
      <c r="I1108" s="3">
        <f t="shared" si="525"/>
        <v>-95.700986782266327</v>
      </c>
      <c r="J1108" s="2">
        <f t="shared" si="532"/>
        <v>111.88038214874031</v>
      </c>
      <c r="K1108" s="2">
        <f t="shared" si="526"/>
        <v>76.264745840995431</v>
      </c>
      <c r="L1108" s="6">
        <f t="shared" si="509"/>
        <v>2958.8831274794384</v>
      </c>
      <c r="M1108" s="2">
        <f t="shared" si="510"/>
        <v>37.499734080902606</v>
      </c>
      <c r="N1108" s="2">
        <f t="shared" si="527"/>
        <v>111.88038214874031</v>
      </c>
      <c r="O1108" s="2">
        <f t="shared" si="528"/>
        <v>76.264745840995431</v>
      </c>
      <c r="P1108" s="5">
        <f t="shared" si="511"/>
        <v>0.38712851631914735</v>
      </c>
      <c r="Q1108" s="4">
        <f t="shared" si="529"/>
        <v>0.33517702890081541</v>
      </c>
      <c r="R1108" s="4">
        <f t="shared" si="512"/>
        <v>0.27502349509415219</v>
      </c>
      <c r="S1108" s="4">
        <f t="shared" si="533"/>
        <v>0</v>
      </c>
      <c r="T1108" s="4">
        <f t="shared" si="534"/>
        <v>0</v>
      </c>
      <c r="U1108" s="5">
        <f t="shared" si="535"/>
        <v>0.73231960582479683</v>
      </c>
      <c r="V1108" s="5">
        <f t="shared" si="536"/>
        <v>-13.323637327552991</v>
      </c>
      <c r="W1108" s="5">
        <f t="shared" si="537"/>
        <v>22.035297035787618</v>
      </c>
      <c r="X1108" s="5">
        <f t="shared" si="513"/>
        <v>1</v>
      </c>
      <c r="Y1108" s="5">
        <f t="shared" si="514"/>
        <v>-0.10610660146280915</v>
      </c>
      <c r="Z1108" s="5">
        <f t="shared" si="515"/>
        <v>14.867975839261957</v>
      </c>
      <c r="AA1108" s="5">
        <f t="shared" si="516"/>
        <v>8.9934445403595564</v>
      </c>
      <c r="AB1108" s="5">
        <f t="shared" si="517"/>
        <v>0.62621300436198768</v>
      </c>
      <c r="AC1108" s="5">
        <f t="shared" si="518"/>
        <v>1.5443385117089665</v>
      </c>
      <c r="AD1108" s="5">
        <f t="shared" si="519"/>
        <v>-1.1452584238528232</v>
      </c>
      <c r="AE1108">
        <f t="shared" si="539"/>
        <v>0</v>
      </c>
    </row>
    <row r="1109" spans="1:31" x14ac:dyDescent="0.2">
      <c r="A1109">
        <f t="shared" si="538"/>
        <v>10.769999999999815</v>
      </c>
      <c r="B1109" s="5">
        <f t="shared" si="520"/>
        <v>-67.751990570301771</v>
      </c>
      <c r="C1109" s="5">
        <f t="shared" si="521"/>
        <v>678.2541070828496</v>
      </c>
      <c r="D1109" s="5">
        <f t="shared" si="522"/>
        <v>-437.41269146212716</v>
      </c>
      <c r="E1109" s="2">
        <f t="shared" si="530"/>
        <v>681.62963990791354</v>
      </c>
      <c r="F1109" s="2">
        <f t="shared" si="531"/>
        <v>-5.7044522848618158</v>
      </c>
      <c r="G1109" s="3">
        <f t="shared" si="523"/>
        <v>-3.1742581417553093</v>
      </c>
      <c r="H1109" s="3">
        <f t="shared" si="524"/>
        <v>57.881023218463007</v>
      </c>
      <c r="I1109" s="3">
        <f t="shared" si="525"/>
        <v>-95.712439366504853</v>
      </c>
      <c r="J1109" s="2">
        <f t="shared" si="532"/>
        <v>111.89798842273092</v>
      </c>
      <c r="K1109" s="2">
        <f t="shared" si="526"/>
        <v>76.276747391091277</v>
      </c>
      <c r="L1109" s="6">
        <f t="shared" si="509"/>
        <v>2958.8804884404658</v>
      </c>
      <c r="M1109" s="2">
        <f t="shared" si="510"/>
        <v>37.499700634748962</v>
      </c>
      <c r="N1109" s="2">
        <f t="shared" si="527"/>
        <v>111.89798842273092</v>
      </c>
      <c r="O1109" s="2">
        <f t="shared" si="528"/>
        <v>76.276747391091277</v>
      </c>
      <c r="P1109" s="5">
        <f t="shared" si="511"/>
        <v>0.38712836232576026</v>
      </c>
      <c r="Q1109" s="4">
        <f t="shared" si="529"/>
        <v>0.33512399251612718</v>
      </c>
      <c r="R1109" s="4">
        <f t="shared" si="512"/>
        <v>0.27500490614178708</v>
      </c>
      <c r="S1109" s="4">
        <f t="shared" si="533"/>
        <v>0</v>
      </c>
      <c r="T1109" s="4">
        <f t="shared" si="534"/>
        <v>0</v>
      </c>
      <c r="U1109" s="5">
        <f t="shared" si="535"/>
        <v>0.73099246612605817</v>
      </c>
      <c r="V1109" s="5">
        <f t="shared" si="536"/>
        <v>-13.329285147857222</v>
      </c>
      <c r="W1109" s="5">
        <f t="shared" si="537"/>
        <v>22.041393285289878</v>
      </c>
      <c r="X1109" s="5">
        <f t="shared" si="513"/>
        <v>1</v>
      </c>
      <c r="Y1109" s="5">
        <f t="shared" si="514"/>
        <v>-0.10647482636375516</v>
      </c>
      <c r="Z1109" s="5">
        <f t="shared" si="515"/>
        <v>14.871359703942112</v>
      </c>
      <c r="AA1109" s="5">
        <f t="shared" si="516"/>
        <v>8.9968190195329552</v>
      </c>
      <c r="AB1109" s="5">
        <f t="shared" si="517"/>
        <v>0.62451763976230301</v>
      </c>
      <c r="AC1109" s="5">
        <f t="shared" si="518"/>
        <v>1.5420745560848896</v>
      </c>
      <c r="AD1109" s="5">
        <f t="shared" si="519"/>
        <v>-1.1357876951771644</v>
      </c>
      <c r="AE1109">
        <f t="shared" si="539"/>
        <v>0</v>
      </c>
    </row>
    <row r="1110" spans="1:31" x14ac:dyDescent="0.2">
      <c r="A1110">
        <f t="shared" si="538"/>
        <v>10.779999999999815</v>
      </c>
      <c r="B1110" s="5">
        <f t="shared" si="520"/>
        <v>-67.783701925837335</v>
      </c>
      <c r="C1110" s="5">
        <f t="shared" si="521"/>
        <v>678.83299441876204</v>
      </c>
      <c r="D1110" s="5">
        <f t="shared" si="522"/>
        <v>-438.36987264517694</v>
      </c>
      <c r="E1110" s="2">
        <f t="shared" si="530"/>
        <v>682.20881301718293</v>
      </c>
      <c r="F1110" s="2">
        <f t="shared" si="531"/>
        <v>-5.7022698838702244</v>
      </c>
      <c r="G1110" s="3">
        <f t="shared" si="523"/>
        <v>-3.1680129653576863</v>
      </c>
      <c r="H1110" s="3">
        <f t="shared" si="524"/>
        <v>57.896443964023852</v>
      </c>
      <c r="I1110" s="3">
        <f t="shared" si="525"/>
        <v>-95.72379724345663</v>
      </c>
      <c r="J1110" s="2">
        <f t="shared" si="532"/>
        <v>111.91550334307765</v>
      </c>
      <c r="K1110" s="2">
        <f t="shared" si="526"/>
        <v>76.288686668764583</v>
      </c>
      <c r="L1110" s="6">
        <f t="shared" si="509"/>
        <v>2958.8778506799099</v>
      </c>
      <c r="M1110" s="2">
        <f t="shared" si="510"/>
        <v>37.499667204797468</v>
      </c>
      <c r="N1110" s="2">
        <f t="shared" si="527"/>
        <v>111.91550334307765</v>
      </c>
      <c r="O1110" s="2">
        <f t="shared" si="528"/>
        <v>76.288686668764583</v>
      </c>
      <c r="P1110" s="5">
        <f t="shared" si="511"/>
        <v>0.38712820840710871</v>
      </c>
      <c r="Q1110" s="4">
        <f t="shared" si="529"/>
        <v>0.33507124647281455</v>
      </c>
      <c r="R1110" s="4">
        <f t="shared" si="512"/>
        <v>0.27498641560928427</v>
      </c>
      <c r="S1110" s="4">
        <f t="shared" si="533"/>
        <v>0</v>
      </c>
      <c r="T1110" s="4">
        <f t="shared" si="534"/>
        <v>0</v>
      </c>
      <c r="U1110" s="5">
        <f t="shared" si="535"/>
        <v>0.72966818303982339</v>
      </c>
      <c r="V1110" s="5">
        <f t="shared" si="536"/>
        <v>-13.334917986021095</v>
      </c>
      <c r="W1110" s="5">
        <f t="shared" si="537"/>
        <v>22.04745055404765</v>
      </c>
      <c r="X1110" s="5">
        <f t="shared" si="513"/>
        <v>1</v>
      </c>
      <c r="Y1110" s="5">
        <f t="shared" si="514"/>
        <v>-0.10684436589212486</v>
      </c>
      <c r="Z1110" s="5">
        <f t="shared" si="515"/>
        <v>14.874721269302848</v>
      </c>
      <c r="AA1110" s="5">
        <f t="shared" si="516"/>
        <v>9.000185696707506</v>
      </c>
      <c r="AB1110" s="5">
        <f t="shared" si="517"/>
        <v>0.62282381714769852</v>
      </c>
      <c r="AC1110" s="5">
        <f t="shared" si="518"/>
        <v>1.5398032832817528</v>
      </c>
      <c r="AD1110" s="5">
        <f t="shared" si="519"/>
        <v>-1.1263637492448453</v>
      </c>
      <c r="AE1110">
        <f t="shared" si="539"/>
        <v>0</v>
      </c>
    </row>
    <row r="1111" spans="1:31" x14ac:dyDescent="0.2">
      <c r="A1111">
        <f t="shared" si="538"/>
        <v>10.789999999999814</v>
      </c>
      <c r="B1111" s="5">
        <f t="shared" si="520"/>
        <v>-67.815350914300055</v>
      </c>
      <c r="C1111" s="5">
        <f t="shared" si="521"/>
        <v>679.41203584856646</v>
      </c>
      <c r="D1111" s="5">
        <f t="shared" si="522"/>
        <v>-439.32716693579897</v>
      </c>
      <c r="E1111" s="2">
        <f t="shared" si="530"/>
        <v>682.78813425214366</v>
      </c>
      <c r="F1111" s="2">
        <f t="shared" si="531"/>
        <v>-5.7000846933989315</v>
      </c>
      <c r="G1111" s="3">
        <f t="shared" si="523"/>
        <v>-3.1617847271862094</v>
      </c>
      <c r="H1111" s="3">
        <f t="shared" si="524"/>
        <v>57.911841996856673</v>
      </c>
      <c r="I1111" s="3">
        <f t="shared" si="525"/>
        <v>-95.735060880949078</v>
      </c>
      <c r="J1111" s="2">
        <f t="shared" si="532"/>
        <v>111.93292727347475</v>
      </c>
      <c r="K1111" s="2">
        <f t="shared" si="526"/>
        <v>76.300563921932337</v>
      </c>
      <c r="L1111" s="6">
        <f t="shared" si="509"/>
        <v>2958.8752141953792</v>
      </c>
      <c r="M1111" s="2">
        <f t="shared" si="510"/>
        <v>37.499633791017821</v>
      </c>
      <c r="N1111" s="2">
        <f t="shared" si="527"/>
        <v>111.93292727347475</v>
      </c>
      <c r="O1111" s="2">
        <f t="shared" si="528"/>
        <v>76.300563921932337</v>
      </c>
      <c r="P1111" s="5">
        <f t="shared" si="511"/>
        <v>0.38712805456305283</v>
      </c>
      <c r="Q1111" s="4">
        <f t="shared" si="529"/>
        <v>0.33501878941661772</v>
      </c>
      <c r="R1111" s="4">
        <f t="shared" si="512"/>
        <v>0.27496802307593066</v>
      </c>
      <c r="S1111" s="4">
        <f t="shared" si="533"/>
        <v>0</v>
      </c>
      <c r="T1111" s="4">
        <f t="shared" si="534"/>
        <v>0</v>
      </c>
      <c r="U1111" s="5">
        <f t="shared" si="535"/>
        <v>0.7283467607318449</v>
      </c>
      <c r="V1111" s="5">
        <f t="shared" si="536"/>
        <v>-13.340535857405587</v>
      </c>
      <c r="W1111" s="5">
        <f t="shared" si="537"/>
        <v>22.053469004880373</v>
      </c>
      <c r="X1111" s="5">
        <f t="shared" si="513"/>
        <v>1</v>
      </c>
      <c r="Y1111" s="5">
        <f t="shared" si="514"/>
        <v>-0.10721520615316238</v>
      </c>
      <c r="Z1111" s="5">
        <f t="shared" si="515"/>
        <v>14.878060632743795</v>
      </c>
      <c r="AA1111" s="5">
        <f t="shared" si="516"/>
        <v>9.0035445745036871</v>
      </c>
      <c r="AB1111" s="5">
        <f t="shared" si="517"/>
        <v>0.62113155457868252</v>
      </c>
      <c r="AC1111" s="5">
        <f t="shared" si="518"/>
        <v>1.5375247753382073</v>
      </c>
      <c r="AD1111" s="5">
        <f t="shared" si="519"/>
        <v>-1.1169864206159374</v>
      </c>
      <c r="AE1111">
        <f t="shared" si="539"/>
        <v>0</v>
      </c>
    </row>
    <row r="1112" spans="1:31" x14ac:dyDescent="0.2">
      <c r="A1112">
        <f t="shared" si="538"/>
        <v>10.799999999999814</v>
      </c>
      <c r="B1112" s="5">
        <f t="shared" si="520"/>
        <v>-67.84693770499419</v>
      </c>
      <c r="C1112" s="5">
        <f t="shared" si="521"/>
        <v>679.99123114477379</v>
      </c>
      <c r="D1112" s="5">
        <f t="shared" si="522"/>
        <v>-440.28457339392946</v>
      </c>
      <c r="E1112" s="2">
        <f t="shared" si="530"/>
        <v>683.36760340956357</v>
      </c>
      <c r="F1112" s="2">
        <f t="shared" si="531"/>
        <v>-5.6978967379786329</v>
      </c>
      <c r="G1112" s="3">
        <f t="shared" si="523"/>
        <v>-3.1555734116404226</v>
      </c>
      <c r="H1112" s="3">
        <f t="shared" si="524"/>
        <v>57.927217244610056</v>
      </c>
      <c r="I1112" s="3">
        <f t="shared" si="525"/>
        <v>-95.746230745155231</v>
      </c>
      <c r="J1112" s="2">
        <f t="shared" si="532"/>
        <v>111.95026057658377</v>
      </c>
      <c r="K1112" s="2">
        <f t="shared" si="526"/>
        <v>76.312379397807618</v>
      </c>
      <c r="L1112" s="6">
        <f t="shared" si="509"/>
        <v>2958.8725789844761</v>
      </c>
      <c r="M1112" s="2">
        <f t="shared" si="510"/>
        <v>37.499600393379644</v>
      </c>
      <c r="N1112" s="2">
        <f t="shared" si="527"/>
        <v>111.95026057658377</v>
      </c>
      <c r="O1112" s="2">
        <f t="shared" si="528"/>
        <v>76.312379397807618</v>
      </c>
      <c r="P1112" s="5">
        <f t="shared" si="511"/>
        <v>0.38712790079345266</v>
      </c>
      <c r="Q1112" s="4">
        <f t="shared" si="529"/>
        <v>0.33496661999930438</v>
      </c>
      <c r="R1112" s="4">
        <f t="shared" si="512"/>
        <v>0.27494972812251434</v>
      </c>
      <c r="S1112" s="4">
        <f t="shared" si="533"/>
        <v>0</v>
      </c>
      <c r="T1112" s="4">
        <f t="shared" si="534"/>
        <v>0</v>
      </c>
      <c r="U1112" s="5">
        <f t="shared" si="535"/>
        <v>0.72702820327963535</v>
      </c>
      <c r="V1112" s="5">
        <f t="shared" si="536"/>
        <v>-13.34613877749865</v>
      </c>
      <c r="W1112" s="5">
        <f t="shared" si="537"/>
        <v>22.05944880022955</v>
      </c>
      <c r="X1112" s="5">
        <f t="shared" si="513"/>
        <v>0.99999999999999978</v>
      </c>
      <c r="Y1112" s="5">
        <f t="shared" si="514"/>
        <v>-0.107587333317765</v>
      </c>
      <c r="Z1112" s="5">
        <f t="shared" si="515"/>
        <v>14.881377891390752</v>
      </c>
      <c r="AA1112" s="5">
        <f t="shared" si="516"/>
        <v>9.0068956556372051</v>
      </c>
      <c r="AB1112" s="5">
        <f t="shared" si="517"/>
        <v>0.61944086996187031</v>
      </c>
      <c r="AC1112" s="5">
        <f t="shared" si="518"/>
        <v>1.5352391138921018</v>
      </c>
      <c r="AD1112" s="5">
        <f t="shared" si="519"/>
        <v>-1.1076555441332445</v>
      </c>
      <c r="AE1112">
        <f t="shared" si="539"/>
        <v>0</v>
      </c>
    </row>
    <row r="1113" spans="1:31" x14ac:dyDescent="0.2">
      <c r="A1113">
        <f t="shared" si="538"/>
        <v>10.809999999999814</v>
      </c>
      <c r="B1113" s="5">
        <f t="shared" si="520"/>
        <v>-67.878462467067095</v>
      </c>
      <c r="C1113" s="5">
        <f t="shared" si="521"/>
        <v>680.57058007917556</v>
      </c>
      <c r="D1113" s="5">
        <f t="shared" si="522"/>
        <v>-441.24209108415823</v>
      </c>
      <c r="E1113" s="2">
        <f t="shared" si="530"/>
        <v>683.94722028545345</v>
      </c>
      <c r="F1113" s="2">
        <f t="shared" si="531"/>
        <v>-5.6957060420507526</v>
      </c>
      <c r="G1113" s="3">
        <f t="shared" si="523"/>
        <v>-3.1493790029408038</v>
      </c>
      <c r="H1113" s="3">
        <f t="shared" si="524"/>
        <v>57.942569635748974</v>
      </c>
      <c r="I1113" s="3">
        <f t="shared" si="525"/>
        <v>-95.757307300596565</v>
      </c>
      <c r="J1113" s="2">
        <f t="shared" si="532"/>
        <v>111.96750361403377</v>
      </c>
      <c r="K1113" s="2">
        <f t="shared" si="526"/>
        <v>76.324133342899643</v>
      </c>
      <c r="L1113" s="6">
        <f t="shared" si="509"/>
        <v>2958.8699450447971</v>
      </c>
      <c r="M1113" s="2">
        <f t="shared" si="510"/>
        <v>37.499567011852456</v>
      </c>
      <c r="N1113" s="2">
        <f t="shared" si="527"/>
        <v>111.96750361403377</v>
      </c>
      <c r="O1113" s="2">
        <f t="shared" si="528"/>
        <v>76.324133342899643</v>
      </c>
      <c r="P1113" s="5">
        <f t="shared" si="511"/>
        <v>0.38712774709816772</v>
      </c>
      <c r="Q1113" s="4">
        <f t="shared" si="529"/>
        <v>0.33491473687864143</v>
      </c>
      <c r="R1113" s="4">
        <f t="shared" si="512"/>
        <v>0.27493153033132084</v>
      </c>
      <c r="S1113" s="4">
        <f t="shared" si="533"/>
        <v>0</v>
      </c>
      <c r="T1113" s="4">
        <f t="shared" si="534"/>
        <v>0</v>
      </c>
      <c r="U1113" s="5">
        <f t="shared" si="535"/>
        <v>0.72571251467301257</v>
      </c>
      <c r="V1113" s="5">
        <f t="shared" si="536"/>
        <v>-13.351726761914245</v>
      </c>
      <c r="W1113" s="5">
        <f t="shared" si="537"/>
        <v>22.065390102157401</v>
      </c>
      <c r="X1113" s="5">
        <f t="shared" si="513"/>
        <v>0.99999999999999978</v>
      </c>
      <c r="Y1113" s="5">
        <f t="shared" si="514"/>
        <v>-0.10796073362236945</v>
      </c>
      <c r="Z1113" s="5">
        <f t="shared" si="515"/>
        <v>14.884673142095526</v>
      </c>
      <c r="AA1113" s="5">
        <f t="shared" si="516"/>
        <v>9.0102389429184537</v>
      </c>
      <c r="AB1113" s="5">
        <f t="shared" si="517"/>
        <v>0.6177517810506431</v>
      </c>
      <c r="AC1113" s="5">
        <f t="shared" si="518"/>
        <v>1.532946380181281</v>
      </c>
      <c r="AD1113" s="5">
        <f t="shared" si="519"/>
        <v>-1.0983709549241425</v>
      </c>
      <c r="AE1113">
        <f t="shared" si="539"/>
        <v>0</v>
      </c>
    </row>
    <row r="1114" spans="1:31" x14ac:dyDescent="0.2">
      <c r="A1114">
        <f t="shared" si="538"/>
        <v>10.819999999999814</v>
      </c>
      <c r="B1114" s="5">
        <f t="shared" si="520"/>
        <v>-67.909925369507448</v>
      </c>
      <c r="C1114" s="5">
        <f t="shared" si="521"/>
        <v>681.15008242285205</v>
      </c>
      <c r="D1114" s="5">
        <f t="shared" si="522"/>
        <v>-442.19971907571193</v>
      </c>
      <c r="E1114" s="2">
        <f t="shared" si="530"/>
        <v>684.52698467507491</v>
      </c>
      <c r="F1114" s="2">
        <f t="shared" si="531"/>
        <v>-5.6935126299675343</v>
      </c>
      <c r="G1114" s="3">
        <f t="shared" si="523"/>
        <v>-3.1432014851302972</v>
      </c>
      <c r="H1114" s="3">
        <f t="shared" si="524"/>
        <v>57.957899099550787</v>
      </c>
      <c r="I1114" s="3">
        <f t="shared" si="525"/>
        <v>-95.768291010145802</v>
      </c>
      <c r="J1114" s="2">
        <f t="shared" si="532"/>
        <v>111.98465674642132</v>
      </c>
      <c r="K1114" s="2">
        <f t="shared" si="526"/>
        <v>76.33582600301385</v>
      </c>
      <c r="L1114" s="6">
        <f t="shared" si="509"/>
        <v>2958.8673123739304</v>
      </c>
      <c r="M1114" s="2">
        <f t="shared" si="510"/>
        <v>37.499533646405716</v>
      </c>
      <c r="N1114" s="2">
        <f t="shared" si="527"/>
        <v>111.98465674642132</v>
      </c>
      <c r="O1114" s="2">
        <f t="shared" si="528"/>
        <v>76.33582600301385</v>
      </c>
      <c r="P1114" s="5">
        <f t="shared" si="511"/>
        <v>0.387127593477057</v>
      </c>
      <c r="Q1114" s="4">
        <f t="shared" si="529"/>
        <v>0.33486313871836809</v>
      </c>
      <c r="R1114" s="4">
        <f t="shared" si="512"/>
        <v>0.27491342928612922</v>
      </c>
      <c r="S1114" s="4">
        <f t="shared" si="533"/>
        <v>0</v>
      </c>
      <c r="T1114" s="4">
        <f t="shared" si="534"/>
        <v>0</v>
      </c>
      <c r="U1114" s="5">
        <f t="shared" si="535"/>
        <v>0.72439969881464239</v>
      </c>
      <c r="V1114" s="5">
        <f t="shared" si="536"/>
        <v>-13.357299826391372</v>
      </c>
      <c r="W1114" s="5">
        <f t="shared" si="537"/>
        <v>22.071293072345572</v>
      </c>
      <c r="X1114" s="5">
        <f t="shared" si="513"/>
        <v>1</v>
      </c>
      <c r="Y1114" s="5">
        <f t="shared" si="514"/>
        <v>-0.10833539336883059</v>
      </c>
      <c r="Z1114" s="5">
        <f t="shared" si="515"/>
        <v>14.887946481435685</v>
      </c>
      <c r="AA1114" s="5">
        <f t="shared" si="516"/>
        <v>9.0135744392519328</v>
      </c>
      <c r="AB1114" s="5">
        <f t="shared" si="517"/>
        <v>0.61606430544581181</v>
      </c>
      <c r="AC1114" s="5">
        <f t="shared" si="518"/>
        <v>1.530646655044313</v>
      </c>
      <c r="AD1114" s="5">
        <f t="shared" si="519"/>
        <v>-1.0891324884024947</v>
      </c>
      <c r="AE1114">
        <f t="shared" si="539"/>
        <v>0</v>
      </c>
    </row>
    <row r="1115" spans="1:31" x14ac:dyDescent="0.2">
      <c r="A1115">
        <f t="shared" si="538"/>
        <v>10.829999999999814</v>
      </c>
      <c r="B1115" s="5">
        <f t="shared" si="520"/>
        <v>-67.941326581143485</v>
      </c>
      <c r="C1115" s="5">
        <f t="shared" si="521"/>
        <v>681.72973794618031</v>
      </c>
      <c r="D1115" s="5">
        <f t="shared" si="522"/>
        <v>-443.15745644243782</v>
      </c>
      <c r="E1115" s="2">
        <f t="shared" si="530"/>
        <v>685.10689637294797</v>
      </c>
      <c r="F1115" s="2">
        <f t="shared" si="531"/>
        <v>-5.6913165259921419</v>
      </c>
      <c r="G1115" s="3">
        <f t="shared" si="523"/>
        <v>-3.1370408420758391</v>
      </c>
      <c r="H1115" s="3">
        <f t="shared" si="524"/>
        <v>57.973205566101228</v>
      </c>
      <c r="I1115" s="3">
        <f t="shared" si="525"/>
        <v>-95.77918233502983</v>
      </c>
      <c r="J1115" s="2">
        <f t="shared" si="532"/>
        <v>112.00172033331083</v>
      </c>
      <c r="K1115" s="2">
        <f t="shared" si="526"/>
        <v>76.347457623252097</v>
      </c>
      <c r="L1115" s="6">
        <f t="shared" si="509"/>
        <v>2958.8646809694587</v>
      </c>
      <c r="M1115" s="2">
        <f t="shared" si="510"/>
        <v>37.499500297008765</v>
      </c>
      <c r="N1115" s="2">
        <f t="shared" si="527"/>
        <v>112.00172033331083</v>
      </c>
      <c r="O1115" s="2">
        <f t="shared" si="528"/>
        <v>76.347457623252097</v>
      </c>
      <c r="P1115" s="5">
        <f t="shared" si="511"/>
        <v>0.38712743992997939</v>
      </c>
      <c r="Q1115" s="4">
        <f t="shared" si="529"/>
        <v>0.33481182418816746</v>
      </c>
      <c r="R1115" s="4">
        <f t="shared" si="512"/>
        <v>0.27489542457220822</v>
      </c>
      <c r="S1115" s="4">
        <f t="shared" si="533"/>
        <v>0</v>
      </c>
      <c r="T1115" s="4">
        <f t="shared" si="534"/>
        <v>0</v>
      </c>
      <c r="U1115" s="5">
        <f t="shared" si="535"/>
        <v>0.72308975952058252</v>
      </c>
      <c r="V1115" s="5">
        <f t="shared" si="536"/>
        <v>-13.36285798679315</v>
      </c>
      <c r="W1115" s="5">
        <f t="shared" si="537"/>
        <v>22.07715787209392</v>
      </c>
      <c r="X1115" s="5">
        <f t="shared" si="513"/>
        <v>1</v>
      </c>
      <c r="Y1115" s="5">
        <f t="shared" si="514"/>
        <v>-0.10871129892430545</v>
      </c>
      <c r="Z1115" s="5">
        <f t="shared" si="515"/>
        <v>14.891198005714442</v>
      </c>
      <c r="AA1115" s="5">
        <f t="shared" si="516"/>
        <v>9.0169021476356885</v>
      </c>
      <c r="AB1115" s="5">
        <f t="shared" si="517"/>
        <v>0.6143784605962771</v>
      </c>
      <c r="AC1115" s="5">
        <f t="shared" si="518"/>
        <v>1.5283400189212912</v>
      </c>
      <c r="AD1115" s="5">
        <f t="shared" si="519"/>
        <v>-1.0799399802703888</v>
      </c>
      <c r="AE1115">
        <f t="shared" si="539"/>
        <v>0</v>
      </c>
    </row>
    <row r="1116" spans="1:31" x14ac:dyDescent="0.2">
      <c r="A1116">
        <f t="shared" si="538"/>
        <v>10.839999999999813</v>
      </c>
      <c r="B1116" s="5">
        <f t="shared" si="520"/>
        <v>-67.972666270641213</v>
      </c>
      <c r="C1116" s="5">
        <f t="shared" si="521"/>
        <v>682.30954641884227</v>
      </c>
      <c r="D1116" s="5">
        <f t="shared" si="522"/>
        <v>-444.11530226278711</v>
      </c>
      <c r="E1116" s="2">
        <f t="shared" si="530"/>
        <v>685.68695517285892</v>
      </c>
      <c r="F1116" s="2">
        <f t="shared" si="531"/>
        <v>-5.6891177542987332</v>
      </c>
      <c r="G1116" s="3">
        <f t="shared" si="523"/>
        <v>-3.1308970574698765</v>
      </c>
      <c r="H1116" s="3">
        <f t="shared" si="524"/>
        <v>57.98848896629044</v>
      </c>
      <c r="I1116" s="3">
        <f t="shared" si="525"/>
        <v>-95.789981734832537</v>
      </c>
      <c r="J1116" s="2">
        <f t="shared" si="532"/>
        <v>112.01869473323465</v>
      </c>
      <c r="K1116" s="2">
        <f t="shared" si="526"/>
        <v>76.359028448012708</v>
      </c>
      <c r="L1116" s="6">
        <f t="shared" si="509"/>
        <v>2958.8620508289582</v>
      </c>
      <c r="M1116" s="2">
        <f t="shared" si="510"/>
        <v>37.499466963630887</v>
      </c>
      <c r="N1116" s="2">
        <f t="shared" si="527"/>
        <v>112.01869473323465</v>
      </c>
      <c r="O1116" s="2">
        <f t="shared" si="528"/>
        <v>76.359028448012708</v>
      </c>
      <c r="P1116" s="5">
        <f t="shared" si="511"/>
        <v>0.38712728645679312</v>
      </c>
      <c r="Q1116" s="4">
        <f t="shared" si="529"/>
        <v>0.33476079196364023</v>
      </c>
      <c r="R1116" s="4">
        <f t="shared" si="512"/>
        <v>0.27487751577631259</v>
      </c>
      <c r="S1116" s="4">
        <f t="shared" si="533"/>
        <v>0</v>
      </c>
      <c r="T1116" s="4">
        <f t="shared" si="534"/>
        <v>0</v>
      </c>
      <c r="U1116" s="5">
        <f t="shared" si="535"/>
        <v>0.72178270052082127</v>
      </c>
      <c r="V1116" s="5">
        <f t="shared" si="536"/>
        <v>-13.368401259105807</v>
      </c>
      <c r="W1116" s="5">
        <f t="shared" si="537"/>
        <v>22.082984662319195</v>
      </c>
      <c r="X1116" s="5">
        <f t="shared" si="513"/>
        <v>0.99999999999999978</v>
      </c>
      <c r="Y1116" s="5">
        <f t="shared" si="514"/>
        <v>-0.10908843672113365</v>
      </c>
      <c r="Z1116" s="5">
        <f t="shared" si="515"/>
        <v>14.894427810960453</v>
      </c>
      <c r="AA1116" s="5">
        <f t="shared" si="516"/>
        <v>9.0202220711607737</v>
      </c>
      <c r="AB1116" s="5">
        <f t="shared" si="517"/>
        <v>0.61269426379968761</v>
      </c>
      <c r="AC1116" s="5">
        <f t="shared" si="518"/>
        <v>1.5260265518546454</v>
      </c>
      <c r="AD1116" s="5">
        <f t="shared" si="519"/>
        <v>-1.070793266520031</v>
      </c>
      <c r="AE1116">
        <f t="shared" si="539"/>
        <v>0</v>
      </c>
    </row>
    <row r="1117" spans="1:31" x14ac:dyDescent="0.2">
      <c r="A1117">
        <f t="shared" si="538"/>
        <v>10.849999999999813</v>
      </c>
      <c r="B1117" s="5">
        <f t="shared" si="520"/>
        <v>-68.003944606502728</v>
      </c>
      <c r="C1117" s="5">
        <f t="shared" si="521"/>
        <v>682.88950760983278</v>
      </c>
      <c r="D1117" s="5">
        <f t="shared" si="522"/>
        <v>-445.07325561979877</v>
      </c>
      <c r="E1117" s="2">
        <f t="shared" si="530"/>
        <v>686.26716086786791</v>
      </c>
      <c r="F1117" s="2">
        <f t="shared" si="531"/>
        <v>-5.6869163389725772</v>
      </c>
      <c r="G1117" s="3">
        <f t="shared" si="523"/>
        <v>-3.1247701148318794</v>
      </c>
      <c r="H1117" s="3">
        <f t="shared" si="524"/>
        <v>58.003749231808989</v>
      </c>
      <c r="I1117" s="3">
        <f t="shared" si="525"/>
        <v>-95.800689667497736</v>
      </c>
      <c r="J1117" s="2">
        <f t="shared" si="532"/>
        <v>112.03558030369341</v>
      </c>
      <c r="K1117" s="2">
        <f t="shared" si="526"/>
        <v>76.370538720990737</v>
      </c>
      <c r="L1117" s="6">
        <f t="shared" si="509"/>
        <v>2958.8594219499987</v>
      </c>
      <c r="M1117" s="2">
        <f t="shared" si="510"/>
        <v>37.4994336462413</v>
      </c>
      <c r="N1117" s="2">
        <f t="shared" si="527"/>
        <v>112.03558030369341</v>
      </c>
      <c r="O1117" s="2">
        <f t="shared" si="528"/>
        <v>76.370538720990737</v>
      </c>
      <c r="P1117" s="5">
        <f t="shared" si="511"/>
        <v>0.38712713305735624</v>
      </c>
      <c r="Q1117" s="4">
        <f t="shared" si="529"/>
        <v>0.33471004072627702</v>
      </c>
      <c r="R1117" s="4">
        <f t="shared" si="512"/>
        <v>0.2748597024866794</v>
      </c>
      <c r="S1117" s="4">
        <f t="shared" si="533"/>
        <v>0</v>
      </c>
      <c r="T1117" s="4">
        <f t="shared" si="534"/>
        <v>0</v>
      </c>
      <c r="U1117" s="5">
        <f t="shared" si="535"/>
        <v>0.72047852545981983</v>
      </c>
      <c r="V1117" s="5">
        <f t="shared" si="536"/>
        <v>-13.373929659437788</v>
      </c>
      <c r="W1117" s="5">
        <f t="shared" si="537"/>
        <v>22.088773603553918</v>
      </c>
      <c r="X1117" s="5">
        <f t="shared" si="513"/>
        <v>1</v>
      </c>
      <c r="Y1117" s="5">
        <f t="shared" si="514"/>
        <v>-0.10946679325671253</v>
      </c>
      <c r="Z1117" s="5">
        <f t="shared" si="515"/>
        <v>14.897635992927693</v>
      </c>
      <c r="AA1117" s="5">
        <f t="shared" si="516"/>
        <v>9.023534213010679</v>
      </c>
      <c r="AB1117" s="5">
        <f t="shared" si="517"/>
        <v>0.61101173220310734</v>
      </c>
      <c r="AC1117" s="5">
        <f t="shared" si="518"/>
        <v>1.5237063334899048</v>
      </c>
      <c r="AD1117" s="5">
        <f t="shared" si="519"/>
        <v>-1.0616921834354045</v>
      </c>
      <c r="AE1117">
        <f t="shared" si="539"/>
        <v>0</v>
      </c>
    </row>
    <row r="1118" spans="1:31" x14ac:dyDescent="0.2">
      <c r="A1118">
        <f t="shared" si="538"/>
        <v>10.859999999999813</v>
      </c>
      <c r="B1118" s="5">
        <f t="shared" si="520"/>
        <v>-68.035161757064429</v>
      </c>
      <c r="C1118" s="5">
        <f t="shared" si="521"/>
        <v>683.46962128746748</v>
      </c>
      <c r="D1118" s="5">
        <f t="shared" si="522"/>
        <v>-446.03131560108295</v>
      </c>
      <c r="E1118" s="2">
        <f t="shared" si="530"/>
        <v>686.84751325031687</v>
      </c>
      <c r="F1118" s="2">
        <f t="shared" si="531"/>
        <v>-5.6847123040101248</v>
      </c>
      <c r="G1118" s="3">
        <f t="shared" si="523"/>
        <v>-3.1186599975098481</v>
      </c>
      <c r="H1118" s="3">
        <f t="shared" si="524"/>
        <v>58.01898629514389</v>
      </c>
      <c r="I1118" s="3">
        <f t="shared" si="525"/>
        <v>-95.811306589332091</v>
      </c>
      <c r="J1118" s="2">
        <f t="shared" si="532"/>
        <v>112.05237740115626</v>
      </c>
      <c r="K1118" s="2">
        <f t="shared" si="526"/>
        <v>76.381988685178086</v>
      </c>
      <c r="L1118" s="6">
        <f t="shared" si="509"/>
        <v>2958.8567943301427</v>
      </c>
      <c r="M1118" s="2">
        <f t="shared" si="510"/>
        <v>37.499400344809096</v>
      </c>
      <c r="N1118" s="2">
        <f t="shared" si="527"/>
        <v>112.05237740115626</v>
      </c>
      <c r="O1118" s="2">
        <f t="shared" si="528"/>
        <v>76.381988685178086</v>
      </c>
      <c r="P1118" s="5">
        <f t="shared" si="511"/>
        <v>0.38712697973152632</v>
      </c>
      <c r="Q1118" s="4">
        <f t="shared" si="529"/>
        <v>0.3346595691634307</v>
      </c>
      <c r="R1118" s="4">
        <f t="shared" si="512"/>
        <v>0.27484198429302381</v>
      </c>
      <c r="S1118" s="4">
        <f t="shared" si="533"/>
        <v>0</v>
      </c>
      <c r="T1118" s="4">
        <f t="shared" si="534"/>
        <v>0</v>
      </c>
      <c r="U1118" s="5">
        <f t="shared" si="535"/>
        <v>0.7191772378970489</v>
      </c>
      <c r="V1118" s="5">
        <f t="shared" si="536"/>
        <v>-13.379443204018765</v>
      </c>
      <c r="W1118" s="5">
        <f t="shared" si="537"/>
        <v>22.094524855945149</v>
      </c>
      <c r="X1118" s="5">
        <f t="shared" si="513"/>
        <v>0.99999999999999978</v>
      </c>
      <c r="Y1118" s="5">
        <f t="shared" si="514"/>
        <v>-0.10984635509337573</v>
      </c>
      <c r="Z1118" s="5">
        <f t="shared" si="515"/>
        <v>14.900822647095278</v>
      </c>
      <c r="AA1118" s="5">
        <f t="shared" si="516"/>
        <v>9.026838576460765</v>
      </c>
      <c r="AB1118" s="5">
        <f t="shared" si="517"/>
        <v>0.6093308828036732</v>
      </c>
      <c r="AC1118" s="5">
        <f t="shared" si="518"/>
        <v>1.5213794430765137</v>
      </c>
      <c r="AD1118" s="5">
        <f t="shared" si="519"/>
        <v>-1.0526365675940852</v>
      </c>
      <c r="AE1118">
        <f t="shared" si="539"/>
        <v>0</v>
      </c>
    </row>
    <row r="1119" spans="1:31" x14ac:dyDescent="0.2">
      <c r="A1119">
        <f t="shared" si="538"/>
        <v>10.869999999999813</v>
      </c>
      <c r="B1119" s="5">
        <f t="shared" si="520"/>
        <v>-68.066317890495384</v>
      </c>
      <c r="C1119" s="5">
        <f t="shared" si="521"/>
        <v>684.04988721939105</v>
      </c>
      <c r="D1119" s="5">
        <f t="shared" si="522"/>
        <v>-446.98948129880466</v>
      </c>
      <c r="E1119" s="2">
        <f t="shared" si="530"/>
        <v>687.42801211183678</v>
      </c>
      <c r="F1119" s="2">
        <f t="shared" si="531"/>
        <v>-5.6825056733191275</v>
      </c>
      <c r="G1119" s="3">
        <f t="shared" si="523"/>
        <v>-3.1125666886818113</v>
      </c>
      <c r="H1119" s="3">
        <f t="shared" si="524"/>
        <v>58.034200089574654</v>
      </c>
      <c r="I1119" s="3">
        <f t="shared" si="525"/>
        <v>-95.821832955008034</v>
      </c>
      <c r="J1119" s="2">
        <f t="shared" si="532"/>
        <v>112.06908638106114</v>
      </c>
      <c r="K1119" s="2">
        <f t="shared" si="526"/>
        <v>76.393378582863761</v>
      </c>
      <c r="L1119" s="6">
        <f t="shared" si="509"/>
        <v>2958.8541679669488</v>
      </c>
      <c r="M1119" s="2">
        <f t="shared" si="510"/>
        <v>37.499367059303339</v>
      </c>
      <c r="N1119" s="2">
        <f t="shared" si="527"/>
        <v>112.06908638106114</v>
      </c>
      <c r="O1119" s="2">
        <f t="shared" si="528"/>
        <v>76.393378582863761</v>
      </c>
      <c r="P1119" s="5">
        <f t="shared" si="511"/>
        <v>0.38712682647916075</v>
      </c>
      <c r="Q1119" s="4">
        <f t="shared" si="529"/>
        <v>0.33460937596829071</v>
      </c>
      <c r="R1119" s="4">
        <f t="shared" si="512"/>
        <v>0.27482436078653572</v>
      </c>
      <c r="S1119" s="4">
        <f t="shared" si="533"/>
        <v>0</v>
      </c>
      <c r="T1119" s="4">
        <f t="shared" si="534"/>
        <v>0</v>
      </c>
      <c r="U1119" s="5">
        <f t="shared" si="535"/>
        <v>0.71787884130752699</v>
      </c>
      <c r="V1119" s="5">
        <f t="shared" si="536"/>
        <v>-13.384941909198711</v>
      </c>
      <c r="W1119" s="5">
        <f t="shared" si="537"/>
        <v>22.100238579253336</v>
      </c>
      <c r="X1119" s="5">
        <f t="shared" si="513"/>
        <v>0.99999999999999978</v>
      </c>
      <c r="Y1119" s="5">
        <f t="shared" si="514"/>
        <v>-0.1102271088582694</v>
      </c>
      <c r="Z1119" s="5">
        <f t="shared" si="515"/>
        <v>14.903987868667363</v>
      </c>
      <c r="AA1119" s="5">
        <f t="shared" si="516"/>
        <v>9.0301351648777199</v>
      </c>
      <c r="AB1119" s="5">
        <f t="shared" si="517"/>
        <v>0.60765173244925763</v>
      </c>
      <c r="AC1119" s="5">
        <f t="shared" si="518"/>
        <v>1.5190459594686523</v>
      </c>
      <c r="AD1119" s="5">
        <f t="shared" si="519"/>
        <v>-1.0436262558689435</v>
      </c>
      <c r="AE1119">
        <f t="shared" si="539"/>
        <v>0</v>
      </c>
    </row>
    <row r="1120" spans="1:31" x14ac:dyDescent="0.2">
      <c r="A1120">
        <f t="shared" si="538"/>
        <v>10.879999999999812</v>
      </c>
      <c r="B1120" s="5">
        <f t="shared" si="520"/>
        <v>-68.097413174795591</v>
      </c>
      <c r="C1120" s="5">
        <f t="shared" si="521"/>
        <v>684.63030517258471</v>
      </c>
      <c r="D1120" s="5">
        <f t="shared" si="522"/>
        <v>-447.94775180966758</v>
      </c>
      <c r="E1120" s="2">
        <f t="shared" si="530"/>
        <v>688.00865724335574</v>
      </c>
      <c r="F1120" s="2">
        <f t="shared" si="531"/>
        <v>-5.6802964707187202</v>
      </c>
      <c r="G1120" s="3">
        <f t="shared" si="523"/>
        <v>-3.1064901713573185</v>
      </c>
      <c r="H1120" s="3">
        <f t="shared" si="524"/>
        <v>58.049390549169338</v>
      </c>
      <c r="I1120" s="3">
        <f t="shared" si="525"/>
        <v>-95.832269217566719</v>
      </c>
      <c r="J1120" s="2">
        <f t="shared" si="532"/>
        <v>112.08570759781514</v>
      </c>
      <c r="K1120" s="2">
        <f t="shared" si="526"/>
        <v>76.404708655634039</v>
      </c>
      <c r="L1120" s="6">
        <f t="shared" ref="L1120:L1158" si="540">SQRT(spin^2-flag*((30/PI())*(wx*G1120+wy*H1120+wz*I1120)/J1120)^2)*EXP(-A1120/(tau*146.7/N1120))</f>
        <v>2958.8515428579676</v>
      </c>
      <c r="M1120" s="2">
        <f t="shared" ref="M1120:M1158" si="541">(L1120*PI()/30)*(circ/(2*PI()))/12</f>
        <v>37.49933378969299</v>
      </c>
      <c r="N1120" s="2">
        <f t="shared" si="527"/>
        <v>112.08570759781514</v>
      </c>
      <c r="O1120" s="2">
        <f t="shared" si="528"/>
        <v>76.404708655634039</v>
      </c>
      <c r="P1120" s="5">
        <f t="shared" ref="P1120:P1158" si="542">cd0+(cdspin*L1120/1000)*EXP(-A1120/(tau*146.7/N1120))</f>
        <v>0.38712667330011635</v>
      </c>
      <c r="Q1120" s="4">
        <f t="shared" si="529"/>
        <v>0.33455945983985519</v>
      </c>
      <c r="R1120" s="4">
        <f t="shared" ref="R1120:R1158" si="543">cl2_*Q1120/(cl0+cl1_*Q1120)</f>
        <v>0.27480683155987556</v>
      </c>
      <c r="S1120" s="4">
        <f t="shared" si="533"/>
        <v>0</v>
      </c>
      <c r="T1120" s="4">
        <f t="shared" si="534"/>
        <v>0</v>
      </c>
      <c r="U1120" s="5">
        <f t="shared" si="535"/>
        <v>0.71658333908235439</v>
      </c>
      <c r="V1120" s="5">
        <f t="shared" si="536"/>
        <v>-13.39042579144693</v>
      </c>
      <c r="W1120" s="5">
        <f t="shared" si="537"/>
        <v>22.105914932851153</v>
      </c>
      <c r="X1120" s="5">
        <f t="shared" ref="X1120:X1158" si="544">M1120/(romega*EXP(-A1120/(tau*146.7/N1120)))</f>
        <v>1</v>
      </c>
      <c r="Y1120" s="5">
        <f t="shared" ref="Y1120:Y1158" si="545">const*($R1120/omega)*N1120*(wy*I1120-wz*(H1120-T1120))</f>
        <v>-0.11060904124322604</v>
      </c>
      <c r="Z1120" s="5">
        <f t="shared" ref="Z1120:Z1158" si="546">const*($R1120/omega)*N1120*(wz*(G1120-S1120)-wx*I1120)</f>
        <v>14.907131752572994</v>
      </c>
      <c r="AA1120" s="5">
        <f t="shared" ref="AA1120:AA1158" si="547">const*($R1120/omega)*N1120*(wx*(H1120-T1120)-wy*(G1120-S1120))</f>
        <v>9.033423981718995</v>
      </c>
      <c r="AB1120" s="5">
        <f t="shared" ref="AB1120:AB1158" si="548">U1120+Y1120</f>
        <v>0.60597429783912837</v>
      </c>
      <c r="AC1120" s="5">
        <f t="shared" ref="AC1120:AC1158" si="549">V1120+Z1120</f>
        <v>1.516705961126064</v>
      </c>
      <c r="AD1120" s="5">
        <f t="shared" ref="AD1120:AD1158" si="550">W1120+AA1120-32.174</f>
        <v>-1.0346610854298532</v>
      </c>
      <c r="AE1120">
        <f t="shared" si="539"/>
        <v>0</v>
      </c>
    </row>
    <row r="1121" spans="1:31" x14ac:dyDescent="0.2">
      <c r="A1121">
        <f t="shared" si="538"/>
        <v>10.889999999999812</v>
      </c>
      <c r="B1121" s="5">
        <f t="shared" ref="B1121:B1158" si="551">B1120+G1120*dt+0.5*AB1120*dt*dt</f>
        <v>-68.128447777794278</v>
      </c>
      <c r="C1121" s="5">
        <f t="shared" ref="C1121:C1158" si="552">C1120+H1120*dt+0.5*AC1120*dt*dt</f>
        <v>685.21087491337448</v>
      </c>
      <c r="D1121" s="5">
        <f t="shared" ref="D1121:D1158" si="553">D1120+I1120*dt+0.5*AD1120*dt*dt</f>
        <v>-448.9061262348975</v>
      </c>
      <c r="E1121" s="2">
        <f t="shared" si="530"/>
        <v>688.58944843510619</v>
      </c>
      <c r="F1121" s="2">
        <f t="shared" si="531"/>
        <v>-5.6780847199395286</v>
      </c>
      <c r="G1121" s="3">
        <f t="shared" ref="G1121:G1158" si="554">G1120+AB1120*dt</f>
        <v>-3.1004304283789272</v>
      </c>
      <c r="H1121" s="3">
        <f t="shared" ref="H1121:H1158" si="555">H1120+AC1120*dt</f>
        <v>58.064557608780596</v>
      </c>
      <c r="I1121" s="3">
        <f t="shared" ref="I1121:I1158" si="556">I1120+AD1120*dt</f>
        <v>-95.842615828421017</v>
      </c>
      <c r="J1121" s="2">
        <f t="shared" si="532"/>
        <v>112.10224140479492</v>
      </c>
      <c r="K1121" s="2">
        <f t="shared" ref="K1121:K1158" si="557">J1121/1.467</f>
        <v>76.415979144372812</v>
      </c>
      <c r="L1121" s="6">
        <f t="shared" si="540"/>
        <v>2958.8489190007444</v>
      </c>
      <c r="M1121" s="2">
        <f t="shared" si="541"/>
        <v>37.499300535946936</v>
      </c>
      <c r="N1121" s="2">
        <f t="shared" ref="N1121:N1158" si="558">IF(D1121&gt;=hwind,SQRT((G1121-vxw)^2+(H1121-vyw)^2+I1121^2),J1121)</f>
        <v>112.10224140479492</v>
      </c>
      <c r="O1121" s="2">
        <f t="shared" ref="O1121:O1158" si="559">J1121/1.467</f>
        <v>76.415979144372812</v>
      </c>
      <c r="P1121" s="5">
        <f t="shared" si="542"/>
        <v>0.3871265201942497</v>
      </c>
      <c r="Q1121" s="4">
        <f t="shared" ref="Q1121:Q1158" si="560">(M1121/N1121)</f>
        <v>0.33450981948290454</v>
      </c>
      <c r="R1121" s="4">
        <f t="shared" si="543"/>
        <v>0.27478939620717063</v>
      </c>
      <c r="S1121" s="4">
        <f t="shared" si="533"/>
        <v>0</v>
      </c>
      <c r="T1121" s="4">
        <f t="shared" si="534"/>
        <v>0</v>
      </c>
      <c r="U1121" s="5">
        <f t="shared" si="535"/>
        <v>0.71529073452924929</v>
      </c>
      <c r="V1121" s="5">
        <f t="shared" si="536"/>
        <v>-13.395894867351144</v>
      </c>
      <c r="W1121" s="5">
        <f t="shared" si="537"/>
        <v>22.111554075722434</v>
      </c>
      <c r="X1121" s="5">
        <f t="shared" si="544"/>
        <v>1</v>
      </c>
      <c r="Y1121" s="5">
        <f t="shared" si="545"/>
        <v>-0.11099213900463852</v>
      </c>
      <c r="Z1121" s="5">
        <f t="shared" si="546"/>
        <v>14.910254393466014</v>
      </c>
      <c r="AA1121" s="5">
        <f t="shared" si="547"/>
        <v>9.0367050305322518</v>
      </c>
      <c r="AB1121" s="5">
        <f t="shared" si="548"/>
        <v>0.60429859552461074</v>
      </c>
      <c r="AC1121" s="5">
        <f t="shared" si="549"/>
        <v>1.5143595261148697</v>
      </c>
      <c r="AD1121" s="5">
        <f t="shared" si="550"/>
        <v>-1.025740893745315</v>
      </c>
      <c r="AE1121">
        <f t="shared" si="539"/>
        <v>0</v>
      </c>
    </row>
    <row r="1122" spans="1:31" x14ac:dyDescent="0.2">
      <c r="A1122">
        <f t="shared" si="538"/>
        <v>10.899999999999812</v>
      </c>
      <c r="B1122" s="5">
        <f t="shared" si="551"/>
        <v>-68.159421867148282</v>
      </c>
      <c r="C1122" s="5">
        <f t="shared" si="552"/>
        <v>685.7915962074386</v>
      </c>
      <c r="D1122" s="5">
        <f t="shared" si="553"/>
        <v>-449.86460368022642</v>
      </c>
      <c r="E1122" s="2">
        <f t="shared" ref="E1122:E1158" si="561">SQRT(B1122^2+C1122^2)</f>
        <v>689.17038547663265</v>
      </c>
      <c r="F1122" s="2">
        <f t="shared" ref="F1122:F1158" si="562">ATAN2(C1122,B1122)*180/PI()</f>
        <v>-5.6758704446237731</v>
      </c>
      <c r="G1122" s="3">
        <f t="shared" si="554"/>
        <v>-3.094387442423681</v>
      </c>
      <c r="H1122" s="3">
        <f t="shared" si="555"/>
        <v>58.079701204041747</v>
      </c>
      <c r="I1122" s="3">
        <f t="shared" si="556"/>
        <v>-95.852873237358466</v>
      </c>
      <c r="J1122" s="2">
        <f t="shared" ref="J1122:J1158" si="563">SQRT(G1122^2+H1122^2+I1122^2)</f>
        <v>112.118688154347</v>
      </c>
      <c r="K1122" s="2">
        <f t="shared" si="557"/>
        <v>76.427190289261759</v>
      </c>
      <c r="L1122" s="6">
        <f t="shared" si="540"/>
        <v>2958.8462963928191</v>
      </c>
      <c r="M1122" s="2">
        <f t="shared" si="541"/>
        <v>37.499267298033992</v>
      </c>
      <c r="N1122" s="2">
        <f t="shared" si="558"/>
        <v>112.118688154347</v>
      </c>
      <c r="O1122" s="2">
        <f t="shared" si="559"/>
        <v>76.427190289261759</v>
      </c>
      <c r="P1122" s="5">
        <f t="shared" si="542"/>
        <v>0.38712636716141713</v>
      </c>
      <c r="Q1122" s="4">
        <f t="shared" si="560"/>
        <v>0.33446045360797499</v>
      </c>
      <c r="R1122" s="4">
        <f t="shared" si="543"/>
        <v>0.27477205432401142</v>
      </c>
      <c r="S1122" s="4">
        <f t="shared" ref="S1122:S1158" si="564">IF(D1122&gt;=hwind,vxw,0)</f>
        <v>0</v>
      </c>
      <c r="T1122" s="4">
        <f t="shared" ref="T1122:T1158" si="565">IF(D1122&gt;=hwind,vyw,0)</f>
        <v>0</v>
      </c>
      <c r="U1122" s="5">
        <f t="shared" ref="U1122:U1158" si="566">-const*$P1122*$N1122*(G1122-S1122)</f>
        <v>0.71400103087307998</v>
      </c>
      <c r="V1122" s="5">
        <f t="shared" ref="V1122:V1158" si="567">-const*$P1122*$N1122*(H1122-T1122)</f>
        <v>-13.401349153616547</v>
      </c>
      <c r="W1122" s="5">
        <f t="shared" ref="W1122:W1158" si="568">-const*$P1122*$N1122*I1122</f>
        <v>22.117156166461065</v>
      </c>
      <c r="X1122" s="5">
        <f t="shared" si="544"/>
        <v>1</v>
      </c>
      <c r="Y1122" s="5">
        <f t="shared" si="545"/>
        <v>-0.11137638896332913</v>
      </c>
      <c r="Z1122" s="5">
        <f t="shared" si="546"/>
        <v>14.91335588572494</v>
      </c>
      <c r="AA1122" s="5">
        <f t="shared" si="547"/>
        <v>9.0399783149548067</v>
      </c>
      <c r="AB1122" s="5">
        <f t="shared" si="548"/>
        <v>0.60262464190975085</v>
      </c>
      <c r="AC1122" s="5">
        <f t="shared" si="549"/>
        <v>1.512006732108393</v>
      </c>
      <c r="AD1122" s="5">
        <f t="shared" si="550"/>
        <v>-1.016865518584126</v>
      </c>
      <c r="AE1122">
        <f t="shared" si="539"/>
        <v>0</v>
      </c>
    </row>
    <row r="1123" spans="1:31" x14ac:dyDescent="0.2">
      <c r="A1123">
        <f t="shared" si="538"/>
        <v>10.909999999999812</v>
      </c>
      <c r="B1123" s="5">
        <f t="shared" si="551"/>
        <v>-68.190335610340426</v>
      </c>
      <c r="C1123" s="5">
        <f t="shared" si="552"/>
        <v>686.37246881981559</v>
      </c>
      <c r="D1123" s="5">
        <f t="shared" si="553"/>
        <v>-450.8231832558759</v>
      </c>
      <c r="E1123" s="2">
        <f t="shared" si="561"/>
        <v>689.75146815679886</v>
      </c>
      <c r="F1123" s="2">
        <f t="shared" si="562"/>
        <v>-5.6736536683253709</v>
      </c>
      <c r="G1123" s="3">
        <f t="shared" si="554"/>
        <v>-3.0883611960045836</v>
      </c>
      <c r="H1123" s="3">
        <f t="shared" si="555"/>
        <v>58.094821271362832</v>
      </c>
      <c r="I1123" s="3">
        <f t="shared" si="556"/>
        <v>-95.863041892544302</v>
      </c>
      <c r="J1123" s="2">
        <f t="shared" si="563"/>
        <v>112.13504819778821</v>
      </c>
      <c r="K1123" s="2">
        <f t="shared" si="557"/>
        <v>76.438342329780639</v>
      </c>
      <c r="L1123" s="6">
        <f t="shared" si="540"/>
        <v>2958.8436750317251</v>
      </c>
      <c r="M1123" s="2">
        <f t="shared" si="541"/>
        <v>37.499234075922907</v>
      </c>
      <c r="N1123" s="2">
        <f t="shared" si="558"/>
        <v>112.13504819778821</v>
      </c>
      <c r="O1123" s="2">
        <f t="shared" si="559"/>
        <v>76.438342329780639</v>
      </c>
      <c r="P1123" s="5">
        <f t="shared" si="542"/>
        <v>0.38712621420147436</v>
      </c>
      <c r="Q1123" s="4">
        <f t="shared" si="560"/>
        <v>0.33441136093133239</v>
      </c>
      <c r="R1123" s="4">
        <f t="shared" si="543"/>
        <v>0.27475480550744752</v>
      </c>
      <c r="S1123" s="4">
        <f t="shared" si="564"/>
        <v>0</v>
      </c>
      <c r="T1123" s="4">
        <f t="shared" si="565"/>
        <v>0</v>
      </c>
      <c r="U1123" s="5">
        <f t="shared" si="566"/>
        <v>0.71271423125639499</v>
      </c>
      <c r="V1123" s="5">
        <f t="shared" si="567"/>
        <v>-13.406788667064825</v>
      </c>
      <c r="W1123" s="5">
        <f t="shared" si="568"/>
        <v>22.122721363269875</v>
      </c>
      <c r="X1123" s="5">
        <f t="shared" si="544"/>
        <v>1.0000000000000002</v>
      </c>
      <c r="Y1123" s="5">
        <f t="shared" si="545"/>
        <v>-0.11176177800442326</v>
      </c>
      <c r="Z1123" s="5">
        <f t="shared" si="546"/>
        <v>14.916436323452885</v>
      </c>
      <c r="AA1123" s="5">
        <f t="shared" si="547"/>
        <v>9.0432438387130816</v>
      </c>
      <c r="AB1123" s="5">
        <f t="shared" si="548"/>
        <v>0.60095245325197177</v>
      </c>
      <c r="AC1123" s="5">
        <f t="shared" si="549"/>
        <v>1.5096476563880596</v>
      </c>
      <c r="AD1123" s="5">
        <f t="shared" si="550"/>
        <v>-1.008034798017043</v>
      </c>
      <c r="AE1123">
        <f t="shared" si="539"/>
        <v>0</v>
      </c>
    </row>
    <row r="1124" spans="1:31" x14ac:dyDescent="0.2">
      <c r="A1124">
        <f t="shared" si="538"/>
        <v>10.919999999999812</v>
      </c>
      <c r="B1124" s="5">
        <f t="shared" si="551"/>
        <v>-68.221189174677818</v>
      </c>
      <c r="C1124" s="5">
        <f t="shared" si="552"/>
        <v>686.95349251491211</v>
      </c>
      <c r="D1124" s="5">
        <f t="shared" si="553"/>
        <v>-451.78186407654124</v>
      </c>
      <c r="E1124" s="2">
        <f t="shared" si="561"/>
        <v>690.33269626379615</v>
      </c>
      <c r="F1124" s="2">
        <f t="shared" si="562"/>
        <v>-5.6714344145100322</v>
      </c>
      <c r="G1124" s="3">
        <f t="shared" si="554"/>
        <v>-3.0823516714720638</v>
      </c>
      <c r="H1124" s="3">
        <f t="shared" si="555"/>
        <v>58.109917747926715</v>
      </c>
      <c r="I1124" s="3">
        <f t="shared" si="556"/>
        <v>-95.873122240524467</v>
      </c>
      <c r="J1124" s="2">
        <f t="shared" si="563"/>
        <v>112.15132188540616</v>
      </c>
      <c r="K1124" s="2">
        <f t="shared" si="557"/>
        <v>76.449435504707679</v>
      </c>
      <c r="L1124" s="6">
        <f t="shared" si="540"/>
        <v>2958.8410549149899</v>
      </c>
      <c r="M1124" s="2">
        <f t="shared" si="541"/>
        <v>37.499200869582339</v>
      </c>
      <c r="N1124" s="2">
        <f t="shared" si="558"/>
        <v>112.15132188540616</v>
      </c>
      <c r="O1124" s="2">
        <f t="shared" si="559"/>
        <v>76.449435504707679</v>
      </c>
      <c r="P1124" s="5">
        <f t="shared" si="542"/>
        <v>0.38712606131427707</v>
      </c>
      <c r="Q1124" s="4">
        <f t="shared" si="560"/>
        <v>0.33436254017494527</v>
      </c>
      <c r="R1124" s="4">
        <f t="shared" si="543"/>
        <v>0.27473764935598372</v>
      </c>
      <c r="S1124" s="4">
        <f t="shared" si="564"/>
        <v>0</v>
      </c>
      <c r="T1124" s="4">
        <f t="shared" si="565"/>
        <v>0</v>
      </c>
      <c r="U1124" s="5">
        <f t="shared" si="566"/>
        <v>0.71143033873995554</v>
      </c>
      <c r="V1124" s="5">
        <f t="shared" si="567"/>
        <v>-13.412213424633286</v>
      </c>
      <c r="W1124" s="5">
        <f t="shared" si="568"/>
        <v>22.128249823959671</v>
      </c>
      <c r="X1124" s="5">
        <f t="shared" si="544"/>
        <v>1</v>
      </c>
      <c r="Y1124" s="5">
        <f t="shared" si="545"/>
        <v>-0.11214829307721681</v>
      </c>
      <c r="Z1124" s="5">
        <f t="shared" si="546"/>
        <v>14.919495800477446</v>
      </c>
      <c r="AA1124" s="5">
        <f t="shared" si="547"/>
        <v>9.04650160562203</v>
      </c>
      <c r="AB1124" s="5">
        <f t="shared" si="548"/>
        <v>0.59928204566273868</v>
      </c>
      <c r="AC1124" s="5">
        <f t="shared" si="549"/>
        <v>1.5072823758441594</v>
      </c>
      <c r="AD1124" s="5">
        <f t="shared" si="550"/>
        <v>-0.99924857041829895</v>
      </c>
      <c r="AE1124">
        <f t="shared" si="539"/>
        <v>0</v>
      </c>
    </row>
    <row r="1125" spans="1:31" x14ac:dyDescent="0.2">
      <c r="A1125">
        <f t="shared" si="538"/>
        <v>10.929999999999811</v>
      </c>
      <c r="B1125" s="5">
        <f t="shared" si="551"/>
        <v>-68.251982727290255</v>
      </c>
      <c r="C1125" s="5">
        <f t="shared" si="552"/>
        <v>687.5346670565101</v>
      </c>
      <c r="D1125" s="5">
        <f t="shared" si="553"/>
        <v>-452.74064526137499</v>
      </c>
      <c r="E1125" s="2">
        <f t="shared" si="561"/>
        <v>690.91406958514926</v>
      </c>
      <c r="F1125" s="2">
        <f t="shared" si="562"/>
        <v>-5.6692127065553821</v>
      </c>
      <c r="G1125" s="3">
        <f t="shared" si="554"/>
        <v>-3.0763588510154363</v>
      </c>
      <c r="H1125" s="3">
        <f t="shared" si="555"/>
        <v>58.12499057168516</v>
      </c>
      <c r="I1125" s="3">
        <f t="shared" si="556"/>
        <v>-95.883114726228655</v>
      </c>
      <c r="J1125" s="2">
        <f t="shared" si="563"/>
        <v>112.16750956645973</v>
      </c>
      <c r="K1125" s="2">
        <f t="shared" si="557"/>
        <v>76.460470052119788</v>
      </c>
      <c r="L1125" s="6">
        <f t="shared" si="540"/>
        <v>2958.8384360401374</v>
      </c>
      <c r="M1125" s="2">
        <f t="shared" si="541"/>
        <v>37.499167678980903</v>
      </c>
      <c r="N1125" s="2">
        <f t="shared" si="558"/>
        <v>112.16750956645973</v>
      </c>
      <c r="O1125" s="2">
        <f t="shared" si="559"/>
        <v>76.460470052119788</v>
      </c>
      <c r="P1125" s="5">
        <f t="shared" si="542"/>
        <v>0.38712590849968054</v>
      </c>
      <c r="Q1125" s="4">
        <f t="shared" si="560"/>
        <v>0.33431399006645934</v>
      </c>
      <c r="R1125" s="4">
        <f t="shared" si="543"/>
        <v>0.27472058546957667</v>
      </c>
      <c r="S1125" s="4">
        <f t="shared" si="564"/>
        <v>0</v>
      </c>
      <c r="T1125" s="4">
        <f t="shared" si="565"/>
        <v>0</v>
      </c>
      <c r="U1125" s="5">
        <f t="shared" si="566"/>
        <v>0.71014935630326248</v>
      </c>
      <c r="V1125" s="5">
        <f t="shared" si="567"/>
        <v>-13.417623443373868</v>
      </c>
      <c r="W1125" s="5">
        <f t="shared" si="568"/>
        <v>22.133741705948168</v>
      </c>
      <c r="X1125" s="5">
        <f t="shared" si="544"/>
        <v>0.99999999999999978</v>
      </c>
      <c r="Y1125" s="5">
        <f t="shared" si="545"/>
        <v>-0.11253592119504585</v>
      </c>
      <c r="Z1125" s="5">
        <f t="shared" si="546"/>
        <v>14.922534410350679</v>
      </c>
      <c r="AA1125" s="5">
        <f t="shared" si="547"/>
        <v>9.0497516195846242</v>
      </c>
      <c r="AB1125" s="5">
        <f t="shared" si="548"/>
        <v>0.59761343510821663</v>
      </c>
      <c r="AC1125" s="5">
        <f t="shared" si="549"/>
        <v>1.5049109669768104</v>
      </c>
      <c r="AD1125" s="5">
        <f t="shared" si="550"/>
        <v>-0.99050667446720553</v>
      </c>
      <c r="AE1125">
        <f t="shared" si="539"/>
        <v>0</v>
      </c>
    </row>
    <row r="1126" spans="1:31" x14ac:dyDescent="0.2">
      <c r="A1126">
        <f t="shared" si="538"/>
        <v>10.939999999999811</v>
      </c>
      <c r="B1126" s="5">
        <f t="shared" si="551"/>
        <v>-68.282716435128648</v>
      </c>
      <c r="C1126" s="5">
        <f t="shared" si="552"/>
        <v>688.11599220777532</v>
      </c>
      <c r="D1126" s="5">
        <f t="shared" si="553"/>
        <v>-453.69952593397102</v>
      </c>
      <c r="E1126" s="2">
        <f t="shared" si="561"/>
        <v>691.49558790772574</v>
      </c>
      <c r="F1126" s="2">
        <f t="shared" si="562"/>
        <v>-5.6669885677510559</v>
      </c>
      <c r="G1126" s="3">
        <f t="shared" si="554"/>
        <v>-3.070382716664354</v>
      </c>
      <c r="H1126" s="3">
        <f t="shared" si="555"/>
        <v>58.140039681354928</v>
      </c>
      <c r="I1126" s="3">
        <f t="shared" si="556"/>
        <v>-95.893019792973334</v>
      </c>
      <c r="J1126" s="2">
        <f t="shared" si="563"/>
        <v>112.18361158917952</v>
      </c>
      <c r="K1126" s="2">
        <f t="shared" si="557"/>
        <v>76.471446209392994</v>
      </c>
      <c r="L1126" s="6">
        <f t="shared" si="540"/>
        <v>2958.8358184046833</v>
      </c>
      <c r="M1126" s="2">
        <f t="shared" si="541"/>
        <v>37.499134504087131</v>
      </c>
      <c r="N1126" s="2">
        <f t="shared" si="558"/>
        <v>112.18361158917952</v>
      </c>
      <c r="O1126" s="2">
        <f t="shared" si="559"/>
        <v>76.471446209392994</v>
      </c>
      <c r="P1126" s="5">
        <f t="shared" si="542"/>
        <v>0.38712575575753955</v>
      </c>
      <c r="Q1126" s="4">
        <f t="shared" si="560"/>
        <v>0.33426570933917094</v>
      </c>
      <c r="R1126" s="4">
        <f t="shared" si="543"/>
        <v>0.27470361344963035</v>
      </c>
      <c r="S1126" s="4">
        <f t="shared" si="564"/>
        <v>0</v>
      </c>
      <c r="T1126" s="4">
        <f t="shared" si="565"/>
        <v>0</v>
      </c>
      <c r="U1126" s="5">
        <f t="shared" si="566"/>
        <v>0.70887128684508349</v>
      </c>
      <c r="V1126" s="5">
        <f t="shared" si="567"/>
        <v>-13.423018740452241</v>
      </c>
      <c r="W1126" s="5">
        <f t="shared" si="568"/>
        <v>22.139197166258999</v>
      </c>
      <c r="X1126" s="5">
        <f t="shared" si="544"/>
        <v>1</v>
      </c>
      <c r="Y1126" s="5">
        <f t="shared" si="545"/>
        <v>-0.11292464943515153</v>
      </c>
      <c r="Z1126" s="5">
        <f t="shared" si="546"/>
        <v>14.925552246348973</v>
      </c>
      <c r="AA1126" s="5">
        <f t="shared" si="547"/>
        <v>9.0529938845912632</v>
      </c>
      <c r="AB1126" s="5">
        <f t="shared" si="548"/>
        <v>0.59594663740993192</v>
      </c>
      <c r="AC1126" s="5">
        <f t="shared" si="549"/>
        <v>1.5025335058967322</v>
      </c>
      <c r="AD1126" s="5">
        <f t="shared" si="550"/>
        <v>-0.98180894914973749</v>
      </c>
      <c r="AE1126">
        <f t="shared" si="539"/>
        <v>0</v>
      </c>
    </row>
    <row r="1127" spans="1:31" x14ac:dyDescent="0.2">
      <c r="A1127">
        <f t="shared" si="538"/>
        <v>10.949999999999811</v>
      </c>
      <c r="B1127" s="5">
        <f t="shared" si="551"/>
        <v>-68.313390464963419</v>
      </c>
      <c r="C1127" s="5">
        <f t="shared" si="552"/>
        <v>688.69746773126417</v>
      </c>
      <c r="D1127" s="5">
        <f t="shared" si="553"/>
        <v>-454.65850522234825</v>
      </c>
      <c r="E1127" s="2">
        <f t="shared" si="561"/>
        <v>692.07725101774167</v>
      </c>
      <c r="F1127" s="2">
        <f t="shared" si="562"/>
        <v>-5.6647620212988148</v>
      </c>
      <c r="G1127" s="3">
        <f t="shared" si="554"/>
        <v>-3.0644232502902549</v>
      </c>
      <c r="H1127" s="3">
        <f t="shared" si="555"/>
        <v>58.155065016413893</v>
      </c>
      <c r="I1127" s="3">
        <f t="shared" si="556"/>
        <v>-95.902837882464837</v>
      </c>
      <c r="J1127" s="2">
        <f t="shared" si="563"/>
        <v>112.19962830076837</v>
      </c>
      <c r="K1127" s="2">
        <f t="shared" si="557"/>
        <v>76.4823642132027</v>
      </c>
      <c r="L1127" s="6">
        <f t="shared" si="540"/>
        <v>2958.8332020061398</v>
      </c>
      <c r="M1127" s="2">
        <f t="shared" si="541"/>
        <v>37.49910134486948</v>
      </c>
      <c r="N1127" s="2">
        <f t="shared" si="558"/>
        <v>112.19962830076837</v>
      </c>
      <c r="O1127" s="2">
        <f t="shared" si="559"/>
        <v>76.4823642132027</v>
      </c>
      <c r="P1127" s="5">
        <f t="shared" si="542"/>
        <v>0.38712560308770883</v>
      </c>
      <c r="Q1127" s="4">
        <f t="shared" si="560"/>
        <v>0.33421769673200136</v>
      </c>
      <c r="R1127" s="4">
        <f t="shared" si="543"/>
        <v>0.2746867328989927</v>
      </c>
      <c r="S1127" s="4">
        <f t="shared" si="564"/>
        <v>0</v>
      </c>
      <c r="T1127" s="4">
        <f t="shared" si="565"/>
        <v>0</v>
      </c>
      <c r="U1127" s="5">
        <f t="shared" si="566"/>
        <v>0.70759613318397951</v>
      </c>
      <c r="V1127" s="5">
        <f t="shared" si="567"/>
        <v>-13.42839933314686</v>
      </c>
      <c r="W1127" s="5">
        <f t="shared" si="568"/>
        <v>22.144616361520754</v>
      </c>
      <c r="X1127" s="5">
        <f t="shared" si="544"/>
        <v>1</v>
      </c>
      <c r="Y1127" s="5">
        <f t="shared" si="545"/>
        <v>-0.11331446493854867</v>
      </c>
      <c r="Z1127" s="5">
        <f t="shared" si="546"/>
        <v>14.928549401473024</v>
      </c>
      <c r="AA1127" s="5">
        <f t="shared" si="547"/>
        <v>9.0562284047192403</v>
      </c>
      <c r="AB1127" s="5">
        <f t="shared" si="548"/>
        <v>0.59428166824543083</v>
      </c>
      <c r="AC1127" s="5">
        <f t="shared" si="549"/>
        <v>1.5001500683261639</v>
      </c>
      <c r="AD1127" s="5">
        <f t="shared" si="550"/>
        <v>-0.97315523376000357</v>
      </c>
      <c r="AE1127">
        <f t="shared" si="539"/>
        <v>0</v>
      </c>
    </row>
    <row r="1128" spans="1:31" x14ac:dyDescent="0.2">
      <c r="A1128">
        <f t="shared" si="538"/>
        <v>10.959999999999811</v>
      </c>
      <c r="B1128" s="5">
        <f t="shared" si="551"/>
        <v>-68.344004983382916</v>
      </c>
      <c r="C1128" s="5">
        <f t="shared" si="552"/>
        <v>689.27909338893164</v>
      </c>
      <c r="D1128" s="5">
        <f t="shared" si="553"/>
        <v>-455.61758225893459</v>
      </c>
      <c r="E1128" s="2">
        <f t="shared" si="561"/>
        <v>692.65905870076961</v>
      </c>
      <c r="F1128" s="2">
        <f t="shared" si="562"/>
        <v>-5.6625330903126576</v>
      </c>
      <c r="G1128" s="3">
        <f t="shared" si="554"/>
        <v>-3.0584804336078006</v>
      </c>
      <c r="H1128" s="3">
        <f t="shared" si="555"/>
        <v>58.170066517097155</v>
      </c>
      <c r="I1128" s="3">
        <f t="shared" si="556"/>
        <v>-95.912569434802435</v>
      </c>
      <c r="J1128" s="2">
        <f t="shared" si="563"/>
        <v>112.21556004740192</v>
      </c>
      <c r="K1128" s="2">
        <f t="shared" si="557"/>
        <v>76.493224299524144</v>
      </c>
      <c r="L1128" s="6">
        <f t="shared" si="540"/>
        <v>2958.830586842013</v>
      </c>
      <c r="M1128" s="2">
        <f t="shared" si="541"/>
        <v>37.499068201296346</v>
      </c>
      <c r="N1128" s="2">
        <f t="shared" si="558"/>
        <v>112.21556004740192</v>
      </c>
      <c r="O1128" s="2">
        <f t="shared" si="559"/>
        <v>76.493224299524144</v>
      </c>
      <c r="P1128" s="5">
        <f t="shared" si="542"/>
        <v>0.3871254504900426</v>
      </c>
      <c r="Q1128" s="4">
        <f t="shared" si="560"/>
        <v>0.33416995098947105</v>
      </c>
      <c r="R1128" s="4">
        <f t="shared" si="543"/>
        <v>0.27466994342195178</v>
      </c>
      <c r="S1128" s="4">
        <f t="shared" si="564"/>
        <v>0</v>
      </c>
      <c r="T1128" s="4">
        <f t="shared" si="565"/>
        <v>0</v>
      </c>
      <c r="U1128" s="5">
        <f t="shared" si="566"/>
        <v>0.70632389805882811</v>
      </c>
      <c r="V1128" s="5">
        <f t="shared" si="567"/>
        <v>-13.433765238848048</v>
      </c>
      <c r="W1128" s="5">
        <f t="shared" si="568"/>
        <v>22.149999447966024</v>
      </c>
      <c r="X1128" s="5">
        <f t="shared" si="544"/>
        <v>1</v>
      </c>
      <c r="Y1128" s="5">
        <f t="shared" si="545"/>
        <v>-0.1137053549098879</v>
      </c>
      <c r="Z1128" s="5">
        <f t="shared" si="546"/>
        <v>14.931525968447797</v>
      </c>
      <c r="AA1128" s="5">
        <f t="shared" si="547"/>
        <v>9.0594551841321955</v>
      </c>
      <c r="AB1128" s="5">
        <f t="shared" si="548"/>
        <v>0.59261854314894025</v>
      </c>
      <c r="AC1128" s="5">
        <f t="shared" si="549"/>
        <v>1.497760729599749</v>
      </c>
      <c r="AD1128" s="5">
        <f t="shared" si="550"/>
        <v>-0.96454536790177769</v>
      </c>
      <c r="AE1128">
        <f t="shared" si="539"/>
        <v>0</v>
      </c>
    </row>
    <row r="1129" spans="1:31" x14ac:dyDescent="0.2">
      <c r="A1129">
        <f t="shared" si="538"/>
        <v>10.969999999999811</v>
      </c>
      <c r="B1129" s="5">
        <f t="shared" si="551"/>
        <v>-68.37456015679183</v>
      </c>
      <c r="C1129" s="5">
        <f t="shared" si="552"/>
        <v>689.86086894213906</v>
      </c>
      <c r="D1129" s="5">
        <f t="shared" si="553"/>
        <v>-456.576756180551</v>
      </c>
      <c r="E1129" s="2">
        <f t="shared" si="561"/>
        <v>693.24101074174621</v>
      </c>
      <c r="F1129" s="2">
        <f t="shared" si="562"/>
        <v>-5.6603017978189252</v>
      </c>
      <c r="G1129" s="3">
        <f t="shared" si="554"/>
        <v>-3.0525542481763113</v>
      </c>
      <c r="H1129" s="3">
        <f t="shared" si="555"/>
        <v>58.185044124393151</v>
      </c>
      <c r="I1129" s="3">
        <f t="shared" si="556"/>
        <v>-95.922214888481449</v>
      </c>
      <c r="J1129" s="2">
        <f t="shared" si="563"/>
        <v>112.2314071742293</v>
      </c>
      <c r="K1129" s="2">
        <f t="shared" si="557"/>
        <v>76.504026703632789</v>
      </c>
      <c r="L1129" s="6">
        <f t="shared" si="540"/>
        <v>2958.827972909804</v>
      </c>
      <c r="M1129" s="2">
        <f t="shared" si="541"/>
        <v>37.499035073336053</v>
      </c>
      <c r="N1129" s="2">
        <f t="shared" si="558"/>
        <v>112.2314071742293</v>
      </c>
      <c r="O1129" s="2">
        <f t="shared" si="559"/>
        <v>76.504026703632789</v>
      </c>
      <c r="P1129" s="5">
        <f t="shared" si="542"/>
        <v>0.38712529796439493</v>
      </c>
      <c r="Q1129" s="4">
        <f t="shared" si="560"/>
        <v>0.33412247086167357</v>
      </c>
      <c r="R1129" s="4">
        <f t="shared" si="543"/>
        <v>0.2746532446242313</v>
      </c>
      <c r="S1129" s="4">
        <f t="shared" si="564"/>
        <v>0</v>
      </c>
      <c r="T1129" s="4">
        <f t="shared" si="565"/>
        <v>0</v>
      </c>
      <c r="U1129" s="5">
        <f t="shared" si="566"/>
        <v>0.70505458412934718</v>
      </c>
      <c r="V1129" s="5">
        <f t="shared" si="567"/>
        <v>-13.439116475057077</v>
      </c>
      <c r="W1129" s="5">
        <f t="shared" si="568"/>
        <v>22.155346581430493</v>
      </c>
      <c r="X1129" s="5">
        <f t="shared" si="544"/>
        <v>0.99999999999999978</v>
      </c>
      <c r="Y1129" s="5">
        <f t="shared" si="545"/>
        <v>-0.11409730661732104</v>
      </c>
      <c r="Z1129" s="5">
        <f t="shared" si="546"/>
        <v>14.934482039722452</v>
      </c>
      <c r="AA1129" s="5">
        <f t="shared" si="547"/>
        <v>9.0626742270795582</v>
      </c>
      <c r="AB1129" s="5">
        <f t="shared" si="548"/>
        <v>0.5909572775120262</v>
      </c>
      <c r="AC1129" s="5">
        <f t="shared" si="549"/>
        <v>1.4953655646653754</v>
      </c>
      <c r="AD1129" s="5">
        <f t="shared" si="550"/>
        <v>-0.95597919148994848</v>
      </c>
      <c r="AE1129">
        <f t="shared" si="539"/>
        <v>0</v>
      </c>
    </row>
    <row r="1130" spans="1:31" x14ac:dyDescent="0.2">
      <c r="A1130">
        <f t="shared" si="538"/>
        <v>10.97999999999981</v>
      </c>
      <c r="B1130" s="5">
        <f t="shared" si="551"/>
        <v>-68.405056151409724</v>
      </c>
      <c r="C1130" s="5">
        <f t="shared" si="552"/>
        <v>690.44279415166113</v>
      </c>
      <c r="D1130" s="5">
        <f t="shared" si="553"/>
        <v>-457.53602612839541</v>
      </c>
      <c r="E1130" s="2">
        <f t="shared" si="561"/>
        <v>693.82310692497879</v>
      </c>
      <c r="F1130" s="2">
        <f t="shared" si="562"/>
        <v>-5.6580681667564257</v>
      </c>
      <c r="G1130" s="3">
        <f t="shared" si="554"/>
        <v>-3.0466446754011911</v>
      </c>
      <c r="H1130" s="3">
        <f t="shared" si="555"/>
        <v>58.199997780039809</v>
      </c>
      <c r="I1130" s="3">
        <f t="shared" si="556"/>
        <v>-95.931774680396344</v>
      </c>
      <c r="J1130" s="2">
        <f t="shared" si="563"/>
        <v>112.24717002537356</v>
      </c>
      <c r="K1130" s="2">
        <f t="shared" si="557"/>
        <v>76.514771660104671</v>
      </c>
      <c r="L1130" s="6">
        <f t="shared" si="540"/>
        <v>2958.825360207009</v>
      </c>
      <c r="M1130" s="2">
        <f t="shared" si="541"/>
        <v>37.499001960956889</v>
      </c>
      <c r="N1130" s="2">
        <f t="shared" si="558"/>
        <v>112.24717002537356</v>
      </c>
      <c r="O1130" s="2">
        <f t="shared" si="559"/>
        <v>76.514771660104671</v>
      </c>
      <c r="P1130" s="5">
        <f t="shared" si="542"/>
        <v>0.38712514551061949</v>
      </c>
      <c r="Q1130" s="4">
        <f t="shared" si="560"/>
        <v>0.33407525510425085</v>
      </c>
      <c r="R1130" s="4">
        <f t="shared" si="543"/>
        <v>0.27463663611298772</v>
      </c>
      <c r="S1130" s="4">
        <f t="shared" si="564"/>
        <v>0</v>
      </c>
      <c r="T1130" s="4">
        <f t="shared" si="565"/>
        <v>0</v>
      </c>
      <c r="U1130" s="5">
        <f t="shared" si="566"/>
        <v>0.70378819397661541</v>
      </c>
      <c r="V1130" s="5">
        <f t="shared" si="567"/>
        <v>-13.444453059385221</v>
      </c>
      <c r="W1130" s="5">
        <f t="shared" si="568"/>
        <v>22.160657917352008</v>
      </c>
      <c r="X1130" s="5">
        <f t="shared" si="544"/>
        <v>1</v>
      </c>
      <c r="Y1130" s="5">
        <f t="shared" si="545"/>
        <v>-0.11449030739236124</v>
      </c>
      <c r="Z1130" s="5">
        <f t="shared" si="546"/>
        <v>14.937417707470356</v>
      </c>
      <c r="AA1130" s="5">
        <f t="shared" si="547"/>
        <v>9.0658855378960137</v>
      </c>
      <c r="AB1130" s="5">
        <f t="shared" si="548"/>
        <v>0.58929788658425419</v>
      </c>
      <c r="AC1130" s="5">
        <f t="shared" si="549"/>
        <v>1.4929646480851346</v>
      </c>
      <c r="AD1130" s="5">
        <f t="shared" si="550"/>
        <v>-0.94745654475197938</v>
      </c>
      <c r="AE1130">
        <f t="shared" si="539"/>
        <v>0</v>
      </c>
    </row>
    <row r="1131" spans="1:31" x14ac:dyDescent="0.2">
      <c r="A1131">
        <f t="shared" si="538"/>
        <v>10.98999999999981</v>
      </c>
      <c r="B1131" s="5">
        <f t="shared" si="551"/>
        <v>-68.435493133269404</v>
      </c>
      <c r="C1131" s="5">
        <f t="shared" si="552"/>
        <v>691.02486877769388</v>
      </c>
      <c r="D1131" s="5">
        <f t="shared" si="553"/>
        <v>-458.49539124802658</v>
      </c>
      <c r="E1131" s="2">
        <f t="shared" si="561"/>
        <v>694.40534703415324</v>
      </c>
      <c r="F1131" s="2">
        <f t="shared" si="562"/>
        <v>-5.6558322199765438</v>
      </c>
      <c r="G1131" s="3">
        <f t="shared" si="554"/>
        <v>-3.0407516965353487</v>
      </c>
      <c r="H1131" s="3">
        <f t="shared" si="555"/>
        <v>58.21492742652066</v>
      </c>
      <c r="I1131" s="3">
        <f t="shared" si="556"/>
        <v>-95.941249245843863</v>
      </c>
      <c r="J1131" s="2">
        <f t="shared" si="563"/>
        <v>112.2628489439324</v>
      </c>
      <c r="K1131" s="2">
        <f t="shared" si="557"/>
        <v>76.525459402816892</v>
      </c>
      <c r="L1131" s="6">
        <f t="shared" si="540"/>
        <v>2958.8227487311192</v>
      </c>
      <c r="M1131" s="2">
        <f t="shared" si="541"/>
        <v>37.498968864127029</v>
      </c>
      <c r="N1131" s="2">
        <f t="shared" si="558"/>
        <v>112.2628489439324</v>
      </c>
      <c r="O1131" s="2">
        <f t="shared" si="559"/>
        <v>76.525459402816892</v>
      </c>
      <c r="P1131" s="5">
        <f t="shared" si="542"/>
        <v>0.38712499312856968</v>
      </c>
      <c r="Q1131" s="4">
        <f t="shared" si="560"/>
        <v>0.33402830247836662</v>
      </c>
      <c r="R1131" s="4">
        <f t="shared" si="543"/>
        <v>0.27462011749680559</v>
      </c>
      <c r="S1131" s="4">
        <f t="shared" si="564"/>
        <v>0</v>
      </c>
      <c r="T1131" s="4">
        <f t="shared" si="565"/>
        <v>0</v>
      </c>
      <c r="U1131" s="5">
        <f t="shared" si="566"/>
        <v>0.7025247301035914</v>
      </c>
      <c r="V1131" s="5">
        <f t="shared" si="567"/>
        <v>-13.449775009552857</v>
      </c>
      <c r="W1131" s="5">
        <f t="shared" si="568"/>
        <v>22.165933610769692</v>
      </c>
      <c r="X1131" s="5">
        <f t="shared" si="544"/>
        <v>1</v>
      </c>
      <c r="Y1131" s="5">
        <f t="shared" si="545"/>
        <v>-0.11488434462974606</v>
      </c>
      <c r="Z1131" s="5">
        <f t="shared" si="546"/>
        <v>14.940333063589033</v>
      </c>
      <c r="AA1131" s="5">
        <f t="shared" si="547"/>
        <v>9.0690891210009248</v>
      </c>
      <c r="AB1131" s="5">
        <f t="shared" si="548"/>
        <v>0.58764038547384534</v>
      </c>
      <c r="AC1131" s="5">
        <f t="shared" si="549"/>
        <v>1.4905580540361765</v>
      </c>
      <c r="AD1131" s="5">
        <f t="shared" si="550"/>
        <v>-0.9389772682293831</v>
      </c>
      <c r="AE1131">
        <f t="shared" si="539"/>
        <v>0</v>
      </c>
    </row>
    <row r="1132" spans="1:31" x14ac:dyDescent="0.2">
      <c r="A1132">
        <f t="shared" si="538"/>
        <v>10.99999999999981</v>
      </c>
      <c r="B1132" s="5">
        <f t="shared" si="551"/>
        <v>-68.46587126821548</v>
      </c>
      <c r="C1132" s="5">
        <f t="shared" si="552"/>
        <v>691.60709257986184</v>
      </c>
      <c r="D1132" s="5">
        <f t="shared" si="553"/>
        <v>-459.45485068934846</v>
      </c>
      <c r="E1132" s="2">
        <f t="shared" si="561"/>
        <v>694.98773085234063</v>
      </c>
      <c r="F1132" s="2">
        <f t="shared" si="562"/>
        <v>-5.6535939802433557</v>
      </c>
      <c r="G1132" s="3">
        <f t="shared" si="554"/>
        <v>-3.0348752926806104</v>
      </c>
      <c r="H1132" s="3">
        <f t="shared" si="555"/>
        <v>58.229833007061025</v>
      </c>
      <c r="I1132" s="3">
        <f t="shared" si="556"/>
        <v>-95.950639018526161</v>
      </c>
      <c r="J1132" s="2">
        <f t="shared" si="563"/>
        <v>112.27844427197881</v>
      </c>
      <c r="K1132" s="2">
        <f t="shared" si="557"/>
        <v>76.536090164948064</v>
      </c>
      <c r="L1132" s="6">
        <f t="shared" si="540"/>
        <v>2958.8201384796198</v>
      </c>
      <c r="M1132" s="2">
        <f t="shared" si="541"/>
        <v>37.498935782814627</v>
      </c>
      <c r="N1132" s="2">
        <f t="shared" si="558"/>
        <v>112.27844427197881</v>
      </c>
      <c r="O1132" s="2">
        <f t="shared" si="559"/>
        <v>76.536090164948064</v>
      </c>
      <c r="P1132" s="5">
        <f t="shared" si="542"/>
        <v>0.38712484081809861</v>
      </c>
      <c r="Q1132" s="4">
        <f t="shared" si="560"/>
        <v>0.33398161175068214</v>
      </c>
      <c r="R1132" s="4">
        <f t="shared" si="543"/>
        <v>0.27460368838569393</v>
      </c>
      <c r="S1132" s="4">
        <f t="shared" si="564"/>
        <v>0</v>
      </c>
      <c r="T1132" s="4">
        <f t="shared" si="565"/>
        <v>0</v>
      </c>
      <c r="U1132" s="5">
        <f t="shared" si="566"/>
        <v>0.70126419493563352</v>
      </c>
      <c r="V1132" s="5">
        <f t="shared" si="567"/>
        <v>-13.455082343388549</v>
      </c>
      <c r="W1132" s="5">
        <f t="shared" si="568"/>
        <v>22.171173816323126</v>
      </c>
      <c r="X1132" s="5">
        <f t="shared" si="544"/>
        <v>1</v>
      </c>
      <c r="Y1132" s="5">
        <f t="shared" si="545"/>
        <v>-0.11527940578729856</v>
      </c>
      <c r="Z1132" s="5">
        <f t="shared" si="546"/>
        <v>14.943228199700153</v>
      </c>
      <c r="AA1132" s="5">
        <f t="shared" si="547"/>
        <v>9.072284980897825</v>
      </c>
      <c r="AB1132" s="5">
        <f t="shared" si="548"/>
        <v>0.58598478914833496</v>
      </c>
      <c r="AC1132" s="5">
        <f t="shared" si="549"/>
        <v>1.4881458563116041</v>
      </c>
      <c r="AD1132" s="5">
        <f t="shared" si="550"/>
        <v>-0.93054120277904673</v>
      </c>
      <c r="AE1132">
        <f t="shared" si="539"/>
        <v>0</v>
      </c>
    </row>
    <row r="1133" spans="1:31" x14ac:dyDescent="0.2">
      <c r="A1133">
        <f t="shared" si="538"/>
        <v>11.00999999999981</v>
      </c>
      <c r="B1133" s="5">
        <f t="shared" si="551"/>
        <v>-68.496190721902835</v>
      </c>
      <c r="C1133" s="5">
        <f t="shared" si="552"/>
        <v>692.1894653172252</v>
      </c>
      <c r="D1133" s="5">
        <f t="shared" si="553"/>
        <v>-460.41440360659385</v>
      </c>
      <c r="E1133" s="2">
        <f t="shared" si="561"/>
        <v>695.57025816200439</v>
      </c>
      <c r="F1133" s="2">
        <f t="shared" si="562"/>
        <v>-5.6513534702337527</v>
      </c>
      <c r="G1133" s="3">
        <f t="shared" si="554"/>
        <v>-3.0290154447891271</v>
      </c>
      <c r="H1133" s="3">
        <f t="shared" si="555"/>
        <v>58.244714465624142</v>
      </c>
      <c r="I1133" s="3">
        <f t="shared" si="556"/>
        <v>-95.959944430553946</v>
      </c>
      <c r="J1133" s="2">
        <f t="shared" si="563"/>
        <v>112.29395635056171</v>
      </c>
      <c r="K1133" s="2">
        <f t="shared" si="557"/>
        <v>76.546664178978673</v>
      </c>
      <c r="L1133" s="6">
        <f t="shared" si="540"/>
        <v>2958.8175294499929</v>
      </c>
      <c r="M1133" s="2">
        <f t="shared" si="541"/>
        <v>37.498902716987757</v>
      </c>
      <c r="N1133" s="2">
        <f t="shared" si="558"/>
        <v>112.29395635056171</v>
      </c>
      <c r="O1133" s="2">
        <f t="shared" si="559"/>
        <v>76.546664178978673</v>
      </c>
      <c r="P1133" s="5">
        <f t="shared" si="542"/>
        <v>0.38712468857905913</v>
      </c>
      <c r="Q1133" s="4">
        <f t="shared" si="560"/>
        <v>0.33393518169333058</v>
      </c>
      <c r="R1133" s="4">
        <f t="shared" si="543"/>
        <v>0.27458734839108279</v>
      </c>
      <c r="S1133" s="4">
        <f t="shared" si="564"/>
        <v>0</v>
      </c>
      <c r="T1133" s="4">
        <f t="shared" si="565"/>
        <v>0</v>
      </c>
      <c r="U1133" s="5">
        <f t="shared" si="566"/>
        <v>0.70000659082101457</v>
      </c>
      <c r="V1133" s="5">
        <f t="shared" si="567"/>
        <v>-13.460375078828102</v>
      </c>
      <c r="W1133" s="5">
        <f t="shared" si="568"/>
        <v>22.176378688251447</v>
      </c>
      <c r="X1133" s="5">
        <f t="shared" si="544"/>
        <v>1</v>
      </c>
      <c r="Y1133" s="5">
        <f t="shared" si="545"/>
        <v>-0.11567547838578385</v>
      </c>
      <c r="Z1133" s="5">
        <f t="shared" si="546"/>
        <v>14.946103207149552</v>
      </c>
      <c r="AA1133" s="5">
        <f t="shared" si="547"/>
        <v>9.075473122173852</v>
      </c>
      <c r="AB1133" s="5">
        <f t="shared" si="548"/>
        <v>0.58433111243523073</v>
      </c>
      <c r="AC1133" s="5">
        <f t="shared" si="549"/>
        <v>1.4857281283214494</v>
      </c>
      <c r="AD1133" s="5">
        <f t="shared" si="550"/>
        <v>-0.92214818957469902</v>
      </c>
      <c r="AE1133">
        <f t="shared" si="539"/>
        <v>0</v>
      </c>
    </row>
    <row r="1134" spans="1:31" x14ac:dyDescent="0.2">
      <c r="A1134">
        <f t="shared" si="538"/>
        <v>11.01999999999981</v>
      </c>
      <c r="B1134" s="5">
        <f t="shared" si="551"/>
        <v>-68.526451659795114</v>
      </c>
      <c r="C1134" s="5">
        <f t="shared" si="552"/>
        <v>692.77198674828787</v>
      </c>
      <c r="D1134" s="5">
        <f t="shared" si="553"/>
        <v>-461.37404915830888</v>
      </c>
      <c r="E1134" s="2">
        <f t="shared" si="561"/>
        <v>696.15292874500801</v>
      </c>
      <c r="F1134" s="2">
        <f t="shared" si="562"/>
        <v>-5.6491107125375555</v>
      </c>
      <c r="G1134" s="3">
        <f t="shared" si="554"/>
        <v>-3.023172133664775</v>
      </c>
      <c r="H1134" s="3">
        <f t="shared" si="555"/>
        <v>58.259571746907355</v>
      </c>
      <c r="I1134" s="3">
        <f t="shared" si="556"/>
        <v>-95.969165912449697</v>
      </c>
      <c r="J1134" s="2">
        <f t="shared" si="563"/>
        <v>112.30938551970672</v>
      </c>
      <c r="K1134" s="2">
        <f t="shared" si="557"/>
        <v>76.557181676691698</v>
      </c>
      <c r="L1134" s="6">
        <f t="shared" si="540"/>
        <v>2958.8149216397142</v>
      </c>
      <c r="M1134" s="2">
        <f t="shared" si="541"/>
        <v>37.498869666614432</v>
      </c>
      <c r="N1134" s="2">
        <f t="shared" si="558"/>
        <v>112.30938551970672</v>
      </c>
      <c r="O1134" s="2">
        <f t="shared" si="559"/>
        <v>76.557181676691698</v>
      </c>
      <c r="P1134" s="5">
        <f t="shared" si="542"/>
        <v>0.38712453641130379</v>
      </c>
      <c r="Q1134" s="4">
        <f t="shared" si="560"/>
        <v>0.3338890110838918</v>
      </c>
      <c r="R1134" s="4">
        <f t="shared" si="543"/>
        <v>0.27457109712581862</v>
      </c>
      <c r="S1134" s="4">
        <f t="shared" si="564"/>
        <v>0</v>
      </c>
      <c r="T1134" s="4">
        <f t="shared" si="565"/>
        <v>0</v>
      </c>
      <c r="U1134" s="5">
        <f t="shared" si="566"/>
        <v>0.69875192003143849</v>
      </c>
      <c r="V1134" s="5">
        <f t="shared" si="567"/>
        <v>-13.465653233913701</v>
      </c>
      <c r="W1134" s="5">
        <f t="shared" si="568"/>
        <v>22.181548380392588</v>
      </c>
      <c r="X1134" s="5">
        <f t="shared" si="544"/>
        <v>0.99999999999999978</v>
      </c>
      <c r="Y1134" s="5">
        <f t="shared" si="545"/>
        <v>-0.11607255000876893</v>
      </c>
      <c r="Z1134" s="5">
        <f t="shared" si="546"/>
        <v>14.948958177007205</v>
      </c>
      <c r="AA1134" s="5">
        <f t="shared" si="547"/>
        <v>9.0786535494991938</v>
      </c>
      <c r="AB1134" s="5">
        <f t="shared" si="548"/>
        <v>0.58267937002266956</v>
      </c>
      <c r="AC1134" s="5">
        <f t="shared" si="549"/>
        <v>1.4833049430935041</v>
      </c>
      <c r="AD1134" s="5">
        <f t="shared" si="550"/>
        <v>-0.91379807010821779</v>
      </c>
      <c r="AE1134">
        <f t="shared" si="539"/>
        <v>0</v>
      </c>
    </row>
    <row r="1135" spans="1:31" x14ac:dyDescent="0.2">
      <c r="A1135">
        <f t="shared" si="538"/>
        <v>11.029999999999809</v>
      </c>
      <c r="B1135" s="5">
        <f t="shared" si="551"/>
        <v>-68.556654247163266</v>
      </c>
      <c r="C1135" s="5">
        <f t="shared" si="552"/>
        <v>693.3546566310041</v>
      </c>
      <c r="D1135" s="5">
        <f t="shared" si="553"/>
        <v>-462.33378650733687</v>
      </c>
      <c r="E1135" s="2">
        <f t="shared" si="561"/>
        <v>696.73574238262154</v>
      </c>
      <c r="F1135" s="2">
        <f t="shared" si="562"/>
        <v>-5.6468657296576392</v>
      </c>
      <c r="G1135" s="3">
        <f t="shared" si="554"/>
        <v>-3.0173453399645482</v>
      </c>
      <c r="H1135" s="3">
        <f t="shared" si="555"/>
        <v>58.274404796338288</v>
      </c>
      <c r="I1135" s="3">
        <f t="shared" si="556"/>
        <v>-95.97830389315078</v>
      </c>
      <c r="J1135" s="2">
        <f t="shared" si="563"/>
        <v>112.32473211841683</v>
      </c>
      <c r="K1135" s="2">
        <f t="shared" si="557"/>
        <v>76.56764288917303</v>
      </c>
      <c r="L1135" s="6">
        <f t="shared" si="540"/>
        <v>2958.8123150462566</v>
      </c>
      <c r="M1135" s="2">
        <f t="shared" si="541"/>
        <v>37.49883663166262</v>
      </c>
      <c r="N1135" s="2">
        <f t="shared" si="558"/>
        <v>112.32473211841683</v>
      </c>
      <c r="O1135" s="2">
        <f t="shared" si="559"/>
        <v>76.56764288917303</v>
      </c>
      <c r="P1135" s="5">
        <f t="shared" si="542"/>
        <v>0.38712438431468488</v>
      </c>
      <c r="Q1135" s="4">
        <f t="shared" si="560"/>
        <v>0.33384309870536771</v>
      </c>
      <c r="R1135" s="4">
        <f t="shared" si="543"/>
        <v>0.27455493420416083</v>
      </c>
      <c r="S1135" s="4">
        <f t="shared" si="564"/>
        <v>0</v>
      </c>
      <c r="T1135" s="4">
        <f t="shared" si="565"/>
        <v>0</v>
      </c>
      <c r="U1135" s="5">
        <f t="shared" si="566"/>
        <v>0.69750018476255249</v>
      </c>
      <c r="V1135" s="5">
        <f t="shared" si="567"/>
        <v>-13.470916826792951</v>
      </c>
      <c r="W1135" s="5">
        <f t="shared" si="568"/>
        <v>22.186683046182456</v>
      </c>
      <c r="X1135" s="5">
        <f t="shared" si="544"/>
        <v>0.99999999999999978</v>
      </c>
      <c r="Y1135" s="5">
        <f t="shared" si="545"/>
        <v>-0.11647060830248059</v>
      </c>
      <c r="Z1135" s="5">
        <f t="shared" si="546"/>
        <v>14.951793200067252</v>
      </c>
      <c r="AA1135" s="5">
        <f t="shared" si="547"/>
        <v>9.0818262676265622</v>
      </c>
      <c r="AB1135" s="5">
        <f t="shared" si="548"/>
        <v>0.58102957646007192</v>
      </c>
      <c r="AC1135" s="5">
        <f t="shared" si="549"/>
        <v>1.4808763732743007</v>
      </c>
      <c r="AD1135" s="5">
        <f t="shared" si="550"/>
        <v>-0.90549068619097994</v>
      </c>
      <c r="AE1135">
        <f t="shared" si="539"/>
        <v>0</v>
      </c>
    </row>
    <row r="1136" spans="1:31" x14ac:dyDescent="0.2">
      <c r="A1136">
        <f t="shared" si="538"/>
        <v>11.039999999999809</v>
      </c>
      <c r="B1136" s="5">
        <f t="shared" si="551"/>
        <v>-68.586798649084088</v>
      </c>
      <c r="C1136" s="5">
        <f t="shared" si="552"/>
        <v>693.93747472278619</v>
      </c>
      <c r="D1136" s="5">
        <f t="shared" si="553"/>
        <v>-463.2936148208027</v>
      </c>
      <c r="E1136" s="2">
        <f t="shared" si="561"/>
        <v>697.31869885552874</v>
      </c>
      <c r="F1136" s="2">
        <f t="shared" si="562"/>
        <v>-5.6446185440100516</v>
      </c>
      <c r="G1136" s="3">
        <f t="shared" si="554"/>
        <v>-3.0115350441999476</v>
      </c>
      <c r="H1136" s="3">
        <f t="shared" si="555"/>
        <v>58.289213560071033</v>
      </c>
      <c r="I1136" s="3">
        <f t="shared" si="556"/>
        <v>-95.987358800012686</v>
      </c>
      <c r="J1136" s="2">
        <f t="shared" si="563"/>
        <v>112.33999648467319</v>
      </c>
      <c r="K1136" s="2">
        <f t="shared" si="557"/>
        <v>76.578048046811986</v>
      </c>
      <c r="L1136" s="6">
        <f t="shared" si="540"/>
        <v>2958.8097096670858</v>
      </c>
      <c r="M1136" s="2">
        <f t="shared" si="541"/>
        <v>37.498803612100218</v>
      </c>
      <c r="N1136" s="2">
        <f t="shared" si="558"/>
        <v>112.33999648467319</v>
      </c>
      <c r="O1136" s="2">
        <f t="shared" si="559"/>
        <v>76.578048046811986</v>
      </c>
      <c r="P1136" s="5">
        <f t="shared" si="542"/>
        <v>0.38712423228905446</v>
      </c>
      <c r="Q1136" s="4">
        <f t="shared" si="560"/>
        <v>0.33379744334615735</v>
      </c>
      <c r="R1136" s="4">
        <f t="shared" si="543"/>
        <v>0.27453885924177818</v>
      </c>
      <c r="S1136" s="4">
        <f t="shared" si="564"/>
        <v>0</v>
      </c>
      <c r="T1136" s="4">
        <f t="shared" si="565"/>
        <v>0</v>
      </c>
      <c r="U1136" s="5">
        <f t="shared" si="566"/>
        <v>0.69625138713446044</v>
      </c>
      <c r="V1136" s="5">
        <f t="shared" si="567"/>
        <v>-13.476165875718008</v>
      </c>
      <c r="W1136" s="5">
        <f t="shared" si="568"/>
        <v>22.191782838654159</v>
      </c>
      <c r="X1136" s="5">
        <f t="shared" si="544"/>
        <v>1</v>
      </c>
      <c r="Y1136" s="5">
        <f t="shared" si="545"/>
        <v>-0.11686964097565922</v>
      </c>
      <c r="Z1136" s="5">
        <f t="shared" si="546"/>
        <v>14.954608366848049</v>
      </c>
      <c r="AA1136" s="5">
        <f t="shared" si="547"/>
        <v>9.0849912813906588</v>
      </c>
      <c r="AB1136" s="5">
        <f t="shared" si="548"/>
        <v>0.57938174615880123</v>
      </c>
      <c r="AC1136" s="5">
        <f t="shared" si="549"/>
        <v>1.4784424911300409</v>
      </c>
      <c r="AD1136" s="5">
        <f t="shared" si="550"/>
        <v>-0.89722587995517955</v>
      </c>
      <c r="AE1136">
        <f t="shared" si="539"/>
        <v>0</v>
      </c>
    </row>
    <row r="1137" spans="1:31" x14ac:dyDescent="0.2">
      <c r="A1137">
        <f t="shared" si="538"/>
        <v>11.049999999999809</v>
      </c>
      <c r="B1137" s="5">
        <f t="shared" si="551"/>
        <v>-68.61688503043878</v>
      </c>
      <c r="C1137" s="5">
        <f t="shared" si="552"/>
        <v>694.52044078051142</v>
      </c>
      <c r="D1137" s="5">
        <f t="shared" si="553"/>
        <v>-464.2535332700968</v>
      </c>
      <c r="E1137" s="2">
        <f t="shared" si="561"/>
        <v>697.90179794383414</v>
      </c>
      <c r="F1137" s="2">
        <f t="shared" si="562"/>
        <v>-5.6423691779241443</v>
      </c>
      <c r="G1137" s="3">
        <f t="shared" si="554"/>
        <v>-3.0057412267383596</v>
      </c>
      <c r="H1137" s="3">
        <f t="shared" si="555"/>
        <v>58.303997984982331</v>
      </c>
      <c r="I1137" s="3">
        <f t="shared" si="556"/>
        <v>-95.996331058812231</v>
      </c>
      <c r="J1137" s="2">
        <f t="shared" si="563"/>
        <v>112.35517895543586</v>
      </c>
      <c r="K1137" s="2">
        <f t="shared" si="557"/>
        <v>76.588397379301881</v>
      </c>
      <c r="L1137" s="6">
        <f t="shared" si="540"/>
        <v>2958.8071054996649</v>
      </c>
      <c r="M1137" s="2">
        <f t="shared" si="541"/>
        <v>37.498770607895054</v>
      </c>
      <c r="N1137" s="2">
        <f t="shared" si="558"/>
        <v>112.35517895543586</v>
      </c>
      <c r="O1137" s="2">
        <f t="shared" si="559"/>
        <v>76.588397379301881</v>
      </c>
      <c r="P1137" s="5">
        <f t="shared" si="542"/>
        <v>0.38712408033426415</v>
      </c>
      <c r="Q1137" s="4">
        <f t="shared" si="560"/>
        <v>0.33375204380003193</v>
      </c>
      <c r="R1137" s="4">
        <f t="shared" si="543"/>
        <v>0.27452287185574425</v>
      </c>
      <c r="S1137" s="4">
        <f t="shared" si="564"/>
        <v>0</v>
      </c>
      <c r="T1137" s="4">
        <f t="shared" si="565"/>
        <v>0</v>
      </c>
      <c r="U1137" s="5">
        <f t="shared" si="566"/>
        <v>0.69500552919223146</v>
      </c>
      <c r="V1137" s="5">
        <f t="shared" si="567"/>
        <v>-13.481400399044638</v>
      </c>
      <c r="W1137" s="5">
        <f t="shared" si="568"/>
        <v>22.196847910437242</v>
      </c>
      <c r="X1137" s="5">
        <f t="shared" si="544"/>
        <v>0.99999999999999978</v>
      </c>
      <c r="Y1137" s="5">
        <f t="shared" si="545"/>
        <v>-0.11726963579941589</v>
      </c>
      <c r="Z1137" s="5">
        <f t="shared" si="546"/>
        <v>14.957403767592144</v>
      </c>
      <c r="AA1137" s="5">
        <f t="shared" si="547"/>
        <v>9.0881485957076009</v>
      </c>
      <c r="AB1137" s="5">
        <f t="shared" si="548"/>
        <v>0.57773589339281561</v>
      </c>
      <c r="AC1137" s="5">
        <f t="shared" si="549"/>
        <v>1.4760033685475058</v>
      </c>
      <c r="AD1137" s="5">
        <f t="shared" si="550"/>
        <v>-0.88900349385515653</v>
      </c>
      <c r="AE1137">
        <f t="shared" si="539"/>
        <v>0</v>
      </c>
    </row>
    <row r="1138" spans="1:31" x14ac:dyDescent="0.2">
      <c r="A1138">
        <f t="shared" si="538"/>
        <v>11.059999999999809</v>
      </c>
      <c r="B1138" s="5">
        <f t="shared" si="551"/>
        <v>-68.646913555911496</v>
      </c>
      <c r="C1138" s="5">
        <f t="shared" si="552"/>
        <v>695.10355456052969</v>
      </c>
      <c r="D1138" s="5">
        <f t="shared" si="553"/>
        <v>-465.21354103085963</v>
      </c>
      <c r="E1138" s="2">
        <f t="shared" si="561"/>
        <v>698.48503942707032</v>
      </c>
      <c r="F1138" s="2">
        <f t="shared" si="562"/>
        <v>-5.6401176536426858</v>
      </c>
      <c r="G1138" s="3">
        <f t="shared" si="554"/>
        <v>-2.9999638678044316</v>
      </c>
      <c r="H1138" s="3">
        <f t="shared" si="555"/>
        <v>58.318758018667808</v>
      </c>
      <c r="I1138" s="3">
        <f t="shared" si="556"/>
        <v>-96.005221093750777</v>
      </c>
      <c r="J1138" s="2">
        <f t="shared" si="563"/>
        <v>112.37027986664461</v>
      </c>
      <c r="K1138" s="2">
        <f t="shared" si="557"/>
        <v>76.598691115640491</v>
      </c>
      <c r="L1138" s="6">
        <f t="shared" si="540"/>
        <v>2958.8045025414531</v>
      </c>
      <c r="M1138" s="2">
        <f t="shared" si="541"/>
        <v>37.498737619014946</v>
      </c>
      <c r="N1138" s="2">
        <f t="shared" si="558"/>
        <v>112.37027986664461</v>
      </c>
      <c r="O1138" s="2">
        <f t="shared" si="559"/>
        <v>76.598691115640491</v>
      </c>
      <c r="P1138" s="5">
        <f t="shared" si="542"/>
        <v>0.38712392845016563</v>
      </c>
      <c r="Q1138" s="4">
        <f t="shared" si="560"/>
        <v>0.33370689886611088</v>
      </c>
      <c r="R1138" s="4">
        <f t="shared" si="543"/>
        <v>0.27450697166453419</v>
      </c>
      <c r="S1138" s="4">
        <f t="shared" si="564"/>
        <v>0</v>
      </c>
      <c r="T1138" s="4">
        <f t="shared" si="565"/>
        <v>0</v>
      </c>
      <c r="U1138" s="5">
        <f t="shared" si="566"/>
        <v>0.69376261290641039</v>
      </c>
      <c r="V1138" s="5">
        <f t="shared" si="567"/>
        <v>-13.48662041523135</v>
      </c>
      <c r="W1138" s="5">
        <f t="shared" si="568"/>
        <v>22.201878413756997</v>
      </c>
      <c r="X1138" s="5">
        <f t="shared" si="544"/>
        <v>1</v>
      </c>
      <c r="Y1138" s="5">
        <f t="shared" si="545"/>
        <v>-0.11767058060708675</v>
      </c>
      <c r="Z1138" s="5">
        <f t="shared" si="546"/>
        <v>14.960179492266361</v>
      </c>
      <c r="AA1138" s="5">
        <f t="shared" si="547"/>
        <v>9.0912982155744118</v>
      </c>
      <c r="AB1138" s="5">
        <f t="shared" si="548"/>
        <v>0.5760920322993236</v>
      </c>
      <c r="AC1138" s="5">
        <f t="shared" si="549"/>
        <v>1.4735590770350111</v>
      </c>
      <c r="AD1138" s="5">
        <f t="shared" si="550"/>
        <v>-0.8808233706685904</v>
      </c>
      <c r="AE1138">
        <f t="shared" si="539"/>
        <v>0</v>
      </c>
    </row>
    <row r="1139" spans="1:31" x14ac:dyDescent="0.2">
      <c r="A1139">
        <f t="shared" si="538"/>
        <v>11.069999999999808</v>
      </c>
      <c r="B1139" s="5">
        <f t="shared" si="551"/>
        <v>-68.676884389987933</v>
      </c>
      <c r="C1139" s="5">
        <f t="shared" si="552"/>
        <v>695.6868158186702</v>
      </c>
      <c r="D1139" s="5">
        <f t="shared" si="553"/>
        <v>-466.17363728296567</v>
      </c>
      <c r="E1139" s="2">
        <f t="shared" si="561"/>
        <v>699.06842308420437</v>
      </c>
      <c r="F1139" s="2">
        <f t="shared" si="562"/>
        <v>-5.6378639933220001</v>
      </c>
      <c r="G1139" s="3">
        <f t="shared" si="554"/>
        <v>-2.9942029474814382</v>
      </c>
      <c r="H1139" s="3">
        <f t="shared" si="555"/>
        <v>58.333493609438158</v>
      </c>
      <c r="I1139" s="3">
        <f t="shared" si="556"/>
        <v>-96.014029327457465</v>
      </c>
      <c r="J1139" s="2">
        <f t="shared" si="563"/>
        <v>112.38529955321972</v>
      </c>
      <c r="K1139" s="2">
        <f t="shared" si="557"/>
        <v>76.608929484130684</v>
      </c>
      <c r="L1139" s="6">
        <f t="shared" si="540"/>
        <v>2958.8019007899038</v>
      </c>
      <c r="M1139" s="2">
        <f t="shared" si="541"/>
        <v>37.498704645427594</v>
      </c>
      <c r="N1139" s="2">
        <f t="shared" si="558"/>
        <v>112.38529955321972</v>
      </c>
      <c r="O1139" s="2">
        <f t="shared" si="559"/>
        <v>76.608929484130684</v>
      </c>
      <c r="P1139" s="5">
        <f t="shared" si="542"/>
        <v>0.38712377663661013</v>
      </c>
      <c r="Q1139" s="4">
        <f t="shared" si="560"/>
        <v>0.33366200734883655</v>
      </c>
      <c r="R1139" s="4">
        <f t="shared" si="543"/>
        <v>0.27449115828802045</v>
      </c>
      <c r="S1139" s="4">
        <f t="shared" si="564"/>
        <v>0</v>
      </c>
      <c r="T1139" s="4">
        <f t="shared" si="565"/>
        <v>0</v>
      </c>
      <c r="U1139" s="5">
        <f t="shared" si="566"/>
        <v>0.6925226401735235</v>
      </c>
      <c r="V1139" s="5">
        <f t="shared" si="567"/>
        <v>-13.491825942838467</v>
      </c>
      <c r="W1139" s="5">
        <f t="shared" si="568"/>
        <v>22.206874500433692</v>
      </c>
      <c r="X1139" s="5">
        <f t="shared" si="544"/>
        <v>0.99999999999999978</v>
      </c>
      <c r="Y1139" s="5">
        <f t="shared" si="545"/>
        <v>-0.11807246329408332</v>
      </c>
      <c r="Z1139" s="5">
        <f t="shared" si="546"/>
        <v>14.962935630561821</v>
      </c>
      <c r="AA1139" s="5">
        <f t="shared" si="547"/>
        <v>9.0944401460684645</v>
      </c>
      <c r="AB1139" s="5">
        <f t="shared" si="548"/>
        <v>0.57445017687944022</v>
      </c>
      <c r="AC1139" s="5">
        <f t="shared" si="549"/>
        <v>1.471109687723354</v>
      </c>
      <c r="AD1139" s="5">
        <f t="shared" si="550"/>
        <v>-0.87268535349784315</v>
      </c>
      <c r="AE1139">
        <f t="shared" si="539"/>
        <v>0</v>
      </c>
    </row>
    <row r="1140" spans="1:31" x14ac:dyDescent="0.2">
      <c r="A1140">
        <f t="shared" si="538"/>
        <v>11.079999999999808</v>
      </c>
      <c r="B1140" s="5">
        <f t="shared" si="551"/>
        <v>-68.706797696953899</v>
      </c>
      <c r="C1140" s="5">
        <f t="shared" si="552"/>
        <v>696.27022431024898</v>
      </c>
      <c r="D1140" s="5">
        <f t="shared" si="553"/>
        <v>-467.1338212105079</v>
      </c>
      <c r="E1140" s="2">
        <f t="shared" si="561"/>
        <v>699.65194869364473</v>
      </c>
      <c r="F1140" s="2">
        <f t="shared" si="562"/>
        <v>-5.6356082190320862</v>
      </c>
      <c r="G1140" s="3">
        <f t="shared" si="554"/>
        <v>-2.9884584457126437</v>
      </c>
      <c r="H1140" s="3">
        <f t="shared" si="555"/>
        <v>58.348204706315393</v>
      </c>
      <c r="I1140" s="3">
        <f t="shared" si="556"/>
        <v>-96.022756180992445</v>
      </c>
      <c r="J1140" s="2">
        <f t="shared" si="563"/>
        <v>112.40023834906293</v>
      </c>
      <c r="K1140" s="2">
        <f t="shared" si="557"/>
        <v>76.619112712380996</v>
      </c>
      <c r="L1140" s="6">
        <f t="shared" si="540"/>
        <v>2958.7993002424664</v>
      </c>
      <c r="M1140" s="2">
        <f t="shared" si="541"/>
        <v>37.498671687100696</v>
      </c>
      <c r="N1140" s="2">
        <f t="shared" si="558"/>
        <v>112.40023834906293</v>
      </c>
      <c r="O1140" s="2">
        <f t="shared" si="559"/>
        <v>76.619112712380996</v>
      </c>
      <c r="P1140" s="5">
        <f t="shared" si="542"/>
        <v>0.38712362489344854</v>
      </c>
      <c r="Q1140" s="4">
        <f t="shared" si="560"/>
        <v>0.33361736805795056</v>
      </c>
      <c r="R1140" s="4">
        <f t="shared" si="543"/>
        <v>0.27447543134746905</v>
      </c>
      <c r="S1140" s="4">
        <f t="shared" si="564"/>
        <v>0</v>
      </c>
      <c r="T1140" s="4">
        <f t="shared" si="565"/>
        <v>0</v>
      </c>
      <c r="U1140" s="5">
        <f t="shared" si="566"/>
        <v>0.69128561281658485</v>
      </c>
      <c r="V1140" s="5">
        <f t="shared" si="567"/>
        <v>-13.497017000527244</v>
      </c>
      <c r="W1140" s="5">
        <f t="shared" si="568"/>
        <v>22.211836321881915</v>
      </c>
      <c r="X1140" s="5">
        <f t="shared" si="544"/>
        <v>0.99999999999999978</v>
      </c>
      <c r="Y1140" s="5">
        <f t="shared" si="545"/>
        <v>-0.11847527181774942</v>
      </c>
      <c r="Z1140" s="5">
        <f t="shared" si="546"/>
        <v>14.965672271894013</v>
      </c>
      <c r="AA1140" s="5">
        <f t="shared" si="547"/>
        <v>9.0975743923469512</v>
      </c>
      <c r="AB1140" s="5">
        <f t="shared" si="548"/>
        <v>0.57281034099883543</v>
      </c>
      <c r="AC1140" s="5">
        <f t="shared" si="549"/>
        <v>1.4686552713667691</v>
      </c>
      <c r="AD1140" s="5">
        <f t="shared" si="550"/>
        <v>-0.8645892857711317</v>
      </c>
      <c r="AE1140">
        <f t="shared" si="539"/>
        <v>0</v>
      </c>
    </row>
    <row r="1141" spans="1:31" x14ac:dyDescent="0.2">
      <c r="A1141">
        <f t="shared" si="538"/>
        <v>11.089999999999808</v>
      </c>
      <c r="B1141" s="5">
        <f t="shared" si="551"/>
        <v>-68.736653640893977</v>
      </c>
      <c r="C1141" s="5">
        <f t="shared" si="552"/>
        <v>696.85377979007569</v>
      </c>
      <c r="D1141" s="5">
        <f t="shared" si="553"/>
        <v>-468.09409200178209</v>
      </c>
      <c r="E1141" s="2">
        <f t="shared" si="561"/>
        <v>700.2356160332489</v>
      </c>
      <c r="F1141" s="2">
        <f t="shared" si="562"/>
        <v>-5.6333503527567483</v>
      </c>
      <c r="G1141" s="3">
        <f t="shared" si="554"/>
        <v>-2.9827303423026552</v>
      </c>
      <c r="H1141" s="3">
        <f t="shared" si="555"/>
        <v>58.362891259029062</v>
      </c>
      <c r="I1141" s="3">
        <f t="shared" si="556"/>
        <v>-96.03140207385016</v>
      </c>
      <c r="J1141" s="2">
        <f t="shared" si="563"/>
        <v>112.41509658705817</v>
      </c>
      <c r="K1141" s="2">
        <f t="shared" si="557"/>
        <v>76.629241027306179</v>
      </c>
      <c r="L1141" s="6">
        <f t="shared" si="540"/>
        <v>2958.7967008965866</v>
      </c>
      <c r="M1141" s="2">
        <f t="shared" si="541"/>
        <v>37.498638744001873</v>
      </c>
      <c r="N1141" s="2">
        <f t="shared" si="558"/>
        <v>112.41509658705817</v>
      </c>
      <c r="O1141" s="2">
        <f t="shared" si="559"/>
        <v>76.629241027306179</v>
      </c>
      <c r="P1141" s="5">
        <f t="shared" si="542"/>
        <v>0.38712347322053164</v>
      </c>
      <c r="Q1141" s="4">
        <f t="shared" si="560"/>
        <v>0.33357297980846923</v>
      </c>
      <c r="R1141" s="4">
        <f t="shared" si="543"/>
        <v>0.27445979046553576</v>
      </c>
      <c r="S1141" s="4">
        <f t="shared" si="564"/>
        <v>0</v>
      </c>
      <c r="T1141" s="4">
        <f t="shared" si="565"/>
        <v>0</v>
      </c>
      <c r="U1141" s="5">
        <f t="shared" si="566"/>
        <v>0.69005153258560026</v>
      </c>
      <c r="V1141" s="5">
        <f t="shared" si="567"/>
        <v>-13.502193607058976</v>
      </c>
      <c r="W1141" s="5">
        <f t="shared" si="568"/>
        <v>22.216764029109903</v>
      </c>
      <c r="X1141" s="5">
        <f t="shared" si="544"/>
        <v>0.99999999999999978</v>
      </c>
      <c r="Y1141" s="5">
        <f t="shared" si="545"/>
        <v>-0.11887899419720832</v>
      </c>
      <c r="Z1141" s="5">
        <f t="shared" si="546"/>
        <v>14.968389505402856</v>
      </c>
      <c r="AA1141" s="5">
        <f t="shared" si="547"/>
        <v>9.1007009596463533</v>
      </c>
      <c r="AB1141" s="5">
        <f t="shared" si="548"/>
        <v>0.57117253838839188</v>
      </c>
      <c r="AC1141" s="5">
        <f t="shared" si="549"/>
        <v>1.4661958983438801</v>
      </c>
      <c r="AD1141" s="5">
        <f t="shared" si="550"/>
        <v>-0.85653501124374287</v>
      </c>
      <c r="AE1141">
        <f t="shared" si="539"/>
        <v>0</v>
      </c>
    </row>
    <row r="1142" spans="1:31" x14ac:dyDescent="0.2">
      <c r="A1142">
        <f t="shared" si="538"/>
        <v>11.099999999999808</v>
      </c>
      <c r="B1142" s="5">
        <f t="shared" si="551"/>
        <v>-68.766452385690087</v>
      </c>
      <c r="C1142" s="5">
        <f t="shared" si="552"/>
        <v>697.43748201246092</v>
      </c>
      <c r="D1142" s="5">
        <f t="shared" si="553"/>
        <v>-469.05444884927118</v>
      </c>
      <c r="E1142" s="2">
        <f t="shared" si="561"/>
        <v>700.81942488032905</v>
      </c>
      <c r="F1142" s="2">
        <f t="shared" si="562"/>
        <v>-5.6310904163937296</v>
      </c>
      <c r="G1142" s="3">
        <f t="shared" si="554"/>
        <v>-2.9770186169187713</v>
      </c>
      <c r="H1142" s="3">
        <f t="shared" si="555"/>
        <v>58.377553218012501</v>
      </c>
      <c r="I1142" s="3">
        <f t="shared" si="556"/>
        <v>-96.039967423962594</v>
      </c>
      <c r="J1142" s="2">
        <f t="shared" si="563"/>
        <v>112.42987459907245</v>
      </c>
      <c r="K1142" s="2">
        <f t="shared" si="557"/>
        <v>76.639314655127777</v>
      </c>
      <c r="L1142" s="6">
        <f t="shared" si="540"/>
        <v>2958.7941027497054</v>
      </c>
      <c r="M1142" s="2">
        <f t="shared" si="541"/>
        <v>37.498605816098696</v>
      </c>
      <c r="N1142" s="2">
        <f t="shared" si="558"/>
        <v>112.42987459907245</v>
      </c>
      <c r="O1142" s="2">
        <f t="shared" si="559"/>
        <v>76.639314655127777</v>
      </c>
      <c r="P1142" s="5">
        <f t="shared" si="542"/>
        <v>0.38712332161771001</v>
      </c>
      <c r="Q1142" s="4">
        <f t="shared" si="560"/>
        <v>0.33352884142065975</v>
      </c>
      <c r="R1142" s="4">
        <f t="shared" si="543"/>
        <v>0.27444423526626199</v>
      </c>
      <c r="S1142" s="4">
        <f t="shared" si="564"/>
        <v>0</v>
      </c>
      <c r="T1142" s="4">
        <f t="shared" si="565"/>
        <v>0</v>
      </c>
      <c r="U1142" s="5">
        <f t="shared" si="566"/>
        <v>0.68882040115806864</v>
      </c>
      <c r="V1142" s="5">
        <f t="shared" si="567"/>
        <v>-13.507355781294081</v>
      </c>
      <c r="W1142" s="5">
        <f t="shared" si="568"/>
        <v>22.22165777271886</v>
      </c>
      <c r="X1142" s="5">
        <f t="shared" si="544"/>
        <v>1</v>
      </c>
      <c r="Y1142" s="5">
        <f t="shared" si="545"/>
        <v>-0.11928361851321513</v>
      </c>
      <c r="Z1142" s="5">
        <f t="shared" si="546"/>
        <v>14.971087419952729</v>
      </c>
      <c r="AA1142" s="5">
        <f t="shared" si="547"/>
        <v>9.1038198532818733</v>
      </c>
      <c r="AB1142" s="5">
        <f t="shared" si="548"/>
        <v>0.56953678264485352</v>
      </c>
      <c r="AC1142" s="5">
        <f t="shared" si="549"/>
        <v>1.4637316386586487</v>
      </c>
      <c r="AD1142" s="5">
        <f t="shared" si="550"/>
        <v>-0.84852237399926622</v>
      </c>
      <c r="AE1142">
        <f t="shared" si="539"/>
        <v>0</v>
      </c>
    </row>
    <row r="1143" spans="1:31" x14ac:dyDescent="0.2">
      <c r="A1143">
        <f t="shared" si="538"/>
        <v>11.109999999999808</v>
      </c>
      <c r="B1143" s="5">
        <f t="shared" si="551"/>
        <v>-68.796194095020141</v>
      </c>
      <c r="C1143" s="5">
        <f t="shared" si="552"/>
        <v>698.02133073122297</v>
      </c>
      <c r="D1143" s="5">
        <f t="shared" si="553"/>
        <v>-470.01489094962949</v>
      </c>
      <c r="E1143" s="2">
        <f t="shared" si="561"/>
        <v>701.40337501165982</v>
      </c>
      <c r="F1143" s="2">
        <f t="shared" si="562"/>
        <v>-5.628828431754842</v>
      </c>
      <c r="G1143" s="3">
        <f t="shared" si="554"/>
        <v>-2.9713232490923227</v>
      </c>
      <c r="H1143" s="3">
        <f t="shared" si="555"/>
        <v>58.392190534399084</v>
      </c>
      <c r="I1143" s="3">
        <f t="shared" si="556"/>
        <v>-96.04845264770259</v>
      </c>
      <c r="J1143" s="2">
        <f t="shared" si="563"/>
        <v>112.44457271595694</v>
      </c>
      <c r="K1143" s="2">
        <f t="shared" si="557"/>
        <v>76.649333821374867</v>
      </c>
      <c r="L1143" s="6">
        <f t="shared" si="540"/>
        <v>2958.7915057992614</v>
      </c>
      <c r="M1143" s="2">
        <f t="shared" si="541"/>
        <v>37.498572903358692</v>
      </c>
      <c r="N1143" s="2">
        <f t="shared" si="558"/>
        <v>112.44457271595694</v>
      </c>
      <c r="O1143" s="2">
        <f t="shared" si="559"/>
        <v>76.649333821374867</v>
      </c>
      <c r="P1143" s="5">
        <f t="shared" si="542"/>
        <v>0.38712317008483399</v>
      </c>
      <c r="Q1143" s="4">
        <f t="shared" si="560"/>
        <v>0.33348495172001569</v>
      </c>
      <c r="R1143" s="4">
        <f t="shared" si="543"/>
        <v>0.27442876537507144</v>
      </c>
      <c r="S1143" s="4">
        <f t="shared" si="564"/>
        <v>0</v>
      </c>
      <c r="T1143" s="4">
        <f t="shared" si="565"/>
        <v>0</v>
      </c>
      <c r="U1143" s="5">
        <f t="shared" si="566"/>
        <v>0.68759222013948429</v>
      </c>
      <c r="V1143" s="5">
        <f t="shared" si="567"/>
        <v>-13.512503542191258</v>
      </c>
      <c r="W1143" s="5">
        <f t="shared" si="568"/>
        <v>22.226517702902388</v>
      </c>
      <c r="X1143" s="5">
        <f t="shared" si="544"/>
        <v>1</v>
      </c>
      <c r="Y1143" s="5">
        <f t="shared" si="545"/>
        <v>-0.11968913290800649</v>
      </c>
      <c r="Z1143" s="5">
        <f t="shared" si="546"/>
        <v>14.97376610413264</v>
      </c>
      <c r="AA1143" s="5">
        <f t="shared" si="547"/>
        <v>9.1069310786469533</v>
      </c>
      <c r="AB1143" s="5">
        <f t="shared" si="548"/>
        <v>0.56790308723147775</v>
      </c>
      <c r="AC1143" s="5">
        <f t="shared" si="549"/>
        <v>1.4612625619413819</v>
      </c>
      <c r="AD1143" s="5">
        <f t="shared" si="550"/>
        <v>-0.84055121845065628</v>
      </c>
      <c r="AE1143">
        <f t="shared" si="539"/>
        <v>0</v>
      </c>
    </row>
    <row r="1144" spans="1:31" x14ac:dyDescent="0.2">
      <c r="A1144">
        <f t="shared" si="538"/>
        <v>11.119999999999807</v>
      </c>
      <c r="B1144" s="5">
        <f t="shared" si="551"/>
        <v>-68.825878932356702</v>
      </c>
      <c r="C1144" s="5">
        <f t="shared" si="552"/>
        <v>698.60532569969507</v>
      </c>
      <c r="D1144" s="5">
        <f t="shared" si="553"/>
        <v>-470.97541750366747</v>
      </c>
      <c r="E1144" s="2">
        <f t="shared" si="561"/>
        <v>701.9874662034847</v>
      </c>
      <c r="F1144" s="2">
        <f t="shared" si="562"/>
        <v>-5.626564420566095</v>
      </c>
      <c r="G1144" s="3">
        <f t="shared" si="554"/>
        <v>-2.965644218220008</v>
      </c>
      <c r="H1144" s="3">
        <f t="shared" si="555"/>
        <v>58.406803160018498</v>
      </c>
      <c r="I1144" s="3">
        <f t="shared" si="556"/>
        <v>-96.056858159887099</v>
      </c>
      <c r="J1144" s="2">
        <f t="shared" si="563"/>
        <v>112.45919126754771</v>
      </c>
      <c r="K1144" s="2">
        <f t="shared" si="557"/>
        <v>76.659298750884602</v>
      </c>
      <c r="L1144" s="6">
        <f t="shared" si="540"/>
        <v>2958.7889100426869</v>
      </c>
      <c r="M1144" s="2">
        <f t="shared" si="541"/>
        <v>37.498540005749327</v>
      </c>
      <c r="N1144" s="2">
        <f t="shared" si="558"/>
        <v>112.45919126754771</v>
      </c>
      <c r="O1144" s="2">
        <f t="shared" si="559"/>
        <v>76.659298750884602</v>
      </c>
      <c r="P1144" s="5">
        <f t="shared" si="542"/>
        <v>0.38712301862175347</v>
      </c>
      <c r="Q1144" s="4">
        <f t="shared" si="560"/>
        <v>0.33344130953723355</v>
      </c>
      <c r="R1144" s="4">
        <f t="shared" si="543"/>
        <v>0.27441338041876545</v>
      </c>
      <c r="S1144" s="4">
        <f t="shared" si="564"/>
        <v>0</v>
      </c>
      <c r="T1144" s="4">
        <f t="shared" si="565"/>
        <v>0</v>
      </c>
      <c r="U1144" s="5">
        <f t="shared" si="566"/>
        <v>0.68636699106383381</v>
      </c>
      <c r="V1144" s="5">
        <f t="shared" si="567"/>
        <v>-13.517636908806548</v>
      </c>
      <c r="W1144" s="5">
        <f t="shared" si="568"/>
        <v>22.231343969445803</v>
      </c>
      <c r="X1144" s="5">
        <f t="shared" si="544"/>
        <v>0.99999999999999978</v>
      </c>
      <c r="Y1144" s="5">
        <f t="shared" si="545"/>
        <v>-0.12009552558514966</v>
      </c>
      <c r="Z1144" s="5">
        <f t="shared" si="546"/>
        <v>14.976425646256208</v>
      </c>
      <c r="AA1144" s="5">
        <f t="shared" si="547"/>
        <v>9.1100346412126871</v>
      </c>
      <c r="AB1144" s="5">
        <f t="shared" si="548"/>
        <v>0.56627146547868412</v>
      </c>
      <c r="AC1144" s="5">
        <f t="shared" si="549"/>
        <v>1.4587887374496606</v>
      </c>
      <c r="AD1144" s="5">
        <f t="shared" si="550"/>
        <v>-0.83262138934151153</v>
      </c>
      <c r="AE1144">
        <f t="shared" si="539"/>
        <v>0</v>
      </c>
    </row>
    <row r="1145" spans="1:31" x14ac:dyDescent="0.2">
      <c r="A1145">
        <f t="shared" si="538"/>
        <v>11.129999999999807</v>
      </c>
      <c r="B1145" s="5">
        <f t="shared" si="551"/>
        <v>-68.855507060965635</v>
      </c>
      <c r="C1145" s="5">
        <f t="shared" si="552"/>
        <v>699.18946667073214</v>
      </c>
      <c r="D1145" s="5">
        <f t="shared" si="553"/>
        <v>-471.93602771633579</v>
      </c>
      <c r="E1145" s="2">
        <f t="shared" si="561"/>
        <v>702.57169823152253</v>
      </c>
      <c r="F1145" s="2">
        <f t="shared" si="562"/>
        <v>-5.6242984044678339</v>
      </c>
      <c r="G1145" s="3">
        <f t="shared" si="554"/>
        <v>-2.9599815035652211</v>
      </c>
      <c r="H1145" s="3">
        <f t="shared" si="555"/>
        <v>58.421391047392994</v>
      </c>
      <c r="I1145" s="3">
        <f t="shared" si="556"/>
        <v>-96.065184373780511</v>
      </c>
      <c r="J1145" s="2">
        <f t="shared" si="563"/>
        <v>112.47373058266673</v>
      </c>
      <c r="K1145" s="2">
        <f t="shared" si="557"/>
        <v>76.669209667802818</v>
      </c>
      <c r="L1145" s="6">
        <f t="shared" si="540"/>
        <v>2958.7863154774127</v>
      </c>
      <c r="M1145" s="2">
        <f t="shared" si="541"/>
        <v>37.498507123238042</v>
      </c>
      <c r="N1145" s="2">
        <f t="shared" si="558"/>
        <v>112.47373058266673</v>
      </c>
      <c r="O1145" s="2">
        <f t="shared" si="559"/>
        <v>76.669209667802818</v>
      </c>
      <c r="P1145" s="5">
        <f t="shared" si="542"/>
        <v>0.38712286722831846</v>
      </c>
      <c r="Q1145" s="4">
        <f t="shared" si="560"/>
        <v>0.33339791370818916</v>
      </c>
      <c r="R1145" s="4">
        <f t="shared" si="543"/>
        <v>0.27439808002551991</v>
      </c>
      <c r="S1145" s="4">
        <f t="shared" si="564"/>
        <v>0</v>
      </c>
      <c r="T1145" s="4">
        <f t="shared" si="565"/>
        <v>0</v>
      </c>
      <c r="U1145" s="5">
        <f t="shared" si="566"/>
        <v>0.68514471539409472</v>
      </c>
      <c r="V1145" s="5">
        <f t="shared" si="567"/>
        <v>-13.522755900292475</v>
      </c>
      <c r="W1145" s="5">
        <f t="shared" si="568"/>
        <v>22.236136721725572</v>
      </c>
      <c r="X1145" s="5">
        <f t="shared" si="544"/>
        <v>1</v>
      </c>
      <c r="Y1145" s="5">
        <f t="shared" si="545"/>
        <v>-0.12050278480938907</v>
      </c>
      <c r="Z1145" s="5">
        <f t="shared" si="546"/>
        <v>14.97906613436184</v>
      </c>
      <c r="AA1145" s="5">
        <f t="shared" si="547"/>
        <v>9.1131305465273211</v>
      </c>
      <c r="AB1145" s="5">
        <f t="shared" si="548"/>
        <v>0.56464193058470569</v>
      </c>
      <c r="AC1145" s="5">
        <f t="shared" si="549"/>
        <v>1.456310234069365</v>
      </c>
      <c r="AD1145" s="5">
        <f t="shared" si="550"/>
        <v>-0.82473273174710471</v>
      </c>
      <c r="AE1145">
        <f t="shared" si="539"/>
        <v>0</v>
      </c>
    </row>
    <row r="1146" spans="1:31" x14ac:dyDescent="0.2">
      <c r="A1146">
        <f t="shared" si="538"/>
        <v>11.139999999999807</v>
      </c>
      <c r="B1146" s="5">
        <f t="shared" si="551"/>
        <v>-68.885078643904762</v>
      </c>
      <c r="C1146" s="5">
        <f t="shared" si="552"/>
        <v>699.77375339671778</v>
      </c>
      <c r="D1146" s="5">
        <f t="shared" si="553"/>
        <v>-472.89672079671021</v>
      </c>
      <c r="E1146" s="2">
        <f t="shared" si="561"/>
        <v>703.15607087097476</v>
      </c>
      <c r="F1146" s="2">
        <f t="shared" si="562"/>
        <v>-5.6220304050148728</v>
      </c>
      <c r="G1146" s="3">
        <f t="shared" si="554"/>
        <v>-2.9543350842593741</v>
      </c>
      <c r="H1146" s="3">
        <f t="shared" si="555"/>
        <v>58.435954149733689</v>
      </c>
      <c r="I1146" s="3">
        <f t="shared" si="556"/>
        <v>-96.073431701097988</v>
      </c>
      <c r="J1146" s="2">
        <f t="shared" si="563"/>
        <v>112.48819098912297</v>
      </c>
      <c r="K1146" s="2">
        <f t="shared" si="557"/>
        <v>76.679066795584845</v>
      </c>
      <c r="L1146" s="6">
        <f t="shared" si="540"/>
        <v>2958.7837221008635</v>
      </c>
      <c r="M1146" s="2">
        <f t="shared" si="541"/>
        <v>37.498474255792196</v>
      </c>
      <c r="N1146" s="2">
        <f t="shared" si="558"/>
        <v>112.48819098912297</v>
      </c>
      <c r="O1146" s="2">
        <f t="shared" si="559"/>
        <v>76.679066795584845</v>
      </c>
      <c r="P1146" s="5">
        <f t="shared" si="542"/>
        <v>0.38712271590437852</v>
      </c>
      <c r="Q1146" s="4">
        <f t="shared" si="560"/>
        <v>0.33335476307391332</v>
      </c>
      <c r="R1146" s="4">
        <f t="shared" si="543"/>
        <v>0.27438286382488064</v>
      </c>
      <c r="S1146" s="4">
        <f t="shared" si="564"/>
        <v>0</v>
      </c>
      <c r="T1146" s="4">
        <f t="shared" si="565"/>
        <v>0</v>
      </c>
      <c r="U1146" s="5">
        <f t="shared" si="566"/>
        <v>0.68392539452273149</v>
      </c>
      <c r="V1146" s="5">
        <f t="shared" si="567"/>
        <v>-13.527860535897181</v>
      </c>
      <c r="W1146" s="5">
        <f t="shared" si="568"/>
        <v>22.240896108708778</v>
      </c>
      <c r="X1146" s="5">
        <f t="shared" si="544"/>
        <v>1</v>
      </c>
      <c r="Y1146" s="5">
        <f t="shared" si="545"/>
        <v>-0.12091089890649394</v>
      </c>
      <c r="Z1146" s="5">
        <f t="shared" si="546"/>
        <v>14.981687656212776</v>
      </c>
      <c r="AA1146" s="5">
        <f t="shared" si="547"/>
        <v>9.1162188002157123</v>
      </c>
      <c r="AB1146" s="5">
        <f t="shared" si="548"/>
        <v>0.56301449561623751</v>
      </c>
      <c r="AC1146" s="5">
        <f t="shared" si="549"/>
        <v>1.4538271203155944</v>
      </c>
      <c r="AD1146" s="5">
        <f t="shared" si="550"/>
        <v>-0.816885091075509</v>
      </c>
      <c r="AE1146">
        <f t="shared" si="539"/>
        <v>0</v>
      </c>
    </row>
    <row r="1147" spans="1:31" x14ac:dyDescent="0.2">
      <c r="A1147">
        <f t="shared" si="538"/>
        <v>11.149999999999807</v>
      </c>
      <c r="B1147" s="5">
        <f t="shared" si="551"/>
        <v>-68.914593844022562</v>
      </c>
      <c r="C1147" s="5">
        <f t="shared" si="552"/>
        <v>700.35818562957104</v>
      </c>
      <c r="D1147" s="5">
        <f t="shared" si="553"/>
        <v>-473.85749595797574</v>
      </c>
      <c r="E1147" s="2">
        <f t="shared" si="561"/>
        <v>703.74058389653169</v>
      </c>
      <c r="F1147" s="2">
        <f t="shared" si="562"/>
        <v>-5.6197604436766326</v>
      </c>
      <c r="G1147" s="3">
        <f t="shared" si="554"/>
        <v>-2.9487049393032119</v>
      </c>
      <c r="H1147" s="3">
        <f t="shared" si="555"/>
        <v>58.450492420936847</v>
      </c>
      <c r="I1147" s="3">
        <f t="shared" si="556"/>
        <v>-96.081600552008737</v>
      </c>
      <c r="J1147" s="2">
        <f t="shared" si="563"/>
        <v>112.50257281371317</v>
      </c>
      <c r="K1147" s="2">
        <f t="shared" si="557"/>
        <v>76.68887035699602</v>
      </c>
      <c r="L1147" s="6">
        <f t="shared" si="540"/>
        <v>2958.7811299104628</v>
      </c>
      <c r="M1147" s="2">
        <f t="shared" si="541"/>
        <v>37.498441403379125</v>
      </c>
      <c r="N1147" s="2">
        <f t="shared" si="558"/>
        <v>112.50257281371317</v>
      </c>
      <c r="O1147" s="2">
        <f t="shared" si="559"/>
        <v>76.68887035699602</v>
      </c>
      <c r="P1147" s="5">
        <f t="shared" si="542"/>
        <v>0.38712256464978301</v>
      </c>
      <c r="Q1147" s="4">
        <f t="shared" si="560"/>
        <v>0.33331185648056899</v>
      </c>
      <c r="R1147" s="4">
        <f t="shared" si="543"/>
        <v>0.27436773144776033</v>
      </c>
      <c r="S1147" s="4">
        <f t="shared" si="564"/>
        <v>0</v>
      </c>
      <c r="T1147" s="4">
        <f t="shared" si="565"/>
        <v>0</v>
      </c>
      <c r="U1147" s="5">
        <f t="shared" si="566"/>
        <v>0.68270902977218773</v>
      </c>
      <c r="V1147" s="5">
        <f t="shared" si="567"/>
        <v>-13.532950834963504</v>
      </c>
      <c r="W1147" s="5">
        <f t="shared" si="568"/>
        <v>22.245622278952492</v>
      </c>
      <c r="X1147" s="5">
        <f t="shared" si="544"/>
        <v>0.99999999999999978</v>
      </c>
      <c r="Y1147" s="5">
        <f t="shared" si="545"/>
        <v>-0.12131985626310543</v>
      </c>
      <c r="Z1147" s="5">
        <f t="shared" si="546"/>
        <v>14.984290299297228</v>
      </c>
      <c r="AA1147" s="5">
        <f t="shared" si="547"/>
        <v>9.119299407978799</v>
      </c>
      <c r="AB1147" s="5">
        <f t="shared" si="548"/>
        <v>0.56138917350908235</v>
      </c>
      <c r="AC1147" s="5">
        <f t="shared" si="549"/>
        <v>1.4513394643337243</v>
      </c>
      <c r="AD1147" s="5">
        <f t="shared" si="550"/>
        <v>-0.80907831306871003</v>
      </c>
      <c r="AE1147">
        <f t="shared" si="539"/>
        <v>0</v>
      </c>
    </row>
    <row r="1148" spans="1:31" x14ac:dyDescent="0.2">
      <c r="A1148">
        <f t="shared" si="538"/>
        <v>11.159999999999807</v>
      </c>
      <c r="B1148" s="5">
        <f t="shared" si="551"/>
        <v>-68.944052823956909</v>
      </c>
      <c r="C1148" s="5">
        <f t="shared" si="552"/>
        <v>700.94276312075363</v>
      </c>
      <c r="D1148" s="5">
        <f t="shared" si="553"/>
        <v>-474.81835241741146</v>
      </c>
      <c r="E1148" s="2">
        <f t="shared" si="561"/>
        <v>704.32523708237909</v>
      </c>
      <c r="F1148" s="2">
        <f t="shared" si="562"/>
        <v>-5.6174885418372771</v>
      </c>
      <c r="G1148" s="3">
        <f t="shared" si="554"/>
        <v>-2.9430910475681209</v>
      </c>
      <c r="H1148" s="3">
        <f t="shared" si="555"/>
        <v>58.465005815580184</v>
      </c>
      <c r="I1148" s="3">
        <f t="shared" si="556"/>
        <v>-96.08969133513942</v>
      </c>
      <c r="J1148" s="2">
        <f t="shared" si="563"/>
        <v>112.51687638222307</v>
      </c>
      <c r="K1148" s="2">
        <f t="shared" si="557"/>
        <v>76.698620574112525</v>
      </c>
      <c r="L1148" s="6">
        <f t="shared" si="540"/>
        <v>2958.7785389036285</v>
      </c>
      <c r="M1148" s="2">
        <f t="shared" si="541"/>
        <v>37.498408565966123</v>
      </c>
      <c r="N1148" s="2">
        <f t="shared" si="558"/>
        <v>112.51687638222307</v>
      </c>
      <c r="O1148" s="2">
        <f t="shared" si="559"/>
        <v>76.698620574112525</v>
      </c>
      <c r="P1148" s="5">
        <f t="shared" si="542"/>
        <v>0.38712241346438114</v>
      </c>
      <c r="Q1148" s="4">
        <f t="shared" si="560"/>
        <v>0.33326919277942757</v>
      </c>
      <c r="R1148" s="4">
        <f t="shared" si="543"/>
        <v>0.27435268252643386</v>
      </c>
      <c r="S1148" s="4">
        <f t="shared" si="564"/>
        <v>0</v>
      </c>
      <c r="T1148" s="4">
        <f t="shared" si="565"/>
        <v>0</v>
      </c>
      <c r="U1148" s="5">
        <f t="shared" si="566"/>
        <v>0.68149562239538064</v>
      </c>
      <c r="V1148" s="5">
        <f t="shared" si="567"/>
        <v>-13.538026816928145</v>
      </c>
      <c r="W1148" s="5">
        <f t="shared" si="568"/>
        <v>22.250315380603304</v>
      </c>
      <c r="X1148" s="5">
        <f t="shared" si="544"/>
        <v>1</v>
      </c>
      <c r="Y1148" s="5">
        <f t="shared" si="545"/>
        <v>-0.12172964532658062</v>
      </c>
      <c r="Z1148" s="5">
        <f t="shared" si="546"/>
        <v>14.986874150828497</v>
      </c>
      <c r="AA1148" s="5">
        <f t="shared" si="547"/>
        <v>9.1223723755930699</v>
      </c>
      <c r="AB1148" s="5">
        <f t="shared" si="548"/>
        <v>0.55976597706880005</v>
      </c>
      <c r="AC1148" s="5">
        <f t="shared" si="549"/>
        <v>1.4488473339003516</v>
      </c>
      <c r="AD1148" s="5">
        <f t="shared" si="550"/>
        <v>-0.80131224380362553</v>
      </c>
      <c r="AE1148">
        <f t="shared" si="539"/>
        <v>0</v>
      </c>
    </row>
    <row r="1149" spans="1:31" x14ac:dyDescent="0.2">
      <c r="A1149">
        <f t="shared" ref="A1149:A1158" si="569">A1148+dt</f>
        <v>11.169999999999806</v>
      </c>
      <c r="B1149" s="5">
        <f t="shared" si="551"/>
        <v>-68.973455746133737</v>
      </c>
      <c r="C1149" s="5">
        <f t="shared" si="552"/>
        <v>701.52748562127613</v>
      </c>
      <c r="D1149" s="5">
        <f t="shared" si="553"/>
        <v>-475.77928939637508</v>
      </c>
      <c r="E1149" s="2">
        <f t="shared" si="561"/>
        <v>704.91003020220501</v>
      </c>
      <c r="F1149" s="2">
        <f t="shared" si="562"/>
        <v>-5.6152147207958514</v>
      </c>
      <c r="G1149" s="3">
        <f t="shared" si="554"/>
        <v>-2.9374933877974327</v>
      </c>
      <c r="H1149" s="3">
        <f t="shared" si="555"/>
        <v>58.479494288919184</v>
      </c>
      <c r="I1149" s="3">
        <f t="shared" si="556"/>
        <v>-96.09770445757745</v>
      </c>
      <c r="J1149" s="2">
        <f t="shared" si="563"/>
        <v>112.53110201942832</v>
      </c>
      <c r="K1149" s="2">
        <f t="shared" si="557"/>
        <v>76.708317668321953</v>
      </c>
      <c r="L1149" s="6">
        <f t="shared" si="540"/>
        <v>2958.7759490777757</v>
      </c>
      <c r="M1149" s="2">
        <f t="shared" si="541"/>
        <v>37.498375743520427</v>
      </c>
      <c r="N1149" s="2">
        <f t="shared" si="558"/>
        <v>112.53110201942832</v>
      </c>
      <c r="O1149" s="2">
        <f t="shared" si="559"/>
        <v>76.708317668321953</v>
      </c>
      <c r="P1149" s="5">
        <f t="shared" si="542"/>
        <v>0.38712226234802199</v>
      </c>
      <c r="Q1149" s="4">
        <f t="shared" si="560"/>
        <v>0.33322677082684565</v>
      </c>
      <c r="R1149" s="4">
        <f t="shared" si="543"/>
        <v>0.27433771669453511</v>
      </c>
      <c r="S1149" s="4">
        <f t="shared" si="564"/>
        <v>0</v>
      </c>
      <c r="T1149" s="4">
        <f t="shared" si="565"/>
        <v>0</v>
      </c>
      <c r="U1149" s="5">
        <f t="shared" si="566"/>
        <v>0.68028517357619012</v>
      </c>
      <c r="V1149" s="5">
        <f t="shared" si="567"/>
        <v>-13.543088501320771</v>
      </c>
      <c r="W1149" s="5">
        <f t="shared" si="568"/>
        <v>22.25497556139678</v>
      </c>
      <c r="X1149" s="5">
        <f t="shared" si="544"/>
        <v>1</v>
      </c>
      <c r="Y1149" s="5">
        <f t="shared" si="545"/>
        <v>-0.12214025460483773</v>
      </c>
      <c r="Z1149" s="5">
        <f t="shared" si="546"/>
        <v>14.989439297745079</v>
      </c>
      <c r="AA1149" s="5">
        <f t="shared" si="547"/>
        <v>9.1254377089100416</v>
      </c>
      <c r="AB1149" s="5">
        <f t="shared" si="548"/>
        <v>0.55814491897135243</v>
      </c>
      <c r="AC1149" s="5">
        <f t="shared" si="549"/>
        <v>1.4463507964243085</v>
      </c>
      <c r="AD1149" s="5">
        <f t="shared" si="550"/>
        <v>-0.79358672969317823</v>
      </c>
      <c r="AE1149">
        <f t="shared" si="539"/>
        <v>0</v>
      </c>
    </row>
    <row r="1150" spans="1:31" x14ac:dyDescent="0.2">
      <c r="A1150">
        <f t="shared" si="569"/>
        <v>11.179999999999806</v>
      </c>
      <c r="B1150" s="5">
        <f t="shared" si="551"/>
        <v>-69.002802772765762</v>
      </c>
      <c r="C1150" s="5">
        <f t="shared" si="552"/>
        <v>702.11235288170508</v>
      </c>
      <c r="D1150" s="5">
        <f t="shared" si="553"/>
        <v>-476.74030612028736</v>
      </c>
      <c r="E1150" s="2">
        <f t="shared" si="561"/>
        <v>705.49496302920625</v>
      </c>
      <c r="F1150" s="2">
        <f t="shared" si="562"/>
        <v>-5.6129390017664216</v>
      </c>
      <c r="G1150" s="3">
        <f t="shared" si="554"/>
        <v>-2.931911938607719</v>
      </c>
      <c r="H1150" s="3">
        <f t="shared" si="555"/>
        <v>58.493957796883429</v>
      </c>
      <c r="I1150" s="3">
        <f t="shared" si="556"/>
        <v>-96.105640324874386</v>
      </c>
      <c r="J1150" s="2">
        <f t="shared" si="563"/>
        <v>112.5452500490956</v>
      </c>
      <c r="K1150" s="2">
        <f t="shared" si="557"/>
        <v>76.717961860324195</v>
      </c>
      <c r="L1150" s="6">
        <f t="shared" si="540"/>
        <v>2958.7733604303166</v>
      </c>
      <c r="M1150" s="2">
        <f t="shared" si="541"/>
        <v>37.498342936009216</v>
      </c>
      <c r="N1150" s="2">
        <f t="shared" si="558"/>
        <v>112.5452500490956</v>
      </c>
      <c r="O1150" s="2">
        <f t="shared" si="559"/>
        <v>76.717961860324195</v>
      </c>
      <c r="P1150" s="5">
        <f t="shared" si="542"/>
        <v>0.38712211130055429</v>
      </c>
      <c r="Q1150" s="4">
        <f t="shared" si="560"/>
        <v>0.3331845894842414</v>
      </c>
      <c r="R1150" s="4">
        <f t="shared" si="543"/>
        <v>0.27432283358705234</v>
      </c>
      <c r="S1150" s="4">
        <f t="shared" si="564"/>
        <v>0</v>
      </c>
      <c r="T1150" s="4">
        <f t="shared" si="565"/>
        <v>0</v>
      </c>
      <c r="U1150" s="5">
        <f t="shared" si="566"/>
        <v>0.67907768442994854</v>
      </c>
      <c r="V1150" s="5">
        <f t="shared" si="567"/>
        <v>-13.548135907763157</v>
      </c>
      <c r="W1150" s="5">
        <f t="shared" si="568"/>
        <v>22.259602968656964</v>
      </c>
      <c r="X1150" s="5">
        <f t="shared" si="544"/>
        <v>0.99999999999999978</v>
      </c>
      <c r="Y1150" s="5">
        <f t="shared" si="545"/>
        <v>-0.12255167266620103</v>
      </c>
      <c r="Z1150" s="5">
        <f t="shared" si="546"/>
        <v>14.991985826710822</v>
      </c>
      <c r="AA1150" s="5">
        <f t="shared" si="547"/>
        <v>9.1284954138557257</v>
      </c>
      <c r="AB1150" s="5">
        <f t="shared" si="548"/>
        <v>0.5565260117637475</v>
      </c>
      <c r="AC1150" s="5">
        <f t="shared" si="549"/>
        <v>1.4438499189476648</v>
      </c>
      <c r="AD1150" s="5">
        <f t="shared" si="550"/>
        <v>-0.78590161748731191</v>
      </c>
      <c r="AE1150">
        <f t="shared" si="539"/>
        <v>0</v>
      </c>
    </row>
    <row r="1151" spans="1:31" x14ac:dyDescent="0.2">
      <c r="A1151">
        <f t="shared" si="569"/>
        <v>11.189999999999806</v>
      </c>
      <c r="B1151" s="5">
        <f t="shared" si="551"/>
        <v>-69.03209406585124</v>
      </c>
      <c r="C1151" s="5">
        <f t="shared" si="552"/>
        <v>702.69736465216988</v>
      </c>
      <c r="D1151" s="5">
        <f t="shared" si="553"/>
        <v>-477.70140181861694</v>
      </c>
      <c r="E1151" s="2">
        <f t="shared" si="561"/>
        <v>706.08003533609497</v>
      </c>
      <c r="F1151" s="2">
        <f t="shared" si="562"/>
        <v>-5.6106614058782176</v>
      </c>
      <c r="G1151" s="3">
        <f t="shared" si="554"/>
        <v>-2.9263466784900816</v>
      </c>
      <c r="H1151" s="3">
        <f t="shared" si="555"/>
        <v>58.508396296072902</v>
      </c>
      <c r="I1151" s="3">
        <f t="shared" si="556"/>
        <v>-96.113499341049263</v>
      </c>
      <c r="J1151" s="2">
        <f t="shared" si="563"/>
        <v>112.55932079398359</v>
      </c>
      <c r="K1151" s="2">
        <f t="shared" si="557"/>
        <v>76.727553370131957</v>
      </c>
      <c r="L1151" s="6">
        <f t="shared" si="540"/>
        <v>2958.7707729586596</v>
      </c>
      <c r="M1151" s="2">
        <f t="shared" si="541"/>
        <v>37.498310143399678</v>
      </c>
      <c r="N1151" s="2">
        <f t="shared" si="558"/>
        <v>112.55932079398359</v>
      </c>
      <c r="O1151" s="2">
        <f t="shared" si="559"/>
        <v>76.727553370131957</v>
      </c>
      <c r="P1151" s="5">
        <f t="shared" si="542"/>
        <v>0.38712196032182661</v>
      </c>
      <c r="Q1151" s="4">
        <f t="shared" si="560"/>
        <v>0.33314264761807272</v>
      </c>
      <c r="R1151" s="4">
        <f t="shared" si="543"/>
        <v>0.2743080328403254</v>
      </c>
      <c r="S1151" s="4">
        <f t="shared" si="564"/>
        <v>0</v>
      </c>
      <c r="T1151" s="4">
        <f t="shared" si="565"/>
        <v>0</v>
      </c>
      <c r="U1151" s="5">
        <f t="shared" si="566"/>
        <v>0.6778731560039265</v>
      </c>
      <c r="V1151" s="5">
        <f t="shared" si="567"/>
        <v>-13.553169055968297</v>
      </c>
      <c r="W1151" s="5">
        <f t="shared" si="568"/>
        <v>22.264197749295889</v>
      </c>
      <c r="X1151" s="5">
        <f t="shared" si="544"/>
        <v>1</v>
      </c>
      <c r="Y1151" s="5">
        <f t="shared" si="545"/>
        <v>-0.1229638881392409</v>
      </c>
      <c r="Z1151" s="5">
        <f t="shared" si="546"/>
        <v>14.994513824115041</v>
      </c>
      <c r="AA1151" s="5">
        <f t="shared" si="547"/>
        <v>9.1315454964301122</v>
      </c>
      <c r="AB1151" s="5">
        <f t="shared" si="548"/>
        <v>0.55490926786468564</v>
      </c>
      <c r="AC1151" s="5">
        <f t="shared" si="549"/>
        <v>1.4413447681467435</v>
      </c>
      <c r="AD1151" s="5">
        <f t="shared" si="550"/>
        <v>-0.77825675427399688</v>
      </c>
      <c r="AE1151">
        <f t="shared" si="539"/>
        <v>0</v>
      </c>
    </row>
    <row r="1152" spans="1:31" x14ac:dyDescent="0.2">
      <c r="A1152">
        <f t="shared" si="569"/>
        <v>11.199999999999806</v>
      </c>
      <c r="B1152" s="5">
        <f t="shared" si="551"/>
        <v>-69.061329787172738</v>
      </c>
      <c r="C1152" s="5">
        <f t="shared" si="552"/>
        <v>703.28252068236907</v>
      </c>
      <c r="D1152" s="5">
        <f t="shared" si="553"/>
        <v>-478.66257572486518</v>
      </c>
      <c r="E1152" s="2">
        <f t="shared" si="561"/>
        <v>706.66524689510481</v>
      </c>
      <c r="F1152" s="2">
        <f t="shared" si="562"/>
        <v>-5.6083819541757727</v>
      </c>
      <c r="G1152" s="3">
        <f t="shared" si="554"/>
        <v>-2.9207975858114348</v>
      </c>
      <c r="H1152" s="3">
        <f t="shared" si="555"/>
        <v>58.522809743754372</v>
      </c>
      <c r="I1152" s="3">
        <f t="shared" si="556"/>
        <v>-96.121281908591996</v>
      </c>
      <c r="J1152" s="2">
        <f t="shared" si="563"/>
        <v>112.57331457584417</v>
      </c>
      <c r="K1152" s="2">
        <f t="shared" si="557"/>
        <v>76.737092417071679</v>
      </c>
      <c r="L1152" s="6">
        <f t="shared" si="540"/>
        <v>2958.7681866602093</v>
      </c>
      <c r="M1152" s="2">
        <f t="shared" si="541"/>
        <v>37.4982773656589</v>
      </c>
      <c r="N1152" s="2">
        <f t="shared" si="558"/>
        <v>112.57331457584417</v>
      </c>
      <c r="O1152" s="2">
        <f t="shared" si="559"/>
        <v>76.737092417071679</v>
      </c>
      <c r="P1152" s="5">
        <f t="shared" si="542"/>
        <v>0.38712180941168739</v>
      </c>
      <c r="Q1152" s="4">
        <f t="shared" si="560"/>
        <v>0.33310094409981272</v>
      </c>
      <c r="R1152" s="4">
        <f t="shared" si="543"/>
        <v>0.27429331409204061</v>
      </c>
      <c r="S1152" s="4">
        <f t="shared" si="564"/>
        <v>0</v>
      </c>
      <c r="T1152" s="4">
        <f t="shared" si="565"/>
        <v>0</v>
      </c>
      <c r="U1152" s="5">
        <f t="shared" si="566"/>
        <v>0.67667158927782034</v>
      </c>
      <c r="V1152" s="5">
        <f t="shared" si="567"/>
        <v>-13.558187965739569</v>
      </c>
      <c r="W1152" s="5">
        <f t="shared" si="568"/>
        <v>22.268760049813139</v>
      </c>
      <c r="X1152" s="5">
        <f t="shared" si="544"/>
        <v>1</v>
      </c>
      <c r="Y1152" s="5">
        <f t="shared" si="545"/>
        <v>-0.1233768897126221</v>
      </c>
      <c r="Z1152" s="5">
        <f t="shared" si="546"/>
        <v>14.99702337607266</v>
      </c>
      <c r="AA1152" s="5">
        <f t="shared" si="547"/>
        <v>9.1345879627066253</v>
      </c>
      <c r="AB1152" s="5">
        <f t="shared" si="548"/>
        <v>0.55329469956519828</v>
      </c>
      <c r="AC1152" s="5">
        <f t="shared" si="549"/>
        <v>1.4388354103330911</v>
      </c>
      <c r="AD1152" s="5">
        <f t="shared" si="550"/>
        <v>-0.77065198748023533</v>
      </c>
      <c r="AE1152">
        <f t="shared" si="539"/>
        <v>0</v>
      </c>
    </row>
    <row r="1153" spans="1:31" x14ac:dyDescent="0.2">
      <c r="A1153">
        <f t="shared" si="569"/>
        <v>11.209999999999805</v>
      </c>
      <c r="B1153" s="5">
        <f t="shared" si="551"/>
        <v>-69.09051009829588</v>
      </c>
      <c r="C1153" s="5">
        <f t="shared" si="552"/>
        <v>703.86782072157712</v>
      </c>
      <c r="D1153" s="5">
        <f t="shared" si="553"/>
        <v>-479.62382707655047</v>
      </c>
      <c r="E1153" s="2">
        <f t="shared" si="561"/>
        <v>707.25059747799787</v>
      </c>
      <c r="F1153" s="2">
        <f t="shared" si="562"/>
        <v>-5.6061006676190708</v>
      </c>
      <c r="G1153" s="3">
        <f t="shared" si="554"/>
        <v>-2.915264638815783</v>
      </c>
      <c r="H1153" s="3">
        <f t="shared" si="555"/>
        <v>58.537198097857704</v>
      </c>
      <c r="I1153" s="3">
        <f t="shared" si="556"/>
        <v>-96.128988428466798</v>
      </c>
      <c r="J1153" s="2">
        <f t="shared" si="563"/>
        <v>112.58723171542351</v>
      </c>
      <c r="K1153" s="2">
        <f t="shared" si="557"/>
        <v>76.746579219784252</v>
      </c>
      <c r="L1153" s="6">
        <f t="shared" si="540"/>
        <v>2958.7656015323678</v>
      </c>
      <c r="M1153" s="2">
        <f t="shared" si="541"/>
        <v>37.498244602753964</v>
      </c>
      <c r="N1153" s="2">
        <f t="shared" si="558"/>
        <v>112.58723171542351</v>
      </c>
      <c r="O1153" s="2">
        <f t="shared" si="559"/>
        <v>76.746579219784252</v>
      </c>
      <c r="P1153" s="5">
        <f t="shared" si="542"/>
        <v>0.38712165856998482</v>
      </c>
      <c r="Q1153" s="4">
        <f t="shared" si="560"/>
        <v>0.33305947780592793</v>
      </c>
      <c r="R1153" s="4">
        <f t="shared" si="543"/>
        <v>0.27427867698122771</v>
      </c>
      <c r="S1153" s="4">
        <f t="shared" si="564"/>
        <v>0</v>
      </c>
      <c r="T1153" s="4">
        <f t="shared" si="565"/>
        <v>0</v>
      </c>
      <c r="U1153" s="5">
        <f t="shared" si="566"/>
        <v>0.6754729851642346</v>
      </c>
      <c r="V1153" s="5">
        <f t="shared" si="567"/>
        <v>-13.563192656969854</v>
      </c>
      <c r="W1153" s="5">
        <f t="shared" si="568"/>
        <v>22.273290016295412</v>
      </c>
      <c r="X1153" s="5">
        <f t="shared" si="544"/>
        <v>1</v>
      </c>
      <c r="Y1153" s="5">
        <f t="shared" si="545"/>
        <v>-0.12379066613493733</v>
      </c>
      <c r="Z1153" s="5">
        <f t="shared" si="546"/>
        <v>14.999514568424388</v>
      </c>
      <c r="AA1153" s="5">
        <f t="shared" si="547"/>
        <v>9.1376228188316269</v>
      </c>
      <c r="AB1153" s="5">
        <f t="shared" si="548"/>
        <v>0.55168231902929721</v>
      </c>
      <c r="AC1153" s="5">
        <f t="shared" si="549"/>
        <v>1.4363219114545345</v>
      </c>
      <c r="AD1153" s="5">
        <f t="shared" si="550"/>
        <v>-0.76308716487296024</v>
      </c>
      <c r="AE1153">
        <f t="shared" si="539"/>
        <v>0</v>
      </c>
    </row>
    <row r="1154" spans="1:31" x14ac:dyDescent="0.2">
      <c r="A1154">
        <f t="shared" si="569"/>
        <v>11.219999999999805</v>
      </c>
      <c r="B1154" s="5">
        <f t="shared" si="551"/>
        <v>-69.11963516056808</v>
      </c>
      <c r="C1154" s="5">
        <f t="shared" si="552"/>
        <v>704.45326451865128</v>
      </c>
      <c r="D1154" s="5">
        <f t="shared" si="553"/>
        <v>-480.5851551151934</v>
      </c>
      <c r="E1154" s="2">
        <f t="shared" si="561"/>
        <v>707.83608685607066</v>
      </c>
      <c r="F1154" s="2">
        <f t="shared" si="562"/>
        <v>-5.6038175670836798</v>
      </c>
      <c r="G1154" s="3">
        <f t="shared" si="554"/>
        <v>-2.9097478156254901</v>
      </c>
      <c r="H1154" s="3">
        <f t="shared" si="555"/>
        <v>58.551561316972247</v>
      </c>
      <c r="I1154" s="3">
        <f t="shared" si="556"/>
        <v>-96.136619300115527</v>
      </c>
      <c r="J1154" s="2">
        <f t="shared" si="563"/>
        <v>112.60107253246322</v>
      </c>
      <c r="K1154" s="2">
        <f t="shared" si="557"/>
        <v>76.756013996225775</v>
      </c>
      <c r="L1154" s="6">
        <f t="shared" si="540"/>
        <v>2958.763017572533</v>
      </c>
      <c r="M1154" s="2">
        <f t="shared" si="541"/>
        <v>37.498211854651892</v>
      </c>
      <c r="N1154" s="2">
        <f t="shared" si="558"/>
        <v>112.60107253246322</v>
      </c>
      <c r="O1154" s="2">
        <f t="shared" si="559"/>
        <v>76.756013996225775</v>
      </c>
      <c r="P1154" s="5">
        <f t="shared" si="542"/>
        <v>0.38712150779656695</v>
      </c>
      <c r="Q1154" s="4">
        <f t="shared" si="560"/>
        <v>0.33301824761785503</v>
      </c>
      <c r="R1154" s="4">
        <f t="shared" si="543"/>
        <v>0.27426412114825582</v>
      </c>
      <c r="S1154" s="4">
        <f t="shared" si="564"/>
        <v>0</v>
      </c>
      <c r="T1154" s="4">
        <f t="shared" si="565"/>
        <v>0</v>
      </c>
      <c r="U1154" s="5">
        <f t="shared" si="566"/>
        <v>0.67427734450916399</v>
      </c>
      <c r="V1154" s="5">
        <f t="shared" si="567"/>
        <v>-13.568183149640674</v>
      </c>
      <c r="W1154" s="5">
        <f t="shared" si="568"/>
        <v>22.277787794416064</v>
      </c>
      <c r="X1154" s="5">
        <f t="shared" si="544"/>
        <v>0.99999999999999978</v>
      </c>
      <c r="Y1154" s="5">
        <f t="shared" si="545"/>
        <v>-0.12420520621455576</v>
      </c>
      <c r="Z1154" s="5">
        <f t="shared" si="546"/>
        <v>15.001987486736875</v>
      </c>
      <c r="AA1154" s="5">
        <f t="shared" si="547"/>
        <v>9.1406500710238792</v>
      </c>
      <c r="AB1154" s="5">
        <f t="shared" si="548"/>
        <v>0.55007213829460821</v>
      </c>
      <c r="AC1154" s="5">
        <f t="shared" si="549"/>
        <v>1.4338043370962001</v>
      </c>
      <c r="AD1154" s="5">
        <f t="shared" si="550"/>
        <v>-0.7555621345600585</v>
      </c>
      <c r="AE1154">
        <f t="shared" si="539"/>
        <v>0</v>
      </c>
    </row>
    <row r="1155" spans="1:31" x14ac:dyDescent="0.2">
      <c r="A1155">
        <f t="shared" si="569"/>
        <v>11.229999999999805</v>
      </c>
      <c r="B1155" s="5">
        <f t="shared" si="551"/>
        <v>-69.148705135117424</v>
      </c>
      <c r="C1155" s="5">
        <f t="shared" si="552"/>
        <v>705.03885182203783</v>
      </c>
      <c r="D1155" s="5">
        <f t="shared" si="553"/>
        <v>-481.54655908630127</v>
      </c>
      <c r="E1155" s="2">
        <f t="shared" si="561"/>
        <v>708.42171480016111</v>
      </c>
      <c r="F1155" s="2">
        <f t="shared" si="562"/>
        <v>-5.6015326733609152</v>
      </c>
      <c r="G1155" s="3">
        <f t="shared" si="554"/>
        <v>-2.9042470942425442</v>
      </c>
      <c r="H1155" s="3">
        <f t="shared" si="555"/>
        <v>58.565899360343209</v>
      </c>
      <c r="I1155" s="3">
        <f t="shared" si="556"/>
        <v>-96.144174921461129</v>
      </c>
      <c r="J1155" s="2">
        <f t="shared" si="563"/>
        <v>112.61483734570139</v>
      </c>
      <c r="K1155" s="2">
        <f t="shared" si="557"/>
        <v>76.765396963668294</v>
      </c>
      <c r="L1155" s="6">
        <f t="shared" si="540"/>
        <v>2958.7604347781025</v>
      </c>
      <c r="M1155" s="2">
        <f t="shared" si="541"/>
        <v>37.498179121319701</v>
      </c>
      <c r="N1155" s="2">
        <f t="shared" si="558"/>
        <v>112.61483734570139</v>
      </c>
      <c r="O1155" s="2">
        <f t="shared" si="559"/>
        <v>76.765396963668294</v>
      </c>
      <c r="P1155" s="5">
        <f t="shared" si="542"/>
        <v>0.3871213570912817</v>
      </c>
      <c r="Q1155" s="4">
        <f t="shared" si="560"/>
        <v>0.33297725242197884</v>
      </c>
      <c r="R1155" s="4">
        <f t="shared" si="543"/>
        <v>0.27424964623482967</v>
      </c>
      <c r="S1155" s="4">
        <f t="shared" si="564"/>
        <v>0</v>
      </c>
      <c r="T1155" s="4">
        <f t="shared" si="565"/>
        <v>0</v>
      </c>
      <c r="U1155" s="5">
        <f t="shared" si="566"/>
        <v>0.67308466809247436</v>
      </c>
      <c r="V1155" s="5">
        <f t="shared" si="567"/>
        <v>-13.573159463821357</v>
      </c>
      <c r="W1155" s="5">
        <f t="shared" si="568"/>
        <v>22.282253529434719</v>
      </c>
      <c r="X1155" s="5">
        <f t="shared" si="544"/>
        <v>1</v>
      </c>
      <c r="Y1155" s="5">
        <f t="shared" si="545"/>
        <v>-0.1246204988194578</v>
      </c>
      <c r="Z1155" s="5">
        <f t="shared" si="546"/>
        <v>15.004442216302859</v>
      </c>
      <c r="AA1155" s="5">
        <f t="shared" si="547"/>
        <v>9.1436697255740285</v>
      </c>
      <c r="AB1155" s="5">
        <f t="shared" si="548"/>
        <v>0.54846416927301656</v>
      </c>
      <c r="AC1155" s="5">
        <f t="shared" si="549"/>
        <v>1.4312827524815024</v>
      </c>
      <c r="AD1155" s="5">
        <f t="shared" si="550"/>
        <v>-0.74807674499125199</v>
      </c>
      <c r="AE1155">
        <f t="shared" si="539"/>
        <v>0</v>
      </c>
    </row>
    <row r="1156" spans="1:31" x14ac:dyDescent="0.2">
      <c r="A1156">
        <f t="shared" si="569"/>
        <v>11.239999999999805</v>
      </c>
      <c r="B1156" s="5">
        <f t="shared" si="551"/>
        <v>-69.177720182851388</v>
      </c>
      <c r="C1156" s="5">
        <f t="shared" si="552"/>
        <v>705.62458237977899</v>
      </c>
      <c r="D1156" s="5">
        <f t="shared" si="553"/>
        <v>-482.50803823935314</v>
      </c>
      <c r="E1156" s="2">
        <f t="shared" si="561"/>
        <v>709.00748108065432</v>
      </c>
      <c r="F1156" s="2">
        <f t="shared" si="562"/>
        <v>-5.5992460071579657</v>
      </c>
      <c r="G1156" s="3">
        <f t="shared" si="554"/>
        <v>-2.8987624525498141</v>
      </c>
      <c r="H1156" s="3">
        <f t="shared" si="555"/>
        <v>58.580212187868021</v>
      </c>
      <c r="I1156" s="3">
        <f t="shared" si="556"/>
        <v>-96.151655688911035</v>
      </c>
      <c r="J1156" s="2">
        <f t="shared" si="563"/>
        <v>112.62852647287387</v>
      </c>
      <c r="K1156" s="2">
        <f t="shared" si="557"/>
        <v>76.774728338700655</v>
      </c>
      <c r="L1156" s="6">
        <f t="shared" si="540"/>
        <v>2958.7578531464669</v>
      </c>
      <c r="M1156" s="2">
        <f t="shared" si="541"/>
        <v>37.498146402724316</v>
      </c>
      <c r="N1156" s="2">
        <f t="shared" si="558"/>
        <v>112.62852647287387</v>
      </c>
      <c r="O1156" s="2">
        <f t="shared" si="559"/>
        <v>76.774728338700655</v>
      </c>
      <c r="P1156" s="5">
        <f t="shared" si="542"/>
        <v>0.38712120645397669</v>
      </c>
      <c r="Q1156" s="4">
        <f t="shared" si="560"/>
        <v>0.33293649110960882</v>
      </c>
      <c r="R1156" s="4">
        <f t="shared" si="543"/>
        <v>0.27423525188398518</v>
      </c>
      <c r="S1156" s="4">
        <f t="shared" si="564"/>
        <v>0</v>
      </c>
      <c r="T1156" s="4">
        <f t="shared" si="565"/>
        <v>0</v>
      </c>
      <c r="U1156" s="5">
        <f t="shared" si="566"/>
        <v>0.67189495662838039</v>
      </c>
      <c r="V1156" s="5">
        <f t="shared" si="567"/>
        <v>-13.578121619668151</v>
      </c>
      <c r="W1156" s="5">
        <f t="shared" si="568"/>
        <v>22.286687366196887</v>
      </c>
      <c r="X1156" s="5">
        <f t="shared" si="544"/>
        <v>0.99999999999999978</v>
      </c>
      <c r="Y1156" s="5">
        <f t="shared" si="545"/>
        <v>-0.12503653287707903</v>
      </c>
      <c r="Z1156" s="5">
        <f t="shared" si="546"/>
        <v>15.006878842141345</v>
      </c>
      <c r="AA1156" s="5">
        <f t="shared" si="547"/>
        <v>9.1466817888440737</v>
      </c>
      <c r="AB1156" s="5">
        <f t="shared" si="548"/>
        <v>0.54685842375130134</v>
      </c>
      <c r="AC1156" s="5">
        <f t="shared" si="549"/>
        <v>1.4287572224731946</v>
      </c>
      <c r="AD1156" s="5">
        <f t="shared" si="550"/>
        <v>-0.74063084495903908</v>
      </c>
      <c r="AE1156">
        <f t="shared" si="539"/>
        <v>0</v>
      </c>
    </row>
    <row r="1157" spans="1:31" x14ac:dyDescent="0.2">
      <c r="A1157">
        <f t="shared" si="569"/>
        <v>11.249999999999805</v>
      </c>
      <c r="B1157" s="5">
        <f t="shared" si="551"/>
        <v>-69.206680464455701</v>
      </c>
      <c r="C1157" s="5">
        <f t="shared" si="552"/>
        <v>706.21045593951885</v>
      </c>
      <c r="D1157" s="5">
        <f t="shared" si="553"/>
        <v>-483.46959182778454</v>
      </c>
      <c r="E1157" s="2">
        <f t="shared" si="561"/>
        <v>709.59338546748893</v>
      </c>
      <c r="F1157" s="2">
        <f t="shared" si="562"/>
        <v>-5.5969575890980572</v>
      </c>
      <c r="G1157" s="3">
        <f t="shared" si="554"/>
        <v>-2.8932938683123011</v>
      </c>
      <c r="H1157" s="3">
        <f t="shared" si="555"/>
        <v>58.594499760092752</v>
      </c>
      <c r="I1157" s="3">
        <f t="shared" si="556"/>
        <v>-96.159061997360624</v>
      </c>
      <c r="J1157" s="2">
        <f t="shared" si="563"/>
        <v>112.64214023071546</v>
      </c>
      <c r="K1157" s="2">
        <f t="shared" si="557"/>
        <v>76.784008337229338</v>
      </c>
      <c r="L1157" s="6">
        <f t="shared" si="540"/>
        <v>2958.7552726750173</v>
      </c>
      <c r="M1157" s="2">
        <f t="shared" si="541"/>
        <v>37.49811369883269</v>
      </c>
      <c r="N1157" s="2">
        <f t="shared" si="558"/>
        <v>112.64214023071546</v>
      </c>
      <c r="O1157" s="2">
        <f t="shared" si="559"/>
        <v>76.784008337229338</v>
      </c>
      <c r="P1157" s="5">
        <f t="shared" si="542"/>
        <v>0.38712105588449947</v>
      </c>
      <c r="Q1157" s="4">
        <f t="shared" si="560"/>
        <v>0.33289596257695786</v>
      </c>
      <c r="R1157" s="4">
        <f t="shared" si="543"/>
        <v>0.27422093774008655</v>
      </c>
      <c r="S1157" s="4">
        <f t="shared" si="564"/>
        <v>0</v>
      </c>
      <c r="T1157" s="4">
        <f t="shared" si="565"/>
        <v>0</v>
      </c>
      <c r="U1157" s="5">
        <f t="shared" si="566"/>
        <v>0.67070821076592335</v>
      </c>
      <c r="V1157" s="5">
        <f t="shared" si="567"/>
        <v>-13.583069637423407</v>
      </c>
      <c r="W1157" s="5">
        <f t="shared" si="568"/>
        <v>22.291089449133587</v>
      </c>
      <c r="X1157" s="5">
        <f t="shared" si="544"/>
        <v>1</v>
      </c>
      <c r="Y1157" s="5">
        <f t="shared" si="545"/>
        <v>-0.12545329737414412</v>
      </c>
      <c r="Z1157" s="5">
        <f t="shared" si="546"/>
        <v>15.009297448997819</v>
      </c>
      <c r="AA1157" s="5">
        <f t="shared" si="547"/>
        <v>9.1496862672668868</v>
      </c>
      <c r="AB1157" s="5">
        <f t="shared" si="548"/>
        <v>0.54525491339177923</v>
      </c>
      <c r="AC1157" s="5">
        <f t="shared" si="549"/>
        <v>1.426227811574412</v>
      </c>
      <c r="AD1157" s="5">
        <f t="shared" si="550"/>
        <v>-0.73322428359952596</v>
      </c>
      <c r="AE1157">
        <f t="shared" si="539"/>
        <v>0</v>
      </c>
    </row>
    <row r="1158" spans="1:31" x14ac:dyDescent="0.2">
      <c r="A1158">
        <f t="shared" si="569"/>
        <v>11.259999999999804</v>
      </c>
      <c r="B1158" s="5">
        <f t="shared" si="551"/>
        <v>-69.235586140393153</v>
      </c>
      <c r="C1158" s="5">
        <f t="shared" si="552"/>
        <v>706.79647224851033</v>
      </c>
      <c r="D1158" s="5">
        <f t="shared" si="553"/>
        <v>-484.4312191089723</v>
      </c>
      <c r="E1158" s="2">
        <f t="shared" si="561"/>
        <v>710.17942773016387</v>
      </c>
      <c r="F1158" s="2">
        <f t="shared" si="562"/>
        <v>-5.5946674397205927</v>
      </c>
      <c r="G1158" s="3">
        <f t="shared" si="554"/>
        <v>-2.8878413191783832</v>
      </c>
      <c r="H1158" s="3">
        <f t="shared" si="555"/>
        <v>58.608762038208496</v>
      </c>
      <c r="I1158" s="3">
        <f t="shared" si="556"/>
        <v>-96.166394240196624</v>
      </c>
      <c r="J1158" s="2">
        <f t="shared" si="563"/>
        <v>112.65567893496105</v>
      </c>
      <c r="K1158" s="2">
        <f t="shared" si="557"/>
        <v>76.793237174479231</v>
      </c>
      <c r="L1158" s="6">
        <f t="shared" si="540"/>
        <v>2958.7526933611407</v>
      </c>
      <c r="M1158" s="2">
        <f t="shared" si="541"/>
        <v>37.498081009611674</v>
      </c>
      <c r="N1158" s="2">
        <f t="shared" si="558"/>
        <v>112.65567893496105</v>
      </c>
      <c r="O1158" s="2">
        <f t="shared" si="559"/>
        <v>76.793237174479231</v>
      </c>
      <c r="P1158" s="5">
        <f t="shared" si="542"/>
        <v>0.38712090538269733</v>
      </c>
      <c r="Q1158" s="4">
        <f t="shared" si="560"/>
        <v>0.33285566572511854</v>
      </c>
      <c r="R1158" s="4">
        <f t="shared" si="543"/>
        <v>0.27420670344882125</v>
      </c>
      <c r="S1158" s="4">
        <f t="shared" si="564"/>
        <v>0</v>
      </c>
      <c r="T1158" s="4">
        <f t="shared" si="565"/>
        <v>0</v>
      </c>
      <c r="U1158" s="5">
        <f t="shared" si="566"/>
        <v>0.6695244310894457</v>
      </c>
      <c r="V1158" s="5">
        <f t="shared" si="567"/>
        <v>-13.588003537414714</v>
      </c>
      <c r="W1158" s="5">
        <f t="shared" si="568"/>
        <v>22.295459922261003</v>
      </c>
      <c r="X1158" s="5">
        <f t="shared" si="544"/>
        <v>0.99999999999999978</v>
      </c>
      <c r="Y1158" s="5">
        <f t="shared" si="545"/>
        <v>-0.12587078135650914</v>
      </c>
      <c r="Z1158" s="5">
        <f t="shared" si="546"/>
        <v>15.011698121344372</v>
      </c>
      <c r="AA1158" s="5">
        <f t="shared" si="547"/>
        <v>9.152683167345641</v>
      </c>
      <c r="AB1158" s="5">
        <f t="shared" si="548"/>
        <v>0.54365364973293651</v>
      </c>
      <c r="AC1158" s="5">
        <f t="shared" si="549"/>
        <v>1.4236945839296578</v>
      </c>
      <c r="AD1158" s="5">
        <f t="shared" si="550"/>
        <v>-0.72585691039335387</v>
      </c>
      <c r="AE1158">
        <f t="shared" si="539"/>
        <v>0</v>
      </c>
    </row>
  </sheetData>
  <mergeCells count="2">
    <mergeCell ref="A23:B23"/>
    <mergeCell ref="F1:G1"/>
  </mergeCells>
  <pageMargins left="0.75" right="0.75" top="1" bottom="1" header="0.5" footer="0.5"/>
  <pageSetup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0772-AF27-4F70-9C42-3BDBE169FF4C}">
  <dimension ref="A1:I25"/>
  <sheetViews>
    <sheetView workbookViewId="0">
      <selection activeCell="F23" sqref="F23"/>
    </sheetView>
  </sheetViews>
  <sheetFormatPr defaultRowHeight="12.75" x14ac:dyDescent="0.2"/>
  <sheetData>
    <row r="1" spans="1:9" x14ac:dyDescent="0.2">
      <c r="A1" s="55" t="s">
        <v>153</v>
      </c>
      <c r="B1" s="55">
        <v>30</v>
      </c>
    </row>
    <row r="2" spans="1:9" x14ac:dyDescent="0.2">
      <c r="A2" s="55" t="s">
        <v>154</v>
      </c>
      <c r="B2" s="55">
        <v>30</v>
      </c>
    </row>
    <row r="3" spans="1:9" x14ac:dyDescent="0.2">
      <c r="A3" t="s">
        <v>155</v>
      </c>
      <c r="B3" s="6">
        <f ca="1">'BattedBallTrajectory-1'!B29</f>
        <v>402.32727546054838</v>
      </c>
    </row>
    <row r="4" spans="1:9" x14ac:dyDescent="0.2">
      <c r="B4" s="3"/>
    </row>
    <row r="6" spans="1:9" ht="15.75" x14ac:dyDescent="0.25">
      <c r="C6" s="113" t="s">
        <v>159</v>
      </c>
      <c r="D6" s="113"/>
      <c r="E6" s="113"/>
      <c r="F6" s="113"/>
      <c r="G6" s="113"/>
    </row>
    <row r="7" spans="1:9" x14ac:dyDescent="0.2">
      <c r="A7" s="72">
        <f ca="1">+B3</f>
        <v>402.32727546054838</v>
      </c>
      <c r="B7" s="73">
        <v>-35</v>
      </c>
      <c r="C7" s="74">
        <v>-25</v>
      </c>
      <c r="D7" s="74">
        <v>-15</v>
      </c>
      <c r="E7" s="74">
        <v>-5</v>
      </c>
      <c r="F7" s="74">
        <v>5</v>
      </c>
      <c r="G7" s="74">
        <v>15</v>
      </c>
      <c r="H7" s="74">
        <v>25</v>
      </c>
      <c r="I7" s="74">
        <v>35</v>
      </c>
    </row>
    <row r="8" spans="1:9" x14ac:dyDescent="0.2">
      <c r="A8" s="75">
        <v>15</v>
      </c>
      <c r="B8" s="77">
        <f t="dataTable" ref="B8:I13" dt2D="1" dtr="1" r1="B1" r2="B2" ca="1"/>
        <v>402.32727546054838</v>
      </c>
      <c r="C8" s="77">
        <v>402.32727546054838</v>
      </c>
      <c r="D8" s="77">
        <v>402.32727546054838</v>
      </c>
      <c r="E8" s="77">
        <v>402.32727546054838</v>
      </c>
      <c r="F8" s="77">
        <v>402.32727546054838</v>
      </c>
      <c r="G8" s="77">
        <v>402.32727546054838</v>
      </c>
      <c r="H8" s="77">
        <v>402.32727546054838</v>
      </c>
      <c r="I8" s="77">
        <v>402.32727546054838</v>
      </c>
    </row>
    <row r="9" spans="1:9" x14ac:dyDescent="0.2">
      <c r="A9" s="75">
        <v>20</v>
      </c>
      <c r="B9" s="76">
        <v>402.32727546054838</v>
      </c>
      <c r="C9" s="76">
        <v>402.32727546054838</v>
      </c>
      <c r="D9" s="76">
        <v>402.32727546054838</v>
      </c>
      <c r="E9" s="76">
        <v>402.32727546054838</v>
      </c>
      <c r="F9" s="76">
        <v>402.32727546054838</v>
      </c>
      <c r="G9" s="76">
        <v>402.32727546054838</v>
      </c>
      <c r="H9" s="76">
        <v>402.32727546054838</v>
      </c>
      <c r="I9" s="76">
        <v>402.32727546054838</v>
      </c>
    </row>
    <row r="10" spans="1:9" x14ac:dyDescent="0.2">
      <c r="A10" s="75">
        <v>25</v>
      </c>
      <c r="B10" s="76">
        <v>402.32727546054838</v>
      </c>
      <c r="C10" s="76">
        <v>402.32727546054838</v>
      </c>
      <c r="D10" s="76">
        <v>402.32727546054838</v>
      </c>
      <c r="E10" s="76">
        <v>402.32727546054838</v>
      </c>
      <c r="F10" s="76">
        <v>402.32727546054838</v>
      </c>
      <c r="G10" s="76">
        <v>402.32727546054838</v>
      </c>
      <c r="H10" s="76">
        <v>402.32727546054838</v>
      </c>
      <c r="I10" s="76">
        <v>402.32727546054838</v>
      </c>
    </row>
    <row r="11" spans="1:9" x14ac:dyDescent="0.2">
      <c r="A11" s="75">
        <v>30</v>
      </c>
      <c r="B11" s="76">
        <v>402.32727546054838</v>
      </c>
      <c r="C11" s="76">
        <v>402.32727546054838</v>
      </c>
      <c r="D11" s="76">
        <v>402.32727546054838</v>
      </c>
      <c r="E11" s="76">
        <v>402.32727546054838</v>
      </c>
      <c r="F11" s="76">
        <v>402.32727546054838</v>
      </c>
      <c r="G11" s="76">
        <v>402.32727546054838</v>
      </c>
      <c r="H11" s="76">
        <v>402.32727546054838</v>
      </c>
      <c r="I11" s="76">
        <v>402.32727546054838</v>
      </c>
    </row>
    <row r="12" spans="1:9" x14ac:dyDescent="0.2">
      <c r="A12" s="75">
        <v>35</v>
      </c>
      <c r="B12" s="76">
        <v>402.32727546054838</v>
      </c>
      <c r="C12" s="76">
        <v>402.32727546054838</v>
      </c>
      <c r="D12" s="76">
        <v>402.32727546054838</v>
      </c>
      <c r="E12" s="76">
        <v>402.32727546054838</v>
      </c>
      <c r="F12" s="76">
        <v>402.32727546054838</v>
      </c>
      <c r="G12" s="76">
        <v>402.32727546054838</v>
      </c>
      <c r="H12" s="76">
        <v>402.32727546054838</v>
      </c>
      <c r="I12" s="76">
        <v>402.32727546054838</v>
      </c>
    </row>
    <row r="13" spans="1:9" x14ac:dyDescent="0.2">
      <c r="A13" s="75">
        <v>40</v>
      </c>
      <c r="B13" s="76">
        <v>402.32727546054838</v>
      </c>
      <c r="C13" s="76">
        <v>402.32727546054838</v>
      </c>
      <c r="D13" s="76">
        <v>402.32727546054838</v>
      </c>
      <c r="E13" s="76">
        <v>402.32727546054838</v>
      </c>
      <c r="F13" s="76">
        <v>402.32727546054838</v>
      </c>
      <c r="G13" s="76">
        <v>402.32727546054838</v>
      </c>
      <c r="H13" s="76">
        <v>402.32727546054838</v>
      </c>
      <c r="I13" s="76">
        <v>402.32727546054838</v>
      </c>
    </row>
    <row r="18" spans="1:9" ht="15.75" x14ac:dyDescent="0.25">
      <c r="C18" s="113" t="s">
        <v>160</v>
      </c>
      <c r="D18" s="113"/>
      <c r="E18" s="113"/>
      <c r="F18" s="113"/>
      <c r="G18" s="113"/>
    </row>
    <row r="19" spans="1:9" x14ac:dyDescent="0.2">
      <c r="A19" s="72">
        <f>+B15</f>
        <v>0</v>
      </c>
      <c r="B19" s="73">
        <v>-35</v>
      </c>
      <c r="C19" s="74">
        <v>-25</v>
      </c>
      <c r="D19" s="74">
        <v>-15</v>
      </c>
      <c r="E19" s="74">
        <v>-5</v>
      </c>
      <c r="F19" s="74">
        <v>5</v>
      </c>
      <c r="G19" s="74">
        <v>15</v>
      </c>
      <c r="H19" s="74">
        <v>25</v>
      </c>
      <c r="I19" s="74">
        <v>35</v>
      </c>
    </row>
    <row r="20" spans="1:9" x14ac:dyDescent="0.2">
      <c r="A20" s="75">
        <v>15</v>
      </c>
      <c r="B20" s="77">
        <v>263.81377723292877</v>
      </c>
      <c r="C20" s="77">
        <v>286.91563245964255</v>
      </c>
      <c r="D20" s="77">
        <v>318.98397821526407</v>
      </c>
      <c r="E20" s="77">
        <v>334.50129204206576</v>
      </c>
      <c r="F20" s="77">
        <v>324.28446620222007</v>
      </c>
      <c r="G20" s="77">
        <v>310.5660076634378</v>
      </c>
      <c r="H20" s="77">
        <v>298.24282716329338</v>
      </c>
      <c r="I20" s="77">
        <v>287.55264039838482</v>
      </c>
    </row>
    <row r="21" spans="1:9" x14ac:dyDescent="0.2">
      <c r="A21" s="75">
        <v>20</v>
      </c>
      <c r="B21" s="76">
        <v>327.16617607249947</v>
      </c>
      <c r="C21" s="76">
        <v>357.72430412750185</v>
      </c>
      <c r="D21" s="76">
        <v>388.3237801256272</v>
      </c>
      <c r="E21" s="76">
        <v>396.23807986650473</v>
      </c>
      <c r="F21" s="76">
        <v>382.66149339771846</v>
      </c>
      <c r="G21" s="76">
        <v>363.79359637998357</v>
      </c>
      <c r="H21" s="76">
        <v>346.23031385358524</v>
      </c>
      <c r="I21" s="76">
        <v>331.09139217431397</v>
      </c>
    </row>
    <row r="22" spans="1:9" x14ac:dyDescent="0.2">
      <c r="A22" s="75">
        <v>25</v>
      </c>
      <c r="B22" s="76">
        <v>369.54798567545134</v>
      </c>
      <c r="C22" s="76">
        <v>397.93815366957398</v>
      </c>
      <c r="D22" s="76">
        <v>417.76278284392038</v>
      </c>
      <c r="E22" s="76">
        <v>419.74057108882459</v>
      </c>
      <c r="F22" s="76">
        <v>407.97857798701614</v>
      </c>
      <c r="G22" s="76">
        <v>390.66826592160049</v>
      </c>
      <c r="H22" s="76">
        <v>372.78705896260379</v>
      </c>
      <c r="I22" s="76">
        <v>356.32071721890247</v>
      </c>
    </row>
    <row r="23" spans="1:9" x14ac:dyDescent="0.2">
      <c r="A23" s="75">
        <v>30</v>
      </c>
      <c r="B23" s="76">
        <v>389.83631444445768</v>
      </c>
      <c r="C23" s="76">
        <v>409.29629144346342</v>
      </c>
      <c r="D23" s="76">
        <v>418.64780047074134</v>
      </c>
      <c r="E23" s="76">
        <v>417.36620988555813</v>
      </c>
      <c r="F23" s="76">
        <v>408.68376133611207</v>
      </c>
      <c r="G23" s="76">
        <v>395.80809009318892</v>
      </c>
      <c r="H23" s="76">
        <v>381.18556294333717</v>
      </c>
      <c r="I23" s="76">
        <v>366.43324216129986</v>
      </c>
    </row>
    <row r="24" spans="1:9" x14ac:dyDescent="0.2">
      <c r="A24" s="75">
        <v>35</v>
      </c>
      <c r="B24" s="76">
        <v>389.59533524259706</v>
      </c>
      <c r="C24" s="76">
        <v>399.05933636827723</v>
      </c>
      <c r="D24" s="76">
        <v>401.32445923484607</v>
      </c>
      <c r="E24" s="76">
        <v>398.58218003870365</v>
      </c>
      <c r="F24" s="76">
        <v>392.64421055162728</v>
      </c>
      <c r="G24" s="76">
        <v>384.25420521207775</v>
      </c>
      <c r="H24" s="76">
        <v>374.07299177573475</v>
      </c>
      <c r="I24" s="76">
        <v>362.89401956791977</v>
      </c>
    </row>
    <row r="25" spans="1:9" x14ac:dyDescent="0.2">
      <c r="A25" s="75">
        <v>40</v>
      </c>
      <c r="B25" s="76">
        <v>372.18186863599283</v>
      </c>
      <c r="C25" s="76">
        <v>374.12139937304067</v>
      </c>
      <c r="D25" s="76">
        <v>372.33848182826733</v>
      </c>
      <c r="E25" s="76">
        <v>369.13301140696814</v>
      </c>
      <c r="F25" s="76">
        <v>365.29286571882608</v>
      </c>
      <c r="G25" s="76">
        <v>360.45180845274712</v>
      </c>
      <c r="H25" s="76">
        <v>354.29715243924431</v>
      </c>
      <c r="I25" s="76">
        <v>346.94618053788145</v>
      </c>
    </row>
  </sheetData>
  <mergeCells count="2">
    <mergeCell ref="C18:G18"/>
    <mergeCell ref="C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workbookViewId="0">
      <selection activeCell="I12" sqref="I12"/>
    </sheetView>
  </sheetViews>
  <sheetFormatPr defaultRowHeight="12.75" x14ac:dyDescent="0.2"/>
  <cols>
    <col min="1" max="1" width="28.42578125" bestFit="1" customWidth="1"/>
  </cols>
  <sheetData>
    <row r="1" spans="1:3" x14ac:dyDescent="0.2">
      <c r="A1" s="1" t="s">
        <v>76</v>
      </c>
      <c r="B1" s="1" t="s">
        <v>102</v>
      </c>
      <c r="C1" s="1" t="s">
        <v>132</v>
      </c>
    </row>
    <row r="2" spans="1:3" x14ac:dyDescent="0.2">
      <c r="A2" t="s">
        <v>77</v>
      </c>
      <c r="B2" t="s">
        <v>103</v>
      </c>
      <c r="C2">
        <v>151</v>
      </c>
    </row>
    <row r="3" spans="1:3" x14ac:dyDescent="0.2">
      <c r="A3" t="s">
        <v>80</v>
      </c>
      <c r="B3" t="s">
        <v>108</v>
      </c>
      <c r="C3">
        <v>1086</v>
      </c>
    </row>
    <row r="4" spans="1:3" x14ac:dyDescent="0.2">
      <c r="A4" s="18" t="s">
        <v>150</v>
      </c>
      <c r="B4" t="s">
        <v>107</v>
      </c>
      <c r="C4">
        <v>1001</v>
      </c>
    </row>
    <row r="5" spans="1:3" x14ac:dyDescent="0.2">
      <c r="A5" t="s">
        <v>89</v>
      </c>
      <c r="B5" t="s">
        <v>118</v>
      </c>
      <c r="C5">
        <v>33</v>
      </c>
    </row>
    <row r="6" spans="1:3" x14ac:dyDescent="0.2">
      <c r="A6" t="s">
        <v>97</v>
      </c>
      <c r="B6" t="s">
        <v>127</v>
      </c>
      <c r="C6">
        <v>21</v>
      </c>
    </row>
    <row r="7" spans="1:3" x14ac:dyDescent="0.2">
      <c r="A7" t="s">
        <v>96</v>
      </c>
      <c r="B7" t="s">
        <v>125</v>
      </c>
      <c r="C7">
        <v>595</v>
      </c>
    </row>
    <row r="8" spans="1:3" x14ac:dyDescent="0.2">
      <c r="A8" t="s">
        <v>88</v>
      </c>
      <c r="B8" t="s">
        <v>117</v>
      </c>
      <c r="C8">
        <v>595</v>
      </c>
    </row>
    <row r="9" spans="1:3" x14ac:dyDescent="0.2">
      <c r="A9" t="s">
        <v>85</v>
      </c>
      <c r="B9" t="s">
        <v>114</v>
      </c>
      <c r="C9">
        <v>535</v>
      </c>
    </row>
    <row r="10" spans="1:3" x14ac:dyDescent="0.2">
      <c r="A10" t="s">
        <v>86</v>
      </c>
      <c r="B10" t="s">
        <v>115</v>
      </c>
      <c r="C10">
        <v>653</v>
      </c>
    </row>
    <row r="11" spans="1:3" x14ac:dyDescent="0.2">
      <c r="A11" t="s">
        <v>93</v>
      </c>
      <c r="B11" t="s">
        <v>122</v>
      </c>
      <c r="C11">
        <v>5190</v>
      </c>
    </row>
    <row r="12" spans="1:3" x14ac:dyDescent="0.2">
      <c r="A12" t="s">
        <v>87</v>
      </c>
      <c r="B12" t="s">
        <v>116</v>
      </c>
      <c r="C12">
        <v>600</v>
      </c>
    </row>
    <row r="13" spans="1:3" x14ac:dyDescent="0.2">
      <c r="A13" s="18" t="s">
        <v>135</v>
      </c>
      <c r="B13" t="s">
        <v>111</v>
      </c>
      <c r="C13">
        <v>10</v>
      </c>
    </row>
    <row r="14" spans="1:3" x14ac:dyDescent="0.2">
      <c r="A14" t="s">
        <v>81</v>
      </c>
      <c r="B14" t="s">
        <v>109</v>
      </c>
      <c r="C14">
        <v>45</v>
      </c>
    </row>
    <row r="15" spans="1:3" x14ac:dyDescent="0.2">
      <c r="A15" t="s">
        <v>98</v>
      </c>
      <c r="B15" t="s">
        <v>128</v>
      </c>
      <c r="C15">
        <v>865</v>
      </c>
    </row>
    <row r="16" spans="1:3" x14ac:dyDescent="0.2">
      <c r="A16" t="s">
        <v>79</v>
      </c>
      <c r="B16" t="s">
        <v>106</v>
      </c>
      <c r="C16">
        <v>515</v>
      </c>
    </row>
    <row r="17" spans="1:3" x14ac:dyDescent="0.2">
      <c r="A17" t="s">
        <v>82</v>
      </c>
      <c r="B17" t="s">
        <v>110</v>
      </c>
      <c r="C17">
        <v>597</v>
      </c>
    </row>
    <row r="18" spans="1:3" x14ac:dyDescent="0.2">
      <c r="A18" t="s">
        <v>133</v>
      </c>
      <c r="B18" t="s">
        <v>113</v>
      </c>
      <c r="C18">
        <v>815</v>
      </c>
    </row>
    <row r="19" spans="1:3" x14ac:dyDescent="0.2">
      <c r="A19" t="s">
        <v>92</v>
      </c>
      <c r="B19" t="s">
        <v>121</v>
      </c>
      <c r="C19">
        <v>55</v>
      </c>
    </row>
    <row r="20" spans="1:3" x14ac:dyDescent="0.2">
      <c r="A20" t="s">
        <v>100</v>
      </c>
      <c r="B20" t="s">
        <v>130</v>
      </c>
      <c r="C20">
        <v>10</v>
      </c>
    </row>
    <row r="21" spans="1:3" x14ac:dyDescent="0.2">
      <c r="A21" t="s">
        <v>101</v>
      </c>
      <c r="B21" t="s">
        <v>131</v>
      </c>
      <c r="C21">
        <v>3</v>
      </c>
    </row>
    <row r="22" spans="1:3" x14ac:dyDescent="0.2">
      <c r="A22" t="s">
        <v>83</v>
      </c>
      <c r="B22" t="s">
        <v>62</v>
      </c>
      <c r="C22">
        <v>20</v>
      </c>
    </row>
    <row r="23" spans="1:3" x14ac:dyDescent="0.2">
      <c r="A23" t="s">
        <v>95</v>
      </c>
      <c r="B23" t="s">
        <v>124</v>
      </c>
      <c r="C23">
        <v>780</v>
      </c>
    </row>
    <row r="24" spans="1:3" x14ac:dyDescent="0.2">
      <c r="A24" s="18" t="s">
        <v>136</v>
      </c>
      <c r="B24" t="s">
        <v>105</v>
      </c>
      <c r="C24">
        <v>23</v>
      </c>
    </row>
    <row r="25" spans="1:3" x14ac:dyDescent="0.2">
      <c r="A25" t="s">
        <v>90</v>
      </c>
      <c r="B25" t="s">
        <v>119</v>
      </c>
      <c r="C25">
        <v>10</v>
      </c>
    </row>
    <row r="26" spans="1:3" x14ac:dyDescent="0.2">
      <c r="A26" t="s">
        <v>78</v>
      </c>
      <c r="B26" t="s">
        <v>104</v>
      </c>
      <c r="C26">
        <v>0</v>
      </c>
    </row>
    <row r="27" spans="1:3" x14ac:dyDescent="0.2">
      <c r="A27" t="s">
        <v>91</v>
      </c>
      <c r="B27" t="s">
        <v>120</v>
      </c>
      <c r="C27">
        <v>460</v>
      </c>
    </row>
    <row r="28" spans="1:3" x14ac:dyDescent="0.2">
      <c r="A28" t="s">
        <v>99</v>
      </c>
      <c r="B28" t="s">
        <v>129</v>
      </c>
      <c r="C28">
        <v>15</v>
      </c>
    </row>
    <row r="29" spans="1:3" x14ac:dyDescent="0.2">
      <c r="A29" s="18" t="s">
        <v>134</v>
      </c>
      <c r="B29" t="s">
        <v>126</v>
      </c>
      <c r="C29">
        <v>545</v>
      </c>
    </row>
    <row r="30" spans="1:3" x14ac:dyDescent="0.2">
      <c r="A30" t="s">
        <v>94</v>
      </c>
      <c r="B30" t="s">
        <v>123</v>
      </c>
      <c r="C30">
        <v>270</v>
      </c>
    </row>
    <row r="31" spans="1:3" x14ac:dyDescent="0.2">
      <c r="A31" t="s">
        <v>84</v>
      </c>
      <c r="B31" t="s">
        <v>112</v>
      </c>
      <c r="C31">
        <v>35</v>
      </c>
    </row>
  </sheetData>
  <sortState xmlns:xlrd2="http://schemas.microsoft.com/office/spreadsheetml/2017/richdata2" ref="A2:C32">
    <sortCondition ref="B2:B32"/>
  </sortState>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34" workbookViewId="0">
      <selection activeCell="E43" sqref="E43"/>
    </sheetView>
  </sheetViews>
  <sheetFormatPr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171</vt:i4>
      </vt:variant>
    </vt:vector>
  </HeadingPairs>
  <TitlesOfParts>
    <vt:vector size="177" baseType="lpstr">
      <vt:lpstr>PitchedBallTrajectory</vt:lpstr>
      <vt:lpstr>BattedBallTrajectory-2</vt:lpstr>
      <vt:lpstr>BattedBallTrajectory-1</vt:lpstr>
      <vt:lpstr>Tables</vt:lpstr>
      <vt:lpstr>Elevations</vt:lpstr>
      <vt:lpstr>ReadMe</vt:lpstr>
      <vt:lpstr>'BattedBallTrajectory-2'!backspin</vt:lpstr>
      <vt:lpstr>PitchedBallTrajectory!backspin</vt:lpstr>
      <vt:lpstr>backspin</vt:lpstr>
      <vt:lpstr>'BattedBallTrajectory-2'!batterhand</vt:lpstr>
      <vt:lpstr>PitchedBallTrajectory!batterhand</vt:lpstr>
      <vt:lpstr>batterhand</vt:lpstr>
      <vt:lpstr>'BattedBallTrajectory-1'!beta</vt:lpstr>
      <vt:lpstr>'BattedBallTrajectory-2'!beta</vt:lpstr>
      <vt:lpstr>PitchedBallTrajectory!beta</vt:lpstr>
      <vt:lpstr>'BattedBallTrajectory-1'!c0</vt:lpstr>
      <vt:lpstr>'BattedBallTrajectory-2'!c0</vt:lpstr>
      <vt:lpstr>PitchedBallTrajectory!c0</vt:lpstr>
      <vt:lpstr>'BattedBallTrajectory-2'!cd0</vt:lpstr>
      <vt:lpstr>PitchedBallTrajectory!cd0</vt:lpstr>
      <vt:lpstr>cd0</vt:lpstr>
      <vt:lpstr>'BattedBallTrajectory-2'!cdspin</vt:lpstr>
      <vt:lpstr>PitchedBallTrajectory!cdspin</vt:lpstr>
      <vt:lpstr>cdspin</vt:lpstr>
      <vt:lpstr>'BattedBallTrajectory-1'!circ</vt:lpstr>
      <vt:lpstr>'BattedBallTrajectory-2'!circ</vt:lpstr>
      <vt:lpstr>PitchedBallTrajectory!circ</vt:lpstr>
      <vt:lpstr>'BattedBallTrajectory-2'!cl0</vt:lpstr>
      <vt:lpstr>PitchedBallTrajectory!cl0</vt:lpstr>
      <vt:lpstr>cl0</vt:lpstr>
      <vt:lpstr>'BattedBallTrajectory-2'!cl1_</vt:lpstr>
      <vt:lpstr>PitchedBallTrajectory!cl1_</vt:lpstr>
      <vt:lpstr>cl1_</vt:lpstr>
      <vt:lpstr>'BattedBallTrajectory-2'!cl2_</vt:lpstr>
      <vt:lpstr>PitchedBallTrajectory!cl2_</vt:lpstr>
      <vt:lpstr>cl2_</vt:lpstr>
      <vt:lpstr>'BattedBallTrajectory-1'!const</vt:lpstr>
      <vt:lpstr>'BattedBallTrajectory-2'!const</vt:lpstr>
      <vt:lpstr>PitchedBallTrajectory!const</vt:lpstr>
      <vt:lpstr>'BattedBallTrajectory-1'!distance</vt:lpstr>
      <vt:lpstr>'BattedBallTrajectory-2'!distance</vt:lpstr>
      <vt:lpstr>PitchedBallTrajectory!distance</vt:lpstr>
      <vt:lpstr>'BattedBallTrajectory-1'!dt</vt:lpstr>
      <vt:lpstr>'BattedBallTrajectory-2'!dt</vt:lpstr>
      <vt:lpstr>PitchedBallTrajectory!dt</vt:lpstr>
      <vt:lpstr>'BattedBallTrajectory-1'!elev</vt:lpstr>
      <vt:lpstr>'BattedBallTrajectory-2'!elev</vt:lpstr>
      <vt:lpstr>PitchedBallTrajectory!elev</vt:lpstr>
      <vt:lpstr>'BattedBallTrajectory-1'!elevft</vt:lpstr>
      <vt:lpstr>'BattedBallTrajectory-2'!elevft</vt:lpstr>
      <vt:lpstr>PitchedBallTrajectory!elevft</vt:lpstr>
      <vt:lpstr>'BattedBallTrajectory-2'!flag</vt:lpstr>
      <vt:lpstr>PitchedBallTrajectory!flag</vt:lpstr>
      <vt:lpstr>flag</vt:lpstr>
      <vt:lpstr>'BattedBallTrajectory-2'!hand</vt:lpstr>
      <vt:lpstr>PitchedBallTrajectory!hand</vt:lpstr>
      <vt:lpstr>hand</vt:lpstr>
      <vt:lpstr>'BattedBallTrajectory-1'!height</vt:lpstr>
      <vt:lpstr>'BattedBallTrajectory-2'!height</vt:lpstr>
      <vt:lpstr>PitchedBallTrajectory!height</vt:lpstr>
      <vt:lpstr>'BattedBallTrajectory-1'!hwind</vt:lpstr>
      <vt:lpstr>'BattedBallTrajectory-2'!hwind</vt:lpstr>
      <vt:lpstr>PitchedBallTrajectory!hwind</vt:lpstr>
      <vt:lpstr>'BattedBallTrajectory-1'!Magnus_option</vt:lpstr>
      <vt:lpstr>'BattedBallTrajectory-2'!Magnus_option</vt:lpstr>
      <vt:lpstr>PitchedBallTrajectory!Magnus_option</vt:lpstr>
      <vt:lpstr>'BattedBallTrajectory-1'!mass</vt:lpstr>
      <vt:lpstr>'BattedBallTrajectory-2'!mass</vt:lpstr>
      <vt:lpstr>PitchedBallTrajectory!mass</vt:lpstr>
      <vt:lpstr>'BattedBallTrajectory-1'!omega</vt:lpstr>
      <vt:lpstr>'BattedBallTrajectory-2'!omega</vt:lpstr>
      <vt:lpstr>PitchedBallTrajectory!omega</vt:lpstr>
      <vt:lpstr>'BattedBallTrajectory-1'!phi</vt:lpstr>
      <vt:lpstr>'BattedBallTrajectory-2'!phi</vt:lpstr>
      <vt:lpstr>PitchedBallTrajectory!phi</vt:lpstr>
      <vt:lpstr>'BattedBallTrajectory-1'!phiwind</vt:lpstr>
      <vt:lpstr>'BattedBallTrajectory-2'!phiwind</vt:lpstr>
      <vt:lpstr>PitchedBallTrajectory!phiwind</vt:lpstr>
      <vt:lpstr>'BattedBallTrajectory-1'!pressure</vt:lpstr>
      <vt:lpstr>'BattedBallTrajectory-2'!pressure</vt:lpstr>
      <vt:lpstr>PitchedBallTrajectory!pressure</vt:lpstr>
      <vt:lpstr>'BattedBallTrajectory-1'!Re_100</vt:lpstr>
      <vt:lpstr>'BattedBallTrajectory-2'!Re_100</vt:lpstr>
      <vt:lpstr>PitchedBallTrajectory!Re_100</vt:lpstr>
      <vt:lpstr>'BattedBallTrajectory-1'!RH</vt:lpstr>
      <vt:lpstr>'BattedBallTrajectory-2'!RH</vt:lpstr>
      <vt:lpstr>PitchedBallTrajectory!RH</vt:lpstr>
      <vt:lpstr>'BattedBallTrajectory-1'!rho</vt:lpstr>
      <vt:lpstr>'BattedBallTrajectory-2'!rho</vt:lpstr>
      <vt:lpstr>PitchedBallTrajectory!rho</vt:lpstr>
      <vt:lpstr>'BattedBallTrajectory-1'!rms</vt:lpstr>
      <vt:lpstr>'BattedBallTrajectory-2'!rms</vt:lpstr>
      <vt:lpstr>PitchedBallTrajectory!rms</vt:lpstr>
      <vt:lpstr>'BattedBallTrajectory-1'!romega</vt:lpstr>
      <vt:lpstr>'BattedBallTrajectory-2'!romega</vt:lpstr>
      <vt:lpstr>PitchedBallTrajectory!romega</vt:lpstr>
      <vt:lpstr>'BattedBallTrajectory-2'!sidespin</vt:lpstr>
      <vt:lpstr>PitchedBallTrajectory!sidespin</vt:lpstr>
      <vt:lpstr>sidespin</vt:lpstr>
      <vt:lpstr>'BattedBallTrajectory-2'!sign</vt:lpstr>
      <vt:lpstr>PitchedBallTrajectory!sign</vt:lpstr>
      <vt:lpstr>sign</vt:lpstr>
      <vt:lpstr>'BattedBallTrajectory-2'!spin</vt:lpstr>
      <vt:lpstr>PitchedBallTrajectory!spin</vt:lpstr>
      <vt:lpstr>spin</vt:lpstr>
      <vt:lpstr>'BattedBallTrajectory-1'!SVP</vt:lpstr>
      <vt:lpstr>'BattedBallTrajectory-2'!SVP</vt:lpstr>
      <vt:lpstr>PitchedBallTrajectory!SVP</vt:lpstr>
      <vt:lpstr>'BattedBallTrajectory-1'!tau</vt:lpstr>
      <vt:lpstr>'BattedBallTrajectory-2'!tau</vt:lpstr>
      <vt:lpstr>PitchedBallTrajectory!tau</vt:lpstr>
      <vt:lpstr>'BattedBallTrajectory-2'!tau0</vt:lpstr>
      <vt:lpstr>PitchedBallTrajectory!tau0</vt:lpstr>
      <vt:lpstr>tau0</vt:lpstr>
      <vt:lpstr>'BattedBallTrajectory-1'!temp</vt:lpstr>
      <vt:lpstr>'BattedBallTrajectory-2'!temp</vt:lpstr>
      <vt:lpstr>PitchedBallTrajectory!temp</vt:lpstr>
      <vt:lpstr>'BattedBallTrajectory-1'!theta</vt:lpstr>
      <vt:lpstr>'BattedBallTrajectory-2'!theta</vt:lpstr>
      <vt:lpstr>PitchedBallTrajectory!theta</vt:lpstr>
      <vt:lpstr>'BattedBallTrajectory-2'!theta0</vt:lpstr>
      <vt:lpstr>PitchedBallTrajectory!theta0</vt:lpstr>
      <vt:lpstr>theta0</vt:lpstr>
      <vt:lpstr>'BattedBallTrajectory-1'!TK</vt:lpstr>
      <vt:lpstr>'BattedBallTrajectory-2'!TK</vt:lpstr>
      <vt:lpstr>PitchedBallTrajectory!TK</vt:lpstr>
      <vt:lpstr>'BattedBallTrajectory-1'!v0</vt:lpstr>
      <vt:lpstr>'BattedBallTrajectory-2'!v0</vt:lpstr>
      <vt:lpstr>PitchedBallTrajectory!v0</vt:lpstr>
      <vt:lpstr>'BattedBallTrajectory-1'!v0x</vt:lpstr>
      <vt:lpstr>'BattedBallTrajectory-2'!v0x</vt:lpstr>
      <vt:lpstr>PitchedBallTrajectory!v0x</vt:lpstr>
      <vt:lpstr>'BattedBallTrajectory-1'!v0y</vt:lpstr>
      <vt:lpstr>'BattedBallTrajectory-2'!v0y</vt:lpstr>
      <vt:lpstr>PitchedBallTrajectory!v0y</vt:lpstr>
      <vt:lpstr>'BattedBallTrajectory-1'!v0z</vt:lpstr>
      <vt:lpstr>'BattedBallTrajectory-2'!v0z</vt:lpstr>
      <vt:lpstr>PitchedBallTrajectory!v0z</vt:lpstr>
      <vt:lpstr>'BattedBallTrajectory-1'!vwind</vt:lpstr>
      <vt:lpstr>'BattedBallTrajectory-2'!vwind</vt:lpstr>
      <vt:lpstr>PitchedBallTrajectory!vwind</vt:lpstr>
      <vt:lpstr>'BattedBallTrajectory-1'!vxw</vt:lpstr>
      <vt:lpstr>'BattedBallTrajectory-2'!vxw</vt:lpstr>
      <vt:lpstr>PitchedBallTrajectory!vxw</vt:lpstr>
      <vt:lpstr>'BattedBallTrajectory-1'!vyw</vt:lpstr>
      <vt:lpstr>'BattedBallTrajectory-2'!vyw</vt:lpstr>
      <vt:lpstr>PitchedBallTrajectory!vyw</vt:lpstr>
      <vt:lpstr>'BattedBallTrajectory-2'!w0</vt:lpstr>
      <vt:lpstr>PitchedBallTrajectory!w0</vt:lpstr>
      <vt:lpstr>w0</vt:lpstr>
      <vt:lpstr>'BattedBallTrajectory-1'!wb</vt:lpstr>
      <vt:lpstr>'BattedBallTrajectory-2'!wb</vt:lpstr>
      <vt:lpstr>PitchedBallTrajectory!wb</vt:lpstr>
      <vt:lpstr>'BattedBallTrajectory-1'!wg</vt:lpstr>
      <vt:lpstr>'BattedBallTrajectory-2'!wg</vt:lpstr>
      <vt:lpstr>PitchedBallTrajectory!wg</vt:lpstr>
      <vt:lpstr>'BattedBallTrajectory-1'!ws</vt:lpstr>
      <vt:lpstr>'BattedBallTrajectory-2'!ws</vt:lpstr>
      <vt:lpstr>PitchedBallTrajectory!ws</vt:lpstr>
      <vt:lpstr>'BattedBallTrajectory-1'!wx</vt:lpstr>
      <vt:lpstr>'BattedBallTrajectory-2'!wx</vt:lpstr>
      <vt:lpstr>PitchedBallTrajectory!wx</vt:lpstr>
      <vt:lpstr>'BattedBallTrajectory-1'!wy</vt:lpstr>
      <vt:lpstr>'BattedBallTrajectory-2'!wy</vt:lpstr>
      <vt:lpstr>PitchedBallTrajectory!wy</vt:lpstr>
      <vt:lpstr>'BattedBallTrajectory-1'!wz</vt:lpstr>
      <vt:lpstr>'BattedBallTrajectory-2'!wz</vt:lpstr>
      <vt:lpstr>PitchedBallTrajectory!wz</vt:lpstr>
      <vt:lpstr>'BattedBallTrajectory-1'!x0</vt:lpstr>
      <vt:lpstr>'BattedBallTrajectory-2'!x0</vt:lpstr>
      <vt:lpstr>PitchedBallTrajectory!x0</vt:lpstr>
      <vt:lpstr>'BattedBallTrajectory-1'!y0</vt:lpstr>
      <vt:lpstr>'BattedBallTrajectory-2'!y0</vt:lpstr>
      <vt:lpstr>PitchedBallTrajectory!y0</vt:lpstr>
      <vt:lpstr>'BattedBallTrajectory-1'!z0</vt:lpstr>
      <vt:lpstr>'BattedBallTrajectory-2'!z0</vt:lpstr>
      <vt:lpstr>PitchedBallTrajectory!z0</vt:lpstr>
    </vt:vector>
  </TitlesOfParts>
  <Company>University of Illinois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 Nathan</dc:creator>
  <cp:lastModifiedBy>Alan Nathan</cp:lastModifiedBy>
  <dcterms:created xsi:type="dcterms:W3CDTF">2007-08-20T21:09:07Z</dcterms:created>
  <dcterms:modified xsi:type="dcterms:W3CDTF">2026-06-18T16:46:17Z</dcterms:modified>
</cp:coreProperties>
</file>